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60" yWindow="255" windowWidth="18705" windowHeight="11190" tabRatio="771"/>
  </bookViews>
  <sheets>
    <sheet name="EUROIS" sheetId="1" r:id="rId1"/>
    <sheet name="EUR3M" sheetId="4" r:id="rId2"/>
    <sheet name="Sheet1" sheetId="5" r:id="rId3"/>
  </sheets>
  <externalReferences>
    <externalReference r:id="rId4"/>
    <externalReference r:id="rId5"/>
    <externalReference r:id="rId6"/>
  </externalReferences>
  <definedNames>
    <definedName name="AllTriggers">'[1]General Settings'!$D$6:$D$6</definedName>
    <definedName name="ASK">#REF!</definedName>
    <definedName name="BID">#REF!</definedName>
    <definedName name="bkbnCurve" localSheetId="1">EUR3M!$C$7</definedName>
    <definedName name="Calendar">'[1]General Settings'!$D$19</definedName>
    <definedName name="comp" localSheetId="1">EUR3M!$C$10</definedName>
    <definedName name="comp" localSheetId="0">EUROIS!$C$8</definedName>
    <definedName name="comp">#REF!</definedName>
    <definedName name="Contribute">#REF!</definedName>
    <definedName name="currency" localSheetId="1">EUR3M!$C$4</definedName>
    <definedName name="currency" localSheetId="0">EUROIS!$C$4</definedName>
    <definedName name="Currency">'[1]General Settings'!$D$11</definedName>
    <definedName name="curveName" localSheetId="1">EUR3M!$C$5</definedName>
    <definedName name="curveName" localSheetId="0">EUROIS!$C$5</definedName>
    <definedName name="curveName">#REF!</definedName>
    <definedName name="dayCount" localSheetId="1">EUR3M!$C$11</definedName>
    <definedName name="dayCount" localSheetId="0">EUROIS!$C$9</definedName>
    <definedName name="dayCount">#REF!</definedName>
    <definedName name="depoQuotes" localSheetId="1">EUR3M!$K$3:$K$18</definedName>
    <definedName name="depoQuotes" localSheetId="0">EUROIS!$K$3:$K$76</definedName>
    <definedName name="DiscCurve">[2]GeneralSettings!#REF!</definedName>
    <definedName name="Discounting">[3]GeneralSettings!$D$7</definedName>
    <definedName name="DiscountingCurve">'[1]General Settings'!$D$12</definedName>
    <definedName name="doCalc" localSheetId="1">EUR3M!$N$2</definedName>
    <definedName name="doCalc" localSheetId="0">EUROIS!$N$2</definedName>
    <definedName name="EUR3M_Basis">[2]GeneralSettings!$J$17</definedName>
    <definedName name="EUR3M_Swap">[2]GeneralSettings!$E$17</definedName>
    <definedName name="Euribor3MBasis">[2]GeneralSettings!$J$5</definedName>
    <definedName name="Euribor3MSwap">[2]GeneralSettings!$J$4</definedName>
    <definedName name="EvalDate">[2]GeneralSettings!$E$6</definedName>
    <definedName name="EvaluationDate">'[1]General Settings'!$D$5</definedName>
    <definedName name="exoDiscCurve" localSheetId="1">EUR3M!$C$6</definedName>
    <definedName name="FamilyName">[3]GeneralSettings!$I$7</definedName>
    <definedName name="Fields">#REF!</definedName>
    <definedName name="FirstCpnFix" localSheetId="1">EUR3M!$K$52</definedName>
    <definedName name="firstFutIdx" localSheetId="1">EUR3M!$R$28</definedName>
    <definedName name="firstFuturesCode" localSheetId="1">EUR3M!$C$12</definedName>
    <definedName name="Flag">'[2]EUR3M=Basis'!$P$3:$P$124</definedName>
    <definedName name="fraFutTenor" localSheetId="1">EUR3M!$C$18</definedName>
    <definedName name="fraQuotes" localSheetId="1">EUR3M!$K$24:$K$35</definedName>
    <definedName name="futuresQuotes" localSheetId="1">EUR3M!$K$38:$K$49</definedName>
    <definedName name="HelpersSwap">'[2]EUR3M=Swap'!$X$3:$X$124</definedName>
    <definedName name="IborIndexFamily">'[1]General Settings'!$D$13</definedName>
    <definedName name="IMMFutDates" localSheetId="1">EUR3M!$P$29:$P$40</definedName>
    <definedName name="IMMFutures" localSheetId="1">EUR3M!$Q$29:$Q$40</definedName>
    <definedName name="indexID" localSheetId="1">EUR3M!$C$23</definedName>
    <definedName name="interpOn" localSheetId="1">EUR3M!$C$9</definedName>
    <definedName name="interpOn" localSheetId="0">EUROIS!$C$7</definedName>
    <definedName name="interpOn">#REF!</definedName>
    <definedName name="JumpDates_3M">[3]EUR3M!$AG$11:$AG$23</definedName>
    <definedName name="JumpQuotes_3M">[3]EUR3M!$AM$11:$AM$23</definedName>
    <definedName name="JumpSuffix">[3]GeneralSettings!$I$9</definedName>
    <definedName name="lastFutIdx" localSheetId="1">EUR3M!$S$28</definedName>
    <definedName name="lastFuturesCode" localSheetId="1">EUR3M!$C$13</definedName>
    <definedName name="LiborCalendar">'[1]General Settings'!$D$17</definedName>
    <definedName name="LocalCalendar">'[1]General Settings'!$D$16</definedName>
    <definedName name="Min">'[2]EUR3M=Basis'!$R$3:$R$124</definedName>
    <definedName name="numDepo" localSheetId="0">EUROIS!$Q$5</definedName>
    <definedName name="nUsedDepo" localSheetId="1">EUR3M!$Q$23</definedName>
    <definedName name="nUsedFra" localSheetId="1">EUR3M!$Q$24</definedName>
    <definedName name="nUsedFut" localSheetId="1">EUR3M!$Q$25</definedName>
    <definedName name="nUsedSwap" localSheetId="1">EUR3M!$Q$26</definedName>
    <definedName name="ObjectOverwrite">[2]GeneralSettings!$E$9</definedName>
    <definedName name="optNames" localSheetId="1">EUR3M!$P$5:$P$19</definedName>
    <definedName name="optVals" localSheetId="1">EUR3M!$Q$5:$Q$19</definedName>
    <definedName name="outDates" localSheetId="1">EUR3M!$M$3:$M$77</definedName>
    <definedName name="outDates" localSheetId="0">EUROIS!$M$3:$M$77</definedName>
    <definedName name="outType" localSheetId="1">EUR3M!$Q$20</definedName>
    <definedName name="outType" localSheetId="0">EUROIS!$Q$4</definedName>
    <definedName name="outVals" localSheetId="1">EUR3M!$N$3:$N$77</definedName>
    <definedName name="outVals" localSheetId="0">EUROIS!$N$3:$N$77</definedName>
    <definedName name="Permanent">[2]GeneralSettings!$E$8</definedName>
    <definedName name="PillarDate">[3]GeneralSettings!$D$8</definedName>
    <definedName name="Prior">'[2]EUR3M=Basis'!$Q$3:$Q$124</definedName>
    <definedName name="QuoteSuffix">[2]GeneralSettings!$E$10</definedName>
    <definedName name="RateHelpers">'[2]EUR3M=Basis'!$S$3:$S$124</definedName>
    <definedName name="RateHelpers3M">[3]EUR3M!$X$3:$X$124</definedName>
    <definedName name="RateHelpersBasis">'[2]EUR3M=Basis'!$X$3:$X$124</definedName>
    <definedName name="Ric1M">#REF!</definedName>
    <definedName name="Ric1Y">#REF!</definedName>
    <definedName name="Ric3M">#REF!</definedName>
    <definedName name="Ric6M">#REF!</definedName>
    <definedName name="RicON">#REF!</definedName>
    <definedName name="SettlDate">[2]GeneralSettings!$E$7</definedName>
    <definedName name="SettlementDate">'[1]General Settings'!$D$20</definedName>
    <definedName name="SettlementDays">'[1]General Settings'!$D$15</definedName>
    <definedName name="SourceAlias">#REF!</definedName>
    <definedName name="stubDate" localSheetId="1">EUR3M!$J$21</definedName>
    <definedName name="stubRate" localSheetId="1">EUR3M!$K$21</definedName>
    <definedName name="Swap3M">#REF!</definedName>
    <definedName name="Swap3MDestination">#REF!</definedName>
    <definedName name="Swap3MFor">#REF!</definedName>
    <definedName name="Swap3MForDestination">#REF!</definedName>
    <definedName name="swapFltFreq" localSheetId="1">EUR3M!$C$24</definedName>
    <definedName name="swapQuotes" localSheetId="1">EUR3M!$K$55:$K$96</definedName>
    <definedName name="today">EUROIS!$C$3</definedName>
    <definedName name="Trigger">'[1]General Settings'!$D$4</definedName>
    <definedName name="TriggerCounter">#REF!</definedName>
    <definedName name="typeInterp" localSheetId="1">EUR3M!$C$8</definedName>
    <definedName name="typeInterp" localSheetId="0">EUROIS!$C$6</definedName>
    <definedName name="typeInterp">#REF!</definedName>
    <definedName name="useExtStubRate" localSheetId="1">EUR3M!$C$21</definedName>
    <definedName name="useFirstCpn" localSheetId="1">EUR3M!$C$22</definedName>
    <definedName name="YieldCurve_3M">[2]GeneralSettings!#REF!</definedName>
  </definedNames>
  <calcPr calcId="145621"/>
</workbook>
</file>

<file path=xl/calcChain.xml><?xml version="1.0" encoding="utf-8"?>
<calcChain xmlns="http://schemas.openxmlformats.org/spreadsheetml/2006/main">
  <c r="AJ3" i="4" l="1"/>
  <c r="G4" i="4"/>
  <c r="G5" i="4"/>
  <c r="G6" i="4"/>
  <c r="G7" i="4"/>
  <c r="G8" i="4"/>
  <c r="G9" i="4"/>
  <c r="G3" i="4"/>
  <c r="A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" i="1"/>
  <c r="L5" i="5"/>
  <c r="AK4" i="4"/>
  <c r="AK12" i="4"/>
  <c r="AK20" i="4"/>
  <c r="AK28" i="4"/>
  <c r="AK36" i="4"/>
  <c r="AK44" i="4"/>
  <c r="AK52" i="4"/>
  <c r="AK60" i="4"/>
  <c r="AK68" i="4"/>
  <c r="AK76" i="4"/>
  <c r="AK84" i="4"/>
  <c r="AK92" i="4"/>
  <c r="AK100" i="4"/>
  <c r="AK108" i="4"/>
  <c r="AK116" i="4"/>
  <c r="AK124" i="4"/>
  <c r="AK132" i="4"/>
  <c r="AK140" i="4"/>
  <c r="AK148" i="4"/>
  <c r="AK156" i="4"/>
  <c r="AK164" i="4"/>
  <c r="AK172" i="4"/>
  <c r="AK180" i="4"/>
  <c r="AK188" i="4"/>
  <c r="AK196" i="4"/>
  <c r="AK204" i="4"/>
  <c r="AK212" i="4"/>
  <c r="AK220" i="4"/>
  <c r="AK228" i="4"/>
  <c r="AK236" i="4"/>
  <c r="AK244" i="4"/>
  <c r="AK252" i="4"/>
  <c r="AK260" i="4"/>
  <c r="AK268" i="4"/>
  <c r="AK276" i="4"/>
  <c r="AK284" i="4"/>
  <c r="AK292" i="4"/>
  <c r="AK300" i="4"/>
  <c r="AK308" i="4"/>
  <c r="AK316" i="4"/>
  <c r="AK324" i="4"/>
  <c r="AK332" i="4"/>
  <c r="AK340" i="4"/>
  <c r="AK348" i="4"/>
  <c r="AK356" i="4"/>
  <c r="AK364" i="4"/>
  <c r="AK372" i="4"/>
  <c r="AK380" i="4"/>
  <c r="AK388" i="4"/>
  <c r="AK396" i="4"/>
  <c r="AK404" i="4"/>
  <c r="AK412" i="4"/>
  <c r="AK420" i="4"/>
  <c r="AK428" i="4"/>
  <c r="AK436" i="4"/>
  <c r="AK444" i="4"/>
  <c r="AK452" i="4"/>
  <c r="AK460" i="4"/>
  <c r="AK468" i="4"/>
  <c r="AK476" i="4"/>
  <c r="AK484" i="4"/>
  <c r="AK492" i="4"/>
  <c r="AK500" i="4"/>
  <c r="AK508" i="4"/>
  <c r="AK516" i="4"/>
  <c r="AK524" i="4"/>
  <c r="AK532" i="4"/>
  <c r="AK540" i="4"/>
  <c r="AK548" i="4"/>
  <c r="AK556" i="4"/>
  <c r="AK564" i="4"/>
  <c r="AK572" i="4"/>
  <c r="AK580" i="4"/>
  <c r="AK588" i="4"/>
  <c r="AK596" i="4"/>
  <c r="AK604" i="4"/>
  <c r="AK612" i="4"/>
  <c r="AK620" i="4"/>
  <c r="AK628" i="4"/>
  <c r="AK636" i="4"/>
  <c r="AK644" i="4"/>
  <c r="AK652" i="4"/>
  <c r="AK660" i="4"/>
  <c r="AK668" i="4"/>
  <c r="AK676" i="4"/>
  <c r="AK684" i="4"/>
  <c r="AK692" i="4"/>
  <c r="AK700" i="4"/>
  <c r="AK708" i="4"/>
  <c r="AK716" i="4"/>
  <c r="AK724" i="4"/>
  <c r="AK732" i="4"/>
  <c r="AK740" i="4"/>
  <c r="AK748" i="4"/>
  <c r="AK756" i="4"/>
  <c r="AK764" i="4"/>
  <c r="AK772" i="4"/>
  <c r="AK780" i="4"/>
  <c r="AK788" i="4"/>
  <c r="AK796" i="4"/>
  <c r="AK804" i="4"/>
  <c r="AK812" i="4"/>
  <c r="AK820" i="4"/>
  <c r="AK828" i="4"/>
  <c r="AK836" i="4"/>
  <c r="AK844" i="4"/>
  <c r="AK852" i="4"/>
  <c r="AK860" i="4"/>
  <c r="AK868" i="4"/>
  <c r="AK876" i="4"/>
  <c r="AK884" i="4"/>
  <c r="AK892" i="4"/>
  <c r="AK900" i="4"/>
  <c r="AK908" i="4"/>
  <c r="AK916" i="4"/>
  <c r="AK924" i="4"/>
  <c r="AK932" i="4"/>
  <c r="AK940" i="4"/>
  <c r="AK948" i="4"/>
  <c r="AK956" i="4"/>
  <c r="AK964" i="4"/>
  <c r="AK972" i="4"/>
  <c r="AK980" i="4"/>
  <c r="AK988" i="4"/>
  <c r="AK996" i="4"/>
  <c r="AK1004" i="4"/>
  <c r="AK1012" i="4"/>
  <c r="AK5" i="4"/>
  <c r="AK13" i="4"/>
  <c r="AK21" i="4"/>
  <c r="AK29" i="4"/>
  <c r="AK37" i="4"/>
  <c r="AK45" i="4"/>
  <c r="AK53" i="4"/>
  <c r="AK61" i="4"/>
  <c r="AK69" i="4"/>
  <c r="AK77" i="4"/>
  <c r="AK85" i="4"/>
  <c r="AK93" i="4"/>
  <c r="AK101" i="4"/>
  <c r="AK109" i="4"/>
  <c r="AK117" i="4"/>
  <c r="AK125" i="4"/>
  <c r="AK133" i="4"/>
  <c r="AK141" i="4"/>
  <c r="AK149" i="4"/>
  <c r="AK157" i="4"/>
  <c r="AK165" i="4"/>
  <c r="AK173" i="4"/>
  <c r="AK181" i="4"/>
  <c r="AK189" i="4"/>
  <c r="AK197" i="4"/>
  <c r="AK205" i="4"/>
  <c r="AK213" i="4"/>
  <c r="AK221" i="4"/>
  <c r="AK229" i="4"/>
  <c r="AK237" i="4"/>
  <c r="AK245" i="4"/>
  <c r="AK253" i="4"/>
  <c r="AK261" i="4"/>
  <c r="AK269" i="4"/>
  <c r="AK277" i="4"/>
  <c r="AK285" i="4"/>
  <c r="AK293" i="4"/>
  <c r="AK301" i="4"/>
  <c r="AK309" i="4"/>
  <c r="AK317" i="4"/>
  <c r="AK325" i="4"/>
  <c r="AK333" i="4"/>
  <c r="AK341" i="4"/>
  <c r="AK349" i="4"/>
  <c r="AK357" i="4"/>
  <c r="AK365" i="4"/>
  <c r="AK373" i="4"/>
  <c r="AK381" i="4"/>
  <c r="AK389" i="4"/>
  <c r="AK397" i="4"/>
  <c r="AK405" i="4"/>
  <c r="AK413" i="4"/>
  <c r="AK421" i="4"/>
  <c r="AK429" i="4"/>
  <c r="AK437" i="4"/>
  <c r="AK445" i="4"/>
  <c r="AK453" i="4"/>
  <c r="AK461" i="4"/>
  <c r="AK469" i="4"/>
  <c r="AK477" i="4"/>
  <c r="AK485" i="4"/>
  <c r="AK493" i="4"/>
  <c r="AK501" i="4"/>
  <c r="AK509" i="4"/>
  <c r="AK6" i="4"/>
  <c r="AK16" i="4"/>
  <c r="AK26" i="4"/>
  <c r="AK38" i="4"/>
  <c r="AK48" i="4"/>
  <c r="AK58" i="4"/>
  <c r="AK70" i="4"/>
  <c r="AK80" i="4"/>
  <c r="AK90" i="4"/>
  <c r="AK102" i="4"/>
  <c r="AK112" i="4"/>
  <c r="AK122" i="4"/>
  <c r="AK134" i="4"/>
  <c r="AK144" i="4"/>
  <c r="AK154" i="4"/>
  <c r="AK166" i="4"/>
  <c r="AK176" i="4"/>
  <c r="AK186" i="4"/>
  <c r="AK198" i="4"/>
  <c r="AK208" i="4"/>
  <c r="AK218" i="4"/>
  <c r="AK230" i="4"/>
  <c r="AK240" i="4"/>
  <c r="AK250" i="4"/>
  <c r="AK262" i="4"/>
  <c r="AK272" i="4"/>
  <c r="AK282" i="4"/>
  <c r="AK294" i="4"/>
  <c r="AK304" i="4"/>
  <c r="AK314" i="4"/>
  <c r="AK326" i="4"/>
  <c r="AK336" i="4"/>
  <c r="AK346" i="4"/>
  <c r="AK358" i="4"/>
  <c r="AK368" i="4"/>
  <c r="AK378" i="4"/>
  <c r="AK390" i="4"/>
  <c r="AK400" i="4"/>
  <c r="AK410" i="4"/>
  <c r="AK422" i="4"/>
  <c r="AK432" i="4"/>
  <c r="AK442" i="4"/>
  <c r="AK454" i="4"/>
  <c r="AK464" i="4"/>
  <c r="AK474" i="4"/>
  <c r="AK486" i="4"/>
  <c r="AK496" i="4"/>
  <c r="AK506" i="4"/>
  <c r="AK517" i="4"/>
  <c r="AK526" i="4"/>
  <c r="AK535" i="4"/>
  <c r="AK544" i="4"/>
  <c r="AK553" i="4"/>
  <c r="AK562" i="4"/>
  <c r="AK571" i="4"/>
  <c r="AK581" i="4"/>
  <c r="AK590" i="4"/>
  <c r="AK599" i="4"/>
  <c r="AK608" i="4"/>
  <c r="AK617" i="4"/>
  <c r="AK626" i="4"/>
  <c r="AK635" i="4"/>
  <c r="AK645" i="4"/>
  <c r="AK654" i="4"/>
  <c r="AK663" i="4"/>
  <c r="AK672" i="4"/>
  <c r="AK681" i="4"/>
  <c r="AK690" i="4"/>
  <c r="AK699" i="4"/>
  <c r="AK709" i="4"/>
  <c r="AK718" i="4"/>
  <c r="AK727" i="4"/>
  <c r="AK736" i="4"/>
  <c r="AK745" i="4"/>
  <c r="AK754" i="4"/>
  <c r="AK763" i="4"/>
  <c r="AK773" i="4"/>
  <c r="AK782" i="4"/>
  <c r="AK791" i="4"/>
  <c r="AK800" i="4"/>
  <c r="AK809" i="4"/>
  <c r="AK818" i="4"/>
  <c r="AK827" i="4"/>
  <c r="AK837" i="4"/>
  <c r="AK846" i="4"/>
  <c r="AK855" i="4"/>
  <c r="AK864" i="4"/>
  <c r="AK873" i="4"/>
  <c r="AK882" i="4"/>
  <c r="AK891" i="4"/>
  <c r="AK901" i="4"/>
  <c r="AK910" i="4"/>
  <c r="AK919" i="4"/>
  <c r="AK928" i="4"/>
  <c r="AK937" i="4"/>
  <c r="AK946" i="4"/>
  <c r="AK955" i="4"/>
  <c r="AK965" i="4"/>
  <c r="AK974" i="4"/>
  <c r="AK983" i="4"/>
  <c r="AK992" i="4"/>
  <c r="AK1001" i="4"/>
  <c r="AK1010" i="4"/>
  <c r="AK1019" i="4"/>
  <c r="AK1027" i="4"/>
  <c r="AK1035" i="4"/>
  <c r="AK1043" i="4"/>
  <c r="AK1051" i="4"/>
  <c r="AK1059" i="4"/>
  <c r="AK1067" i="4"/>
  <c r="AK1075" i="4"/>
  <c r="AK1083" i="4"/>
  <c r="AK1091" i="4"/>
  <c r="AK1099" i="4"/>
  <c r="AK1107" i="4"/>
  <c r="AK1115" i="4"/>
  <c r="AK1123" i="4"/>
  <c r="AK1131" i="4"/>
  <c r="AK1139" i="4"/>
  <c r="AK1147" i="4"/>
  <c r="AK1155" i="4"/>
  <c r="AK1163" i="4"/>
  <c r="AK1171" i="4"/>
  <c r="AK1179" i="4"/>
  <c r="AK1187" i="4"/>
  <c r="AK1195" i="4"/>
  <c r="AK1203" i="4"/>
  <c r="AK1211" i="4"/>
  <c r="AK1219" i="4"/>
  <c r="AK1227" i="4"/>
  <c r="AK1235" i="4"/>
  <c r="AK1243" i="4"/>
  <c r="AK1251" i="4"/>
  <c r="AK1259" i="4"/>
  <c r="AK1267" i="4"/>
  <c r="AK1275" i="4"/>
  <c r="AK1283" i="4"/>
  <c r="AK1291" i="4"/>
  <c r="AK1299" i="4"/>
  <c r="AK1307" i="4"/>
  <c r="AK1315" i="4"/>
  <c r="AK1323" i="4"/>
  <c r="AK1331" i="4"/>
  <c r="AK1339" i="4"/>
  <c r="AK1347" i="4"/>
  <c r="AK1355" i="4"/>
  <c r="AK1363" i="4"/>
  <c r="AK1371" i="4"/>
  <c r="AK1379" i="4"/>
  <c r="AK1387" i="4"/>
  <c r="AK1395" i="4"/>
  <c r="AK1403" i="4"/>
  <c r="AK1411" i="4"/>
  <c r="AK1419" i="4"/>
  <c r="AK1427" i="4"/>
  <c r="AK1435" i="4"/>
  <c r="AK1443" i="4"/>
  <c r="AK1451" i="4"/>
  <c r="AK1459" i="4"/>
  <c r="AK1467" i="4"/>
  <c r="AK1475" i="4"/>
  <c r="AK1483" i="4"/>
  <c r="AK1491" i="4"/>
  <c r="AK1499" i="4"/>
  <c r="AK1507" i="4"/>
  <c r="AK1515" i="4"/>
  <c r="AK1523" i="4"/>
  <c r="AK1531" i="4"/>
  <c r="AK1539" i="4"/>
  <c r="AK1547" i="4"/>
  <c r="AK1555" i="4"/>
  <c r="AK1563" i="4"/>
  <c r="AK1571" i="4"/>
  <c r="AK1579" i="4"/>
  <c r="AK1587" i="4"/>
  <c r="AK1595" i="4"/>
  <c r="AK1603" i="4"/>
  <c r="AK1611" i="4"/>
  <c r="AK1619" i="4"/>
  <c r="AK1627" i="4"/>
  <c r="AK1635" i="4"/>
  <c r="AK1643" i="4"/>
  <c r="AK1651" i="4"/>
  <c r="AK1659" i="4"/>
  <c r="AK1667" i="4"/>
  <c r="AK1675" i="4"/>
  <c r="AK1683" i="4"/>
  <c r="AK1691" i="4"/>
  <c r="AK1699" i="4"/>
  <c r="AK1707" i="4"/>
  <c r="AK1715" i="4"/>
  <c r="AK1723" i="4"/>
  <c r="AK1731" i="4"/>
  <c r="AK1739" i="4"/>
  <c r="AK1747" i="4"/>
  <c r="AK1755" i="4"/>
  <c r="AK1763" i="4"/>
  <c r="AK1771" i="4"/>
  <c r="AK1779" i="4"/>
  <c r="AK1787" i="4"/>
  <c r="AK1795" i="4"/>
  <c r="AK1803" i="4"/>
  <c r="AK1811" i="4"/>
  <c r="AK1819" i="4"/>
  <c r="AK1827" i="4"/>
  <c r="AK1835" i="4"/>
  <c r="AK1843" i="4"/>
  <c r="AK1851" i="4"/>
  <c r="AK1859" i="4"/>
  <c r="AK1867" i="4"/>
  <c r="AK1875" i="4"/>
  <c r="AK1883" i="4"/>
  <c r="AK1891" i="4"/>
  <c r="AK1899" i="4"/>
  <c r="AK1907" i="4"/>
  <c r="AK1915" i="4"/>
  <c r="AK1923" i="4"/>
  <c r="AK1931" i="4"/>
  <c r="AK1939" i="4"/>
  <c r="AK1947" i="4"/>
  <c r="AK1955" i="4"/>
  <c r="AK1963" i="4"/>
  <c r="AK1971" i="4"/>
  <c r="AK1979" i="4"/>
  <c r="AK1987" i="4"/>
  <c r="AK1995" i="4"/>
  <c r="AK2003" i="4"/>
  <c r="AK2011" i="4"/>
  <c r="AK2019" i="4"/>
  <c r="AK2027" i="4"/>
  <c r="AK2035" i="4"/>
  <c r="AK2043" i="4"/>
  <c r="AK2051" i="4"/>
  <c r="AK2059" i="4"/>
  <c r="AK2067" i="4"/>
  <c r="AK2075" i="4"/>
  <c r="AK7" i="4"/>
  <c r="AK17" i="4"/>
  <c r="AK27" i="4"/>
  <c r="AK39" i="4"/>
  <c r="AK49" i="4"/>
  <c r="AK59" i="4"/>
  <c r="AK71" i="4"/>
  <c r="AK81" i="4"/>
  <c r="AK91" i="4"/>
  <c r="AK103" i="4"/>
  <c r="AK113" i="4"/>
  <c r="AK123" i="4"/>
  <c r="AK135" i="4"/>
  <c r="AK145" i="4"/>
  <c r="AK155" i="4"/>
  <c r="AK167" i="4"/>
  <c r="AK177" i="4"/>
  <c r="AK187" i="4"/>
  <c r="AK199" i="4"/>
  <c r="AK209" i="4"/>
  <c r="AK219" i="4"/>
  <c r="AK231" i="4"/>
  <c r="AK241" i="4"/>
  <c r="AK251" i="4"/>
  <c r="AK263" i="4"/>
  <c r="AK273" i="4"/>
  <c r="AK283" i="4"/>
  <c r="AK295" i="4"/>
  <c r="AK305" i="4"/>
  <c r="AK315" i="4"/>
  <c r="AK327" i="4"/>
  <c r="AK337" i="4"/>
  <c r="AK347" i="4"/>
  <c r="AK359" i="4"/>
  <c r="AK369" i="4"/>
  <c r="AK379" i="4"/>
  <c r="AK391" i="4"/>
  <c r="AK401" i="4"/>
  <c r="AK411" i="4"/>
  <c r="AK423" i="4"/>
  <c r="AK433" i="4"/>
  <c r="AK443" i="4"/>
  <c r="AK455" i="4"/>
  <c r="AK465" i="4"/>
  <c r="AK475" i="4"/>
  <c r="AK487" i="4"/>
  <c r="AK497" i="4"/>
  <c r="AK507" i="4"/>
  <c r="AK518" i="4"/>
  <c r="AK527" i="4"/>
  <c r="AK536" i="4"/>
  <c r="AK545" i="4"/>
  <c r="AK554" i="4"/>
  <c r="AK563" i="4"/>
  <c r="AK573" i="4"/>
  <c r="AK582" i="4"/>
  <c r="AK591" i="4"/>
  <c r="AK600" i="4"/>
  <c r="AK609" i="4"/>
  <c r="AK618" i="4"/>
  <c r="AK627" i="4"/>
  <c r="AK637" i="4"/>
  <c r="AK646" i="4"/>
  <c r="AK655" i="4"/>
  <c r="AK664" i="4"/>
  <c r="AK673" i="4"/>
  <c r="AK682" i="4"/>
  <c r="AK691" i="4"/>
  <c r="AK701" i="4"/>
  <c r="AK710" i="4"/>
  <c r="AK719" i="4"/>
  <c r="AK728" i="4"/>
  <c r="AK737" i="4"/>
  <c r="AK746" i="4"/>
  <c r="AK755" i="4"/>
  <c r="AK765" i="4"/>
  <c r="AK774" i="4"/>
  <c r="AK783" i="4"/>
  <c r="AK792" i="4"/>
  <c r="AK801" i="4"/>
  <c r="AK810" i="4"/>
  <c r="AK819" i="4"/>
  <c r="AK829" i="4"/>
  <c r="AK838" i="4"/>
  <c r="AK847" i="4"/>
  <c r="AK856" i="4"/>
  <c r="AK865" i="4"/>
  <c r="AK874" i="4"/>
  <c r="AK883" i="4"/>
  <c r="AK893" i="4"/>
  <c r="AK902" i="4"/>
  <c r="AK911" i="4"/>
  <c r="AK920" i="4"/>
  <c r="AK929" i="4"/>
  <c r="AK938" i="4"/>
  <c r="AK947" i="4"/>
  <c r="AK957" i="4"/>
  <c r="AK966" i="4"/>
  <c r="AK975" i="4"/>
  <c r="AK984" i="4"/>
  <c r="AK993" i="4"/>
  <c r="AK1002" i="4"/>
  <c r="AK1011" i="4"/>
  <c r="AK1020" i="4"/>
  <c r="AK1028" i="4"/>
  <c r="AK1036" i="4"/>
  <c r="AK1044" i="4"/>
  <c r="AK1052" i="4"/>
  <c r="AK1060" i="4"/>
  <c r="AK1068" i="4"/>
  <c r="AK1076" i="4"/>
  <c r="AK1084" i="4"/>
  <c r="AK1092" i="4"/>
  <c r="AK1100" i="4"/>
  <c r="AK1108" i="4"/>
  <c r="AK1116" i="4"/>
  <c r="AK1124" i="4"/>
  <c r="AK1132" i="4"/>
  <c r="AK1140" i="4"/>
  <c r="AK1148" i="4"/>
  <c r="AK1156" i="4"/>
  <c r="AK1164" i="4"/>
  <c r="AK1172" i="4"/>
  <c r="AK1180" i="4"/>
  <c r="AK1188" i="4"/>
  <c r="AK1196" i="4"/>
  <c r="AK1204" i="4"/>
  <c r="AK8" i="4"/>
  <c r="AK18" i="4"/>
  <c r="AK30" i="4"/>
  <c r="AK40" i="4"/>
  <c r="AK50" i="4"/>
  <c r="AK62" i="4"/>
  <c r="AK72" i="4"/>
  <c r="AK82" i="4"/>
  <c r="AK94" i="4"/>
  <c r="AK104" i="4"/>
  <c r="AK114" i="4"/>
  <c r="AK126" i="4"/>
  <c r="AK136" i="4"/>
  <c r="AK146" i="4"/>
  <c r="AK158" i="4"/>
  <c r="AK168" i="4"/>
  <c r="AK178" i="4"/>
  <c r="AK190" i="4"/>
  <c r="AK200" i="4"/>
  <c r="AK9" i="4"/>
  <c r="AK19" i="4"/>
  <c r="AK31" i="4"/>
  <c r="AK41" i="4"/>
  <c r="AK51" i="4"/>
  <c r="AK63" i="4"/>
  <c r="AK10" i="4"/>
  <c r="AK32" i="4"/>
  <c r="AK54" i="4"/>
  <c r="AK73" i="4"/>
  <c r="AK88" i="4"/>
  <c r="AK106" i="4"/>
  <c r="AK121" i="4"/>
  <c r="AK139" i="4"/>
  <c r="AK159" i="4"/>
  <c r="AK174" i="4"/>
  <c r="AK192" i="4"/>
  <c r="AK207" i="4"/>
  <c r="AK223" i="4"/>
  <c r="AK235" i="4"/>
  <c r="AK249" i="4"/>
  <c r="AK265" i="4"/>
  <c r="AK279" i="4"/>
  <c r="AK291" i="4"/>
  <c r="AK307" i="4"/>
  <c r="AK321" i="4"/>
  <c r="AK335" i="4"/>
  <c r="AK351" i="4"/>
  <c r="AK363" i="4"/>
  <c r="AK377" i="4"/>
  <c r="AK393" i="4"/>
  <c r="AK407" i="4"/>
  <c r="AK419" i="4"/>
  <c r="AK435" i="4"/>
  <c r="AK449" i="4"/>
  <c r="AK463" i="4"/>
  <c r="AK479" i="4"/>
  <c r="AK491" i="4"/>
  <c r="AK505" i="4"/>
  <c r="AK520" i="4"/>
  <c r="AK531" i="4"/>
  <c r="AK543" i="4"/>
  <c r="AK557" i="4"/>
  <c r="AK568" i="4"/>
  <c r="AK579" i="4"/>
  <c r="AK593" i="4"/>
  <c r="AK605" i="4"/>
  <c r="AK616" i="4"/>
  <c r="AK630" i="4"/>
  <c r="AK641" i="4"/>
  <c r="AK653" i="4"/>
  <c r="AK666" i="4"/>
  <c r="AK678" i="4"/>
  <c r="AK689" i="4"/>
  <c r="AK703" i="4"/>
  <c r="AK714" i="4"/>
  <c r="AK726" i="4"/>
  <c r="AK739" i="4"/>
  <c r="AK751" i="4"/>
  <c r="AK762" i="4"/>
  <c r="AK776" i="4"/>
  <c r="AK787" i="4"/>
  <c r="AK799" i="4"/>
  <c r="AK813" i="4"/>
  <c r="AK824" i="4"/>
  <c r="AK835" i="4"/>
  <c r="AK849" i="4"/>
  <c r="AK861" i="4"/>
  <c r="AK872" i="4"/>
  <c r="AK886" i="4"/>
  <c r="AK897" i="4"/>
  <c r="AK909" i="4"/>
  <c r="AK922" i="4"/>
  <c r="AK934" i="4"/>
  <c r="AK945" i="4"/>
  <c r="AK959" i="4"/>
  <c r="AK970" i="4"/>
  <c r="AK982" i="4"/>
  <c r="AK995" i="4"/>
  <c r="AK1007" i="4"/>
  <c r="AK1018" i="4"/>
  <c r="AK1030" i="4"/>
  <c r="AK1040" i="4"/>
  <c r="AK1050" i="4"/>
  <c r="AK1062" i="4"/>
  <c r="AK1072" i="4"/>
  <c r="AK1082" i="4"/>
  <c r="AK1094" i="4"/>
  <c r="AK1104" i="4"/>
  <c r="AK1114" i="4"/>
  <c r="AK1126" i="4"/>
  <c r="AK1136" i="4"/>
  <c r="AK1146" i="4"/>
  <c r="AK1158" i="4"/>
  <c r="AK1168" i="4"/>
  <c r="AK1178" i="4"/>
  <c r="AK1190" i="4"/>
  <c r="AK1200" i="4"/>
  <c r="AK1210" i="4"/>
  <c r="AK1220" i="4"/>
  <c r="AK1229" i="4"/>
  <c r="AK1238" i="4"/>
  <c r="AK1247" i="4"/>
  <c r="AK1256" i="4"/>
  <c r="AK1265" i="4"/>
  <c r="AK1274" i="4"/>
  <c r="AK1284" i="4"/>
  <c r="AK1293" i="4"/>
  <c r="AK1302" i="4"/>
  <c r="AK1311" i="4"/>
  <c r="AK1320" i="4"/>
  <c r="AK1329" i="4"/>
  <c r="AK1338" i="4"/>
  <c r="AK1348" i="4"/>
  <c r="AK1357" i="4"/>
  <c r="AK1366" i="4"/>
  <c r="AK1375" i="4"/>
  <c r="AK1384" i="4"/>
  <c r="AK1393" i="4"/>
  <c r="AK1402" i="4"/>
  <c r="AK1412" i="4"/>
  <c r="AK1421" i="4"/>
  <c r="AK1430" i="4"/>
  <c r="AK1439" i="4"/>
  <c r="AK1448" i="4"/>
  <c r="AK1457" i="4"/>
  <c r="AK1466" i="4"/>
  <c r="AK1476" i="4"/>
  <c r="AK1485" i="4"/>
  <c r="AK1494" i="4"/>
  <c r="AK1503" i="4"/>
  <c r="AK1512" i="4"/>
  <c r="AK1521" i="4"/>
  <c r="AK1530" i="4"/>
  <c r="AK1540" i="4"/>
  <c r="AK1549" i="4"/>
  <c r="AK1558" i="4"/>
  <c r="AK1567" i="4"/>
  <c r="AK1576" i="4"/>
  <c r="AK1585" i="4"/>
  <c r="AK1594" i="4"/>
  <c r="AK1604" i="4"/>
  <c r="AK1613" i="4"/>
  <c r="AK1622" i="4"/>
  <c r="AK1631" i="4"/>
  <c r="AK1640" i="4"/>
  <c r="AK1649" i="4"/>
  <c r="AK1658" i="4"/>
  <c r="AK1668" i="4"/>
  <c r="AK1677" i="4"/>
  <c r="AK1686" i="4"/>
  <c r="AK1695" i="4"/>
  <c r="AK1704" i="4"/>
  <c r="AK1713" i="4"/>
  <c r="AK1722" i="4"/>
  <c r="AK1732" i="4"/>
  <c r="AK1741" i="4"/>
  <c r="AK1750" i="4"/>
  <c r="AK1759" i="4"/>
  <c r="AK1768" i="4"/>
  <c r="AK1777" i="4"/>
  <c r="AK1786" i="4"/>
  <c r="AK1796" i="4"/>
  <c r="AK1805" i="4"/>
  <c r="AK1814" i="4"/>
  <c r="AK1823" i="4"/>
  <c r="AK1832" i="4"/>
  <c r="AK1841" i="4"/>
  <c r="AK1850" i="4"/>
  <c r="AK1860" i="4"/>
  <c r="AK1869" i="4"/>
  <c r="AK1878" i="4"/>
  <c r="AK1887" i="4"/>
  <c r="AK1896" i="4"/>
  <c r="AK1905" i="4"/>
  <c r="AK1914" i="4"/>
  <c r="AK1924" i="4"/>
  <c r="AK1933" i="4"/>
  <c r="AK1942" i="4"/>
  <c r="AK1951" i="4"/>
  <c r="AK1960" i="4"/>
  <c r="AK1969" i="4"/>
  <c r="AK1978" i="4"/>
  <c r="AK1988" i="4"/>
  <c r="AK1997" i="4"/>
  <c r="AK2006" i="4"/>
  <c r="AK2015" i="4"/>
  <c r="AK2024" i="4"/>
  <c r="AK2033" i="4"/>
  <c r="AK2042" i="4"/>
  <c r="AK2052" i="4"/>
  <c r="AK2061" i="4"/>
  <c r="AK2070" i="4"/>
  <c r="AK2079" i="4"/>
  <c r="AK2087" i="4"/>
  <c r="AK2095" i="4"/>
  <c r="AK2103" i="4"/>
  <c r="AK2111" i="4"/>
  <c r="AK2119" i="4"/>
  <c r="AK2127" i="4"/>
  <c r="AK2135" i="4"/>
  <c r="AK2143" i="4"/>
  <c r="AK2151" i="4"/>
  <c r="AK2159" i="4"/>
  <c r="AK2167" i="4"/>
  <c r="AK2175" i="4"/>
  <c r="AK2183" i="4"/>
  <c r="AK2191" i="4"/>
  <c r="AK2199" i="4"/>
  <c r="AK2207" i="4"/>
  <c r="AK2215" i="4"/>
  <c r="AK2223" i="4"/>
  <c r="AK2231" i="4"/>
  <c r="AK2239" i="4"/>
  <c r="AK2247" i="4"/>
  <c r="AK2255" i="4"/>
  <c r="AK2263" i="4"/>
  <c r="AK2271" i="4"/>
  <c r="AK2279" i="4"/>
  <c r="AK2287" i="4"/>
  <c r="AK2295" i="4"/>
  <c r="AK2303" i="4"/>
  <c r="AK2311" i="4"/>
  <c r="AK2319" i="4"/>
  <c r="AK2327" i="4"/>
  <c r="AK2335" i="4"/>
  <c r="AK2343" i="4"/>
  <c r="AK2351" i="4"/>
  <c r="AK2359" i="4"/>
  <c r="AK2367" i="4"/>
  <c r="AK2375" i="4"/>
  <c r="AK2383" i="4"/>
  <c r="AK2391" i="4"/>
  <c r="AK2399" i="4"/>
  <c r="AK2407" i="4"/>
  <c r="AK2415" i="4"/>
  <c r="AK2423" i="4"/>
  <c r="AK2431" i="4"/>
  <c r="AK2439" i="4"/>
  <c r="AK2447" i="4"/>
  <c r="AK2455" i="4"/>
  <c r="AK2463" i="4"/>
  <c r="AK2471" i="4"/>
  <c r="AK2479" i="4"/>
  <c r="AK2487" i="4"/>
  <c r="AK2495" i="4"/>
  <c r="AK2503" i="4"/>
  <c r="AK2511" i="4"/>
  <c r="AK2519" i="4"/>
  <c r="AK2527" i="4"/>
  <c r="AK2535" i="4"/>
  <c r="AK2543" i="4"/>
  <c r="AK2551" i="4"/>
  <c r="AK2559" i="4"/>
  <c r="AK2567" i="4"/>
  <c r="AK2575" i="4"/>
  <c r="AK2583" i="4"/>
  <c r="AK2591" i="4"/>
  <c r="AK2599" i="4"/>
  <c r="AK2607" i="4"/>
  <c r="AK2615" i="4"/>
  <c r="AK11" i="4"/>
  <c r="AK33" i="4"/>
  <c r="AK55" i="4"/>
  <c r="AK74" i="4"/>
  <c r="AK89" i="4"/>
  <c r="AK107" i="4"/>
  <c r="AK127" i="4"/>
  <c r="AK142" i="4"/>
  <c r="AK160" i="4"/>
  <c r="AK175" i="4"/>
  <c r="AK193" i="4"/>
  <c r="AK210" i="4"/>
  <c r="AK224" i="4"/>
  <c r="AK238" i="4"/>
  <c r="AK254" i="4"/>
  <c r="AK266" i="4"/>
  <c r="AK280" i="4"/>
  <c r="AK296" i="4"/>
  <c r="AK310" i="4"/>
  <c r="AK322" i="4"/>
  <c r="AK338" i="4"/>
  <c r="AK352" i="4"/>
  <c r="AK366" i="4"/>
  <c r="AK382" i="4"/>
  <c r="AK394" i="4"/>
  <c r="AK408" i="4"/>
  <c r="AK424" i="4"/>
  <c r="AK438" i="4"/>
  <c r="AK450" i="4"/>
  <c r="AK466" i="4"/>
  <c r="AK480" i="4"/>
  <c r="AK494" i="4"/>
  <c r="AK510" i="4"/>
  <c r="AK521" i="4"/>
  <c r="AK533" i="4"/>
  <c r="AK546" i="4"/>
  <c r="AK558" i="4"/>
  <c r="AK569" i="4"/>
  <c r="AK583" i="4"/>
  <c r="AK594" i="4"/>
  <c r="AK606" i="4"/>
  <c r="AK619" i="4"/>
  <c r="AK631" i="4"/>
  <c r="AK642" i="4"/>
  <c r="AK656" i="4"/>
  <c r="AK667" i="4"/>
  <c r="AK679" i="4"/>
  <c r="AK693" i="4"/>
  <c r="AK704" i="4"/>
  <c r="AK715" i="4"/>
  <c r="AK729" i="4"/>
  <c r="AK741" i="4"/>
  <c r="AK752" i="4"/>
  <c r="AK766" i="4"/>
  <c r="AK777" i="4"/>
  <c r="AK789" i="4"/>
  <c r="AK802" i="4"/>
  <c r="AK814" i="4"/>
  <c r="AK825" i="4"/>
  <c r="AK839" i="4"/>
  <c r="AK850" i="4"/>
  <c r="AK862" i="4"/>
  <c r="AK875" i="4"/>
  <c r="AK887" i="4"/>
  <c r="AK898" i="4"/>
  <c r="AK912" i="4"/>
  <c r="AK923" i="4"/>
  <c r="AK935" i="4"/>
  <c r="AK949" i="4"/>
  <c r="AK960" i="4"/>
  <c r="AK971" i="4"/>
  <c r="AK985" i="4"/>
  <c r="AK997" i="4"/>
  <c r="AK1008" i="4"/>
  <c r="AK1021" i="4"/>
  <c r="AK1031" i="4"/>
  <c r="AK1041" i="4"/>
  <c r="AK1053" i="4"/>
  <c r="AK1063" i="4"/>
  <c r="AK1073" i="4"/>
  <c r="AK1085" i="4"/>
  <c r="AK1095" i="4"/>
  <c r="AK1105" i="4"/>
  <c r="AK1117" i="4"/>
  <c r="AK1127" i="4"/>
  <c r="AK1137" i="4"/>
  <c r="AK1149" i="4"/>
  <c r="AK1159" i="4"/>
  <c r="AK1169" i="4"/>
  <c r="AK1181" i="4"/>
  <c r="AK1191" i="4"/>
  <c r="AK1201" i="4"/>
  <c r="AK1212" i="4"/>
  <c r="AK1221" i="4"/>
  <c r="AK1230" i="4"/>
  <c r="AK1239" i="4"/>
  <c r="AK1248" i="4"/>
  <c r="AK1257" i="4"/>
  <c r="AK1266" i="4"/>
  <c r="AK1276" i="4"/>
  <c r="AK1285" i="4"/>
  <c r="AK1294" i="4"/>
  <c r="AK1303" i="4"/>
  <c r="AK1312" i="4"/>
  <c r="AK1321" i="4"/>
  <c r="AK1330" i="4"/>
  <c r="AK1340" i="4"/>
  <c r="AK1349" i="4"/>
  <c r="AK1358" i="4"/>
  <c r="AK1367" i="4"/>
  <c r="AK1376" i="4"/>
  <c r="AK1385" i="4"/>
  <c r="AK1394" i="4"/>
  <c r="AK1404" i="4"/>
  <c r="AK1413" i="4"/>
  <c r="AK1422" i="4"/>
  <c r="AK1431" i="4"/>
  <c r="AK1440" i="4"/>
  <c r="AK1449" i="4"/>
  <c r="AK1458" i="4"/>
  <c r="AK1468" i="4"/>
  <c r="AK1477" i="4"/>
  <c r="AK1486" i="4"/>
  <c r="AK1495" i="4"/>
  <c r="AK1504" i="4"/>
  <c r="AK1513" i="4"/>
  <c r="AK1522" i="4"/>
  <c r="AK1532" i="4"/>
  <c r="AK1541" i="4"/>
  <c r="AK1550" i="4"/>
  <c r="AK1559" i="4"/>
  <c r="AK1568" i="4"/>
  <c r="AK1577" i="4"/>
  <c r="AK1586" i="4"/>
  <c r="AK1596" i="4"/>
  <c r="AK1605" i="4"/>
  <c r="AK1614" i="4"/>
  <c r="AK1623" i="4"/>
  <c r="AK1632" i="4"/>
  <c r="AK1641" i="4"/>
  <c r="AK1650" i="4"/>
  <c r="AK1660" i="4"/>
  <c r="AK1669" i="4"/>
  <c r="AK1678" i="4"/>
  <c r="AK1687" i="4"/>
  <c r="AK1696" i="4"/>
  <c r="AK1705" i="4"/>
  <c r="AK1714" i="4"/>
  <c r="AK1724" i="4"/>
  <c r="AK1733" i="4"/>
  <c r="AK1742" i="4"/>
  <c r="AK1751" i="4"/>
  <c r="AK1760" i="4"/>
  <c r="AK1769" i="4"/>
  <c r="AK1778" i="4"/>
  <c r="AK1788" i="4"/>
  <c r="AK1797" i="4"/>
  <c r="AK1806" i="4"/>
  <c r="AK1815" i="4"/>
  <c r="AK1824" i="4"/>
  <c r="AK1833" i="4"/>
  <c r="AK1842" i="4"/>
  <c r="AK1852" i="4"/>
  <c r="AK1861" i="4"/>
  <c r="AK1870" i="4"/>
  <c r="AK1879" i="4"/>
  <c r="AK1888" i="4"/>
  <c r="AK1897" i="4"/>
  <c r="AK1906" i="4"/>
  <c r="AK1916" i="4"/>
  <c r="AK1925" i="4"/>
  <c r="AK1934" i="4"/>
  <c r="AK1943" i="4"/>
  <c r="AK1952" i="4"/>
  <c r="AK1961" i="4"/>
  <c r="AK1970" i="4"/>
  <c r="AK1980" i="4"/>
  <c r="AK1989" i="4"/>
  <c r="AK1998" i="4"/>
  <c r="AK2007" i="4"/>
  <c r="AK2016" i="4"/>
  <c r="AK2025" i="4"/>
  <c r="AK2034" i="4"/>
  <c r="AK2044" i="4"/>
  <c r="AK2053" i="4"/>
  <c r="AK2062" i="4"/>
  <c r="AK2071" i="4"/>
  <c r="AK2080" i="4"/>
  <c r="AK2088" i="4"/>
  <c r="AK2096" i="4"/>
  <c r="AK2104" i="4"/>
  <c r="AK2112" i="4"/>
  <c r="AK2120" i="4"/>
  <c r="AK2128" i="4"/>
  <c r="AK2136" i="4"/>
  <c r="AK2144" i="4"/>
  <c r="AK2152" i="4"/>
  <c r="AK2160" i="4"/>
  <c r="AK2168" i="4"/>
  <c r="AK2176" i="4"/>
  <c r="AK2184" i="4"/>
  <c r="AK2192" i="4"/>
  <c r="AK2200" i="4"/>
  <c r="AK2208" i="4"/>
  <c r="AK2216" i="4"/>
  <c r="AK2224" i="4"/>
  <c r="AK2232" i="4"/>
  <c r="AK2240" i="4"/>
  <c r="AK2248" i="4"/>
  <c r="AK2256" i="4"/>
  <c r="AK2264" i="4"/>
  <c r="AK2272" i="4"/>
  <c r="AK2280" i="4"/>
  <c r="AK2288" i="4"/>
  <c r="AK2296" i="4"/>
  <c r="AK2304" i="4"/>
  <c r="AK2312" i="4"/>
  <c r="AK2320" i="4"/>
  <c r="AK2328" i="4"/>
  <c r="AK2336" i="4"/>
  <c r="AK2344" i="4"/>
  <c r="AK2352" i="4"/>
  <c r="AK2360" i="4"/>
  <c r="AK2368" i="4"/>
  <c r="AK2376" i="4"/>
  <c r="AK2384" i="4"/>
  <c r="AK2392" i="4"/>
  <c r="AK2400" i="4"/>
  <c r="AK2408" i="4"/>
  <c r="AK2416" i="4"/>
  <c r="AK2424" i="4"/>
  <c r="AK2432" i="4"/>
  <c r="AK2440" i="4"/>
  <c r="AK2448" i="4"/>
  <c r="AK2456" i="4"/>
  <c r="AK2464" i="4"/>
  <c r="AK2472" i="4"/>
  <c r="AK2480" i="4"/>
  <c r="AK2488" i="4"/>
  <c r="AK2496" i="4"/>
  <c r="AK2504" i="4"/>
  <c r="AK2512" i="4"/>
  <c r="AK2520" i="4"/>
  <c r="AK2528" i="4"/>
  <c r="AK2536" i="4"/>
  <c r="AK2544" i="4"/>
  <c r="AK2552" i="4"/>
  <c r="AK2560" i="4"/>
  <c r="AK14" i="4"/>
  <c r="AK34" i="4"/>
  <c r="AK56" i="4"/>
  <c r="AK75" i="4"/>
  <c r="AK95" i="4"/>
  <c r="AK110" i="4"/>
  <c r="AK128" i="4"/>
  <c r="AK143" i="4"/>
  <c r="AK161" i="4"/>
  <c r="AK179" i="4"/>
  <c r="AK194" i="4"/>
  <c r="AK211" i="4"/>
  <c r="AK225" i="4"/>
  <c r="AK239" i="4"/>
  <c r="AK255" i="4"/>
  <c r="AK267" i="4"/>
  <c r="AK281" i="4"/>
  <c r="AK297" i="4"/>
  <c r="AK311" i="4"/>
  <c r="AK323" i="4"/>
  <c r="AK339" i="4"/>
  <c r="AK353" i="4"/>
  <c r="AK367" i="4"/>
  <c r="AK383" i="4"/>
  <c r="AK395" i="4"/>
  <c r="AK409" i="4"/>
  <c r="AK425" i="4"/>
  <c r="AK439" i="4"/>
  <c r="AK451" i="4"/>
  <c r="AK467" i="4"/>
  <c r="AK481" i="4"/>
  <c r="AK495" i="4"/>
  <c r="AK511" i="4"/>
  <c r="AK522" i="4"/>
  <c r="AK534" i="4"/>
  <c r="AK547" i="4"/>
  <c r="AK559" i="4"/>
  <c r="AK570" i="4"/>
  <c r="AK584" i="4"/>
  <c r="AK595" i="4"/>
  <c r="AK607" i="4"/>
  <c r="AK621" i="4"/>
  <c r="AK632" i="4"/>
  <c r="AK643" i="4"/>
  <c r="AK657" i="4"/>
  <c r="AK669" i="4"/>
  <c r="AK680" i="4"/>
  <c r="AK694" i="4"/>
  <c r="AK705" i="4"/>
  <c r="AK717" i="4"/>
  <c r="AK730" i="4"/>
  <c r="AK742" i="4"/>
  <c r="AK753" i="4"/>
  <c r="AK767" i="4"/>
  <c r="AK778" i="4"/>
  <c r="AK790" i="4"/>
  <c r="AK803" i="4"/>
  <c r="AK815" i="4"/>
  <c r="AK826" i="4"/>
  <c r="AK840" i="4"/>
  <c r="AK851" i="4"/>
  <c r="AK863" i="4"/>
  <c r="AK877" i="4"/>
  <c r="AK888" i="4"/>
  <c r="AK899" i="4"/>
  <c r="AK913" i="4"/>
  <c r="AK925" i="4"/>
  <c r="AK936" i="4"/>
  <c r="AK950" i="4"/>
  <c r="AK961" i="4"/>
  <c r="AK15" i="4"/>
  <c r="AK35" i="4"/>
  <c r="AK57" i="4"/>
  <c r="AK78" i="4"/>
  <c r="AK96" i="4"/>
  <c r="AK111" i="4"/>
  <c r="AK129" i="4"/>
  <c r="AK147" i="4"/>
  <c r="AK162" i="4"/>
  <c r="AK182" i="4"/>
  <c r="AK195" i="4"/>
  <c r="AK214" i="4"/>
  <c r="AK226" i="4"/>
  <c r="AK242" i="4"/>
  <c r="AK256" i="4"/>
  <c r="AK270" i="4"/>
  <c r="AK286" i="4"/>
  <c r="AK298" i="4"/>
  <c r="AK312" i="4"/>
  <c r="AK328" i="4"/>
  <c r="AK342" i="4"/>
  <c r="AK354" i="4"/>
  <c r="AK370" i="4"/>
  <c r="AK384" i="4"/>
  <c r="AK398" i="4"/>
  <c r="AK414" i="4"/>
  <c r="AK426" i="4"/>
  <c r="AK440" i="4"/>
  <c r="AK456" i="4"/>
  <c r="AK470" i="4"/>
  <c r="AK482" i="4"/>
  <c r="AK498" i="4"/>
  <c r="AK512" i="4"/>
  <c r="AK523" i="4"/>
  <c r="AK537" i="4"/>
  <c r="AK549" i="4"/>
  <c r="AK560" i="4"/>
  <c r="AK574" i="4"/>
  <c r="AK585" i="4"/>
  <c r="AK597" i="4"/>
  <c r="AK610" i="4"/>
  <c r="AK622" i="4"/>
  <c r="AK633" i="4"/>
  <c r="AK647" i="4"/>
  <c r="AK658" i="4"/>
  <c r="AK670" i="4"/>
  <c r="AK683" i="4"/>
  <c r="AK695" i="4"/>
  <c r="AK706" i="4"/>
  <c r="AK720" i="4"/>
  <c r="AK731" i="4"/>
  <c r="AK743" i="4"/>
  <c r="AK757" i="4"/>
  <c r="AK768" i="4"/>
  <c r="AK779" i="4"/>
  <c r="AK793" i="4"/>
  <c r="AK805" i="4"/>
  <c r="AK816" i="4"/>
  <c r="AK830" i="4"/>
  <c r="AK841" i="4"/>
  <c r="AK853" i="4"/>
  <c r="AK866" i="4"/>
  <c r="AK878" i="4"/>
  <c r="AK889" i="4"/>
  <c r="AK903" i="4"/>
  <c r="AK914" i="4"/>
  <c r="AK926" i="4"/>
  <c r="AK939" i="4"/>
  <c r="AK951" i="4"/>
  <c r="AK962" i="4"/>
  <c r="AK22" i="4"/>
  <c r="AK42" i="4"/>
  <c r="AK64" i="4"/>
  <c r="AK79" i="4"/>
  <c r="AK97" i="4"/>
  <c r="AK115" i="4"/>
  <c r="AK130" i="4"/>
  <c r="AK150" i="4"/>
  <c r="AK163" i="4"/>
  <c r="AK183" i="4"/>
  <c r="AK201" i="4"/>
  <c r="AK215" i="4"/>
  <c r="AK227" i="4"/>
  <c r="AK243" i="4"/>
  <c r="AK257" i="4"/>
  <c r="AK271" i="4"/>
  <c r="AK287" i="4"/>
  <c r="AK299" i="4"/>
  <c r="AK313" i="4"/>
  <c r="AK329" i="4"/>
  <c r="AK343" i="4"/>
  <c r="AK355" i="4"/>
  <c r="AK371" i="4"/>
  <c r="AK385" i="4"/>
  <c r="AK399" i="4"/>
  <c r="AK415" i="4"/>
  <c r="AK427" i="4"/>
  <c r="AK441" i="4"/>
  <c r="AK457" i="4"/>
  <c r="AK471" i="4"/>
  <c r="AK483" i="4"/>
  <c r="AK499" i="4"/>
  <c r="AK513" i="4"/>
  <c r="AK525" i="4"/>
  <c r="AK538" i="4"/>
  <c r="AK550" i="4"/>
  <c r="AK561" i="4"/>
  <c r="AK575" i="4"/>
  <c r="AK586" i="4"/>
  <c r="AK598" i="4"/>
  <c r="AK611" i="4"/>
  <c r="AK623" i="4"/>
  <c r="AK634" i="4"/>
  <c r="AK648" i="4"/>
  <c r="AK659" i="4"/>
  <c r="AK671" i="4"/>
  <c r="AK685" i="4"/>
  <c r="AK696" i="4"/>
  <c r="AK707" i="4"/>
  <c r="AK721" i="4"/>
  <c r="AK733" i="4"/>
  <c r="AK744" i="4"/>
  <c r="AK758" i="4"/>
  <c r="AK769" i="4"/>
  <c r="AK781" i="4"/>
  <c r="AK794" i="4"/>
  <c r="AK806" i="4"/>
  <c r="AK817" i="4"/>
  <c r="AK831" i="4"/>
  <c r="AK842" i="4"/>
  <c r="AK854" i="4"/>
  <c r="AK867" i="4"/>
  <c r="AK879" i="4"/>
  <c r="AK890" i="4"/>
  <c r="AK904" i="4"/>
  <c r="AK915" i="4"/>
  <c r="AK927" i="4"/>
  <c r="AK941" i="4"/>
  <c r="AK952" i="4"/>
  <c r="AK963" i="4"/>
  <c r="AK977" i="4"/>
  <c r="AK989" i="4"/>
  <c r="AK1000" i="4"/>
  <c r="AK1014" i="4"/>
  <c r="AK1024" i="4"/>
  <c r="AK1034" i="4"/>
  <c r="AK1046" i="4"/>
  <c r="AK1056" i="4"/>
  <c r="AK1066" i="4"/>
  <c r="AK1078" i="4"/>
  <c r="AK1088" i="4"/>
  <c r="AK1098" i="4"/>
  <c r="AK1110" i="4"/>
  <c r="AK1120" i="4"/>
  <c r="AK1130" i="4"/>
  <c r="AK1142" i="4"/>
  <c r="AK1152" i="4"/>
  <c r="AK1162" i="4"/>
  <c r="AK1174" i="4"/>
  <c r="AK1184" i="4"/>
  <c r="AK1194" i="4"/>
  <c r="AK1206" i="4"/>
  <c r="AK1215" i="4"/>
  <c r="AK1224" i="4"/>
  <c r="AK1233" i="4"/>
  <c r="AK1242" i="4"/>
  <c r="AK1252" i="4"/>
  <c r="AK1261" i="4"/>
  <c r="AK23" i="4"/>
  <c r="AK43" i="4"/>
  <c r="AK65" i="4"/>
  <c r="AK83" i="4"/>
  <c r="AK98" i="4"/>
  <c r="AK118" i="4"/>
  <c r="AK131" i="4"/>
  <c r="AK151" i="4"/>
  <c r="AK169" i="4"/>
  <c r="AK184" i="4"/>
  <c r="AK202" i="4"/>
  <c r="AK216" i="4"/>
  <c r="AK232" i="4"/>
  <c r="AK246" i="4"/>
  <c r="AK258" i="4"/>
  <c r="AK274" i="4"/>
  <c r="AK288" i="4"/>
  <c r="AK302" i="4"/>
  <c r="AK318" i="4"/>
  <c r="AK330" i="4"/>
  <c r="AK344" i="4"/>
  <c r="AK360" i="4"/>
  <c r="AK374" i="4"/>
  <c r="AK386" i="4"/>
  <c r="AK402" i="4"/>
  <c r="AK416" i="4"/>
  <c r="AK430" i="4"/>
  <c r="AK446" i="4"/>
  <c r="AK458" i="4"/>
  <c r="AK472" i="4"/>
  <c r="AK488" i="4"/>
  <c r="AK502" i="4"/>
  <c r="AK514" i="4"/>
  <c r="AK25" i="4"/>
  <c r="AK47" i="4"/>
  <c r="AK67" i="4"/>
  <c r="AK87" i="4"/>
  <c r="AK105" i="4"/>
  <c r="AK120" i="4"/>
  <c r="AK138" i="4"/>
  <c r="AK153" i="4"/>
  <c r="AK171" i="4"/>
  <c r="AK191" i="4"/>
  <c r="AK206" i="4"/>
  <c r="AK222" i="4"/>
  <c r="AK234" i="4"/>
  <c r="AK248" i="4"/>
  <c r="AK264" i="4"/>
  <c r="AK278" i="4"/>
  <c r="AK290" i="4"/>
  <c r="AK306" i="4"/>
  <c r="AK320" i="4"/>
  <c r="AK334" i="4"/>
  <c r="AK350" i="4"/>
  <c r="AK362" i="4"/>
  <c r="AK376" i="4"/>
  <c r="AK392" i="4"/>
  <c r="AK406" i="4"/>
  <c r="AK418" i="4"/>
  <c r="AK434" i="4"/>
  <c r="AK448" i="4"/>
  <c r="AK462" i="4"/>
  <c r="AK478" i="4"/>
  <c r="AK490" i="4"/>
  <c r="AK504" i="4"/>
  <c r="AK519" i="4"/>
  <c r="AK530" i="4"/>
  <c r="AK542" i="4"/>
  <c r="AK555" i="4"/>
  <c r="AK567" i="4"/>
  <c r="AK578" i="4"/>
  <c r="AK592" i="4"/>
  <c r="AK603" i="4"/>
  <c r="AK615" i="4"/>
  <c r="AK629" i="4"/>
  <c r="AK640" i="4"/>
  <c r="AK651" i="4"/>
  <c r="AK665" i="4"/>
  <c r="AK677" i="4"/>
  <c r="AK688" i="4"/>
  <c r="AK702" i="4"/>
  <c r="AK713" i="4"/>
  <c r="AK725" i="4"/>
  <c r="AK738" i="4"/>
  <c r="AK750" i="4"/>
  <c r="AK761" i="4"/>
  <c r="AK775" i="4"/>
  <c r="AK786" i="4"/>
  <c r="AK798" i="4"/>
  <c r="AK811" i="4"/>
  <c r="AK823" i="4"/>
  <c r="AK834" i="4"/>
  <c r="AK848" i="4"/>
  <c r="AK859" i="4"/>
  <c r="AK871" i="4"/>
  <c r="AK885" i="4"/>
  <c r="AK896" i="4"/>
  <c r="AK907" i="4"/>
  <c r="AK921" i="4"/>
  <c r="AK933" i="4"/>
  <c r="AK944" i="4"/>
  <c r="AK958" i="4"/>
  <c r="AK969" i="4"/>
  <c r="AK981" i="4"/>
  <c r="AK994" i="4"/>
  <c r="AK1006" i="4"/>
  <c r="AK1017" i="4"/>
  <c r="AK1029" i="4"/>
  <c r="AK1039" i="4"/>
  <c r="AK1049" i="4"/>
  <c r="AK1061" i="4"/>
  <c r="AK1071" i="4"/>
  <c r="AK1081" i="4"/>
  <c r="AK1093" i="4"/>
  <c r="AK1103" i="4"/>
  <c r="AK1113" i="4"/>
  <c r="AK1125" i="4"/>
  <c r="AK1135" i="4"/>
  <c r="AK1145" i="4"/>
  <c r="AK1157" i="4"/>
  <c r="AK1167" i="4"/>
  <c r="AK1177" i="4"/>
  <c r="AK1189" i="4"/>
  <c r="AK1199" i="4"/>
  <c r="AK1209" i="4"/>
  <c r="AK1218" i="4"/>
  <c r="AK1228" i="4"/>
  <c r="AK1237" i="4"/>
  <c r="AK1246" i="4"/>
  <c r="AK1255" i="4"/>
  <c r="AK1264" i="4"/>
  <c r="AK1273" i="4"/>
  <c r="AK1282" i="4"/>
  <c r="AK1292" i="4"/>
  <c r="AK1301" i="4"/>
  <c r="AK1310" i="4"/>
  <c r="AK1319" i="4"/>
  <c r="AK1328" i="4"/>
  <c r="AK1337" i="4"/>
  <c r="AK1346" i="4"/>
  <c r="AK1356" i="4"/>
  <c r="AK1365" i="4"/>
  <c r="AK1374" i="4"/>
  <c r="AK1383" i="4"/>
  <c r="AK1392" i="4"/>
  <c r="AK1401" i="4"/>
  <c r="AK1410" i="4"/>
  <c r="AK1420" i="4"/>
  <c r="AK1429" i="4"/>
  <c r="AK24" i="4"/>
  <c r="AK170" i="4"/>
  <c r="AK289" i="4"/>
  <c r="AK403" i="4"/>
  <c r="AK515" i="4"/>
  <c r="AK566" i="4"/>
  <c r="AK614" i="4"/>
  <c r="AK662" i="4"/>
  <c r="AK712" i="4"/>
  <c r="AK760" i="4"/>
  <c r="AK808" i="4"/>
  <c r="AK858" i="4"/>
  <c r="AK906" i="4"/>
  <c r="AK954" i="4"/>
  <c r="AK987" i="4"/>
  <c r="AK1013" i="4"/>
  <c r="AK1033" i="4"/>
  <c r="AK1055" i="4"/>
  <c r="AK1077" i="4"/>
  <c r="AK1097" i="4"/>
  <c r="AK1119" i="4"/>
  <c r="AK1141" i="4"/>
  <c r="AK1161" i="4"/>
  <c r="AK1183" i="4"/>
  <c r="AK1205" i="4"/>
  <c r="AK1223" i="4"/>
  <c r="AK1241" i="4"/>
  <c r="AK1260" i="4"/>
  <c r="AK1277" i="4"/>
  <c r="AK1289" i="4"/>
  <c r="AK1305" i="4"/>
  <c r="AK1318" i="4"/>
  <c r="AK1334" i="4"/>
  <c r="AK1350" i="4"/>
  <c r="AK1362" i="4"/>
  <c r="AK1378" i="4"/>
  <c r="AK1391" i="4"/>
  <c r="AK1407" i="4"/>
  <c r="AK1423" i="4"/>
  <c r="AK1436" i="4"/>
  <c r="AK1447" i="4"/>
  <c r="AK1461" i="4"/>
  <c r="AK1472" i="4"/>
  <c r="AK1484" i="4"/>
  <c r="AK1497" i="4"/>
  <c r="AK1509" i="4"/>
  <c r="AK1520" i="4"/>
  <c r="AK1534" i="4"/>
  <c r="AK1545" i="4"/>
  <c r="AK1557" i="4"/>
  <c r="AK1570" i="4"/>
  <c r="AK1582" i="4"/>
  <c r="AK1593" i="4"/>
  <c r="AK1607" i="4"/>
  <c r="AK1618" i="4"/>
  <c r="AK1630" i="4"/>
  <c r="AK1644" i="4"/>
  <c r="AK1655" i="4"/>
  <c r="AK1666" i="4"/>
  <c r="AK1680" i="4"/>
  <c r="AK1692" i="4"/>
  <c r="AK1703" i="4"/>
  <c r="AK1717" i="4"/>
  <c r="AK1728" i="4"/>
  <c r="AK1740" i="4"/>
  <c r="AK1753" i="4"/>
  <c r="AK1765" i="4"/>
  <c r="AK1776" i="4"/>
  <c r="AK1790" i="4"/>
  <c r="AK1801" i="4"/>
  <c r="AK1813" i="4"/>
  <c r="AK1826" i="4"/>
  <c r="AK1838" i="4"/>
  <c r="AK1849" i="4"/>
  <c r="AK1863" i="4"/>
  <c r="AK1874" i="4"/>
  <c r="AK1886" i="4"/>
  <c r="AK1900" i="4"/>
  <c r="AK1911" i="4"/>
  <c r="AK1922" i="4"/>
  <c r="AK1936" i="4"/>
  <c r="AK1948" i="4"/>
  <c r="AK1959" i="4"/>
  <c r="AK1973" i="4"/>
  <c r="AK1984" i="4"/>
  <c r="AK1996" i="4"/>
  <c r="AK2009" i="4"/>
  <c r="AK2021" i="4"/>
  <c r="AK2032" i="4"/>
  <c r="AK2046" i="4"/>
  <c r="AK2057" i="4"/>
  <c r="AK2069" i="4"/>
  <c r="AK2082" i="4"/>
  <c r="AK2092" i="4"/>
  <c r="AK2102" i="4"/>
  <c r="AK2114" i="4"/>
  <c r="AK2124" i="4"/>
  <c r="AK2134" i="4"/>
  <c r="AK2146" i="4"/>
  <c r="AK2156" i="4"/>
  <c r="AK2166" i="4"/>
  <c r="AK2178" i="4"/>
  <c r="AK2188" i="4"/>
  <c r="AK2198" i="4"/>
  <c r="AK2210" i="4"/>
  <c r="AK2220" i="4"/>
  <c r="AK2230" i="4"/>
  <c r="AK2242" i="4"/>
  <c r="AK2252" i="4"/>
  <c r="AK2262" i="4"/>
  <c r="AK2274" i="4"/>
  <c r="AK2284" i="4"/>
  <c r="AK2294" i="4"/>
  <c r="AK2306" i="4"/>
  <c r="AK2316" i="4"/>
  <c r="AK2326" i="4"/>
  <c r="AK2338" i="4"/>
  <c r="AK2348" i="4"/>
  <c r="AK2358" i="4"/>
  <c r="AK2370" i="4"/>
  <c r="AK2380" i="4"/>
  <c r="AK2390" i="4"/>
  <c r="AK2402" i="4"/>
  <c r="AK2412" i="4"/>
  <c r="AK2422" i="4"/>
  <c r="AK2434" i="4"/>
  <c r="AK2444" i="4"/>
  <c r="AK2454" i="4"/>
  <c r="AK2466" i="4"/>
  <c r="AK2476" i="4"/>
  <c r="AK2486" i="4"/>
  <c r="AK2498" i="4"/>
  <c r="AK2508" i="4"/>
  <c r="AK2518" i="4"/>
  <c r="AK2530" i="4"/>
  <c r="AK2540" i="4"/>
  <c r="AK2550" i="4"/>
  <c r="AK2562" i="4"/>
  <c r="AK2571" i="4"/>
  <c r="AK2580" i="4"/>
  <c r="AK2589" i="4"/>
  <c r="AK2598" i="4"/>
  <c r="AK2608" i="4"/>
  <c r="AK2617" i="4"/>
  <c r="AK2625" i="4"/>
  <c r="AK2633" i="4"/>
  <c r="AK2641" i="4"/>
  <c r="AK2649" i="4"/>
  <c r="AK2657" i="4"/>
  <c r="AK2665" i="4"/>
  <c r="AK2673" i="4"/>
  <c r="AK2681" i="4"/>
  <c r="AK2689" i="4"/>
  <c r="AK2697" i="4"/>
  <c r="AK2705" i="4"/>
  <c r="AK2713" i="4"/>
  <c r="AK2721" i="4"/>
  <c r="AK2729" i="4"/>
  <c r="AK2737" i="4"/>
  <c r="AK2745" i="4"/>
  <c r="AK2753" i="4"/>
  <c r="AK2761" i="4"/>
  <c r="AK2769" i="4"/>
  <c r="AK2777" i="4"/>
  <c r="AK2785" i="4"/>
  <c r="AK2793" i="4"/>
  <c r="AK2801" i="4"/>
  <c r="AK2809" i="4"/>
  <c r="AK2817" i="4"/>
  <c r="AK2825" i="4"/>
  <c r="AK2833" i="4"/>
  <c r="AK2841" i="4"/>
  <c r="AK2849" i="4"/>
  <c r="AK2857" i="4"/>
  <c r="AK2865" i="4"/>
  <c r="AK2873" i="4"/>
  <c r="AK2881" i="4"/>
  <c r="AK2889" i="4"/>
  <c r="AK2897" i="4"/>
  <c r="AK2905" i="4"/>
  <c r="AK2913" i="4"/>
  <c r="AK2921" i="4"/>
  <c r="AK2929" i="4"/>
  <c r="AK2937" i="4"/>
  <c r="AK2945" i="4"/>
  <c r="AK2953" i="4"/>
  <c r="AK2961" i="4"/>
  <c r="AK2969" i="4"/>
  <c r="AK2977" i="4"/>
  <c r="AK2985" i="4"/>
  <c r="AK2993" i="4"/>
  <c r="AK3001" i="4"/>
  <c r="AK3009" i="4"/>
  <c r="AK3017" i="4"/>
  <c r="AK3025" i="4"/>
  <c r="AK3033" i="4"/>
  <c r="AK3041" i="4"/>
  <c r="AK3049" i="4"/>
  <c r="AK3057" i="4"/>
  <c r="AK3065" i="4"/>
  <c r="AK3073" i="4"/>
  <c r="AK3081" i="4"/>
  <c r="AK3089" i="4"/>
  <c r="AK3097" i="4"/>
  <c r="AK3105" i="4"/>
  <c r="AK3113" i="4"/>
  <c r="AK3121" i="4"/>
  <c r="AK3129" i="4"/>
  <c r="AK3137" i="4"/>
  <c r="AK3145" i="4"/>
  <c r="AK3153" i="4"/>
  <c r="AK3161" i="4"/>
  <c r="AK3169" i="4"/>
  <c r="AK3177" i="4"/>
  <c r="AK3185" i="4"/>
  <c r="AK3193" i="4"/>
  <c r="AK3201" i="4"/>
  <c r="AK3209" i="4"/>
  <c r="AK3217" i="4"/>
  <c r="AK3225" i="4"/>
  <c r="AK3233" i="4"/>
  <c r="AK3241" i="4"/>
  <c r="AK3249" i="4"/>
  <c r="AK3257" i="4"/>
  <c r="AK3265" i="4"/>
  <c r="AK3273" i="4"/>
  <c r="AK3281" i="4"/>
  <c r="AK3289" i="4"/>
  <c r="AK3297" i="4"/>
  <c r="AK3305" i="4"/>
  <c r="AK3313" i="4"/>
  <c r="AK3321" i="4"/>
  <c r="AK3329" i="4"/>
  <c r="AK3337" i="4"/>
  <c r="AK3345" i="4"/>
  <c r="AK3353" i="4"/>
  <c r="AK3361" i="4"/>
  <c r="AK3369" i="4"/>
  <c r="AK3377" i="4"/>
  <c r="AK3385" i="4"/>
  <c r="AK3393" i="4"/>
  <c r="AK3401" i="4"/>
  <c r="AK3409" i="4"/>
  <c r="AK3417" i="4"/>
  <c r="AK46" i="4"/>
  <c r="AK185" i="4"/>
  <c r="AK303" i="4"/>
  <c r="AK417" i="4"/>
  <c r="AK528" i="4"/>
  <c r="AK576" i="4"/>
  <c r="AK624" i="4"/>
  <c r="AK674" i="4"/>
  <c r="AK722" i="4"/>
  <c r="AK770" i="4"/>
  <c r="AK821" i="4"/>
  <c r="AK869" i="4"/>
  <c r="AK917" i="4"/>
  <c r="AK967" i="4"/>
  <c r="AK990" i="4"/>
  <c r="AK1015" i="4"/>
  <c r="AK1037" i="4"/>
  <c r="AK1057" i="4"/>
  <c r="AK1079" i="4"/>
  <c r="AK1101" i="4"/>
  <c r="AK1121" i="4"/>
  <c r="AK1143" i="4"/>
  <c r="AK1165" i="4"/>
  <c r="AK1185" i="4"/>
  <c r="AK1207" i="4"/>
  <c r="AK1225" i="4"/>
  <c r="AK1244" i="4"/>
  <c r="AK1262" i="4"/>
  <c r="AK1278" i="4"/>
  <c r="AK1290" i="4"/>
  <c r="AK1306" i="4"/>
  <c r="AK1322" i="4"/>
  <c r="AK1335" i="4"/>
  <c r="AK1351" i="4"/>
  <c r="AK1364" i="4"/>
  <c r="AK1380" i="4"/>
  <c r="AK1396" i="4"/>
  <c r="AK1408" i="4"/>
  <c r="AK1424" i="4"/>
  <c r="AK1437" i="4"/>
  <c r="AK1450" i="4"/>
  <c r="AK1462" i="4"/>
  <c r="AK1473" i="4"/>
  <c r="AK1487" i="4"/>
  <c r="AK1498" i="4"/>
  <c r="AK1510" i="4"/>
  <c r="AK1524" i="4"/>
  <c r="AK1535" i="4"/>
  <c r="AK1546" i="4"/>
  <c r="AK1560" i="4"/>
  <c r="AK1572" i="4"/>
  <c r="AK1583" i="4"/>
  <c r="AK1597" i="4"/>
  <c r="AK1608" i="4"/>
  <c r="AK1620" i="4"/>
  <c r="AK1633" i="4"/>
  <c r="AK1645" i="4"/>
  <c r="AK1656" i="4"/>
  <c r="AK1670" i="4"/>
  <c r="AK1681" i="4"/>
  <c r="AK1693" i="4"/>
  <c r="AK1706" i="4"/>
  <c r="AK1718" i="4"/>
  <c r="AK1729" i="4"/>
  <c r="AK1743" i="4"/>
  <c r="AK1754" i="4"/>
  <c r="AK1766" i="4"/>
  <c r="AK1780" i="4"/>
  <c r="AK1791" i="4"/>
  <c r="AK1802" i="4"/>
  <c r="AK1816" i="4"/>
  <c r="AK1828" i="4"/>
  <c r="AK1839" i="4"/>
  <c r="AK1853" i="4"/>
  <c r="AK1864" i="4"/>
  <c r="AK1876" i="4"/>
  <c r="AK1889" i="4"/>
  <c r="AK1901" i="4"/>
  <c r="AK1912" i="4"/>
  <c r="AK1926" i="4"/>
  <c r="AK1937" i="4"/>
  <c r="AK1949" i="4"/>
  <c r="AK1962" i="4"/>
  <c r="AK1974" i="4"/>
  <c r="AK1985" i="4"/>
  <c r="AK1999" i="4"/>
  <c r="AK2010" i="4"/>
  <c r="AK2022" i="4"/>
  <c r="AK2036" i="4"/>
  <c r="AK2047" i="4"/>
  <c r="AK2058" i="4"/>
  <c r="AK2072" i="4"/>
  <c r="AK2083" i="4"/>
  <c r="AK2093" i="4"/>
  <c r="AK2105" i="4"/>
  <c r="AK2115" i="4"/>
  <c r="AK2125" i="4"/>
  <c r="AK2137" i="4"/>
  <c r="AK2147" i="4"/>
  <c r="AK2157" i="4"/>
  <c r="AK2169" i="4"/>
  <c r="AK2179" i="4"/>
  <c r="AK2189" i="4"/>
  <c r="AK2201" i="4"/>
  <c r="AK2211" i="4"/>
  <c r="AK2221" i="4"/>
  <c r="AK2233" i="4"/>
  <c r="AK2243" i="4"/>
  <c r="AK2253" i="4"/>
  <c r="AK2265" i="4"/>
  <c r="AK2275" i="4"/>
  <c r="AK2285" i="4"/>
  <c r="AK2297" i="4"/>
  <c r="AK2307" i="4"/>
  <c r="AK2317" i="4"/>
  <c r="AK2329" i="4"/>
  <c r="AK2339" i="4"/>
  <c r="AK2349" i="4"/>
  <c r="AK2361" i="4"/>
  <c r="AK2371" i="4"/>
  <c r="AK2381" i="4"/>
  <c r="AK2393" i="4"/>
  <c r="AK2403" i="4"/>
  <c r="AK2413" i="4"/>
  <c r="AK2425" i="4"/>
  <c r="AK2435" i="4"/>
  <c r="AK2445" i="4"/>
  <c r="AK2457" i="4"/>
  <c r="AK2467" i="4"/>
  <c r="AK2477" i="4"/>
  <c r="AK2489" i="4"/>
  <c r="AK2499" i="4"/>
  <c r="AK2509" i="4"/>
  <c r="AK2521" i="4"/>
  <c r="AK2531" i="4"/>
  <c r="AK2541" i="4"/>
  <c r="AK2553" i="4"/>
  <c r="AK2563" i="4"/>
  <c r="AK2572" i="4"/>
  <c r="AK2581" i="4"/>
  <c r="AK2590" i="4"/>
  <c r="AK2600" i="4"/>
  <c r="AK2609" i="4"/>
  <c r="AK2618" i="4"/>
  <c r="AK2626" i="4"/>
  <c r="AK2634" i="4"/>
  <c r="AK2642" i="4"/>
  <c r="AK2650" i="4"/>
  <c r="AK2658" i="4"/>
  <c r="AK2666" i="4"/>
  <c r="AK2674" i="4"/>
  <c r="AK2682" i="4"/>
  <c r="AK2690" i="4"/>
  <c r="AK2698" i="4"/>
  <c r="AK2706" i="4"/>
  <c r="AK2714" i="4"/>
  <c r="AK2722" i="4"/>
  <c r="AK2730" i="4"/>
  <c r="AK2738" i="4"/>
  <c r="AK2746" i="4"/>
  <c r="AK2754" i="4"/>
  <c r="AK2762" i="4"/>
  <c r="AK2770" i="4"/>
  <c r="AK2778" i="4"/>
  <c r="AK2786" i="4"/>
  <c r="AK2794" i="4"/>
  <c r="AK2802" i="4"/>
  <c r="AK2810" i="4"/>
  <c r="AK2818" i="4"/>
  <c r="AK2826" i="4"/>
  <c r="AK2834" i="4"/>
  <c r="AK2842" i="4"/>
  <c r="AK2850" i="4"/>
  <c r="AK2858" i="4"/>
  <c r="AK2866" i="4"/>
  <c r="AK2874" i="4"/>
  <c r="AK2882" i="4"/>
  <c r="AK2890" i="4"/>
  <c r="AK2898" i="4"/>
  <c r="AK2906" i="4"/>
  <c r="AK66" i="4"/>
  <c r="AK203" i="4"/>
  <c r="AK319" i="4"/>
  <c r="AK431" i="4"/>
  <c r="AK529" i="4"/>
  <c r="AK577" i="4"/>
  <c r="AK625" i="4"/>
  <c r="AK675" i="4"/>
  <c r="AK723" i="4"/>
  <c r="AK771" i="4"/>
  <c r="AK822" i="4"/>
  <c r="AK870" i="4"/>
  <c r="AK918" i="4"/>
  <c r="AK968" i="4"/>
  <c r="AK991" i="4"/>
  <c r="AK1016" i="4"/>
  <c r="AK1038" i="4"/>
  <c r="AK1058" i="4"/>
  <c r="AK1080" i="4"/>
  <c r="AK1102" i="4"/>
  <c r="AK1122" i="4"/>
  <c r="AK1144" i="4"/>
  <c r="AK1166" i="4"/>
  <c r="AK1186" i="4"/>
  <c r="AK1208" i="4"/>
  <c r="AK1226" i="4"/>
  <c r="AK1245" i="4"/>
  <c r="AK1263" i="4"/>
  <c r="AK1279" i="4"/>
  <c r="AK1295" i="4"/>
  <c r="AK1308" i="4"/>
  <c r="AK1324" i="4"/>
  <c r="AK1336" i="4"/>
  <c r="AK1352" i="4"/>
  <c r="AK1368" i="4"/>
  <c r="AK1381" i="4"/>
  <c r="AK1397" i="4"/>
  <c r="AK1409" i="4"/>
  <c r="AK1425" i="4"/>
  <c r="AK1438" i="4"/>
  <c r="AK1452" i="4"/>
  <c r="AK1463" i="4"/>
  <c r="AK1474" i="4"/>
  <c r="AK1488" i="4"/>
  <c r="AK1500" i="4"/>
  <c r="AK1511" i="4"/>
  <c r="AK1525" i="4"/>
  <c r="AK1536" i="4"/>
  <c r="AK1548" i="4"/>
  <c r="AK1561" i="4"/>
  <c r="AK1573" i="4"/>
  <c r="AK1584" i="4"/>
  <c r="AK1598" i="4"/>
  <c r="AK1609" i="4"/>
  <c r="AK1621" i="4"/>
  <c r="AK1634" i="4"/>
  <c r="AK1646" i="4"/>
  <c r="AK1657" i="4"/>
  <c r="AK1671" i="4"/>
  <c r="AK1682" i="4"/>
  <c r="AK1694" i="4"/>
  <c r="AK1708" i="4"/>
  <c r="AK1719" i="4"/>
  <c r="AK1730" i="4"/>
  <c r="AK1744" i="4"/>
  <c r="AK1756" i="4"/>
  <c r="AK1767" i="4"/>
  <c r="AK1781" i="4"/>
  <c r="AK1792" i="4"/>
  <c r="AK1804" i="4"/>
  <c r="AK1817" i="4"/>
  <c r="AK1829" i="4"/>
  <c r="AK1840" i="4"/>
  <c r="AK1854" i="4"/>
  <c r="AK1865" i="4"/>
  <c r="AK1877" i="4"/>
  <c r="AK1890" i="4"/>
  <c r="AK1902" i="4"/>
  <c r="AK1913" i="4"/>
  <c r="AK1927" i="4"/>
  <c r="AK1938" i="4"/>
  <c r="AK1950" i="4"/>
  <c r="AK1964" i="4"/>
  <c r="AK1975" i="4"/>
  <c r="AK1986" i="4"/>
  <c r="AK2000" i="4"/>
  <c r="AK2012" i="4"/>
  <c r="AK2023" i="4"/>
  <c r="AK2037" i="4"/>
  <c r="AK2048" i="4"/>
  <c r="AK2060" i="4"/>
  <c r="AK2073" i="4"/>
  <c r="AK2084" i="4"/>
  <c r="AK2094" i="4"/>
  <c r="AK2106" i="4"/>
  <c r="AK2116" i="4"/>
  <c r="AK2126" i="4"/>
  <c r="AK2138" i="4"/>
  <c r="AK2148" i="4"/>
  <c r="AK2158" i="4"/>
  <c r="AK2170" i="4"/>
  <c r="AK2180" i="4"/>
  <c r="AK2190" i="4"/>
  <c r="AK2202" i="4"/>
  <c r="AK2212" i="4"/>
  <c r="AK2222" i="4"/>
  <c r="AK2234" i="4"/>
  <c r="AK2244" i="4"/>
  <c r="AK2254" i="4"/>
  <c r="AK2266" i="4"/>
  <c r="AK2276" i="4"/>
  <c r="AK2286" i="4"/>
  <c r="AK2298" i="4"/>
  <c r="AK2308" i="4"/>
  <c r="AK2318" i="4"/>
  <c r="AK2330" i="4"/>
  <c r="AK2340" i="4"/>
  <c r="AK2350" i="4"/>
  <c r="AK2362" i="4"/>
  <c r="AK2372" i="4"/>
  <c r="AK2382" i="4"/>
  <c r="AK2394" i="4"/>
  <c r="AK2404" i="4"/>
  <c r="AK2414" i="4"/>
  <c r="AK2426" i="4"/>
  <c r="AK2436" i="4"/>
  <c r="AK2446" i="4"/>
  <c r="AK86" i="4"/>
  <c r="AK217" i="4"/>
  <c r="AK331" i="4"/>
  <c r="AK447" i="4"/>
  <c r="AK539" i="4"/>
  <c r="AK587" i="4"/>
  <c r="AK638" i="4"/>
  <c r="AK686" i="4"/>
  <c r="AK734" i="4"/>
  <c r="AK784" i="4"/>
  <c r="AK832" i="4"/>
  <c r="AK880" i="4"/>
  <c r="AK930" i="4"/>
  <c r="AK973" i="4"/>
  <c r="AK998" i="4"/>
  <c r="AK1022" i="4"/>
  <c r="AK1042" i="4"/>
  <c r="AK1064" i="4"/>
  <c r="AK1086" i="4"/>
  <c r="AK1106" i="4"/>
  <c r="AK1128" i="4"/>
  <c r="AK1150" i="4"/>
  <c r="AK1170" i="4"/>
  <c r="AK1192" i="4"/>
  <c r="AK1213" i="4"/>
  <c r="AK1231" i="4"/>
  <c r="AK1249" i="4"/>
  <c r="AK1268" i="4"/>
  <c r="AK1280" i="4"/>
  <c r="AK1296" i="4"/>
  <c r="AK1309" i="4"/>
  <c r="AK1325" i="4"/>
  <c r="AK1341" i="4"/>
  <c r="AK1353" i="4"/>
  <c r="AK1369" i="4"/>
  <c r="AK1382" i="4"/>
  <c r="AK1398" i="4"/>
  <c r="AK1414" i="4"/>
  <c r="AK1426" i="4"/>
  <c r="AK1441" i="4"/>
  <c r="AK1453" i="4"/>
  <c r="AK1464" i="4"/>
  <c r="AK1478" i="4"/>
  <c r="AK1489" i="4"/>
  <c r="AK99" i="4"/>
  <c r="AK345" i="4"/>
  <c r="AK541" i="4"/>
  <c r="AK639" i="4"/>
  <c r="AK735" i="4"/>
  <c r="AK833" i="4"/>
  <c r="AK931" i="4"/>
  <c r="AK999" i="4"/>
  <c r="AK1045" i="4"/>
  <c r="AK1087" i="4"/>
  <c r="AK1129" i="4"/>
  <c r="AK1173" i="4"/>
  <c r="AK1214" i="4"/>
  <c r="AK1250" i="4"/>
  <c r="AK1281" i="4"/>
  <c r="AK1313" i="4"/>
  <c r="AK1342" i="4"/>
  <c r="AK1370" i="4"/>
  <c r="AK1399" i="4"/>
  <c r="AK1428" i="4"/>
  <c r="AK1454" i="4"/>
  <c r="AK1479" i="4"/>
  <c r="AK1501" i="4"/>
  <c r="AK1518" i="4"/>
  <c r="AK1538" i="4"/>
  <c r="AK1556" i="4"/>
  <c r="AK1578" i="4"/>
  <c r="AK1599" i="4"/>
  <c r="AK1616" i="4"/>
  <c r="AK1637" i="4"/>
  <c r="AK1654" i="4"/>
  <c r="AK1674" i="4"/>
  <c r="AK1697" i="4"/>
  <c r="AK1712" i="4"/>
  <c r="AK1735" i="4"/>
  <c r="AK1752" i="4"/>
  <c r="AK1773" i="4"/>
  <c r="AK1793" i="4"/>
  <c r="AK1810" i="4"/>
  <c r="AK1831" i="4"/>
  <c r="AK1848" i="4"/>
  <c r="AK1871" i="4"/>
  <c r="AK1892" i="4"/>
  <c r="AK1909" i="4"/>
  <c r="AK1929" i="4"/>
  <c r="AK1946" i="4"/>
  <c r="AK1967" i="4"/>
  <c r="AK1990" i="4"/>
  <c r="AK2005" i="4"/>
  <c r="AK2028" i="4"/>
  <c r="AK2045" i="4"/>
  <c r="AK2065" i="4"/>
  <c r="AK2085" i="4"/>
  <c r="AK2100" i="4"/>
  <c r="AK2118" i="4"/>
  <c r="AK2133" i="4"/>
  <c r="AK2153" i="4"/>
  <c r="AK2171" i="4"/>
  <c r="AK2186" i="4"/>
  <c r="AK2204" i="4"/>
  <c r="AK2219" i="4"/>
  <c r="AK2237" i="4"/>
  <c r="AK2257" i="4"/>
  <c r="AK2270" i="4"/>
  <c r="AK2290" i="4"/>
  <c r="AK2305" i="4"/>
  <c r="AK2323" i="4"/>
  <c r="AK2341" i="4"/>
  <c r="AK2356" i="4"/>
  <c r="AK2374" i="4"/>
  <c r="AK2389" i="4"/>
  <c r="AK2409" i="4"/>
  <c r="AK2427" i="4"/>
  <c r="AK2442" i="4"/>
  <c r="AK2459" i="4"/>
  <c r="AK2473" i="4"/>
  <c r="AK2485" i="4"/>
  <c r="AK2501" i="4"/>
  <c r="AK2515" i="4"/>
  <c r="AK2529" i="4"/>
  <c r="AK2545" i="4"/>
  <c r="AK2557" i="4"/>
  <c r="AK2570" i="4"/>
  <c r="AK2584" i="4"/>
  <c r="AK2595" i="4"/>
  <c r="AK2606" i="4"/>
  <c r="AK2620" i="4"/>
  <c r="AK2630" i="4"/>
  <c r="AK2640" i="4"/>
  <c r="AK2652" i="4"/>
  <c r="AK2662" i="4"/>
  <c r="AK2672" i="4"/>
  <c r="AK2684" i="4"/>
  <c r="AK2694" i="4"/>
  <c r="AK2704" i="4"/>
  <c r="AK2716" i="4"/>
  <c r="AK2726" i="4"/>
  <c r="AK2736" i="4"/>
  <c r="AK2748" i="4"/>
  <c r="AK2758" i="4"/>
  <c r="AK2768" i="4"/>
  <c r="AK2780" i="4"/>
  <c r="AK2790" i="4"/>
  <c r="AK2800" i="4"/>
  <c r="AK2812" i="4"/>
  <c r="AK2822" i="4"/>
  <c r="AK2832" i="4"/>
  <c r="AK2844" i="4"/>
  <c r="AK2854" i="4"/>
  <c r="AK2864" i="4"/>
  <c r="AK2876" i="4"/>
  <c r="AK2886" i="4"/>
  <c r="AK2896" i="4"/>
  <c r="AK2908" i="4"/>
  <c r="AK2917" i="4"/>
  <c r="AK2926" i="4"/>
  <c r="AK2935" i="4"/>
  <c r="AK2944" i="4"/>
  <c r="AK2954" i="4"/>
  <c r="AK2963" i="4"/>
  <c r="AK2972" i="4"/>
  <c r="AK2981" i="4"/>
  <c r="AK2990" i="4"/>
  <c r="AK2999" i="4"/>
  <c r="AK3008" i="4"/>
  <c r="AK3018" i="4"/>
  <c r="AK3027" i="4"/>
  <c r="AK3036" i="4"/>
  <c r="AK3045" i="4"/>
  <c r="AK3054" i="4"/>
  <c r="AK3063" i="4"/>
  <c r="AK3072" i="4"/>
  <c r="AK3082" i="4"/>
  <c r="AK3091" i="4"/>
  <c r="AK3100" i="4"/>
  <c r="AK3109" i="4"/>
  <c r="AK3118" i="4"/>
  <c r="AK3127" i="4"/>
  <c r="AK3136" i="4"/>
  <c r="AK3146" i="4"/>
  <c r="AK3155" i="4"/>
  <c r="AK3164" i="4"/>
  <c r="AK3173" i="4"/>
  <c r="AK3182" i="4"/>
  <c r="AK3191" i="4"/>
  <c r="AK3200" i="4"/>
  <c r="AK3210" i="4"/>
  <c r="AK3219" i="4"/>
  <c r="AK3228" i="4"/>
  <c r="AK3237" i="4"/>
  <c r="AK3246" i="4"/>
  <c r="AK3255" i="4"/>
  <c r="AK3264" i="4"/>
  <c r="AK3274" i="4"/>
  <c r="AK3283" i="4"/>
  <c r="AK3292" i="4"/>
  <c r="AK3301" i="4"/>
  <c r="AK3310" i="4"/>
  <c r="AK3319" i="4"/>
  <c r="AK3328" i="4"/>
  <c r="AK3338" i="4"/>
  <c r="AK3347" i="4"/>
  <c r="AK3356" i="4"/>
  <c r="AK3365" i="4"/>
  <c r="AK3374" i="4"/>
  <c r="AK3383" i="4"/>
  <c r="AK3392" i="4"/>
  <c r="AK3402" i="4"/>
  <c r="AK3411" i="4"/>
  <c r="AK3420" i="4"/>
  <c r="AK3428" i="4"/>
  <c r="AK3436" i="4"/>
  <c r="AK3444" i="4"/>
  <c r="AK3452" i="4"/>
  <c r="AK3460" i="4"/>
  <c r="AK3468" i="4"/>
  <c r="AK3476" i="4"/>
  <c r="AK3484" i="4"/>
  <c r="AK3492" i="4"/>
  <c r="AK3500" i="4"/>
  <c r="AK3508" i="4"/>
  <c r="AK3516" i="4"/>
  <c r="AK3524" i="4"/>
  <c r="AK3532" i="4"/>
  <c r="AK3540" i="4"/>
  <c r="AK3548" i="4"/>
  <c r="AK3556" i="4"/>
  <c r="AK3564" i="4"/>
  <c r="AK3572" i="4"/>
  <c r="AK3580" i="4"/>
  <c r="AK3588" i="4"/>
  <c r="AK3596" i="4"/>
  <c r="AK3604" i="4"/>
  <c r="AK3612" i="4"/>
  <c r="AK3620" i="4"/>
  <c r="AK3628" i="4"/>
  <c r="AK3636" i="4"/>
  <c r="AK3644" i="4"/>
  <c r="AK3652" i="4"/>
  <c r="AK3660" i="4"/>
  <c r="AK3668" i="4"/>
  <c r="AK3676" i="4"/>
  <c r="AK3684" i="4"/>
  <c r="AK3692" i="4"/>
  <c r="AK3700" i="4"/>
  <c r="AK3708" i="4"/>
  <c r="AK3716" i="4"/>
  <c r="AK3724" i="4"/>
  <c r="AK3732" i="4"/>
  <c r="AK3740" i="4"/>
  <c r="AK3748" i="4"/>
  <c r="AK3756" i="4"/>
  <c r="AK3764" i="4"/>
  <c r="AK3772" i="4"/>
  <c r="AK3780" i="4"/>
  <c r="AK3788" i="4"/>
  <c r="AK3796" i="4"/>
  <c r="AK3804" i="4"/>
  <c r="AK3812" i="4"/>
  <c r="AK3820" i="4"/>
  <c r="AK3828" i="4"/>
  <c r="AK3836" i="4"/>
  <c r="AK3844" i="4"/>
  <c r="AK3852" i="4"/>
  <c r="AK3860" i="4"/>
  <c r="AK3868" i="4"/>
  <c r="AK3876" i="4"/>
  <c r="AK3884" i="4"/>
  <c r="AK3892" i="4"/>
  <c r="AK3900" i="4"/>
  <c r="AK3908" i="4"/>
  <c r="AK3916" i="4"/>
  <c r="AK3924" i="4"/>
  <c r="AK3932" i="4"/>
  <c r="AK3940" i="4"/>
  <c r="AK3948" i="4"/>
  <c r="AK3956" i="4"/>
  <c r="AK3964" i="4"/>
  <c r="AK3972" i="4"/>
  <c r="AK3980" i="4"/>
  <c r="AK3988" i="4"/>
  <c r="AK3996" i="4"/>
  <c r="AK4004" i="4"/>
  <c r="AK4012" i="4"/>
  <c r="AK4020" i="4"/>
  <c r="AK4028" i="4"/>
  <c r="AK4036" i="4"/>
  <c r="AK4044" i="4"/>
  <c r="AK4052" i="4"/>
  <c r="AK4060" i="4"/>
  <c r="AK4068" i="4"/>
  <c r="AK4076" i="4"/>
  <c r="AK4084" i="4"/>
  <c r="AK4092" i="4"/>
  <c r="AK4100" i="4"/>
  <c r="AK4108" i="4"/>
  <c r="AK4116" i="4"/>
  <c r="AK4124" i="4"/>
  <c r="AK3437" i="4"/>
  <c r="AK3477" i="4"/>
  <c r="AK3501" i="4"/>
  <c r="AK3517" i="4"/>
  <c r="AK3533" i="4"/>
  <c r="AK3549" i="4"/>
  <c r="AK3565" i="4"/>
  <c r="AK3581" i="4"/>
  <c r="AK3589" i="4"/>
  <c r="AK3605" i="4"/>
  <c r="AK3621" i="4"/>
  <c r="AK3637" i="4"/>
  <c r="AK3653" i="4"/>
  <c r="AK3669" i="4"/>
  <c r="AK3685" i="4"/>
  <c r="AK3701" i="4"/>
  <c r="AK3717" i="4"/>
  <c r="AK3733" i="4"/>
  <c r="AK3749" i="4"/>
  <c r="AK3765" i="4"/>
  <c r="AK3781" i="4"/>
  <c r="AK3797" i="4"/>
  <c r="AK3813" i="4"/>
  <c r="AK3829" i="4"/>
  <c r="AK3845" i="4"/>
  <c r="AK3861" i="4"/>
  <c r="AK3877" i="4"/>
  <c r="AK3893" i="4"/>
  <c r="AK3909" i="4"/>
  <c r="AK3925" i="4"/>
  <c r="AK3941" i="4"/>
  <c r="AK3957" i="4"/>
  <c r="AK3973" i="4"/>
  <c r="AK3989" i="4"/>
  <c r="AK4005" i="4"/>
  <c r="AK4021" i="4"/>
  <c r="AK4037" i="4"/>
  <c r="AK4053" i="4"/>
  <c r="AK4069" i="4"/>
  <c r="AK4085" i="4"/>
  <c r="AK4101" i="4"/>
  <c r="AK4117" i="4"/>
  <c r="AK3814" i="4"/>
  <c r="AK3854" i="4"/>
  <c r="AK3870" i="4"/>
  <c r="AK3878" i="4"/>
  <c r="AK3894" i="4"/>
  <c r="AK3918" i="4"/>
  <c r="AK3934" i="4"/>
  <c r="AK3950" i="4"/>
  <c r="AK3966" i="4"/>
  <c r="AK3990" i="4"/>
  <c r="AK4014" i="4"/>
  <c r="AK4038" i="4"/>
  <c r="AK4070" i="4"/>
  <c r="AK4094" i="4"/>
  <c r="AK4118" i="4"/>
  <c r="AK2827" i="4"/>
  <c r="AK2891" i="4"/>
  <c r="AK2911" i="4"/>
  <c r="AK2939" i="4"/>
  <c r="AK2957" i="4"/>
  <c r="AK2984" i="4"/>
  <c r="AK3012" i="4"/>
  <c r="AK3030" i="4"/>
  <c r="AK3058" i="4"/>
  <c r="AK3085" i="4"/>
  <c r="AK3112" i="4"/>
  <c r="AK3140" i="4"/>
  <c r="AK3167" i="4"/>
  <c r="AK3195" i="4"/>
  <c r="AK3213" i="4"/>
  <c r="AK3240" i="4"/>
  <c r="AK3268" i="4"/>
  <c r="AK3304" i="4"/>
  <c r="AK3341" i="4"/>
  <c r="AK3368" i="4"/>
  <c r="AK3387" i="4"/>
  <c r="AK3414" i="4"/>
  <c r="AK3455" i="4"/>
  <c r="AK3471" i="4"/>
  <c r="AK3495" i="4"/>
  <c r="AK3519" i="4"/>
  <c r="AK3543" i="4"/>
  <c r="AK3575" i="4"/>
  <c r="AK3591" i="4"/>
  <c r="AK3607" i="4"/>
  <c r="AK3639" i="4"/>
  <c r="AK119" i="4"/>
  <c r="AK361" i="4"/>
  <c r="AK551" i="4"/>
  <c r="AK649" i="4"/>
  <c r="AK747" i="4"/>
  <c r="AK843" i="4"/>
  <c r="AK942" i="4"/>
  <c r="AK1003" i="4"/>
  <c r="AK1047" i="4"/>
  <c r="AK1089" i="4"/>
  <c r="AK1133" i="4"/>
  <c r="AK1175" i="4"/>
  <c r="AK1216" i="4"/>
  <c r="AK1253" i="4"/>
  <c r="AK1286" i="4"/>
  <c r="AK1314" i="4"/>
  <c r="AK1343" i="4"/>
  <c r="AK1372" i="4"/>
  <c r="AK1400" i="4"/>
  <c r="AK1432" i="4"/>
  <c r="AK1455" i="4"/>
  <c r="AK1480" i="4"/>
  <c r="AK1502" i="4"/>
  <c r="AK1519" i="4"/>
  <c r="AK1542" i="4"/>
  <c r="AK1562" i="4"/>
  <c r="AK1580" i="4"/>
  <c r="AK1600" i="4"/>
  <c r="AK1617" i="4"/>
  <c r="AK1638" i="4"/>
  <c r="AK1661" i="4"/>
  <c r="AK1676" i="4"/>
  <c r="AK1698" i="4"/>
  <c r="AK1716" i="4"/>
  <c r="AK1736" i="4"/>
  <c r="AK1757" i="4"/>
  <c r="AK1774" i="4"/>
  <c r="AK1794" i="4"/>
  <c r="AK1812" i="4"/>
  <c r="AK1834" i="4"/>
  <c r="AK1855" i="4"/>
  <c r="AK1872" i="4"/>
  <c r="AK1893" i="4"/>
  <c r="AK1910" i="4"/>
  <c r="AK1930" i="4"/>
  <c r="AK1953" i="4"/>
  <c r="AK1968" i="4"/>
  <c r="AK1991" i="4"/>
  <c r="AK2008" i="4"/>
  <c r="AK2029" i="4"/>
  <c r="AK2049" i="4"/>
  <c r="AK2066" i="4"/>
  <c r="AK2086" i="4"/>
  <c r="AK2101" i="4"/>
  <c r="AK2121" i="4"/>
  <c r="AK2139" i="4"/>
  <c r="AK2154" i="4"/>
  <c r="AK2172" i="4"/>
  <c r="AK2187" i="4"/>
  <c r="AK2205" i="4"/>
  <c r="AK2225" i="4"/>
  <c r="AK2238" i="4"/>
  <c r="AK2258" i="4"/>
  <c r="AK2273" i="4"/>
  <c r="AK2291" i="4"/>
  <c r="AK2309" i="4"/>
  <c r="AK2324" i="4"/>
  <c r="AK2342" i="4"/>
  <c r="AK2357" i="4"/>
  <c r="AK2377" i="4"/>
  <c r="AK2395" i="4"/>
  <c r="AK2410" i="4"/>
  <c r="AK2428" i="4"/>
  <c r="AK2443" i="4"/>
  <c r="AK2460" i="4"/>
  <c r="AK2474" i="4"/>
  <c r="AK2490" i="4"/>
  <c r="AK2502" i="4"/>
  <c r="AK2516" i="4"/>
  <c r="AK2532" i="4"/>
  <c r="AK2546" i="4"/>
  <c r="AK2558" i="4"/>
  <c r="AK2573" i="4"/>
  <c r="AK2585" i="4"/>
  <c r="AK2596" i="4"/>
  <c r="AK2610" i="4"/>
  <c r="AK2621" i="4"/>
  <c r="AK2631" i="4"/>
  <c r="AK2643" i="4"/>
  <c r="AK2653" i="4"/>
  <c r="AK2663" i="4"/>
  <c r="AK2675" i="4"/>
  <c r="AK2685" i="4"/>
  <c r="AK2695" i="4"/>
  <c r="AK2707" i="4"/>
  <c r="AK2717" i="4"/>
  <c r="AK2727" i="4"/>
  <c r="AK2739" i="4"/>
  <c r="AK2749" i="4"/>
  <c r="AK2759" i="4"/>
  <c r="AK2771" i="4"/>
  <c r="AK2781" i="4"/>
  <c r="AK2791" i="4"/>
  <c r="AK2803" i="4"/>
  <c r="AK2813" i="4"/>
  <c r="AK2823" i="4"/>
  <c r="AK2835" i="4"/>
  <c r="AK2845" i="4"/>
  <c r="AK2855" i="4"/>
  <c r="AK2867" i="4"/>
  <c r="AK2877" i="4"/>
  <c r="AK2887" i="4"/>
  <c r="AK2899" i="4"/>
  <c r="AK2909" i="4"/>
  <c r="AK2918" i="4"/>
  <c r="AK2927" i="4"/>
  <c r="AK2936" i="4"/>
  <c r="AK2946" i="4"/>
  <c r="AK2955" i="4"/>
  <c r="AK2964" i="4"/>
  <c r="AK2973" i="4"/>
  <c r="AK2982" i="4"/>
  <c r="AK2991" i="4"/>
  <c r="AK3000" i="4"/>
  <c r="AK3010" i="4"/>
  <c r="AK3019" i="4"/>
  <c r="AK3028" i="4"/>
  <c r="AK3037" i="4"/>
  <c r="AK3046" i="4"/>
  <c r="AK3055" i="4"/>
  <c r="AK3064" i="4"/>
  <c r="AK3074" i="4"/>
  <c r="AK3083" i="4"/>
  <c r="AK3092" i="4"/>
  <c r="AK3101" i="4"/>
  <c r="AK3110" i="4"/>
  <c r="AK3119" i="4"/>
  <c r="AK3128" i="4"/>
  <c r="AK3138" i="4"/>
  <c r="AK3147" i="4"/>
  <c r="AK3156" i="4"/>
  <c r="AK3165" i="4"/>
  <c r="AK3174" i="4"/>
  <c r="AK3183" i="4"/>
  <c r="AK3192" i="4"/>
  <c r="AK3202" i="4"/>
  <c r="AK3211" i="4"/>
  <c r="AK3220" i="4"/>
  <c r="AK3229" i="4"/>
  <c r="AK3238" i="4"/>
  <c r="AK3247" i="4"/>
  <c r="AK3256" i="4"/>
  <c r="AK3266" i="4"/>
  <c r="AK3275" i="4"/>
  <c r="AK3284" i="4"/>
  <c r="AK3293" i="4"/>
  <c r="AK3302" i="4"/>
  <c r="AK3311" i="4"/>
  <c r="AK3320" i="4"/>
  <c r="AK3330" i="4"/>
  <c r="AK3339" i="4"/>
  <c r="AK3348" i="4"/>
  <c r="AK3357" i="4"/>
  <c r="AK3366" i="4"/>
  <c r="AK3375" i="4"/>
  <c r="AK3384" i="4"/>
  <c r="AK3394" i="4"/>
  <c r="AK3403" i="4"/>
  <c r="AK3412" i="4"/>
  <c r="AK3421" i="4"/>
  <c r="AK3429" i="4"/>
  <c r="AK3445" i="4"/>
  <c r="AK3453" i="4"/>
  <c r="AK3461" i="4"/>
  <c r="AK3469" i="4"/>
  <c r="AK3485" i="4"/>
  <c r="AK3493" i="4"/>
  <c r="AK3509" i="4"/>
  <c r="AK3525" i="4"/>
  <c r="AK3541" i="4"/>
  <c r="AK3557" i="4"/>
  <c r="AK3573" i="4"/>
  <c r="AK3597" i="4"/>
  <c r="AK3613" i="4"/>
  <c r="AK3629" i="4"/>
  <c r="AK3645" i="4"/>
  <c r="AK3661" i="4"/>
  <c r="AK3677" i="4"/>
  <c r="AK3693" i="4"/>
  <c r="AK3709" i="4"/>
  <c r="AK3725" i="4"/>
  <c r="AK3741" i="4"/>
  <c r="AK3757" i="4"/>
  <c r="AK3773" i="4"/>
  <c r="AK3789" i="4"/>
  <c r="AK3805" i="4"/>
  <c r="AK3821" i="4"/>
  <c r="AK3837" i="4"/>
  <c r="AK3853" i="4"/>
  <c r="AK3869" i="4"/>
  <c r="AK3885" i="4"/>
  <c r="AK3901" i="4"/>
  <c r="AK3917" i="4"/>
  <c r="AK3933" i="4"/>
  <c r="AK3949" i="4"/>
  <c r="AK3965" i="4"/>
  <c r="AK3981" i="4"/>
  <c r="AK3997" i="4"/>
  <c r="AK4013" i="4"/>
  <c r="AK4029" i="4"/>
  <c r="AK4045" i="4"/>
  <c r="AK4061" i="4"/>
  <c r="AK4077" i="4"/>
  <c r="AK4093" i="4"/>
  <c r="AK4109" i="4"/>
  <c r="AK4125" i="4"/>
  <c r="AK3838" i="4"/>
  <c r="AK3902" i="4"/>
  <c r="AK3926" i="4"/>
  <c r="AK3958" i="4"/>
  <c r="AK3982" i="4"/>
  <c r="AK3998" i="4"/>
  <c r="AK4022" i="4"/>
  <c r="AK4046" i="4"/>
  <c r="AK4062" i="4"/>
  <c r="AK4086" i="4"/>
  <c r="AK4110" i="4"/>
  <c r="AK2837" i="4"/>
  <c r="AK2920" i="4"/>
  <c r="AK2948" i="4"/>
  <c r="AK2975" i="4"/>
  <c r="AK3003" i="4"/>
  <c r="AK3021" i="4"/>
  <c r="AK3048" i="4"/>
  <c r="AK3076" i="4"/>
  <c r="AK3103" i="4"/>
  <c r="AK3131" i="4"/>
  <c r="AK3149" i="4"/>
  <c r="AK3186" i="4"/>
  <c r="AK3222" i="4"/>
  <c r="AK3250" i="4"/>
  <c r="AK3277" i="4"/>
  <c r="AK3295" i="4"/>
  <c r="AK3332" i="4"/>
  <c r="AK3359" i="4"/>
  <c r="AK3396" i="4"/>
  <c r="AK3423" i="4"/>
  <c r="AK3439" i="4"/>
  <c r="AK3463" i="4"/>
  <c r="AK3487" i="4"/>
  <c r="AK3503" i="4"/>
  <c r="AK3535" i="4"/>
  <c r="AK3559" i="4"/>
  <c r="AK3583" i="4"/>
  <c r="AK3615" i="4"/>
  <c r="AK137" i="4"/>
  <c r="AK375" i="4"/>
  <c r="AK552" i="4"/>
  <c r="AK650" i="4"/>
  <c r="AK749" i="4"/>
  <c r="AK845" i="4"/>
  <c r="AK943" i="4"/>
  <c r="AK1005" i="4"/>
  <c r="AK1048" i="4"/>
  <c r="AK1090" i="4"/>
  <c r="AK1134" i="4"/>
  <c r="AK1176" i="4"/>
  <c r="AK1217" i="4"/>
  <c r="AK1254" i="4"/>
  <c r="AK1287" i="4"/>
  <c r="AK1316" i="4"/>
  <c r="AK1344" i="4"/>
  <c r="AK1373" i="4"/>
  <c r="AK1405" i="4"/>
  <c r="AK1433" i="4"/>
  <c r="AK1456" i="4"/>
  <c r="AK1481" i="4"/>
  <c r="AK1505" i="4"/>
  <c r="AK1526" i="4"/>
  <c r="AK1543" i="4"/>
  <c r="AK1564" i="4"/>
  <c r="AK1581" i="4"/>
  <c r="AK1601" i="4"/>
  <c r="AK1624" i="4"/>
  <c r="AK1639" i="4"/>
  <c r="AK1662" i="4"/>
  <c r="AK1679" i="4"/>
  <c r="AK1700" i="4"/>
  <c r="AK1720" i="4"/>
  <c r="AK1737" i="4"/>
  <c r="AK1758" i="4"/>
  <c r="AK1775" i="4"/>
  <c r="AK1798" i="4"/>
  <c r="AK1818" i="4"/>
  <c r="AK1836" i="4"/>
  <c r="AK1856" i="4"/>
  <c r="AK1873" i="4"/>
  <c r="AK1894" i="4"/>
  <c r="AK1917" i="4"/>
  <c r="AK1932" i="4"/>
  <c r="AK1954" i="4"/>
  <c r="AK1972" i="4"/>
  <c r="AK1992" i="4"/>
  <c r="AK2013" i="4"/>
  <c r="AK2030" i="4"/>
  <c r="AK2050" i="4"/>
  <c r="AK2068" i="4"/>
  <c r="AK2089" i="4"/>
  <c r="AK2107" i="4"/>
  <c r="AK2122" i="4"/>
  <c r="AK2140" i="4"/>
  <c r="AK2155" i="4"/>
  <c r="AK2173" i="4"/>
  <c r="AK2193" i="4"/>
  <c r="AK2206" i="4"/>
  <c r="AK2226" i="4"/>
  <c r="AK2241" i="4"/>
  <c r="AK2259" i="4"/>
  <c r="AK2277" i="4"/>
  <c r="AK2292" i="4"/>
  <c r="AK2310" i="4"/>
  <c r="AK2325" i="4"/>
  <c r="AK2345" i="4"/>
  <c r="AK2363" i="4"/>
  <c r="AK2378" i="4"/>
  <c r="AK2396" i="4"/>
  <c r="AK2411" i="4"/>
  <c r="AK2429" i="4"/>
  <c r="AK2449" i="4"/>
  <c r="AK2461" i="4"/>
  <c r="AK2475" i="4"/>
  <c r="AK2491" i="4"/>
  <c r="AK2505" i="4"/>
  <c r="AK2517" i="4"/>
  <c r="AK2533" i="4"/>
  <c r="AK2547" i="4"/>
  <c r="AK2561" i="4"/>
  <c r="AK2574" i="4"/>
  <c r="AK2586" i="4"/>
  <c r="AK2597" i="4"/>
  <c r="AK2611" i="4"/>
  <c r="AK2622" i="4"/>
  <c r="AK2632" i="4"/>
  <c r="AK2644" i="4"/>
  <c r="AK2654" i="4"/>
  <c r="AK2664" i="4"/>
  <c r="AK2676" i="4"/>
  <c r="AK2686" i="4"/>
  <c r="AK2696" i="4"/>
  <c r="AK2708" i="4"/>
  <c r="AK2718" i="4"/>
  <c r="AK2728" i="4"/>
  <c r="AK2740" i="4"/>
  <c r="AK2750" i="4"/>
  <c r="AK2760" i="4"/>
  <c r="AK2772" i="4"/>
  <c r="AK2782" i="4"/>
  <c r="AK2792" i="4"/>
  <c r="AK2804" i="4"/>
  <c r="AK2814" i="4"/>
  <c r="AK2824" i="4"/>
  <c r="AK2836" i="4"/>
  <c r="AK2846" i="4"/>
  <c r="AK2856" i="4"/>
  <c r="AK2868" i="4"/>
  <c r="AK2878" i="4"/>
  <c r="AK2888" i="4"/>
  <c r="AK2900" i="4"/>
  <c r="AK2910" i="4"/>
  <c r="AK2919" i="4"/>
  <c r="AK2928" i="4"/>
  <c r="AK2938" i="4"/>
  <c r="AK2947" i="4"/>
  <c r="AK2956" i="4"/>
  <c r="AK2965" i="4"/>
  <c r="AK2974" i="4"/>
  <c r="AK2983" i="4"/>
  <c r="AK2992" i="4"/>
  <c r="AK3002" i="4"/>
  <c r="AK3011" i="4"/>
  <c r="AK3020" i="4"/>
  <c r="AK3029" i="4"/>
  <c r="AK3038" i="4"/>
  <c r="AK3047" i="4"/>
  <c r="AK3056" i="4"/>
  <c r="AK3066" i="4"/>
  <c r="AK3075" i="4"/>
  <c r="AK3084" i="4"/>
  <c r="AK3093" i="4"/>
  <c r="AK3102" i="4"/>
  <c r="AK3111" i="4"/>
  <c r="AK3120" i="4"/>
  <c r="AK3130" i="4"/>
  <c r="AK3139" i="4"/>
  <c r="AK3148" i="4"/>
  <c r="AK3157" i="4"/>
  <c r="AK3166" i="4"/>
  <c r="AK3175" i="4"/>
  <c r="AK3184" i="4"/>
  <c r="AK3194" i="4"/>
  <c r="AK3203" i="4"/>
  <c r="AK3212" i="4"/>
  <c r="AK3221" i="4"/>
  <c r="AK3230" i="4"/>
  <c r="AK3239" i="4"/>
  <c r="AK3248" i="4"/>
  <c r="AK3258" i="4"/>
  <c r="AK3267" i="4"/>
  <c r="AK3276" i="4"/>
  <c r="AK3285" i="4"/>
  <c r="AK3294" i="4"/>
  <c r="AK3303" i="4"/>
  <c r="AK3312" i="4"/>
  <c r="AK3322" i="4"/>
  <c r="AK3331" i="4"/>
  <c r="AK3340" i="4"/>
  <c r="AK3349" i="4"/>
  <c r="AK3358" i="4"/>
  <c r="AK3367" i="4"/>
  <c r="AK3376" i="4"/>
  <c r="AK3386" i="4"/>
  <c r="AK3395" i="4"/>
  <c r="AK3404" i="4"/>
  <c r="AK3413" i="4"/>
  <c r="AK3422" i="4"/>
  <c r="AK3430" i="4"/>
  <c r="AK3438" i="4"/>
  <c r="AK3446" i="4"/>
  <c r="AK3454" i="4"/>
  <c r="AK3462" i="4"/>
  <c r="AK3470" i="4"/>
  <c r="AK3478" i="4"/>
  <c r="AK3486" i="4"/>
  <c r="AK3494" i="4"/>
  <c r="AK3502" i="4"/>
  <c r="AK3510" i="4"/>
  <c r="AK3518" i="4"/>
  <c r="AK3526" i="4"/>
  <c r="AK3534" i="4"/>
  <c r="AK3542" i="4"/>
  <c r="AK3550" i="4"/>
  <c r="AK3558" i="4"/>
  <c r="AK3566" i="4"/>
  <c r="AK3574" i="4"/>
  <c r="AK3582" i="4"/>
  <c r="AK3590" i="4"/>
  <c r="AK3598" i="4"/>
  <c r="AK3606" i="4"/>
  <c r="AK3614" i="4"/>
  <c r="AK3622" i="4"/>
  <c r="AK3630" i="4"/>
  <c r="AK3638" i="4"/>
  <c r="AK3646" i="4"/>
  <c r="AK3654" i="4"/>
  <c r="AK3662" i="4"/>
  <c r="AK3670" i="4"/>
  <c r="AK3678" i="4"/>
  <c r="AK3686" i="4"/>
  <c r="AK3694" i="4"/>
  <c r="AK3702" i="4"/>
  <c r="AK3710" i="4"/>
  <c r="AK3718" i="4"/>
  <c r="AK3726" i="4"/>
  <c r="AK3734" i="4"/>
  <c r="AK3742" i="4"/>
  <c r="AK3750" i="4"/>
  <c r="AK3758" i="4"/>
  <c r="AK3766" i="4"/>
  <c r="AK3774" i="4"/>
  <c r="AK3782" i="4"/>
  <c r="AK3790" i="4"/>
  <c r="AK3798" i="4"/>
  <c r="AK3806" i="4"/>
  <c r="AK3822" i="4"/>
  <c r="AK3830" i="4"/>
  <c r="AK3846" i="4"/>
  <c r="AK3862" i="4"/>
  <c r="AK3886" i="4"/>
  <c r="AK3910" i="4"/>
  <c r="AK3942" i="4"/>
  <c r="AK3974" i="4"/>
  <c r="AK4006" i="4"/>
  <c r="AK4030" i="4"/>
  <c r="AK4054" i="4"/>
  <c r="AK4078" i="4"/>
  <c r="AK4102" i="4"/>
  <c r="AK2859" i="4"/>
  <c r="AK2966" i="4"/>
  <c r="AK3039" i="4"/>
  <c r="AK3094" i="4"/>
  <c r="AK3122" i="4"/>
  <c r="AK3158" i="4"/>
  <c r="AK3204" i="4"/>
  <c r="AK3231" i="4"/>
  <c r="AK3259" i="4"/>
  <c r="AK3286" i="4"/>
  <c r="AK3323" i="4"/>
  <c r="AK3350" i="4"/>
  <c r="AK3378" i="4"/>
  <c r="AK3405" i="4"/>
  <c r="AK3447" i="4"/>
  <c r="AK3479" i="4"/>
  <c r="AK3511" i="4"/>
  <c r="AK3551" i="4"/>
  <c r="AK3567" i="4"/>
  <c r="AK3599" i="4"/>
  <c r="AK3631" i="4"/>
  <c r="AK152" i="4"/>
  <c r="AK387" i="4"/>
  <c r="AK565" i="4"/>
  <c r="AK661" i="4"/>
  <c r="AK759" i="4"/>
  <c r="AK857" i="4"/>
  <c r="AK953" i="4"/>
  <c r="AK1009" i="4"/>
  <c r="AK1054" i="4"/>
  <c r="AK1096" i="4"/>
  <c r="AK1138" i="4"/>
  <c r="AK1182" i="4"/>
  <c r="AK1222" i="4"/>
  <c r="AK1258" i="4"/>
  <c r="AK1288" i="4"/>
  <c r="AK1317" i="4"/>
  <c r="AK1345" i="4"/>
  <c r="AK1377" i="4"/>
  <c r="AK1406" i="4"/>
  <c r="AK1434" i="4"/>
  <c r="AK1460" i="4"/>
  <c r="AK1482" i="4"/>
  <c r="AK1506" i="4"/>
  <c r="AK1527" i="4"/>
  <c r="AK1544" i="4"/>
  <c r="AK1565" i="4"/>
  <c r="AK1588" i="4"/>
  <c r="AK1602" i="4"/>
  <c r="AK1625" i="4"/>
  <c r="AK1642" i="4"/>
  <c r="AK1663" i="4"/>
  <c r="AK1684" i="4"/>
  <c r="AK1701" i="4"/>
  <c r="AK1721" i="4"/>
  <c r="AK1738" i="4"/>
  <c r="AK1761" i="4"/>
  <c r="AK1782" i="4"/>
  <c r="AK1799" i="4"/>
  <c r="AK1820" i="4"/>
  <c r="AK1837" i="4"/>
  <c r="AK1857" i="4"/>
  <c r="AK1880" i="4"/>
  <c r="AK1895" i="4"/>
  <c r="AK1918" i="4"/>
  <c r="AK1935" i="4"/>
  <c r="AK1956" i="4"/>
  <c r="AK1976" i="4"/>
  <c r="AK1993" i="4"/>
  <c r="AK2014" i="4"/>
  <c r="AK2031" i="4"/>
  <c r="AK2054" i="4"/>
  <c r="AK2074" i="4"/>
  <c r="AK2090" i="4"/>
  <c r="AK2108" i="4"/>
  <c r="AK2123" i="4"/>
  <c r="AK2141" i="4"/>
  <c r="AK2161" i="4"/>
  <c r="AK2174" i="4"/>
  <c r="AK2194" i="4"/>
  <c r="AK2209" i="4"/>
  <c r="AK2227" i="4"/>
  <c r="AK2245" i="4"/>
  <c r="AK2260" i="4"/>
  <c r="AK2278" i="4"/>
  <c r="AK2293" i="4"/>
  <c r="AK2313" i="4"/>
  <c r="AK2331" i="4"/>
  <c r="AK2346" i="4"/>
  <c r="AK2364" i="4"/>
  <c r="AK2379" i="4"/>
  <c r="AK2397" i="4"/>
  <c r="AK2417" i="4"/>
  <c r="AK2430" i="4"/>
  <c r="AK2450" i="4"/>
  <c r="AK2462" i="4"/>
  <c r="AK2478" i="4"/>
  <c r="AK2492" i="4"/>
  <c r="AK2506" i="4"/>
  <c r="AK2522" i="4"/>
  <c r="AK2534" i="4"/>
  <c r="AK2548" i="4"/>
  <c r="AK2564" i="4"/>
  <c r="AK2576" i="4"/>
  <c r="AK2587" i="4"/>
  <c r="AK2601" i="4"/>
  <c r="AK2612" i="4"/>
  <c r="AK2623" i="4"/>
  <c r="AK2635" i="4"/>
  <c r="AK2645" i="4"/>
  <c r="AK2655" i="4"/>
  <c r="AK2667" i="4"/>
  <c r="AK2677" i="4"/>
  <c r="AK2687" i="4"/>
  <c r="AK2699" i="4"/>
  <c r="AK2709" i="4"/>
  <c r="AK2719" i="4"/>
  <c r="AK2731" i="4"/>
  <c r="AK2741" i="4"/>
  <c r="AK2751" i="4"/>
  <c r="AK2763" i="4"/>
  <c r="AK2773" i="4"/>
  <c r="AK2783" i="4"/>
  <c r="AK2795" i="4"/>
  <c r="AK2805" i="4"/>
  <c r="AK2815" i="4"/>
  <c r="AK2847" i="4"/>
  <c r="AK2869" i="4"/>
  <c r="AK2879" i="4"/>
  <c r="AK2901" i="4"/>
  <c r="AK2930" i="4"/>
  <c r="AK2994" i="4"/>
  <c r="AK3067" i="4"/>
  <c r="AK3176" i="4"/>
  <c r="AK3314" i="4"/>
  <c r="AK3431" i="4"/>
  <c r="AK3527" i="4"/>
  <c r="AK233" i="4"/>
  <c r="AK459" i="4"/>
  <c r="AK589" i="4"/>
  <c r="AK687" i="4"/>
  <c r="AK785" i="4"/>
  <c r="AK881" i="4"/>
  <c r="AK976" i="4"/>
  <c r="AK1023" i="4"/>
  <c r="AK1065" i="4"/>
  <c r="AK1109" i="4"/>
  <c r="AK1151" i="4"/>
  <c r="AK1193" i="4"/>
  <c r="AK1232" i="4"/>
  <c r="AK1269" i="4"/>
  <c r="AK1297" i="4"/>
  <c r="AK1326" i="4"/>
  <c r="AK1354" i="4"/>
  <c r="AK1386" i="4"/>
  <c r="AK1415" i="4"/>
  <c r="AK1442" i="4"/>
  <c r="AK1465" i="4"/>
  <c r="AK1490" i="4"/>
  <c r="AK1508" i="4"/>
  <c r="AK1528" i="4"/>
  <c r="AK1551" i="4"/>
  <c r="AK1566" i="4"/>
  <c r="AK1589" i="4"/>
  <c r="AK1606" i="4"/>
  <c r="AK1626" i="4"/>
  <c r="AK1647" i="4"/>
  <c r="AK1664" i="4"/>
  <c r="AK1685" i="4"/>
  <c r="AK1702" i="4"/>
  <c r="AK1725" i="4"/>
  <c r="AK1745" i="4"/>
  <c r="AK1762" i="4"/>
  <c r="AK1783" i="4"/>
  <c r="AK1800" i="4"/>
  <c r="AK1821" i="4"/>
  <c r="AK1844" i="4"/>
  <c r="AK1858" i="4"/>
  <c r="AK1881" i="4"/>
  <c r="AK1898" i="4"/>
  <c r="AK1919" i="4"/>
  <c r="AK1940" i="4"/>
  <c r="AK1957" i="4"/>
  <c r="AK1977" i="4"/>
  <c r="AK1994" i="4"/>
  <c r="AK2017" i="4"/>
  <c r="AK2038" i="4"/>
  <c r="AK2055" i="4"/>
  <c r="AK2076" i="4"/>
  <c r="AK2091" i="4"/>
  <c r="AK2109" i="4"/>
  <c r="AK2129" i="4"/>
  <c r="AK2142" i="4"/>
  <c r="AK2162" i="4"/>
  <c r="AK2177" i="4"/>
  <c r="AK2195" i="4"/>
  <c r="AK2213" i="4"/>
  <c r="AK2228" i="4"/>
  <c r="AK2246" i="4"/>
  <c r="AK2261" i="4"/>
  <c r="AK2281" i="4"/>
  <c r="AK2299" i="4"/>
  <c r="AK2314" i="4"/>
  <c r="AK2332" i="4"/>
  <c r="AK2347" i="4"/>
  <c r="AK2365" i="4"/>
  <c r="AK2385" i="4"/>
  <c r="AK2398" i="4"/>
  <c r="AK2418" i="4"/>
  <c r="AK2433" i="4"/>
  <c r="AK2451" i="4"/>
  <c r="AK2465" i="4"/>
  <c r="AK2481" i="4"/>
  <c r="AK2493" i="4"/>
  <c r="AK2507" i="4"/>
  <c r="AK2523" i="4"/>
  <c r="AK2537" i="4"/>
  <c r="AK2549" i="4"/>
  <c r="AK2565" i="4"/>
  <c r="AK2577" i="4"/>
  <c r="AK2588" i="4"/>
  <c r="AK2602" i="4"/>
  <c r="AK2613" i="4"/>
  <c r="AK247" i="4"/>
  <c r="AK473" i="4"/>
  <c r="AK601" i="4"/>
  <c r="AK697" i="4"/>
  <c r="AK795" i="4"/>
  <c r="AK894" i="4"/>
  <c r="AK978" i="4"/>
  <c r="AK1025" i="4"/>
  <c r="AK1069" i="4"/>
  <c r="AK1111" i="4"/>
  <c r="AK1153" i="4"/>
  <c r="AK1197" i="4"/>
  <c r="AK1234" i="4"/>
  <c r="AK1270" i="4"/>
  <c r="AK1298" i="4"/>
  <c r="AK275" i="4"/>
  <c r="AK503" i="4"/>
  <c r="AK613" i="4"/>
  <c r="AK711" i="4"/>
  <c r="AK807" i="4"/>
  <c r="AK905" i="4"/>
  <c r="AK986" i="4"/>
  <c r="AK1032" i="4"/>
  <c r="AK1074" i="4"/>
  <c r="AK1118" i="4"/>
  <c r="AK1160" i="4"/>
  <c r="AK1202" i="4"/>
  <c r="AK1240" i="4"/>
  <c r="AK1272" i="4"/>
  <c r="AK1304" i="4"/>
  <c r="AK1333" i="4"/>
  <c r="AK1361" i="4"/>
  <c r="AK1390" i="4"/>
  <c r="AK1418" i="4"/>
  <c r="AK1446" i="4"/>
  <c r="AK1471" i="4"/>
  <c r="AK1496" i="4"/>
  <c r="AK1517" i="4"/>
  <c r="AK1537" i="4"/>
  <c r="AK1554" i="4"/>
  <c r="AK1575" i="4"/>
  <c r="AK1592" i="4"/>
  <c r="AK1615" i="4"/>
  <c r="AK1636" i="4"/>
  <c r="AK1653" i="4"/>
  <c r="AK1673" i="4"/>
  <c r="AK1690" i="4"/>
  <c r="AK259" i="4"/>
  <c r="AK1070" i="4"/>
  <c r="AK1332" i="4"/>
  <c r="AK1445" i="4"/>
  <c r="AK1533" i="4"/>
  <c r="AK1612" i="4"/>
  <c r="AK1689" i="4"/>
  <c r="AK1748" i="4"/>
  <c r="AK1807" i="4"/>
  <c r="AK1847" i="4"/>
  <c r="AK1904" i="4"/>
  <c r="AK1958" i="4"/>
  <c r="AK2004" i="4"/>
  <c r="AK2063" i="4"/>
  <c r="AK2110" i="4"/>
  <c r="AK2150" i="4"/>
  <c r="AK2197" i="4"/>
  <c r="AK2249" i="4"/>
  <c r="AK2289" i="4"/>
  <c r="AK2334" i="4"/>
  <c r="AK2386" i="4"/>
  <c r="AK2421" i="4"/>
  <c r="AK2469" i="4"/>
  <c r="AK2510" i="4"/>
  <c r="AK2542" i="4"/>
  <c r="AK2579" i="4"/>
  <c r="AK2614" i="4"/>
  <c r="AK2637" i="4"/>
  <c r="AK2659" i="4"/>
  <c r="AK2679" i="4"/>
  <c r="AK2701" i="4"/>
  <c r="AK2723" i="4"/>
  <c r="AK2743" i="4"/>
  <c r="AK2765" i="4"/>
  <c r="AK2787" i="4"/>
  <c r="AK2807" i="4"/>
  <c r="AK2829" i="4"/>
  <c r="AK2851" i="4"/>
  <c r="AK2871" i="4"/>
  <c r="AK2893" i="4"/>
  <c r="AK2914" i="4"/>
  <c r="AK2932" i="4"/>
  <c r="AK2950" i="4"/>
  <c r="AK2968" i="4"/>
  <c r="AK2987" i="4"/>
  <c r="AK3005" i="4"/>
  <c r="AK3023" i="4"/>
  <c r="AK3042" i="4"/>
  <c r="AK3060" i="4"/>
  <c r="AK3078" i="4"/>
  <c r="AK3096" i="4"/>
  <c r="AK3115" i="4"/>
  <c r="AK3133" i="4"/>
  <c r="AK3151" i="4"/>
  <c r="AK3170" i="4"/>
  <c r="AK3188" i="4"/>
  <c r="AK3206" i="4"/>
  <c r="AK3224" i="4"/>
  <c r="AK3243" i="4"/>
  <c r="AK3261" i="4"/>
  <c r="AK3279" i="4"/>
  <c r="AK3298" i="4"/>
  <c r="AK3316" i="4"/>
  <c r="AK3334" i="4"/>
  <c r="AK3352" i="4"/>
  <c r="AK3371" i="4"/>
  <c r="AK3389" i="4"/>
  <c r="AK3407" i="4"/>
  <c r="AK3425" i="4"/>
  <c r="AK3441" i="4"/>
  <c r="AK3457" i="4"/>
  <c r="AK3473" i="4"/>
  <c r="AK3489" i="4"/>
  <c r="AK3505" i="4"/>
  <c r="AK3521" i="4"/>
  <c r="AK3537" i="4"/>
  <c r="AK3553" i="4"/>
  <c r="AK3569" i="4"/>
  <c r="AK3585" i="4"/>
  <c r="AK3601" i="4"/>
  <c r="AK3617" i="4"/>
  <c r="AK3632" i="4"/>
  <c r="AK3647" i="4"/>
  <c r="AK3658" i="4"/>
  <c r="AK3672" i="4"/>
  <c r="AK3683" i="4"/>
  <c r="AK3697" i="4"/>
  <c r="AK3711" i="4"/>
  <c r="AK3722" i="4"/>
  <c r="AK3736" i="4"/>
  <c r="AK3747" i="4"/>
  <c r="AK3761" i="4"/>
  <c r="AK3775" i="4"/>
  <c r="AK3786" i="4"/>
  <c r="AK3800" i="4"/>
  <c r="AK3811" i="4"/>
  <c r="AK3825" i="4"/>
  <c r="AK3839" i="4"/>
  <c r="AK3850" i="4"/>
  <c r="AK3864" i="4"/>
  <c r="AK3875" i="4"/>
  <c r="AK3889" i="4"/>
  <c r="AK3903" i="4"/>
  <c r="AK3914" i="4"/>
  <c r="AK3928" i="4"/>
  <c r="AK3939" i="4"/>
  <c r="AK3953" i="4"/>
  <c r="AK3967" i="4"/>
  <c r="AK3978" i="4"/>
  <c r="AK3992" i="4"/>
  <c r="AK4003" i="4"/>
  <c r="AK4017" i="4"/>
  <c r="AK4031" i="4"/>
  <c r="AK4042" i="4"/>
  <c r="AK4056" i="4"/>
  <c r="AK4067" i="4"/>
  <c r="AK4081" i="4"/>
  <c r="AK4095" i="4"/>
  <c r="AK4106" i="4"/>
  <c r="AK4120" i="4"/>
  <c r="AK3189" i="4"/>
  <c r="AK3262" i="4"/>
  <c r="AK3317" i="4"/>
  <c r="AK3335" i="4"/>
  <c r="AK3372" i="4"/>
  <c r="AK3408" i="4"/>
  <c r="AK3442" i="4"/>
  <c r="AK3474" i="4"/>
  <c r="AK3506" i="4"/>
  <c r="AK3522" i="4"/>
  <c r="AK3554" i="4"/>
  <c r="AK3586" i="4"/>
  <c r="AK3618" i="4"/>
  <c r="AK3648" i="4"/>
  <c r="AK3673" i="4"/>
  <c r="AK3698" i="4"/>
  <c r="AK3723" i="4"/>
  <c r="AK3737" i="4"/>
  <c r="AK3762" i="4"/>
  <c r="AK3787" i="4"/>
  <c r="AK3815" i="4"/>
  <c r="AK3840" i="4"/>
  <c r="AK3865" i="4"/>
  <c r="AK3890" i="4"/>
  <c r="AK3904" i="4"/>
  <c r="AK3929" i="4"/>
  <c r="AK3954" i="4"/>
  <c r="AK3979" i="4"/>
  <c r="AK4007" i="4"/>
  <c r="AK4032" i="4"/>
  <c r="AK4043" i="4"/>
  <c r="AK4071" i="4"/>
  <c r="AK4096" i="4"/>
  <c r="AK4121" i="4"/>
  <c r="AK3688" i="4"/>
  <c r="AK3777" i="4"/>
  <c r="AK3816" i="4"/>
  <c r="AK3855" i="4"/>
  <c r="AK3891" i="4"/>
  <c r="AK3930" i="4"/>
  <c r="AK3969" i="4"/>
  <c r="AK4008" i="4"/>
  <c r="AK4047" i="4"/>
  <c r="AK4083" i="4"/>
  <c r="AK4111" i="4"/>
  <c r="AK3123" i="4"/>
  <c r="AK3324" i="4"/>
  <c r="AK3397" i="4"/>
  <c r="AK3464" i="4"/>
  <c r="AK3544" i="4"/>
  <c r="AK3623" i="4"/>
  <c r="AK3664" i="4"/>
  <c r="AK3714" i="4"/>
  <c r="AK3767" i="4"/>
  <c r="AK3803" i="4"/>
  <c r="AK3842" i="4"/>
  <c r="AK3895" i="4"/>
  <c r="AK3931" i="4"/>
  <c r="AK3970" i="4"/>
  <c r="AK4034" i="4"/>
  <c r="AK4073" i="4"/>
  <c r="AK4123" i="4"/>
  <c r="AK2131" i="4"/>
  <c r="AK2484" i="4"/>
  <c r="AK2627" i="4"/>
  <c r="AK2711" i="4"/>
  <c r="AK2797" i="4"/>
  <c r="AK2883" i="4"/>
  <c r="AK2941" i="4"/>
  <c r="AK2996" i="4"/>
  <c r="AK3051" i="4"/>
  <c r="AK3124" i="4"/>
  <c r="AK3197" i="4"/>
  <c r="AK3307" i="4"/>
  <c r="AK3380" i="4"/>
  <c r="AK3449" i="4"/>
  <c r="AK3513" i="4"/>
  <c r="AK3577" i="4"/>
  <c r="AK3624" i="4"/>
  <c r="AK3665" i="4"/>
  <c r="AK3729" i="4"/>
  <c r="AK3793" i="4"/>
  <c r="AK3843" i="4"/>
  <c r="AK3896" i="4"/>
  <c r="AK3960" i="4"/>
  <c r="AK3999" i="4"/>
  <c r="AK4049" i="4"/>
  <c r="AK4113" i="4"/>
  <c r="AK1416" i="4"/>
  <c r="AK1665" i="4"/>
  <c r="AK1884" i="4"/>
  <c r="AK2040" i="4"/>
  <c r="AK2229" i="4"/>
  <c r="AK2453" i="4"/>
  <c r="AK2603" i="4"/>
  <c r="AK2692" i="4"/>
  <c r="AK2756" i="4"/>
  <c r="AK2840" i="4"/>
  <c r="AK2924" i="4"/>
  <c r="AK2979" i="4"/>
  <c r="AK3052" i="4"/>
  <c r="AK3125" i="4"/>
  <c r="AK3180" i="4"/>
  <c r="AK3271" i="4"/>
  <c r="AK3344" i="4"/>
  <c r="AK3399" i="4"/>
  <c r="AK3450" i="4"/>
  <c r="AK3498" i="4"/>
  <c r="AK3562" i="4"/>
  <c r="AK3610" i="4"/>
  <c r="AK3666" i="4"/>
  <c r="AK3719" i="4"/>
  <c r="AK3755" i="4"/>
  <c r="AK3819" i="4"/>
  <c r="AK3858" i="4"/>
  <c r="AK3936" i="4"/>
  <c r="AK3986" i="4"/>
  <c r="AK4039" i="4"/>
  <c r="AK4089" i="4"/>
  <c r="AK979" i="4"/>
  <c r="AK1885" i="4"/>
  <c r="AK2145" i="4"/>
  <c r="AK2322" i="4"/>
  <c r="AK2538" i="4"/>
  <c r="AK2629" i="4"/>
  <c r="AK2715" i="4"/>
  <c r="AK2779" i="4"/>
  <c r="AK2863" i="4"/>
  <c r="AK2943" i="4"/>
  <c r="AK3016" i="4"/>
  <c r="AK3071" i="4"/>
  <c r="AK3181" i="4"/>
  <c r="AK3254" i="4"/>
  <c r="AK3327" i="4"/>
  <c r="AK3435" i="4"/>
  <c r="AK3499" i="4"/>
  <c r="AK3547" i="4"/>
  <c r="AK489" i="4"/>
  <c r="AK1112" i="4"/>
  <c r="AK1359" i="4"/>
  <c r="AK1469" i="4"/>
  <c r="AK1552" i="4"/>
  <c r="AK1628" i="4"/>
  <c r="AK1709" i="4"/>
  <c r="AK1749" i="4"/>
  <c r="AK1808" i="4"/>
  <c r="AK1862" i="4"/>
  <c r="AK1908" i="4"/>
  <c r="AK1965" i="4"/>
  <c r="AK2018" i="4"/>
  <c r="AK2064" i="4"/>
  <c r="AK2113" i="4"/>
  <c r="AK2163" i="4"/>
  <c r="AK2203" i="4"/>
  <c r="AK2250" i="4"/>
  <c r="AK2300" i="4"/>
  <c r="AK2337" i="4"/>
  <c r="AK2387" i="4"/>
  <c r="AK2437" i="4"/>
  <c r="AK2470" i="4"/>
  <c r="AK2513" i="4"/>
  <c r="AK2554" i="4"/>
  <c r="AK2582" i="4"/>
  <c r="AK2616" i="4"/>
  <c r="AK2638" i="4"/>
  <c r="AK2660" i="4"/>
  <c r="AK2680" i="4"/>
  <c r="AK2702" i="4"/>
  <c r="AK2724" i="4"/>
  <c r="AK2744" i="4"/>
  <c r="AK2766" i="4"/>
  <c r="AK2788" i="4"/>
  <c r="AK2808" i="4"/>
  <c r="AK2830" i="4"/>
  <c r="AK2852" i="4"/>
  <c r="AK2872" i="4"/>
  <c r="AK2894" i="4"/>
  <c r="AK2915" i="4"/>
  <c r="AK2933" i="4"/>
  <c r="AK2951" i="4"/>
  <c r="AK2970" i="4"/>
  <c r="AK2988" i="4"/>
  <c r="AK3006" i="4"/>
  <c r="AK3024" i="4"/>
  <c r="AK3043" i="4"/>
  <c r="AK3061" i="4"/>
  <c r="AK3079" i="4"/>
  <c r="AK3098" i="4"/>
  <c r="AK3116" i="4"/>
  <c r="AK3134" i="4"/>
  <c r="AK3152" i="4"/>
  <c r="AK3171" i="4"/>
  <c r="AK3207" i="4"/>
  <c r="AK3226" i="4"/>
  <c r="AK3244" i="4"/>
  <c r="AK3280" i="4"/>
  <c r="AK3299" i="4"/>
  <c r="AK3354" i="4"/>
  <c r="AK3390" i="4"/>
  <c r="AK3426" i="4"/>
  <c r="AK3458" i="4"/>
  <c r="AK3490" i="4"/>
  <c r="AK3538" i="4"/>
  <c r="AK3570" i="4"/>
  <c r="AK3602" i="4"/>
  <c r="AK3633" i="4"/>
  <c r="AK3659" i="4"/>
  <c r="AK3687" i="4"/>
  <c r="AK3712" i="4"/>
  <c r="AK3751" i="4"/>
  <c r="AK3776" i="4"/>
  <c r="AK3801" i="4"/>
  <c r="AK3826" i="4"/>
  <c r="AK3851" i="4"/>
  <c r="AK3879" i="4"/>
  <c r="AK3915" i="4"/>
  <c r="AK3943" i="4"/>
  <c r="AK3968" i="4"/>
  <c r="AK3993" i="4"/>
  <c r="AK4018" i="4"/>
  <c r="AK4057" i="4"/>
  <c r="AK4082" i="4"/>
  <c r="AK4107" i="4"/>
  <c r="AK3713" i="4"/>
  <c r="AK3791" i="4"/>
  <c r="AK3841" i="4"/>
  <c r="AK3880" i="4"/>
  <c r="AK3919" i="4"/>
  <c r="AK3955" i="4"/>
  <c r="AK3983" i="4"/>
  <c r="AK4019" i="4"/>
  <c r="AK4058" i="4"/>
  <c r="AK4097" i="4"/>
  <c r="AK3104" i="4"/>
  <c r="AK3360" i="4"/>
  <c r="AK3432" i="4"/>
  <c r="AK3496" i="4"/>
  <c r="AK3560" i="4"/>
  <c r="AK3608" i="4"/>
  <c r="AK3650" i="4"/>
  <c r="AK3703" i="4"/>
  <c r="AK3753" i="4"/>
  <c r="AK3817" i="4"/>
  <c r="AK3856" i="4"/>
  <c r="AK3906" i="4"/>
  <c r="AK3945" i="4"/>
  <c r="AK3984" i="4"/>
  <c r="AK4009" i="4"/>
  <c r="AK4059" i="4"/>
  <c r="AK4112" i="4"/>
  <c r="AK2181" i="4"/>
  <c r="AK2452" i="4"/>
  <c r="AK2594" i="4"/>
  <c r="AK2691" i="4"/>
  <c r="AK2775" i="4"/>
  <c r="AK2861" i="4"/>
  <c r="AK2923" i="4"/>
  <c r="AK3014" i="4"/>
  <c r="AK3106" i="4"/>
  <c r="AK3160" i="4"/>
  <c r="AK3234" i="4"/>
  <c r="AK3325" i="4"/>
  <c r="AK3362" i="4"/>
  <c r="AK3433" i="4"/>
  <c r="AK3497" i="4"/>
  <c r="AK3545" i="4"/>
  <c r="AK3609" i="4"/>
  <c r="AK3679" i="4"/>
  <c r="AK3715" i="4"/>
  <c r="AK3754" i="4"/>
  <c r="AK3807" i="4"/>
  <c r="AK3857" i="4"/>
  <c r="AK3921" i="4"/>
  <c r="AK3971" i="4"/>
  <c r="AK4035" i="4"/>
  <c r="AK4088" i="4"/>
  <c r="AK895" i="4"/>
  <c r="AK1830" i="4"/>
  <c r="AK2132" i="4"/>
  <c r="AK2321" i="4"/>
  <c r="AK2494" i="4"/>
  <c r="AK2648" i="4"/>
  <c r="AK2776" i="4"/>
  <c r="AK2862" i="4"/>
  <c r="AK2942" i="4"/>
  <c r="AK3015" i="4"/>
  <c r="AK3107" i="4"/>
  <c r="AK3162" i="4"/>
  <c r="AK3253" i="4"/>
  <c r="AK3308" i="4"/>
  <c r="AK3381" i="4"/>
  <c r="AK3482" i="4"/>
  <c r="AK3546" i="4"/>
  <c r="AK3594" i="4"/>
  <c r="AK3655" i="4"/>
  <c r="AK3705" i="4"/>
  <c r="AK3744" i="4"/>
  <c r="AK3808" i="4"/>
  <c r="AK3872" i="4"/>
  <c r="AK3911" i="4"/>
  <c r="AK3975" i="4"/>
  <c r="AK4025" i="4"/>
  <c r="AK4075" i="4"/>
  <c r="AK4114" i="4"/>
  <c r="AK1300" i="4"/>
  <c r="AK1785" i="4"/>
  <c r="AK2001" i="4"/>
  <c r="AK2185" i="4"/>
  <c r="AK2369" i="4"/>
  <c r="AK2497" i="4"/>
  <c r="AK2604" i="4"/>
  <c r="AK2671" i="4"/>
  <c r="AK2821" i="4"/>
  <c r="AK2907" i="4"/>
  <c r="AK2980" i="4"/>
  <c r="AK3053" i="4"/>
  <c r="AK3163" i="4"/>
  <c r="AK3236" i="4"/>
  <c r="AK3309" i="4"/>
  <c r="AK3419" i="4"/>
  <c r="AK3483" i="4"/>
  <c r="AK3563" i="4"/>
  <c r="AK602" i="4"/>
  <c r="AK1154" i="4"/>
  <c r="AK1360" i="4"/>
  <c r="AK1470" i="4"/>
  <c r="AK1553" i="4"/>
  <c r="AK1629" i="4"/>
  <c r="AK1710" i="4"/>
  <c r="AK1764" i="4"/>
  <c r="AK1809" i="4"/>
  <c r="AK1866" i="4"/>
  <c r="AK1920" i="4"/>
  <c r="AK1966" i="4"/>
  <c r="AK2020" i="4"/>
  <c r="AK2077" i="4"/>
  <c r="AK2117" i="4"/>
  <c r="AK2164" i="4"/>
  <c r="AK2214" i="4"/>
  <c r="AK2251" i="4"/>
  <c r="AK2301" i="4"/>
  <c r="AK2353" i="4"/>
  <c r="AK2388" i="4"/>
  <c r="AK2438" i="4"/>
  <c r="AK2482" i="4"/>
  <c r="AK2514" i="4"/>
  <c r="AK2555" i="4"/>
  <c r="AK2592" i="4"/>
  <c r="AK2619" i="4"/>
  <c r="AK2639" i="4"/>
  <c r="AK2661" i="4"/>
  <c r="AK2683" i="4"/>
  <c r="AK2703" i="4"/>
  <c r="AK2725" i="4"/>
  <c r="AK2747" i="4"/>
  <c r="AK2767" i="4"/>
  <c r="AK2789" i="4"/>
  <c r="AK2811" i="4"/>
  <c r="AK2831" i="4"/>
  <c r="AK2853" i="4"/>
  <c r="AK2875" i="4"/>
  <c r="AK2895" i="4"/>
  <c r="AK2916" i="4"/>
  <c r="AK2934" i="4"/>
  <c r="AK2952" i="4"/>
  <c r="AK2971" i="4"/>
  <c r="AK2989" i="4"/>
  <c r="AK3007" i="4"/>
  <c r="AK3026" i="4"/>
  <c r="AK3044" i="4"/>
  <c r="AK3062" i="4"/>
  <c r="AK3080" i="4"/>
  <c r="AK3099" i="4"/>
  <c r="AK3117" i="4"/>
  <c r="AK3135" i="4"/>
  <c r="AK3154" i="4"/>
  <c r="AK3172" i="4"/>
  <c r="AK3190" i="4"/>
  <c r="AK3208" i="4"/>
  <c r="AK3227" i="4"/>
  <c r="AK3245" i="4"/>
  <c r="AK3263" i="4"/>
  <c r="AK3282" i="4"/>
  <c r="AK3300" i="4"/>
  <c r="AK3318" i="4"/>
  <c r="AK3336" i="4"/>
  <c r="AK3355" i="4"/>
  <c r="AK3373" i="4"/>
  <c r="AK3391" i="4"/>
  <c r="AK3410" i="4"/>
  <c r="AK3427" i="4"/>
  <c r="AK3443" i="4"/>
  <c r="AK3459" i="4"/>
  <c r="AK3475" i="4"/>
  <c r="AK3491" i="4"/>
  <c r="AK3507" i="4"/>
  <c r="AK3523" i="4"/>
  <c r="AK3539" i="4"/>
  <c r="AK3555" i="4"/>
  <c r="AK3571" i="4"/>
  <c r="AK3587" i="4"/>
  <c r="AK3603" i="4"/>
  <c r="AK3619" i="4"/>
  <c r="AK3634" i="4"/>
  <c r="AK3649" i="4"/>
  <c r="AK3663" i="4"/>
  <c r="AK3674" i="4"/>
  <c r="AK3699" i="4"/>
  <c r="AK3727" i="4"/>
  <c r="AK3738" i="4"/>
  <c r="AK3752" i="4"/>
  <c r="AK3763" i="4"/>
  <c r="AK3802" i="4"/>
  <c r="AK3827" i="4"/>
  <c r="AK3866" i="4"/>
  <c r="AK3905" i="4"/>
  <c r="AK3944" i="4"/>
  <c r="AK3994" i="4"/>
  <c r="AK4033" i="4"/>
  <c r="AK4072" i="4"/>
  <c r="AK4122" i="4"/>
  <c r="AK3159" i="4"/>
  <c r="AK3287" i="4"/>
  <c r="AK3342" i="4"/>
  <c r="AK3415" i="4"/>
  <c r="AK3480" i="4"/>
  <c r="AK3512" i="4"/>
  <c r="AK3576" i="4"/>
  <c r="AK3635" i="4"/>
  <c r="AK3689" i="4"/>
  <c r="AK3728" i="4"/>
  <c r="AK3778" i="4"/>
  <c r="AK3831" i="4"/>
  <c r="AK3881" i="4"/>
  <c r="AK3920" i="4"/>
  <c r="AK3995" i="4"/>
  <c r="AK4048" i="4"/>
  <c r="AK4087" i="4"/>
  <c r="AK2081" i="4"/>
  <c r="AK2566" i="4"/>
  <c r="AK2647" i="4"/>
  <c r="AK2733" i="4"/>
  <c r="AK2819" i="4"/>
  <c r="AK2903" i="4"/>
  <c r="AK2978" i="4"/>
  <c r="AK3032" i="4"/>
  <c r="AK3087" i="4"/>
  <c r="AK3142" i="4"/>
  <c r="AK3215" i="4"/>
  <c r="AK3288" i="4"/>
  <c r="AK3343" i="4"/>
  <c r="AK3416" i="4"/>
  <c r="AK3465" i="4"/>
  <c r="AK3529" i="4"/>
  <c r="AK3593" i="4"/>
  <c r="AK3651" i="4"/>
  <c r="AK3690" i="4"/>
  <c r="AK3743" i="4"/>
  <c r="AK3779" i="4"/>
  <c r="AK3832" i="4"/>
  <c r="AK3871" i="4"/>
  <c r="AK3935" i="4"/>
  <c r="AK3985" i="4"/>
  <c r="AK4024" i="4"/>
  <c r="AK4074" i="4"/>
  <c r="AK4099" i="4"/>
  <c r="AK1271" i="4"/>
  <c r="AK1784" i="4"/>
  <c r="AK1983" i="4"/>
  <c r="AK2182" i="4"/>
  <c r="AK2366" i="4"/>
  <c r="AK2526" i="4"/>
  <c r="AK2670" i="4"/>
  <c r="AK2734" i="4"/>
  <c r="AK2798" i="4"/>
  <c r="AK2884" i="4"/>
  <c r="AK2960" i="4"/>
  <c r="AK3034" i="4"/>
  <c r="AK3070" i="4"/>
  <c r="AK3143" i="4"/>
  <c r="AK3235" i="4"/>
  <c r="AK3290" i="4"/>
  <c r="AK3363" i="4"/>
  <c r="AK3466" i="4"/>
  <c r="AK3514" i="4"/>
  <c r="AK3578" i="4"/>
  <c r="AK3641" i="4"/>
  <c r="AK3691" i="4"/>
  <c r="AK3730" i="4"/>
  <c r="AK3783" i="4"/>
  <c r="AK3847" i="4"/>
  <c r="AK3897" i="4"/>
  <c r="AK3961" i="4"/>
  <c r="AK4000" i="4"/>
  <c r="AK4050" i="4"/>
  <c r="AK4103" i="4"/>
  <c r="AK1516" i="4"/>
  <c r="AK1734" i="4"/>
  <c r="AK1944" i="4"/>
  <c r="AK2098" i="4"/>
  <c r="AK2282" i="4"/>
  <c r="AK2458" i="4"/>
  <c r="AK2651" i="4"/>
  <c r="AK2757" i="4"/>
  <c r="AK2885" i="4"/>
  <c r="AK2962" i="4"/>
  <c r="AK3035" i="4"/>
  <c r="AK3126" i="4"/>
  <c r="AK3218" i="4"/>
  <c r="AK3291" i="4"/>
  <c r="AK3382" i="4"/>
  <c r="AK3467" i="4"/>
  <c r="AK3515" i="4"/>
  <c r="AK3579" i="4"/>
  <c r="AK698" i="4"/>
  <c r="AK1198" i="4"/>
  <c r="AK1388" i="4"/>
  <c r="AK1492" i="4"/>
  <c r="AK1569" i="4"/>
  <c r="AK1648" i="4"/>
  <c r="AK1711" i="4"/>
  <c r="AK1770" i="4"/>
  <c r="AK1822" i="4"/>
  <c r="AK1868" i="4"/>
  <c r="AK1921" i="4"/>
  <c r="AK1981" i="4"/>
  <c r="AK2026" i="4"/>
  <c r="AK2078" i="4"/>
  <c r="AK2130" i="4"/>
  <c r="AK2165" i="4"/>
  <c r="AK2217" i="4"/>
  <c r="AK2267" i="4"/>
  <c r="AK2302" i="4"/>
  <c r="AK2354" i="4"/>
  <c r="AK2401" i="4"/>
  <c r="AK2441" i="4"/>
  <c r="AK2483" i="4"/>
  <c r="AK2524" i="4"/>
  <c r="AK2556" i="4"/>
  <c r="AK2593" i="4"/>
  <c r="AK2624" i="4"/>
  <c r="AK2646" i="4"/>
  <c r="AK2668" i="4"/>
  <c r="AK2688" i="4"/>
  <c r="AK2710" i="4"/>
  <c r="AK2732" i="4"/>
  <c r="AK2752" i="4"/>
  <c r="AK2774" i="4"/>
  <c r="AK2796" i="4"/>
  <c r="AK2816" i="4"/>
  <c r="AK2838" i="4"/>
  <c r="AK2860" i="4"/>
  <c r="AK2880" i="4"/>
  <c r="AK2902" i="4"/>
  <c r="AK2922" i="4"/>
  <c r="AK2940" i="4"/>
  <c r="AK2958" i="4"/>
  <c r="AK2976" i="4"/>
  <c r="AK2995" i="4"/>
  <c r="AK3013" i="4"/>
  <c r="AK3031" i="4"/>
  <c r="AK3050" i="4"/>
  <c r="AK3068" i="4"/>
  <c r="AK3086" i="4"/>
  <c r="AK3141" i="4"/>
  <c r="AK3178" i="4"/>
  <c r="AK3196" i="4"/>
  <c r="AK3214" i="4"/>
  <c r="AK3232" i="4"/>
  <c r="AK3251" i="4"/>
  <c r="AK3269" i="4"/>
  <c r="AK3306" i="4"/>
  <c r="AK3379" i="4"/>
  <c r="AK3448" i="4"/>
  <c r="AK3528" i="4"/>
  <c r="AK3592" i="4"/>
  <c r="AK3675" i="4"/>
  <c r="AK3739" i="4"/>
  <c r="AK3792" i="4"/>
  <c r="AK3867" i="4"/>
  <c r="AK3959" i="4"/>
  <c r="AK4023" i="4"/>
  <c r="AK4098" i="4"/>
  <c r="AK2218" i="4"/>
  <c r="AK2669" i="4"/>
  <c r="AK2839" i="4"/>
  <c r="AK2959" i="4"/>
  <c r="AK3069" i="4"/>
  <c r="AK3179" i="4"/>
  <c r="AK3270" i="4"/>
  <c r="AK3398" i="4"/>
  <c r="AK3481" i="4"/>
  <c r="AK3561" i="4"/>
  <c r="AK3640" i="4"/>
  <c r="AK3704" i="4"/>
  <c r="AK3768" i="4"/>
  <c r="AK3818" i="4"/>
  <c r="AK3882" i="4"/>
  <c r="AK3946" i="4"/>
  <c r="AK4010" i="4"/>
  <c r="AK4063" i="4"/>
  <c r="AK1514" i="4"/>
  <c r="AK1727" i="4"/>
  <c r="AK1941" i="4"/>
  <c r="AK2097" i="4"/>
  <c r="AK2269" i="4"/>
  <c r="AK2406" i="4"/>
  <c r="AK2628" i="4"/>
  <c r="AK2712" i="4"/>
  <c r="AK2820" i="4"/>
  <c r="AK2904" i="4"/>
  <c r="AK2997" i="4"/>
  <c r="AK3088" i="4"/>
  <c r="AK3198" i="4"/>
  <c r="AK3326" i="4"/>
  <c r="AK3418" i="4"/>
  <c r="AK3530" i="4"/>
  <c r="AK3625" i="4"/>
  <c r="AK3680" i="4"/>
  <c r="AK3769" i="4"/>
  <c r="AK3833" i="4"/>
  <c r="AK3883" i="4"/>
  <c r="AK3947" i="4"/>
  <c r="AK4011" i="4"/>
  <c r="AK4064" i="4"/>
  <c r="AK1417" i="4"/>
  <c r="AK1845" i="4"/>
  <c r="AK2041" i="4"/>
  <c r="AK2235" i="4"/>
  <c r="AK2419" i="4"/>
  <c r="AK2569" i="4"/>
  <c r="AK2693" i="4"/>
  <c r="AK2843" i="4"/>
  <c r="AK2925" i="4"/>
  <c r="AK2998" i="4"/>
  <c r="AK3108" i="4"/>
  <c r="AK3199" i="4"/>
  <c r="AK3272" i="4"/>
  <c r="AK3364" i="4"/>
  <c r="AK3451" i="4"/>
  <c r="AK3531" i="4"/>
  <c r="AK797" i="4"/>
  <c r="AK1236" i="4"/>
  <c r="AK1389" i="4"/>
  <c r="AK1493" i="4"/>
  <c r="AK1574" i="4"/>
  <c r="AK1652" i="4"/>
  <c r="AK1726" i="4"/>
  <c r="AK1772" i="4"/>
  <c r="AK1825" i="4"/>
  <c r="AK1882" i="4"/>
  <c r="AK1928" i="4"/>
  <c r="AK1982" i="4"/>
  <c r="AK2039" i="4"/>
  <c r="AK2268" i="4"/>
  <c r="AK2315" i="4"/>
  <c r="AK2355" i="4"/>
  <c r="AK2405" i="4"/>
  <c r="AK2525" i="4"/>
  <c r="AK2755" i="4"/>
  <c r="AK3252" i="4"/>
  <c r="AK3907" i="4"/>
  <c r="AK1590" i="4"/>
  <c r="AK3216" i="4"/>
  <c r="AK3794" i="4"/>
  <c r="AK1591" i="4"/>
  <c r="AK2799" i="4"/>
  <c r="AK3144" i="4"/>
  <c r="AK3400" i="4"/>
  <c r="AK2568" i="4"/>
  <c r="AK3434" i="4"/>
  <c r="AK3922" i="4"/>
  <c r="AK1672" i="4"/>
  <c r="AK2735" i="4"/>
  <c r="AK3090" i="4"/>
  <c r="AK3346" i="4"/>
  <c r="AK1026" i="4"/>
  <c r="AK1327" i="4"/>
  <c r="AK1444" i="4"/>
  <c r="AK1529" i="4"/>
  <c r="AK1610" i="4"/>
  <c r="AK1688" i="4"/>
  <c r="AK1746" i="4"/>
  <c r="AK1789" i="4"/>
  <c r="AK1846" i="4"/>
  <c r="AK1903" i="4"/>
  <c r="AK1945" i="4"/>
  <c r="AK2002" i="4"/>
  <c r="AK2056" i="4"/>
  <c r="AK2099" i="4"/>
  <c r="AK2149" i="4"/>
  <c r="AK2196" i="4"/>
  <c r="AK2236" i="4"/>
  <c r="AK2283" i="4"/>
  <c r="AK2333" i="4"/>
  <c r="AK2373" i="4"/>
  <c r="AK2420" i="4"/>
  <c r="AK2468" i="4"/>
  <c r="AK2500" i="4"/>
  <c r="AK2539" i="4"/>
  <c r="AK2578" i="4"/>
  <c r="AK2605" i="4"/>
  <c r="AK2636" i="4"/>
  <c r="AK2656" i="4"/>
  <c r="AK2678" i="4"/>
  <c r="AK2700" i="4"/>
  <c r="AK2720" i="4"/>
  <c r="AK2742" i="4"/>
  <c r="AK2764" i="4"/>
  <c r="AK2784" i="4"/>
  <c r="AK2806" i="4"/>
  <c r="AK2828" i="4"/>
  <c r="AK2848" i="4"/>
  <c r="AK2870" i="4"/>
  <c r="AK2892" i="4"/>
  <c r="AK2912" i="4"/>
  <c r="AK2931" i="4"/>
  <c r="AK2949" i="4"/>
  <c r="AK2967" i="4"/>
  <c r="AK2986" i="4"/>
  <c r="AK3004" i="4"/>
  <c r="AK3022" i="4"/>
  <c r="AK3040" i="4"/>
  <c r="AK3059" i="4"/>
  <c r="AK3077" i="4"/>
  <c r="AK3095" i="4"/>
  <c r="AK3114" i="4"/>
  <c r="AK3132" i="4"/>
  <c r="AK3150" i="4"/>
  <c r="AK3168" i="4"/>
  <c r="AK3187" i="4"/>
  <c r="AK3205" i="4"/>
  <c r="AK3223" i="4"/>
  <c r="AK3242" i="4"/>
  <c r="AK3260" i="4"/>
  <c r="AK3278" i="4"/>
  <c r="AK3296" i="4"/>
  <c r="AK3315" i="4"/>
  <c r="AK3333" i="4"/>
  <c r="AK3351" i="4"/>
  <c r="AK3370" i="4"/>
  <c r="AK3388" i="4"/>
  <c r="AK3406" i="4"/>
  <c r="AK3424" i="4"/>
  <c r="AK3440" i="4"/>
  <c r="AK3568" i="4"/>
  <c r="AK3642" i="4"/>
  <c r="AK3695" i="4"/>
  <c r="AK3745" i="4"/>
  <c r="AK3795" i="4"/>
  <c r="AK3848" i="4"/>
  <c r="AK3898" i="4"/>
  <c r="AK3951" i="4"/>
  <c r="AK4001" i="4"/>
  <c r="AK4051" i="4"/>
  <c r="AK4104" i="4"/>
  <c r="AK3456" i="4"/>
  <c r="AK3584" i="4"/>
  <c r="AK3643" i="4"/>
  <c r="AK3696" i="4"/>
  <c r="AK3746" i="4"/>
  <c r="AK3799" i="4"/>
  <c r="AK3849" i="4"/>
  <c r="AK3899" i="4"/>
  <c r="AK3952" i="4"/>
  <c r="AK4002" i="4"/>
  <c r="AK4055" i="4"/>
  <c r="AK4105" i="4"/>
  <c r="AK3472" i="4"/>
  <c r="AK3595" i="4"/>
  <c r="AK3656" i="4"/>
  <c r="AK3706" i="4"/>
  <c r="AK3759" i="4"/>
  <c r="AK3809" i="4"/>
  <c r="AK3859" i="4"/>
  <c r="AK3912" i="4"/>
  <c r="AK3962" i="4"/>
  <c r="AK4015" i="4"/>
  <c r="AK4065" i="4"/>
  <c r="AK4115" i="4"/>
  <c r="AK3488" i="4"/>
  <c r="AK3600" i="4"/>
  <c r="AK3657" i="4"/>
  <c r="AK3707" i="4"/>
  <c r="AK3760" i="4"/>
  <c r="AK3810" i="4"/>
  <c r="AK3863" i="4"/>
  <c r="AK3913" i="4"/>
  <c r="AK3963" i="4"/>
  <c r="AK4016" i="4"/>
  <c r="AK4066" i="4"/>
  <c r="AK4119" i="4"/>
  <c r="AK3504" i="4"/>
  <c r="AK3611" i="4"/>
  <c r="AK3667" i="4"/>
  <c r="AK3720" i="4"/>
  <c r="AK3770" i="4"/>
  <c r="AK3823" i="4"/>
  <c r="AK3873" i="4"/>
  <c r="AK3923" i="4"/>
  <c r="AK3976" i="4"/>
  <c r="AK4026" i="4"/>
  <c r="AK4079" i="4"/>
  <c r="AK3520" i="4"/>
  <c r="AK3616" i="4"/>
  <c r="AK3671" i="4"/>
  <c r="AK3721" i="4"/>
  <c r="AK3771" i="4"/>
  <c r="AK3824" i="4"/>
  <c r="AK3874" i="4"/>
  <c r="AK3927" i="4"/>
  <c r="AK3977" i="4"/>
  <c r="AK4027" i="4"/>
  <c r="AK4080" i="4"/>
  <c r="AK3536" i="4"/>
  <c r="AK3626" i="4"/>
  <c r="AK3681" i="4"/>
  <c r="AK3731" i="4"/>
  <c r="AK3784" i="4"/>
  <c r="AK3834" i="4"/>
  <c r="AK3887" i="4"/>
  <c r="AK3937" i="4"/>
  <c r="AK3987" i="4"/>
  <c r="AK4040" i="4"/>
  <c r="AK4090" i="4"/>
  <c r="AK3552" i="4"/>
  <c r="AK3627" i="4"/>
  <c r="AK3682" i="4"/>
  <c r="AK3735" i="4"/>
  <c r="AK3785" i="4"/>
  <c r="AK3835" i="4"/>
  <c r="AK3888" i="4"/>
  <c r="AK3938" i="4"/>
  <c r="AK3991" i="4"/>
  <c r="AK4041" i="4"/>
  <c r="AK4091" i="4"/>
  <c r="AK3" i="4"/>
  <c r="AJ1270" i="4"/>
  <c r="AJ1271" i="4"/>
  <c r="AJ1272" i="4"/>
  <c r="AJ1273" i="4"/>
  <c r="AJ1274" i="4"/>
  <c r="AJ1275" i="4" s="1"/>
  <c r="AJ1276" i="4"/>
  <c r="AJ1277" i="4"/>
  <c r="AJ1278" i="4" s="1"/>
  <c r="AJ1279" i="4" s="1"/>
  <c r="AJ1280" i="4" s="1"/>
  <c r="AJ1281" i="4" s="1"/>
  <c r="AJ1282" i="4"/>
  <c r="AJ1283" i="4" s="1"/>
  <c r="AJ1284" i="4"/>
  <c r="AJ1285" i="4"/>
  <c r="AJ1286" i="4" s="1"/>
  <c r="AJ1287" i="4" s="1"/>
  <c r="AJ1288" i="4" s="1"/>
  <c r="AJ1289" i="4" s="1"/>
  <c r="AJ1290" i="4"/>
  <c r="AJ1291" i="4" s="1"/>
  <c r="AJ1292" i="4"/>
  <c r="AJ1293" i="4" s="1"/>
  <c r="AJ1294" i="4" s="1"/>
  <c r="AJ1295" i="4" s="1"/>
  <c r="AJ1296" i="4" s="1"/>
  <c r="AJ1297" i="4" s="1"/>
  <c r="AJ1298" i="4" s="1"/>
  <c r="AJ1299" i="4" s="1"/>
  <c r="AJ1300" i="4" s="1"/>
  <c r="AJ1301" i="4"/>
  <c r="AJ1302" i="4" s="1"/>
  <c r="AJ1303" i="4" s="1"/>
  <c r="AJ1304" i="4" s="1"/>
  <c r="AJ1305" i="4" s="1"/>
  <c r="AJ1306" i="4"/>
  <c r="AJ1307" i="4" s="1"/>
  <c r="AJ1308" i="4"/>
  <c r="AJ1309" i="4" s="1"/>
  <c r="AJ1310" i="4" s="1"/>
  <c r="AJ1311" i="4" s="1"/>
  <c r="AJ1312" i="4" s="1"/>
  <c r="AJ1313" i="4" s="1"/>
  <c r="AJ1314" i="4" s="1"/>
  <c r="AJ1315" i="4" s="1"/>
  <c r="AJ1316" i="4" s="1"/>
  <c r="AJ1317" i="4" s="1"/>
  <c r="AJ1318" i="4" s="1"/>
  <c r="AJ1319" i="4" s="1"/>
  <c r="AJ1320" i="4" s="1"/>
  <c r="AJ1321" i="4" s="1"/>
  <c r="AJ1322" i="4" s="1"/>
  <c r="AJ1323" i="4" s="1"/>
  <c r="AJ1324" i="4" s="1"/>
  <c r="AJ1325" i="4" s="1"/>
  <c r="AJ1326" i="4" s="1"/>
  <c r="AJ1327" i="4" s="1"/>
  <c r="AJ1328" i="4" s="1"/>
  <c r="AJ1329" i="4" s="1"/>
  <c r="AJ1330" i="4"/>
  <c r="AJ1331" i="4" s="1"/>
  <c r="AJ1332" i="4"/>
  <c r="AJ1333" i="4"/>
  <c r="AJ1334" i="4" s="1"/>
  <c r="AJ1335" i="4" s="1"/>
  <c r="AJ1336" i="4" s="1"/>
  <c r="AJ1337" i="4" s="1"/>
  <c r="AJ1338" i="4" s="1"/>
  <c r="AJ1339" i="4" s="1"/>
  <c r="AJ1340" i="4" s="1"/>
  <c r="AJ1341" i="4" s="1"/>
  <c r="AJ1342" i="4" s="1"/>
  <c r="AJ1343" i="4" s="1"/>
  <c r="AJ1344" i="4" s="1"/>
  <c r="AJ1345" i="4" s="1"/>
  <c r="AJ1346" i="4" s="1"/>
  <c r="AJ1347" i="4" s="1"/>
  <c r="AJ1348" i="4" s="1"/>
  <c r="AJ1349" i="4" s="1"/>
  <c r="AJ1350" i="4" s="1"/>
  <c r="AJ1351" i="4" s="1"/>
  <c r="AJ1352" i="4" s="1"/>
  <c r="AJ1353" i="4" s="1"/>
  <c r="AJ1354" i="4" s="1"/>
  <c r="AJ1355" i="4" s="1"/>
  <c r="AJ1356" i="4" s="1"/>
  <c r="AJ1357" i="4" s="1"/>
  <c r="AJ1358" i="4" s="1"/>
  <c r="AJ1359" i="4" s="1"/>
  <c r="AJ1360" i="4" s="1"/>
  <c r="AJ1361" i="4" s="1"/>
  <c r="AJ1362" i="4" s="1"/>
  <c r="AJ1363" i="4" s="1"/>
  <c r="AJ1364" i="4" s="1"/>
  <c r="AJ1365" i="4" s="1"/>
  <c r="AJ1366" i="4" s="1"/>
  <c r="AJ1367" i="4" s="1"/>
  <c r="AJ1368" i="4" s="1"/>
  <c r="AJ1369" i="4" s="1"/>
  <c r="AJ1370" i="4" s="1"/>
  <c r="AJ1371" i="4" s="1"/>
  <c r="AJ1372" i="4" s="1"/>
  <c r="AJ1373" i="4" s="1"/>
  <c r="AJ1374" i="4" s="1"/>
  <c r="AJ1375" i="4" s="1"/>
  <c r="AJ1376" i="4" s="1"/>
  <c r="AJ1377" i="4" s="1"/>
  <c r="AJ1378" i="4" s="1"/>
  <c r="AJ1379" i="4" s="1"/>
  <c r="AJ1380" i="4" s="1"/>
  <c r="AJ1381" i="4" s="1"/>
  <c r="AJ1382" i="4" s="1"/>
  <c r="AJ1383" i="4" s="1"/>
  <c r="AJ1384" i="4" s="1"/>
  <c r="AJ1385" i="4" s="1"/>
  <c r="AJ1386" i="4" s="1"/>
  <c r="AJ1387" i="4" s="1"/>
  <c r="AJ1388" i="4" s="1"/>
  <c r="AJ1389" i="4" s="1"/>
  <c r="AJ1390" i="4" s="1"/>
  <c r="AJ1391" i="4" s="1"/>
  <c r="AJ1392" i="4" s="1"/>
  <c r="AJ1393" i="4" s="1"/>
  <c r="AJ1394" i="4" s="1"/>
  <c r="AJ1395" i="4" s="1"/>
  <c r="AJ1396" i="4" s="1"/>
  <c r="AJ1397" i="4" s="1"/>
  <c r="AJ1398" i="4" s="1"/>
  <c r="AJ1399" i="4" s="1"/>
  <c r="AJ1400" i="4" s="1"/>
  <c r="AJ1401" i="4" s="1"/>
  <c r="AJ1402" i="4" s="1"/>
  <c r="AJ1403" i="4" s="1"/>
  <c r="AJ1404" i="4"/>
  <c r="AJ1405" i="4" s="1"/>
  <c r="AJ1406" i="4" s="1"/>
  <c r="AJ1407" i="4" s="1"/>
  <c r="AJ1408" i="4" s="1"/>
  <c r="AJ1409" i="4" s="1"/>
  <c r="AJ1410" i="4" s="1"/>
  <c r="AJ1411" i="4" s="1"/>
  <c r="AJ1412" i="4" s="1"/>
  <c r="AJ1413" i="4" s="1"/>
  <c r="AJ1414" i="4" s="1"/>
  <c r="AJ1415" i="4" s="1"/>
  <c r="AJ1416" i="4" s="1"/>
  <c r="AJ1417" i="4" s="1"/>
  <c r="AJ1418" i="4" s="1"/>
  <c r="AJ1419" i="4" s="1"/>
  <c r="AJ1420" i="4" s="1"/>
  <c r="AJ1421" i="4" s="1"/>
  <c r="AJ1422" i="4" s="1"/>
  <c r="AJ1423" i="4" s="1"/>
  <c r="AJ1424" i="4" s="1"/>
  <c r="AJ1425" i="4" s="1"/>
  <c r="AJ1426" i="4" s="1"/>
  <c r="AJ1427" i="4" s="1"/>
  <c r="AJ1428" i="4" s="1"/>
  <c r="AJ1429" i="4" s="1"/>
  <c r="AJ1430" i="4" s="1"/>
  <c r="AJ1431" i="4" s="1"/>
  <c r="AJ1432" i="4" s="1"/>
  <c r="AJ1433" i="4" s="1"/>
  <c r="AJ1434" i="4" s="1"/>
  <c r="AJ1435" i="4" s="1"/>
  <c r="AJ1436" i="4" s="1"/>
  <c r="AJ1437" i="4" s="1"/>
  <c r="AJ1438" i="4" s="1"/>
  <c r="AJ1439" i="4" s="1"/>
  <c r="AJ1440" i="4" s="1"/>
  <c r="AJ1441" i="4" s="1"/>
  <c r="AJ1442" i="4" s="1"/>
  <c r="AJ1443" i="4" s="1"/>
  <c r="AJ1444" i="4" s="1"/>
  <c r="AJ1445" i="4" s="1"/>
  <c r="AJ1446" i="4" s="1"/>
  <c r="AJ1447" i="4" s="1"/>
  <c r="AJ1448" i="4" s="1"/>
  <c r="AJ1449" i="4" s="1"/>
  <c r="AJ1450" i="4" s="1"/>
  <c r="AJ1451" i="4" s="1"/>
  <c r="AJ1452" i="4" s="1"/>
  <c r="AJ1453" i="4" s="1"/>
  <c r="AJ1454" i="4" s="1"/>
  <c r="AJ1455" i="4" s="1"/>
  <c r="AJ1456" i="4" s="1"/>
  <c r="AJ1457" i="4" s="1"/>
  <c r="AJ1458" i="4" s="1"/>
  <c r="AJ1459" i="4" s="1"/>
  <c r="AJ1460" i="4" s="1"/>
  <c r="AJ1461" i="4" s="1"/>
  <c r="AJ1462" i="4" s="1"/>
  <c r="AJ1463" i="4" s="1"/>
  <c r="AJ1464" i="4" s="1"/>
  <c r="AJ1465" i="4" s="1"/>
  <c r="AJ1466" i="4" s="1"/>
  <c r="AJ1467" i="4" s="1"/>
  <c r="AJ1468" i="4" s="1"/>
  <c r="AJ1469" i="4" s="1"/>
  <c r="AJ1470" i="4" s="1"/>
  <c r="AJ1471" i="4" s="1"/>
  <c r="AJ1472" i="4" s="1"/>
  <c r="AJ1473" i="4" s="1"/>
  <c r="AJ1474" i="4" s="1"/>
  <c r="AJ1475" i="4" s="1"/>
  <c r="AJ1476" i="4" s="1"/>
  <c r="AJ1477" i="4" s="1"/>
  <c r="AJ1478" i="4" s="1"/>
  <c r="AJ1479" i="4" s="1"/>
  <c r="AJ1480" i="4" s="1"/>
  <c r="AJ1481" i="4" s="1"/>
  <c r="AJ1482" i="4" s="1"/>
  <c r="AJ1483" i="4" s="1"/>
  <c r="AJ1484" i="4" s="1"/>
  <c r="AJ1485" i="4"/>
  <c r="AJ1486" i="4" s="1"/>
  <c r="AJ1487" i="4" s="1"/>
  <c r="AJ1488" i="4" s="1"/>
  <c r="AJ1489" i="4" s="1"/>
  <c r="AJ1490" i="4" s="1"/>
  <c r="AJ1491" i="4" s="1"/>
  <c r="AJ1492" i="4" s="1"/>
  <c r="AJ1493" i="4" s="1"/>
  <c r="AJ1494" i="4" s="1"/>
  <c r="AJ1495" i="4" s="1"/>
  <c r="AJ1496" i="4" s="1"/>
  <c r="AJ1497" i="4" s="1"/>
  <c r="AJ1498" i="4" s="1"/>
  <c r="AJ1499" i="4" s="1"/>
  <c r="AJ1500" i="4" s="1"/>
  <c r="AJ1501" i="4" s="1"/>
  <c r="AJ1502" i="4" s="1"/>
  <c r="AJ1503" i="4" s="1"/>
  <c r="AJ1504" i="4" s="1"/>
  <c r="AJ1505" i="4" s="1"/>
  <c r="AJ1506" i="4" s="1"/>
  <c r="AJ1507" i="4" s="1"/>
  <c r="AJ1508" i="4" s="1"/>
  <c r="AJ1509" i="4" s="1"/>
  <c r="AJ1510" i="4" s="1"/>
  <c r="AJ1511" i="4" s="1"/>
  <c r="AJ1512" i="4" s="1"/>
  <c r="AJ1513" i="4" s="1"/>
  <c r="AJ1514" i="4" s="1"/>
  <c r="AJ1515" i="4" s="1"/>
  <c r="AJ1516" i="4" s="1"/>
  <c r="AJ1517" i="4" s="1"/>
  <c r="AJ1518" i="4" s="1"/>
  <c r="AJ1519" i="4" s="1"/>
  <c r="AJ1520" i="4" s="1"/>
  <c r="AJ1521" i="4" s="1"/>
  <c r="AJ1522" i="4" s="1"/>
  <c r="AJ1523" i="4" s="1"/>
  <c r="AJ1524" i="4" s="1"/>
  <c r="AJ1525" i="4"/>
  <c r="AJ1526" i="4" s="1"/>
  <c r="AJ1527" i="4" s="1"/>
  <c r="AJ1528" i="4" s="1"/>
  <c r="AJ1529" i="4" s="1"/>
  <c r="AJ1530" i="4" s="1"/>
  <c r="AJ1531" i="4" s="1"/>
  <c r="AJ1532" i="4" s="1"/>
  <c r="AJ1533" i="4" s="1"/>
  <c r="AJ1534" i="4" s="1"/>
  <c r="AJ1535" i="4" s="1"/>
  <c r="AJ1536" i="4" s="1"/>
  <c r="AJ1537" i="4" s="1"/>
  <c r="AJ1538" i="4" s="1"/>
  <c r="AJ1539" i="4" s="1"/>
  <c r="AJ1540" i="4" s="1"/>
  <c r="AJ1541" i="4" s="1"/>
  <c r="AJ1542" i="4" s="1"/>
  <c r="AJ1543" i="4" s="1"/>
  <c r="AJ1544" i="4" s="1"/>
  <c r="AJ1545" i="4" s="1"/>
  <c r="AJ1546" i="4" s="1"/>
  <c r="AJ1547" i="4" s="1"/>
  <c r="AJ1548" i="4" s="1"/>
  <c r="AJ1549" i="4" s="1"/>
  <c r="AJ1550" i="4" s="1"/>
  <c r="AJ1551" i="4" s="1"/>
  <c r="AJ1552" i="4" s="1"/>
  <c r="AJ1553" i="4" s="1"/>
  <c r="AJ1554" i="4" s="1"/>
  <c r="AJ1555" i="4" s="1"/>
  <c r="AJ1556" i="4" s="1"/>
  <c r="AJ1557" i="4" s="1"/>
  <c r="AJ1558" i="4" s="1"/>
  <c r="AJ1559" i="4" s="1"/>
  <c r="AJ1560" i="4" s="1"/>
  <c r="AJ1561" i="4" s="1"/>
  <c r="AJ1562" i="4" s="1"/>
  <c r="AJ1563" i="4" s="1"/>
  <c r="AJ1564" i="4" s="1"/>
  <c r="AJ1565" i="4"/>
  <c r="AJ1566" i="4" s="1"/>
  <c r="AJ1567" i="4" s="1"/>
  <c r="AJ1568" i="4" s="1"/>
  <c r="AJ1569" i="4" s="1"/>
  <c r="AJ1570" i="4" s="1"/>
  <c r="AJ1571" i="4" s="1"/>
  <c r="AJ1572" i="4" s="1"/>
  <c r="AJ1573" i="4" s="1"/>
  <c r="AJ1574" i="4" s="1"/>
  <c r="AJ1575" i="4" s="1"/>
  <c r="AJ1576" i="4" s="1"/>
  <c r="AJ1577" i="4" s="1"/>
  <c r="AJ1578" i="4" s="1"/>
  <c r="AJ1579" i="4" s="1"/>
  <c r="AJ1580" i="4" s="1"/>
  <c r="AJ1581" i="4" s="1"/>
  <c r="AJ1582" i="4" s="1"/>
  <c r="AJ1583" i="4" s="1"/>
  <c r="AJ1584" i="4" s="1"/>
  <c r="AJ1585" i="4" s="1"/>
  <c r="AJ1586" i="4" s="1"/>
  <c r="AJ1587" i="4" s="1"/>
  <c r="AJ1588" i="4" s="1"/>
  <c r="AJ1589" i="4" s="1"/>
  <c r="AJ1590" i="4" s="1"/>
  <c r="AJ1591" i="4" s="1"/>
  <c r="AJ1592" i="4" s="1"/>
  <c r="AJ1593" i="4" s="1"/>
  <c r="AJ1594" i="4" s="1"/>
  <c r="AJ1595" i="4" s="1"/>
  <c r="AJ1596" i="4" s="1"/>
  <c r="AJ1597" i="4" s="1"/>
  <c r="AJ1598" i="4" s="1"/>
  <c r="AJ1599" i="4" s="1"/>
  <c r="AJ1600" i="4" s="1"/>
  <c r="AJ1601" i="4" s="1"/>
  <c r="AJ1602" i="4" s="1"/>
  <c r="AJ1603" i="4" s="1"/>
  <c r="AJ1604" i="4" s="1"/>
  <c r="AJ1605" i="4" s="1"/>
  <c r="AJ1606" i="4" s="1"/>
  <c r="AJ1607" i="4" s="1"/>
  <c r="AJ1608" i="4" s="1"/>
  <c r="AJ1609" i="4" s="1"/>
  <c r="AJ1610" i="4" s="1"/>
  <c r="AJ1611" i="4"/>
  <c r="AJ1612" i="4" s="1"/>
  <c r="AJ1613" i="4" s="1"/>
  <c r="AJ1614" i="4" s="1"/>
  <c r="AJ1615" i="4" s="1"/>
  <c r="AJ1616" i="4" s="1"/>
  <c r="AJ1617" i="4" s="1"/>
  <c r="AJ1618" i="4" s="1"/>
  <c r="AJ1619" i="4" s="1"/>
  <c r="AJ1620" i="4" s="1"/>
  <c r="AJ1621" i="4" s="1"/>
  <c r="AJ1622" i="4" s="1"/>
  <c r="AJ1623" i="4" s="1"/>
  <c r="AJ1624" i="4" s="1"/>
  <c r="AJ1625" i="4" s="1"/>
  <c r="AJ1626" i="4" s="1"/>
  <c r="AJ1627" i="4" s="1"/>
  <c r="AJ1628" i="4" s="1"/>
  <c r="AJ1629" i="4" s="1"/>
  <c r="AJ1630" i="4" s="1"/>
  <c r="AJ1631" i="4" s="1"/>
  <c r="AJ1632" i="4" s="1"/>
  <c r="AJ1633" i="4" s="1"/>
  <c r="AJ1634" i="4" s="1"/>
  <c r="AJ1635" i="4" s="1"/>
  <c r="AJ1636" i="4" s="1"/>
  <c r="AJ1637" i="4" s="1"/>
  <c r="AJ1638" i="4" s="1"/>
  <c r="AJ1639" i="4" s="1"/>
  <c r="AJ1640" i="4" s="1"/>
  <c r="AJ1641" i="4" s="1"/>
  <c r="AJ1642" i="4" s="1"/>
  <c r="AJ1643" i="4" s="1"/>
  <c r="AJ1644" i="4" s="1"/>
  <c r="AJ1645" i="4" s="1"/>
  <c r="AJ1646" i="4" s="1"/>
  <c r="AJ1647" i="4" s="1"/>
  <c r="AJ1648" i="4" s="1"/>
  <c r="AJ1649" i="4" s="1"/>
  <c r="AJ1650" i="4" s="1"/>
  <c r="AJ1651" i="4"/>
  <c r="AJ1652" i="4" s="1"/>
  <c r="AJ1653" i="4" s="1"/>
  <c r="AJ1654" i="4" s="1"/>
  <c r="AJ1655" i="4" s="1"/>
  <c r="AJ1656" i="4" s="1"/>
  <c r="AJ1657" i="4" s="1"/>
  <c r="AJ1658" i="4" s="1"/>
  <c r="AJ1659" i="4" s="1"/>
  <c r="AJ1660" i="4" s="1"/>
  <c r="AJ1661" i="4" s="1"/>
  <c r="AJ1662" i="4" s="1"/>
  <c r="AJ1663" i="4" s="1"/>
  <c r="AJ1664" i="4" s="1"/>
  <c r="AJ1665" i="4" s="1"/>
  <c r="AJ1666" i="4" s="1"/>
  <c r="AJ1667" i="4" s="1"/>
  <c r="AJ1668" i="4" s="1"/>
  <c r="AJ1669" i="4" s="1"/>
  <c r="AJ1670" i="4" s="1"/>
  <c r="AJ1671" i="4" s="1"/>
  <c r="AJ1672" i="4" s="1"/>
  <c r="AJ1673" i="4" s="1"/>
  <c r="AJ1674" i="4" s="1"/>
  <c r="AJ1675" i="4" s="1"/>
  <c r="AJ1676" i="4" s="1"/>
  <c r="AJ1677" i="4" s="1"/>
  <c r="AJ1678" i="4" s="1"/>
  <c r="AJ1679" i="4" s="1"/>
  <c r="AJ1680" i="4" s="1"/>
  <c r="AJ1681" i="4" s="1"/>
  <c r="AJ1682" i="4" s="1"/>
  <c r="AJ1683" i="4" s="1"/>
  <c r="AJ1684" i="4" s="1"/>
  <c r="AJ1685" i="4" s="1"/>
  <c r="AJ1686" i="4" s="1"/>
  <c r="AJ1687" i="4" s="1"/>
  <c r="AJ1688" i="4" s="1"/>
  <c r="AJ1689" i="4" s="1"/>
  <c r="AJ1690" i="4" s="1"/>
  <c r="AJ1691" i="4" s="1"/>
  <c r="AJ1692" i="4" s="1"/>
  <c r="AJ1693" i="4" s="1"/>
  <c r="AJ1694" i="4" s="1"/>
  <c r="AJ1695" i="4" s="1"/>
  <c r="AJ1696" i="4" s="1"/>
  <c r="AJ1697" i="4" s="1"/>
  <c r="AJ1698" i="4" s="1"/>
  <c r="AJ1699" i="4" s="1"/>
  <c r="AJ1700" i="4" s="1"/>
  <c r="AJ1701" i="4" s="1"/>
  <c r="AJ1702" i="4" s="1"/>
  <c r="AJ1703" i="4" s="1"/>
  <c r="AJ1704" i="4" s="1"/>
  <c r="AJ1705" i="4" s="1"/>
  <c r="AJ1706" i="4" s="1"/>
  <c r="AJ1707" i="4" s="1"/>
  <c r="AJ1708" i="4" s="1"/>
  <c r="AJ1709" i="4" s="1"/>
  <c r="AJ1710" i="4" s="1"/>
  <c r="AJ1711" i="4" s="1"/>
  <c r="AJ1712" i="4" s="1"/>
  <c r="AJ1713" i="4" s="1"/>
  <c r="AJ1714" i="4" s="1"/>
  <c r="AJ1715" i="4" s="1"/>
  <c r="AJ1716" i="4" s="1"/>
  <c r="AJ1717" i="4" s="1"/>
  <c r="AJ1718" i="4" s="1"/>
  <c r="AJ1719" i="4" s="1"/>
  <c r="AJ1720" i="4" s="1"/>
  <c r="AJ1721" i="4" s="1"/>
  <c r="AJ1722" i="4" s="1"/>
  <c r="AJ1723" i="4" s="1"/>
  <c r="AJ1724" i="4" s="1"/>
  <c r="AJ1725" i="4" s="1"/>
  <c r="AJ1726" i="4" s="1"/>
  <c r="AJ1727" i="4" s="1"/>
  <c r="AJ1728" i="4" s="1"/>
  <c r="AJ1729" i="4" s="1"/>
  <c r="AJ1730" i="4" s="1"/>
  <c r="AJ1731" i="4" s="1"/>
  <c r="AJ1732" i="4" s="1"/>
  <c r="AJ1733" i="4" s="1"/>
  <c r="AJ1734" i="4" s="1"/>
  <c r="AJ1735" i="4" s="1"/>
  <c r="AJ1736" i="4" s="1"/>
  <c r="AJ1737" i="4" s="1"/>
  <c r="AJ1738" i="4" s="1"/>
  <c r="AJ1739" i="4" s="1"/>
  <c r="AJ1740" i="4" s="1"/>
  <c r="AJ1741" i="4" s="1"/>
  <c r="AJ1742" i="4" s="1"/>
  <c r="AJ1743" i="4" s="1"/>
  <c r="AJ1744" i="4" s="1"/>
  <c r="AJ1745" i="4" s="1"/>
  <c r="AJ1746" i="4" s="1"/>
  <c r="AJ1747" i="4" s="1"/>
  <c r="AJ1748" i="4" s="1"/>
  <c r="AJ1749" i="4" s="1"/>
  <c r="AJ1750" i="4" s="1"/>
  <c r="AJ1751" i="4" s="1"/>
  <c r="AJ1752" i="4" s="1"/>
  <c r="AJ1753" i="4" s="1"/>
  <c r="AJ1754" i="4" s="1"/>
  <c r="AJ1755" i="4" s="1"/>
  <c r="AJ1756" i="4" s="1"/>
  <c r="AJ1757" i="4" s="1"/>
  <c r="AJ1758" i="4" s="1"/>
  <c r="AJ1759" i="4" s="1"/>
  <c r="AJ1760" i="4" s="1"/>
  <c r="AJ1761" i="4" s="1"/>
  <c r="AJ1762" i="4" s="1"/>
  <c r="AJ1763" i="4" s="1"/>
  <c r="AJ1764" i="4" s="1"/>
  <c r="AJ1765" i="4" s="1"/>
  <c r="AJ1766" i="4" s="1"/>
  <c r="AJ1767" i="4" s="1"/>
  <c r="AJ1768" i="4" s="1"/>
  <c r="AJ1769" i="4" s="1"/>
  <c r="AJ1770" i="4" s="1"/>
  <c r="AJ1771" i="4" s="1"/>
  <c r="AJ1772" i="4" s="1"/>
  <c r="AJ1773" i="4" s="1"/>
  <c r="AJ1774" i="4" s="1"/>
  <c r="AJ1775" i="4" s="1"/>
  <c r="AJ1776" i="4" s="1"/>
  <c r="AJ1777" i="4" s="1"/>
  <c r="AJ1778" i="4" s="1"/>
  <c r="AJ1779" i="4" s="1"/>
  <c r="AJ1780" i="4" s="1"/>
  <c r="AJ1781" i="4" s="1"/>
  <c r="AJ1782" i="4" s="1"/>
  <c r="AJ1783" i="4" s="1"/>
  <c r="AJ1784" i="4" s="1"/>
  <c r="AJ1785" i="4" s="1"/>
  <c r="AJ1786" i="4" s="1"/>
  <c r="AJ1787" i="4" s="1"/>
  <c r="AJ1788" i="4" s="1"/>
  <c r="AJ1789" i="4" s="1"/>
  <c r="AJ1790" i="4" s="1"/>
  <c r="AJ1791" i="4" s="1"/>
  <c r="AJ1792" i="4" s="1"/>
  <c r="AJ1793" i="4" s="1"/>
  <c r="AJ1794" i="4" s="1"/>
  <c r="AJ1795" i="4" s="1"/>
  <c r="AJ1796" i="4" s="1"/>
  <c r="AJ1797" i="4" s="1"/>
  <c r="AJ1798" i="4" s="1"/>
  <c r="AJ1799" i="4" s="1"/>
  <c r="AJ1800" i="4" s="1"/>
  <c r="AJ1801" i="4" s="1"/>
  <c r="AJ1802" i="4" s="1"/>
  <c r="AJ1803" i="4" s="1"/>
  <c r="AJ1804" i="4" s="1"/>
  <c r="AJ1805" i="4" s="1"/>
  <c r="AJ1806" i="4" s="1"/>
  <c r="AJ1807" i="4" s="1"/>
  <c r="AJ1808" i="4" s="1"/>
  <c r="AJ1809" i="4" s="1"/>
  <c r="AJ1810" i="4" s="1"/>
  <c r="AJ1811" i="4" s="1"/>
  <c r="AJ1812" i="4" s="1"/>
  <c r="AJ1813" i="4" s="1"/>
  <c r="AJ1814" i="4" s="1"/>
  <c r="AJ1815" i="4" s="1"/>
  <c r="AJ1816" i="4" s="1"/>
  <c r="AJ1817" i="4" s="1"/>
  <c r="AJ1818" i="4" s="1"/>
  <c r="AJ1819" i="4" s="1"/>
  <c r="AJ1820" i="4" s="1"/>
  <c r="AJ1821" i="4" s="1"/>
  <c r="AJ1822" i="4" s="1"/>
  <c r="AJ1823" i="4" s="1"/>
  <c r="AJ1824" i="4" s="1"/>
  <c r="AJ1825" i="4" s="1"/>
  <c r="AJ1826" i="4" s="1"/>
  <c r="AJ1827" i="4" s="1"/>
  <c r="AJ1828" i="4" s="1"/>
  <c r="AJ1829" i="4" s="1"/>
  <c r="AJ1830" i="4" s="1"/>
  <c r="AJ1831" i="4" s="1"/>
  <c r="AJ1832" i="4" s="1"/>
  <c r="AJ1833" i="4" s="1"/>
  <c r="AJ1834" i="4" s="1"/>
  <c r="AJ1835" i="4" s="1"/>
  <c r="AJ1836" i="4" s="1"/>
  <c r="AJ1837" i="4" s="1"/>
  <c r="AJ1838" i="4" s="1"/>
  <c r="AJ1839" i="4" s="1"/>
  <c r="AJ1840" i="4" s="1"/>
  <c r="AJ1841" i="4" s="1"/>
  <c r="AJ1842" i="4" s="1"/>
  <c r="AJ1843" i="4" s="1"/>
  <c r="AJ1844" i="4" s="1"/>
  <c r="AJ1845" i="4" s="1"/>
  <c r="AJ1846" i="4" s="1"/>
  <c r="AJ1847" i="4" s="1"/>
  <c r="AJ1848" i="4" s="1"/>
  <c r="AJ1849" i="4" s="1"/>
  <c r="AJ1850" i="4" s="1"/>
  <c r="AJ1851" i="4" s="1"/>
  <c r="AJ1852" i="4" s="1"/>
  <c r="AJ1853" i="4" s="1"/>
  <c r="AJ1854" i="4" s="1"/>
  <c r="AJ1855" i="4" s="1"/>
  <c r="AJ1856" i="4" s="1"/>
  <c r="AJ1857" i="4" s="1"/>
  <c r="AJ1858" i="4" s="1"/>
  <c r="AJ1859" i="4" s="1"/>
  <c r="AJ1860" i="4" s="1"/>
  <c r="AJ1861" i="4" s="1"/>
  <c r="AJ1862" i="4" s="1"/>
  <c r="AJ1863" i="4" s="1"/>
  <c r="AJ1864" i="4" s="1"/>
  <c r="AJ1865" i="4" s="1"/>
  <c r="AJ1866" i="4" s="1"/>
  <c r="AJ1867" i="4" s="1"/>
  <c r="AJ1868" i="4" s="1"/>
  <c r="AJ1869" i="4" s="1"/>
  <c r="AJ1870" i="4" s="1"/>
  <c r="AJ1871" i="4" s="1"/>
  <c r="AJ1872" i="4" s="1"/>
  <c r="AJ1873" i="4" s="1"/>
  <c r="AJ1874" i="4" s="1"/>
  <c r="AJ1875" i="4" s="1"/>
  <c r="AJ1876" i="4" s="1"/>
  <c r="AJ1877" i="4" s="1"/>
  <c r="AJ1878" i="4" s="1"/>
  <c r="AJ1879" i="4"/>
  <c r="AJ1880" i="4" s="1"/>
  <c r="AJ1881" i="4" s="1"/>
  <c r="AJ1882" i="4" s="1"/>
  <c r="AJ1883" i="4" s="1"/>
  <c r="AJ1884" i="4" s="1"/>
  <c r="AJ1885" i="4" s="1"/>
  <c r="AJ1886" i="4" s="1"/>
  <c r="AJ1887" i="4" s="1"/>
  <c r="AJ1888" i="4" s="1"/>
  <c r="AJ1889" i="4" s="1"/>
  <c r="AJ1890" i="4" s="1"/>
  <c r="AJ1891" i="4" s="1"/>
  <c r="AJ1892" i="4" s="1"/>
  <c r="AJ1893" i="4" s="1"/>
  <c r="AJ1894" i="4" s="1"/>
  <c r="AJ1895" i="4" s="1"/>
  <c r="AJ1896" i="4" s="1"/>
  <c r="AJ1897" i="4" s="1"/>
  <c r="AJ1898" i="4" s="1"/>
  <c r="AJ1899" i="4" s="1"/>
  <c r="AJ1900" i="4" s="1"/>
  <c r="AJ1901" i="4" s="1"/>
  <c r="AJ1902" i="4" s="1"/>
  <c r="AJ1903" i="4" s="1"/>
  <c r="AJ1904" i="4" s="1"/>
  <c r="AJ1905" i="4" s="1"/>
  <c r="AJ1906" i="4" s="1"/>
  <c r="AJ1907" i="4" s="1"/>
  <c r="AJ1908" i="4" s="1"/>
  <c r="AJ1909" i="4" s="1"/>
  <c r="AJ1910" i="4" s="1"/>
  <c r="AJ1911" i="4" s="1"/>
  <c r="AJ1912" i="4" s="1"/>
  <c r="AJ1913" i="4" s="1"/>
  <c r="AJ1914" i="4" s="1"/>
  <c r="AJ1915" i="4" s="1"/>
  <c r="AJ1916" i="4" s="1"/>
  <c r="AJ1917" i="4" s="1"/>
  <c r="AJ1918" i="4" s="1"/>
  <c r="AJ1919" i="4" s="1"/>
  <c r="AJ1920" i="4" s="1"/>
  <c r="AJ1921" i="4" s="1"/>
  <c r="AJ1922" i="4" s="1"/>
  <c r="AJ1923" i="4" s="1"/>
  <c r="AJ1924" i="4" s="1"/>
  <c r="AJ1925" i="4" s="1"/>
  <c r="AJ1926" i="4" s="1"/>
  <c r="AJ1927" i="4" s="1"/>
  <c r="AJ1928" i="4" s="1"/>
  <c r="AJ1929" i="4" s="1"/>
  <c r="AJ1930" i="4" s="1"/>
  <c r="AJ1931" i="4" s="1"/>
  <c r="AJ1932" i="4" s="1"/>
  <c r="AJ1933" i="4" s="1"/>
  <c r="AJ1934" i="4" s="1"/>
  <c r="AJ1935" i="4" s="1"/>
  <c r="AJ1936" i="4" s="1"/>
  <c r="AJ1937" i="4" s="1"/>
  <c r="AJ1938" i="4" s="1"/>
  <c r="AJ1939" i="4" s="1"/>
  <c r="AJ1940" i="4" s="1"/>
  <c r="AJ1941" i="4" s="1"/>
  <c r="AJ1942" i="4" s="1"/>
  <c r="AJ1943" i="4" s="1"/>
  <c r="AJ1944" i="4" s="1"/>
  <c r="AJ1945" i="4" s="1"/>
  <c r="AJ1946" i="4" s="1"/>
  <c r="AJ1947" i="4" s="1"/>
  <c r="AJ1948" i="4" s="1"/>
  <c r="AJ1949" i="4" s="1"/>
  <c r="AJ1950" i="4" s="1"/>
  <c r="AJ1951" i="4" s="1"/>
  <c r="AJ1952" i="4" s="1"/>
  <c r="AJ1953" i="4" s="1"/>
  <c r="AJ1954" i="4" s="1"/>
  <c r="AJ1955" i="4" s="1"/>
  <c r="AJ1956" i="4" s="1"/>
  <c r="AJ1957" i="4" s="1"/>
  <c r="AJ1958" i="4" s="1"/>
  <c r="AJ1959" i="4" s="1"/>
  <c r="AJ1960" i="4" s="1"/>
  <c r="AJ1961" i="4" s="1"/>
  <c r="AJ1962" i="4" s="1"/>
  <c r="AJ1963" i="4" s="1"/>
  <c r="AJ1964" i="4" s="1"/>
  <c r="AJ1965" i="4" s="1"/>
  <c r="AJ1966" i="4" s="1"/>
  <c r="AJ1967" i="4" s="1"/>
  <c r="AJ1968" i="4" s="1"/>
  <c r="AJ1969" i="4" s="1"/>
  <c r="AJ1970" i="4" s="1"/>
  <c r="AJ1971" i="4" s="1"/>
  <c r="AJ1972" i="4" s="1"/>
  <c r="AJ1973" i="4" s="1"/>
  <c r="AJ1974" i="4" s="1"/>
  <c r="AJ1975" i="4" s="1"/>
  <c r="AJ1976" i="4" s="1"/>
  <c r="AJ1977" i="4" s="1"/>
  <c r="AJ1978" i="4" s="1"/>
  <c r="AJ1979" i="4" s="1"/>
  <c r="AJ1980" i="4" s="1"/>
  <c r="AJ1981" i="4" s="1"/>
  <c r="AJ1982" i="4" s="1"/>
  <c r="AJ1983" i="4" s="1"/>
  <c r="AJ1984" i="4" s="1"/>
  <c r="AJ1985" i="4" s="1"/>
  <c r="AJ1986" i="4" s="1"/>
  <c r="AJ1987" i="4" s="1"/>
  <c r="AJ1988" i="4" s="1"/>
  <c r="AJ1989" i="4" s="1"/>
  <c r="AJ1990" i="4" s="1"/>
  <c r="AJ1991" i="4" s="1"/>
  <c r="AJ1992" i="4" s="1"/>
  <c r="AJ1993" i="4" s="1"/>
  <c r="AJ1994" i="4" s="1"/>
  <c r="AJ1995" i="4" s="1"/>
  <c r="AJ1996" i="4" s="1"/>
  <c r="AJ1997" i="4" s="1"/>
  <c r="AJ1998" i="4" s="1"/>
  <c r="AJ1999" i="4" s="1"/>
  <c r="AJ2000" i="4" s="1"/>
  <c r="AJ2001" i="4" s="1"/>
  <c r="AJ2002" i="4" s="1"/>
  <c r="AJ2003" i="4" s="1"/>
  <c r="AJ2004" i="4" s="1"/>
  <c r="AJ2005" i="4" s="1"/>
  <c r="AJ2006" i="4" s="1"/>
  <c r="AJ2007" i="4" s="1"/>
  <c r="AJ2008" i="4" s="1"/>
  <c r="AJ2009" i="4" s="1"/>
  <c r="AJ2010" i="4" s="1"/>
  <c r="AJ2011" i="4" s="1"/>
  <c r="AJ2012" i="4" s="1"/>
  <c r="AJ2013" i="4" s="1"/>
  <c r="AJ2014" i="4" s="1"/>
  <c r="AJ2015" i="4" s="1"/>
  <c r="AJ2016" i="4" s="1"/>
  <c r="AJ2017" i="4" s="1"/>
  <c r="AJ2018" i="4" s="1"/>
  <c r="AJ2019" i="4" s="1"/>
  <c r="AJ2020" i="4" s="1"/>
  <c r="AJ2021" i="4" s="1"/>
  <c r="AJ2022" i="4" s="1"/>
  <c r="AJ2023" i="4" s="1"/>
  <c r="AJ2024" i="4" s="1"/>
  <c r="AJ2025" i="4" s="1"/>
  <c r="AJ2026" i="4" s="1"/>
  <c r="AJ2027" i="4" s="1"/>
  <c r="AJ2028" i="4" s="1"/>
  <c r="AJ2029" i="4" s="1"/>
  <c r="AJ2030" i="4" s="1"/>
  <c r="AJ2031" i="4" s="1"/>
  <c r="AJ2032" i="4" s="1"/>
  <c r="AJ2033" i="4" s="1"/>
  <c r="AJ2034" i="4" s="1"/>
  <c r="AJ2035" i="4" s="1"/>
  <c r="AJ2036" i="4" s="1"/>
  <c r="AJ2037" i="4" s="1"/>
  <c r="AJ2038" i="4" s="1"/>
  <c r="AJ2039" i="4" s="1"/>
  <c r="AJ2040" i="4" s="1"/>
  <c r="AJ2041" i="4" s="1"/>
  <c r="AJ2042" i="4" s="1"/>
  <c r="AJ2043" i="4" s="1"/>
  <c r="AJ2044" i="4" s="1"/>
  <c r="AJ2045" i="4"/>
  <c r="AJ2046" i="4" s="1"/>
  <c r="AJ2047" i="4" s="1"/>
  <c r="AJ2048" i="4" s="1"/>
  <c r="AJ2049" i="4" s="1"/>
  <c r="AJ2050" i="4" s="1"/>
  <c r="AJ2051" i="4" s="1"/>
  <c r="AJ2052" i="4" s="1"/>
  <c r="AJ2053" i="4" s="1"/>
  <c r="AJ2054" i="4" s="1"/>
  <c r="AJ2055" i="4" s="1"/>
  <c r="AJ2056" i="4" s="1"/>
  <c r="AJ2057" i="4" s="1"/>
  <c r="AJ2058" i="4" s="1"/>
  <c r="AJ2059" i="4" s="1"/>
  <c r="AJ2060" i="4" s="1"/>
  <c r="AJ2061" i="4" s="1"/>
  <c r="AJ2062" i="4" s="1"/>
  <c r="AJ2063" i="4" s="1"/>
  <c r="AJ2064" i="4" s="1"/>
  <c r="AJ2065" i="4" s="1"/>
  <c r="AJ2066" i="4" s="1"/>
  <c r="AJ2067" i="4" s="1"/>
  <c r="AJ2068" i="4" s="1"/>
  <c r="AJ2069" i="4" s="1"/>
  <c r="AJ2070" i="4" s="1"/>
  <c r="AJ2071" i="4" s="1"/>
  <c r="AJ2072" i="4" s="1"/>
  <c r="AJ2073" i="4" s="1"/>
  <c r="AJ2074" i="4" s="1"/>
  <c r="AJ2075" i="4" s="1"/>
  <c r="AJ2076" i="4" s="1"/>
  <c r="AJ2077" i="4" s="1"/>
  <c r="AJ2078" i="4" s="1"/>
  <c r="AJ2079" i="4" s="1"/>
  <c r="AJ2080" i="4" s="1"/>
  <c r="AJ2081" i="4" s="1"/>
  <c r="AJ2082" i="4" s="1"/>
  <c r="AJ2083" i="4" s="1"/>
  <c r="AJ2084" i="4" s="1"/>
  <c r="AJ2085" i="4" s="1"/>
  <c r="AJ2086" i="4" s="1"/>
  <c r="AJ2087" i="4" s="1"/>
  <c r="AJ2088" i="4" s="1"/>
  <c r="AJ2089" i="4" s="1"/>
  <c r="AJ2090" i="4" s="1"/>
  <c r="AJ2091" i="4" s="1"/>
  <c r="AJ2092" i="4" s="1"/>
  <c r="AJ2093" i="4" s="1"/>
  <c r="AJ2094" i="4" s="1"/>
  <c r="AJ2095" i="4" s="1"/>
  <c r="AJ2096" i="4" s="1"/>
  <c r="AJ2097" i="4" s="1"/>
  <c r="AJ2098" i="4" s="1"/>
  <c r="AJ2099" i="4" s="1"/>
  <c r="AJ2100" i="4" s="1"/>
  <c r="AJ2101" i="4" s="1"/>
  <c r="AJ2102" i="4" s="1"/>
  <c r="AJ2103" i="4" s="1"/>
  <c r="AJ2104" i="4" s="1"/>
  <c r="AJ2105" i="4" s="1"/>
  <c r="AJ2106" i="4" s="1"/>
  <c r="AJ2107" i="4" s="1"/>
  <c r="AJ2108" i="4" s="1"/>
  <c r="AJ2109" i="4" s="1"/>
  <c r="AJ2110" i="4" s="1"/>
  <c r="AJ2111" i="4" s="1"/>
  <c r="AJ2112" i="4" s="1"/>
  <c r="AJ2113" i="4" s="1"/>
  <c r="AJ2114" i="4" s="1"/>
  <c r="AJ2115" i="4" s="1"/>
  <c r="AJ2116" i="4" s="1"/>
  <c r="AJ2117" i="4" s="1"/>
  <c r="AJ2118" i="4" s="1"/>
  <c r="AJ2119" i="4" s="1"/>
  <c r="AJ2120" i="4" s="1"/>
  <c r="AJ2121" i="4" s="1"/>
  <c r="AJ2122" i="4" s="1"/>
  <c r="AJ2123" i="4" s="1"/>
  <c r="AJ2124" i="4" s="1"/>
  <c r="AJ2125" i="4" s="1"/>
  <c r="AJ2126" i="4" s="1"/>
  <c r="AJ2127" i="4" s="1"/>
  <c r="AJ2128" i="4" s="1"/>
  <c r="AJ2129" i="4" s="1"/>
  <c r="AJ2130" i="4" s="1"/>
  <c r="AJ2131" i="4" s="1"/>
  <c r="AJ2132" i="4" s="1"/>
  <c r="AJ2133" i="4" s="1"/>
  <c r="AJ2134" i="4" s="1"/>
  <c r="AJ2135" i="4" s="1"/>
  <c r="AJ2136" i="4" s="1"/>
  <c r="AJ2137" i="4" s="1"/>
  <c r="AJ2138" i="4" s="1"/>
  <c r="AJ2139" i="4" s="1"/>
  <c r="AJ2140" i="4" s="1"/>
  <c r="AJ2141" i="4" s="1"/>
  <c r="AJ2142" i="4" s="1"/>
  <c r="AJ2143" i="4" s="1"/>
  <c r="AJ2144" i="4" s="1"/>
  <c r="AJ2145" i="4" s="1"/>
  <c r="AJ2146" i="4" s="1"/>
  <c r="AJ2147" i="4" s="1"/>
  <c r="AJ2148" i="4" s="1"/>
  <c r="AJ2149" i="4" s="1"/>
  <c r="AJ2150" i="4" s="1"/>
  <c r="AJ2151" i="4" s="1"/>
  <c r="AJ2152" i="4" s="1"/>
  <c r="AJ2153" i="4" s="1"/>
  <c r="AJ2154" i="4" s="1"/>
  <c r="AJ2155" i="4" s="1"/>
  <c r="AJ2156" i="4" s="1"/>
  <c r="AJ2157" i="4" s="1"/>
  <c r="AJ2158" i="4" s="1"/>
  <c r="AJ2159" i="4" s="1"/>
  <c r="AJ2160" i="4" s="1"/>
  <c r="AJ2161" i="4" s="1"/>
  <c r="AJ2162" i="4" s="1"/>
  <c r="AJ2163" i="4" s="1"/>
  <c r="AJ2164" i="4" s="1"/>
  <c r="AJ2165" i="4" s="1"/>
  <c r="AJ2166" i="4" s="1"/>
  <c r="AJ2167" i="4" s="1"/>
  <c r="AJ2168" i="4" s="1"/>
  <c r="AJ2169" i="4" s="1"/>
  <c r="AJ2170" i="4" s="1"/>
  <c r="AJ2171" i="4" s="1"/>
  <c r="AJ2172" i="4" s="1"/>
  <c r="AJ2173" i="4" s="1"/>
  <c r="AJ2174" i="4" s="1"/>
  <c r="AJ2175" i="4" s="1"/>
  <c r="AJ2176" i="4" s="1"/>
  <c r="AJ2177" i="4" s="1"/>
  <c r="AJ2178" i="4" s="1"/>
  <c r="AJ2179" i="4" s="1"/>
  <c r="AJ2180" i="4" s="1"/>
  <c r="AJ2181" i="4" s="1"/>
  <c r="AJ2182" i="4" s="1"/>
  <c r="AJ2183" i="4" s="1"/>
  <c r="AJ2184" i="4" s="1"/>
  <c r="AJ2185" i="4" s="1"/>
  <c r="AJ2186" i="4" s="1"/>
  <c r="AJ2187" i="4" s="1"/>
  <c r="AJ2188" i="4" s="1"/>
  <c r="AJ2189" i="4" s="1"/>
  <c r="AJ2190" i="4" s="1"/>
  <c r="AJ2191" i="4" s="1"/>
  <c r="AJ2192" i="4" s="1"/>
  <c r="AJ2193" i="4" s="1"/>
  <c r="AJ2194" i="4" s="1"/>
  <c r="AJ2195" i="4" s="1"/>
  <c r="AJ2196" i="4" s="1"/>
  <c r="AJ2197" i="4" s="1"/>
  <c r="AJ2198" i="4" s="1"/>
  <c r="AJ2199" i="4" s="1"/>
  <c r="AJ2200" i="4" s="1"/>
  <c r="AJ2201" i="4"/>
  <c r="AJ2202" i="4" s="1"/>
  <c r="AJ2203" i="4" s="1"/>
  <c r="AJ2204" i="4" s="1"/>
  <c r="AJ2205" i="4" s="1"/>
  <c r="AJ2206" i="4" s="1"/>
  <c r="AJ2207" i="4" s="1"/>
  <c r="AJ2208" i="4" s="1"/>
  <c r="AJ2209" i="4" s="1"/>
  <c r="AJ2210" i="4" s="1"/>
  <c r="AJ2211" i="4" s="1"/>
  <c r="AJ2212" i="4" s="1"/>
  <c r="AJ2213" i="4" s="1"/>
  <c r="AJ2214" i="4" s="1"/>
  <c r="AJ2215" i="4" s="1"/>
  <c r="AJ2216" i="4" s="1"/>
  <c r="AJ2217" i="4" s="1"/>
  <c r="AJ2218" i="4" s="1"/>
  <c r="AJ2219" i="4" s="1"/>
  <c r="AJ2220" i="4" s="1"/>
  <c r="AJ2221" i="4" s="1"/>
  <c r="AJ2222" i="4" s="1"/>
  <c r="AJ2223" i="4" s="1"/>
  <c r="AJ2224" i="4" s="1"/>
  <c r="AJ2225" i="4" s="1"/>
  <c r="AJ2226" i="4" s="1"/>
  <c r="AJ2227" i="4" s="1"/>
  <c r="AJ2228" i="4" s="1"/>
  <c r="AJ2229" i="4" s="1"/>
  <c r="AJ2230" i="4" s="1"/>
  <c r="AJ2231" i="4" s="1"/>
  <c r="AJ2232" i="4" s="1"/>
  <c r="AJ2233" i="4" s="1"/>
  <c r="AJ2234" i="4" s="1"/>
  <c r="AJ2235" i="4" s="1"/>
  <c r="AJ2236" i="4" s="1"/>
  <c r="AJ2237" i="4" s="1"/>
  <c r="AJ2238" i="4" s="1"/>
  <c r="AJ2239" i="4" s="1"/>
  <c r="AJ2240" i="4" s="1"/>
  <c r="AJ2241" i="4" s="1"/>
  <c r="AJ2242" i="4" s="1"/>
  <c r="AJ2243" i="4" s="1"/>
  <c r="AJ2244" i="4" s="1"/>
  <c r="AJ2245" i="4" s="1"/>
  <c r="AJ2246" i="4" s="1"/>
  <c r="AJ2247" i="4" s="1"/>
  <c r="AJ2248" i="4" s="1"/>
  <c r="AJ2249" i="4" s="1"/>
  <c r="AJ2250" i="4" s="1"/>
  <c r="AJ2251" i="4" s="1"/>
  <c r="AJ2252" i="4" s="1"/>
  <c r="AJ2253" i="4" s="1"/>
  <c r="AJ2254" i="4" s="1"/>
  <c r="AJ2255" i="4" s="1"/>
  <c r="AJ2256" i="4" s="1"/>
  <c r="AJ2257" i="4" s="1"/>
  <c r="AJ2258" i="4" s="1"/>
  <c r="AJ2259" i="4" s="1"/>
  <c r="AJ2260" i="4" s="1"/>
  <c r="AJ2261" i="4" s="1"/>
  <c r="AJ2262" i="4" s="1"/>
  <c r="AJ2263" i="4" s="1"/>
  <c r="AJ2264" i="4" s="1"/>
  <c r="AJ2265" i="4" s="1"/>
  <c r="AJ2266" i="4" s="1"/>
  <c r="AJ2267" i="4" s="1"/>
  <c r="AJ2268" i="4" s="1"/>
  <c r="AJ2269" i="4" s="1"/>
  <c r="AJ2270" i="4" s="1"/>
  <c r="AJ2271" i="4" s="1"/>
  <c r="AJ2272" i="4" s="1"/>
  <c r="AJ2273" i="4" s="1"/>
  <c r="AJ2274" i="4" s="1"/>
  <c r="AJ2275" i="4" s="1"/>
  <c r="AJ2276" i="4" s="1"/>
  <c r="AJ2277" i="4" s="1"/>
  <c r="AJ2278" i="4" s="1"/>
  <c r="AJ2279" i="4" s="1"/>
  <c r="AJ2280" i="4" s="1"/>
  <c r="AJ2281" i="4" s="1"/>
  <c r="AJ2282" i="4" s="1"/>
  <c r="AJ2283" i="4" s="1"/>
  <c r="AJ2284" i="4" s="1"/>
  <c r="AJ2285" i="4" s="1"/>
  <c r="AJ2286" i="4" s="1"/>
  <c r="AJ2287" i="4" s="1"/>
  <c r="AJ2288" i="4" s="1"/>
  <c r="AJ2289" i="4" s="1"/>
  <c r="AJ2290" i="4" s="1"/>
  <c r="AJ2291" i="4" s="1"/>
  <c r="AJ2292" i="4" s="1"/>
  <c r="AJ2293" i="4" s="1"/>
  <c r="AJ2294" i="4" s="1"/>
  <c r="AJ2295" i="4" s="1"/>
  <c r="AJ2296" i="4" s="1"/>
  <c r="AJ2297" i="4" s="1"/>
  <c r="AJ2298" i="4" s="1"/>
  <c r="AJ2299" i="4" s="1"/>
  <c r="AJ2300" i="4" s="1"/>
  <c r="AJ2301" i="4" s="1"/>
  <c r="AJ2302" i="4" s="1"/>
  <c r="AJ2303" i="4" s="1"/>
  <c r="AJ2304" i="4" s="1"/>
  <c r="AJ2305" i="4" s="1"/>
  <c r="AJ2306" i="4" s="1"/>
  <c r="AJ2307" i="4" s="1"/>
  <c r="AJ2308" i="4" s="1"/>
  <c r="AJ2309" i="4" s="1"/>
  <c r="AJ2310" i="4" s="1"/>
  <c r="AJ2311" i="4" s="1"/>
  <c r="AJ2312" i="4" s="1"/>
  <c r="AJ2313" i="4" s="1"/>
  <c r="AJ2314" i="4" s="1"/>
  <c r="AJ2315" i="4" s="1"/>
  <c r="AJ2316" i="4" s="1"/>
  <c r="AJ2317" i="4" s="1"/>
  <c r="AJ2318" i="4" s="1"/>
  <c r="AJ2319" i="4" s="1"/>
  <c r="AJ2320" i="4" s="1"/>
  <c r="AJ2321" i="4" s="1"/>
  <c r="AJ2322" i="4" s="1"/>
  <c r="AJ2323" i="4" s="1"/>
  <c r="AJ2324" i="4" s="1"/>
  <c r="AJ2325" i="4" s="1"/>
  <c r="AJ2326" i="4" s="1"/>
  <c r="AJ2327" i="4" s="1"/>
  <c r="AJ2328" i="4" s="1"/>
  <c r="AJ2329" i="4" s="1"/>
  <c r="AJ2330" i="4" s="1"/>
  <c r="AJ2331" i="4" s="1"/>
  <c r="AJ2332" i="4" s="1"/>
  <c r="AJ2333" i="4" s="1"/>
  <c r="AJ2334" i="4" s="1"/>
  <c r="AJ2335" i="4" s="1"/>
  <c r="AJ2336" i="4" s="1"/>
  <c r="AJ2337" i="4" s="1"/>
  <c r="AJ2338" i="4" s="1"/>
  <c r="AJ2339" i="4" s="1"/>
  <c r="AJ2340" i="4" s="1"/>
  <c r="AJ2341" i="4" s="1"/>
  <c r="AJ2342" i="4" s="1"/>
  <c r="AJ2343" i="4" s="1"/>
  <c r="AJ2344" i="4" s="1"/>
  <c r="AJ2345" i="4" s="1"/>
  <c r="AJ2346" i="4"/>
  <c r="AJ2347" i="4" s="1"/>
  <c r="AJ2348" i="4" s="1"/>
  <c r="AJ2349" i="4" s="1"/>
  <c r="AJ2350" i="4" s="1"/>
  <c r="AJ2351" i="4" s="1"/>
  <c r="AJ2352" i="4" s="1"/>
  <c r="AJ2353" i="4" s="1"/>
  <c r="AJ2354" i="4" s="1"/>
  <c r="AJ2355" i="4" s="1"/>
  <c r="AJ2356" i="4" s="1"/>
  <c r="AJ2357" i="4" s="1"/>
  <c r="AJ2358" i="4" s="1"/>
  <c r="AJ2359" i="4" s="1"/>
  <c r="AJ2360" i="4" s="1"/>
  <c r="AJ2361" i="4" s="1"/>
  <c r="AJ2362" i="4" s="1"/>
  <c r="AJ2363" i="4" s="1"/>
  <c r="AJ2364" i="4" s="1"/>
  <c r="AJ2365" i="4" s="1"/>
  <c r="AJ2366" i="4" s="1"/>
  <c r="AJ2367" i="4" s="1"/>
  <c r="AJ2368" i="4" s="1"/>
  <c r="AJ2369" i="4" s="1"/>
  <c r="AJ2370" i="4" s="1"/>
  <c r="AJ2371" i="4" s="1"/>
  <c r="AJ2372" i="4" s="1"/>
  <c r="AJ2373" i="4" s="1"/>
  <c r="AJ2374" i="4" s="1"/>
  <c r="AJ2375" i="4" s="1"/>
  <c r="AJ2376" i="4" s="1"/>
  <c r="AJ2377" i="4" s="1"/>
  <c r="AJ2378" i="4" s="1"/>
  <c r="AJ2379" i="4" s="1"/>
  <c r="AJ2380" i="4" s="1"/>
  <c r="AJ2381" i="4" s="1"/>
  <c r="AJ2382" i="4" s="1"/>
  <c r="AJ2383" i="4" s="1"/>
  <c r="AJ2384" i="4" s="1"/>
  <c r="AJ2385" i="4" s="1"/>
  <c r="AJ2386" i="4" s="1"/>
  <c r="AJ2387" i="4" s="1"/>
  <c r="AJ2388" i="4" s="1"/>
  <c r="AJ2389" i="4" s="1"/>
  <c r="AJ2390" i="4" s="1"/>
  <c r="AJ2391" i="4" s="1"/>
  <c r="AJ2392" i="4" s="1"/>
  <c r="AJ2393" i="4" s="1"/>
  <c r="AJ2394" i="4" s="1"/>
  <c r="AJ2395" i="4" s="1"/>
  <c r="AJ2396" i="4" s="1"/>
  <c r="AJ2397" i="4" s="1"/>
  <c r="AJ2398" i="4" s="1"/>
  <c r="AJ2399" i="4" s="1"/>
  <c r="AJ2400" i="4" s="1"/>
  <c r="AJ2401" i="4" s="1"/>
  <c r="AJ2402" i="4" s="1"/>
  <c r="AJ2403" i="4" s="1"/>
  <c r="AJ2404" i="4" s="1"/>
  <c r="AJ2405" i="4" s="1"/>
  <c r="AJ2406" i="4" s="1"/>
  <c r="AJ2407" i="4" s="1"/>
  <c r="AJ2408" i="4" s="1"/>
  <c r="AJ2409" i="4" s="1"/>
  <c r="AJ2410" i="4" s="1"/>
  <c r="AJ2411" i="4" s="1"/>
  <c r="AJ2412" i="4" s="1"/>
  <c r="AJ2413" i="4" s="1"/>
  <c r="AJ2414" i="4" s="1"/>
  <c r="AJ2415" i="4" s="1"/>
  <c r="AJ2416" i="4" s="1"/>
  <c r="AJ2417" i="4" s="1"/>
  <c r="AJ2418" i="4" s="1"/>
  <c r="AJ2419" i="4" s="1"/>
  <c r="AJ2420" i="4" s="1"/>
  <c r="AJ2421" i="4" s="1"/>
  <c r="AJ2422" i="4" s="1"/>
  <c r="AJ2423" i="4" s="1"/>
  <c r="AJ2424" i="4" s="1"/>
  <c r="AJ2425" i="4" s="1"/>
  <c r="AJ2426" i="4" s="1"/>
  <c r="AJ2427" i="4" s="1"/>
  <c r="AJ2428" i="4" s="1"/>
  <c r="AJ2429" i="4" s="1"/>
  <c r="AJ2430" i="4" s="1"/>
  <c r="AJ2431" i="4" s="1"/>
  <c r="AJ2432" i="4" s="1"/>
  <c r="AJ2433" i="4" s="1"/>
  <c r="AJ2434" i="4" s="1"/>
  <c r="AJ2435" i="4" s="1"/>
  <c r="AJ2436" i="4" s="1"/>
  <c r="AJ2437" i="4" s="1"/>
  <c r="AJ2438" i="4" s="1"/>
  <c r="AJ2439" i="4" s="1"/>
  <c r="AJ2440" i="4" s="1"/>
  <c r="AJ2441" i="4" s="1"/>
  <c r="AJ2442" i="4" s="1"/>
  <c r="AJ2443" i="4" s="1"/>
  <c r="AJ2444" i="4" s="1"/>
  <c r="AJ2445" i="4" s="1"/>
  <c r="AJ2446" i="4" s="1"/>
  <c r="AJ2447" i="4" s="1"/>
  <c r="AJ2448" i="4" s="1"/>
  <c r="AJ2449" i="4" s="1"/>
  <c r="AJ2450" i="4" s="1"/>
  <c r="AJ2451" i="4" s="1"/>
  <c r="AJ2452" i="4" s="1"/>
  <c r="AJ2453" i="4" s="1"/>
  <c r="AJ2454" i="4" s="1"/>
  <c r="AJ2455" i="4" s="1"/>
  <c r="AJ2456" i="4" s="1"/>
  <c r="AJ2457" i="4" s="1"/>
  <c r="AJ2458" i="4" s="1"/>
  <c r="AJ2459" i="4" s="1"/>
  <c r="AJ2460" i="4" s="1"/>
  <c r="AJ2461" i="4" s="1"/>
  <c r="AJ2462" i="4" s="1"/>
  <c r="AJ2463" i="4" s="1"/>
  <c r="AJ2464" i="4" s="1"/>
  <c r="AJ2465" i="4" s="1"/>
  <c r="AJ2466" i="4" s="1"/>
  <c r="AJ2467" i="4" s="1"/>
  <c r="AJ2468" i="4" s="1"/>
  <c r="AJ2469" i="4" s="1"/>
  <c r="AJ2470" i="4" s="1"/>
  <c r="AJ2471" i="4" s="1"/>
  <c r="AJ2472" i="4" s="1"/>
  <c r="AJ2473" i="4" s="1"/>
  <c r="AJ2474" i="4" s="1"/>
  <c r="AJ2475" i="4" s="1"/>
  <c r="AJ2476" i="4" s="1"/>
  <c r="AJ2477" i="4" s="1"/>
  <c r="AJ2478" i="4" s="1"/>
  <c r="AJ2479" i="4" s="1"/>
  <c r="AJ2480" i="4" s="1"/>
  <c r="AJ2481" i="4" s="1"/>
  <c r="AJ2482" i="4" s="1"/>
  <c r="AJ2483" i="4"/>
  <c r="AJ2484" i="4" s="1"/>
  <c r="AJ2485" i="4" s="1"/>
  <c r="AJ2486" i="4" s="1"/>
  <c r="AJ2487" i="4" s="1"/>
  <c r="AJ2488" i="4" s="1"/>
  <c r="AJ2489" i="4" s="1"/>
  <c r="AJ2490" i="4" s="1"/>
  <c r="AJ2491" i="4" s="1"/>
  <c r="AJ2492" i="4" s="1"/>
  <c r="AJ2493" i="4" s="1"/>
  <c r="AJ2494" i="4" s="1"/>
  <c r="AJ2495" i="4" s="1"/>
  <c r="AJ2496" i="4" s="1"/>
  <c r="AJ2497" i="4" s="1"/>
  <c r="AJ2498" i="4" s="1"/>
  <c r="AJ2499" i="4" s="1"/>
  <c r="AJ2500" i="4" s="1"/>
  <c r="AJ2501" i="4" s="1"/>
  <c r="AJ2502" i="4" s="1"/>
  <c r="AJ2503" i="4" s="1"/>
  <c r="AJ2504" i="4" s="1"/>
  <c r="AJ2505" i="4" s="1"/>
  <c r="AJ2506" i="4" s="1"/>
  <c r="AJ2507" i="4" s="1"/>
  <c r="AJ2508" i="4" s="1"/>
  <c r="AJ2509" i="4" s="1"/>
  <c r="AJ2510" i="4" s="1"/>
  <c r="AJ2511" i="4" s="1"/>
  <c r="AJ2512" i="4" s="1"/>
  <c r="AJ2513" i="4" s="1"/>
  <c r="AJ2514" i="4" s="1"/>
  <c r="AJ2515" i="4" s="1"/>
  <c r="AJ2516" i="4" s="1"/>
  <c r="AJ2517" i="4" s="1"/>
  <c r="AJ2518" i="4" s="1"/>
  <c r="AJ2519" i="4" s="1"/>
  <c r="AJ2520" i="4" s="1"/>
  <c r="AJ2521" i="4" s="1"/>
  <c r="AJ2522" i="4" s="1"/>
  <c r="AJ2523" i="4" s="1"/>
  <c r="AJ2524" i="4" s="1"/>
  <c r="AJ2525" i="4" s="1"/>
  <c r="AJ2526" i="4" s="1"/>
  <c r="AJ2527" i="4" s="1"/>
  <c r="AJ2528" i="4" s="1"/>
  <c r="AJ2529" i="4" s="1"/>
  <c r="AJ2530" i="4" s="1"/>
  <c r="AJ2531" i="4" s="1"/>
  <c r="AJ2532" i="4" s="1"/>
  <c r="AJ2533" i="4" s="1"/>
  <c r="AJ2534" i="4" s="1"/>
  <c r="AJ2535" i="4" s="1"/>
  <c r="AJ2536" i="4" s="1"/>
  <c r="AJ2537" i="4" s="1"/>
  <c r="AJ2538" i="4" s="1"/>
  <c r="AJ2539" i="4" s="1"/>
  <c r="AJ2540" i="4" s="1"/>
  <c r="AJ2541" i="4" s="1"/>
  <c r="AJ2542" i="4" s="1"/>
  <c r="AJ2543" i="4" s="1"/>
  <c r="AJ2544" i="4" s="1"/>
  <c r="AJ2545" i="4" s="1"/>
  <c r="AJ2546" i="4" s="1"/>
  <c r="AJ2547" i="4" s="1"/>
  <c r="AJ2548" i="4" s="1"/>
  <c r="AJ2549" i="4" s="1"/>
  <c r="AJ2550" i="4" s="1"/>
  <c r="AJ2551" i="4" s="1"/>
  <c r="AJ2552" i="4" s="1"/>
  <c r="AJ2553" i="4" s="1"/>
  <c r="AJ2554" i="4" s="1"/>
  <c r="AJ2555" i="4" s="1"/>
  <c r="AJ2556" i="4" s="1"/>
  <c r="AJ2557" i="4" s="1"/>
  <c r="AJ2558" i="4" s="1"/>
  <c r="AJ2559" i="4" s="1"/>
  <c r="AJ2560" i="4" s="1"/>
  <c r="AJ2561" i="4" s="1"/>
  <c r="AJ2562" i="4" s="1"/>
  <c r="AJ2563" i="4" s="1"/>
  <c r="AJ2564" i="4" s="1"/>
  <c r="AJ2565" i="4" s="1"/>
  <c r="AJ2566" i="4" s="1"/>
  <c r="AJ2567" i="4" s="1"/>
  <c r="AJ2568" i="4" s="1"/>
  <c r="AJ2569" i="4" s="1"/>
  <c r="AJ2570" i="4" s="1"/>
  <c r="AJ2571" i="4" s="1"/>
  <c r="AJ2572" i="4" s="1"/>
  <c r="AJ2573" i="4" s="1"/>
  <c r="AJ2574" i="4" s="1"/>
  <c r="AJ2575" i="4" s="1"/>
  <c r="AJ2576" i="4" s="1"/>
  <c r="AJ2577" i="4" s="1"/>
  <c r="AJ2578" i="4" s="1"/>
  <c r="AJ2579" i="4" s="1"/>
  <c r="AJ2580" i="4" s="1"/>
  <c r="AJ2581" i="4" s="1"/>
  <c r="AJ2582" i="4" s="1"/>
  <c r="AJ2583" i="4" s="1"/>
  <c r="AJ2584" i="4" s="1"/>
  <c r="AJ2585" i="4" s="1"/>
  <c r="AJ2586" i="4" s="1"/>
  <c r="AJ2587" i="4" s="1"/>
  <c r="AJ2588" i="4" s="1"/>
  <c r="AJ2589" i="4" s="1"/>
  <c r="AJ2590" i="4" s="1"/>
  <c r="AJ2591" i="4" s="1"/>
  <c r="AJ2592" i="4" s="1"/>
  <c r="AJ2593" i="4" s="1"/>
  <c r="AJ2594" i="4" s="1"/>
  <c r="AJ2595" i="4" s="1"/>
  <c r="AJ2596" i="4" s="1"/>
  <c r="AJ2597" i="4" s="1"/>
  <c r="AJ2598" i="4" s="1"/>
  <c r="AJ2599" i="4" s="1"/>
  <c r="AJ2600" i="4" s="1"/>
  <c r="AJ2601" i="4" s="1"/>
  <c r="AJ2602" i="4" s="1"/>
  <c r="AJ2603" i="4" s="1"/>
  <c r="AJ2604" i="4" s="1"/>
  <c r="AJ2605" i="4" s="1"/>
  <c r="AJ2606" i="4" s="1"/>
  <c r="AJ2607" i="4"/>
  <c r="AJ2608" i="4" s="1"/>
  <c r="AJ2609" i="4" s="1"/>
  <c r="AJ2610" i="4" s="1"/>
  <c r="AJ2611" i="4" s="1"/>
  <c r="AJ2612" i="4" s="1"/>
  <c r="AJ2613" i="4" s="1"/>
  <c r="AJ2614" i="4" s="1"/>
  <c r="AJ2615" i="4" s="1"/>
  <c r="AJ2616" i="4" s="1"/>
  <c r="AJ2617" i="4" s="1"/>
  <c r="AJ2618" i="4" s="1"/>
  <c r="AJ2619" i="4" s="1"/>
  <c r="AJ2620" i="4" s="1"/>
  <c r="AJ2621" i="4" s="1"/>
  <c r="AJ2622" i="4" s="1"/>
  <c r="AJ2623" i="4" s="1"/>
  <c r="AJ2624" i="4" s="1"/>
  <c r="AJ2625" i="4" s="1"/>
  <c r="AJ2626" i="4" s="1"/>
  <c r="AJ2627" i="4" s="1"/>
  <c r="AJ2628" i="4" s="1"/>
  <c r="AJ2629" i="4" s="1"/>
  <c r="AJ2630" i="4" s="1"/>
  <c r="AJ2631" i="4" s="1"/>
  <c r="AJ2632" i="4" s="1"/>
  <c r="AJ2633" i="4" s="1"/>
  <c r="AJ2634" i="4" s="1"/>
  <c r="AJ2635" i="4" s="1"/>
  <c r="AJ2636" i="4" s="1"/>
  <c r="AJ2637" i="4" s="1"/>
  <c r="AJ2638" i="4" s="1"/>
  <c r="AJ2639" i="4" s="1"/>
  <c r="AJ2640" i="4" s="1"/>
  <c r="AJ2641" i="4" s="1"/>
  <c r="AJ2642" i="4" s="1"/>
  <c r="AJ2643" i="4" s="1"/>
  <c r="AJ2644" i="4" s="1"/>
  <c r="AJ2645" i="4" s="1"/>
  <c r="AJ2646" i="4" s="1"/>
  <c r="AJ2647" i="4" s="1"/>
  <c r="AJ2648" i="4" s="1"/>
  <c r="AJ2649" i="4" s="1"/>
  <c r="AJ2650" i="4" s="1"/>
  <c r="AJ2651" i="4" s="1"/>
  <c r="AJ2652" i="4" s="1"/>
  <c r="AJ2653" i="4" s="1"/>
  <c r="AJ2654" i="4" s="1"/>
  <c r="AJ2655" i="4" s="1"/>
  <c r="AJ2656" i="4" s="1"/>
  <c r="AJ2657" i="4" s="1"/>
  <c r="AJ2658" i="4" s="1"/>
  <c r="AJ2659" i="4" s="1"/>
  <c r="AJ2660" i="4" s="1"/>
  <c r="AJ2661" i="4" s="1"/>
  <c r="AJ2662" i="4" s="1"/>
  <c r="AJ2663" i="4" s="1"/>
  <c r="AJ2664" i="4" s="1"/>
  <c r="AJ2665" i="4" s="1"/>
  <c r="AJ2666" i="4" s="1"/>
  <c r="AJ2667" i="4" s="1"/>
  <c r="AJ2668" i="4" s="1"/>
  <c r="AJ2669" i="4" s="1"/>
  <c r="AJ2670" i="4" s="1"/>
  <c r="AJ2671" i="4" s="1"/>
  <c r="AJ2672" i="4" s="1"/>
  <c r="AJ2673" i="4" s="1"/>
  <c r="AJ2674" i="4" s="1"/>
  <c r="AJ2675" i="4" s="1"/>
  <c r="AJ2676" i="4" s="1"/>
  <c r="AJ2677" i="4" s="1"/>
  <c r="AJ2678" i="4" s="1"/>
  <c r="AJ2679" i="4" s="1"/>
  <c r="AJ2680" i="4" s="1"/>
  <c r="AJ2681" i="4" s="1"/>
  <c r="AJ2682" i="4" s="1"/>
  <c r="AJ2683" i="4" s="1"/>
  <c r="AJ2684" i="4" s="1"/>
  <c r="AJ2685" i="4" s="1"/>
  <c r="AJ2686" i="4" s="1"/>
  <c r="AJ2687" i="4" s="1"/>
  <c r="AJ2688" i="4" s="1"/>
  <c r="AJ2689" i="4" s="1"/>
  <c r="AJ2690" i="4" s="1"/>
  <c r="AJ2691" i="4" s="1"/>
  <c r="AJ2692" i="4" s="1"/>
  <c r="AJ2693" i="4" s="1"/>
  <c r="AJ2694" i="4" s="1"/>
  <c r="AJ2695" i="4" s="1"/>
  <c r="AJ2696" i="4" s="1"/>
  <c r="AJ2697" i="4" s="1"/>
  <c r="AJ2698" i="4" s="1"/>
  <c r="AJ2699" i="4" s="1"/>
  <c r="AJ2700" i="4" s="1"/>
  <c r="AJ2701" i="4" s="1"/>
  <c r="AJ2702" i="4" s="1"/>
  <c r="AJ2703" i="4"/>
  <c r="AJ2704" i="4" s="1"/>
  <c r="AJ2705" i="4" s="1"/>
  <c r="AJ2706" i="4" s="1"/>
  <c r="AJ2707" i="4" s="1"/>
  <c r="AJ2708" i="4" s="1"/>
  <c r="AJ2709" i="4" s="1"/>
  <c r="AJ2710" i="4" s="1"/>
  <c r="AJ2711" i="4" s="1"/>
  <c r="AJ2712" i="4" s="1"/>
  <c r="AJ2713" i="4" s="1"/>
  <c r="AJ2714" i="4" s="1"/>
  <c r="AJ2715" i="4" s="1"/>
  <c r="AJ2716" i="4" s="1"/>
  <c r="AJ2717" i="4" s="1"/>
  <c r="AJ2718" i="4" s="1"/>
  <c r="AJ2719" i="4" s="1"/>
  <c r="AJ2720" i="4" s="1"/>
  <c r="AJ2721" i="4" s="1"/>
  <c r="AJ2722" i="4" s="1"/>
  <c r="AJ2723" i="4" s="1"/>
  <c r="AJ2724" i="4" s="1"/>
  <c r="AJ2725" i="4" s="1"/>
  <c r="AJ2726" i="4" s="1"/>
  <c r="AJ2727" i="4" s="1"/>
  <c r="AJ2728" i="4" s="1"/>
  <c r="AJ2729" i="4" s="1"/>
  <c r="AJ2730" i="4" s="1"/>
  <c r="AJ2731" i="4" s="1"/>
  <c r="AJ2732" i="4" s="1"/>
  <c r="AJ2733" i="4" s="1"/>
  <c r="AJ2734" i="4" s="1"/>
  <c r="AJ2735" i="4" s="1"/>
  <c r="AJ2736" i="4" s="1"/>
  <c r="AJ2737" i="4" s="1"/>
  <c r="AJ2738" i="4" s="1"/>
  <c r="AJ2739" i="4" s="1"/>
  <c r="AJ2740" i="4" s="1"/>
  <c r="AJ2741" i="4" s="1"/>
  <c r="AJ2742" i="4" s="1"/>
  <c r="AJ2743" i="4" s="1"/>
  <c r="AJ2744" i="4" s="1"/>
  <c r="AJ2745" i="4" s="1"/>
  <c r="AJ2746" i="4" s="1"/>
  <c r="AJ2747" i="4" s="1"/>
  <c r="AJ2748" i="4" s="1"/>
  <c r="AJ2749" i="4" s="1"/>
  <c r="AJ2750" i="4" s="1"/>
  <c r="AJ2751" i="4" s="1"/>
  <c r="AJ2752" i="4" s="1"/>
  <c r="AJ2753" i="4" s="1"/>
  <c r="AJ2754" i="4" s="1"/>
  <c r="AJ2755" i="4" s="1"/>
  <c r="AJ2756" i="4" s="1"/>
  <c r="AJ2757" i="4" s="1"/>
  <c r="AJ2758" i="4" s="1"/>
  <c r="AJ2759" i="4" s="1"/>
  <c r="AJ2760" i="4" s="1"/>
  <c r="AJ2761" i="4" s="1"/>
  <c r="AJ2762" i="4" s="1"/>
  <c r="AJ2763" i="4" s="1"/>
  <c r="AJ2764" i="4" s="1"/>
  <c r="AJ2765" i="4" s="1"/>
  <c r="AJ2766" i="4" s="1"/>
  <c r="AJ2767" i="4" s="1"/>
  <c r="AJ2768" i="4" s="1"/>
  <c r="AJ2769" i="4" s="1"/>
  <c r="AJ2770" i="4" s="1"/>
  <c r="AJ2771" i="4" s="1"/>
  <c r="AJ2772" i="4" s="1"/>
  <c r="AJ2773" i="4" s="1"/>
  <c r="AJ2774" i="4" s="1"/>
  <c r="AJ2775" i="4" s="1"/>
  <c r="AJ2776" i="4" s="1"/>
  <c r="AJ2777" i="4" s="1"/>
  <c r="AJ2778" i="4" s="1"/>
  <c r="AJ2779" i="4" s="1"/>
  <c r="AJ2780" i="4" s="1"/>
  <c r="AJ2781" i="4" s="1"/>
  <c r="AJ2782" i="4" s="1"/>
  <c r="AJ2783" i="4" s="1"/>
  <c r="AJ2784" i="4" s="1"/>
  <c r="AJ2785" i="4" s="1"/>
  <c r="AJ2786" i="4" s="1"/>
  <c r="AJ2787" i="4" s="1"/>
  <c r="AJ2788" i="4" s="1"/>
  <c r="AJ2789" i="4" s="1"/>
  <c r="AJ2790" i="4" s="1"/>
  <c r="AJ2791" i="4" s="1"/>
  <c r="AJ2792" i="4" s="1"/>
  <c r="AJ2793" i="4" s="1"/>
  <c r="AJ2794" i="4" s="1"/>
  <c r="AJ2795" i="4" s="1"/>
  <c r="AJ2796" i="4" s="1"/>
  <c r="AJ2797" i="4" s="1"/>
  <c r="AJ2798" i="4" s="1"/>
  <c r="AJ2799" i="4" s="1"/>
  <c r="AJ2800" i="4" s="1"/>
  <c r="AJ2801" i="4"/>
  <c r="AJ2802" i="4" s="1"/>
  <c r="AJ2803" i="4" s="1"/>
  <c r="AJ2804" i="4" s="1"/>
  <c r="AJ2805" i="4" s="1"/>
  <c r="AJ2806" i="4" s="1"/>
  <c r="AJ2807" i="4" s="1"/>
  <c r="AJ2808" i="4" s="1"/>
  <c r="AJ2809" i="4" s="1"/>
  <c r="AJ2810" i="4" s="1"/>
  <c r="AJ2811" i="4" s="1"/>
  <c r="AJ2812" i="4" s="1"/>
  <c r="AJ2813" i="4" s="1"/>
  <c r="AJ2814" i="4" s="1"/>
  <c r="AJ2815" i="4" s="1"/>
  <c r="AJ2816" i="4" s="1"/>
  <c r="AJ2817" i="4" s="1"/>
  <c r="AJ2818" i="4" s="1"/>
  <c r="AJ2819" i="4" s="1"/>
  <c r="AJ2820" i="4" s="1"/>
  <c r="AJ2821" i="4" s="1"/>
  <c r="AJ2822" i="4" s="1"/>
  <c r="AJ2823" i="4" s="1"/>
  <c r="AJ2824" i="4" s="1"/>
  <c r="AJ2825" i="4" s="1"/>
  <c r="AJ2826" i="4" s="1"/>
  <c r="AJ2827" i="4" s="1"/>
  <c r="AJ2828" i="4" s="1"/>
  <c r="AJ2829" i="4" s="1"/>
  <c r="AJ2830" i="4" s="1"/>
  <c r="AJ2831" i="4" s="1"/>
  <c r="AJ2832" i="4" s="1"/>
  <c r="AJ2833" i="4" s="1"/>
  <c r="AJ2834" i="4" s="1"/>
  <c r="AJ2835" i="4" s="1"/>
  <c r="AJ2836" i="4" s="1"/>
  <c r="AJ2837" i="4" s="1"/>
  <c r="AJ2838" i="4" s="1"/>
  <c r="AJ2839" i="4" s="1"/>
  <c r="AJ2840" i="4" s="1"/>
  <c r="AJ2841" i="4" s="1"/>
  <c r="AJ2842" i="4" s="1"/>
  <c r="AJ2843" i="4" s="1"/>
  <c r="AJ2844" i="4" s="1"/>
  <c r="AJ2845" i="4" s="1"/>
  <c r="AJ2846" i="4" s="1"/>
  <c r="AJ2847" i="4" s="1"/>
  <c r="AJ2848" i="4" s="1"/>
  <c r="AJ2849" i="4" s="1"/>
  <c r="AJ2850" i="4" s="1"/>
  <c r="AJ2851" i="4" s="1"/>
  <c r="AJ2852" i="4" s="1"/>
  <c r="AJ2853" i="4" s="1"/>
  <c r="AJ2854" i="4" s="1"/>
  <c r="AJ2855" i="4" s="1"/>
  <c r="AJ2856" i="4" s="1"/>
  <c r="AJ2857" i="4" s="1"/>
  <c r="AJ2858" i="4" s="1"/>
  <c r="AJ2859" i="4" s="1"/>
  <c r="AJ2860" i="4" s="1"/>
  <c r="AJ2861" i="4" s="1"/>
  <c r="AJ2862" i="4" s="1"/>
  <c r="AJ2863" i="4"/>
  <c r="AJ2864" i="4" s="1"/>
  <c r="AJ2865" i="4" s="1"/>
  <c r="AJ2866" i="4" s="1"/>
  <c r="AJ2867" i="4" s="1"/>
  <c r="AJ2868" i="4" s="1"/>
  <c r="AJ2869" i="4" s="1"/>
  <c r="AJ2870" i="4" s="1"/>
  <c r="AJ2871" i="4" s="1"/>
  <c r="AJ2872" i="4" s="1"/>
  <c r="AJ2873" i="4" s="1"/>
  <c r="AJ2874" i="4" s="1"/>
  <c r="AJ2875" i="4" s="1"/>
  <c r="AJ2876" i="4" s="1"/>
  <c r="AJ2877" i="4" s="1"/>
  <c r="AJ2878" i="4" s="1"/>
  <c r="AJ2879" i="4" s="1"/>
  <c r="AJ2880" i="4" s="1"/>
  <c r="AJ2881" i="4" s="1"/>
  <c r="AJ2882" i="4" s="1"/>
  <c r="AJ2883" i="4" s="1"/>
  <c r="AJ2884" i="4" s="1"/>
  <c r="AJ2885" i="4" s="1"/>
  <c r="AJ2886" i="4" s="1"/>
  <c r="AJ2887" i="4" s="1"/>
  <c r="AJ2888" i="4" s="1"/>
  <c r="AJ2889" i="4" s="1"/>
  <c r="AJ2890" i="4" s="1"/>
  <c r="AJ2891" i="4" s="1"/>
  <c r="AJ2892" i="4" s="1"/>
  <c r="AJ2893" i="4" s="1"/>
  <c r="AJ2894" i="4" s="1"/>
  <c r="AJ2895" i="4" s="1"/>
  <c r="AJ2896" i="4" s="1"/>
  <c r="AJ2897" i="4" s="1"/>
  <c r="AJ2898" i="4" s="1"/>
  <c r="AJ2899" i="4" s="1"/>
  <c r="AJ2900" i="4" s="1"/>
  <c r="AJ2901" i="4" s="1"/>
  <c r="AJ2902" i="4" s="1"/>
  <c r="AJ2903" i="4" s="1"/>
  <c r="AJ2904" i="4" s="1"/>
  <c r="AJ2905" i="4" s="1"/>
  <c r="AJ2906" i="4" s="1"/>
  <c r="AJ2907" i="4" s="1"/>
  <c r="AJ2908" i="4" s="1"/>
  <c r="AJ2909" i="4" s="1"/>
  <c r="AJ2910" i="4" s="1"/>
  <c r="AJ2911" i="4"/>
  <c r="AJ2912" i="4" s="1"/>
  <c r="AJ2913" i="4" s="1"/>
  <c r="AJ2914" i="4" s="1"/>
  <c r="AJ2915" i="4" s="1"/>
  <c r="AJ2916" i="4" s="1"/>
  <c r="AJ2917" i="4" s="1"/>
  <c r="AJ2918" i="4" s="1"/>
  <c r="AJ2919" i="4" s="1"/>
  <c r="AJ2920" i="4" s="1"/>
  <c r="AJ2921" i="4" s="1"/>
  <c r="AJ2922" i="4" s="1"/>
  <c r="AJ2923" i="4" s="1"/>
  <c r="AJ2924" i="4" s="1"/>
  <c r="AJ2925" i="4" s="1"/>
  <c r="AJ2926" i="4" s="1"/>
  <c r="AJ2927" i="4" s="1"/>
  <c r="AJ2928" i="4" s="1"/>
  <c r="AJ2929" i="4" s="1"/>
  <c r="AJ2930" i="4" s="1"/>
  <c r="AJ2931" i="4" s="1"/>
  <c r="AJ2932" i="4" s="1"/>
  <c r="AJ2933" i="4" s="1"/>
  <c r="AJ2934" i="4" s="1"/>
  <c r="AJ2935" i="4" s="1"/>
  <c r="AJ2936" i="4" s="1"/>
  <c r="AJ2937" i="4" s="1"/>
  <c r="AJ2938" i="4" s="1"/>
  <c r="AJ2939" i="4" s="1"/>
  <c r="AJ2940" i="4" s="1"/>
  <c r="AJ2941" i="4" s="1"/>
  <c r="AJ2942" i="4" s="1"/>
  <c r="AJ2943" i="4" s="1"/>
  <c r="AJ2944" i="4" s="1"/>
  <c r="AJ2945" i="4" s="1"/>
  <c r="AJ2946" i="4" s="1"/>
  <c r="AJ2947" i="4" s="1"/>
  <c r="AJ2948" i="4" s="1"/>
  <c r="AJ2949" i="4" s="1"/>
  <c r="AJ2950" i="4" s="1"/>
  <c r="AJ2951" i="4" s="1"/>
  <c r="AJ2952" i="4" s="1"/>
  <c r="AJ2953" i="4" s="1"/>
  <c r="AJ2954" i="4" s="1"/>
  <c r="AJ2955" i="4" s="1"/>
  <c r="AJ2956" i="4" s="1"/>
  <c r="AJ2957" i="4" s="1"/>
  <c r="AJ2958" i="4" s="1"/>
  <c r="AJ2959" i="4"/>
  <c r="AJ2960" i="4" s="1"/>
  <c r="AJ2961" i="4" s="1"/>
  <c r="AJ2962" i="4" s="1"/>
  <c r="AJ2963" i="4" s="1"/>
  <c r="AJ2964" i="4" s="1"/>
  <c r="AJ2965" i="4" s="1"/>
  <c r="AJ2966" i="4" s="1"/>
  <c r="AJ2967" i="4" s="1"/>
  <c r="AJ2968" i="4" s="1"/>
  <c r="AJ2969" i="4" s="1"/>
  <c r="AJ2970" i="4" s="1"/>
  <c r="AJ2971" i="4" s="1"/>
  <c r="AJ2972" i="4" s="1"/>
  <c r="AJ2973" i="4" s="1"/>
  <c r="AJ2974" i="4" s="1"/>
  <c r="AJ2975" i="4" s="1"/>
  <c r="AJ2976" i="4" s="1"/>
  <c r="AJ2977" i="4" s="1"/>
  <c r="AJ2978" i="4" s="1"/>
  <c r="AJ2979" i="4" s="1"/>
  <c r="AJ2980" i="4" s="1"/>
  <c r="AJ2981" i="4" s="1"/>
  <c r="AJ2982" i="4" s="1"/>
  <c r="AJ2983" i="4" s="1"/>
  <c r="AJ2984" i="4" s="1"/>
  <c r="AJ2985" i="4" s="1"/>
  <c r="AJ2986" i="4" s="1"/>
  <c r="AJ2987" i="4" s="1"/>
  <c r="AJ2988" i="4" s="1"/>
  <c r="AJ2989" i="4" s="1"/>
  <c r="AJ2990" i="4" s="1"/>
  <c r="AJ2991" i="4" s="1"/>
  <c r="AJ2992" i="4" s="1"/>
  <c r="AJ2993" i="4" s="1"/>
  <c r="AJ2994" i="4" s="1"/>
  <c r="AJ2995" i="4" s="1"/>
  <c r="AJ2996" i="4" s="1"/>
  <c r="AJ2997" i="4" s="1"/>
  <c r="AJ2998" i="4" s="1"/>
  <c r="AJ2999" i="4" s="1"/>
  <c r="AJ3000" i="4" s="1"/>
  <c r="AJ3001" i="4" s="1"/>
  <c r="AJ3002" i="4" s="1"/>
  <c r="AJ3003" i="4" s="1"/>
  <c r="AJ3004" i="4" s="1"/>
  <c r="AJ3005" i="4" s="1"/>
  <c r="AJ3006" i="4" s="1"/>
  <c r="AJ3007" i="4" s="1"/>
  <c r="AJ3008" i="4" s="1"/>
  <c r="AJ3009" i="4"/>
  <c r="AJ3010" i="4" s="1"/>
  <c r="AJ3011" i="4" s="1"/>
  <c r="AJ3012" i="4" s="1"/>
  <c r="AJ3013" i="4" s="1"/>
  <c r="AJ3014" i="4" s="1"/>
  <c r="AJ3015" i="4" s="1"/>
  <c r="AJ3016" i="4" s="1"/>
  <c r="AJ3017" i="4" s="1"/>
  <c r="AJ3018" i="4" s="1"/>
  <c r="AJ3019" i="4" s="1"/>
  <c r="AJ3020" i="4" s="1"/>
  <c r="AJ3021" i="4" s="1"/>
  <c r="AJ3022" i="4" s="1"/>
  <c r="AJ3023" i="4" s="1"/>
  <c r="AJ3024" i="4" s="1"/>
  <c r="AJ3025" i="4" s="1"/>
  <c r="AJ3026" i="4" s="1"/>
  <c r="AJ3027" i="4" s="1"/>
  <c r="AJ3028" i="4" s="1"/>
  <c r="AJ3029" i="4" s="1"/>
  <c r="AJ3030" i="4" s="1"/>
  <c r="AJ3031" i="4" s="1"/>
  <c r="AJ3032" i="4" s="1"/>
  <c r="AJ3033" i="4" s="1"/>
  <c r="AJ3034" i="4" s="1"/>
  <c r="AJ3035" i="4" s="1"/>
  <c r="AJ3036" i="4" s="1"/>
  <c r="AJ3037" i="4" s="1"/>
  <c r="AJ3038" i="4" s="1"/>
  <c r="AJ3039" i="4" s="1"/>
  <c r="AJ3040" i="4" s="1"/>
  <c r="AJ3041" i="4" s="1"/>
  <c r="AJ3042" i="4" s="1"/>
  <c r="AJ3043" i="4" s="1"/>
  <c r="AJ3044" i="4" s="1"/>
  <c r="AJ3045" i="4" s="1"/>
  <c r="AJ3046" i="4" s="1"/>
  <c r="AJ3047" i="4" s="1"/>
  <c r="AJ3048" i="4" s="1"/>
  <c r="AJ3049" i="4" s="1"/>
  <c r="AJ3050" i="4" s="1"/>
  <c r="AJ3051" i="4" s="1"/>
  <c r="AJ3052" i="4" s="1"/>
  <c r="AJ3053" i="4" s="1"/>
  <c r="AJ3054" i="4" s="1"/>
  <c r="AJ3055" i="4"/>
  <c r="AJ3056" i="4" s="1"/>
  <c r="AJ3057" i="4" s="1"/>
  <c r="AJ3058" i="4" s="1"/>
  <c r="AJ3059" i="4" s="1"/>
  <c r="AJ3060" i="4" s="1"/>
  <c r="AJ3061" i="4" s="1"/>
  <c r="AJ3062" i="4" s="1"/>
  <c r="AJ3063" i="4" s="1"/>
  <c r="AJ3064" i="4" s="1"/>
  <c r="AJ3065" i="4" s="1"/>
  <c r="AJ3066" i="4" s="1"/>
  <c r="AJ3067" i="4" s="1"/>
  <c r="AJ3068" i="4" s="1"/>
  <c r="AJ3069" i="4" s="1"/>
  <c r="AJ3070" i="4" s="1"/>
  <c r="AJ3071" i="4" s="1"/>
  <c r="AJ3072" i="4" s="1"/>
  <c r="AJ3073" i="4" s="1"/>
  <c r="AJ3074" i="4" s="1"/>
  <c r="AJ3075" i="4" s="1"/>
  <c r="AJ3076" i="4"/>
  <c r="AJ3077" i="4" s="1"/>
  <c r="AJ3078" i="4" s="1"/>
  <c r="AJ3079" i="4" s="1"/>
  <c r="AJ3080" i="4" s="1"/>
  <c r="AJ3081" i="4" s="1"/>
  <c r="AJ3082" i="4" s="1"/>
  <c r="AJ3083" i="4" s="1"/>
  <c r="AJ3084" i="4" s="1"/>
  <c r="AJ3085" i="4" s="1"/>
  <c r="AJ3086" i="4" s="1"/>
  <c r="AJ3087" i="4" s="1"/>
  <c r="AJ3088" i="4" s="1"/>
  <c r="AJ3089" i="4" s="1"/>
  <c r="AJ3090" i="4" s="1"/>
  <c r="AJ3091" i="4" s="1"/>
  <c r="AJ3092" i="4" s="1"/>
  <c r="AJ3093" i="4" s="1"/>
  <c r="AJ3094" i="4" s="1"/>
  <c r="AJ3095" i="4" s="1"/>
  <c r="AJ3096" i="4" s="1"/>
  <c r="AJ3097" i="4" s="1"/>
  <c r="AJ3098" i="4"/>
  <c r="AJ3099" i="4" s="1"/>
  <c r="AJ3100" i="4" s="1"/>
  <c r="AJ3101" i="4" s="1"/>
  <c r="AJ3102" i="4" s="1"/>
  <c r="AJ3103" i="4" s="1"/>
  <c r="AJ3104" i="4" s="1"/>
  <c r="AJ3105" i="4" s="1"/>
  <c r="AJ3106" i="4" s="1"/>
  <c r="AJ3107" i="4" s="1"/>
  <c r="AJ3108" i="4" s="1"/>
  <c r="AJ3109" i="4" s="1"/>
  <c r="AJ3110" i="4" s="1"/>
  <c r="AJ3111" i="4" s="1"/>
  <c r="AJ3112" i="4" s="1"/>
  <c r="AJ3113" i="4" s="1"/>
  <c r="AJ3114" i="4" s="1"/>
  <c r="AJ3115" i="4" s="1"/>
  <c r="AJ3116" i="4" s="1"/>
  <c r="AJ3117" i="4" s="1"/>
  <c r="AJ3118" i="4" s="1"/>
  <c r="AJ3119" i="4"/>
  <c r="AJ3120" i="4" s="1"/>
  <c r="AJ3121" i="4" s="1"/>
  <c r="AJ3122" i="4" s="1"/>
  <c r="AJ3123" i="4" s="1"/>
  <c r="AJ3124" i="4" s="1"/>
  <c r="AJ3125" i="4" s="1"/>
  <c r="AJ3126" i="4" s="1"/>
  <c r="AJ3127" i="4" s="1"/>
  <c r="AJ3128" i="4" s="1"/>
  <c r="AJ3129" i="4" s="1"/>
  <c r="AJ3130" i="4" s="1"/>
  <c r="AJ3131" i="4" s="1"/>
  <c r="AJ3132" i="4" s="1"/>
  <c r="AJ3133" i="4" s="1"/>
  <c r="AJ3134" i="4" s="1"/>
  <c r="AJ3135" i="4" s="1"/>
  <c r="AJ3136" i="4" s="1"/>
  <c r="AJ3137" i="4" s="1"/>
  <c r="AJ3138" i="4" s="1"/>
  <c r="AJ3139" i="4"/>
  <c r="AJ3140" i="4" s="1"/>
  <c r="AJ3141" i="4" s="1"/>
  <c r="AJ3142" i="4" s="1"/>
  <c r="AJ3143" i="4" s="1"/>
  <c r="AJ3144" i="4" s="1"/>
  <c r="AJ3145" i="4" s="1"/>
  <c r="AJ3146" i="4" s="1"/>
  <c r="AJ3147" i="4" s="1"/>
  <c r="AJ3148" i="4" s="1"/>
  <c r="AJ3149" i="4" s="1"/>
  <c r="AJ3150" i="4" s="1"/>
  <c r="AJ3151" i="4" s="1"/>
  <c r="AJ3152" i="4" s="1"/>
  <c r="AJ3153" i="4" s="1"/>
  <c r="AJ3154" i="4" s="1"/>
  <c r="AJ3155" i="4" s="1"/>
  <c r="AJ3156" i="4" s="1"/>
  <c r="AJ3157" i="4" s="1"/>
  <c r="AJ3158" i="4" s="1"/>
  <c r="AJ3159" i="4" s="1"/>
  <c r="AJ3160" i="4"/>
  <c r="AJ3161" i="4" s="1"/>
  <c r="AJ3162" i="4" s="1"/>
  <c r="AJ3163" i="4" s="1"/>
  <c r="AJ3164" i="4" s="1"/>
  <c r="AJ3165" i="4" s="1"/>
  <c r="AJ3166" i="4" s="1"/>
  <c r="AJ3167" i="4" s="1"/>
  <c r="AJ3168" i="4" s="1"/>
  <c r="AJ3169" i="4" s="1"/>
  <c r="AJ3170" i="4" s="1"/>
  <c r="AJ3171" i="4" s="1"/>
  <c r="AJ3172" i="4" s="1"/>
  <c r="AJ3173" i="4" s="1"/>
  <c r="AJ3174" i="4" s="1"/>
  <c r="AJ3175" i="4" s="1"/>
  <c r="AJ3176" i="4" s="1"/>
  <c r="AJ3177" i="4" s="1"/>
  <c r="AJ3178" i="4" s="1"/>
  <c r="AJ3179" i="4" s="1"/>
  <c r="AJ3180" i="4" s="1"/>
  <c r="AJ3181" i="4"/>
  <c r="AJ3182" i="4" s="1"/>
  <c r="AJ3183" i="4" s="1"/>
  <c r="AJ3184" i="4" s="1"/>
  <c r="AJ3185" i="4" s="1"/>
  <c r="AJ3186" i="4" s="1"/>
  <c r="AJ3187" i="4" s="1"/>
  <c r="AJ3188" i="4" s="1"/>
  <c r="AJ3189" i="4" s="1"/>
  <c r="AJ3190" i="4" s="1"/>
  <c r="AJ3191" i="4" s="1"/>
  <c r="AJ3192" i="4" s="1"/>
  <c r="AJ3193" i="4" s="1"/>
  <c r="AJ3194" i="4" s="1"/>
  <c r="AJ3195" i="4" s="1"/>
  <c r="AJ3196" i="4" s="1"/>
  <c r="AJ3197" i="4" s="1"/>
  <c r="AJ3198" i="4" s="1"/>
  <c r="AJ3199" i="4" s="1"/>
  <c r="AJ3200" i="4" s="1"/>
  <c r="AJ3201" i="4" s="1"/>
  <c r="AJ3202" i="4"/>
  <c r="AJ3203" i="4" s="1"/>
  <c r="AJ3204" i="4" s="1"/>
  <c r="AJ3205" i="4" s="1"/>
  <c r="AJ3206" i="4" s="1"/>
  <c r="AJ3207" i="4" s="1"/>
  <c r="AJ3208" i="4" s="1"/>
  <c r="AJ3209" i="4" s="1"/>
  <c r="AJ3210" i="4" s="1"/>
  <c r="AJ3211" i="4" s="1"/>
  <c r="AJ3212" i="4" s="1"/>
  <c r="AJ3213" i="4" s="1"/>
  <c r="AJ3214" i="4" s="1"/>
  <c r="AJ3215" i="4" s="1"/>
  <c r="AJ3216" i="4" s="1"/>
  <c r="AJ3217" i="4" s="1"/>
  <c r="AJ3218" i="4" s="1"/>
  <c r="AJ3219" i="4" s="1"/>
  <c r="AJ3220" i="4" s="1"/>
  <c r="AJ3221" i="4" s="1"/>
  <c r="AJ3222" i="4" s="1"/>
  <c r="AJ3223" i="4"/>
  <c r="AJ3224" i="4" s="1"/>
  <c r="AJ3225" i="4" s="1"/>
  <c r="AJ3226" i="4" s="1"/>
  <c r="AJ3227" i="4" s="1"/>
  <c r="AJ3228" i="4" s="1"/>
  <c r="AJ3229" i="4" s="1"/>
  <c r="AJ3230" i="4" s="1"/>
  <c r="AJ3231" i="4" s="1"/>
  <c r="AJ3232" i="4" s="1"/>
  <c r="AJ3233" i="4" s="1"/>
  <c r="AJ3234" i="4" s="1"/>
  <c r="AJ3235" i="4" s="1"/>
  <c r="AJ3236" i="4" s="1"/>
  <c r="AJ3237" i="4" s="1"/>
  <c r="AJ3238" i="4" s="1"/>
  <c r="AJ3239" i="4" s="1"/>
  <c r="AJ3240" i="4" s="1"/>
  <c r="AJ3241" i="4" s="1"/>
  <c r="AJ3242" i="4" s="1"/>
  <c r="AJ3243" i="4" s="1"/>
  <c r="AJ3244" i="4"/>
  <c r="AJ3245" i="4" s="1"/>
  <c r="AJ3246" i="4" s="1"/>
  <c r="AJ3247" i="4" s="1"/>
  <c r="AJ3248" i="4" s="1"/>
  <c r="AJ3249" i="4" s="1"/>
  <c r="AJ3250" i="4" s="1"/>
  <c r="AJ3251" i="4" s="1"/>
  <c r="AJ3252" i="4" s="1"/>
  <c r="AJ3253" i="4" s="1"/>
  <c r="AJ3254" i="4" s="1"/>
  <c r="AJ3255" i="4" s="1"/>
  <c r="AJ3256" i="4" s="1"/>
  <c r="AJ3257" i="4" s="1"/>
  <c r="AJ3258" i="4" s="1"/>
  <c r="AJ3259" i="4" s="1"/>
  <c r="AJ3260" i="4" s="1"/>
  <c r="AJ3261" i="4" s="1"/>
  <c r="AJ3262" i="4" s="1"/>
  <c r="AJ3263" i="4" s="1"/>
  <c r="AJ3264" i="4" s="1"/>
  <c r="AJ3265" i="4"/>
  <c r="AJ3266" i="4" s="1"/>
  <c r="AJ3267" i="4" s="1"/>
  <c r="AJ3268" i="4" s="1"/>
  <c r="AJ3269" i="4" s="1"/>
  <c r="AJ3270" i="4" s="1"/>
  <c r="AJ3271" i="4" s="1"/>
  <c r="AJ3272" i="4" s="1"/>
  <c r="AJ3273" i="4" s="1"/>
  <c r="AJ3274" i="4" s="1"/>
  <c r="AJ3275" i="4" s="1"/>
  <c r="AJ3276" i="4" s="1"/>
  <c r="AJ3277" i="4" s="1"/>
  <c r="AJ3278" i="4" s="1"/>
  <c r="AJ3279" i="4" s="1"/>
  <c r="AJ3280" i="4" s="1"/>
  <c r="AJ3281" i="4" s="1"/>
  <c r="AJ3282" i="4" s="1"/>
  <c r="AJ3283" i="4" s="1"/>
  <c r="AJ3284" i="4" s="1"/>
  <c r="AJ3285" i="4"/>
  <c r="AJ3286" i="4" s="1"/>
  <c r="AJ3287" i="4" s="1"/>
  <c r="AJ3288" i="4" s="1"/>
  <c r="AJ3289" i="4" s="1"/>
  <c r="AJ3290" i="4" s="1"/>
  <c r="AJ3291" i="4" s="1"/>
  <c r="AJ3292" i="4" s="1"/>
  <c r="AJ3293" i="4" s="1"/>
  <c r="AJ3294" i="4" s="1"/>
  <c r="AJ3295" i="4" s="1"/>
  <c r="AJ3296" i="4" s="1"/>
  <c r="AJ3297" i="4" s="1"/>
  <c r="AJ3298" i="4" s="1"/>
  <c r="AJ3299" i="4" s="1"/>
  <c r="AJ3300" i="4" s="1"/>
  <c r="AJ3301" i="4" s="1"/>
  <c r="AJ3302" i="4" s="1"/>
  <c r="AJ3303" i="4" s="1"/>
  <c r="AJ3304" i="4" s="1"/>
  <c r="AJ3305" i="4" s="1"/>
  <c r="AJ3306" i="4"/>
  <c r="AJ3307" i="4" s="1"/>
  <c r="AJ3308" i="4" s="1"/>
  <c r="AJ3309" i="4" s="1"/>
  <c r="AJ3310" i="4" s="1"/>
  <c r="AJ3311" i="4" s="1"/>
  <c r="AJ3312" i="4" s="1"/>
  <c r="AJ3313" i="4" s="1"/>
  <c r="AJ3314" i="4" s="1"/>
  <c r="AJ3315" i="4" s="1"/>
  <c r="AJ3316" i="4" s="1"/>
  <c r="AJ3317" i="4" s="1"/>
  <c r="AJ3318" i="4" s="1"/>
  <c r="AJ3319" i="4" s="1"/>
  <c r="AJ3320" i="4" s="1"/>
  <c r="AJ3321" i="4" s="1"/>
  <c r="AJ3322" i="4" s="1"/>
  <c r="AJ3323" i="4" s="1"/>
  <c r="AJ3324" i="4" s="1"/>
  <c r="AJ3325" i="4" s="1"/>
  <c r="AJ3326" i="4" s="1"/>
  <c r="AJ3327" i="4" s="1"/>
  <c r="AJ3328" i="4"/>
  <c r="AJ3329" i="4" s="1"/>
  <c r="AJ3330" i="4" s="1"/>
  <c r="AJ3331" i="4" s="1"/>
  <c r="AJ3332" i="4" s="1"/>
  <c r="AJ3333" i="4" s="1"/>
  <c r="AJ3334" i="4" s="1"/>
  <c r="AJ3335" i="4" s="1"/>
  <c r="AJ3336" i="4" s="1"/>
  <c r="AJ3337" i="4" s="1"/>
  <c r="AJ3338" i="4" s="1"/>
  <c r="AJ3339" i="4" s="1"/>
  <c r="AJ3340" i="4" s="1"/>
  <c r="AJ3341" i="4" s="1"/>
  <c r="AJ3342" i="4" s="1"/>
  <c r="AJ3343" i="4" s="1"/>
  <c r="AJ3344" i="4" s="1"/>
  <c r="AJ3345" i="4" s="1"/>
  <c r="AJ3346" i="4" s="1"/>
  <c r="AJ3347" i="4" s="1"/>
  <c r="AJ3348" i="4"/>
  <c r="AJ3349" i="4" s="1"/>
  <c r="AJ3350" i="4" s="1"/>
  <c r="AJ3351" i="4" s="1"/>
  <c r="AJ3352" i="4" s="1"/>
  <c r="AJ3353" i="4" s="1"/>
  <c r="AJ3354" i="4" s="1"/>
  <c r="AJ3355" i="4" s="1"/>
  <c r="AJ3356" i="4" s="1"/>
  <c r="AJ3357" i="4" s="1"/>
  <c r="AJ3358" i="4" s="1"/>
  <c r="AJ3359" i="4" s="1"/>
  <c r="AJ3360" i="4" s="1"/>
  <c r="AJ3361" i="4" s="1"/>
  <c r="AJ3362" i="4" s="1"/>
  <c r="AJ3363" i="4" s="1"/>
  <c r="AJ3364" i="4" s="1"/>
  <c r="AJ3365" i="4" s="1"/>
  <c r="AJ3366" i="4" s="1"/>
  <c r="AJ3367" i="4" s="1"/>
  <c r="AJ3368" i="4" s="1"/>
  <c r="AJ3369" i="4"/>
  <c r="AJ3370" i="4" s="1"/>
  <c r="AJ3371" i="4" s="1"/>
  <c r="AJ3372" i="4" s="1"/>
  <c r="AJ3373" i="4" s="1"/>
  <c r="AJ3374" i="4" s="1"/>
  <c r="AJ3375" i="4" s="1"/>
  <c r="AJ3376" i="4" s="1"/>
  <c r="AJ3377" i="4" s="1"/>
  <c r="AJ3378" i="4" s="1"/>
  <c r="AJ3379" i="4" s="1"/>
  <c r="AJ3380" i="4" s="1"/>
  <c r="AJ3381" i="4" s="1"/>
  <c r="AJ3382" i="4" s="1"/>
  <c r="AJ3383" i="4" s="1"/>
  <c r="AJ3384" i="4" s="1"/>
  <c r="AJ3385" i="4" s="1"/>
  <c r="AJ3386" i="4" s="1"/>
  <c r="AJ3387" i="4" s="1"/>
  <c r="AJ3388" i="4" s="1"/>
  <c r="AJ3389" i="4" s="1"/>
  <c r="AJ3390" i="4" s="1"/>
  <c r="AJ3391" i="4"/>
  <c r="AJ3392" i="4" s="1"/>
  <c r="AJ3393" i="4" s="1"/>
  <c r="AJ3394" i="4" s="1"/>
  <c r="AJ3395" i="4" s="1"/>
  <c r="AJ3396" i="4" s="1"/>
  <c r="AJ3397" i="4" s="1"/>
  <c r="AJ3398" i="4" s="1"/>
  <c r="AJ3399" i="4" s="1"/>
  <c r="AJ3400" i="4" s="1"/>
  <c r="AJ3401" i="4" s="1"/>
  <c r="AJ3402" i="4" s="1"/>
  <c r="AJ3403" i="4" s="1"/>
  <c r="AJ3404" i="4" s="1"/>
  <c r="AJ3405" i="4" s="1"/>
  <c r="AJ3406" i="4" s="1"/>
  <c r="AJ3407" i="4" s="1"/>
  <c r="AJ3408" i="4" s="1"/>
  <c r="AJ3409" i="4" s="1"/>
  <c r="AJ3410" i="4"/>
  <c r="AJ3411" i="4" s="1"/>
  <c r="AJ3412" i="4" s="1"/>
  <c r="AJ3413" i="4" s="1"/>
  <c r="AJ3414" i="4" s="1"/>
  <c r="AJ3415" i="4" s="1"/>
  <c r="AJ3416" i="4" s="1"/>
  <c r="AJ3417" i="4" s="1"/>
  <c r="AJ3418" i="4" s="1"/>
  <c r="AJ3419" i="4" s="1"/>
  <c r="AJ3420" i="4" s="1"/>
  <c r="AJ3421" i="4" s="1"/>
  <c r="AJ3422" i="4" s="1"/>
  <c r="AJ3423" i="4" s="1"/>
  <c r="AJ3424" i="4" s="1"/>
  <c r="AJ3425" i="4" s="1"/>
  <c r="AJ3426" i="4" s="1"/>
  <c r="AJ3427" i="4" s="1"/>
  <c r="AJ3428" i="4" s="1"/>
  <c r="AJ3429" i="4" s="1"/>
  <c r="AJ3430" i="4" s="1"/>
  <c r="AJ3431" i="4"/>
  <c r="AJ3432" i="4" s="1"/>
  <c r="AJ3433" i="4" s="1"/>
  <c r="AJ3434" i="4" s="1"/>
  <c r="AJ3435" i="4" s="1"/>
  <c r="AJ3436" i="4" s="1"/>
  <c r="AJ3437" i="4" s="1"/>
  <c r="AJ3438" i="4" s="1"/>
  <c r="AJ3439" i="4" s="1"/>
  <c r="AJ3440" i="4" s="1"/>
  <c r="AJ3441" i="4" s="1"/>
  <c r="AJ3442" i="4" s="1"/>
  <c r="AJ3443" i="4" s="1"/>
  <c r="AJ3444" i="4" s="1"/>
  <c r="AJ3445" i="4" s="1"/>
  <c r="AJ3446" i="4" s="1"/>
  <c r="AJ3447" i="4" s="1"/>
  <c r="AJ3448" i="4" s="1"/>
  <c r="AJ3449" i="4"/>
  <c r="AJ3450" i="4" s="1"/>
  <c r="AJ3451" i="4" s="1"/>
  <c r="AJ3452" i="4" s="1"/>
  <c r="AJ3453" i="4" s="1"/>
  <c r="AJ3454" i="4" s="1"/>
  <c r="AJ3455" i="4" s="1"/>
  <c r="AJ3456" i="4" s="1"/>
  <c r="AJ3457" i="4" s="1"/>
  <c r="AJ3458" i="4" s="1"/>
  <c r="AJ3459" i="4" s="1"/>
  <c r="AJ3460" i="4" s="1"/>
  <c r="AJ3461" i="4" s="1"/>
  <c r="AJ3462" i="4"/>
  <c r="AJ3463" i="4" s="1"/>
  <c r="AJ3464" i="4" s="1"/>
  <c r="AJ3465" i="4" s="1"/>
  <c r="AJ3466" i="4" s="1"/>
  <c r="AJ3467" i="4" s="1"/>
  <c r="AJ3468" i="4" s="1"/>
  <c r="AJ3469" i="4" s="1"/>
  <c r="AJ3470" i="4" s="1"/>
  <c r="AJ3471" i="4" s="1"/>
  <c r="AJ3472" i="4" s="1"/>
  <c r="AJ3473" i="4" s="1"/>
  <c r="AJ3474" i="4" s="1"/>
  <c r="AJ3475" i="4" s="1"/>
  <c r="AJ3476" i="4" s="1"/>
  <c r="AJ3477" i="4" s="1"/>
  <c r="AJ3478" i="4"/>
  <c r="AJ3479" i="4" s="1"/>
  <c r="AJ3480" i="4" s="1"/>
  <c r="AJ3481" i="4" s="1"/>
  <c r="AJ3482" i="4" s="1"/>
  <c r="AJ3483" i="4" s="1"/>
  <c r="AJ3484" i="4" s="1"/>
  <c r="AJ3485" i="4" s="1"/>
  <c r="AJ3486" i="4" s="1"/>
  <c r="AJ3487" i="4" s="1"/>
  <c r="AJ3488" i="4" s="1"/>
  <c r="AJ3489" i="4" s="1"/>
  <c r="AJ3490" i="4"/>
  <c r="AJ3491" i="4" s="1"/>
  <c r="AJ3492" i="4" s="1"/>
  <c r="AJ3493" i="4" s="1"/>
  <c r="AJ3494" i="4" s="1"/>
  <c r="AJ3495" i="4" s="1"/>
  <c r="AJ3496" i="4" s="1"/>
  <c r="AJ3497" i="4" s="1"/>
  <c r="AJ3498" i="4" s="1"/>
  <c r="AJ3499" i="4" s="1"/>
  <c r="AJ3500" i="4" s="1"/>
  <c r="AJ3501" i="4" s="1"/>
  <c r="AJ3502" i="4" s="1"/>
  <c r="AJ3503" i="4" s="1"/>
  <c r="AJ3504" i="4" s="1"/>
  <c r="AJ3505" i="4" s="1"/>
  <c r="AJ3506" i="4"/>
  <c r="AJ3507" i="4" s="1"/>
  <c r="AJ3508" i="4" s="1"/>
  <c r="AJ3509" i="4" s="1"/>
  <c r="AJ3510" i="4" s="1"/>
  <c r="AJ3511" i="4" s="1"/>
  <c r="AJ3512" i="4" s="1"/>
  <c r="AJ3513" i="4" s="1"/>
  <c r="AJ3514" i="4" s="1"/>
  <c r="AJ3515" i="4" s="1"/>
  <c r="AJ3516" i="4" s="1"/>
  <c r="AJ3517" i="4" s="1"/>
  <c r="AJ3518" i="4" s="1"/>
  <c r="AJ3519" i="4" s="1"/>
  <c r="AJ3520" i="4" s="1"/>
  <c r="AJ3521" i="4" s="1"/>
  <c r="AJ3522" i="4"/>
  <c r="AJ3523" i="4" s="1"/>
  <c r="AJ3524" i="4" s="1"/>
  <c r="AJ3525" i="4" s="1"/>
  <c r="AJ3526" i="4" s="1"/>
  <c r="AJ3527" i="4" s="1"/>
  <c r="AJ3528" i="4" s="1"/>
  <c r="AJ3529" i="4" s="1"/>
  <c r="AJ3530" i="4" s="1"/>
  <c r="AJ3531" i="4" s="1"/>
  <c r="AJ3532" i="4" s="1"/>
  <c r="AJ3533" i="4" s="1"/>
  <c r="AJ3534" i="4" s="1"/>
  <c r="AJ3535" i="4"/>
  <c r="AJ3536" i="4" s="1"/>
  <c r="AJ3537" i="4" s="1"/>
  <c r="AJ3538" i="4" s="1"/>
  <c r="AJ3539" i="4" s="1"/>
  <c r="AJ3540" i="4" s="1"/>
  <c r="AJ3541" i="4" s="1"/>
  <c r="AJ3542" i="4" s="1"/>
  <c r="AJ3543" i="4" s="1"/>
  <c r="AJ3544" i="4" s="1"/>
  <c r="AJ3545" i="4" s="1"/>
  <c r="AJ3546" i="4" s="1"/>
  <c r="AJ3547" i="4" s="1"/>
  <c r="AJ3548" i="4" s="1"/>
  <c r="AJ3549" i="4" s="1"/>
  <c r="AJ3550" i="4" s="1"/>
  <c r="AJ3551" i="4"/>
  <c r="AJ3552" i="4" s="1"/>
  <c r="AJ3553" i="4" s="1"/>
  <c r="AJ3554" i="4" s="1"/>
  <c r="AJ3555" i="4" s="1"/>
  <c r="AJ3556" i="4" s="1"/>
  <c r="AJ3557" i="4" s="1"/>
  <c r="AJ3558" i="4" s="1"/>
  <c r="AJ3559" i="4" s="1"/>
  <c r="AJ3560" i="4" s="1"/>
  <c r="AJ3561" i="4" s="1"/>
  <c r="AJ3562" i="4" s="1"/>
  <c r="AJ3563" i="4"/>
  <c r="AJ3564" i="4" s="1"/>
  <c r="AJ3565" i="4" s="1"/>
  <c r="AJ3566" i="4" s="1"/>
  <c r="AJ3567" i="4" s="1"/>
  <c r="AJ3568" i="4" s="1"/>
  <c r="AJ3569" i="4" s="1"/>
  <c r="AJ3570" i="4" s="1"/>
  <c r="AJ3571" i="4" s="1"/>
  <c r="AJ3572" i="4" s="1"/>
  <c r="AJ3573" i="4" s="1"/>
  <c r="AJ3574" i="4" s="1"/>
  <c r="AJ3575" i="4" s="1"/>
  <c r="AJ3576" i="4" s="1"/>
  <c r="AJ3577" i="4" s="1"/>
  <c r="AJ3578" i="4" s="1"/>
  <c r="AJ3579" i="4"/>
  <c r="AJ3580" i="4" s="1"/>
  <c r="AJ3581" i="4" s="1"/>
  <c r="AJ3582" i="4" s="1"/>
  <c r="AJ3583" i="4" s="1"/>
  <c r="AJ3584" i="4" s="1"/>
  <c r="AJ3585" i="4" s="1"/>
  <c r="AJ3586" i="4" s="1"/>
  <c r="AJ3587" i="4" s="1"/>
  <c r="AJ3588" i="4" s="1"/>
  <c r="AJ3589" i="4" s="1"/>
  <c r="AJ3590" i="4" s="1"/>
  <c r="AJ3591" i="4" s="1"/>
  <c r="AJ3592" i="4" s="1"/>
  <c r="AJ3593" i="4" s="1"/>
  <c r="AJ3594" i="4" s="1"/>
  <c r="AJ3595" i="4"/>
  <c r="AJ3596" i="4" s="1"/>
  <c r="AJ3597" i="4" s="1"/>
  <c r="AJ3598" i="4" s="1"/>
  <c r="AJ3599" i="4" s="1"/>
  <c r="AJ3600" i="4" s="1"/>
  <c r="AJ3601" i="4" s="1"/>
  <c r="AJ3602" i="4" s="1"/>
  <c r="AJ3603" i="4" s="1"/>
  <c r="AJ3604" i="4" s="1"/>
  <c r="AJ3605" i="4" s="1"/>
  <c r="AJ3606" i="4" s="1"/>
  <c r="AJ3607" i="4" s="1"/>
  <c r="AJ3608" i="4"/>
  <c r="AJ3609" i="4" s="1"/>
  <c r="AJ3610" i="4" s="1"/>
  <c r="AJ3611" i="4" s="1"/>
  <c r="AJ3612" i="4" s="1"/>
  <c r="AJ3613" i="4" s="1"/>
  <c r="AJ3614" i="4" s="1"/>
  <c r="AJ3615" i="4" s="1"/>
  <c r="AJ3616" i="4" s="1"/>
  <c r="AJ3617" i="4" s="1"/>
  <c r="AJ3618" i="4" s="1"/>
  <c r="AJ3619" i="4" s="1"/>
  <c r="AJ3620" i="4" s="1"/>
  <c r="AJ3621" i="4" s="1"/>
  <c r="AJ3622" i="4" s="1"/>
  <c r="AJ3623" i="4" s="1"/>
  <c r="AJ3624" i="4"/>
  <c r="AJ3625" i="4" s="1"/>
  <c r="AJ3626" i="4" s="1"/>
  <c r="AJ3627" i="4" s="1"/>
  <c r="AJ3628" i="4" s="1"/>
  <c r="AJ3629" i="4" s="1"/>
  <c r="AJ3630" i="4" s="1"/>
  <c r="AJ3631" i="4" s="1"/>
  <c r="AJ3632" i="4" s="1"/>
  <c r="AJ3633" i="4" s="1"/>
  <c r="AJ3634" i="4" s="1"/>
  <c r="AJ3635" i="4" s="1"/>
  <c r="AJ3636" i="4"/>
  <c r="AJ3637" i="4" s="1"/>
  <c r="AJ3638" i="4" s="1"/>
  <c r="AJ3639" i="4" s="1"/>
  <c r="AJ3640" i="4" s="1"/>
  <c r="AJ3641" i="4" s="1"/>
  <c r="AJ3642" i="4" s="1"/>
  <c r="AJ3643" i="4" s="1"/>
  <c r="AJ3644" i="4" s="1"/>
  <c r="AJ3645" i="4" s="1"/>
  <c r="AJ3646" i="4" s="1"/>
  <c r="AJ3647" i="4" s="1"/>
  <c r="AJ3648" i="4" s="1"/>
  <c r="AJ3649" i="4" s="1"/>
  <c r="AJ3650" i="4" s="1"/>
  <c r="AJ3651" i="4" s="1"/>
  <c r="AJ3652" i="4"/>
  <c r="AJ3653" i="4" s="1"/>
  <c r="AJ3654" i="4" s="1"/>
  <c r="AJ3655" i="4" s="1"/>
  <c r="AJ3656" i="4" s="1"/>
  <c r="AJ3657" i="4" s="1"/>
  <c r="AJ3658" i="4" s="1"/>
  <c r="AJ3659" i="4" s="1"/>
  <c r="AJ3660" i="4" s="1"/>
  <c r="AJ3661" i="4" s="1"/>
  <c r="AJ3662" i="4" s="1"/>
  <c r="AJ3663" i="4" s="1"/>
  <c r="AJ3664" i="4" s="1"/>
  <c r="AJ3665" i="4" s="1"/>
  <c r="AJ3666" i="4" s="1"/>
  <c r="AJ3667" i="4" s="1"/>
  <c r="AJ3668" i="4"/>
  <c r="AJ3669" i="4" s="1"/>
  <c r="AJ3670" i="4" s="1"/>
  <c r="AJ3671" i="4" s="1"/>
  <c r="AJ3672" i="4" s="1"/>
  <c r="AJ3673" i="4" s="1"/>
  <c r="AJ3674" i="4" s="1"/>
  <c r="AJ3675" i="4" s="1"/>
  <c r="AJ3676" i="4" s="1"/>
  <c r="AJ3677" i="4" s="1"/>
  <c r="AJ3678" i="4" s="1"/>
  <c r="AJ3679" i="4" s="1"/>
  <c r="AJ3680" i="4" s="1"/>
  <c r="AJ3681" i="4"/>
  <c r="AJ3682" i="4" s="1"/>
  <c r="AJ3683" i="4" s="1"/>
  <c r="AJ3684" i="4" s="1"/>
  <c r="AJ3685" i="4" s="1"/>
  <c r="AJ3686" i="4" s="1"/>
  <c r="AJ3687" i="4" s="1"/>
  <c r="AJ3688" i="4" s="1"/>
  <c r="AJ3689" i="4" s="1"/>
  <c r="AJ3690" i="4" s="1"/>
  <c r="AJ3691" i="4" s="1"/>
  <c r="AJ3692" i="4" s="1"/>
  <c r="AJ3693" i="4" s="1"/>
  <c r="AJ3694" i="4" s="1"/>
  <c r="AJ3695" i="4" s="1"/>
  <c r="AJ3696" i="4" s="1"/>
  <c r="AJ3697" i="4"/>
  <c r="AJ3698" i="4" s="1"/>
  <c r="AJ3699" i="4" s="1"/>
  <c r="AJ3700" i="4" s="1"/>
  <c r="AJ3701" i="4" s="1"/>
  <c r="AJ3702" i="4" s="1"/>
  <c r="AJ3703" i="4" s="1"/>
  <c r="AJ3704" i="4" s="1"/>
  <c r="AJ3705" i="4" s="1"/>
  <c r="AJ3706" i="4" s="1"/>
  <c r="AJ3707" i="4" s="1"/>
  <c r="AJ3708" i="4" s="1"/>
  <c r="AJ3709" i="4" s="1"/>
  <c r="AJ3710" i="4"/>
  <c r="AJ3711" i="4" s="1"/>
  <c r="AJ3712" i="4" s="1"/>
  <c r="AJ3713" i="4" s="1"/>
  <c r="AJ3714" i="4" s="1"/>
  <c r="AJ3715" i="4" s="1"/>
  <c r="AJ3716" i="4" s="1"/>
  <c r="AJ3717" i="4" s="1"/>
  <c r="AJ3718" i="4" s="1"/>
  <c r="AJ3719" i="4" s="1"/>
  <c r="AJ3720" i="4" s="1"/>
  <c r="AJ3721" i="4" s="1"/>
  <c r="AJ3722" i="4" s="1"/>
  <c r="AJ3723" i="4" s="1"/>
  <c r="AJ3724" i="4" s="1"/>
  <c r="AJ3725" i="4" s="1"/>
  <c r="AJ3726" i="4"/>
  <c r="AJ3727" i="4" s="1"/>
  <c r="AJ3728" i="4" s="1"/>
  <c r="AJ3729" i="4" s="1"/>
  <c r="AJ3730" i="4" s="1"/>
  <c r="AJ3731" i="4" s="1"/>
  <c r="AJ3732" i="4" s="1"/>
  <c r="AJ3733" i="4" s="1"/>
  <c r="AJ3734" i="4" s="1"/>
  <c r="AJ3735" i="4" s="1"/>
  <c r="AJ3736" i="4" s="1"/>
  <c r="AJ3737" i="4" s="1"/>
  <c r="AJ3738" i="4" s="1"/>
  <c r="AJ3739" i="4" s="1"/>
  <c r="AJ3740" i="4" s="1"/>
  <c r="AJ3741" i="4" s="1"/>
  <c r="AJ3742" i="4"/>
  <c r="AJ3743" i="4" s="1"/>
  <c r="AJ3744" i="4" s="1"/>
  <c r="AJ3745" i="4" s="1"/>
  <c r="AJ3746" i="4" s="1"/>
  <c r="AJ3747" i="4" s="1"/>
  <c r="AJ3748" i="4" s="1"/>
  <c r="AJ3749" i="4" s="1"/>
  <c r="AJ3750" i="4" s="1"/>
  <c r="AJ3751" i="4" s="1"/>
  <c r="AJ3752" i="4" s="1"/>
  <c r="AJ3753" i="4" s="1"/>
  <c r="AJ3754" i="4"/>
  <c r="AJ3755" i="4" s="1"/>
  <c r="AJ3756" i="4" s="1"/>
  <c r="AJ3757" i="4" s="1"/>
  <c r="AJ3758" i="4" s="1"/>
  <c r="AJ3759" i="4" s="1"/>
  <c r="AJ3760" i="4" s="1"/>
  <c r="AJ3761" i="4" s="1"/>
  <c r="AJ3762" i="4" s="1"/>
  <c r="AJ3763" i="4" s="1"/>
  <c r="AJ3764" i="4" s="1"/>
  <c r="AJ3765" i="4" s="1"/>
  <c r="AJ3766" i="4" s="1"/>
  <c r="AJ3767" i="4" s="1"/>
  <c r="AJ3768" i="4" s="1"/>
  <c r="AJ3769" i="4" s="1"/>
  <c r="AJ3770" i="4"/>
  <c r="AJ3771" i="4" s="1"/>
  <c r="AJ3772" i="4" s="1"/>
  <c r="AJ3773" i="4" s="1"/>
  <c r="AJ3774" i="4" s="1"/>
  <c r="AJ3775" i="4" s="1"/>
  <c r="AJ3776" i="4" s="1"/>
  <c r="AJ3777" i="4" s="1"/>
  <c r="AJ3778" i="4" s="1"/>
  <c r="AJ3779" i="4" s="1"/>
  <c r="AJ3780" i="4" s="1"/>
  <c r="AJ3781" i="4" s="1"/>
  <c r="AJ3782" i="4" s="1"/>
  <c r="AJ3783" i="4"/>
  <c r="AJ3784" i="4" s="1"/>
  <c r="AJ3785" i="4" s="1"/>
  <c r="AJ3786" i="4" s="1"/>
  <c r="AJ3787" i="4" s="1"/>
  <c r="AJ3788" i="4" s="1"/>
  <c r="AJ3789" i="4" s="1"/>
  <c r="AJ3790" i="4" s="1"/>
  <c r="AJ3791" i="4" s="1"/>
  <c r="AJ3792" i="4" s="1"/>
  <c r="AJ3793" i="4" s="1"/>
  <c r="AJ3794" i="4" s="1"/>
  <c r="AJ3795" i="4" s="1"/>
  <c r="AJ3796" i="4" s="1"/>
  <c r="AJ3797" i="4" s="1"/>
  <c r="AJ3798" i="4" s="1"/>
  <c r="AJ3799" i="4"/>
  <c r="AJ3800" i="4" s="1"/>
  <c r="AJ3801" i="4" s="1"/>
  <c r="AJ3802" i="4" s="1"/>
  <c r="AJ3803" i="4" s="1"/>
  <c r="AJ3804" i="4" s="1"/>
  <c r="AJ3805" i="4" s="1"/>
  <c r="AJ3806" i="4" s="1"/>
  <c r="AJ3807" i="4" s="1"/>
  <c r="AJ3808" i="4" s="1"/>
  <c r="AJ3809" i="4" s="1"/>
  <c r="AJ3810" i="4" s="1"/>
  <c r="AJ3811" i="4" s="1"/>
  <c r="AJ3812" i="4" s="1"/>
  <c r="AJ3813" i="4" s="1"/>
  <c r="AJ3814" i="4" s="1"/>
  <c r="AJ3815" i="4"/>
  <c r="AJ3816" i="4" s="1"/>
  <c r="AJ3817" i="4" s="1"/>
  <c r="AJ3818" i="4" s="1"/>
  <c r="AJ3819" i="4" s="1"/>
  <c r="AJ3820" i="4" s="1"/>
  <c r="AJ3821" i="4" s="1"/>
  <c r="AJ3822" i="4" s="1"/>
  <c r="AJ3823" i="4" s="1"/>
  <c r="AJ3824" i="4" s="1"/>
  <c r="AJ3825" i="4" s="1"/>
  <c r="AJ3826" i="4" s="1"/>
  <c r="AJ3827" i="4"/>
  <c r="AJ3828" i="4" s="1"/>
  <c r="AJ3829" i="4" s="1"/>
  <c r="AJ3830" i="4" s="1"/>
  <c r="AJ3831" i="4" s="1"/>
  <c r="AJ3832" i="4" s="1"/>
  <c r="AJ3833" i="4" s="1"/>
  <c r="AJ3834" i="4" s="1"/>
  <c r="AJ3835" i="4" s="1"/>
  <c r="AJ3836" i="4" s="1"/>
  <c r="AJ3837" i="4" s="1"/>
  <c r="AJ3838" i="4" s="1"/>
  <c r="AJ3839" i="4" s="1"/>
  <c r="AJ3840" i="4" s="1"/>
  <c r="AJ3841" i="4" s="1"/>
  <c r="AJ3842" i="4" s="1"/>
  <c r="AJ3843" i="4"/>
  <c r="AJ3844" i="4" s="1"/>
  <c r="AJ3845" i="4" s="1"/>
  <c r="AJ3846" i="4" s="1"/>
  <c r="AJ3847" i="4" s="1"/>
  <c r="AJ3848" i="4" s="1"/>
  <c r="AJ3849" i="4" s="1"/>
  <c r="AJ3850" i="4" s="1"/>
  <c r="AJ3851" i="4" s="1"/>
  <c r="AJ3852" i="4" s="1"/>
  <c r="AJ3853" i="4" s="1"/>
  <c r="AJ3854" i="4" s="1"/>
  <c r="AJ3855" i="4" s="1"/>
  <c r="AJ3856" i="4"/>
  <c r="AJ3857" i="4" s="1"/>
  <c r="AJ3858" i="4" s="1"/>
  <c r="AJ3859" i="4" s="1"/>
  <c r="AJ3860" i="4" s="1"/>
  <c r="AJ3861" i="4" s="1"/>
  <c r="AJ3862" i="4" s="1"/>
  <c r="AJ3863" i="4" s="1"/>
  <c r="AJ3864" i="4" s="1"/>
  <c r="AJ3865" i="4" s="1"/>
  <c r="AJ3866" i="4" s="1"/>
  <c r="AJ3867" i="4" s="1"/>
  <c r="AJ3868" i="4" s="1"/>
  <c r="AJ3869" i="4" s="1"/>
  <c r="AJ3870" i="4" s="1"/>
  <c r="AJ3871" i="4" s="1"/>
  <c r="AJ3872" i="4"/>
  <c r="AJ3873" i="4" s="1"/>
  <c r="AJ3874" i="4" s="1"/>
  <c r="AJ3875" i="4" s="1"/>
  <c r="AJ3876" i="4" s="1"/>
  <c r="AJ3877" i="4" s="1"/>
  <c r="AJ3878" i="4" s="1"/>
  <c r="AJ3879" i="4" s="1"/>
  <c r="AJ3880" i="4" s="1"/>
  <c r="AJ3881" i="4" s="1"/>
  <c r="AJ3882" i="4" s="1"/>
  <c r="AJ3883" i="4" s="1"/>
  <c r="AJ3884" i="4" s="1"/>
  <c r="AJ3885" i="4" s="1"/>
  <c r="AJ3886" i="4" s="1"/>
  <c r="AJ3887" i="4" s="1"/>
  <c r="AJ3888" i="4"/>
  <c r="AJ3889" i="4" s="1"/>
  <c r="AJ3890" i="4" s="1"/>
  <c r="AJ3891" i="4" s="1"/>
  <c r="AJ3892" i="4" s="1"/>
  <c r="AJ3893" i="4" s="1"/>
  <c r="AJ3894" i="4" s="1"/>
  <c r="AJ3895" i="4" s="1"/>
  <c r="AJ3896" i="4" s="1"/>
  <c r="AJ3897" i="4" s="1"/>
  <c r="AJ3898" i="4" s="1"/>
  <c r="AJ3899" i="4" s="1"/>
  <c r="AJ3900" i="4"/>
  <c r="AJ3901" i="4" s="1"/>
  <c r="AJ3902" i="4" s="1"/>
  <c r="AJ3903" i="4" s="1"/>
  <c r="AJ3904" i="4" s="1"/>
  <c r="AJ3905" i="4" s="1"/>
  <c r="AJ3906" i="4" s="1"/>
  <c r="AJ3907" i="4" s="1"/>
  <c r="AJ3908" i="4" s="1"/>
  <c r="AJ3909" i="4" s="1"/>
  <c r="AJ3910" i="4" s="1"/>
  <c r="AJ3911" i="4" s="1"/>
  <c r="AJ3912" i="4" s="1"/>
  <c r="AJ3913" i="4" s="1"/>
  <c r="AJ3914" i="4" s="1"/>
  <c r="AJ3915" i="4" s="1"/>
  <c r="AJ3916" i="4"/>
  <c r="AJ3917" i="4" s="1"/>
  <c r="AJ3918" i="4" s="1"/>
  <c r="AJ3919" i="4" s="1"/>
  <c r="AJ3920" i="4" s="1"/>
  <c r="AJ3921" i="4" s="1"/>
  <c r="AJ3922" i="4" s="1"/>
  <c r="AJ3923" i="4" s="1"/>
  <c r="AJ3924" i="4" s="1"/>
  <c r="AJ3925" i="4" s="1"/>
  <c r="AJ3926" i="4" s="1"/>
  <c r="AJ3927" i="4" s="1"/>
  <c r="AJ3928" i="4" s="1"/>
  <c r="AJ3929" i="4"/>
  <c r="AJ3930" i="4" s="1"/>
  <c r="AJ3931" i="4" s="1"/>
  <c r="AJ3932" i="4" s="1"/>
  <c r="AJ3933" i="4" s="1"/>
  <c r="AJ3934" i="4" s="1"/>
  <c r="AJ3935" i="4" s="1"/>
  <c r="AJ3936" i="4" s="1"/>
  <c r="AJ3937" i="4" s="1"/>
  <c r="AJ3938" i="4" s="1"/>
  <c r="AJ3939" i="4" s="1"/>
  <c r="AJ3940" i="4" s="1"/>
  <c r="AJ3941" i="4" s="1"/>
  <c r="AJ3942" i="4" s="1"/>
  <c r="AJ3943" i="4" s="1"/>
  <c r="AJ3944" i="4" s="1"/>
  <c r="AJ3945" i="4"/>
  <c r="AJ3946" i="4" s="1"/>
  <c r="AJ3947" i="4" s="1"/>
  <c r="AJ3948" i="4" s="1"/>
  <c r="AJ3949" i="4" s="1"/>
  <c r="AJ3950" i="4" s="1"/>
  <c r="AJ3951" i="4" s="1"/>
  <c r="AJ3952" i="4" s="1"/>
  <c r="AJ3953" i="4" s="1"/>
  <c r="AJ3954" i="4" s="1"/>
  <c r="AJ3955" i="4" s="1"/>
  <c r="AJ3956" i="4" s="1"/>
  <c r="AJ3957" i="4" s="1"/>
  <c r="AJ3958" i="4" s="1"/>
  <c r="AJ3959" i="4" s="1"/>
  <c r="AJ3960" i="4" s="1"/>
  <c r="AJ3961" i="4"/>
  <c r="AJ3962" i="4" s="1"/>
  <c r="AJ3963" i="4" s="1"/>
  <c r="AJ3964" i="4" s="1"/>
  <c r="AJ3965" i="4" s="1"/>
  <c r="AJ3966" i="4" s="1"/>
  <c r="AJ3967" i="4" s="1"/>
  <c r="AJ3968" i="4" s="1"/>
  <c r="AJ3969" i="4" s="1"/>
  <c r="AJ3970" i="4" s="1"/>
  <c r="AJ3971" i="4" s="1"/>
  <c r="AJ3972" i="4" s="1"/>
  <c r="AJ3973" i="4" s="1"/>
  <c r="AJ3974" i="4"/>
  <c r="AJ3975" i="4" s="1"/>
  <c r="AJ3976" i="4" s="1"/>
  <c r="AJ3977" i="4" s="1"/>
  <c r="AJ3978" i="4" s="1"/>
  <c r="AJ3979" i="4" s="1"/>
  <c r="AJ3980" i="4" s="1"/>
  <c r="AJ3981" i="4" s="1"/>
  <c r="AJ3982" i="4" s="1"/>
  <c r="AJ3983" i="4" s="1"/>
  <c r="AJ3984" i="4" s="1"/>
  <c r="AJ3985" i="4" s="1"/>
  <c r="AJ3986" i="4" s="1"/>
  <c r="AJ3987" i="4" s="1"/>
  <c r="AJ3988" i="4" s="1"/>
  <c r="AJ3989" i="4" s="1"/>
  <c r="AJ3990" i="4"/>
  <c r="AJ3991" i="4" s="1"/>
  <c r="AJ3992" i="4" s="1"/>
  <c r="AJ3993" i="4" s="1"/>
  <c r="AJ3994" i="4" s="1"/>
  <c r="AJ3995" i="4" s="1"/>
  <c r="AJ3996" i="4" s="1"/>
  <c r="AJ3997" i="4" s="1"/>
  <c r="AJ3998" i="4" s="1"/>
  <c r="AJ3999" i="4" s="1"/>
  <c r="AJ4000" i="4" s="1"/>
  <c r="AJ4001" i="4" s="1"/>
  <c r="AJ4002" i="4"/>
  <c r="AJ4003" i="4" s="1"/>
  <c r="AJ4004" i="4" s="1"/>
  <c r="AJ4005" i="4" s="1"/>
  <c r="AJ4006" i="4" s="1"/>
  <c r="AJ4007" i="4" s="1"/>
  <c r="AJ4008" i="4" s="1"/>
  <c r="AJ4009" i="4" s="1"/>
  <c r="AJ4010" i="4" s="1"/>
  <c r="AJ4011" i="4" s="1"/>
  <c r="AJ4012" i="4" s="1"/>
  <c r="AJ4013" i="4" s="1"/>
  <c r="AJ4014" i="4" s="1"/>
  <c r="AJ4015" i="4" s="1"/>
  <c r="AJ4016" i="4" s="1"/>
  <c r="AJ4017" i="4" s="1"/>
  <c r="AJ4018" i="4"/>
  <c r="AJ4019" i="4" s="1"/>
  <c r="AJ4020" i="4" s="1"/>
  <c r="AJ4021" i="4" s="1"/>
  <c r="AJ4022" i="4" s="1"/>
  <c r="AJ4023" i="4" s="1"/>
  <c r="AJ4024" i="4" s="1"/>
  <c r="AJ4025" i="4" s="1"/>
  <c r="AJ4026" i="4" s="1"/>
  <c r="AJ4027" i="4" s="1"/>
  <c r="AJ4028" i="4" s="1"/>
  <c r="AJ4029" i="4" s="1"/>
  <c r="AJ4030" i="4" s="1"/>
  <c r="AJ4031" i="4" s="1"/>
  <c r="AJ4032" i="4"/>
  <c r="AJ4033" i="4" s="1"/>
  <c r="AJ4034" i="4" s="1"/>
  <c r="AJ4035" i="4" s="1"/>
  <c r="AJ4036" i="4" s="1"/>
  <c r="AJ4037" i="4" s="1"/>
  <c r="AJ4038" i="4" s="1"/>
  <c r="AJ4039" i="4" s="1"/>
  <c r="AJ4040" i="4" s="1"/>
  <c r="AJ4041" i="4" s="1"/>
  <c r="AJ4042" i="4" s="1"/>
  <c r="AJ4043" i="4"/>
  <c r="AJ4044" i="4" s="1"/>
  <c r="AJ4045" i="4" s="1"/>
  <c r="AJ4046" i="4" s="1"/>
  <c r="AJ4047" i="4" s="1"/>
  <c r="AJ4048" i="4" s="1"/>
  <c r="AJ4049" i="4" s="1"/>
  <c r="AJ4050" i="4" s="1"/>
  <c r="AJ4051" i="4" s="1"/>
  <c r="AJ4052" i="4" s="1"/>
  <c r="AJ4053" i="4" s="1"/>
  <c r="AJ4054" i="4" s="1"/>
  <c r="AJ4055" i="4" s="1"/>
  <c r="AJ4056" i="4" s="1"/>
  <c r="AJ4057" i="4"/>
  <c r="AJ4058" i="4" s="1"/>
  <c r="AJ4059" i="4" s="1"/>
  <c r="AJ4060" i="4" s="1"/>
  <c r="AJ4061" i="4" s="1"/>
  <c r="AJ4062" i="4" s="1"/>
  <c r="AJ4063" i="4" s="1"/>
  <c r="AJ4064" i="4" s="1"/>
  <c r="AJ4065" i="4" s="1"/>
  <c r="AJ4066" i="4" s="1"/>
  <c r="AJ4067" i="4" s="1"/>
  <c r="AJ4068" i="4"/>
  <c r="AJ4069" i="4" s="1"/>
  <c r="AJ4070" i="4" s="1"/>
  <c r="AJ4071" i="4" s="1"/>
  <c r="AJ4072" i="4" s="1"/>
  <c r="AJ4073" i="4" s="1"/>
  <c r="AJ4074" i="4" s="1"/>
  <c r="AJ4075" i="4" s="1"/>
  <c r="AJ4076" i="4" s="1"/>
  <c r="AJ4077" i="4" s="1"/>
  <c r="AJ4078" i="4" s="1"/>
  <c r="AJ4079" i="4" s="1"/>
  <c r="AJ4080" i="4" s="1"/>
  <c r="AJ4081" i="4" s="1"/>
  <c r="AJ4082" i="4"/>
  <c r="AJ4083" i="4" s="1"/>
  <c r="AJ4084" i="4" s="1"/>
  <c r="AJ4085" i="4" s="1"/>
  <c r="AJ4086" i="4" s="1"/>
  <c r="AJ4087" i="4" s="1"/>
  <c r="AJ4088" i="4" s="1"/>
  <c r="AJ4089" i="4" s="1"/>
  <c r="AJ4090" i="4" s="1"/>
  <c r="AJ4091" i="4" s="1"/>
  <c r="AJ4092" i="4" s="1"/>
  <c r="AJ4093" i="4" s="1"/>
  <c r="AJ4094" i="4" s="1"/>
  <c r="AJ4095" i="4" s="1"/>
  <c r="AJ4096" i="4"/>
  <c r="AJ4097" i="4" s="1"/>
  <c r="AJ4098" i="4" s="1"/>
  <c r="AJ4099" i="4" s="1"/>
  <c r="AJ4100" i="4" s="1"/>
  <c r="AJ4101" i="4" s="1"/>
  <c r="AJ4102" i="4" s="1"/>
  <c r="AJ4103" i="4" s="1"/>
  <c r="AJ4104" i="4" s="1"/>
  <c r="AJ4105" i="4" s="1"/>
  <c r="AJ4106" i="4" s="1"/>
  <c r="AJ4107" i="4"/>
  <c r="AJ4108" i="4" s="1"/>
  <c r="AJ4109" i="4" s="1"/>
  <c r="AJ4110" i="4" s="1"/>
  <c r="AJ4111" i="4" s="1"/>
  <c r="AJ4112" i="4" s="1"/>
  <c r="AJ4113" i="4" s="1"/>
  <c r="AJ4114" i="4" s="1"/>
  <c r="AJ4115" i="4" s="1"/>
  <c r="AJ4116" i="4" s="1"/>
  <c r="AJ4117" i="4" s="1"/>
  <c r="AJ4118" i="4" s="1"/>
  <c r="AJ4119" i="4" s="1"/>
  <c r="AJ4120" i="4" s="1"/>
  <c r="AJ4121" i="4"/>
  <c r="AJ4122" i="4" s="1"/>
  <c r="AJ4123" i="4" s="1"/>
  <c r="AJ4124" i="4" s="1"/>
  <c r="AJ4125" i="4" s="1"/>
  <c r="AJ4126" i="4" s="1"/>
  <c r="AJ1269" i="4"/>
  <c r="AJ5" i="4"/>
  <c r="AJ6" i="4"/>
  <c r="AJ7" i="4"/>
  <c r="AJ8" i="4"/>
  <c r="AJ9" i="4"/>
  <c r="AJ10" i="4"/>
  <c r="AJ11" i="4"/>
  <c r="AJ12" i="4"/>
  <c r="AJ13" i="4" s="1"/>
  <c r="AJ14" i="4" s="1"/>
  <c r="AJ15" i="4"/>
  <c r="AJ16" i="4"/>
  <c r="AJ17" i="4" s="1"/>
  <c r="AJ18" i="4" s="1"/>
  <c r="AJ19" i="4" s="1"/>
  <c r="AJ20" i="4" s="1"/>
  <c r="AJ21" i="4" s="1"/>
  <c r="AJ22" i="4" s="1"/>
  <c r="AJ23" i="4" s="1"/>
  <c r="AJ24" i="4" s="1"/>
  <c r="AJ25" i="4"/>
  <c r="AJ26" i="4"/>
  <c r="AJ27" i="4" s="1"/>
  <c r="AJ28" i="4" s="1"/>
  <c r="AJ29" i="4" s="1"/>
  <c r="AJ30" i="4" s="1"/>
  <c r="AJ31" i="4" s="1"/>
  <c r="AJ32" i="4" s="1"/>
  <c r="AJ33" i="4" s="1"/>
  <c r="AJ34" i="4" s="1"/>
  <c r="AJ35" i="4"/>
  <c r="AJ36" i="4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AJ103" i="4" s="1"/>
  <c r="AJ104" i="4" s="1"/>
  <c r="AJ105" i="4" s="1"/>
  <c r="AJ106" i="4" s="1"/>
  <c r="AJ107" i="4" s="1"/>
  <c r="AJ108" i="4" s="1"/>
  <c r="AJ109" i="4" s="1"/>
  <c r="AJ110" i="4" s="1"/>
  <c r="AJ111" i="4" s="1"/>
  <c r="AJ112" i="4"/>
  <c r="AJ113" i="4" s="1"/>
  <c r="AJ114" i="4" s="1"/>
  <c r="AJ115" i="4" s="1"/>
  <c r="AJ116" i="4" s="1"/>
  <c r="AJ117" i="4" s="1"/>
  <c r="AJ118" i="4" s="1"/>
  <c r="AJ119" i="4" s="1"/>
  <c r="AJ120" i="4" s="1"/>
  <c r="AJ121" i="4" s="1"/>
  <c r="AJ122" i="4" s="1"/>
  <c r="AJ123" i="4" s="1"/>
  <c r="AJ124" i="4" s="1"/>
  <c r="AJ125" i="4" s="1"/>
  <c r="AJ126" i="4" s="1"/>
  <c r="AJ127" i="4" s="1"/>
  <c r="AJ128" i="4" s="1"/>
  <c r="AJ129" i="4" s="1"/>
  <c r="AJ130" i="4" s="1"/>
  <c r="AJ131" i="4" s="1"/>
  <c r="AJ132" i="4" s="1"/>
  <c r="AJ133" i="4" s="1"/>
  <c r="AJ134" i="4" s="1"/>
  <c r="AJ135" i="4" s="1"/>
  <c r="AJ136" i="4" s="1"/>
  <c r="AJ137" i="4" s="1"/>
  <c r="AJ138" i="4" s="1"/>
  <c r="AJ139" i="4" s="1"/>
  <c r="AJ140" i="4" s="1"/>
  <c r="AJ141" i="4" s="1"/>
  <c r="AJ142" i="4" s="1"/>
  <c r="AJ143" i="4"/>
  <c r="AJ144" i="4" s="1"/>
  <c r="AJ145" i="4" s="1"/>
  <c r="AJ146" i="4" s="1"/>
  <c r="AJ147" i="4" s="1"/>
  <c r="AJ148" i="4" s="1"/>
  <c r="AJ149" i="4" s="1"/>
  <c r="AJ150" i="4" s="1"/>
  <c r="AJ151" i="4" s="1"/>
  <c r="AJ152" i="4" s="1"/>
  <c r="AJ153" i="4" s="1"/>
  <c r="AJ154" i="4" s="1"/>
  <c r="AJ155" i="4" s="1"/>
  <c r="AJ156" i="4" s="1"/>
  <c r="AJ157" i="4" s="1"/>
  <c r="AJ158" i="4" s="1"/>
  <c r="AJ159" i="4" s="1"/>
  <c r="AJ160" i="4" s="1"/>
  <c r="AJ161" i="4" s="1"/>
  <c r="AJ162" i="4" s="1"/>
  <c r="AJ163" i="4" s="1"/>
  <c r="AJ164" i="4" s="1"/>
  <c r="AJ165" i="4" s="1"/>
  <c r="AJ166" i="4" s="1"/>
  <c r="AJ167" i="4" s="1"/>
  <c r="AJ168" i="4" s="1"/>
  <c r="AJ169" i="4" s="1"/>
  <c r="AJ170" i="4" s="1"/>
  <c r="AJ171" i="4" s="1"/>
  <c r="AJ172" i="4"/>
  <c r="AJ173" i="4" s="1"/>
  <c r="AJ174" i="4" s="1"/>
  <c r="AJ175" i="4" s="1"/>
  <c r="AJ176" i="4" s="1"/>
  <c r="AJ177" i="4" s="1"/>
  <c r="AJ178" i="4" s="1"/>
  <c r="AJ179" i="4" s="1"/>
  <c r="AJ180" i="4" s="1"/>
  <c r="AJ181" i="4" s="1"/>
  <c r="AJ182" i="4" s="1"/>
  <c r="AJ183" i="4" s="1"/>
  <c r="AJ184" i="4" s="1"/>
  <c r="AJ185" i="4" s="1"/>
  <c r="AJ186" i="4" s="1"/>
  <c r="AJ187" i="4" s="1"/>
  <c r="AJ188" i="4" s="1"/>
  <c r="AJ189" i="4" s="1"/>
  <c r="AJ190" i="4" s="1"/>
  <c r="AJ191" i="4" s="1"/>
  <c r="AJ192" i="4" s="1"/>
  <c r="AJ193" i="4" s="1"/>
  <c r="AJ194" i="4" s="1"/>
  <c r="AJ195" i="4" s="1"/>
  <c r="AJ196" i="4"/>
  <c r="AJ197" i="4" s="1"/>
  <c r="AJ198" i="4" s="1"/>
  <c r="AJ199" i="4" s="1"/>
  <c r="AJ200" i="4" s="1"/>
  <c r="AJ201" i="4" s="1"/>
  <c r="AJ202" i="4" s="1"/>
  <c r="AJ203" i="4" s="1"/>
  <c r="AJ204" i="4" s="1"/>
  <c r="AJ205" i="4" s="1"/>
  <c r="AJ206" i="4" s="1"/>
  <c r="AJ207" i="4" s="1"/>
  <c r="AJ208" i="4" s="1"/>
  <c r="AJ209" i="4" s="1"/>
  <c r="AJ210" i="4" s="1"/>
  <c r="AJ211" i="4" s="1"/>
  <c r="AJ212" i="4" s="1"/>
  <c r="AJ213" i="4" s="1"/>
  <c r="AJ214" i="4" s="1"/>
  <c r="AJ215" i="4" s="1"/>
  <c r="AJ216" i="4" s="1"/>
  <c r="AJ217" i="4" s="1"/>
  <c r="AJ218" i="4" s="1"/>
  <c r="AJ219" i="4" s="1"/>
  <c r="AJ220" i="4" s="1"/>
  <c r="AJ221" i="4" s="1"/>
  <c r="AJ222" i="4" s="1"/>
  <c r="AJ223" i="4" s="1"/>
  <c r="AJ224" i="4" s="1"/>
  <c r="AJ225" i="4" s="1"/>
  <c r="AJ226" i="4" s="1"/>
  <c r="AJ227" i="4"/>
  <c r="AJ228" i="4" s="1"/>
  <c r="AJ229" i="4" s="1"/>
  <c r="AJ230" i="4" s="1"/>
  <c r="AJ231" i="4" s="1"/>
  <c r="AJ232" i="4" s="1"/>
  <c r="AJ233" i="4" s="1"/>
  <c r="AJ234" i="4" s="1"/>
  <c r="AJ235" i="4" s="1"/>
  <c r="AJ236" i="4" s="1"/>
  <c r="AJ237" i="4" s="1"/>
  <c r="AJ238" i="4" s="1"/>
  <c r="AJ239" i="4" s="1"/>
  <c r="AJ240" i="4" s="1"/>
  <c r="AJ241" i="4" s="1"/>
  <c r="AJ242" i="4" s="1"/>
  <c r="AJ243" i="4" s="1"/>
  <c r="AJ244" i="4" s="1"/>
  <c r="AJ245" i="4" s="1"/>
  <c r="AJ246" i="4" s="1"/>
  <c r="AJ247" i="4" s="1"/>
  <c r="AJ248" i="4" s="1"/>
  <c r="AJ249" i="4" s="1"/>
  <c r="AJ250" i="4" s="1"/>
  <c r="AJ251" i="4" s="1"/>
  <c r="AJ252" i="4" s="1"/>
  <c r="AJ253" i="4" s="1"/>
  <c r="AJ254" i="4" s="1"/>
  <c r="AJ255" i="4" s="1"/>
  <c r="AJ256" i="4" s="1"/>
  <c r="AJ257" i="4" s="1"/>
  <c r="AJ258" i="4"/>
  <c r="AJ259" i="4" s="1"/>
  <c r="AJ260" i="4" s="1"/>
  <c r="AJ261" i="4" s="1"/>
  <c r="AJ262" i="4" s="1"/>
  <c r="AJ263" i="4" s="1"/>
  <c r="AJ264" i="4" s="1"/>
  <c r="AJ265" i="4" s="1"/>
  <c r="AJ266" i="4" s="1"/>
  <c r="AJ267" i="4" s="1"/>
  <c r="AJ268" i="4" s="1"/>
  <c r="AJ269" i="4" s="1"/>
  <c r="AJ270" i="4" s="1"/>
  <c r="AJ271" i="4" s="1"/>
  <c r="AJ272" i="4" s="1"/>
  <c r="AJ273" i="4" s="1"/>
  <c r="AJ274" i="4" s="1"/>
  <c r="AJ275" i="4" s="1"/>
  <c r="AJ276" i="4" s="1"/>
  <c r="AJ277" i="4" s="1"/>
  <c r="AJ278" i="4" s="1"/>
  <c r="AJ279" i="4" s="1"/>
  <c r="AJ280" i="4" s="1"/>
  <c r="AJ281" i="4" s="1"/>
  <c r="AJ282" i="4"/>
  <c r="AJ283" i="4" s="1"/>
  <c r="AJ284" i="4" s="1"/>
  <c r="AJ285" i="4" s="1"/>
  <c r="AJ286" i="4" s="1"/>
  <c r="AJ287" i="4" s="1"/>
  <c r="AJ288" i="4" s="1"/>
  <c r="AJ289" i="4" s="1"/>
  <c r="AJ290" i="4" s="1"/>
  <c r="AJ291" i="4" s="1"/>
  <c r="AJ292" i="4" s="1"/>
  <c r="AJ293" i="4" s="1"/>
  <c r="AJ294" i="4" s="1"/>
  <c r="AJ295" i="4" s="1"/>
  <c r="AJ296" i="4" s="1"/>
  <c r="AJ297" i="4" s="1"/>
  <c r="AJ298" i="4" s="1"/>
  <c r="AJ299" i="4" s="1"/>
  <c r="AJ300" i="4" s="1"/>
  <c r="AJ301" i="4" s="1"/>
  <c r="AJ302" i="4" s="1"/>
  <c r="AJ303" i="4" s="1"/>
  <c r="AJ304" i="4" s="1"/>
  <c r="AJ305" i="4" s="1"/>
  <c r="AJ306" i="4" s="1"/>
  <c r="AJ307" i="4" s="1"/>
  <c r="AJ308" i="4" s="1"/>
  <c r="AJ309" i="4" s="1"/>
  <c r="AJ310" i="4" s="1"/>
  <c r="AJ311" i="4" s="1"/>
  <c r="AJ312" i="4"/>
  <c r="AJ313" i="4" s="1"/>
  <c r="AJ314" i="4" s="1"/>
  <c r="AJ315" i="4" s="1"/>
  <c r="AJ316" i="4" s="1"/>
  <c r="AJ317" i="4" s="1"/>
  <c r="AJ318" i="4" s="1"/>
  <c r="AJ319" i="4" s="1"/>
  <c r="AJ320" i="4" s="1"/>
  <c r="AJ321" i="4" s="1"/>
  <c r="AJ322" i="4" s="1"/>
  <c r="AJ323" i="4" s="1"/>
  <c r="AJ324" i="4" s="1"/>
  <c r="AJ325" i="4" s="1"/>
  <c r="AJ326" i="4" s="1"/>
  <c r="AJ327" i="4" s="1"/>
  <c r="AJ328" i="4" s="1"/>
  <c r="AJ329" i="4" s="1"/>
  <c r="AJ330" i="4" s="1"/>
  <c r="AJ331" i="4" s="1"/>
  <c r="AJ332" i="4" s="1"/>
  <c r="AJ333" i="4" s="1"/>
  <c r="AJ334" i="4" s="1"/>
  <c r="AJ335" i="4" s="1"/>
  <c r="AJ336" i="4" s="1"/>
  <c r="AJ337" i="4" s="1"/>
  <c r="AJ338" i="4"/>
  <c r="AJ339" i="4" s="1"/>
  <c r="AJ340" i="4" s="1"/>
  <c r="AJ341" i="4" s="1"/>
  <c r="AJ342" i="4" s="1"/>
  <c r="AJ343" i="4" s="1"/>
  <c r="AJ344" i="4" s="1"/>
  <c r="AJ345" i="4" s="1"/>
  <c r="AJ346" i="4" s="1"/>
  <c r="AJ347" i="4" s="1"/>
  <c r="AJ348" i="4" s="1"/>
  <c r="AJ349" i="4" s="1"/>
  <c r="AJ350" i="4" s="1"/>
  <c r="AJ351" i="4" s="1"/>
  <c r="AJ352" i="4" s="1"/>
  <c r="AJ353" i="4" s="1"/>
  <c r="AJ354" i="4" s="1"/>
  <c r="AJ355" i="4" s="1"/>
  <c r="AJ356" i="4" s="1"/>
  <c r="AJ357" i="4" s="1"/>
  <c r="AJ358" i="4" s="1"/>
  <c r="AJ359" i="4"/>
  <c r="AJ360" i="4" s="1"/>
  <c r="AJ361" i="4" s="1"/>
  <c r="AJ362" i="4" s="1"/>
  <c r="AJ363" i="4" s="1"/>
  <c r="AJ364" i="4" s="1"/>
  <c r="AJ365" i="4" s="1"/>
  <c r="AJ366" i="4" s="1"/>
  <c r="AJ367" i="4" s="1"/>
  <c r="AJ368" i="4" s="1"/>
  <c r="AJ369" i="4" s="1"/>
  <c r="AJ370" i="4" s="1"/>
  <c r="AJ371" i="4" s="1"/>
  <c r="AJ372" i="4" s="1"/>
  <c r="AJ373" i="4" s="1"/>
  <c r="AJ374" i="4" s="1"/>
  <c r="AJ375" i="4" s="1"/>
  <c r="AJ376" i="4" s="1"/>
  <c r="AJ377" i="4" s="1"/>
  <c r="AJ378" i="4" s="1"/>
  <c r="AJ379" i="4" s="1"/>
  <c r="AJ380" i="4" s="1"/>
  <c r="AJ381" i="4" s="1"/>
  <c r="AJ382" i="4" s="1"/>
  <c r="AJ383" i="4" s="1"/>
  <c r="AJ384" i="4" s="1"/>
  <c r="AJ385" i="4"/>
  <c r="AJ386" i="4" s="1"/>
  <c r="AJ387" i="4" s="1"/>
  <c r="AJ388" i="4" s="1"/>
  <c r="AJ389" i="4" s="1"/>
  <c r="AJ390" i="4" s="1"/>
  <c r="AJ391" i="4" s="1"/>
  <c r="AJ392" i="4" s="1"/>
  <c r="AJ393" i="4" s="1"/>
  <c r="AJ394" i="4" s="1"/>
  <c r="AJ395" i="4" s="1"/>
  <c r="AJ396" i="4" s="1"/>
  <c r="AJ397" i="4" s="1"/>
  <c r="AJ398" i="4" s="1"/>
  <c r="AJ399" i="4" s="1"/>
  <c r="AJ400" i="4" s="1"/>
  <c r="AJ401" i="4" s="1"/>
  <c r="AJ402" i="4" s="1"/>
  <c r="AJ403" i="4" s="1"/>
  <c r="AJ404" i="4" s="1"/>
  <c r="AJ405" i="4" s="1"/>
  <c r="AJ406" i="4" s="1"/>
  <c r="AJ407" i="4" s="1"/>
  <c r="AJ408" i="4" s="1"/>
  <c r="AJ409" i="4"/>
  <c r="AJ410" i="4" s="1"/>
  <c r="AJ411" i="4" s="1"/>
  <c r="AJ412" i="4" s="1"/>
  <c r="AJ413" i="4" s="1"/>
  <c r="AJ414" i="4" s="1"/>
  <c r="AJ415" i="4" s="1"/>
  <c r="AJ416" i="4" s="1"/>
  <c r="AJ417" i="4" s="1"/>
  <c r="AJ418" i="4" s="1"/>
  <c r="AJ419" i="4" s="1"/>
  <c r="AJ420" i="4" s="1"/>
  <c r="AJ421" i="4" s="1"/>
  <c r="AJ422" i="4" s="1"/>
  <c r="AJ423" i="4" s="1"/>
  <c r="AJ424" i="4" s="1"/>
  <c r="AJ425" i="4" s="1"/>
  <c r="AJ426" i="4" s="1"/>
  <c r="AJ427" i="4"/>
  <c r="AJ428" i="4" s="1"/>
  <c r="AJ429" i="4" s="1"/>
  <c r="AJ430" i="4" s="1"/>
  <c r="AJ431" i="4" s="1"/>
  <c r="AJ432" i="4" s="1"/>
  <c r="AJ433" i="4" s="1"/>
  <c r="AJ434" i="4" s="1"/>
  <c r="AJ435" i="4" s="1"/>
  <c r="AJ436" i="4" s="1"/>
  <c r="AJ437" i="4" s="1"/>
  <c r="AJ438" i="4" s="1"/>
  <c r="AJ439" i="4" s="1"/>
  <c r="AJ440" i="4"/>
  <c r="AJ441" i="4" s="1"/>
  <c r="AJ442" i="4" s="1"/>
  <c r="AJ443" i="4" s="1"/>
  <c r="AJ444" i="4" s="1"/>
  <c r="AJ445" i="4" s="1"/>
  <c r="AJ446" i="4" s="1"/>
  <c r="AJ447" i="4" s="1"/>
  <c r="AJ448" i="4" s="1"/>
  <c r="AJ449" i="4" s="1"/>
  <c r="AJ450" i="4" s="1"/>
  <c r="AJ451" i="4" s="1"/>
  <c r="AJ452" i="4" s="1"/>
  <c r="AJ453" i="4" s="1"/>
  <c r="AJ454" i="4" s="1"/>
  <c r="AJ455" i="4" s="1"/>
  <c r="AJ456" i="4"/>
  <c r="AJ457" i="4" s="1"/>
  <c r="AJ458" i="4" s="1"/>
  <c r="AJ459" i="4" s="1"/>
  <c r="AJ460" i="4" s="1"/>
  <c r="AJ461" i="4" s="1"/>
  <c r="AJ462" i="4" s="1"/>
  <c r="AJ463" i="4" s="1"/>
  <c r="AJ464" i="4" s="1"/>
  <c r="AJ465" i="4" s="1"/>
  <c r="AJ466" i="4" s="1"/>
  <c r="AJ467" i="4" s="1"/>
  <c r="AJ468" i="4"/>
  <c r="AJ469" i="4" s="1"/>
  <c r="AJ470" i="4" s="1"/>
  <c r="AJ471" i="4" s="1"/>
  <c r="AJ472" i="4" s="1"/>
  <c r="AJ473" i="4" s="1"/>
  <c r="AJ474" i="4" s="1"/>
  <c r="AJ475" i="4" s="1"/>
  <c r="AJ476" i="4" s="1"/>
  <c r="AJ477" i="4" s="1"/>
  <c r="AJ478" i="4" s="1"/>
  <c r="AJ479" i="4" s="1"/>
  <c r="AJ480" i="4" s="1"/>
  <c r="AJ481" i="4" s="1"/>
  <c r="AJ482" i="4" s="1"/>
  <c r="AJ483" i="4" s="1"/>
  <c r="AJ484" i="4"/>
  <c r="AJ485" i="4" s="1"/>
  <c r="AJ486" i="4" s="1"/>
  <c r="AJ487" i="4" s="1"/>
  <c r="AJ488" i="4" s="1"/>
  <c r="AJ489" i="4" s="1"/>
  <c r="AJ490" i="4" s="1"/>
  <c r="AJ491" i="4" s="1"/>
  <c r="AJ492" i="4" s="1"/>
  <c r="AJ493" i="4" s="1"/>
  <c r="AJ494" i="4" s="1"/>
  <c r="AJ495" i="4" s="1"/>
  <c r="AJ496" i="4" s="1"/>
  <c r="AJ497" i="4" s="1"/>
  <c r="AJ498" i="4" s="1"/>
  <c r="AJ499" i="4" s="1"/>
  <c r="AJ500" i="4"/>
  <c r="AJ501" i="4" s="1"/>
  <c r="AJ502" i="4" s="1"/>
  <c r="AJ503" i="4" s="1"/>
  <c r="AJ504" i="4" s="1"/>
  <c r="AJ505" i="4" s="1"/>
  <c r="AJ506" i="4" s="1"/>
  <c r="AJ507" i="4" s="1"/>
  <c r="AJ508" i="4" s="1"/>
  <c r="AJ509" i="4" s="1"/>
  <c r="AJ510" i="4" s="1"/>
  <c r="AJ511" i="4" s="1"/>
  <c r="AJ512" i="4" s="1"/>
  <c r="AJ513" i="4"/>
  <c r="AJ514" i="4" s="1"/>
  <c r="AJ515" i="4" s="1"/>
  <c r="AJ516" i="4" s="1"/>
  <c r="AJ517" i="4" s="1"/>
  <c r="AJ518" i="4" s="1"/>
  <c r="AJ519" i="4" s="1"/>
  <c r="AJ520" i="4" s="1"/>
  <c r="AJ521" i="4" s="1"/>
  <c r="AJ522" i="4" s="1"/>
  <c r="AJ523" i="4" s="1"/>
  <c r="AJ524" i="4" s="1"/>
  <c r="AJ525" i="4" s="1"/>
  <c r="AJ526" i="4" s="1"/>
  <c r="AJ527" i="4" s="1"/>
  <c r="AJ528" i="4" s="1"/>
  <c r="AJ529" i="4"/>
  <c r="AJ530" i="4" s="1"/>
  <c r="AJ531" i="4" s="1"/>
  <c r="AJ532" i="4" s="1"/>
  <c r="AJ533" i="4" s="1"/>
  <c r="AJ534" i="4" s="1"/>
  <c r="AJ535" i="4" s="1"/>
  <c r="AJ536" i="4" s="1"/>
  <c r="AJ537" i="4" s="1"/>
  <c r="AJ538" i="4" s="1"/>
  <c r="AJ539" i="4" s="1"/>
  <c r="AJ540" i="4" s="1"/>
  <c r="AJ541" i="4" s="1"/>
  <c r="AJ542" i="4"/>
  <c r="AJ543" i="4" s="1"/>
  <c r="AJ544" i="4" s="1"/>
  <c r="AJ545" i="4" s="1"/>
  <c r="AJ546" i="4" s="1"/>
  <c r="AJ547" i="4" s="1"/>
  <c r="AJ548" i="4" s="1"/>
  <c r="AJ549" i="4" s="1"/>
  <c r="AJ550" i="4" s="1"/>
  <c r="AJ551" i="4" s="1"/>
  <c r="AJ552" i="4" s="1"/>
  <c r="AJ553" i="4" s="1"/>
  <c r="AJ554" i="4" s="1"/>
  <c r="AJ555" i="4" s="1"/>
  <c r="AJ556" i="4" s="1"/>
  <c r="AJ557" i="4" s="1"/>
  <c r="AJ558" i="4"/>
  <c r="AJ559" i="4" s="1"/>
  <c r="AJ560" i="4" s="1"/>
  <c r="AJ561" i="4" s="1"/>
  <c r="AJ562" i="4" s="1"/>
  <c r="AJ563" i="4" s="1"/>
  <c r="AJ564" i="4" s="1"/>
  <c r="AJ565" i="4" s="1"/>
  <c r="AJ566" i="4" s="1"/>
  <c r="AJ567" i="4" s="1"/>
  <c r="AJ568" i="4" s="1"/>
  <c r="AJ569" i="4" s="1"/>
  <c r="AJ570" i="4" s="1"/>
  <c r="AJ571" i="4" s="1"/>
  <c r="AJ572" i="4" s="1"/>
  <c r="AJ573" i="4" s="1"/>
  <c r="AJ574" i="4"/>
  <c r="AJ575" i="4" s="1"/>
  <c r="AJ576" i="4" s="1"/>
  <c r="AJ577" i="4" s="1"/>
  <c r="AJ578" i="4" s="1"/>
  <c r="AJ579" i="4" s="1"/>
  <c r="AJ580" i="4" s="1"/>
  <c r="AJ581" i="4" s="1"/>
  <c r="AJ582" i="4" s="1"/>
  <c r="AJ583" i="4" s="1"/>
  <c r="AJ584" i="4" s="1"/>
  <c r="AJ585" i="4" s="1"/>
  <c r="AJ586" i="4"/>
  <c r="AJ587" i="4" s="1"/>
  <c r="AJ588" i="4" s="1"/>
  <c r="AJ589" i="4" s="1"/>
  <c r="AJ590" i="4" s="1"/>
  <c r="AJ591" i="4" s="1"/>
  <c r="AJ592" i="4" s="1"/>
  <c r="AJ593" i="4" s="1"/>
  <c r="AJ594" i="4" s="1"/>
  <c r="AJ595" i="4" s="1"/>
  <c r="AJ596" i="4" s="1"/>
  <c r="AJ597" i="4" s="1"/>
  <c r="AJ598" i="4" s="1"/>
  <c r="AJ599" i="4" s="1"/>
  <c r="AJ600" i="4" s="1"/>
  <c r="AJ601" i="4" s="1"/>
  <c r="AJ602" i="4"/>
  <c r="AJ603" i="4" s="1"/>
  <c r="AJ604" i="4" s="1"/>
  <c r="AJ605" i="4" s="1"/>
  <c r="AJ606" i="4" s="1"/>
  <c r="AJ607" i="4" s="1"/>
  <c r="AJ608" i="4" s="1"/>
  <c r="AJ609" i="4" s="1"/>
  <c r="AJ610" i="4" s="1"/>
  <c r="AJ611" i="4" s="1"/>
  <c r="AJ612" i="4" s="1"/>
  <c r="AJ613" i="4" s="1"/>
  <c r="AJ614" i="4" s="1"/>
  <c r="AJ615" i="4"/>
  <c r="AJ616" i="4" s="1"/>
  <c r="AJ617" i="4" s="1"/>
  <c r="AJ618" i="4" s="1"/>
  <c r="AJ619" i="4" s="1"/>
  <c r="AJ620" i="4" s="1"/>
  <c r="AJ621" i="4" s="1"/>
  <c r="AJ622" i="4" s="1"/>
  <c r="AJ623" i="4" s="1"/>
  <c r="AJ624" i="4" s="1"/>
  <c r="AJ625" i="4" s="1"/>
  <c r="AJ626" i="4" s="1"/>
  <c r="AJ627" i="4" s="1"/>
  <c r="AJ628" i="4" s="1"/>
  <c r="AJ629" i="4" s="1"/>
  <c r="AJ630" i="4" s="1"/>
  <c r="AJ631" i="4"/>
  <c r="AJ632" i="4" s="1"/>
  <c r="AJ633" i="4" s="1"/>
  <c r="AJ634" i="4" s="1"/>
  <c r="AJ635" i="4" s="1"/>
  <c r="AJ636" i="4" s="1"/>
  <c r="AJ637" i="4" s="1"/>
  <c r="AJ638" i="4" s="1"/>
  <c r="AJ639" i="4" s="1"/>
  <c r="AJ640" i="4" s="1"/>
  <c r="AJ641" i="4" s="1"/>
  <c r="AJ642" i="4" s="1"/>
  <c r="AJ643" i="4" s="1"/>
  <c r="AJ644" i="4" s="1"/>
  <c r="AJ645" i="4" s="1"/>
  <c r="AJ646" i="4" s="1"/>
  <c r="AJ647" i="4" s="1"/>
  <c r="AJ648" i="4" s="1"/>
  <c r="AJ649" i="4" s="1"/>
  <c r="AJ650" i="4" s="1"/>
  <c r="AJ651" i="4" s="1"/>
  <c r="AJ652" i="4" s="1"/>
  <c r="AJ653" i="4" s="1"/>
  <c r="AJ654" i="4" s="1"/>
  <c r="AJ655" i="4" s="1"/>
  <c r="AJ656" i="4" s="1"/>
  <c r="AJ657" i="4" s="1"/>
  <c r="AJ658" i="4" s="1"/>
  <c r="AJ659" i="4"/>
  <c r="AJ660" i="4" s="1"/>
  <c r="AJ661" i="4" s="1"/>
  <c r="AJ662" i="4" s="1"/>
  <c r="AJ663" i="4" s="1"/>
  <c r="AJ664" i="4" s="1"/>
  <c r="AJ665" i="4" s="1"/>
  <c r="AJ666" i="4" s="1"/>
  <c r="AJ667" i="4" s="1"/>
  <c r="AJ668" i="4" s="1"/>
  <c r="AJ669" i="4" s="1"/>
  <c r="AJ670" i="4" s="1"/>
  <c r="AJ671" i="4" s="1"/>
  <c r="AJ672" i="4" s="1"/>
  <c r="AJ673" i="4" s="1"/>
  <c r="AJ674" i="4" s="1"/>
  <c r="AJ675" i="4" s="1"/>
  <c r="AJ676" i="4" s="1"/>
  <c r="AJ677" i="4" s="1"/>
  <c r="AJ678" i="4" s="1"/>
  <c r="AJ679" i="4" s="1"/>
  <c r="AJ680" i="4" s="1"/>
  <c r="AJ681" i="4" s="1"/>
  <c r="AJ682" i="4" s="1"/>
  <c r="AJ683" i="4" s="1"/>
  <c r="AJ684" i="4" s="1"/>
  <c r="AJ685" i="4" s="1"/>
  <c r="AJ686" i="4" s="1"/>
  <c r="AJ687" i="4" s="1"/>
  <c r="AJ688" i="4" s="1"/>
  <c r="AJ689" i="4" s="1"/>
  <c r="AJ690" i="4" s="1"/>
  <c r="AJ691" i="4" s="1"/>
  <c r="AJ692" i="4" s="1"/>
  <c r="AJ693" i="4" s="1"/>
  <c r="AJ694" i="4" s="1"/>
  <c r="AJ695" i="4" s="1"/>
  <c r="AJ696" i="4" s="1"/>
  <c r="AJ697" i="4" s="1"/>
  <c r="AJ698" i="4" s="1"/>
  <c r="AJ699" i="4" s="1"/>
  <c r="AJ700" i="4" s="1"/>
  <c r="AJ701" i="4" s="1"/>
  <c r="AJ702" i="4" s="1"/>
  <c r="AJ703" i="4" s="1"/>
  <c r="AJ704" i="4" s="1"/>
  <c r="AJ705" i="4" s="1"/>
  <c r="AJ706" i="4" s="1"/>
  <c r="AJ707" i="4" s="1"/>
  <c r="AJ708" i="4" s="1"/>
  <c r="AJ709" i="4" s="1"/>
  <c r="AJ710" i="4" s="1"/>
  <c r="AJ711" i="4" s="1"/>
  <c r="AJ712" i="4" s="1"/>
  <c r="AJ713" i="4" s="1"/>
  <c r="AJ714" i="4" s="1"/>
  <c r="AJ715" i="4" s="1"/>
  <c r="AJ716" i="4" s="1"/>
  <c r="AJ717" i="4" s="1"/>
  <c r="AJ718" i="4" s="1"/>
  <c r="AJ719" i="4" s="1"/>
  <c r="AJ720" i="4"/>
  <c r="AJ721" i="4" s="1"/>
  <c r="AJ722" i="4" s="1"/>
  <c r="AJ723" i="4" s="1"/>
  <c r="AJ724" i="4" s="1"/>
  <c r="AJ725" i="4" s="1"/>
  <c r="AJ726" i="4" s="1"/>
  <c r="AJ727" i="4" s="1"/>
  <c r="AJ728" i="4" s="1"/>
  <c r="AJ729" i="4" s="1"/>
  <c r="AJ730" i="4" s="1"/>
  <c r="AJ731" i="4" s="1"/>
  <c r="AJ732" i="4" s="1"/>
  <c r="AJ733" i="4" s="1"/>
  <c r="AJ734" i="4" s="1"/>
  <c r="AJ735" i="4" s="1"/>
  <c r="AJ736" i="4" s="1"/>
  <c r="AJ737" i="4" s="1"/>
  <c r="AJ738" i="4" s="1"/>
  <c r="AJ739" i="4" s="1"/>
  <c r="AJ740" i="4" s="1"/>
  <c r="AJ741" i="4" s="1"/>
  <c r="AJ742" i="4" s="1"/>
  <c r="AJ743" i="4" s="1"/>
  <c r="AJ744" i="4" s="1"/>
  <c r="AJ745" i="4" s="1"/>
  <c r="AJ746" i="4" s="1"/>
  <c r="AJ747" i="4" s="1"/>
  <c r="AJ748" i="4" s="1"/>
  <c r="AJ749" i="4" s="1"/>
  <c r="AJ750" i="4" s="1"/>
  <c r="AJ751" i="4" s="1"/>
  <c r="AJ752" i="4" s="1"/>
  <c r="AJ753" i="4" s="1"/>
  <c r="AJ754" i="4" s="1"/>
  <c r="AJ755" i="4" s="1"/>
  <c r="AJ756" i="4" s="1"/>
  <c r="AJ757" i="4" s="1"/>
  <c r="AJ758" i="4" s="1"/>
  <c r="AJ759" i="4" s="1"/>
  <c r="AJ760" i="4" s="1"/>
  <c r="AJ761" i="4"/>
  <c r="AJ762" i="4" s="1"/>
  <c r="AJ763" i="4" s="1"/>
  <c r="AJ764" i="4" s="1"/>
  <c r="AJ765" i="4" s="1"/>
  <c r="AJ766" i="4" s="1"/>
  <c r="AJ767" i="4" s="1"/>
  <c r="AJ768" i="4" s="1"/>
  <c r="AJ769" i="4" s="1"/>
  <c r="AJ770" i="4" s="1"/>
  <c r="AJ771" i="4" s="1"/>
  <c r="AJ772" i="4" s="1"/>
  <c r="AJ773" i="4" s="1"/>
  <c r="AJ774" i="4" s="1"/>
  <c r="AJ775" i="4" s="1"/>
  <c r="AJ776" i="4" s="1"/>
  <c r="AJ777" i="4" s="1"/>
  <c r="AJ778" i="4" s="1"/>
  <c r="AJ779" i="4" s="1"/>
  <c r="AJ780" i="4" s="1"/>
  <c r="AJ781" i="4" s="1"/>
  <c r="AJ782" i="4" s="1"/>
  <c r="AJ783" i="4" s="1"/>
  <c r="AJ784" i="4" s="1"/>
  <c r="AJ785" i="4" s="1"/>
  <c r="AJ786" i="4" s="1"/>
  <c r="AJ787" i="4" s="1"/>
  <c r="AJ788" i="4" s="1"/>
  <c r="AJ789" i="4" s="1"/>
  <c r="AJ790" i="4" s="1"/>
  <c r="AJ791" i="4" s="1"/>
  <c r="AJ792" i="4" s="1"/>
  <c r="AJ793" i="4"/>
  <c r="AJ794" i="4" s="1"/>
  <c r="AJ795" i="4" s="1"/>
  <c r="AJ796" i="4" s="1"/>
  <c r="AJ797" i="4" s="1"/>
  <c r="AJ798" i="4" s="1"/>
  <c r="AJ799" i="4" s="1"/>
  <c r="AJ800" i="4" s="1"/>
  <c r="AJ801" i="4" s="1"/>
  <c r="AJ802" i="4" s="1"/>
  <c r="AJ803" i="4" s="1"/>
  <c r="AJ804" i="4" s="1"/>
  <c r="AJ805" i="4" s="1"/>
  <c r="AJ806" i="4"/>
  <c r="AJ807" i="4" s="1"/>
  <c r="AJ808" i="4" s="1"/>
  <c r="AJ809" i="4" s="1"/>
  <c r="AJ810" i="4" s="1"/>
  <c r="AJ811" i="4" s="1"/>
  <c r="AJ812" i="4" s="1"/>
  <c r="AJ813" i="4" s="1"/>
  <c r="AJ814" i="4" s="1"/>
  <c r="AJ815" i="4" s="1"/>
  <c r="AJ816" i="4" s="1"/>
  <c r="AJ817" i="4" s="1"/>
  <c r="AJ818" i="4" s="1"/>
  <c r="AJ819" i="4" s="1"/>
  <c r="AJ820" i="4" s="1"/>
  <c r="AJ821" i="4" s="1"/>
  <c r="AJ822" i="4" s="1"/>
  <c r="AJ823" i="4" s="1"/>
  <c r="AJ824" i="4" s="1"/>
  <c r="AJ825" i="4" s="1"/>
  <c r="AJ826" i="4" s="1"/>
  <c r="AJ827" i="4" s="1"/>
  <c r="AJ828" i="4" s="1"/>
  <c r="AJ829" i="4" s="1"/>
  <c r="AJ830" i="4" s="1"/>
  <c r="AJ831" i="4" s="1"/>
  <c r="AJ832" i="4" s="1"/>
  <c r="AJ833" i="4" s="1"/>
  <c r="AJ834" i="4" s="1"/>
  <c r="AJ835" i="4" s="1"/>
  <c r="AJ836" i="4" s="1"/>
  <c r="AJ837" i="4" s="1"/>
  <c r="AJ838" i="4" s="1"/>
  <c r="AJ839" i="4" s="1"/>
  <c r="AJ840" i="4" s="1"/>
  <c r="AJ841" i="4" s="1"/>
  <c r="AJ842" i="4" s="1"/>
  <c r="AJ843" i="4" s="1"/>
  <c r="AJ844" i="4" s="1"/>
  <c r="AJ845" i="4" s="1"/>
  <c r="AJ846" i="4" s="1"/>
  <c r="AJ847" i="4" s="1"/>
  <c r="AJ848" i="4" s="1"/>
  <c r="AJ849" i="4" s="1"/>
  <c r="AJ850" i="4"/>
  <c r="AJ851" i="4" s="1"/>
  <c r="AJ852" i="4" s="1"/>
  <c r="AJ853" i="4" s="1"/>
  <c r="AJ854" i="4" s="1"/>
  <c r="AJ855" i="4" s="1"/>
  <c r="AJ856" i="4" s="1"/>
  <c r="AJ857" i="4" s="1"/>
  <c r="AJ858" i="4" s="1"/>
  <c r="AJ859" i="4" s="1"/>
  <c r="AJ860" i="4" s="1"/>
  <c r="AJ861" i="4" s="1"/>
  <c r="AJ862" i="4" s="1"/>
  <c r="AJ863" i="4" s="1"/>
  <c r="AJ864" i="4" s="1"/>
  <c r="AJ865" i="4" s="1"/>
  <c r="AJ866" i="4" s="1"/>
  <c r="AJ867" i="4" s="1"/>
  <c r="AJ868" i="4" s="1"/>
  <c r="AJ869" i="4" s="1"/>
  <c r="AJ870" i="4" s="1"/>
  <c r="AJ871" i="4" s="1"/>
  <c r="AJ872" i="4" s="1"/>
  <c r="AJ873" i="4" s="1"/>
  <c r="AJ874" i="4" s="1"/>
  <c r="AJ875" i="4" s="1"/>
  <c r="AJ876" i="4" s="1"/>
  <c r="AJ877" i="4" s="1"/>
  <c r="AJ878" i="4" s="1"/>
  <c r="AJ879" i="4" s="1"/>
  <c r="AJ880" i="4" s="1"/>
  <c r="AJ881" i="4" s="1"/>
  <c r="AJ882" i="4" s="1"/>
  <c r="AJ883" i="4" s="1"/>
  <c r="AJ884" i="4" s="1"/>
  <c r="AJ885" i="4" s="1"/>
  <c r="AJ886" i="4" s="1"/>
  <c r="AJ887" i="4" s="1"/>
  <c r="AJ888" i="4" s="1"/>
  <c r="AJ889" i="4" s="1"/>
  <c r="AJ890" i="4" s="1"/>
  <c r="AJ891" i="4" s="1"/>
  <c r="AJ892" i="4" s="1"/>
  <c r="AJ893" i="4" s="1"/>
  <c r="AJ894" i="4" s="1"/>
  <c r="AJ895" i="4" s="1"/>
  <c r="AJ896" i="4" s="1"/>
  <c r="AJ897" i="4" s="1"/>
  <c r="AJ898" i="4" s="1"/>
  <c r="AJ899" i="4" s="1"/>
  <c r="AJ900" i="4" s="1"/>
  <c r="AJ901" i="4" s="1"/>
  <c r="AJ902" i="4" s="1"/>
  <c r="AJ903" i="4" s="1"/>
  <c r="AJ904" i="4" s="1"/>
  <c r="AJ905" i="4" s="1"/>
  <c r="AJ906" i="4" s="1"/>
  <c r="AJ907" i="4"/>
  <c r="AJ908" i="4" s="1"/>
  <c r="AJ909" i="4" s="1"/>
  <c r="AJ910" i="4" s="1"/>
  <c r="AJ911" i="4" s="1"/>
  <c r="AJ912" i="4" s="1"/>
  <c r="AJ913" i="4" s="1"/>
  <c r="AJ914" i="4" s="1"/>
  <c r="AJ915" i="4" s="1"/>
  <c r="AJ916" i="4" s="1"/>
  <c r="AJ917" i="4" s="1"/>
  <c r="AJ918" i="4" s="1"/>
  <c r="AJ919" i="4" s="1"/>
  <c r="AJ920" i="4" s="1"/>
  <c r="AJ921" i="4" s="1"/>
  <c r="AJ922" i="4" s="1"/>
  <c r="AJ923" i="4" s="1"/>
  <c r="AJ924" i="4" s="1"/>
  <c r="AJ925" i="4" s="1"/>
  <c r="AJ926" i="4" s="1"/>
  <c r="AJ927" i="4" s="1"/>
  <c r="AJ928" i="4" s="1"/>
  <c r="AJ929" i="4" s="1"/>
  <c r="AJ930" i="4" s="1"/>
  <c r="AJ931" i="4" s="1"/>
  <c r="AJ932" i="4" s="1"/>
  <c r="AJ933" i="4" s="1"/>
  <c r="AJ934" i="4" s="1"/>
  <c r="AJ935" i="4" s="1"/>
  <c r="AJ936" i="4" s="1"/>
  <c r="AJ937" i="4" s="1"/>
  <c r="AJ938" i="4" s="1"/>
  <c r="AJ939" i="4" s="1"/>
  <c r="AJ940" i="4" s="1"/>
  <c r="AJ941" i="4" s="1"/>
  <c r="AJ942" i="4" s="1"/>
  <c r="AJ943" i="4" s="1"/>
  <c r="AJ944" i="4" s="1"/>
  <c r="AJ945" i="4" s="1"/>
  <c r="AJ946" i="4" s="1"/>
  <c r="AJ947" i="4" s="1"/>
  <c r="AJ948" i="4" s="1"/>
  <c r="AJ949" i="4" s="1"/>
  <c r="AJ950" i="4" s="1"/>
  <c r="AJ951" i="4" s="1"/>
  <c r="AJ952" i="4" s="1"/>
  <c r="AJ953" i="4" s="1"/>
  <c r="AJ954" i="4" s="1"/>
  <c r="AJ955" i="4" s="1"/>
  <c r="AJ956" i="4" s="1"/>
  <c r="AJ957" i="4" s="1"/>
  <c r="AJ958" i="4" s="1"/>
  <c r="AJ959" i="4" s="1"/>
  <c r="AJ960" i="4" s="1"/>
  <c r="AJ961" i="4" s="1"/>
  <c r="AJ962" i="4" s="1"/>
  <c r="AJ963" i="4" s="1"/>
  <c r="AJ964" i="4" s="1"/>
  <c r="AJ965" i="4" s="1"/>
  <c r="AJ966" i="4" s="1"/>
  <c r="AJ967" i="4" s="1"/>
  <c r="AJ968" i="4" s="1"/>
  <c r="AJ969" i="4" s="1"/>
  <c r="AJ970" i="4" s="1"/>
  <c r="AJ971" i="4" s="1"/>
  <c r="AJ972" i="4" s="1"/>
  <c r="AJ973" i="4" s="1"/>
  <c r="AJ974" i="4" s="1"/>
  <c r="AJ975" i="4" s="1"/>
  <c r="AJ976" i="4" s="1"/>
  <c r="AJ977" i="4" s="1"/>
  <c r="AJ978" i="4" s="1"/>
  <c r="AJ979" i="4" s="1"/>
  <c r="AJ980" i="4"/>
  <c r="AJ981" i="4" s="1"/>
  <c r="AJ982" i="4" s="1"/>
  <c r="AJ983" i="4" s="1"/>
  <c r="AJ984" i="4" s="1"/>
  <c r="AJ985" i="4" s="1"/>
  <c r="AJ986" i="4" s="1"/>
  <c r="AJ987" i="4" s="1"/>
  <c r="AJ988" i="4" s="1"/>
  <c r="AJ989" i="4" s="1"/>
  <c r="AJ990" i="4" s="1"/>
  <c r="AJ991" i="4" s="1"/>
  <c r="AJ992" i="4" s="1"/>
  <c r="AJ993" i="4" s="1"/>
  <c r="AJ994" i="4" s="1"/>
  <c r="AJ995" i="4" s="1"/>
  <c r="AJ996" i="4" s="1"/>
  <c r="AJ997" i="4" s="1"/>
  <c r="AJ998" i="4" s="1"/>
  <c r="AJ999" i="4" s="1"/>
  <c r="AJ1000" i="4" s="1"/>
  <c r="AJ1001" i="4" s="1"/>
  <c r="AJ1002" i="4" s="1"/>
  <c r="AJ1003" i="4" s="1"/>
  <c r="AJ1004" i="4" s="1"/>
  <c r="AJ1005" i="4" s="1"/>
  <c r="AJ1006" i="4" s="1"/>
  <c r="AJ1007" i="4" s="1"/>
  <c r="AJ1008" i="4" s="1"/>
  <c r="AJ1009" i="4" s="1"/>
  <c r="AJ1010" i="4" s="1"/>
  <c r="AJ1011" i="4" s="1"/>
  <c r="AJ1012" i="4" s="1"/>
  <c r="AJ1013" i="4" s="1"/>
  <c r="AJ1014" i="4" s="1"/>
  <c r="AJ1015" i="4" s="1"/>
  <c r="AJ1016" i="4" s="1"/>
  <c r="AJ1017" i="4" s="1"/>
  <c r="AJ1018" i="4" s="1"/>
  <c r="AJ1019" i="4" s="1"/>
  <c r="AJ1020" i="4" s="1"/>
  <c r="AJ1021" i="4" s="1"/>
  <c r="AJ1022" i="4" s="1"/>
  <c r="AJ1023" i="4" s="1"/>
  <c r="AJ1024" i="4" s="1"/>
  <c r="AJ1025" i="4" s="1"/>
  <c r="AJ1026" i="4" s="1"/>
  <c r="AJ1027" i="4" s="1"/>
  <c r="AJ1028" i="4" s="1"/>
  <c r="AJ1029" i="4" s="1"/>
  <c r="AJ1030" i="4" s="1"/>
  <c r="AJ1031" i="4" s="1"/>
  <c r="AJ1032" i="4" s="1"/>
  <c r="AJ1033" i="4" s="1"/>
  <c r="AJ1034" i="4" s="1"/>
  <c r="AJ1035" i="4" s="1"/>
  <c r="AJ1036" i="4" s="1"/>
  <c r="AJ1037" i="4" s="1"/>
  <c r="AJ1038" i="4" s="1"/>
  <c r="AJ1039" i="4" s="1"/>
  <c r="AJ1040" i="4" s="1"/>
  <c r="AJ1041" i="4" s="1"/>
  <c r="AJ1042" i="4" s="1"/>
  <c r="AJ1043" i="4" s="1"/>
  <c r="AJ1044" i="4" s="1"/>
  <c r="AJ1045" i="4" s="1"/>
  <c r="AJ1046" i="4" s="1"/>
  <c r="AJ1047" i="4" s="1"/>
  <c r="AJ1048" i="4" s="1"/>
  <c r="AJ1049" i="4" s="1"/>
  <c r="AJ1050" i="4" s="1"/>
  <c r="AJ1051" i="4" s="1"/>
  <c r="AJ1052" i="4" s="1"/>
  <c r="AJ1053" i="4" s="1"/>
  <c r="AJ1054" i="4" s="1"/>
  <c r="AJ1055" i="4" s="1"/>
  <c r="AJ1056" i="4" s="1"/>
  <c r="AJ1057" i="4" s="1"/>
  <c r="AJ1058" i="4" s="1"/>
  <c r="AJ1059" i="4" s="1"/>
  <c r="AJ1060" i="4" s="1"/>
  <c r="AJ1061" i="4" s="1"/>
  <c r="AJ1062" i="4" s="1"/>
  <c r="AJ1063" i="4" s="1"/>
  <c r="AJ1064" i="4" s="1"/>
  <c r="AJ1065" i="4" s="1"/>
  <c r="AJ1066" i="4" s="1"/>
  <c r="AJ1067" i="4" s="1"/>
  <c r="AJ1068" i="4" s="1"/>
  <c r="AJ1069" i="4" s="1"/>
  <c r="AJ1070" i="4" s="1"/>
  <c r="AJ1071" i="4" s="1"/>
  <c r="AJ1072" i="4" s="1"/>
  <c r="AJ1073" i="4" s="1"/>
  <c r="AJ1074" i="4" s="1"/>
  <c r="AJ1075" i="4" s="1"/>
  <c r="AJ1076" i="4" s="1"/>
  <c r="AJ1077" i="4" s="1"/>
  <c r="AJ1078" i="4" s="1"/>
  <c r="AJ1079" i="4" s="1"/>
  <c r="AJ1080" i="4" s="1"/>
  <c r="AJ1081" i="4" s="1"/>
  <c r="AJ1082" i="4" s="1"/>
  <c r="AJ1083" i="4" s="1"/>
  <c r="AJ1084" i="4" s="1"/>
  <c r="AJ1085" i="4" s="1"/>
  <c r="AJ1086" i="4" s="1"/>
  <c r="AJ1087" i="4"/>
  <c r="AJ1088" i="4" s="1"/>
  <c r="AJ1089" i="4" s="1"/>
  <c r="AJ1090" i="4" s="1"/>
  <c r="AJ1091" i="4" s="1"/>
  <c r="AJ1092" i="4" s="1"/>
  <c r="AJ1093" i="4" s="1"/>
  <c r="AJ1094" i="4" s="1"/>
  <c r="AJ1095" i="4" s="1"/>
  <c r="AJ1096" i="4" s="1"/>
  <c r="AJ1097" i="4" s="1"/>
  <c r="AJ1098" i="4" s="1"/>
  <c r="AJ1099" i="4" s="1"/>
  <c r="AJ1100" i="4" s="1"/>
  <c r="AJ1101" i="4" s="1"/>
  <c r="AJ1102" i="4" s="1"/>
  <c r="AJ1103" i="4" s="1"/>
  <c r="AJ1104" i="4" s="1"/>
  <c r="AJ1105" i="4" s="1"/>
  <c r="AJ1106" i="4" s="1"/>
  <c r="AJ1107" i="4" s="1"/>
  <c r="AJ1108" i="4" s="1"/>
  <c r="AJ1109" i="4" s="1"/>
  <c r="AJ1110" i="4" s="1"/>
  <c r="AJ1111" i="4" s="1"/>
  <c r="AJ1112" i="4" s="1"/>
  <c r="AJ1113" i="4" s="1"/>
  <c r="AJ1114" i="4" s="1"/>
  <c r="AJ1115" i="4" s="1"/>
  <c r="AJ1116" i="4" s="1"/>
  <c r="AJ1117" i="4" s="1"/>
  <c r="AJ1118" i="4" s="1"/>
  <c r="AJ1119" i="4" s="1"/>
  <c r="AJ1120" i="4" s="1"/>
  <c r="AJ1121" i="4" s="1"/>
  <c r="AJ1122" i="4" s="1"/>
  <c r="AJ1123" i="4" s="1"/>
  <c r="AJ1124" i="4" s="1"/>
  <c r="AJ1125" i="4" s="1"/>
  <c r="AJ1126" i="4" s="1"/>
  <c r="AJ1127" i="4" s="1"/>
  <c r="AJ1128" i="4" s="1"/>
  <c r="AJ1129" i="4"/>
  <c r="AJ1130" i="4" s="1"/>
  <c r="AJ1131" i="4" s="1"/>
  <c r="AJ1132" i="4" s="1"/>
  <c r="AJ1133" i="4" s="1"/>
  <c r="AJ1134" i="4" s="1"/>
  <c r="AJ1135" i="4" s="1"/>
  <c r="AJ1136" i="4" s="1"/>
  <c r="AJ1137" i="4" s="1"/>
  <c r="AJ1138" i="4" s="1"/>
  <c r="AJ1139" i="4" s="1"/>
  <c r="AJ1140" i="4" s="1"/>
  <c r="AJ1141" i="4" s="1"/>
  <c r="AJ1142" i="4" s="1"/>
  <c r="AJ1143" i="4" s="1"/>
  <c r="AJ1144" i="4" s="1"/>
  <c r="AJ1145" i="4" s="1"/>
  <c r="AJ1146" i="4" s="1"/>
  <c r="AJ1147" i="4" s="1"/>
  <c r="AJ1148" i="4" s="1"/>
  <c r="AJ1149" i="4" s="1"/>
  <c r="AJ1150" i="4" s="1"/>
  <c r="AJ1151" i="4" s="1"/>
  <c r="AJ1152" i="4" s="1"/>
  <c r="AJ1153" i="4" s="1"/>
  <c r="AJ1154" i="4" s="1"/>
  <c r="AJ1155" i="4" s="1"/>
  <c r="AJ1156" i="4" s="1"/>
  <c r="AJ1157" i="4" s="1"/>
  <c r="AJ1158" i="4" s="1"/>
  <c r="AJ1159" i="4" s="1"/>
  <c r="AJ1160" i="4" s="1"/>
  <c r="AJ1161" i="4" s="1"/>
  <c r="AJ1162" i="4" s="1"/>
  <c r="AJ1163" i="4" s="1"/>
  <c r="AJ1164" i="4" s="1"/>
  <c r="AJ1165" i="4" s="1"/>
  <c r="AJ1166" i="4" s="1"/>
  <c r="AJ1167" i="4" s="1"/>
  <c r="AJ1168" i="4" s="1"/>
  <c r="AJ1169" i="4" s="1"/>
  <c r="AJ1170" i="4" s="1"/>
  <c r="AJ1171" i="4" s="1"/>
  <c r="AJ1172" i="4" s="1"/>
  <c r="AJ1173" i="4" s="1"/>
  <c r="AJ1174" i="4" s="1"/>
  <c r="AJ1175" i="4" s="1"/>
  <c r="AJ1176" i="4" s="1"/>
  <c r="AJ1177" i="4" s="1"/>
  <c r="AJ1178" i="4" s="1"/>
  <c r="AJ1179" i="4" s="1"/>
  <c r="AJ1180" i="4" s="1"/>
  <c r="AJ1181" i="4" s="1"/>
  <c r="AJ1182" i="4" s="1"/>
  <c r="AJ1183" i="4"/>
  <c r="AJ1184" i="4" s="1"/>
  <c r="AJ1185" i="4" s="1"/>
  <c r="AJ1186" i="4" s="1"/>
  <c r="AJ1187" i="4" s="1"/>
  <c r="AJ1188" i="4" s="1"/>
  <c r="AJ1189" i="4" s="1"/>
  <c r="AJ1190" i="4" s="1"/>
  <c r="AJ1191" i="4" s="1"/>
  <c r="AJ1192" i="4" s="1"/>
  <c r="AJ1193" i="4"/>
  <c r="AJ1194" i="4" s="1"/>
  <c r="AJ1195" i="4" s="1"/>
  <c r="AJ1196" i="4" s="1"/>
  <c r="AJ1197" i="4" s="1"/>
  <c r="AJ1198" i="4" s="1"/>
  <c r="AJ1199" i="4" s="1"/>
  <c r="AJ1200" i="4" s="1"/>
  <c r="AJ1201" i="4" s="1"/>
  <c r="AJ1202" i="4" s="1"/>
  <c r="AJ1203" i="4" s="1"/>
  <c r="AJ1204" i="4" s="1"/>
  <c r="AJ1205" i="4" s="1"/>
  <c r="AJ1206" i="4" s="1"/>
  <c r="AJ1207" i="4" s="1"/>
  <c r="AJ1208" i="4" s="1"/>
  <c r="AJ1209" i="4" s="1"/>
  <c r="AJ1210" i="4" s="1"/>
  <c r="AJ1211" i="4" s="1"/>
  <c r="AJ1212" i="4" s="1"/>
  <c r="AJ1213" i="4" s="1"/>
  <c r="AJ1214" i="4" s="1"/>
  <c r="AJ1215" i="4"/>
  <c r="AJ1216" i="4" s="1"/>
  <c r="AJ1217" i="4" s="1"/>
  <c r="AJ1218" i="4" s="1"/>
  <c r="AJ1219" i="4" s="1"/>
  <c r="AJ1220" i="4" s="1"/>
  <c r="AJ1221" i="4" s="1"/>
  <c r="AJ1222" i="4" s="1"/>
  <c r="AJ1223" i="4" s="1"/>
  <c r="AJ1224" i="4" s="1"/>
  <c r="AJ1225" i="4" s="1"/>
  <c r="AJ1226" i="4" s="1"/>
  <c r="AJ1227" i="4" s="1"/>
  <c r="AJ1228" i="4" s="1"/>
  <c r="AJ1229" i="4" s="1"/>
  <c r="AJ1230" i="4" s="1"/>
  <c r="AJ1231" i="4" s="1"/>
  <c r="AJ1232" i="4" s="1"/>
  <c r="AJ1233" i="4" s="1"/>
  <c r="AJ1234" i="4" s="1"/>
  <c r="AJ1235" i="4" s="1"/>
  <c r="AJ1236" i="4" s="1"/>
  <c r="AJ1237" i="4" s="1"/>
  <c r="AJ1238" i="4" s="1"/>
  <c r="AJ1239" i="4" s="1"/>
  <c r="AJ1240" i="4" s="1"/>
  <c r="AJ1241" i="4" s="1"/>
  <c r="AJ1242" i="4" s="1"/>
  <c r="AJ1243" i="4" s="1"/>
  <c r="AJ1244" i="4" s="1"/>
  <c r="AJ1245" i="4" s="1"/>
  <c r="AJ1246" i="4" s="1"/>
  <c r="AJ1247" i="4"/>
  <c r="AJ1248" i="4" s="1"/>
  <c r="AJ1249" i="4" s="1"/>
  <c r="AJ1250" i="4" s="1"/>
  <c r="AJ1251" i="4" s="1"/>
  <c r="AJ1252" i="4" s="1"/>
  <c r="AJ1253" i="4" s="1"/>
  <c r="AJ1254" i="4" s="1"/>
  <c r="AJ1255" i="4" s="1"/>
  <c r="AJ1256" i="4" s="1"/>
  <c r="AJ1257" i="4" s="1"/>
  <c r="AJ1258" i="4" s="1"/>
  <c r="AJ1259" i="4" s="1"/>
  <c r="AJ1260" i="4" s="1"/>
  <c r="AJ1261" i="4" s="1"/>
  <c r="AJ1262" i="4" s="1"/>
  <c r="AJ1263" i="4" s="1"/>
  <c r="AJ1264" i="4" s="1"/>
  <c r="AJ1265" i="4" s="1"/>
  <c r="AJ1266" i="4" s="1"/>
  <c r="AJ1267" i="4" s="1"/>
  <c r="AJ1268" i="4" s="1"/>
  <c r="AJ4" i="4"/>
  <c r="AJ4" i="1"/>
  <c r="AJ12" i="1"/>
  <c r="AJ20" i="1"/>
  <c r="AJ28" i="1"/>
  <c r="AJ36" i="1"/>
  <c r="AJ44" i="1"/>
  <c r="AJ52" i="1"/>
  <c r="AJ60" i="1"/>
  <c r="AJ68" i="1"/>
  <c r="AJ76" i="1"/>
  <c r="AJ84" i="1"/>
  <c r="AJ92" i="1"/>
  <c r="AJ100" i="1"/>
  <c r="AJ108" i="1"/>
  <c r="AJ116" i="1"/>
  <c r="AJ124" i="1"/>
  <c r="AJ132" i="1"/>
  <c r="AJ140" i="1"/>
  <c r="AJ148" i="1"/>
  <c r="AJ156" i="1"/>
  <c r="AJ164" i="1"/>
  <c r="AJ172" i="1"/>
  <c r="AJ180" i="1"/>
  <c r="AJ188" i="1"/>
  <c r="AJ196" i="1"/>
  <c r="AJ204" i="1"/>
  <c r="AJ212" i="1"/>
  <c r="AJ220" i="1"/>
  <c r="AJ228" i="1"/>
  <c r="AJ236" i="1"/>
  <c r="AJ244" i="1"/>
  <c r="AJ252" i="1"/>
  <c r="AJ260" i="1"/>
  <c r="AJ268" i="1"/>
  <c r="AJ276" i="1"/>
  <c r="AJ284" i="1"/>
  <c r="AJ292" i="1"/>
  <c r="AJ300" i="1"/>
  <c r="AJ308" i="1"/>
  <c r="AJ316" i="1"/>
  <c r="AJ324" i="1"/>
  <c r="AJ332" i="1"/>
  <c r="AJ340" i="1"/>
  <c r="AJ348" i="1"/>
  <c r="AJ356" i="1"/>
  <c r="AJ364" i="1"/>
  <c r="AJ372" i="1"/>
  <c r="AJ380" i="1"/>
  <c r="AJ388" i="1"/>
  <c r="AJ396" i="1"/>
  <c r="AJ404" i="1"/>
  <c r="AJ412" i="1"/>
  <c r="AJ420" i="1"/>
  <c r="AJ428" i="1"/>
  <c r="AJ436" i="1"/>
  <c r="AJ444" i="1"/>
  <c r="AJ452" i="1"/>
  <c r="AJ460" i="1"/>
  <c r="AJ468" i="1"/>
  <c r="AJ476" i="1"/>
  <c r="AJ484" i="1"/>
  <c r="AJ492" i="1"/>
  <c r="AJ500" i="1"/>
  <c r="AJ508" i="1"/>
  <c r="AJ516" i="1"/>
  <c r="AJ524" i="1"/>
  <c r="AJ532" i="1"/>
  <c r="AJ540" i="1"/>
  <c r="AJ548" i="1"/>
  <c r="AJ556" i="1"/>
  <c r="AJ564" i="1"/>
  <c r="AJ572" i="1"/>
  <c r="AJ580" i="1"/>
  <c r="AJ588" i="1"/>
  <c r="AJ596" i="1"/>
  <c r="AJ604" i="1"/>
  <c r="AJ612" i="1"/>
  <c r="AJ620" i="1"/>
  <c r="AJ628" i="1"/>
  <c r="AJ636" i="1"/>
  <c r="AJ644" i="1"/>
  <c r="AJ652" i="1"/>
  <c r="AJ660" i="1"/>
  <c r="AJ668" i="1"/>
  <c r="AJ676" i="1"/>
  <c r="AJ684" i="1"/>
  <c r="AJ692" i="1"/>
  <c r="AJ700" i="1"/>
  <c r="AJ708" i="1"/>
  <c r="AJ716" i="1"/>
  <c r="AJ724" i="1"/>
  <c r="AJ732" i="1"/>
  <c r="AJ740" i="1"/>
  <c r="AJ748" i="1"/>
  <c r="AJ756" i="1"/>
  <c r="AJ764" i="1"/>
  <c r="AJ772" i="1"/>
  <c r="AJ780" i="1"/>
  <c r="AJ788" i="1"/>
  <c r="AJ796" i="1"/>
  <c r="AJ804" i="1"/>
  <c r="AJ812" i="1"/>
  <c r="AJ820" i="1"/>
  <c r="AJ828" i="1"/>
  <c r="AJ836" i="1"/>
  <c r="AJ844" i="1"/>
  <c r="AJ852" i="1"/>
  <c r="AJ860" i="1"/>
  <c r="AJ868" i="1"/>
  <c r="AJ876" i="1"/>
  <c r="AJ884" i="1"/>
  <c r="AJ892" i="1"/>
  <c r="AJ900" i="1"/>
  <c r="AJ908" i="1"/>
  <c r="AJ916" i="1"/>
  <c r="AJ924" i="1"/>
  <c r="AJ932" i="1"/>
  <c r="AJ940" i="1"/>
  <c r="AJ948" i="1"/>
  <c r="AJ956" i="1"/>
  <c r="AJ964" i="1"/>
  <c r="AJ972" i="1"/>
  <c r="AJ980" i="1"/>
  <c r="AJ988" i="1"/>
  <c r="AJ996" i="1"/>
  <c r="AJ1004" i="1"/>
  <c r="AJ1012" i="1"/>
  <c r="AJ5" i="1"/>
  <c r="AJ13" i="1"/>
  <c r="AJ21" i="1"/>
  <c r="AJ29" i="1"/>
  <c r="AJ37" i="1"/>
  <c r="AJ45" i="1"/>
  <c r="AJ53" i="1"/>
  <c r="AJ61" i="1"/>
  <c r="AJ69" i="1"/>
  <c r="AJ77" i="1"/>
  <c r="AJ85" i="1"/>
  <c r="AJ93" i="1"/>
  <c r="AJ101" i="1"/>
  <c r="AJ109" i="1"/>
  <c r="AJ117" i="1"/>
  <c r="AJ125" i="1"/>
  <c r="AJ133" i="1"/>
  <c r="AJ141" i="1"/>
  <c r="AJ149" i="1"/>
  <c r="AJ157" i="1"/>
  <c r="AJ165" i="1"/>
  <c r="AJ173" i="1"/>
  <c r="AJ181" i="1"/>
  <c r="AJ189" i="1"/>
  <c r="AJ197" i="1"/>
  <c r="AJ205" i="1"/>
  <c r="AJ213" i="1"/>
  <c r="AJ221" i="1"/>
  <c r="AJ229" i="1"/>
  <c r="AJ237" i="1"/>
  <c r="AJ245" i="1"/>
  <c r="AJ253" i="1"/>
  <c r="AJ261" i="1"/>
  <c r="AJ269" i="1"/>
  <c r="AJ277" i="1"/>
  <c r="AJ285" i="1"/>
  <c r="AJ293" i="1"/>
  <c r="AJ301" i="1"/>
  <c r="AJ309" i="1"/>
  <c r="AJ317" i="1"/>
  <c r="AJ325" i="1"/>
  <c r="AJ333" i="1"/>
  <c r="AJ341" i="1"/>
  <c r="AJ349" i="1"/>
  <c r="AJ357" i="1"/>
  <c r="AJ365" i="1"/>
  <c r="AJ373" i="1"/>
  <c r="AJ381" i="1"/>
  <c r="AJ389" i="1"/>
  <c r="AJ397" i="1"/>
  <c r="AJ405" i="1"/>
  <c r="AJ413" i="1"/>
  <c r="AJ421" i="1"/>
  <c r="AJ429" i="1"/>
  <c r="AJ437" i="1"/>
  <c r="AJ6" i="1"/>
  <c r="AJ16" i="1"/>
  <c r="AJ26" i="1"/>
  <c r="AJ38" i="1"/>
  <c r="AJ48" i="1"/>
  <c r="AJ58" i="1"/>
  <c r="AJ70" i="1"/>
  <c r="AJ80" i="1"/>
  <c r="AJ90" i="1"/>
  <c r="AJ102" i="1"/>
  <c r="AJ112" i="1"/>
  <c r="AJ122" i="1"/>
  <c r="AJ134" i="1"/>
  <c r="AJ144" i="1"/>
  <c r="AJ154" i="1"/>
  <c r="AJ166" i="1"/>
  <c r="AJ176" i="1"/>
  <c r="AJ186" i="1"/>
  <c r="AJ198" i="1"/>
  <c r="AJ208" i="1"/>
  <c r="AJ218" i="1"/>
  <c r="AJ230" i="1"/>
  <c r="AJ240" i="1"/>
  <c r="AJ250" i="1"/>
  <c r="AJ262" i="1"/>
  <c r="AJ272" i="1"/>
  <c r="AJ282" i="1"/>
  <c r="AJ294" i="1"/>
  <c r="AJ304" i="1"/>
  <c r="AJ314" i="1"/>
  <c r="AJ326" i="1"/>
  <c r="AJ336" i="1"/>
  <c r="AJ346" i="1"/>
  <c r="AJ358" i="1"/>
  <c r="AJ368" i="1"/>
  <c r="AJ378" i="1"/>
  <c r="AJ7" i="1"/>
  <c r="AJ17" i="1"/>
  <c r="AJ27" i="1"/>
  <c r="AJ39" i="1"/>
  <c r="AJ49" i="1"/>
  <c r="AJ59" i="1"/>
  <c r="AJ71" i="1"/>
  <c r="AJ81" i="1"/>
  <c r="AJ91" i="1"/>
  <c r="AJ103" i="1"/>
  <c r="AJ113" i="1"/>
  <c r="AJ123" i="1"/>
  <c r="AJ135" i="1"/>
  <c r="AJ145" i="1"/>
  <c r="AJ155" i="1"/>
  <c r="AJ167" i="1"/>
  <c r="AJ177" i="1"/>
  <c r="AJ187" i="1"/>
  <c r="AJ199" i="1"/>
  <c r="AJ209" i="1"/>
  <c r="AJ219" i="1"/>
  <c r="AJ231" i="1"/>
  <c r="AJ241" i="1"/>
  <c r="AJ251" i="1"/>
  <c r="AJ263" i="1"/>
  <c r="AJ273" i="1"/>
  <c r="AJ283" i="1"/>
  <c r="AJ295" i="1"/>
  <c r="AJ305" i="1"/>
  <c r="AJ315" i="1"/>
  <c r="AJ327" i="1"/>
  <c r="AJ337" i="1"/>
  <c r="AJ347" i="1"/>
  <c r="AJ359" i="1"/>
  <c r="AJ369" i="1"/>
  <c r="AJ379" i="1"/>
  <c r="AJ391" i="1"/>
  <c r="AJ401" i="1"/>
  <c r="AJ411" i="1"/>
  <c r="AJ423" i="1"/>
  <c r="AJ433" i="1"/>
  <c r="AJ443" i="1"/>
  <c r="AJ453" i="1"/>
  <c r="AJ462" i="1"/>
  <c r="AJ471" i="1"/>
  <c r="AJ480" i="1"/>
  <c r="AJ489" i="1"/>
  <c r="AJ498" i="1"/>
  <c r="AJ507" i="1"/>
  <c r="AJ517" i="1"/>
  <c r="AJ526" i="1"/>
  <c r="AJ535" i="1"/>
  <c r="AJ544" i="1"/>
  <c r="AJ553" i="1"/>
  <c r="AJ562" i="1"/>
  <c r="AJ571" i="1"/>
  <c r="AJ581" i="1"/>
  <c r="AJ590" i="1"/>
  <c r="AJ599" i="1"/>
  <c r="AJ608" i="1"/>
  <c r="AJ617" i="1"/>
  <c r="AJ626" i="1"/>
  <c r="AJ635" i="1"/>
  <c r="AJ645" i="1"/>
  <c r="AJ654" i="1"/>
  <c r="AJ663" i="1"/>
  <c r="AJ672" i="1"/>
  <c r="AJ681" i="1"/>
  <c r="AJ690" i="1"/>
  <c r="AJ699" i="1"/>
  <c r="AJ709" i="1"/>
  <c r="AJ718" i="1"/>
  <c r="AJ727" i="1"/>
  <c r="AJ736" i="1"/>
  <c r="AJ745" i="1"/>
  <c r="AJ754" i="1"/>
  <c r="AJ763" i="1"/>
  <c r="AJ773" i="1"/>
  <c r="AJ782" i="1"/>
  <c r="AJ791" i="1"/>
  <c r="AJ800" i="1"/>
  <c r="AJ809" i="1"/>
  <c r="AJ818" i="1"/>
  <c r="AJ827" i="1"/>
  <c r="AJ837" i="1"/>
  <c r="AJ846" i="1"/>
  <c r="AJ855" i="1"/>
  <c r="AJ864" i="1"/>
  <c r="AJ873" i="1"/>
  <c r="AJ882" i="1"/>
  <c r="AJ891" i="1"/>
  <c r="AJ901" i="1"/>
  <c r="AJ910" i="1"/>
  <c r="AJ919" i="1"/>
  <c r="AJ928" i="1"/>
  <c r="AJ937" i="1"/>
  <c r="AJ946" i="1"/>
  <c r="AJ955" i="1"/>
  <c r="AJ965" i="1"/>
  <c r="AJ974" i="1"/>
  <c r="AJ983" i="1"/>
  <c r="AJ992" i="1"/>
  <c r="AJ1001" i="1"/>
  <c r="AJ1010" i="1"/>
  <c r="AJ1019" i="1"/>
  <c r="AJ1027" i="1"/>
  <c r="AJ1035" i="1"/>
  <c r="AJ1043" i="1"/>
  <c r="AJ1051" i="1"/>
  <c r="AJ1059" i="1"/>
  <c r="AJ1067" i="1"/>
  <c r="AJ1075" i="1"/>
  <c r="AJ1083" i="1"/>
  <c r="AJ1091" i="1"/>
  <c r="AJ1099" i="1"/>
  <c r="AJ1107" i="1"/>
  <c r="AJ1115" i="1"/>
  <c r="AJ1123" i="1"/>
  <c r="AJ1131" i="1"/>
  <c r="AJ1139" i="1"/>
  <c r="AJ1147" i="1"/>
  <c r="AJ1155" i="1"/>
  <c r="AJ1163" i="1"/>
  <c r="AJ1171" i="1"/>
  <c r="AJ1179" i="1"/>
  <c r="AJ1187" i="1"/>
  <c r="AJ1195" i="1"/>
  <c r="AJ9" i="1"/>
  <c r="AJ19" i="1"/>
  <c r="AJ31" i="1"/>
  <c r="AJ41" i="1"/>
  <c r="AJ51" i="1"/>
  <c r="AJ63" i="1"/>
  <c r="AJ73" i="1"/>
  <c r="AJ83" i="1"/>
  <c r="AJ95" i="1"/>
  <c r="AJ105" i="1"/>
  <c r="AJ115" i="1"/>
  <c r="AJ127" i="1"/>
  <c r="AJ137" i="1"/>
  <c r="AJ147" i="1"/>
  <c r="AJ159" i="1"/>
  <c r="AJ169" i="1"/>
  <c r="AJ179" i="1"/>
  <c r="AJ191" i="1"/>
  <c r="AJ201" i="1"/>
  <c r="AJ211" i="1"/>
  <c r="AJ223" i="1"/>
  <c r="AJ233" i="1"/>
  <c r="AJ243" i="1"/>
  <c r="AJ255" i="1"/>
  <c r="AJ265" i="1"/>
  <c r="AJ275" i="1"/>
  <c r="AJ287" i="1"/>
  <c r="AJ297" i="1"/>
  <c r="AJ307" i="1"/>
  <c r="AJ319" i="1"/>
  <c r="AJ329" i="1"/>
  <c r="AJ339" i="1"/>
  <c r="AJ351" i="1"/>
  <c r="AJ361" i="1"/>
  <c r="AJ371" i="1"/>
  <c r="AJ383" i="1"/>
  <c r="AJ393" i="1"/>
  <c r="AJ403" i="1"/>
  <c r="AJ415" i="1"/>
  <c r="AJ425" i="1"/>
  <c r="AJ435" i="1"/>
  <c r="AJ446" i="1"/>
  <c r="AJ455" i="1"/>
  <c r="AJ464" i="1"/>
  <c r="AJ473" i="1"/>
  <c r="AJ11" i="1"/>
  <c r="AJ23" i="1"/>
  <c r="AJ33" i="1"/>
  <c r="AJ43" i="1"/>
  <c r="AJ55" i="1"/>
  <c r="AJ65" i="1"/>
  <c r="AJ75" i="1"/>
  <c r="AJ87" i="1"/>
  <c r="AJ97" i="1"/>
  <c r="AJ107" i="1"/>
  <c r="AJ119" i="1"/>
  <c r="AJ129" i="1"/>
  <c r="AJ139" i="1"/>
  <c r="AJ151" i="1"/>
  <c r="AJ161" i="1"/>
  <c r="AJ171" i="1"/>
  <c r="AJ183" i="1"/>
  <c r="AJ193" i="1"/>
  <c r="AJ203" i="1"/>
  <c r="AJ215" i="1"/>
  <c r="AJ225" i="1"/>
  <c r="AJ235" i="1"/>
  <c r="AJ247" i="1"/>
  <c r="AJ257" i="1"/>
  <c r="AJ267" i="1"/>
  <c r="AJ279" i="1"/>
  <c r="AJ289" i="1"/>
  <c r="AJ299" i="1"/>
  <c r="AJ311" i="1"/>
  <c r="AJ321" i="1"/>
  <c r="AJ331" i="1"/>
  <c r="AJ343" i="1"/>
  <c r="AJ353" i="1"/>
  <c r="AJ363" i="1"/>
  <c r="AJ375" i="1"/>
  <c r="AJ385" i="1"/>
  <c r="AJ395" i="1"/>
  <c r="AJ407" i="1"/>
  <c r="AJ417" i="1"/>
  <c r="AJ427" i="1"/>
  <c r="AJ439" i="1"/>
  <c r="AJ448" i="1"/>
  <c r="AJ457" i="1"/>
  <c r="AJ466" i="1"/>
  <c r="AJ475" i="1"/>
  <c r="AJ485" i="1"/>
  <c r="AJ494" i="1"/>
  <c r="AJ503" i="1"/>
  <c r="AJ512" i="1"/>
  <c r="AJ521" i="1"/>
  <c r="AJ530" i="1"/>
  <c r="AJ539" i="1"/>
  <c r="AJ549" i="1"/>
  <c r="AJ558" i="1"/>
  <c r="AJ567" i="1"/>
  <c r="AJ576" i="1"/>
  <c r="AJ585" i="1"/>
  <c r="AJ594" i="1"/>
  <c r="AJ603" i="1"/>
  <c r="AJ613" i="1"/>
  <c r="AJ622" i="1"/>
  <c r="AJ631" i="1"/>
  <c r="AJ640" i="1"/>
  <c r="AJ649" i="1"/>
  <c r="AJ658" i="1"/>
  <c r="AJ8" i="1"/>
  <c r="AJ30" i="1"/>
  <c r="AJ50" i="1"/>
  <c r="AJ72" i="1"/>
  <c r="AJ94" i="1"/>
  <c r="AJ114" i="1"/>
  <c r="AJ136" i="1"/>
  <c r="AJ158" i="1"/>
  <c r="AJ178" i="1"/>
  <c r="AJ200" i="1"/>
  <c r="AJ222" i="1"/>
  <c r="AJ242" i="1"/>
  <c r="AJ264" i="1"/>
  <c r="AJ286" i="1"/>
  <c r="AJ306" i="1"/>
  <c r="AJ328" i="1"/>
  <c r="AJ350" i="1"/>
  <c r="AJ370" i="1"/>
  <c r="AJ390" i="1"/>
  <c r="AJ408" i="1"/>
  <c r="AJ424" i="1"/>
  <c r="AJ441" i="1"/>
  <c r="AJ456" i="1"/>
  <c r="AJ470" i="1"/>
  <c r="AJ483" i="1"/>
  <c r="AJ496" i="1"/>
  <c r="AJ509" i="1"/>
  <c r="AJ520" i="1"/>
  <c r="AJ533" i="1"/>
  <c r="AJ545" i="1"/>
  <c r="AJ557" i="1"/>
  <c r="AJ569" i="1"/>
  <c r="AJ582" i="1"/>
  <c r="AJ593" i="1"/>
  <c r="AJ606" i="1"/>
  <c r="AJ618" i="1"/>
  <c r="AJ630" i="1"/>
  <c r="AJ642" i="1"/>
  <c r="AJ655" i="1"/>
  <c r="AJ666" i="1"/>
  <c r="AJ677" i="1"/>
  <c r="AJ687" i="1"/>
  <c r="AJ697" i="1"/>
  <c r="AJ707" i="1"/>
  <c r="AJ719" i="1"/>
  <c r="AJ729" i="1"/>
  <c r="AJ739" i="1"/>
  <c r="AJ750" i="1"/>
  <c r="AJ760" i="1"/>
  <c r="AJ770" i="1"/>
  <c r="AJ781" i="1"/>
  <c r="AJ792" i="1"/>
  <c r="AJ802" i="1"/>
  <c r="AJ813" i="1"/>
  <c r="AJ823" i="1"/>
  <c r="AJ833" i="1"/>
  <c r="AJ843" i="1"/>
  <c r="AJ854" i="1"/>
  <c r="AJ865" i="1"/>
  <c r="AJ875" i="1"/>
  <c r="AJ886" i="1"/>
  <c r="AJ896" i="1"/>
  <c r="AJ906" i="1"/>
  <c r="AJ917" i="1"/>
  <c r="AJ927" i="1"/>
  <c r="AJ938" i="1"/>
  <c r="AJ949" i="1"/>
  <c r="AJ959" i="1"/>
  <c r="AJ969" i="1"/>
  <c r="AJ979" i="1"/>
  <c r="AJ990" i="1"/>
  <c r="AJ1000" i="1"/>
  <c r="AJ1011" i="1"/>
  <c r="AJ1021" i="1"/>
  <c r="AJ1030" i="1"/>
  <c r="AJ1039" i="1"/>
  <c r="AJ1048" i="1"/>
  <c r="AJ1057" i="1"/>
  <c r="AJ1066" i="1"/>
  <c r="AJ1076" i="1"/>
  <c r="AJ1085" i="1"/>
  <c r="AJ1094" i="1"/>
  <c r="AJ1103" i="1"/>
  <c r="AJ1112" i="1"/>
  <c r="AJ1121" i="1"/>
  <c r="AJ1130" i="1"/>
  <c r="AJ1140" i="1"/>
  <c r="AJ1149" i="1"/>
  <c r="AJ1158" i="1"/>
  <c r="AJ1167" i="1"/>
  <c r="AJ1176" i="1"/>
  <c r="AJ1185" i="1"/>
  <c r="AJ1194" i="1"/>
  <c r="AJ1203" i="1"/>
  <c r="AJ1211" i="1"/>
  <c r="AJ1219" i="1"/>
  <c r="AJ1227" i="1"/>
  <c r="AJ1235" i="1"/>
  <c r="AJ1243" i="1"/>
  <c r="AJ1251" i="1"/>
  <c r="AJ1259" i="1"/>
  <c r="AJ1267" i="1"/>
  <c r="AJ1275" i="1"/>
  <c r="AJ1283" i="1"/>
  <c r="AJ1291" i="1"/>
  <c r="AJ1299" i="1"/>
  <c r="AJ1307" i="1"/>
  <c r="AJ1315" i="1"/>
  <c r="AJ1323" i="1"/>
  <c r="AJ1331" i="1"/>
  <c r="AJ1339" i="1"/>
  <c r="AJ1347" i="1"/>
  <c r="AJ1355" i="1"/>
  <c r="AJ1363" i="1"/>
  <c r="AJ1371" i="1"/>
  <c r="AJ1379" i="1"/>
  <c r="AJ1387" i="1"/>
  <c r="AJ1395" i="1"/>
  <c r="AJ1403" i="1"/>
  <c r="AJ1411" i="1"/>
  <c r="AJ1419" i="1"/>
  <c r="AJ1427" i="1"/>
  <c r="AJ1435" i="1"/>
  <c r="AJ1443" i="1"/>
  <c r="AJ1451" i="1"/>
  <c r="AJ1459" i="1"/>
  <c r="AJ1467" i="1"/>
  <c r="AJ1475" i="1"/>
  <c r="AJ1483" i="1"/>
  <c r="AJ1491" i="1"/>
  <c r="AJ1499" i="1"/>
  <c r="AJ1507" i="1"/>
  <c r="AJ1515" i="1"/>
  <c r="AJ1523" i="1"/>
  <c r="AJ1531" i="1"/>
  <c r="AJ1539" i="1"/>
  <c r="AJ1547" i="1"/>
  <c r="AJ1555" i="1"/>
  <c r="AJ1563" i="1"/>
  <c r="AJ1571" i="1"/>
  <c r="AJ1579" i="1"/>
  <c r="AJ1587" i="1"/>
  <c r="AJ1595" i="1"/>
  <c r="AJ1603" i="1"/>
  <c r="AJ1611" i="1"/>
  <c r="AJ1619" i="1"/>
  <c r="AJ1627" i="1"/>
  <c r="AJ1635" i="1"/>
  <c r="AJ1643" i="1"/>
  <c r="AJ1651" i="1"/>
  <c r="AJ1659" i="1"/>
  <c r="AJ1667" i="1"/>
  <c r="AJ1675" i="1"/>
  <c r="AJ1683" i="1"/>
  <c r="AJ1691" i="1"/>
  <c r="AJ1699" i="1"/>
  <c r="AJ1707" i="1"/>
  <c r="AJ1715" i="1"/>
  <c r="AJ1723" i="1"/>
  <c r="AJ1731" i="1"/>
  <c r="AJ1739" i="1"/>
  <c r="AJ1747" i="1"/>
  <c r="AJ1755" i="1"/>
  <c r="AJ1763" i="1"/>
  <c r="AJ1771" i="1"/>
  <c r="AJ1779" i="1"/>
  <c r="AJ1787" i="1"/>
  <c r="AJ1795" i="1"/>
  <c r="AJ1803" i="1"/>
  <c r="AJ1811" i="1"/>
  <c r="AJ1819" i="1"/>
  <c r="AJ1827" i="1"/>
  <c r="AJ1835" i="1"/>
  <c r="AJ1843" i="1"/>
  <c r="AJ1851" i="1"/>
  <c r="AJ1859" i="1"/>
  <c r="AJ1867" i="1"/>
  <c r="AJ1875" i="1"/>
  <c r="AJ1883" i="1"/>
  <c r="AJ1891" i="1"/>
  <c r="AJ1899" i="1"/>
  <c r="AJ1907" i="1"/>
  <c r="AJ1915" i="1"/>
  <c r="AJ1923" i="1"/>
  <c r="AJ1931" i="1"/>
  <c r="AJ1939" i="1"/>
  <c r="AJ1947" i="1"/>
  <c r="AJ1955" i="1"/>
  <c r="AJ1963" i="1"/>
  <c r="AJ1971" i="1"/>
  <c r="AJ1979" i="1"/>
  <c r="AJ1987" i="1"/>
  <c r="AJ1995" i="1"/>
  <c r="AJ2003" i="1"/>
  <c r="AJ2011" i="1"/>
  <c r="AJ2019" i="1"/>
  <c r="AJ2027" i="1"/>
  <c r="AJ2035" i="1"/>
  <c r="AJ2043" i="1"/>
  <c r="AJ2051" i="1"/>
  <c r="AJ2059" i="1"/>
  <c r="AJ2067" i="1"/>
  <c r="AJ2075" i="1"/>
  <c r="AJ2083" i="1"/>
  <c r="AJ2091" i="1"/>
  <c r="AJ2099" i="1"/>
  <c r="AJ2107" i="1"/>
  <c r="AJ2115" i="1"/>
  <c r="AJ2123" i="1"/>
  <c r="AJ2131" i="1"/>
  <c r="AJ2139" i="1"/>
  <c r="AJ2147" i="1"/>
  <c r="AJ2155" i="1"/>
  <c r="AJ2163" i="1"/>
  <c r="AJ2171" i="1"/>
  <c r="AJ2179" i="1"/>
  <c r="AJ2187" i="1"/>
  <c r="AJ2195" i="1"/>
  <c r="AJ2203" i="1"/>
  <c r="AJ2211" i="1"/>
  <c r="AJ2219" i="1"/>
  <c r="AJ2227" i="1"/>
  <c r="AJ2235" i="1"/>
  <c r="AJ2243" i="1"/>
  <c r="AJ2251" i="1"/>
  <c r="AJ2259" i="1"/>
  <c r="AJ2267" i="1"/>
  <c r="AJ2275" i="1"/>
  <c r="AJ2283" i="1"/>
  <c r="AJ2291" i="1"/>
  <c r="AJ2299" i="1"/>
  <c r="AJ2307" i="1"/>
  <c r="AJ2315" i="1"/>
  <c r="AJ2323" i="1"/>
  <c r="AJ2331" i="1"/>
  <c r="AJ2339" i="1"/>
  <c r="AJ2347" i="1"/>
  <c r="AJ2355" i="1"/>
  <c r="AJ2363" i="1"/>
  <c r="AJ2371" i="1"/>
  <c r="AJ2379" i="1"/>
  <c r="AJ2387" i="1"/>
  <c r="AJ2395" i="1"/>
  <c r="AJ2403" i="1"/>
  <c r="AJ2411" i="1"/>
  <c r="AJ2419" i="1"/>
  <c r="AJ2427" i="1"/>
  <c r="AJ2435" i="1"/>
  <c r="AJ2443" i="1"/>
  <c r="AJ2451" i="1"/>
  <c r="AJ2459" i="1"/>
  <c r="AJ2467" i="1"/>
  <c r="AJ2475" i="1"/>
  <c r="AJ2483" i="1"/>
  <c r="AJ2491" i="1"/>
  <c r="AJ10" i="1"/>
  <c r="AJ32" i="1"/>
  <c r="AJ54" i="1"/>
  <c r="AJ74" i="1"/>
  <c r="AJ96" i="1"/>
  <c r="AJ118" i="1"/>
  <c r="AJ138" i="1"/>
  <c r="AJ160" i="1"/>
  <c r="AJ182" i="1"/>
  <c r="AJ202" i="1"/>
  <c r="AJ224" i="1"/>
  <c r="AJ246" i="1"/>
  <c r="AJ266" i="1"/>
  <c r="AJ288" i="1"/>
  <c r="AJ310" i="1"/>
  <c r="AJ330" i="1"/>
  <c r="AJ352" i="1"/>
  <c r="AJ374" i="1"/>
  <c r="AJ392" i="1"/>
  <c r="AJ409" i="1"/>
  <c r="AJ426" i="1"/>
  <c r="AJ442" i="1"/>
  <c r="AJ458" i="1"/>
  <c r="AJ472" i="1"/>
  <c r="AJ486" i="1"/>
  <c r="AJ497" i="1"/>
  <c r="AJ510" i="1"/>
  <c r="AJ522" i="1"/>
  <c r="AJ534" i="1"/>
  <c r="AJ546" i="1"/>
  <c r="AJ559" i="1"/>
  <c r="AJ570" i="1"/>
  <c r="AJ583" i="1"/>
  <c r="AJ595" i="1"/>
  <c r="AJ607" i="1"/>
  <c r="AJ619" i="1"/>
  <c r="AJ632" i="1"/>
  <c r="AJ643" i="1"/>
  <c r="AJ656" i="1"/>
  <c r="AJ667" i="1"/>
  <c r="AJ678" i="1"/>
  <c r="AJ688" i="1"/>
  <c r="AJ698" i="1"/>
  <c r="AJ710" i="1"/>
  <c r="AJ720" i="1"/>
  <c r="AJ730" i="1"/>
  <c r="AJ741" i="1"/>
  <c r="AJ751" i="1"/>
  <c r="AJ761" i="1"/>
  <c r="AJ771" i="1"/>
  <c r="AJ783" i="1"/>
  <c r="AJ793" i="1"/>
  <c r="AJ803" i="1"/>
  <c r="AJ814" i="1"/>
  <c r="AJ824" i="1"/>
  <c r="AJ834" i="1"/>
  <c r="AJ845" i="1"/>
  <c r="AJ856" i="1"/>
  <c r="AJ866" i="1"/>
  <c r="AJ877" i="1"/>
  <c r="AJ887" i="1"/>
  <c r="AJ897" i="1"/>
  <c r="AJ907" i="1"/>
  <c r="AJ918" i="1"/>
  <c r="AJ929" i="1"/>
  <c r="AJ939" i="1"/>
  <c r="AJ950" i="1"/>
  <c r="AJ960" i="1"/>
  <c r="AJ970" i="1"/>
  <c r="AJ981" i="1"/>
  <c r="AJ991" i="1"/>
  <c r="AJ1002" i="1"/>
  <c r="AJ1013" i="1"/>
  <c r="AJ14" i="1"/>
  <c r="AJ34" i="1"/>
  <c r="AJ56" i="1"/>
  <c r="AJ78" i="1"/>
  <c r="AJ98" i="1"/>
  <c r="AJ120" i="1"/>
  <c r="AJ142" i="1"/>
  <c r="AJ162" i="1"/>
  <c r="AJ184" i="1"/>
  <c r="AJ206" i="1"/>
  <c r="AJ226" i="1"/>
  <c r="AJ248" i="1"/>
  <c r="AJ270" i="1"/>
  <c r="AJ290" i="1"/>
  <c r="AJ312" i="1"/>
  <c r="AJ334" i="1"/>
  <c r="AJ354" i="1"/>
  <c r="AJ376" i="1"/>
  <c r="AJ394" i="1"/>
  <c r="AJ410" i="1"/>
  <c r="AJ430" i="1"/>
  <c r="AJ445" i="1"/>
  <c r="AJ459" i="1"/>
  <c r="AJ474" i="1"/>
  <c r="AJ487" i="1"/>
  <c r="AJ499" i="1"/>
  <c r="AJ511" i="1"/>
  <c r="AJ523" i="1"/>
  <c r="AJ536" i="1"/>
  <c r="AJ547" i="1"/>
  <c r="AJ560" i="1"/>
  <c r="AJ573" i="1"/>
  <c r="AJ584" i="1"/>
  <c r="AJ597" i="1"/>
  <c r="AJ609" i="1"/>
  <c r="AJ621" i="1"/>
  <c r="AJ633" i="1"/>
  <c r="AJ646" i="1"/>
  <c r="AJ657" i="1"/>
  <c r="AJ669" i="1"/>
  <c r="AJ679" i="1"/>
  <c r="AJ689" i="1"/>
  <c r="AJ701" i="1"/>
  <c r="AJ711" i="1"/>
  <c r="AJ721" i="1"/>
  <c r="AJ731" i="1"/>
  <c r="AJ742" i="1"/>
  <c r="AJ752" i="1"/>
  <c r="AJ762" i="1"/>
  <c r="AJ774" i="1"/>
  <c r="AJ784" i="1"/>
  <c r="AJ794" i="1"/>
  <c r="AJ805" i="1"/>
  <c r="AJ815" i="1"/>
  <c r="AJ825" i="1"/>
  <c r="AJ835" i="1"/>
  <c r="AJ847" i="1"/>
  <c r="AJ857" i="1"/>
  <c r="AJ867" i="1"/>
  <c r="AJ878" i="1"/>
  <c r="AJ888" i="1"/>
  <c r="AJ898" i="1"/>
  <c r="AJ909" i="1"/>
  <c r="AJ920" i="1"/>
  <c r="AJ930" i="1"/>
  <c r="AJ941" i="1"/>
  <c r="AJ951" i="1"/>
  <c r="AJ961" i="1"/>
  <c r="AJ971" i="1"/>
  <c r="AJ982" i="1"/>
  <c r="AJ15" i="1"/>
  <c r="AJ35" i="1"/>
  <c r="AJ57" i="1"/>
  <c r="AJ79" i="1"/>
  <c r="AJ99" i="1"/>
  <c r="AJ121" i="1"/>
  <c r="AJ143" i="1"/>
  <c r="AJ163" i="1"/>
  <c r="AJ185" i="1"/>
  <c r="AJ207" i="1"/>
  <c r="AJ227" i="1"/>
  <c r="AJ249" i="1"/>
  <c r="AJ271" i="1"/>
  <c r="AJ291" i="1"/>
  <c r="AJ313" i="1"/>
  <c r="AJ335" i="1"/>
  <c r="AJ355" i="1"/>
  <c r="AJ377" i="1"/>
  <c r="AJ398" i="1"/>
  <c r="AJ414" i="1"/>
  <c r="AJ431" i="1"/>
  <c r="AJ18" i="1"/>
  <c r="AJ62" i="1"/>
  <c r="AJ104" i="1"/>
  <c r="AJ146" i="1"/>
  <c r="AJ190" i="1"/>
  <c r="AJ232" i="1"/>
  <c r="AJ274" i="1"/>
  <c r="AJ318" i="1"/>
  <c r="AJ360" i="1"/>
  <c r="AJ399" i="1"/>
  <c r="AJ432" i="1"/>
  <c r="AJ454" i="1"/>
  <c r="AJ479" i="1"/>
  <c r="AJ501" i="1"/>
  <c r="AJ518" i="1"/>
  <c r="AJ538" i="1"/>
  <c r="AJ555" i="1"/>
  <c r="AJ577" i="1"/>
  <c r="AJ598" i="1"/>
  <c r="AJ615" i="1"/>
  <c r="AJ637" i="1"/>
  <c r="AJ653" i="1"/>
  <c r="AJ673" i="1"/>
  <c r="AJ691" i="1"/>
  <c r="AJ705" i="1"/>
  <c r="AJ723" i="1"/>
  <c r="AJ738" i="1"/>
  <c r="AJ757" i="1"/>
  <c r="AJ775" i="1"/>
  <c r="AJ789" i="1"/>
  <c r="AJ807" i="1"/>
  <c r="AJ822" i="1"/>
  <c r="AJ840" i="1"/>
  <c r="AJ858" i="1"/>
  <c r="AJ872" i="1"/>
  <c r="AJ890" i="1"/>
  <c r="AJ905" i="1"/>
  <c r="AJ923" i="1"/>
  <c r="AJ942" i="1"/>
  <c r="AJ957" i="1"/>
  <c r="AJ975" i="1"/>
  <c r="AJ989" i="1"/>
  <c r="AJ1005" i="1"/>
  <c r="AJ1017" i="1"/>
  <c r="AJ1028" i="1"/>
  <c r="AJ1038" i="1"/>
  <c r="AJ1049" i="1"/>
  <c r="AJ1060" i="1"/>
  <c r="AJ1070" i="1"/>
  <c r="AJ1080" i="1"/>
  <c r="AJ1090" i="1"/>
  <c r="AJ1101" i="1"/>
  <c r="AJ1111" i="1"/>
  <c r="AJ1122" i="1"/>
  <c r="AJ1133" i="1"/>
  <c r="AJ1143" i="1"/>
  <c r="AJ1153" i="1"/>
  <c r="AJ1164" i="1"/>
  <c r="AJ1174" i="1"/>
  <c r="AJ1184" i="1"/>
  <c r="AJ1196" i="1"/>
  <c r="AJ1205" i="1"/>
  <c r="AJ1214" i="1"/>
  <c r="AJ1223" i="1"/>
  <c r="AJ1232" i="1"/>
  <c r="AJ1241" i="1"/>
  <c r="AJ1250" i="1"/>
  <c r="AJ1260" i="1"/>
  <c r="AJ1269" i="1"/>
  <c r="AJ1278" i="1"/>
  <c r="AJ1287" i="1"/>
  <c r="AJ1296" i="1"/>
  <c r="AJ1305" i="1"/>
  <c r="AJ1314" i="1"/>
  <c r="AJ1324" i="1"/>
  <c r="AJ1333" i="1"/>
  <c r="AJ1342" i="1"/>
  <c r="AJ1351" i="1"/>
  <c r="AJ1360" i="1"/>
  <c r="AJ1369" i="1"/>
  <c r="AJ1378" i="1"/>
  <c r="AJ1388" i="1"/>
  <c r="AJ1397" i="1"/>
  <c r="AJ1406" i="1"/>
  <c r="AJ1415" i="1"/>
  <c r="AJ1424" i="1"/>
  <c r="AJ1433" i="1"/>
  <c r="AJ1442" i="1"/>
  <c r="AJ1452" i="1"/>
  <c r="AJ1461" i="1"/>
  <c r="AJ1470" i="1"/>
  <c r="AJ1479" i="1"/>
  <c r="AJ1488" i="1"/>
  <c r="AJ1497" i="1"/>
  <c r="AJ1506" i="1"/>
  <c r="AJ1516" i="1"/>
  <c r="AJ1525" i="1"/>
  <c r="AJ1534" i="1"/>
  <c r="AJ1543" i="1"/>
  <c r="AJ1552" i="1"/>
  <c r="AJ1561" i="1"/>
  <c r="AJ1570" i="1"/>
  <c r="AJ1580" i="1"/>
  <c r="AJ1589" i="1"/>
  <c r="AJ1598" i="1"/>
  <c r="AJ1607" i="1"/>
  <c r="AJ1616" i="1"/>
  <c r="AJ1625" i="1"/>
  <c r="AJ1634" i="1"/>
  <c r="AJ1644" i="1"/>
  <c r="AJ1653" i="1"/>
  <c r="AJ1662" i="1"/>
  <c r="AJ1671" i="1"/>
  <c r="AJ1680" i="1"/>
  <c r="AJ1689" i="1"/>
  <c r="AJ1698" i="1"/>
  <c r="AJ1708" i="1"/>
  <c r="AJ1717" i="1"/>
  <c r="AJ1726" i="1"/>
  <c r="AJ1735" i="1"/>
  <c r="AJ1744" i="1"/>
  <c r="AJ1753" i="1"/>
  <c r="AJ1762" i="1"/>
  <c r="AJ1772" i="1"/>
  <c r="AJ1781" i="1"/>
  <c r="AJ1790" i="1"/>
  <c r="AJ1799" i="1"/>
  <c r="AJ1808" i="1"/>
  <c r="AJ1817" i="1"/>
  <c r="AJ1826" i="1"/>
  <c r="AJ1836" i="1"/>
  <c r="AJ1845" i="1"/>
  <c r="AJ1854" i="1"/>
  <c r="AJ1863" i="1"/>
  <c r="AJ1872" i="1"/>
  <c r="AJ1881" i="1"/>
  <c r="AJ1890" i="1"/>
  <c r="AJ1900" i="1"/>
  <c r="AJ1909" i="1"/>
  <c r="AJ1918" i="1"/>
  <c r="AJ1927" i="1"/>
  <c r="AJ1936" i="1"/>
  <c r="AJ1945" i="1"/>
  <c r="AJ1954" i="1"/>
  <c r="AJ1964" i="1"/>
  <c r="AJ1973" i="1"/>
  <c r="AJ1982" i="1"/>
  <c r="AJ1991" i="1"/>
  <c r="AJ2000" i="1"/>
  <c r="AJ2009" i="1"/>
  <c r="AJ2018" i="1"/>
  <c r="AJ2028" i="1"/>
  <c r="AJ2037" i="1"/>
  <c r="AJ2046" i="1"/>
  <c r="AJ2055" i="1"/>
  <c r="AJ2064" i="1"/>
  <c r="AJ2073" i="1"/>
  <c r="AJ2082" i="1"/>
  <c r="AJ2092" i="1"/>
  <c r="AJ2101" i="1"/>
  <c r="AJ2110" i="1"/>
  <c r="AJ2119" i="1"/>
  <c r="AJ2128" i="1"/>
  <c r="AJ2137" i="1"/>
  <c r="AJ2146" i="1"/>
  <c r="AJ2156" i="1"/>
  <c r="AJ2165" i="1"/>
  <c r="AJ2174" i="1"/>
  <c r="AJ2183" i="1"/>
  <c r="AJ2192" i="1"/>
  <c r="AJ2201" i="1"/>
  <c r="AJ2210" i="1"/>
  <c r="AJ2220" i="1"/>
  <c r="AJ2229" i="1"/>
  <c r="AJ2238" i="1"/>
  <c r="AJ2247" i="1"/>
  <c r="AJ2256" i="1"/>
  <c r="AJ2265" i="1"/>
  <c r="AJ2274" i="1"/>
  <c r="AJ2284" i="1"/>
  <c r="AJ2293" i="1"/>
  <c r="AJ2302" i="1"/>
  <c r="AJ2311" i="1"/>
  <c r="AJ2320" i="1"/>
  <c r="AJ2329" i="1"/>
  <c r="AJ2338" i="1"/>
  <c r="AJ2348" i="1"/>
  <c r="AJ2357" i="1"/>
  <c r="AJ2366" i="1"/>
  <c r="AJ2375" i="1"/>
  <c r="AJ2384" i="1"/>
  <c r="AJ2393" i="1"/>
  <c r="AJ2402" i="1"/>
  <c r="AJ2412" i="1"/>
  <c r="AJ2421" i="1"/>
  <c r="AJ2430" i="1"/>
  <c r="AJ2439" i="1"/>
  <c r="AJ2448" i="1"/>
  <c r="AJ2457" i="1"/>
  <c r="AJ2466" i="1"/>
  <c r="AJ2476" i="1"/>
  <c r="AJ2485" i="1"/>
  <c r="AJ2494" i="1"/>
  <c r="AJ2502" i="1"/>
  <c r="AJ2510" i="1"/>
  <c r="AJ2518" i="1"/>
  <c r="AJ2526" i="1"/>
  <c r="AJ2534" i="1"/>
  <c r="AJ2542" i="1"/>
  <c r="AJ2550" i="1"/>
  <c r="AJ2558" i="1"/>
  <c r="AJ2566" i="1"/>
  <c r="AJ2574" i="1"/>
  <c r="AJ2582" i="1"/>
  <c r="AJ2590" i="1"/>
  <c r="AJ2598" i="1"/>
  <c r="AJ2606" i="1"/>
  <c r="AJ2614" i="1"/>
  <c r="AJ2622" i="1"/>
  <c r="AJ2630" i="1"/>
  <c r="AJ2638" i="1"/>
  <c r="AJ2646" i="1"/>
  <c r="AJ2654" i="1"/>
  <c r="AJ2662" i="1"/>
  <c r="AJ2670" i="1"/>
  <c r="AJ2678" i="1"/>
  <c r="AJ2686" i="1"/>
  <c r="AJ2694" i="1"/>
  <c r="AJ2702" i="1"/>
  <c r="AJ2710" i="1"/>
  <c r="AJ2718" i="1"/>
  <c r="AJ2726" i="1"/>
  <c r="AJ2734" i="1"/>
  <c r="AJ2742" i="1"/>
  <c r="AJ2750" i="1"/>
  <c r="AJ2758" i="1"/>
  <c r="AJ2766" i="1"/>
  <c r="AJ22" i="1"/>
  <c r="AJ64" i="1"/>
  <c r="AJ106" i="1"/>
  <c r="AJ150" i="1"/>
  <c r="AJ192" i="1"/>
  <c r="AJ234" i="1"/>
  <c r="AJ278" i="1"/>
  <c r="AJ320" i="1"/>
  <c r="AJ362" i="1"/>
  <c r="AJ400" i="1"/>
  <c r="AJ434" i="1"/>
  <c r="AJ461" i="1"/>
  <c r="AJ481" i="1"/>
  <c r="AJ502" i="1"/>
  <c r="AJ519" i="1"/>
  <c r="AJ541" i="1"/>
  <c r="AJ561" i="1"/>
  <c r="AJ578" i="1"/>
  <c r="AJ600" i="1"/>
  <c r="AJ616" i="1"/>
  <c r="AJ638" i="1"/>
  <c r="AJ659" i="1"/>
  <c r="AJ674" i="1"/>
  <c r="AJ693" i="1"/>
  <c r="AJ706" i="1"/>
  <c r="AJ24" i="1"/>
  <c r="AJ66" i="1"/>
  <c r="AJ110" i="1"/>
  <c r="AJ152" i="1"/>
  <c r="AJ194" i="1"/>
  <c r="AJ238" i="1"/>
  <c r="AJ280" i="1"/>
  <c r="AJ322" i="1"/>
  <c r="AJ366" i="1"/>
  <c r="AJ402" i="1"/>
  <c r="AJ438" i="1"/>
  <c r="AJ463" i="1"/>
  <c r="AJ482" i="1"/>
  <c r="AJ504" i="1"/>
  <c r="AJ525" i="1"/>
  <c r="AJ542" i="1"/>
  <c r="AJ563" i="1"/>
  <c r="AJ579" i="1"/>
  <c r="AJ601" i="1"/>
  <c r="AJ623" i="1"/>
  <c r="AJ639" i="1"/>
  <c r="AJ661" i="1"/>
  <c r="AJ675" i="1"/>
  <c r="AJ694" i="1"/>
  <c r="AJ712" i="1"/>
  <c r="AJ726" i="1"/>
  <c r="AJ744" i="1"/>
  <c r="AJ759" i="1"/>
  <c r="AJ777" i="1"/>
  <c r="AJ795" i="1"/>
  <c r="AJ810" i="1"/>
  <c r="AJ829" i="1"/>
  <c r="AJ842" i="1"/>
  <c r="AJ861" i="1"/>
  <c r="AJ879" i="1"/>
  <c r="AJ894" i="1"/>
  <c r="AJ912" i="1"/>
  <c r="AJ926" i="1"/>
  <c r="AJ944" i="1"/>
  <c r="AJ962" i="1"/>
  <c r="AJ977" i="1"/>
  <c r="AJ994" i="1"/>
  <c r="AJ1007" i="1"/>
  <c r="AJ1020" i="1"/>
  <c r="AJ1031" i="1"/>
  <c r="AJ1041" i="1"/>
  <c r="AJ1052" i="1"/>
  <c r="AJ1062" i="1"/>
  <c r="AJ1072" i="1"/>
  <c r="AJ1082" i="1"/>
  <c r="AJ1093" i="1"/>
  <c r="AJ1104" i="1"/>
  <c r="AJ1114" i="1"/>
  <c r="AJ1125" i="1"/>
  <c r="AJ1135" i="1"/>
  <c r="AJ1145" i="1"/>
  <c r="AJ1156" i="1"/>
  <c r="AJ1166" i="1"/>
  <c r="AJ1177" i="1"/>
  <c r="AJ1188" i="1"/>
  <c r="AJ1198" i="1"/>
  <c r="AJ1207" i="1"/>
  <c r="AJ1216" i="1"/>
  <c r="AJ1225" i="1"/>
  <c r="AJ1234" i="1"/>
  <c r="AJ1244" i="1"/>
  <c r="AJ1253" i="1"/>
  <c r="AJ1262" i="1"/>
  <c r="AJ1271" i="1"/>
  <c r="AJ1280" i="1"/>
  <c r="AJ1289" i="1"/>
  <c r="AJ1298" i="1"/>
  <c r="AJ1308" i="1"/>
  <c r="AJ1317" i="1"/>
  <c r="AJ1326" i="1"/>
  <c r="AJ1335" i="1"/>
  <c r="AJ1344" i="1"/>
  <c r="AJ1353" i="1"/>
  <c r="AJ1362" i="1"/>
  <c r="AJ1372" i="1"/>
  <c r="AJ1381" i="1"/>
  <c r="AJ1390" i="1"/>
  <c r="AJ1399" i="1"/>
  <c r="AJ1408" i="1"/>
  <c r="AJ1417" i="1"/>
  <c r="AJ1426" i="1"/>
  <c r="AJ1436" i="1"/>
  <c r="AJ1445" i="1"/>
  <c r="AJ1454" i="1"/>
  <c r="AJ1463" i="1"/>
  <c r="AJ1472" i="1"/>
  <c r="AJ1481" i="1"/>
  <c r="AJ1490" i="1"/>
  <c r="AJ1500" i="1"/>
  <c r="AJ1509" i="1"/>
  <c r="AJ1518" i="1"/>
  <c r="AJ1527" i="1"/>
  <c r="AJ1536" i="1"/>
  <c r="AJ1545" i="1"/>
  <c r="AJ1554" i="1"/>
  <c r="AJ1564" i="1"/>
  <c r="AJ1573" i="1"/>
  <c r="AJ1582" i="1"/>
  <c r="AJ1591" i="1"/>
  <c r="AJ1600" i="1"/>
  <c r="AJ1609" i="1"/>
  <c r="AJ1618" i="1"/>
  <c r="AJ1628" i="1"/>
  <c r="AJ1637" i="1"/>
  <c r="AJ1646" i="1"/>
  <c r="AJ1655" i="1"/>
  <c r="AJ1664" i="1"/>
  <c r="AJ1673" i="1"/>
  <c r="AJ1682" i="1"/>
  <c r="AJ1692" i="1"/>
  <c r="AJ1701" i="1"/>
  <c r="AJ1710" i="1"/>
  <c r="AJ1719" i="1"/>
  <c r="AJ1728" i="1"/>
  <c r="AJ1737" i="1"/>
  <c r="AJ1746" i="1"/>
  <c r="AJ1756" i="1"/>
  <c r="AJ1765" i="1"/>
  <c r="AJ1774" i="1"/>
  <c r="AJ1783" i="1"/>
  <c r="AJ1792" i="1"/>
  <c r="AJ1801" i="1"/>
  <c r="AJ25" i="1"/>
  <c r="AJ67" i="1"/>
  <c r="AJ111" i="1"/>
  <c r="AJ153" i="1"/>
  <c r="AJ195" i="1"/>
  <c r="AJ239" i="1"/>
  <c r="AJ281" i="1"/>
  <c r="AJ40" i="1"/>
  <c r="AJ82" i="1"/>
  <c r="AJ126" i="1"/>
  <c r="AJ168" i="1"/>
  <c r="AJ210" i="1"/>
  <c r="AJ254" i="1"/>
  <c r="AJ296" i="1"/>
  <c r="AJ42" i="1"/>
  <c r="AJ86" i="1"/>
  <c r="AJ128" i="1"/>
  <c r="AJ170" i="1"/>
  <c r="AJ214" i="1"/>
  <c r="AJ256" i="1"/>
  <c r="AJ298" i="1"/>
  <c r="AJ342" i="1"/>
  <c r="AJ384" i="1"/>
  <c r="AJ418" i="1"/>
  <c r="AJ449" i="1"/>
  <c r="AJ469" i="1"/>
  <c r="AJ491" i="1"/>
  <c r="AJ513" i="1"/>
  <c r="AJ529" i="1"/>
  <c r="AJ551" i="1"/>
  <c r="AJ46" i="1"/>
  <c r="AJ216" i="1"/>
  <c r="AJ344" i="1"/>
  <c r="AJ419" i="1"/>
  <c r="AJ477" i="1"/>
  <c r="AJ514" i="1"/>
  <c r="AJ552" i="1"/>
  <c r="AJ587" i="1"/>
  <c r="AJ614" i="1"/>
  <c r="AJ648" i="1"/>
  <c r="AJ680" i="1"/>
  <c r="AJ703" i="1"/>
  <c r="AJ728" i="1"/>
  <c r="AJ749" i="1"/>
  <c r="AJ769" i="1"/>
  <c r="AJ797" i="1"/>
  <c r="AJ817" i="1"/>
  <c r="AJ839" i="1"/>
  <c r="AJ862" i="1"/>
  <c r="AJ883" i="1"/>
  <c r="AJ904" i="1"/>
  <c r="AJ931" i="1"/>
  <c r="AJ952" i="1"/>
  <c r="AJ973" i="1"/>
  <c r="AJ995" i="1"/>
  <c r="AJ1014" i="1"/>
  <c r="AJ1026" i="1"/>
  <c r="AJ1042" i="1"/>
  <c r="AJ1055" i="1"/>
  <c r="AJ1069" i="1"/>
  <c r="AJ1084" i="1"/>
  <c r="AJ1097" i="1"/>
  <c r="AJ1110" i="1"/>
  <c r="AJ1126" i="1"/>
  <c r="AJ1138" i="1"/>
  <c r="AJ1152" i="1"/>
  <c r="AJ1168" i="1"/>
  <c r="AJ1181" i="1"/>
  <c r="AJ1193" i="1"/>
  <c r="AJ1208" i="1"/>
  <c r="AJ1220" i="1"/>
  <c r="AJ1231" i="1"/>
  <c r="AJ1245" i="1"/>
  <c r="AJ1256" i="1"/>
  <c r="AJ1268" i="1"/>
  <c r="AJ1281" i="1"/>
  <c r="AJ1293" i="1"/>
  <c r="AJ1304" i="1"/>
  <c r="AJ1318" i="1"/>
  <c r="AJ1329" i="1"/>
  <c r="AJ1341" i="1"/>
  <c r="AJ1354" i="1"/>
  <c r="AJ1366" i="1"/>
  <c r="AJ1377" i="1"/>
  <c r="AJ1391" i="1"/>
  <c r="AJ1402" i="1"/>
  <c r="AJ1414" i="1"/>
  <c r="AJ1428" i="1"/>
  <c r="AJ1439" i="1"/>
  <c r="AJ1450" i="1"/>
  <c r="AJ1464" i="1"/>
  <c r="AJ1476" i="1"/>
  <c r="AJ1487" i="1"/>
  <c r="AJ1501" i="1"/>
  <c r="AJ1512" i="1"/>
  <c r="AJ1524" i="1"/>
  <c r="AJ1537" i="1"/>
  <c r="AJ1549" i="1"/>
  <c r="AJ1560" i="1"/>
  <c r="AJ1574" i="1"/>
  <c r="AJ1585" i="1"/>
  <c r="AJ1597" i="1"/>
  <c r="AJ1610" i="1"/>
  <c r="AJ1622" i="1"/>
  <c r="AJ1633" i="1"/>
  <c r="AJ1647" i="1"/>
  <c r="AJ1658" i="1"/>
  <c r="AJ1670" i="1"/>
  <c r="AJ1684" i="1"/>
  <c r="AJ1695" i="1"/>
  <c r="AJ1706" i="1"/>
  <c r="AJ1720" i="1"/>
  <c r="AJ1732" i="1"/>
  <c r="AJ1743" i="1"/>
  <c r="AJ1757" i="1"/>
  <c r="AJ1768" i="1"/>
  <c r="AJ1780" i="1"/>
  <c r="AJ1793" i="1"/>
  <c r="AJ1805" i="1"/>
  <c r="AJ1815" i="1"/>
  <c r="AJ1825" i="1"/>
  <c r="AJ1837" i="1"/>
  <c r="AJ1847" i="1"/>
  <c r="AJ1857" i="1"/>
  <c r="AJ1868" i="1"/>
  <c r="AJ1878" i="1"/>
  <c r="AJ1888" i="1"/>
  <c r="AJ1898" i="1"/>
  <c r="AJ1910" i="1"/>
  <c r="AJ1920" i="1"/>
  <c r="AJ1930" i="1"/>
  <c r="AJ1941" i="1"/>
  <c r="AJ1951" i="1"/>
  <c r="AJ1961" i="1"/>
  <c r="AJ1972" i="1"/>
  <c r="AJ1983" i="1"/>
  <c r="AJ1993" i="1"/>
  <c r="AJ2004" i="1"/>
  <c r="AJ2014" i="1"/>
  <c r="AJ2024" i="1"/>
  <c r="AJ2034" i="1"/>
  <c r="AJ2045" i="1"/>
  <c r="AJ2056" i="1"/>
  <c r="AJ2066" i="1"/>
  <c r="AJ2077" i="1"/>
  <c r="AJ2087" i="1"/>
  <c r="AJ2097" i="1"/>
  <c r="AJ2108" i="1"/>
  <c r="AJ2118" i="1"/>
  <c r="AJ2129" i="1"/>
  <c r="AJ2140" i="1"/>
  <c r="AJ2150" i="1"/>
  <c r="AJ2160" i="1"/>
  <c r="AJ2170" i="1"/>
  <c r="AJ2181" i="1"/>
  <c r="AJ2191" i="1"/>
  <c r="AJ2202" i="1"/>
  <c r="AJ2213" i="1"/>
  <c r="AJ2223" i="1"/>
  <c r="AJ2233" i="1"/>
  <c r="AJ2244" i="1"/>
  <c r="AJ2254" i="1"/>
  <c r="AJ2264" i="1"/>
  <c r="AJ2276" i="1"/>
  <c r="AJ2286" i="1"/>
  <c r="AJ2296" i="1"/>
  <c r="AJ2306" i="1"/>
  <c r="AJ2317" i="1"/>
  <c r="AJ2327" i="1"/>
  <c r="AJ2337" i="1"/>
  <c r="AJ2349" i="1"/>
  <c r="AJ2359" i="1"/>
  <c r="AJ2369" i="1"/>
  <c r="AJ2380" i="1"/>
  <c r="AJ2390" i="1"/>
  <c r="AJ2400" i="1"/>
  <c r="AJ2410" i="1"/>
  <c r="AJ2422" i="1"/>
  <c r="AJ2432" i="1"/>
  <c r="AJ2442" i="1"/>
  <c r="AJ2453" i="1"/>
  <c r="AJ2463" i="1"/>
  <c r="AJ2473" i="1"/>
  <c r="AJ2484" i="1"/>
  <c r="AJ2495" i="1"/>
  <c r="AJ2504" i="1"/>
  <c r="AJ2513" i="1"/>
  <c r="AJ2522" i="1"/>
  <c r="AJ2531" i="1"/>
  <c r="AJ2540" i="1"/>
  <c r="AJ2549" i="1"/>
  <c r="AJ2559" i="1"/>
  <c r="AJ2568" i="1"/>
  <c r="AJ2577" i="1"/>
  <c r="AJ2586" i="1"/>
  <c r="AJ2595" i="1"/>
  <c r="AJ2604" i="1"/>
  <c r="AJ2613" i="1"/>
  <c r="AJ2623" i="1"/>
  <c r="AJ2632" i="1"/>
  <c r="AJ2641" i="1"/>
  <c r="AJ2650" i="1"/>
  <c r="AJ2659" i="1"/>
  <c r="AJ2668" i="1"/>
  <c r="AJ2677" i="1"/>
  <c r="AJ2687" i="1"/>
  <c r="AJ2696" i="1"/>
  <c r="AJ2705" i="1"/>
  <c r="AJ2714" i="1"/>
  <c r="AJ2723" i="1"/>
  <c r="AJ2732" i="1"/>
  <c r="AJ2741" i="1"/>
  <c r="AJ2751" i="1"/>
  <c r="AJ2760" i="1"/>
  <c r="AJ2769" i="1"/>
  <c r="AJ2777" i="1"/>
  <c r="AJ2785" i="1"/>
  <c r="AJ2793" i="1"/>
  <c r="AJ2801" i="1"/>
  <c r="AJ2809" i="1"/>
  <c r="AJ2817" i="1"/>
  <c r="AJ2825" i="1"/>
  <c r="AJ2833" i="1"/>
  <c r="AJ2841" i="1"/>
  <c r="AJ2849" i="1"/>
  <c r="AJ2857" i="1"/>
  <c r="AJ2865" i="1"/>
  <c r="AJ2873" i="1"/>
  <c r="AJ2881" i="1"/>
  <c r="AJ2889" i="1"/>
  <c r="AJ2897" i="1"/>
  <c r="AJ2905" i="1"/>
  <c r="AJ2913" i="1"/>
  <c r="AJ2921" i="1"/>
  <c r="AJ2929" i="1"/>
  <c r="AJ2937" i="1"/>
  <c r="AJ2945" i="1"/>
  <c r="AJ2953" i="1"/>
  <c r="AJ2961" i="1"/>
  <c r="AJ2969" i="1"/>
  <c r="AJ2977" i="1"/>
  <c r="AJ2985" i="1"/>
  <c r="AJ2993" i="1"/>
  <c r="AJ3001" i="1"/>
  <c r="AJ3009" i="1"/>
  <c r="AJ3017" i="1"/>
  <c r="AJ3025" i="1"/>
  <c r="AJ3033" i="1"/>
  <c r="AJ3041" i="1"/>
  <c r="AJ3049" i="1"/>
  <c r="AJ3057" i="1"/>
  <c r="AJ3065" i="1"/>
  <c r="AJ3073" i="1"/>
  <c r="AJ3081" i="1"/>
  <c r="AJ3089" i="1"/>
  <c r="AJ3097" i="1"/>
  <c r="AJ3105" i="1"/>
  <c r="AJ3113" i="1"/>
  <c r="AJ3121" i="1"/>
  <c r="AJ3129" i="1"/>
  <c r="AJ3137" i="1"/>
  <c r="AJ3145" i="1"/>
  <c r="AJ3153" i="1"/>
  <c r="AJ3161" i="1"/>
  <c r="AJ3169" i="1"/>
  <c r="AJ3177" i="1"/>
  <c r="AJ3185" i="1"/>
  <c r="AJ3193" i="1"/>
  <c r="AJ3201" i="1"/>
  <c r="AJ3209" i="1"/>
  <c r="AJ3217" i="1"/>
  <c r="AJ3225" i="1"/>
  <c r="AJ3233" i="1"/>
  <c r="AJ3241" i="1"/>
  <c r="AJ3249" i="1"/>
  <c r="AJ3257" i="1"/>
  <c r="AJ3265" i="1"/>
  <c r="AJ3273" i="1"/>
  <c r="AJ3281" i="1"/>
  <c r="AJ3289" i="1"/>
  <c r="AJ3297" i="1"/>
  <c r="AJ3305" i="1"/>
  <c r="AJ3313" i="1"/>
  <c r="AJ3321" i="1"/>
  <c r="AJ3329" i="1"/>
  <c r="AJ3337" i="1"/>
  <c r="AJ3345" i="1"/>
  <c r="AJ3353" i="1"/>
  <c r="AJ3361" i="1"/>
  <c r="AJ3369" i="1"/>
  <c r="AJ3377" i="1"/>
  <c r="AJ3385" i="1"/>
  <c r="AJ3393" i="1"/>
  <c r="AJ3401" i="1"/>
  <c r="AJ3409" i="1"/>
  <c r="AJ3417" i="1"/>
  <c r="AJ3425" i="1"/>
  <c r="AJ3433" i="1"/>
  <c r="AJ3441" i="1"/>
  <c r="AJ3449" i="1"/>
  <c r="AJ3457" i="1"/>
  <c r="AJ3465" i="1"/>
  <c r="AJ3473" i="1"/>
  <c r="AJ3481" i="1"/>
  <c r="AJ3489" i="1"/>
  <c r="AJ3497" i="1"/>
  <c r="AJ3505" i="1"/>
  <c r="AJ3513" i="1"/>
  <c r="AJ3521" i="1"/>
  <c r="AJ3529" i="1"/>
  <c r="AJ3537" i="1"/>
  <c r="AJ3545" i="1"/>
  <c r="AJ3553" i="1"/>
  <c r="AJ3561" i="1"/>
  <c r="AJ3569" i="1"/>
  <c r="AJ3577" i="1"/>
  <c r="AJ3585" i="1"/>
  <c r="AJ3593" i="1"/>
  <c r="AJ3601" i="1"/>
  <c r="AJ3609" i="1"/>
  <c r="AJ3617" i="1"/>
  <c r="AJ3625" i="1"/>
  <c r="AJ3633" i="1"/>
  <c r="AJ3641" i="1"/>
  <c r="AJ3649" i="1"/>
  <c r="AJ3657" i="1"/>
  <c r="AJ3665" i="1"/>
  <c r="AJ3673" i="1"/>
  <c r="AJ3681" i="1"/>
  <c r="AJ3689" i="1"/>
  <c r="AJ3697" i="1"/>
  <c r="AJ3705" i="1"/>
  <c r="AJ3713" i="1"/>
  <c r="AJ3721" i="1"/>
  <c r="AJ3729" i="1"/>
  <c r="AJ3737" i="1"/>
  <c r="AJ3745" i="1"/>
  <c r="AJ3753" i="1"/>
  <c r="AJ3761" i="1"/>
  <c r="AJ3769" i="1"/>
  <c r="AJ3777" i="1"/>
  <c r="AJ3785" i="1"/>
  <c r="AJ3793" i="1"/>
  <c r="AJ3801" i="1"/>
  <c r="AJ3809" i="1"/>
  <c r="AJ3817" i="1"/>
  <c r="AJ3825" i="1"/>
  <c r="AJ3833" i="1"/>
  <c r="AJ3841" i="1"/>
  <c r="AJ3849" i="1"/>
  <c r="AJ3857" i="1"/>
  <c r="AJ3865" i="1"/>
  <c r="AJ3873" i="1"/>
  <c r="AJ3881" i="1"/>
  <c r="AJ3889" i="1"/>
  <c r="AJ3897" i="1"/>
  <c r="AJ3905" i="1"/>
  <c r="AJ3913" i="1"/>
  <c r="AJ3921" i="1"/>
  <c r="AJ3929" i="1"/>
  <c r="AJ3937" i="1"/>
  <c r="AJ3945" i="1"/>
  <c r="AJ3953" i="1"/>
  <c r="AJ3961" i="1"/>
  <c r="AJ3969" i="1"/>
  <c r="AJ3977" i="1"/>
  <c r="AJ3985" i="1"/>
  <c r="AJ3993" i="1"/>
  <c r="AJ4001" i="1"/>
  <c r="AJ4009" i="1"/>
  <c r="AJ4017" i="1"/>
  <c r="AJ4025" i="1"/>
  <c r="AJ4033" i="1"/>
  <c r="AJ4041" i="1"/>
  <c r="AJ4049" i="1"/>
  <c r="AJ4057" i="1"/>
  <c r="AJ47" i="1"/>
  <c r="AJ217" i="1"/>
  <c r="AJ345" i="1"/>
  <c r="AJ422" i="1"/>
  <c r="AJ478" i="1"/>
  <c r="AJ515" i="1"/>
  <c r="AJ554" i="1"/>
  <c r="AJ589" i="1"/>
  <c r="AJ624" i="1"/>
  <c r="AJ650" i="1"/>
  <c r="AJ682" i="1"/>
  <c r="AJ704" i="1"/>
  <c r="AJ733" i="1"/>
  <c r="AJ753" i="1"/>
  <c r="AJ776" i="1"/>
  <c r="AJ798" i="1"/>
  <c r="AJ819" i="1"/>
  <c r="AJ841" i="1"/>
  <c r="AJ863" i="1"/>
  <c r="AJ885" i="1"/>
  <c r="AJ911" i="1"/>
  <c r="AJ933" i="1"/>
  <c r="AJ953" i="1"/>
  <c r="AJ976" i="1"/>
  <c r="AJ997" i="1"/>
  <c r="AJ1015" i="1"/>
  <c r="AJ1029" i="1"/>
  <c r="AJ1044" i="1"/>
  <c r="AJ1056" i="1"/>
  <c r="AJ1071" i="1"/>
  <c r="AJ1086" i="1"/>
  <c r="AJ1098" i="1"/>
  <c r="AJ1113" i="1"/>
  <c r="AJ1127" i="1"/>
  <c r="AJ1141" i="1"/>
  <c r="AJ1154" i="1"/>
  <c r="AJ1169" i="1"/>
  <c r="AJ1182" i="1"/>
  <c r="AJ1197" i="1"/>
  <c r="AJ1209" i="1"/>
  <c r="AJ1221" i="1"/>
  <c r="AJ1233" i="1"/>
  <c r="AJ1246" i="1"/>
  <c r="AJ1257" i="1"/>
  <c r="AJ1270" i="1"/>
  <c r="AJ1282" i="1"/>
  <c r="AJ1294" i="1"/>
  <c r="AJ1306" i="1"/>
  <c r="AJ1319" i="1"/>
  <c r="AJ1330" i="1"/>
  <c r="AJ1343" i="1"/>
  <c r="AJ1356" i="1"/>
  <c r="AJ1367" i="1"/>
  <c r="AJ1380" i="1"/>
  <c r="AJ1392" i="1"/>
  <c r="AJ1404" i="1"/>
  <c r="AJ1416" i="1"/>
  <c r="AJ1429" i="1"/>
  <c r="AJ1440" i="1"/>
  <c r="AJ1453" i="1"/>
  <c r="AJ1465" i="1"/>
  <c r="AJ1477" i="1"/>
  <c r="AJ1489" i="1"/>
  <c r="AJ1502" i="1"/>
  <c r="AJ1513" i="1"/>
  <c r="AJ1526" i="1"/>
  <c r="AJ1538" i="1"/>
  <c r="AJ1550" i="1"/>
  <c r="AJ1562" i="1"/>
  <c r="AJ1575" i="1"/>
  <c r="AJ1586" i="1"/>
  <c r="AJ1599" i="1"/>
  <c r="AJ1612" i="1"/>
  <c r="AJ1623" i="1"/>
  <c r="AJ1636" i="1"/>
  <c r="AJ1648" i="1"/>
  <c r="AJ1660" i="1"/>
  <c r="AJ1672" i="1"/>
  <c r="AJ1685" i="1"/>
  <c r="AJ1696" i="1"/>
  <c r="AJ1709" i="1"/>
  <c r="AJ1721" i="1"/>
  <c r="AJ1733" i="1"/>
  <c r="AJ1745" i="1"/>
  <c r="AJ1758" i="1"/>
  <c r="AJ1769" i="1"/>
  <c r="AJ1782" i="1"/>
  <c r="AJ1794" i="1"/>
  <c r="AJ1806" i="1"/>
  <c r="AJ1816" i="1"/>
  <c r="AJ1828" i="1"/>
  <c r="AJ1838" i="1"/>
  <c r="AJ1848" i="1"/>
  <c r="AJ1858" i="1"/>
  <c r="AJ1869" i="1"/>
  <c r="AJ1879" i="1"/>
  <c r="AJ1889" i="1"/>
  <c r="AJ1901" i="1"/>
  <c r="AJ1911" i="1"/>
  <c r="AJ1921" i="1"/>
  <c r="AJ1932" i="1"/>
  <c r="AJ1942" i="1"/>
  <c r="AJ1952" i="1"/>
  <c r="AJ1962" i="1"/>
  <c r="AJ1974" i="1"/>
  <c r="AJ1984" i="1"/>
  <c r="AJ1994" i="1"/>
  <c r="AJ2005" i="1"/>
  <c r="AJ2015" i="1"/>
  <c r="AJ2025" i="1"/>
  <c r="AJ2036" i="1"/>
  <c r="AJ2047" i="1"/>
  <c r="AJ2057" i="1"/>
  <c r="AJ2068" i="1"/>
  <c r="AJ2078" i="1"/>
  <c r="AJ2088" i="1"/>
  <c r="AJ2098" i="1"/>
  <c r="AJ2109" i="1"/>
  <c r="AJ2120" i="1"/>
  <c r="AJ2130" i="1"/>
  <c r="AJ2141" i="1"/>
  <c r="AJ2151" i="1"/>
  <c r="AJ2161" i="1"/>
  <c r="AJ2172" i="1"/>
  <c r="AJ2182" i="1"/>
  <c r="AJ2193" i="1"/>
  <c r="AJ2204" i="1"/>
  <c r="AJ2214" i="1"/>
  <c r="AJ2224" i="1"/>
  <c r="AJ2234" i="1"/>
  <c r="AJ2245" i="1"/>
  <c r="AJ2255" i="1"/>
  <c r="AJ2266" i="1"/>
  <c r="AJ2277" i="1"/>
  <c r="AJ2287" i="1"/>
  <c r="AJ2297" i="1"/>
  <c r="AJ2308" i="1"/>
  <c r="AJ2318" i="1"/>
  <c r="AJ2328" i="1"/>
  <c r="AJ2340" i="1"/>
  <c r="AJ2350" i="1"/>
  <c r="AJ2360" i="1"/>
  <c r="AJ2370" i="1"/>
  <c r="AJ2381" i="1"/>
  <c r="AJ2391" i="1"/>
  <c r="AJ2401" i="1"/>
  <c r="AJ2413" i="1"/>
  <c r="AJ2423" i="1"/>
  <c r="AJ2433" i="1"/>
  <c r="AJ2444" i="1"/>
  <c r="AJ2454" i="1"/>
  <c r="AJ2464" i="1"/>
  <c r="AJ2474" i="1"/>
  <c r="AJ2486" i="1"/>
  <c r="AJ2496" i="1"/>
  <c r="AJ2505" i="1"/>
  <c r="AJ2514" i="1"/>
  <c r="AJ2523" i="1"/>
  <c r="AJ2532" i="1"/>
  <c r="AJ2541" i="1"/>
  <c r="AJ2551" i="1"/>
  <c r="AJ2560" i="1"/>
  <c r="AJ2569" i="1"/>
  <c r="AJ2578" i="1"/>
  <c r="AJ2587" i="1"/>
  <c r="AJ2596" i="1"/>
  <c r="AJ2605" i="1"/>
  <c r="AJ2615" i="1"/>
  <c r="AJ2624" i="1"/>
  <c r="AJ2633" i="1"/>
  <c r="AJ2642" i="1"/>
  <c r="AJ2651" i="1"/>
  <c r="AJ2660" i="1"/>
  <c r="AJ2669" i="1"/>
  <c r="AJ2679" i="1"/>
  <c r="AJ2688" i="1"/>
  <c r="AJ2697" i="1"/>
  <c r="AJ2706" i="1"/>
  <c r="AJ2715" i="1"/>
  <c r="AJ2724" i="1"/>
  <c r="AJ2733" i="1"/>
  <c r="AJ2743" i="1"/>
  <c r="AJ2752" i="1"/>
  <c r="AJ2761" i="1"/>
  <c r="AJ2770" i="1"/>
  <c r="AJ2778" i="1"/>
  <c r="AJ2786" i="1"/>
  <c r="AJ2794" i="1"/>
  <c r="AJ2802" i="1"/>
  <c r="AJ2810" i="1"/>
  <c r="AJ2818" i="1"/>
  <c r="AJ2826" i="1"/>
  <c r="AJ2834" i="1"/>
  <c r="AJ2842" i="1"/>
  <c r="AJ2850" i="1"/>
  <c r="AJ2858" i="1"/>
  <c r="AJ2866" i="1"/>
  <c r="AJ2874" i="1"/>
  <c r="AJ2882" i="1"/>
  <c r="AJ2890" i="1"/>
  <c r="AJ2898" i="1"/>
  <c r="AJ2906" i="1"/>
  <c r="AJ2914" i="1"/>
  <c r="AJ2922" i="1"/>
  <c r="AJ2930" i="1"/>
  <c r="AJ2938" i="1"/>
  <c r="AJ2946" i="1"/>
  <c r="AJ2954" i="1"/>
  <c r="AJ2962" i="1"/>
  <c r="AJ2970" i="1"/>
  <c r="AJ2978" i="1"/>
  <c r="AJ2986" i="1"/>
  <c r="AJ2994" i="1"/>
  <c r="AJ3002" i="1"/>
  <c r="AJ3010" i="1"/>
  <c r="AJ3018" i="1"/>
  <c r="AJ3026" i="1"/>
  <c r="AJ3034" i="1"/>
  <c r="AJ3042" i="1"/>
  <c r="AJ3050" i="1"/>
  <c r="AJ3058" i="1"/>
  <c r="AJ3066" i="1"/>
  <c r="AJ3074" i="1"/>
  <c r="AJ3082" i="1"/>
  <c r="AJ3090" i="1"/>
  <c r="AJ3098" i="1"/>
  <c r="AJ3106" i="1"/>
  <c r="AJ3114" i="1"/>
  <c r="AJ3122" i="1"/>
  <c r="AJ3130" i="1"/>
  <c r="AJ3138" i="1"/>
  <c r="AJ3146" i="1"/>
  <c r="AJ3154" i="1"/>
  <c r="AJ3162" i="1"/>
  <c r="AJ3170" i="1"/>
  <c r="AJ3178" i="1"/>
  <c r="AJ3186" i="1"/>
  <c r="AJ3194" i="1"/>
  <c r="AJ3202" i="1"/>
  <c r="AJ3210" i="1"/>
  <c r="AJ3218" i="1"/>
  <c r="AJ3226" i="1"/>
  <c r="AJ3234" i="1"/>
  <c r="AJ3242" i="1"/>
  <c r="AJ3250" i="1"/>
  <c r="AJ3258" i="1"/>
  <c r="AJ3266" i="1"/>
  <c r="AJ3274" i="1"/>
  <c r="AJ3282" i="1"/>
  <c r="AJ3290" i="1"/>
  <c r="AJ3298" i="1"/>
  <c r="AJ3306" i="1"/>
  <c r="AJ3314" i="1"/>
  <c r="AJ3322" i="1"/>
  <c r="AJ3330" i="1"/>
  <c r="AJ88" i="1"/>
  <c r="AJ258" i="1"/>
  <c r="AJ367" i="1"/>
  <c r="AJ440" i="1"/>
  <c r="AJ488" i="1"/>
  <c r="AJ527" i="1"/>
  <c r="AJ565" i="1"/>
  <c r="AJ591" i="1"/>
  <c r="AJ625" i="1"/>
  <c r="AJ651" i="1"/>
  <c r="AJ683" i="1"/>
  <c r="AJ713" i="1"/>
  <c r="AJ734" i="1"/>
  <c r="AJ755" i="1"/>
  <c r="AJ778" i="1"/>
  <c r="AJ799" i="1"/>
  <c r="AJ821" i="1"/>
  <c r="AJ848" i="1"/>
  <c r="AJ869" i="1"/>
  <c r="AJ889" i="1"/>
  <c r="AJ913" i="1"/>
  <c r="AJ934" i="1"/>
  <c r="AJ954" i="1"/>
  <c r="AJ978" i="1"/>
  <c r="AJ998" i="1"/>
  <c r="AJ1016" i="1"/>
  <c r="AJ1032" i="1"/>
  <c r="AJ1045" i="1"/>
  <c r="AJ1058" i="1"/>
  <c r="AJ1073" i="1"/>
  <c r="AJ1087" i="1"/>
  <c r="AJ1100" i="1"/>
  <c r="AJ1116" i="1"/>
  <c r="AJ1128" i="1"/>
  <c r="AJ1142" i="1"/>
  <c r="AJ1157" i="1"/>
  <c r="AJ1170" i="1"/>
  <c r="AJ1183" i="1"/>
  <c r="AJ1199" i="1"/>
  <c r="AJ1210" i="1"/>
  <c r="AJ1222" i="1"/>
  <c r="AJ1236" i="1"/>
  <c r="AJ1247" i="1"/>
  <c r="AJ1258" i="1"/>
  <c r="AJ1272" i="1"/>
  <c r="AJ1284" i="1"/>
  <c r="AJ1295" i="1"/>
  <c r="AJ1309" i="1"/>
  <c r="AJ1320" i="1"/>
  <c r="AJ1332" i="1"/>
  <c r="AJ1345" i="1"/>
  <c r="AJ1357" i="1"/>
  <c r="AJ1368" i="1"/>
  <c r="AJ1382" i="1"/>
  <c r="AJ1393" i="1"/>
  <c r="AJ1405" i="1"/>
  <c r="AJ1418" i="1"/>
  <c r="AJ1430" i="1"/>
  <c r="AJ1441" i="1"/>
  <c r="AJ1455" i="1"/>
  <c r="AJ1466" i="1"/>
  <c r="AJ1478" i="1"/>
  <c r="AJ1492" i="1"/>
  <c r="AJ1503" i="1"/>
  <c r="AJ1514" i="1"/>
  <c r="AJ1528" i="1"/>
  <c r="AJ1540" i="1"/>
  <c r="AJ1551" i="1"/>
  <c r="AJ1565" i="1"/>
  <c r="AJ1576" i="1"/>
  <c r="AJ1588" i="1"/>
  <c r="AJ1601" i="1"/>
  <c r="AJ1613" i="1"/>
  <c r="AJ1624" i="1"/>
  <c r="AJ1638" i="1"/>
  <c r="AJ1649" i="1"/>
  <c r="AJ1661" i="1"/>
  <c r="AJ1674" i="1"/>
  <c r="AJ1686" i="1"/>
  <c r="AJ1697" i="1"/>
  <c r="AJ1711" i="1"/>
  <c r="AJ1722" i="1"/>
  <c r="AJ1734" i="1"/>
  <c r="AJ1748" i="1"/>
  <c r="AJ1759" i="1"/>
  <c r="AJ1770" i="1"/>
  <c r="AJ1784" i="1"/>
  <c r="AJ1796" i="1"/>
  <c r="AJ1807" i="1"/>
  <c r="AJ1818" i="1"/>
  <c r="AJ1829" i="1"/>
  <c r="AJ1839" i="1"/>
  <c r="AJ1849" i="1"/>
  <c r="AJ1860" i="1"/>
  <c r="AJ1870" i="1"/>
  <c r="AJ1880" i="1"/>
  <c r="AJ1892" i="1"/>
  <c r="AJ1902" i="1"/>
  <c r="AJ1912" i="1"/>
  <c r="AJ1922" i="1"/>
  <c r="AJ1933" i="1"/>
  <c r="AJ1943" i="1"/>
  <c r="AJ1953" i="1"/>
  <c r="AJ1965" i="1"/>
  <c r="AJ1975" i="1"/>
  <c r="AJ1985" i="1"/>
  <c r="AJ1996" i="1"/>
  <c r="AJ2006" i="1"/>
  <c r="AJ2016" i="1"/>
  <c r="AJ2026" i="1"/>
  <c r="AJ2038" i="1"/>
  <c r="AJ2048" i="1"/>
  <c r="AJ2058" i="1"/>
  <c r="AJ2069" i="1"/>
  <c r="AJ2079" i="1"/>
  <c r="AJ2089" i="1"/>
  <c r="AJ2100" i="1"/>
  <c r="AJ2111" i="1"/>
  <c r="AJ2121" i="1"/>
  <c r="AJ2132" i="1"/>
  <c r="AJ2142" i="1"/>
  <c r="AJ2152" i="1"/>
  <c r="AJ2162" i="1"/>
  <c r="AJ2173" i="1"/>
  <c r="AJ2184" i="1"/>
  <c r="AJ2194" i="1"/>
  <c r="AJ2205" i="1"/>
  <c r="AJ2215" i="1"/>
  <c r="AJ2225" i="1"/>
  <c r="AJ2236" i="1"/>
  <c r="AJ2246" i="1"/>
  <c r="AJ2257" i="1"/>
  <c r="AJ2268" i="1"/>
  <c r="AJ2278" i="1"/>
  <c r="AJ2288" i="1"/>
  <c r="AJ2298" i="1"/>
  <c r="AJ2309" i="1"/>
  <c r="AJ2319" i="1"/>
  <c r="AJ2330" i="1"/>
  <c r="AJ2341" i="1"/>
  <c r="AJ2351" i="1"/>
  <c r="AJ2361" i="1"/>
  <c r="AJ2372" i="1"/>
  <c r="AJ2382" i="1"/>
  <c r="AJ2392" i="1"/>
  <c r="AJ2404" i="1"/>
  <c r="AJ2414" i="1"/>
  <c r="AJ2424" i="1"/>
  <c r="AJ2434" i="1"/>
  <c r="AJ2445" i="1"/>
  <c r="AJ2455" i="1"/>
  <c r="AJ2465" i="1"/>
  <c r="AJ2477" i="1"/>
  <c r="AJ2487" i="1"/>
  <c r="AJ2497" i="1"/>
  <c r="AJ2506" i="1"/>
  <c r="AJ2515" i="1"/>
  <c r="AJ2524" i="1"/>
  <c r="AJ2533" i="1"/>
  <c r="AJ2543" i="1"/>
  <c r="AJ2552" i="1"/>
  <c r="AJ2561" i="1"/>
  <c r="AJ2570" i="1"/>
  <c r="AJ2579" i="1"/>
  <c r="AJ2588" i="1"/>
  <c r="AJ2597" i="1"/>
  <c r="AJ2607" i="1"/>
  <c r="AJ2616" i="1"/>
  <c r="AJ2625" i="1"/>
  <c r="AJ2634" i="1"/>
  <c r="AJ2643" i="1"/>
  <c r="AJ2652" i="1"/>
  <c r="AJ2661" i="1"/>
  <c r="AJ2671" i="1"/>
  <c r="AJ2680" i="1"/>
  <c r="AJ89" i="1"/>
  <c r="AJ259" i="1"/>
  <c r="AJ382" i="1"/>
  <c r="AJ447" i="1"/>
  <c r="AJ490" i="1"/>
  <c r="AJ528" i="1"/>
  <c r="AJ566" i="1"/>
  <c r="AJ592" i="1"/>
  <c r="AJ627" i="1"/>
  <c r="AJ662" i="1"/>
  <c r="AJ685" i="1"/>
  <c r="AJ714" i="1"/>
  <c r="AJ735" i="1"/>
  <c r="AJ758" i="1"/>
  <c r="AJ779" i="1"/>
  <c r="AJ801" i="1"/>
  <c r="AJ826" i="1"/>
  <c r="AJ849" i="1"/>
  <c r="AJ870" i="1"/>
  <c r="AJ893" i="1"/>
  <c r="AJ914" i="1"/>
  <c r="AJ935" i="1"/>
  <c r="AJ958" i="1"/>
  <c r="AJ984" i="1"/>
  <c r="AJ999" i="1"/>
  <c r="AJ1018" i="1"/>
  <c r="AJ1033" i="1"/>
  <c r="AJ1046" i="1"/>
  <c r="AJ1061" i="1"/>
  <c r="AJ1074" i="1"/>
  <c r="AJ1088" i="1"/>
  <c r="AJ1102" i="1"/>
  <c r="AJ1117" i="1"/>
  <c r="AJ1129" i="1"/>
  <c r="AJ1144" i="1"/>
  <c r="AJ1159" i="1"/>
  <c r="AJ1172" i="1"/>
  <c r="AJ1186" i="1"/>
  <c r="AJ1200" i="1"/>
  <c r="AJ1212" i="1"/>
  <c r="AJ1224" i="1"/>
  <c r="AJ1237" i="1"/>
  <c r="AJ1248" i="1"/>
  <c r="AJ1261" i="1"/>
  <c r="AJ1273" i="1"/>
  <c r="AJ1285" i="1"/>
  <c r="AJ1297" i="1"/>
  <c r="AJ1310" i="1"/>
  <c r="AJ1321" i="1"/>
  <c r="AJ1334" i="1"/>
  <c r="AJ1346" i="1"/>
  <c r="AJ1358" i="1"/>
  <c r="AJ1370" i="1"/>
  <c r="AJ1383" i="1"/>
  <c r="AJ1394" i="1"/>
  <c r="AJ1407" i="1"/>
  <c r="AJ1420" i="1"/>
  <c r="AJ1431" i="1"/>
  <c r="AJ1444" i="1"/>
  <c r="AJ1456" i="1"/>
  <c r="AJ1468" i="1"/>
  <c r="AJ1480" i="1"/>
  <c r="AJ1493" i="1"/>
  <c r="AJ1504" i="1"/>
  <c r="AJ1517" i="1"/>
  <c r="AJ1529" i="1"/>
  <c r="AJ1541" i="1"/>
  <c r="AJ1553" i="1"/>
  <c r="AJ1566" i="1"/>
  <c r="AJ1577" i="1"/>
  <c r="AJ1590" i="1"/>
  <c r="AJ1602" i="1"/>
  <c r="AJ1614" i="1"/>
  <c r="AJ1626" i="1"/>
  <c r="AJ1639" i="1"/>
  <c r="AJ1650" i="1"/>
  <c r="AJ1663" i="1"/>
  <c r="AJ1676" i="1"/>
  <c r="AJ1687" i="1"/>
  <c r="AJ1700" i="1"/>
  <c r="AJ1712" i="1"/>
  <c r="AJ1724" i="1"/>
  <c r="AJ1736" i="1"/>
  <c r="AJ1749" i="1"/>
  <c r="AJ1760" i="1"/>
  <c r="AJ1773" i="1"/>
  <c r="AJ1785" i="1"/>
  <c r="AJ1797" i="1"/>
  <c r="AJ1809" i="1"/>
  <c r="AJ1820" i="1"/>
  <c r="AJ1830" i="1"/>
  <c r="AJ1840" i="1"/>
  <c r="AJ1850" i="1"/>
  <c r="AJ130" i="1"/>
  <c r="AJ302" i="1"/>
  <c r="AJ386" i="1"/>
  <c r="AJ450" i="1"/>
  <c r="AJ493" i="1"/>
  <c r="AJ531" i="1"/>
  <c r="AJ568" i="1"/>
  <c r="AJ602" i="1"/>
  <c r="AJ629" i="1"/>
  <c r="AJ664" i="1"/>
  <c r="AJ686" i="1"/>
  <c r="AJ715" i="1"/>
  <c r="AJ737" i="1"/>
  <c r="AJ765" i="1"/>
  <c r="AJ785" i="1"/>
  <c r="AJ806" i="1"/>
  <c r="AJ830" i="1"/>
  <c r="AJ850" i="1"/>
  <c r="AJ871" i="1"/>
  <c r="AJ131" i="1"/>
  <c r="AJ416" i="1"/>
  <c r="AJ543" i="1"/>
  <c r="AJ634" i="1"/>
  <c r="AJ702" i="1"/>
  <c r="AJ767" i="1"/>
  <c r="AJ831" i="1"/>
  <c r="AJ881" i="1"/>
  <c r="AJ925" i="1"/>
  <c r="AJ968" i="1"/>
  <c r="AJ1009" i="1"/>
  <c r="AJ1040" i="1"/>
  <c r="AJ1068" i="1"/>
  <c r="AJ1096" i="1"/>
  <c r="AJ1124" i="1"/>
  <c r="AJ1151" i="1"/>
  <c r="AJ1180" i="1"/>
  <c r="AJ1206" i="1"/>
  <c r="AJ1230" i="1"/>
  <c r="AJ1255" i="1"/>
  <c r="AJ1279" i="1"/>
  <c r="AJ1303" i="1"/>
  <c r="AJ1328" i="1"/>
  <c r="AJ1352" i="1"/>
  <c r="AJ1376" i="1"/>
  <c r="AJ1401" i="1"/>
  <c r="AJ1425" i="1"/>
  <c r="AJ1449" i="1"/>
  <c r="AJ1474" i="1"/>
  <c r="AJ1498" i="1"/>
  <c r="AJ1522" i="1"/>
  <c r="AJ1548" i="1"/>
  <c r="AJ1572" i="1"/>
  <c r="AJ1596" i="1"/>
  <c r="AJ1621" i="1"/>
  <c r="AJ1645" i="1"/>
  <c r="AJ1669" i="1"/>
  <c r="AJ1694" i="1"/>
  <c r="AJ1718" i="1"/>
  <c r="AJ1742" i="1"/>
  <c r="AJ1767" i="1"/>
  <c r="AJ1791" i="1"/>
  <c r="AJ1814" i="1"/>
  <c r="AJ1834" i="1"/>
  <c r="AJ1856" i="1"/>
  <c r="AJ1874" i="1"/>
  <c r="AJ1893" i="1"/>
  <c r="AJ1906" i="1"/>
  <c r="AJ1925" i="1"/>
  <c r="AJ1940" i="1"/>
  <c r="AJ1958" i="1"/>
  <c r="AJ1976" i="1"/>
  <c r="AJ1990" i="1"/>
  <c r="AJ2008" i="1"/>
  <c r="AJ2023" i="1"/>
  <c r="AJ2041" i="1"/>
  <c r="AJ2060" i="1"/>
  <c r="AJ2074" i="1"/>
  <c r="AJ2093" i="1"/>
  <c r="AJ2106" i="1"/>
  <c r="AJ2125" i="1"/>
  <c r="AJ2143" i="1"/>
  <c r="AJ2158" i="1"/>
  <c r="AJ2176" i="1"/>
  <c r="AJ2190" i="1"/>
  <c r="AJ2208" i="1"/>
  <c r="AJ2226" i="1"/>
  <c r="AJ2241" i="1"/>
  <c r="AJ2260" i="1"/>
  <c r="AJ2273" i="1"/>
  <c r="AJ2292" i="1"/>
  <c r="AJ2310" i="1"/>
  <c r="AJ2325" i="1"/>
  <c r="AJ2343" i="1"/>
  <c r="AJ2358" i="1"/>
  <c r="AJ2376" i="1"/>
  <c r="AJ2394" i="1"/>
  <c r="AJ2408" i="1"/>
  <c r="AJ2426" i="1"/>
  <c r="AJ2441" i="1"/>
  <c r="AJ2460" i="1"/>
  <c r="AJ2478" i="1"/>
  <c r="AJ2492" i="1"/>
  <c r="AJ2508" i="1"/>
  <c r="AJ2521" i="1"/>
  <c r="AJ2537" i="1"/>
  <c r="AJ2553" i="1"/>
  <c r="AJ2565" i="1"/>
  <c r="AJ2581" i="1"/>
  <c r="AJ2594" i="1"/>
  <c r="AJ2610" i="1"/>
  <c r="AJ2626" i="1"/>
  <c r="AJ2639" i="1"/>
  <c r="AJ2655" i="1"/>
  <c r="AJ2667" i="1"/>
  <c r="AJ2683" i="1"/>
  <c r="AJ2695" i="1"/>
  <c r="AJ2708" i="1"/>
  <c r="AJ2720" i="1"/>
  <c r="AJ2731" i="1"/>
  <c r="AJ2745" i="1"/>
  <c r="AJ2756" i="1"/>
  <c r="AJ2768" i="1"/>
  <c r="AJ2780" i="1"/>
  <c r="AJ2790" i="1"/>
  <c r="AJ2800" i="1"/>
  <c r="AJ2812" i="1"/>
  <c r="AJ2822" i="1"/>
  <c r="AJ2832" i="1"/>
  <c r="AJ2844" i="1"/>
  <c r="AJ2854" i="1"/>
  <c r="AJ2864" i="1"/>
  <c r="AJ2876" i="1"/>
  <c r="AJ2886" i="1"/>
  <c r="AJ2896" i="1"/>
  <c r="AJ2908" i="1"/>
  <c r="AJ2918" i="1"/>
  <c r="AJ2928" i="1"/>
  <c r="AJ2940" i="1"/>
  <c r="AJ2950" i="1"/>
  <c r="AJ2960" i="1"/>
  <c r="AJ2972" i="1"/>
  <c r="AJ2982" i="1"/>
  <c r="AJ2992" i="1"/>
  <c r="AJ3004" i="1"/>
  <c r="AJ3014" i="1"/>
  <c r="AJ3024" i="1"/>
  <c r="AJ3036" i="1"/>
  <c r="AJ3046" i="1"/>
  <c r="AJ3056" i="1"/>
  <c r="AJ3068" i="1"/>
  <c r="AJ3078" i="1"/>
  <c r="AJ3088" i="1"/>
  <c r="AJ3100" i="1"/>
  <c r="AJ3110" i="1"/>
  <c r="AJ3120" i="1"/>
  <c r="AJ3132" i="1"/>
  <c r="AJ3142" i="1"/>
  <c r="AJ3152" i="1"/>
  <c r="AJ3164" i="1"/>
  <c r="AJ3174" i="1"/>
  <c r="AJ3184" i="1"/>
  <c r="AJ3196" i="1"/>
  <c r="AJ3206" i="1"/>
  <c r="AJ3216" i="1"/>
  <c r="AJ3228" i="1"/>
  <c r="AJ3238" i="1"/>
  <c r="AJ3248" i="1"/>
  <c r="AJ3260" i="1"/>
  <c r="AJ3270" i="1"/>
  <c r="AJ3280" i="1"/>
  <c r="AJ3292" i="1"/>
  <c r="AJ3302" i="1"/>
  <c r="AJ3312" i="1"/>
  <c r="AJ3324" i="1"/>
  <c r="AJ3334" i="1"/>
  <c r="AJ3343" i="1"/>
  <c r="AJ3352" i="1"/>
  <c r="AJ3362" i="1"/>
  <c r="AJ3371" i="1"/>
  <c r="AJ3380" i="1"/>
  <c r="AJ3389" i="1"/>
  <c r="AJ3398" i="1"/>
  <c r="AJ3407" i="1"/>
  <c r="AJ3416" i="1"/>
  <c r="AJ3426" i="1"/>
  <c r="AJ3435" i="1"/>
  <c r="AJ3444" i="1"/>
  <c r="AJ3453" i="1"/>
  <c r="AJ3462" i="1"/>
  <c r="AJ3471" i="1"/>
  <c r="AJ3480" i="1"/>
  <c r="AJ3490" i="1"/>
  <c r="AJ3499" i="1"/>
  <c r="AJ3508" i="1"/>
  <c r="AJ3517" i="1"/>
  <c r="AJ3526" i="1"/>
  <c r="AJ3535" i="1"/>
  <c r="AJ3544" i="1"/>
  <c r="AJ3554" i="1"/>
  <c r="AJ3563" i="1"/>
  <c r="AJ3572" i="1"/>
  <c r="AJ3581" i="1"/>
  <c r="AJ3590" i="1"/>
  <c r="AJ3599" i="1"/>
  <c r="AJ3608" i="1"/>
  <c r="AJ3618" i="1"/>
  <c r="AJ3627" i="1"/>
  <c r="AJ3636" i="1"/>
  <c r="AJ3645" i="1"/>
  <c r="AJ3654" i="1"/>
  <c r="AJ3663" i="1"/>
  <c r="AJ3672" i="1"/>
  <c r="AJ3682" i="1"/>
  <c r="AJ3691" i="1"/>
  <c r="AJ3700" i="1"/>
  <c r="AJ3709" i="1"/>
  <c r="AJ3718" i="1"/>
  <c r="AJ3727" i="1"/>
  <c r="AJ3736" i="1"/>
  <c r="AJ3746" i="1"/>
  <c r="AJ3755" i="1"/>
  <c r="AJ3764" i="1"/>
  <c r="AJ3773" i="1"/>
  <c r="AJ3782" i="1"/>
  <c r="AJ3791" i="1"/>
  <c r="AJ3800" i="1"/>
  <c r="AJ3810" i="1"/>
  <c r="AJ3819" i="1"/>
  <c r="AJ3828" i="1"/>
  <c r="AJ3837" i="1"/>
  <c r="AJ3846" i="1"/>
  <c r="AJ3855" i="1"/>
  <c r="AJ3864" i="1"/>
  <c r="AJ3874" i="1"/>
  <c r="AJ3883" i="1"/>
  <c r="AJ3892" i="1"/>
  <c r="AJ3901" i="1"/>
  <c r="AJ3910" i="1"/>
  <c r="AJ3919" i="1"/>
  <c r="AJ3928" i="1"/>
  <c r="AJ3938" i="1"/>
  <c r="AJ3947" i="1"/>
  <c r="AJ3956" i="1"/>
  <c r="AJ3965" i="1"/>
  <c r="AJ3974" i="1"/>
  <c r="AJ3983" i="1"/>
  <c r="AJ3992" i="1"/>
  <c r="AJ4002" i="1"/>
  <c r="AJ4011" i="1"/>
  <c r="AJ4020" i="1"/>
  <c r="AJ4029" i="1"/>
  <c r="AJ4038" i="1"/>
  <c r="AJ4047" i="1"/>
  <c r="AJ4056" i="1"/>
  <c r="AJ4065" i="1"/>
  <c r="AJ4073" i="1"/>
  <c r="AJ4081" i="1"/>
  <c r="AJ3546" i="1"/>
  <c r="AJ3610" i="1"/>
  <c r="AJ3637" i="1"/>
  <c r="AJ3655" i="1"/>
  <c r="AJ3683" i="1"/>
  <c r="AJ3701" i="1"/>
  <c r="AJ3719" i="1"/>
  <c r="AJ3738" i="1"/>
  <c r="AJ3756" i="1"/>
  <c r="AJ3774" i="1"/>
  <c r="AJ3792" i="1"/>
  <c r="AJ3811" i="1"/>
  <c r="AJ3829" i="1"/>
  <c r="AJ3847" i="1"/>
  <c r="AJ3866" i="1"/>
  <c r="AJ3884" i="1"/>
  <c r="AJ3902" i="1"/>
  <c r="AJ3920" i="1"/>
  <c r="AJ3948" i="1"/>
  <c r="AJ3966" i="1"/>
  <c r="AJ3984" i="1"/>
  <c r="AJ4003" i="1"/>
  <c r="AJ4021" i="1"/>
  <c r="AJ4039" i="1"/>
  <c r="AJ4058" i="1"/>
  <c r="AJ4074" i="1"/>
  <c r="AJ1458" i="1"/>
  <c r="AJ2197" i="1"/>
  <c r="AJ2332" i="1"/>
  <c r="AJ2397" i="1"/>
  <c r="AJ2447" i="1"/>
  <c r="AJ2480" i="1"/>
  <c r="AJ2527" i="1"/>
  <c r="AJ2571" i="1"/>
  <c r="AJ2612" i="1"/>
  <c r="AJ2657" i="1"/>
  <c r="AJ2711" i="1"/>
  <c r="AJ2747" i="1"/>
  <c r="AJ2782" i="1"/>
  <c r="AJ2814" i="1"/>
  <c r="AJ2836" i="1"/>
  <c r="AJ2868" i="1"/>
  <c r="AJ2910" i="1"/>
  <c r="AJ2942" i="1"/>
  <c r="AJ2974" i="1"/>
  <c r="AJ3006" i="1"/>
  <c r="AJ3038" i="1"/>
  <c r="AJ3060" i="1"/>
  <c r="AJ3092" i="1"/>
  <c r="AJ3134" i="1"/>
  <c r="AJ3166" i="1"/>
  <c r="AJ3198" i="1"/>
  <c r="AJ3230" i="1"/>
  <c r="AJ3252" i="1"/>
  <c r="AJ3272" i="1"/>
  <c r="AJ3294" i="1"/>
  <c r="AJ3304" i="1"/>
  <c r="AJ3326" i="1"/>
  <c r="AJ3346" i="1"/>
  <c r="AJ3355" i="1"/>
  <c r="AJ3373" i="1"/>
  <c r="AJ3391" i="1"/>
  <c r="AJ3410" i="1"/>
  <c r="AJ3428" i="1"/>
  <c r="AJ3446" i="1"/>
  <c r="AJ3464" i="1"/>
  <c r="AJ3483" i="1"/>
  <c r="AJ3492" i="1"/>
  <c r="AJ3510" i="1"/>
  <c r="AJ3528" i="1"/>
  <c r="AJ3538" i="1"/>
  <c r="AJ3556" i="1"/>
  <c r="AJ3574" i="1"/>
  <c r="AJ3592" i="1"/>
  <c r="AJ3611" i="1"/>
  <c r="AJ3629" i="1"/>
  <c r="AJ3647" i="1"/>
  <c r="AJ3666" i="1"/>
  <c r="AJ3684" i="1"/>
  <c r="AJ3702" i="1"/>
  <c r="AJ3720" i="1"/>
  <c r="AJ3739" i="1"/>
  <c r="AJ3748" i="1"/>
  <c r="AJ3766" i="1"/>
  <c r="AJ3775" i="1"/>
  <c r="AJ3794" i="1"/>
  <c r="AJ3812" i="1"/>
  <c r="AJ3821" i="1"/>
  <c r="AJ174" i="1"/>
  <c r="AJ451" i="1"/>
  <c r="AJ550" i="1"/>
  <c r="AJ641" i="1"/>
  <c r="AJ717" i="1"/>
  <c r="AJ768" i="1"/>
  <c r="AJ832" i="1"/>
  <c r="AJ895" i="1"/>
  <c r="AJ936" i="1"/>
  <c r="AJ985" i="1"/>
  <c r="AJ1022" i="1"/>
  <c r="AJ1047" i="1"/>
  <c r="AJ1077" i="1"/>
  <c r="AJ1105" i="1"/>
  <c r="AJ1132" i="1"/>
  <c r="AJ1160" i="1"/>
  <c r="AJ1189" i="1"/>
  <c r="AJ1213" i="1"/>
  <c r="AJ1238" i="1"/>
  <c r="AJ1263" i="1"/>
  <c r="AJ1286" i="1"/>
  <c r="AJ1311" i="1"/>
  <c r="AJ1336" i="1"/>
  <c r="AJ1359" i="1"/>
  <c r="AJ1384" i="1"/>
  <c r="AJ1409" i="1"/>
  <c r="AJ1432" i="1"/>
  <c r="AJ1457" i="1"/>
  <c r="AJ1482" i="1"/>
  <c r="AJ1505" i="1"/>
  <c r="AJ1530" i="1"/>
  <c r="AJ1556" i="1"/>
  <c r="AJ1578" i="1"/>
  <c r="AJ1604" i="1"/>
  <c r="AJ1629" i="1"/>
  <c r="AJ1652" i="1"/>
  <c r="AJ1677" i="1"/>
  <c r="AJ1702" i="1"/>
  <c r="AJ1725" i="1"/>
  <c r="AJ1750" i="1"/>
  <c r="AJ1775" i="1"/>
  <c r="AJ1798" i="1"/>
  <c r="AJ1821" i="1"/>
  <c r="AJ1841" i="1"/>
  <c r="AJ1861" i="1"/>
  <c r="AJ1876" i="1"/>
  <c r="AJ1894" i="1"/>
  <c r="AJ1908" i="1"/>
  <c r="AJ1926" i="1"/>
  <c r="AJ1944" i="1"/>
  <c r="AJ1959" i="1"/>
  <c r="AJ1977" i="1"/>
  <c r="AJ1992" i="1"/>
  <c r="AJ2010" i="1"/>
  <c r="AJ2029" i="1"/>
  <c r="AJ2042" i="1"/>
  <c r="AJ2061" i="1"/>
  <c r="AJ2076" i="1"/>
  <c r="AJ2094" i="1"/>
  <c r="AJ2112" i="1"/>
  <c r="AJ2126" i="1"/>
  <c r="AJ2144" i="1"/>
  <c r="AJ2159" i="1"/>
  <c r="AJ2177" i="1"/>
  <c r="AJ2196" i="1"/>
  <c r="AJ2209" i="1"/>
  <c r="AJ2228" i="1"/>
  <c r="AJ2242" i="1"/>
  <c r="AJ2261" i="1"/>
  <c r="AJ2279" i="1"/>
  <c r="AJ2294" i="1"/>
  <c r="AJ2312" i="1"/>
  <c r="AJ2326" i="1"/>
  <c r="AJ2344" i="1"/>
  <c r="AJ2362" i="1"/>
  <c r="AJ2377" i="1"/>
  <c r="AJ2396" i="1"/>
  <c r="AJ2409" i="1"/>
  <c r="AJ2428" i="1"/>
  <c r="AJ2446" i="1"/>
  <c r="AJ2461" i="1"/>
  <c r="AJ2479" i="1"/>
  <c r="AJ2493" i="1"/>
  <c r="AJ2509" i="1"/>
  <c r="AJ2525" i="1"/>
  <c r="AJ2538" i="1"/>
  <c r="AJ2554" i="1"/>
  <c r="AJ2567" i="1"/>
  <c r="AJ2583" i="1"/>
  <c r="AJ2599" i="1"/>
  <c r="AJ2611" i="1"/>
  <c r="AJ2627" i="1"/>
  <c r="AJ2640" i="1"/>
  <c r="AJ2656" i="1"/>
  <c r="AJ2672" i="1"/>
  <c r="AJ2684" i="1"/>
  <c r="AJ2698" i="1"/>
  <c r="AJ2709" i="1"/>
  <c r="AJ2721" i="1"/>
  <c r="AJ2735" i="1"/>
  <c r="AJ2746" i="1"/>
  <c r="AJ2757" i="1"/>
  <c r="AJ2771" i="1"/>
  <c r="AJ2781" i="1"/>
  <c r="AJ2791" i="1"/>
  <c r="AJ2803" i="1"/>
  <c r="AJ2813" i="1"/>
  <c r="AJ2823" i="1"/>
  <c r="AJ2835" i="1"/>
  <c r="AJ2845" i="1"/>
  <c r="AJ2855" i="1"/>
  <c r="AJ2867" i="1"/>
  <c r="AJ2877" i="1"/>
  <c r="AJ2887" i="1"/>
  <c r="AJ2899" i="1"/>
  <c r="AJ2909" i="1"/>
  <c r="AJ2919" i="1"/>
  <c r="AJ2931" i="1"/>
  <c r="AJ2941" i="1"/>
  <c r="AJ2951" i="1"/>
  <c r="AJ2963" i="1"/>
  <c r="AJ2973" i="1"/>
  <c r="AJ2983" i="1"/>
  <c r="AJ2995" i="1"/>
  <c r="AJ3005" i="1"/>
  <c r="AJ3015" i="1"/>
  <c r="AJ3027" i="1"/>
  <c r="AJ3037" i="1"/>
  <c r="AJ3047" i="1"/>
  <c r="AJ3059" i="1"/>
  <c r="AJ3069" i="1"/>
  <c r="AJ3079" i="1"/>
  <c r="AJ3091" i="1"/>
  <c r="AJ3101" i="1"/>
  <c r="AJ3111" i="1"/>
  <c r="AJ3123" i="1"/>
  <c r="AJ3133" i="1"/>
  <c r="AJ3143" i="1"/>
  <c r="AJ3155" i="1"/>
  <c r="AJ3165" i="1"/>
  <c r="AJ3175" i="1"/>
  <c r="AJ3187" i="1"/>
  <c r="AJ3197" i="1"/>
  <c r="AJ3207" i="1"/>
  <c r="AJ3219" i="1"/>
  <c r="AJ3229" i="1"/>
  <c r="AJ3239" i="1"/>
  <c r="AJ3251" i="1"/>
  <c r="AJ3261" i="1"/>
  <c r="AJ3271" i="1"/>
  <c r="AJ3283" i="1"/>
  <c r="AJ3293" i="1"/>
  <c r="AJ3303" i="1"/>
  <c r="AJ3315" i="1"/>
  <c r="AJ3325" i="1"/>
  <c r="AJ3335" i="1"/>
  <c r="AJ3344" i="1"/>
  <c r="AJ3354" i="1"/>
  <c r="AJ3363" i="1"/>
  <c r="AJ3372" i="1"/>
  <c r="AJ3381" i="1"/>
  <c r="AJ3390" i="1"/>
  <c r="AJ3399" i="1"/>
  <c r="AJ3408" i="1"/>
  <c r="AJ3418" i="1"/>
  <c r="AJ3427" i="1"/>
  <c r="AJ3436" i="1"/>
  <c r="AJ3445" i="1"/>
  <c r="AJ3454" i="1"/>
  <c r="AJ3463" i="1"/>
  <c r="AJ3472" i="1"/>
  <c r="AJ3482" i="1"/>
  <c r="AJ3491" i="1"/>
  <c r="AJ3500" i="1"/>
  <c r="AJ3509" i="1"/>
  <c r="AJ3518" i="1"/>
  <c r="AJ3527" i="1"/>
  <c r="AJ3536" i="1"/>
  <c r="AJ3555" i="1"/>
  <c r="AJ3564" i="1"/>
  <c r="AJ3573" i="1"/>
  <c r="AJ3582" i="1"/>
  <c r="AJ3591" i="1"/>
  <c r="AJ3600" i="1"/>
  <c r="AJ3619" i="1"/>
  <c r="AJ3628" i="1"/>
  <c r="AJ3646" i="1"/>
  <c r="AJ3664" i="1"/>
  <c r="AJ3674" i="1"/>
  <c r="AJ3692" i="1"/>
  <c r="AJ3710" i="1"/>
  <c r="AJ3728" i="1"/>
  <c r="AJ3747" i="1"/>
  <c r="AJ3765" i="1"/>
  <c r="AJ3783" i="1"/>
  <c r="AJ3802" i="1"/>
  <c r="AJ3820" i="1"/>
  <c r="AJ3838" i="1"/>
  <c r="AJ3856" i="1"/>
  <c r="AJ3875" i="1"/>
  <c r="AJ3893" i="1"/>
  <c r="AJ3911" i="1"/>
  <c r="AJ3930" i="1"/>
  <c r="AJ3939" i="1"/>
  <c r="AJ3957" i="1"/>
  <c r="AJ3975" i="1"/>
  <c r="AJ3994" i="1"/>
  <c r="AJ4012" i="1"/>
  <c r="AJ4030" i="1"/>
  <c r="AJ4048" i="1"/>
  <c r="AJ4066" i="1"/>
  <c r="AJ4082" i="1"/>
  <c r="AJ1508" i="1"/>
  <c r="AJ1928" i="1"/>
  <c r="AJ1997" i="1"/>
  <c r="AJ2044" i="1"/>
  <c r="AJ2080" i="1"/>
  <c r="AJ2113" i="1"/>
  <c r="AJ2145" i="1"/>
  <c r="AJ2178" i="1"/>
  <c r="AJ2212" i="1"/>
  <c r="AJ2248" i="1"/>
  <c r="AJ2280" i="1"/>
  <c r="AJ2313" i="1"/>
  <c r="AJ2364" i="1"/>
  <c r="AJ2415" i="1"/>
  <c r="AJ2462" i="1"/>
  <c r="AJ2511" i="1"/>
  <c r="AJ2539" i="1"/>
  <c r="AJ2584" i="1"/>
  <c r="AJ2628" i="1"/>
  <c r="AJ2673" i="1"/>
  <c r="AJ2699" i="1"/>
  <c r="AJ2736" i="1"/>
  <c r="AJ2772" i="1"/>
  <c r="AJ2792" i="1"/>
  <c r="AJ2824" i="1"/>
  <c r="AJ2856" i="1"/>
  <c r="AJ2878" i="1"/>
  <c r="AJ2900" i="1"/>
  <c r="AJ2932" i="1"/>
  <c r="AJ2952" i="1"/>
  <c r="AJ2984" i="1"/>
  <c r="AJ3016" i="1"/>
  <c r="AJ3048" i="1"/>
  <c r="AJ3070" i="1"/>
  <c r="AJ3102" i="1"/>
  <c r="AJ3124" i="1"/>
  <c r="AJ3156" i="1"/>
  <c r="AJ3188" i="1"/>
  <c r="AJ3220" i="1"/>
  <c r="AJ175" i="1"/>
  <c r="AJ465" i="1"/>
  <c r="AJ574" i="1"/>
  <c r="AJ647" i="1"/>
  <c r="AJ722" i="1"/>
  <c r="AJ786" i="1"/>
  <c r="AJ838" i="1"/>
  <c r="AJ899" i="1"/>
  <c r="AJ943" i="1"/>
  <c r="AJ986" i="1"/>
  <c r="AJ1023" i="1"/>
  <c r="AJ1050" i="1"/>
  <c r="AJ1078" i="1"/>
  <c r="AJ1106" i="1"/>
  <c r="AJ1134" i="1"/>
  <c r="AJ1161" i="1"/>
  <c r="AJ1190" i="1"/>
  <c r="AJ1215" i="1"/>
  <c r="AJ1239" i="1"/>
  <c r="AJ1264" i="1"/>
  <c r="AJ1288" i="1"/>
  <c r="AJ1312" i="1"/>
  <c r="AJ1337" i="1"/>
  <c r="AJ1361" i="1"/>
  <c r="AJ1385" i="1"/>
  <c r="AJ1410" i="1"/>
  <c r="AJ1434" i="1"/>
  <c r="AJ1484" i="1"/>
  <c r="AJ1532" i="1"/>
  <c r="AJ1557" i="1"/>
  <c r="AJ1581" i="1"/>
  <c r="AJ1605" i="1"/>
  <c r="AJ1630" i="1"/>
  <c r="AJ1654" i="1"/>
  <c r="AJ1678" i="1"/>
  <c r="AJ1703" i="1"/>
  <c r="AJ1727" i="1"/>
  <c r="AJ1751" i="1"/>
  <c r="AJ1776" i="1"/>
  <c r="AJ1800" i="1"/>
  <c r="AJ1822" i="1"/>
  <c r="AJ1842" i="1"/>
  <c r="AJ1862" i="1"/>
  <c r="AJ1877" i="1"/>
  <c r="AJ1895" i="1"/>
  <c r="AJ1913" i="1"/>
  <c r="AJ1946" i="1"/>
  <c r="AJ1960" i="1"/>
  <c r="AJ1978" i="1"/>
  <c r="AJ2012" i="1"/>
  <c r="AJ2030" i="1"/>
  <c r="AJ2062" i="1"/>
  <c r="AJ2095" i="1"/>
  <c r="AJ2127" i="1"/>
  <c r="AJ2164" i="1"/>
  <c r="AJ2230" i="1"/>
  <c r="AJ2262" i="1"/>
  <c r="AJ2295" i="1"/>
  <c r="AJ2345" i="1"/>
  <c r="AJ2378" i="1"/>
  <c r="AJ2429" i="1"/>
  <c r="AJ2498" i="1"/>
  <c r="AJ2555" i="1"/>
  <c r="AJ2600" i="1"/>
  <c r="AJ2644" i="1"/>
  <c r="AJ2685" i="1"/>
  <c r="AJ2722" i="1"/>
  <c r="AJ2759" i="1"/>
  <c r="AJ2804" i="1"/>
  <c r="AJ2846" i="1"/>
  <c r="AJ2888" i="1"/>
  <c r="AJ2920" i="1"/>
  <c r="AJ2964" i="1"/>
  <c r="AJ2996" i="1"/>
  <c r="AJ3028" i="1"/>
  <c r="AJ3080" i="1"/>
  <c r="AJ3112" i="1"/>
  <c r="AJ3144" i="1"/>
  <c r="AJ3176" i="1"/>
  <c r="AJ3208" i="1"/>
  <c r="AJ3240" i="1"/>
  <c r="AJ3262" i="1"/>
  <c r="AJ3284" i="1"/>
  <c r="AJ3316" i="1"/>
  <c r="AJ3336" i="1"/>
  <c r="AJ3364" i="1"/>
  <c r="AJ3382" i="1"/>
  <c r="AJ3400" i="1"/>
  <c r="AJ3419" i="1"/>
  <c r="AJ3437" i="1"/>
  <c r="AJ3455" i="1"/>
  <c r="AJ3474" i="1"/>
  <c r="AJ3501" i="1"/>
  <c r="AJ3519" i="1"/>
  <c r="AJ3547" i="1"/>
  <c r="AJ3565" i="1"/>
  <c r="AJ3583" i="1"/>
  <c r="AJ3602" i="1"/>
  <c r="AJ3620" i="1"/>
  <c r="AJ3638" i="1"/>
  <c r="AJ3656" i="1"/>
  <c r="AJ3675" i="1"/>
  <c r="AJ3693" i="1"/>
  <c r="AJ3711" i="1"/>
  <c r="AJ3730" i="1"/>
  <c r="AJ3757" i="1"/>
  <c r="AJ3784" i="1"/>
  <c r="AJ3803" i="1"/>
  <c r="AJ3830" i="1"/>
  <c r="AJ303" i="1"/>
  <c r="AJ467" i="1"/>
  <c r="AJ575" i="1"/>
  <c r="AJ665" i="1"/>
  <c r="AJ725" i="1"/>
  <c r="AJ787" i="1"/>
  <c r="AJ851" i="1"/>
  <c r="AJ902" i="1"/>
  <c r="AJ945" i="1"/>
  <c r="AJ987" i="1"/>
  <c r="AJ1024" i="1"/>
  <c r="AJ1053" i="1"/>
  <c r="AJ1079" i="1"/>
  <c r="AJ1108" i="1"/>
  <c r="AJ1136" i="1"/>
  <c r="AJ1162" i="1"/>
  <c r="AJ1191" i="1"/>
  <c r="AJ1217" i="1"/>
  <c r="AJ1240" i="1"/>
  <c r="AJ1265" i="1"/>
  <c r="AJ1290" i="1"/>
  <c r="AJ1313" i="1"/>
  <c r="AJ1338" i="1"/>
  <c r="AJ1364" i="1"/>
  <c r="AJ1386" i="1"/>
  <c r="AJ1412" i="1"/>
  <c r="AJ1437" i="1"/>
  <c r="AJ1460" i="1"/>
  <c r="AJ1485" i="1"/>
  <c r="AJ1510" i="1"/>
  <c r="AJ1533" i="1"/>
  <c r="AJ1558" i="1"/>
  <c r="AJ1583" i="1"/>
  <c r="AJ1606" i="1"/>
  <c r="AJ1631" i="1"/>
  <c r="AJ1656" i="1"/>
  <c r="AJ1679" i="1"/>
  <c r="AJ1704" i="1"/>
  <c r="AJ1729" i="1"/>
  <c r="AJ1752" i="1"/>
  <c r="AJ1777" i="1"/>
  <c r="AJ1802" i="1"/>
  <c r="AJ1823" i="1"/>
  <c r="AJ1844" i="1"/>
  <c r="AJ1864" i="1"/>
  <c r="AJ1882" i="1"/>
  <c r="AJ1896" i="1"/>
  <c r="AJ1914" i="1"/>
  <c r="AJ1929" i="1"/>
  <c r="AJ323" i="1"/>
  <c r="AJ495" i="1"/>
  <c r="AJ586" i="1"/>
  <c r="AJ670" i="1"/>
  <c r="AJ743" i="1"/>
  <c r="AJ790" i="1"/>
  <c r="AJ853" i="1"/>
  <c r="AJ903" i="1"/>
  <c r="AJ947" i="1"/>
  <c r="AJ993" i="1"/>
  <c r="AJ1025" i="1"/>
  <c r="AJ1054" i="1"/>
  <c r="AJ1081" i="1"/>
  <c r="AJ338" i="1"/>
  <c r="AJ505" i="1"/>
  <c r="AJ605" i="1"/>
  <c r="AJ671" i="1"/>
  <c r="AJ746" i="1"/>
  <c r="AJ808" i="1"/>
  <c r="AJ859" i="1"/>
  <c r="AJ915" i="1"/>
  <c r="AJ963" i="1"/>
  <c r="AJ1003" i="1"/>
  <c r="AJ1034" i="1"/>
  <c r="AJ1063" i="1"/>
  <c r="AJ1089" i="1"/>
  <c r="AJ1118" i="1"/>
  <c r="AJ1146" i="1"/>
  <c r="AJ1173" i="1"/>
  <c r="AJ1201" i="1"/>
  <c r="AJ1226" i="1"/>
  <c r="AJ1249" i="1"/>
  <c r="AJ1274" i="1"/>
  <c r="AJ1300" i="1"/>
  <c r="AJ1322" i="1"/>
  <c r="AJ1348" i="1"/>
  <c r="AJ1373" i="1"/>
  <c r="AJ1396" i="1"/>
  <c r="AJ1421" i="1"/>
  <c r="AJ1446" i="1"/>
  <c r="AJ1469" i="1"/>
  <c r="AJ1494" i="1"/>
  <c r="AJ1519" i="1"/>
  <c r="AJ1542" i="1"/>
  <c r="AJ1567" i="1"/>
  <c r="AJ1592" i="1"/>
  <c r="AJ1615" i="1"/>
  <c r="AJ1640" i="1"/>
  <c r="AJ1665" i="1"/>
  <c r="AJ1688" i="1"/>
  <c r="AJ1713" i="1"/>
  <c r="AJ1738" i="1"/>
  <c r="AJ1761" i="1"/>
  <c r="AJ1786" i="1"/>
  <c r="AJ1810" i="1"/>
  <c r="AJ1831" i="1"/>
  <c r="AJ1852" i="1"/>
  <c r="AJ1866" i="1"/>
  <c r="AJ1885" i="1"/>
  <c r="AJ1903" i="1"/>
  <c r="AJ1917" i="1"/>
  <c r="AJ1935" i="1"/>
  <c r="AJ1950" i="1"/>
  <c r="AJ1968" i="1"/>
  <c r="AJ1986" i="1"/>
  <c r="AJ2001" i="1"/>
  <c r="AJ2020" i="1"/>
  <c r="AJ2033" i="1"/>
  <c r="AJ2052" i="1"/>
  <c r="AJ2070" i="1"/>
  <c r="AJ2085" i="1"/>
  <c r="AJ2103" i="1"/>
  <c r="AJ2117" i="1"/>
  <c r="AJ2135" i="1"/>
  <c r="AJ2153" i="1"/>
  <c r="AJ2168" i="1"/>
  <c r="AJ2186" i="1"/>
  <c r="AJ2200" i="1"/>
  <c r="AJ2218" i="1"/>
  <c r="AJ2237" i="1"/>
  <c r="AJ2252" i="1"/>
  <c r="AJ2270" i="1"/>
  <c r="AJ2285" i="1"/>
  <c r="AJ2303" i="1"/>
  <c r="AJ2321" i="1"/>
  <c r="AJ2335" i="1"/>
  <c r="AJ2353" i="1"/>
  <c r="AJ2368" i="1"/>
  <c r="AJ2386" i="1"/>
  <c r="AJ2405" i="1"/>
  <c r="AJ2418" i="1"/>
  <c r="AJ2437" i="1"/>
  <c r="AJ2452" i="1"/>
  <c r="AJ2470" i="1"/>
  <c r="AJ2488" i="1"/>
  <c r="AJ2501" i="1"/>
  <c r="AJ2517" i="1"/>
  <c r="AJ2530" i="1"/>
  <c r="AJ2546" i="1"/>
  <c r="AJ2562" i="1"/>
  <c r="AJ2575" i="1"/>
  <c r="AJ2591" i="1"/>
  <c r="AJ2603" i="1"/>
  <c r="AJ2619" i="1"/>
  <c r="AJ2635" i="1"/>
  <c r="AJ2648" i="1"/>
  <c r="AJ2664" i="1"/>
  <c r="AJ2676" i="1"/>
  <c r="AJ2691" i="1"/>
  <c r="AJ2703" i="1"/>
  <c r="AJ2716" i="1"/>
  <c r="AJ2728" i="1"/>
  <c r="AJ2739" i="1"/>
  <c r="AJ2753" i="1"/>
  <c r="AJ2764" i="1"/>
  <c r="AJ2775" i="1"/>
  <c r="AJ2787" i="1"/>
  <c r="AJ2797" i="1"/>
  <c r="AJ2807" i="1"/>
  <c r="AJ2819" i="1"/>
  <c r="AJ2829" i="1"/>
  <c r="AJ2839" i="1"/>
  <c r="AJ2851" i="1"/>
  <c r="AJ2861" i="1"/>
  <c r="AJ2871" i="1"/>
  <c r="AJ2883" i="1"/>
  <c r="AJ2893" i="1"/>
  <c r="AJ2903" i="1"/>
  <c r="AJ2915" i="1"/>
  <c r="AJ2925" i="1"/>
  <c r="AJ2935" i="1"/>
  <c r="AJ2947" i="1"/>
  <c r="AJ2957" i="1"/>
  <c r="AJ2967" i="1"/>
  <c r="AJ2979" i="1"/>
  <c r="AJ2989" i="1"/>
  <c r="AJ2999" i="1"/>
  <c r="AJ3011" i="1"/>
  <c r="AJ3021" i="1"/>
  <c r="AJ3031" i="1"/>
  <c r="AJ406" i="1"/>
  <c r="AJ537" i="1"/>
  <c r="AJ611" i="1"/>
  <c r="AJ696" i="1"/>
  <c r="AJ766" i="1"/>
  <c r="AJ816" i="1"/>
  <c r="AJ880" i="1"/>
  <c r="AJ922" i="1"/>
  <c r="AJ967" i="1"/>
  <c r="AJ1008" i="1"/>
  <c r="AJ1037" i="1"/>
  <c r="AJ1065" i="1"/>
  <c r="AJ1095" i="1"/>
  <c r="AJ1120" i="1"/>
  <c r="AJ1150" i="1"/>
  <c r="AJ1178" i="1"/>
  <c r="AJ1204" i="1"/>
  <c r="AJ1229" i="1"/>
  <c r="AJ1254" i="1"/>
  <c r="AJ387" i="1"/>
  <c r="AJ966" i="1"/>
  <c r="AJ1148" i="1"/>
  <c r="AJ1252" i="1"/>
  <c r="AJ1325" i="1"/>
  <c r="AJ1389" i="1"/>
  <c r="AJ1448" i="1"/>
  <c r="AJ1520" i="1"/>
  <c r="AJ1584" i="1"/>
  <c r="AJ1642" i="1"/>
  <c r="AJ1714" i="1"/>
  <c r="AJ1778" i="1"/>
  <c r="AJ1833" i="1"/>
  <c r="AJ1886" i="1"/>
  <c r="AJ1934" i="1"/>
  <c r="AJ1967" i="1"/>
  <c r="AJ1999" i="1"/>
  <c r="AJ2032" i="1"/>
  <c r="AJ2065" i="1"/>
  <c r="AJ2102" i="1"/>
  <c r="AJ2134" i="1"/>
  <c r="AJ2167" i="1"/>
  <c r="AJ2199" i="1"/>
  <c r="AJ2232" i="1"/>
  <c r="AJ2269" i="1"/>
  <c r="AJ2301" i="1"/>
  <c r="AJ2334" i="1"/>
  <c r="AJ2367" i="1"/>
  <c r="AJ2399" i="1"/>
  <c r="AJ2436" i="1"/>
  <c r="AJ2469" i="1"/>
  <c r="AJ2500" i="1"/>
  <c r="AJ2529" i="1"/>
  <c r="AJ2557" i="1"/>
  <c r="AJ2589" i="1"/>
  <c r="AJ2618" i="1"/>
  <c r="AJ2647" i="1"/>
  <c r="AJ2675" i="1"/>
  <c r="AJ2701" i="1"/>
  <c r="AJ2727" i="1"/>
  <c r="AJ2749" i="1"/>
  <c r="AJ2774" i="1"/>
  <c r="AJ2796" i="1"/>
  <c r="AJ2816" i="1"/>
  <c r="AJ2838" i="1"/>
  <c r="AJ2860" i="1"/>
  <c r="AJ2880" i="1"/>
  <c r="AJ2902" i="1"/>
  <c r="AJ2924" i="1"/>
  <c r="AJ2944" i="1"/>
  <c r="AJ2966" i="1"/>
  <c r="AJ2988" i="1"/>
  <c r="AJ3008" i="1"/>
  <c r="AJ3030" i="1"/>
  <c r="AJ3051" i="1"/>
  <c r="AJ3064" i="1"/>
  <c r="AJ3084" i="1"/>
  <c r="AJ3099" i="1"/>
  <c r="AJ3117" i="1"/>
  <c r="AJ3135" i="1"/>
  <c r="AJ3150" i="1"/>
  <c r="AJ3168" i="1"/>
  <c r="AJ3183" i="1"/>
  <c r="AJ3203" i="1"/>
  <c r="AJ3221" i="1"/>
  <c r="AJ3236" i="1"/>
  <c r="AJ3254" i="1"/>
  <c r="AJ3269" i="1"/>
  <c r="AJ3287" i="1"/>
  <c r="AJ3307" i="1"/>
  <c r="AJ3320" i="1"/>
  <c r="AJ3339" i="1"/>
  <c r="AJ3351" i="1"/>
  <c r="AJ3367" i="1"/>
  <c r="AJ3383" i="1"/>
  <c r="AJ3396" i="1"/>
  <c r="AJ3412" i="1"/>
  <c r="AJ3424" i="1"/>
  <c r="AJ3440" i="1"/>
  <c r="AJ3456" i="1"/>
  <c r="AJ3469" i="1"/>
  <c r="AJ3485" i="1"/>
  <c r="AJ3498" i="1"/>
  <c r="AJ3514" i="1"/>
  <c r="AJ3530" i="1"/>
  <c r="AJ3542" i="1"/>
  <c r="AJ3558" i="1"/>
  <c r="AJ3571" i="1"/>
  <c r="AJ3587" i="1"/>
  <c r="AJ3603" i="1"/>
  <c r="AJ3615" i="1"/>
  <c r="AJ3631" i="1"/>
  <c r="AJ3644" i="1"/>
  <c r="AJ3660" i="1"/>
  <c r="AJ3676" i="1"/>
  <c r="AJ3688" i="1"/>
  <c r="AJ3704" i="1"/>
  <c r="AJ3717" i="1"/>
  <c r="AJ3733" i="1"/>
  <c r="AJ3749" i="1"/>
  <c r="AJ3762" i="1"/>
  <c r="AJ3778" i="1"/>
  <c r="AJ3790" i="1"/>
  <c r="AJ3806" i="1"/>
  <c r="AJ3822" i="1"/>
  <c r="AJ3835" i="1"/>
  <c r="AJ3848" i="1"/>
  <c r="AJ3860" i="1"/>
  <c r="AJ3871" i="1"/>
  <c r="AJ3885" i="1"/>
  <c r="AJ3896" i="1"/>
  <c r="AJ3908" i="1"/>
  <c r="AJ3922" i="1"/>
  <c r="AJ3933" i="1"/>
  <c r="AJ3944" i="1"/>
  <c r="AJ3958" i="1"/>
  <c r="AJ3970" i="1"/>
  <c r="AJ3981" i="1"/>
  <c r="AJ3995" i="1"/>
  <c r="AJ4006" i="1"/>
  <c r="AJ4018" i="1"/>
  <c r="AJ4031" i="1"/>
  <c r="AJ4043" i="1"/>
  <c r="AJ4054" i="1"/>
  <c r="AJ4067" i="1"/>
  <c r="AJ4077" i="1"/>
  <c r="AJ2601" i="1"/>
  <c r="AJ2783" i="1"/>
  <c r="AJ2891" i="1"/>
  <c r="AJ2975" i="1"/>
  <c r="AJ3054" i="1"/>
  <c r="AJ3107" i="1"/>
  <c r="AJ3158" i="1"/>
  <c r="AJ3211" i="1"/>
  <c r="AJ3259" i="1"/>
  <c r="AJ3310" i="1"/>
  <c r="AJ3358" i="1"/>
  <c r="AJ3403" i="1"/>
  <c r="AJ3447" i="1"/>
  <c r="AJ3488" i="1"/>
  <c r="AJ3533" i="1"/>
  <c r="AJ3578" i="1"/>
  <c r="AJ3622" i="1"/>
  <c r="AJ3667" i="1"/>
  <c r="AJ3708" i="1"/>
  <c r="AJ3752" i="1"/>
  <c r="AJ3797" i="1"/>
  <c r="AJ3840" i="1"/>
  <c r="AJ3888" i="1"/>
  <c r="AJ3925" i="1"/>
  <c r="AJ3962" i="1"/>
  <c r="AJ3998" i="1"/>
  <c r="AJ4035" i="1"/>
  <c r="AJ4070" i="1"/>
  <c r="AJ3227" i="1"/>
  <c r="AJ3404" i="1"/>
  <c r="AJ3461" i="1"/>
  <c r="AJ3522" i="1"/>
  <c r="AJ3579" i="1"/>
  <c r="AJ3639" i="1"/>
  <c r="AJ3696" i="1"/>
  <c r="AJ506" i="1"/>
  <c r="AJ1006" i="1"/>
  <c r="AJ1165" i="1"/>
  <c r="AJ1266" i="1"/>
  <c r="AJ1327" i="1"/>
  <c r="AJ1398" i="1"/>
  <c r="AJ1462" i="1"/>
  <c r="AJ1521" i="1"/>
  <c r="AJ1593" i="1"/>
  <c r="AJ1657" i="1"/>
  <c r="AJ1716" i="1"/>
  <c r="AJ1788" i="1"/>
  <c r="AJ1846" i="1"/>
  <c r="AJ1887" i="1"/>
  <c r="AJ1937" i="1"/>
  <c r="AJ1969" i="1"/>
  <c r="AJ2002" i="1"/>
  <c r="AJ2039" i="1"/>
  <c r="AJ2071" i="1"/>
  <c r="AJ2104" i="1"/>
  <c r="AJ2136" i="1"/>
  <c r="AJ2169" i="1"/>
  <c r="AJ2206" i="1"/>
  <c r="AJ2239" i="1"/>
  <c r="AJ2271" i="1"/>
  <c r="AJ2304" i="1"/>
  <c r="AJ2336" i="1"/>
  <c r="AJ2373" i="1"/>
  <c r="AJ2406" i="1"/>
  <c r="AJ2438" i="1"/>
  <c r="AJ2471" i="1"/>
  <c r="AJ2503" i="1"/>
  <c r="AJ2535" i="1"/>
  <c r="AJ2563" i="1"/>
  <c r="AJ2592" i="1"/>
  <c r="AJ2620" i="1"/>
  <c r="AJ2649" i="1"/>
  <c r="AJ2681" i="1"/>
  <c r="AJ2704" i="1"/>
  <c r="AJ2729" i="1"/>
  <c r="AJ2754" i="1"/>
  <c r="AJ2776" i="1"/>
  <c r="AJ2798" i="1"/>
  <c r="AJ2820" i="1"/>
  <c r="AJ2840" i="1"/>
  <c r="AJ2862" i="1"/>
  <c r="AJ2884" i="1"/>
  <c r="AJ2904" i="1"/>
  <c r="AJ2926" i="1"/>
  <c r="AJ2948" i="1"/>
  <c r="AJ2968" i="1"/>
  <c r="AJ2990" i="1"/>
  <c r="AJ3012" i="1"/>
  <c r="AJ3032" i="1"/>
  <c r="AJ3052" i="1"/>
  <c r="AJ3067" i="1"/>
  <c r="AJ3085" i="1"/>
  <c r="AJ3103" i="1"/>
  <c r="AJ3118" i="1"/>
  <c r="AJ3136" i="1"/>
  <c r="AJ3151" i="1"/>
  <c r="AJ3171" i="1"/>
  <c r="AJ3189" i="1"/>
  <c r="AJ3204" i="1"/>
  <c r="AJ3222" i="1"/>
  <c r="AJ3237" i="1"/>
  <c r="AJ3255" i="1"/>
  <c r="AJ3275" i="1"/>
  <c r="AJ3288" i="1"/>
  <c r="AJ3308" i="1"/>
  <c r="AJ3323" i="1"/>
  <c r="AJ3340" i="1"/>
  <c r="AJ3356" i="1"/>
  <c r="AJ3368" i="1"/>
  <c r="AJ3384" i="1"/>
  <c r="AJ3397" i="1"/>
  <c r="AJ3413" i="1"/>
  <c r="AJ3429" i="1"/>
  <c r="AJ3442" i="1"/>
  <c r="AJ3458" i="1"/>
  <c r="AJ3470" i="1"/>
  <c r="AJ3486" i="1"/>
  <c r="AJ3502" i="1"/>
  <c r="AJ3515" i="1"/>
  <c r="AJ3531" i="1"/>
  <c r="AJ3543" i="1"/>
  <c r="AJ3559" i="1"/>
  <c r="AJ3575" i="1"/>
  <c r="AJ3588" i="1"/>
  <c r="AJ3604" i="1"/>
  <c r="AJ3616" i="1"/>
  <c r="AJ3632" i="1"/>
  <c r="AJ3648" i="1"/>
  <c r="AJ3661" i="1"/>
  <c r="AJ3677" i="1"/>
  <c r="AJ3690" i="1"/>
  <c r="AJ3706" i="1"/>
  <c r="AJ3722" i="1"/>
  <c r="AJ3734" i="1"/>
  <c r="AJ3750" i="1"/>
  <c r="AJ3763" i="1"/>
  <c r="AJ3779" i="1"/>
  <c r="AJ3795" i="1"/>
  <c r="AJ3807" i="1"/>
  <c r="AJ3823" i="1"/>
  <c r="AJ3836" i="1"/>
  <c r="AJ3850" i="1"/>
  <c r="AJ3861" i="1"/>
  <c r="AJ3872" i="1"/>
  <c r="AJ3886" i="1"/>
  <c r="AJ3898" i="1"/>
  <c r="AJ3909" i="1"/>
  <c r="AJ3923" i="1"/>
  <c r="AJ3934" i="1"/>
  <c r="AJ3946" i="1"/>
  <c r="AJ3959" i="1"/>
  <c r="AJ3971" i="1"/>
  <c r="AJ3982" i="1"/>
  <c r="AJ3996" i="1"/>
  <c r="AJ4007" i="1"/>
  <c r="AJ4019" i="1"/>
  <c r="AJ4032" i="1"/>
  <c r="AJ4044" i="1"/>
  <c r="AJ4055" i="1"/>
  <c r="AJ4068" i="1"/>
  <c r="AJ4078" i="1"/>
  <c r="AJ3576" i="1"/>
  <c r="AJ3650" i="1"/>
  <c r="AJ3678" i="1"/>
  <c r="AJ3707" i="1"/>
  <c r="AJ3735" i="1"/>
  <c r="AJ3751" i="1"/>
  <c r="AJ3780" i="1"/>
  <c r="AJ3808" i="1"/>
  <c r="AJ3824" i="1"/>
  <c r="AJ3851" i="1"/>
  <c r="AJ3876" i="1"/>
  <c r="AJ3899" i="1"/>
  <c r="AJ3924" i="1"/>
  <c r="AJ3949" i="1"/>
  <c r="AJ3972" i="1"/>
  <c r="AJ3986" i="1"/>
  <c r="AJ4008" i="1"/>
  <c r="AJ4022" i="1"/>
  <c r="AJ4045" i="1"/>
  <c r="AJ4069" i="1"/>
  <c r="AJ4079" i="1"/>
  <c r="AJ2449" i="1"/>
  <c r="AJ2689" i="1"/>
  <c r="AJ2762" i="1"/>
  <c r="AJ2869" i="1"/>
  <c r="AJ2933" i="1"/>
  <c r="AJ2997" i="1"/>
  <c r="AJ3039" i="1"/>
  <c r="AJ3087" i="1"/>
  <c r="AJ3125" i="1"/>
  <c r="AJ3173" i="1"/>
  <c r="AJ3244" i="1"/>
  <c r="AJ3295" i="1"/>
  <c r="AJ3342" i="1"/>
  <c r="AJ3387" i="1"/>
  <c r="AJ3431" i="1"/>
  <c r="AJ3476" i="1"/>
  <c r="AJ3520" i="1"/>
  <c r="AJ3562" i="1"/>
  <c r="AJ3606" i="1"/>
  <c r="AJ3651" i="1"/>
  <c r="AJ3695" i="1"/>
  <c r="AJ3740" i="1"/>
  <c r="AJ3781" i="1"/>
  <c r="AJ3826" i="1"/>
  <c r="AJ3877" i="1"/>
  <c r="AJ3914" i="1"/>
  <c r="AJ3950" i="1"/>
  <c r="AJ3987" i="1"/>
  <c r="AJ4023" i="1"/>
  <c r="AJ4060" i="1"/>
  <c r="AJ3192" i="1"/>
  <c r="AJ3448" i="1"/>
  <c r="AJ3506" i="1"/>
  <c r="AJ3550" i="1"/>
  <c r="AJ3607" i="1"/>
  <c r="AJ3668" i="1"/>
  <c r="AJ3712" i="1"/>
  <c r="AJ610" i="1"/>
  <c r="AJ1036" i="1"/>
  <c r="AJ1175" i="1"/>
  <c r="AJ1276" i="1"/>
  <c r="AJ1340" i="1"/>
  <c r="AJ1400" i="1"/>
  <c r="AJ1471" i="1"/>
  <c r="AJ1535" i="1"/>
  <c r="AJ1594" i="1"/>
  <c r="AJ1666" i="1"/>
  <c r="AJ1730" i="1"/>
  <c r="AJ1789" i="1"/>
  <c r="AJ1853" i="1"/>
  <c r="AJ1897" i="1"/>
  <c r="AJ1938" i="1"/>
  <c r="AJ1970" i="1"/>
  <c r="AJ2007" i="1"/>
  <c r="AJ2040" i="1"/>
  <c r="AJ2072" i="1"/>
  <c r="AJ2105" i="1"/>
  <c r="AJ2138" i="1"/>
  <c r="AJ2175" i="1"/>
  <c r="AJ2207" i="1"/>
  <c r="AJ2240" i="1"/>
  <c r="AJ2272" i="1"/>
  <c r="AJ2305" i="1"/>
  <c r="AJ2342" i="1"/>
  <c r="AJ2374" i="1"/>
  <c r="AJ2407" i="1"/>
  <c r="AJ2440" i="1"/>
  <c r="AJ2472" i="1"/>
  <c r="AJ2507" i="1"/>
  <c r="AJ2536" i="1"/>
  <c r="AJ2564" i="1"/>
  <c r="AJ2593" i="1"/>
  <c r="AJ2621" i="1"/>
  <c r="AJ2653" i="1"/>
  <c r="AJ2682" i="1"/>
  <c r="AJ2707" i="1"/>
  <c r="AJ2730" i="1"/>
  <c r="AJ2755" i="1"/>
  <c r="AJ2779" i="1"/>
  <c r="AJ2799" i="1"/>
  <c r="AJ2821" i="1"/>
  <c r="AJ2843" i="1"/>
  <c r="AJ2863" i="1"/>
  <c r="AJ2885" i="1"/>
  <c r="AJ2907" i="1"/>
  <c r="AJ2927" i="1"/>
  <c r="AJ2949" i="1"/>
  <c r="AJ2971" i="1"/>
  <c r="AJ2991" i="1"/>
  <c r="AJ3013" i="1"/>
  <c r="AJ3035" i="1"/>
  <c r="AJ3053" i="1"/>
  <c r="AJ3071" i="1"/>
  <c r="AJ3086" i="1"/>
  <c r="AJ3104" i="1"/>
  <c r="AJ3119" i="1"/>
  <c r="AJ3139" i="1"/>
  <c r="AJ3157" i="1"/>
  <c r="AJ3172" i="1"/>
  <c r="AJ3190" i="1"/>
  <c r="AJ3205" i="1"/>
  <c r="AJ3223" i="1"/>
  <c r="AJ3243" i="1"/>
  <c r="AJ3256" i="1"/>
  <c r="AJ3276" i="1"/>
  <c r="AJ3291" i="1"/>
  <c r="AJ3309" i="1"/>
  <c r="AJ3327" i="1"/>
  <c r="AJ3341" i="1"/>
  <c r="AJ3357" i="1"/>
  <c r="AJ3370" i="1"/>
  <c r="AJ3386" i="1"/>
  <c r="AJ3402" i="1"/>
  <c r="AJ3414" i="1"/>
  <c r="AJ3430" i="1"/>
  <c r="AJ3443" i="1"/>
  <c r="AJ3459" i="1"/>
  <c r="AJ3475" i="1"/>
  <c r="AJ3487" i="1"/>
  <c r="AJ3503" i="1"/>
  <c r="AJ3516" i="1"/>
  <c r="AJ3532" i="1"/>
  <c r="AJ3548" i="1"/>
  <c r="AJ3560" i="1"/>
  <c r="AJ3589" i="1"/>
  <c r="AJ3605" i="1"/>
  <c r="AJ3621" i="1"/>
  <c r="AJ3634" i="1"/>
  <c r="AJ3662" i="1"/>
  <c r="AJ3694" i="1"/>
  <c r="AJ3723" i="1"/>
  <c r="AJ3767" i="1"/>
  <c r="AJ3796" i="1"/>
  <c r="AJ3839" i="1"/>
  <c r="AJ3862" i="1"/>
  <c r="AJ3887" i="1"/>
  <c r="AJ3912" i="1"/>
  <c r="AJ3935" i="1"/>
  <c r="AJ3960" i="1"/>
  <c r="AJ3997" i="1"/>
  <c r="AJ4034" i="1"/>
  <c r="AJ4059" i="1"/>
  <c r="AJ2416" i="1"/>
  <c r="AJ2737" i="1"/>
  <c r="AJ2805" i="1"/>
  <c r="AJ2847" i="1"/>
  <c r="AJ2911" i="1"/>
  <c r="AJ2955" i="1"/>
  <c r="AJ3019" i="1"/>
  <c r="AJ3072" i="1"/>
  <c r="AJ3140" i="1"/>
  <c r="AJ3224" i="1"/>
  <c r="AJ3277" i="1"/>
  <c r="AJ3328" i="1"/>
  <c r="AJ3374" i="1"/>
  <c r="AJ3415" i="1"/>
  <c r="AJ3460" i="1"/>
  <c r="AJ3504" i="1"/>
  <c r="AJ3549" i="1"/>
  <c r="AJ3594" i="1"/>
  <c r="AJ3635" i="1"/>
  <c r="AJ3679" i="1"/>
  <c r="AJ3724" i="1"/>
  <c r="AJ3768" i="1"/>
  <c r="AJ3813" i="1"/>
  <c r="AJ3852" i="1"/>
  <c r="AJ3900" i="1"/>
  <c r="AJ3936" i="1"/>
  <c r="AJ3973" i="1"/>
  <c r="AJ4010" i="1"/>
  <c r="AJ4046" i="1"/>
  <c r="AJ4080" i="1"/>
  <c r="AJ3212" i="1"/>
  <c r="AJ3432" i="1"/>
  <c r="AJ3493" i="1"/>
  <c r="AJ3534" i="1"/>
  <c r="AJ3595" i="1"/>
  <c r="AJ3652" i="1"/>
  <c r="AJ3680" i="1"/>
  <c r="AJ695" i="1"/>
  <c r="AJ1064" i="1"/>
  <c r="AJ1192" i="1"/>
  <c r="AJ1277" i="1"/>
  <c r="AJ1349" i="1"/>
  <c r="AJ1413" i="1"/>
  <c r="AJ1473" i="1"/>
  <c r="AJ1544" i="1"/>
  <c r="AJ1608" i="1"/>
  <c r="AJ1668" i="1"/>
  <c r="AJ1740" i="1"/>
  <c r="AJ1804" i="1"/>
  <c r="AJ1855" i="1"/>
  <c r="AJ1904" i="1"/>
  <c r="AJ1948" i="1"/>
  <c r="AJ1980" i="1"/>
  <c r="AJ2013" i="1"/>
  <c r="AJ2049" i="1"/>
  <c r="AJ2081" i="1"/>
  <c r="AJ2114" i="1"/>
  <c r="AJ2148" i="1"/>
  <c r="AJ2180" i="1"/>
  <c r="AJ2216" i="1"/>
  <c r="AJ2249" i="1"/>
  <c r="AJ2281" i="1"/>
  <c r="AJ2314" i="1"/>
  <c r="AJ2346" i="1"/>
  <c r="AJ2383" i="1"/>
  <c r="AJ2481" i="1"/>
  <c r="AJ2512" i="1"/>
  <c r="AJ2544" i="1"/>
  <c r="AJ2572" i="1"/>
  <c r="AJ2629" i="1"/>
  <c r="AJ2658" i="1"/>
  <c r="AJ2712" i="1"/>
  <c r="AJ2827" i="1"/>
  <c r="AJ3191" i="1"/>
  <c r="AJ3863" i="1"/>
  <c r="AJ747" i="1"/>
  <c r="AJ1092" i="1"/>
  <c r="AJ1202" i="1"/>
  <c r="AJ1292" i="1"/>
  <c r="AJ1350" i="1"/>
  <c r="AJ1422" i="1"/>
  <c r="AJ1486" i="1"/>
  <c r="AJ1546" i="1"/>
  <c r="AJ1617" i="1"/>
  <c r="AJ1681" i="1"/>
  <c r="AJ1741" i="1"/>
  <c r="AJ1812" i="1"/>
  <c r="AJ1865" i="1"/>
  <c r="AJ1905" i="1"/>
  <c r="AJ1949" i="1"/>
  <c r="AJ1981" i="1"/>
  <c r="AJ2017" i="1"/>
  <c r="AJ2050" i="1"/>
  <c r="AJ2084" i="1"/>
  <c r="AJ2116" i="1"/>
  <c r="AJ2149" i="1"/>
  <c r="AJ2185" i="1"/>
  <c r="AJ2217" i="1"/>
  <c r="AJ2250" i="1"/>
  <c r="AJ2282" i="1"/>
  <c r="AJ2316" i="1"/>
  <c r="AJ2352" i="1"/>
  <c r="AJ2385" i="1"/>
  <c r="AJ2417" i="1"/>
  <c r="AJ2450" i="1"/>
  <c r="AJ2482" i="1"/>
  <c r="AJ2516" i="1"/>
  <c r="AJ2545" i="1"/>
  <c r="AJ2573" i="1"/>
  <c r="AJ2602" i="1"/>
  <c r="AJ2631" i="1"/>
  <c r="AJ2663" i="1"/>
  <c r="AJ2690" i="1"/>
  <c r="AJ2713" i="1"/>
  <c r="AJ2738" i="1"/>
  <c r="AJ2763" i="1"/>
  <c r="AJ2784" i="1"/>
  <c r="AJ2806" i="1"/>
  <c r="AJ2828" i="1"/>
  <c r="AJ2848" i="1"/>
  <c r="AJ2870" i="1"/>
  <c r="AJ2892" i="1"/>
  <c r="AJ2912" i="1"/>
  <c r="AJ2934" i="1"/>
  <c r="AJ2956" i="1"/>
  <c r="AJ2976" i="1"/>
  <c r="AJ2998" i="1"/>
  <c r="AJ3020" i="1"/>
  <c r="AJ3040" i="1"/>
  <c r="AJ3055" i="1"/>
  <c r="AJ3075" i="1"/>
  <c r="AJ3093" i="1"/>
  <c r="AJ3108" i="1"/>
  <c r="AJ3126" i="1"/>
  <c r="AJ3141" i="1"/>
  <c r="AJ3159" i="1"/>
  <c r="AJ3179" i="1"/>
  <c r="AJ3245" i="1"/>
  <c r="AJ3263" i="1"/>
  <c r="AJ3278" i="1"/>
  <c r="AJ3296" i="1"/>
  <c r="AJ3311" i="1"/>
  <c r="AJ3347" i="1"/>
  <c r="AJ3359" i="1"/>
  <c r="AJ3375" i="1"/>
  <c r="AJ3388" i="1"/>
  <c r="AJ3420" i="1"/>
  <c r="AJ3477" i="1"/>
  <c r="AJ3566" i="1"/>
  <c r="AJ811" i="1"/>
  <c r="AJ1109" i="1"/>
  <c r="AJ1218" i="1"/>
  <c r="AJ1301" i="1"/>
  <c r="AJ1365" i="1"/>
  <c r="AJ1423" i="1"/>
  <c r="AJ1495" i="1"/>
  <c r="AJ1559" i="1"/>
  <c r="AJ1620" i="1"/>
  <c r="AJ1690" i="1"/>
  <c r="AJ1754" i="1"/>
  <c r="AJ1813" i="1"/>
  <c r="AJ1871" i="1"/>
  <c r="AJ1916" i="1"/>
  <c r="AJ1956" i="1"/>
  <c r="AJ1988" i="1"/>
  <c r="AJ2021" i="1"/>
  <c r="AJ2053" i="1"/>
  <c r="AJ2086" i="1"/>
  <c r="AJ2122" i="1"/>
  <c r="AJ2154" i="1"/>
  <c r="AJ2188" i="1"/>
  <c r="AJ2221" i="1"/>
  <c r="AJ2253" i="1"/>
  <c r="AJ2289" i="1"/>
  <c r="AJ2322" i="1"/>
  <c r="AJ2354" i="1"/>
  <c r="AJ2388" i="1"/>
  <c r="AJ2420" i="1"/>
  <c r="AJ2456" i="1"/>
  <c r="AJ2489" i="1"/>
  <c r="AJ2519" i="1"/>
  <c r="AJ2547" i="1"/>
  <c r="AJ2576" i="1"/>
  <c r="AJ2608" i="1"/>
  <c r="AJ2636" i="1"/>
  <c r="AJ2665" i="1"/>
  <c r="AJ2692" i="1"/>
  <c r="AJ2717" i="1"/>
  <c r="AJ2740" i="1"/>
  <c r="AJ2765" i="1"/>
  <c r="AJ2788" i="1"/>
  <c r="AJ2808" i="1"/>
  <c r="AJ2830" i="1"/>
  <c r="AJ2852" i="1"/>
  <c r="AJ2872" i="1"/>
  <c r="AJ2894" i="1"/>
  <c r="AJ2916" i="1"/>
  <c r="AJ2936" i="1"/>
  <c r="AJ2958" i="1"/>
  <c r="AJ2980" i="1"/>
  <c r="AJ3000" i="1"/>
  <c r="AJ3022" i="1"/>
  <c r="AJ3043" i="1"/>
  <c r="AJ3061" i="1"/>
  <c r="AJ3076" i="1"/>
  <c r="AJ3094" i="1"/>
  <c r="AJ3109" i="1"/>
  <c r="AJ3127" i="1"/>
  <c r="AJ3147" i="1"/>
  <c r="AJ3160" i="1"/>
  <c r="AJ3180" i="1"/>
  <c r="AJ3195" i="1"/>
  <c r="AJ3213" i="1"/>
  <c r="AJ3231" i="1"/>
  <c r="AJ3246" i="1"/>
  <c r="AJ3264" i="1"/>
  <c r="AJ3279" i="1"/>
  <c r="AJ3299" i="1"/>
  <c r="AJ3317" i="1"/>
  <c r="AJ3332" i="1"/>
  <c r="AJ3348" i="1"/>
  <c r="AJ3360" i="1"/>
  <c r="AJ3376" i="1"/>
  <c r="AJ3392" i="1"/>
  <c r="AJ3405" i="1"/>
  <c r="AJ3421" i="1"/>
  <c r="AJ3434" i="1"/>
  <c r="AJ921" i="1"/>
  <c r="AJ1137" i="1"/>
  <c r="AJ1242" i="1"/>
  <c r="AJ1316" i="1"/>
  <c r="AJ1375" i="1"/>
  <c r="AJ1447" i="1"/>
  <c r="AJ1511" i="1"/>
  <c r="AJ1569" i="1"/>
  <c r="AJ1641" i="1"/>
  <c r="AJ1705" i="1"/>
  <c r="AJ1766" i="1"/>
  <c r="AJ1832" i="1"/>
  <c r="AJ1884" i="1"/>
  <c r="AJ1924" i="1"/>
  <c r="AJ1966" i="1"/>
  <c r="AJ1998" i="1"/>
  <c r="AJ2031" i="1"/>
  <c r="AJ2063" i="1"/>
  <c r="AJ2096" i="1"/>
  <c r="AJ2133" i="1"/>
  <c r="AJ2166" i="1"/>
  <c r="AJ2198" i="1"/>
  <c r="AJ2231" i="1"/>
  <c r="AJ2263" i="1"/>
  <c r="AJ2300" i="1"/>
  <c r="AJ2333" i="1"/>
  <c r="AJ2365" i="1"/>
  <c r="AJ2398" i="1"/>
  <c r="AJ2431" i="1"/>
  <c r="AJ2468" i="1"/>
  <c r="AJ2499" i="1"/>
  <c r="AJ2528" i="1"/>
  <c r="AJ2556" i="1"/>
  <c r="AJ2585" i="1"/>
  <c r="AJ2617" i="1"/>
  <c r="AJ2645" i="1"/>
  <c r="AJ2674" i="1"/>
  <c r="AJ2700" i="1"/>
  <c r="AJ2725" i="1"/>
  <c r="AJ2748" i="1"/>
  <c r="AJ2773" i="1"/>
  <c r="AJ2795" i="1"/>
  <c r="AJ2815" i="1"/>
  <c r="AJ2837" i="1"/>
  <c r="AJ2859" i="1"/>
  <c r="AJ2879" i="1"/>
  <c r="AJ2901" i="1"/>
  <c r="AJ2923" i="1"/>
  <c r="AJ2943" i="1"/>
  <c r="AJ2965" i="1"/>
  <c r="AJ2987" i="1"/>
  <c r="AJ3007" i="1"/>
  <c r="AJ3029" i="1"/>
  <c r="AJ3045" i="1"/>
  <c r="AJ3063" i="1"/>
  <c r="AJ3083" i="1"/>
  <c r="AJ3096" i="1"/>
  <c r="AJ3116" i="1"/>
  <c r="AJ3131" i="1"/>
  <c r="AJ3149" i="1"/>
  <c r="AJ3167" i="1"/>
  <c r="AJ3182" i="1"/>
  <c r="AJ3200" i="1"/>
  <c r="AJ3215" i="1"/>
  <c r="AJ3235" i="1"/>
  <c r="AJ3253" i="1"/>
  <c r="AJ3268" i="1"/>
  <c r="AJ3286" i="1"/>
  <c r="AJ3301" i="1"/>
  <c r="AJ3319" i="1"/>
  <c r="AJ3338" i="1"/>
  <c r="AJ3350" i="1"/>
  <c r="AJ3366" i="1"/>
  <c r="AJ3379" i="1"/>
  <c r="AJ3395" i="1"/>
  <c r="AJ3411" i="1"/>
  <c r="AJ3423" i="1"/>
  <c r="AJ3439" i="1"/>
  <c r="AJ3452" i="1"/>
  <c r="AJ3468" i="1"/>
  <c r="AJ3484" i="1"/>
  <c r="AJ3496" i="1"/>
  <c r="AJ3512" i="1"/>
  <c r="AJ3525" i="1"/>
  <c r="AJ3541" i="1"/>
  <c r="AJ3557" i="1"/>
  <c r="AJ3570" i="1"/>
  <c r="AJ3586" i="1"/>
  <c r="AJ3598" i="1"/>
  <c r="AJ3614" i="1"/>
  <c r="AJ3630" i="1"/>
  <c r="AJ3643" i="1"/>
  <c r="AJ3659" i="1"/>
  <c r="AJ3671" i="1"/>
  <c r="AJ3687" i="1"/>
  <c r="AJ3703" i="1"/>
  <c r="AJ3716" i="1"/>
  <c r="AJ3732" i="1"/>
  <c r="AJ3744" i="1"/>
  <c r="AJ3760" i="1"/>
  <c r="AJ3776" i="1"/>
  <c r="AJ3789" i="1"/>
  <c r="AJ3805" i="1"/>
  <c r="AJ3818" i="1"/>
  <c r="AJ3834" i="1"/>
  <c r="AJ3845" i="1"/>
  <c r="AJ3859" i="1"/>
  <c r="AJ3870" i="1"/>
  <c r="AJ3882" i="1"/>
  <c r="AJ3895" i="1"/>
  <c r="AJ3907" i="1"/>
  <c r="AJ3918" i="1"/>
  <c r="AJ3932" i="1"/>
  <c r="AJ3943" i="1"/>
  <c r="AJ3955" i="1"/>
  <c r="AJ3968" i="1"/>
  <c r="AJ3980" i="1"/>
  <c r="AJ3991" i="1"/>
  <c r="AJ4005" i="1"/>
  <c r="AJ4016" i="1"/>
  <c r="AJ4028" i="1"/>
  <c r="AJ4042" i="1"/>
  <c r="AJ4053" i="1"/>
  <c r="AJ4064" i="1"/>
  <c r="AJ4076" i="1"/>
  <c r="AJ3331" i="1"/>
  <c r="AJ874" i="1"/>
  <c r="AJ1632" i="1"/>
  <c r="AJ2022" i="1"/>
  <c r="AJ2290" i="1"/>
  <c r="AJ2548" i="1"/>
  <c r="AJ2767" i="1"/>
  <c r="AJ2939" i="1"/>
  <c r="AJ3095" i="1"/>
  <c r="AJ3232" i="1"/>
  <c r="AJ3365" i="1"/>
  <c r="AJ3466" i="1"/>
  <c r="AJ3523" i="1"/>
  <c r="AJ3580" i="1"/>
  <c r="AJ3626" i="1"/>
  <c r="AJ3686" i="1"/>
  <c r="AJ3741" i="1"/>
  <c r="AJ3772" i="1"/>
  <c r="AJ3815" i="1"/>
  <c r="AJ3853" i="1"/>
  <c r="AJ3880" i="1"/>
  <c r="AJ3916" i="1"/>
  <c r="AJ3951" i="1"/>
  <c r="AJ3979" i="1"/>
  <c r="AJ4014" i="1"/>
  <c r="AJ4050" i="1"/>
  <c r="AJ4075" i="1"/>
  <c r="AJ2124" i="1"/>
  <c r="AJ2389" i="1"/>
  <c r="AJ3003" i="1"/>
  <c r="AJ3406" i="1"/>
  <c r="AJ3597" i="1"/>
  <c r="AJ3754" i="1"/>
  <c r="AJ3867" i="1"/>
  <c r="AJ3963" i="1"/>
  <c r="AJ4061" i="1"/>
  <c r="AJ1873" i="1"/>
  <c r="AJ2853" i="1"/>
  <c r="AJ3300" i="1"/>
  <c r="AJ3494" i="1"/>
  <c r="AJ3658" i="1"/>
  <c r="AJ3798" i="1"/>
  <c r="AJ3903" i="1"/>
  <c r="AJ4027" i="1"/>
  <c r="AJ1919" i="1"/>
  <c r="AJ2693" i="1"/>
  <c r="AJ3181" i="1"/>
  <c r="AJ3613" i="1"/>
  <c r="AJ3904" i="1"/>
  <c r="AJ4000" i="1"/>
  <c r="AJ4063" i="1"/>
  <c r="AJ1957" i="1"/>
  <c r="AJ2222" i="1"/>
  <c r="AJ2719" i="1"/>
  <c r="AJ3199" i="1"/>
  <c r="AJ3450" i="1"/>
  <c r="AJ3567" i="1"/>
  <c r="AJ3726" i="1"/>
  <c r="AJ3843" i="1"/>
  <c r="AJ3941" i="1"/>
  <c r="AJ4037" i="1"/>
  <c r="AJ1568" i="1"/>
  <c r="AJ3214" i="1"/>
  <c r="AJ3511" i="1"/>
  <c r="AJ3685" i="1"/>
  <c r="AJ3844" i="1"/>
  <c r="AJ3942" i="1"/>
  <c r="AJ4072" i="1"/>
  <c r="AJ1119" i="1"/>
  <c r="AJ1693" i="1"/>
  <c r="AJ2054" i="1"/>
  <c r="AJ2324" i="1"/>
  <c r="AJ2580" i="1"/>
  <c r="AJ2789" i="1"/>
  <c r="AJ2959" i="1"/>
  <c r="AJ3115" i="1"/>
  <c r="AJ3247" i="1"/>
  <c r="AJ3378" i="1"/>
  <c r="AJ3467" i="1"/>
  <c r="AJ3524" i="1"/>
  <c r="AJ3584" i="1"/>
  <c r="AJ3640" i="1"/>
  <c r="AJ3698" i="1"/>
  <c r="AJ3742" i="1"/>
  <c r="AJ3786" i="1"/>
  <c r="AJ3816" i="1"/>
  <c r="AJ3854" i="1"/>
  <c r="AJ3890" i="1"/>
  <c r="AJ3917" i="1"/>
  <c r="AJ3952" i="1"/>
  <c r="AJ3988" i="1"/>
  <c r="AJ4015" i="1"/>
  <c r="AJ4051" i="1"/>
  <c r="AJ4083" i="1"/>
  <c r="AJ1302" i="1"/>
  <c r="AJ2637" i="1"/>
  <c r="AJ3148" i="1"/>
  <c r="AJ3479" i="1"/>
  <c r="AJ3714" i="1"/>
  <c r="AJ3831" i="1"/>
  <c r="AJ3927" i="1"/>
  <c r="AJ4026" i="1"/>
  <c r="AJ1374" i="1"/>
  <c r="AJ2666" i="1"/>
  <c r="AJ3163" i="1"/>
  <c r="AJ3551" i="1"/>
  <c r="AJ3715" i="1"/>
  <c r="AJ3832" i="1"/>
  <c r="AJ3931" i="1"/>
  <c r="AJ3999" i="1"/>
  <c r="AJ1438" i="1"/>
  <c r="AJ3044" i="1"/>
  <c r="AJ3438" i="1"/>
  <c r="AJ3842" i="1"/>
  <c r="AJ2895" i="1"/>
  <c r="AJ3623" i="1"/>
  <c r="AJ3770" i="1"/>
  <c r="AJ3878" i="1"/>
  <c r="AJ3976" i="1"/>
  <c r="AJ4071" i="1"/>
  <c r="AJ1989" i="1"/>
  <c r="AJ3077" i="1"/>
  <c r="AJ3451" i="1"/>
  <c r="AJ3624" i="1"/>
  <c r="AJ3771" i="1"/>
  <c r="AJ3879" i="1"/>
  <c r="AJ3978" i="1"/>
  <c r="AJ1228" i="1"/>
  <c r="AJ1764" i="1"/>
  <c r="AJ2090" i="1"/>
  <c r="AJ2356" i="1"/>
  <c r="AJ2609" i="1"/>
  <c r="AJ2811" i="1"/>
  <c r="AJ2981" i="1"/>
  <c r="AJ3128" i="1"/>
  <c r="AJ3267" i="1"/>
  <c r="AJ3394" i="1"/>
  <c r="AJ3478" i="1"/>
  <c r="AJ3539" i="1"/>
  <c r="AJ3596" i="1"/>
  <c r="AJ3642" i="1"/>
  <c r="AJ3699" i="1"/>
  <c r="AJ3743" i="1"/>
  <c r="AJ3787" i="1"/>
  <c r="AJ3827" i="1"/>
  <c r="AJ3858" i="1"/>
  <c r="AJ3891" i="1"/>
  <c r="AJ3926" i="1"/>
  <c r="AJ3954" i="1"/>
  <c r="AJ3989" i="1"/>
  <c r="AJ4024" i="1"/>
  <c r="AJ4052" i="1"/>
  <c r="AJ4084" i="1"/>
  <c r="AJ1824" i="1"/>
  <c r="AJ2831" i="1"/>
  <c r="AJ3285" i="1"/>
  <c r="AJ3540" i="1"/>
  <c r="AJ3653" i="1"/>
  <c r="AJ3788" i="1"/>
  <c r="AJ3894" i="1"/>
  <c r="AJ3990" i="1"/>
  <c r="AJ4085" i="1"/>
  <c r="AJ2157" i="1"/>
  <c r="AJ2425" i="1"/>
  <c r="AJ3023" i="1"/>
  <c r="AJ3422" i="1"/>
  <c r="AJ3612" i="1"/>
  <c r="AJ3758" i="1"/>
  <c r="AJ3868" i="1"/>
  <c r="AJ3964" i="1"/>
  <c r="AJ4062" i="1"/>
  <c r="AJ2189" i="1"/>
  <c r="AJ2458" i="1"/>
  <c r="AJ2875" i="1"/>
  <c r="AJ3318" i="1"/>
  <c r="AJ3495" i="1"/>
  <c r="AJ3552" i="1"/>
  <c r="AJ3669" i="1"/>
  <c r="AJ3725" i="1"/>
  <c r="AJ3759" i="1"/>
  <c r="AJ3799" i="1"/>
  <c r="AJ3869" i="1"/>
  <c r="AJ3940" i="1"/>
  <c r="AJ3967" i="1"/>
  <c r="AJ4036" i="1"/>
  <c r="AJ1496" i="1"/>
  <c r="AJ2490" i="1"/>
  <c r="AJ3062" i="1"/>
  <c r="AJ3333" i="1"/>
  <c r="AJ3507" i="1"/>
  <c r="AJ3670" i="1"/>
  <c r="AJ3804" i="1"/>
  <c r="AJ3906" i="1"/>
  <c r="AJ4004" i="1"/>
  <c r="AJ2258" i="1"/>
  <c r="AJ2917" i="1"/>
  <c r="AJ3349" i="1"/>
  <c r="AJ3568" i="1"/>
  <c r="AJ3731" i="1"/>
  <c r="AJ3814" i="1"/>
  <c r="AJ3915" i="1"/>
  <c r="AJ4040" i="1"/>
  <c r="AJ2520" i="1"/>
  <c r="AJ2744" i="1"/>
  <c r="AJ4013" i="1"/>
  <c r="AJ3" i="1"/>
  <c r="AI4" i="1"/>
  <c r="Q6" i="5"/>
  <c r="Q14" i="5"/>
  <c r="Q22" i="5"/>
  <c r="Q30" i="5"/>
  <c r="Q38" i="5"/>
  <c r="Q46" i="5"/>
  <c r="Q54" i="5"/>
  <c r="Q62" i="5"/>
  <c r="Q70" i="5"/>
  <c r="Q78" i="5"/>
  <c r="Q86" i="5"/>
  <c r="Q94" i="5"/>
  <c r="Q102" i="5"/>
  <c r="Q110" i="5"/>
  <c r="Q118" i="5"/>
  <c r="Q126" i="5"/>
  <c r="Q134" i="5"/>
  <c r="Q142" i="5"/>
  <c r="Q150" i="5"/>
  <c r="Q158" i="5"/>
  <c r="Q166" i="5"/>
  <c r="Q174" i="5"/>
  <c r="Q182" i="5"/>
  <c r="Q190" i="5"/>
  <c r="Q198" i="5"/>
  <c r="Q206" i="5"/>
  <c r="Q214" i="5"/>
  <c r="Q222" i="5"/>
  <c r="Q230" i="5"/>
  <c r="Q238" i="5"/>
  <c r="Q246" i="5"/>
  <c r="Q254" i="5"/>
  <c r="Q262" i="5"/>
  <c r="Q270" i="5"/>
  <c r="Q278" i="5"/>
  <c r="Q286" i="5"/>
  <c r="Q294" i="5"/>
  <c r="Q302" i="5"/>
  <c r="Q310" i="5"/>
  <c r="Q318" i="5"/>
  <c r="Q326" i="5"/>
  <c r="Q334" i="5"/>
  <c r="Q342" i="5"/>
  <c r="Q350" i="5"/>
  <c r="Q358" i="5"/>
  <c r="Q366" i="5"/>
  <c r="Q374" i="5"/>
  <c r="Q382" i="5"/>
  <c r="Q390" i="5"/>
  <c r="Q398" i="5"/>
  <c r="Q406" i="5"/>
  <c r="Q414" i="5"/>
  <c r="Q422" i="5"/>
  <c r="Q430" i="5"/>
  <c r="Q438" i="5"/>
  <c r="Q446" i="5"/>
  <c r="Q454" i="5"/>
  <c r="Q462" i="5"/>
  <c r="Q470" i="5"/>
  <c r="Q478" i="5"/>
  <c r="Q486" i="5"/>
  <c r="Q494" i="5"/>
  <c r="Q502" i="5"/>
  <c r="Q510" i="5"/>
  <c r="Q518" i="5"/>
  <c r="Q526" i="5"/>
  <c r="Q534" i="5"/>
  <c r="Q542" i="5"/>
  <c r="Q550" i="5"/>
  <c r="Q558" i="5"/>
  <c r="Q566" i="5"/>
  <c r="Q574" i="5"/>
  <c r="Q582" i="5"/>
  <c r="Q590" i="5"/>
  <c r="Q598" i="5"/>
  <c r="Q606" i="5"/>
  <c r="Q614" i="5"/>
  <c r="Q622" i="5"/>
  <c r="Q630" i="5"/>
  <c r="Q638" i="5"/>
  <c r="Q646" i="5"/>
  <c r="Q654" i="5"/>
  <c r="Q662" i="5"/>
  <c r="Q670" i="5"/>
  <c r="Q678" i="5"/>
  <c r="Q686" i="5"/>
  <c r="Q694" i="5"/>
  <c r="Q702" i="5"/>
  <c r="Q710" i="5"/>
  <c r="Q718" i="5"/>
  <c r="Q726" i="5"/>
  <c r="Q734" i="5"/>
  <c r="Q742" i="5"/>
  <c r="Q750" i="5"/>
  <c r="Q758" i="5"/>
  <c r="Q766" i="5"/>
  <c r="Q774" i="5"/>
  <c r="Q782" i="5"/>
  <c r="Q790" i="5"/>
  <c r="Q798" i="5"/>
  <c r="Q806" i="5"/>
  <c r="Q814" i="5"/>
  <c r="Q822" i="5"/>
  <c r="Q830" i="5"/>
  <c r="Q838" i="5"/>
  <c r="Q846" i="5"/>
  <c r="Q854" i="5"/>
  <c r="Q862" i="5"/>
  <c r="Q870" i="5"/>
  <c r="Q878" i="5"/>
  <c r="Q886" i="5"/>
  <c r="Q894" i="5"/>
  <c r="Q902" i="5"/>
  <c r="Q910" i="5"/>
  <c r="Q918" i="5"/>
  <c r="Q926" i="5"/>
  <c r="Q934" i="5"/>
  <c r="Q942" i="5"/>
  <c r="Q950" i="5"/>
  <c r="Q958" i="5"/>
  <c r="Q966" i="5"/>
  <c r="Q974" i="5"/>
  <c r="Q982" i="5"/>
  <c r="Q990" i="5"/>
  <c r="Q998" i="5"/>
  <c r="Q1006" i="5"/>
  <c r="Q1014" i="5"/>
  <c r="Q7" i="5"/>
  <c r="Q16" i="5"/>
  <c r="Q25" i="5"/>
  <c r="Q34" i="5"/>
  <c r="Q43" i="5"/>
  <c r="Q52" i="5"/>
  <c r="Q61" i="5"/>
  <c r="Q71" i="5"/>
  <c r="Q80" i="5"/>
  <c r="Q89" i="5"/>
  <c r="Q98" i="5"/>
  <c r="Q107" i="5"/>
  <c r="Q116" i="5"/>
  <c r="Q125" i="5"/>
  <c r="Q135" i="5"/>
  <c r="Q144" i="5"/>
  <c r="Q153" i="5"/>
  <c r="Q162" i="5"/>
  <c r="Q171" i="5"/>
  <c r="Q180" i="5"/>
  <c r="Q189" i="5"/>
  <c r="Q199" i="5"/>
  <c r="Q208" i="5"/>
  <c r="Q217" i="5"/>
  <c r="Q226" i="5"/>
  <c r="Q235" i="5"/>
  <c r="Q244" i="5"/>
  <c r="Q253" i="5"/>
  <c r="Q263" i="5"/>
  <c r="Q272" i="5"/>
  <c r="Q281" i="5"/>
  <c r="Q290" i="5"/>
  <c r="Q299" i="5"/>
  <c r="Q308" i="5"/>
  <c r="Q317" i="5"/>
  <c r="Q327" i="5"/>
  <c r="Q336" i="5"/>
  <c r="Q345" i="5"/>
  <c r="Q354" i="5"/>
  <c r="Q363" i="5"/>
  <c r="Q372" i="5"/>
  <c r="Q381" i="5"/>
  <c r="Q391" i="5"/>
  <c r="Q400" i="5"/>
  <c r="Q409" i="5"/>
  <c r="Q418" i="5"/>
  <c r="Q427" i="5"/>
  <c r="Q436" i="5"/>
  <c r="Q445" i="5"/>
  <c r="Q455" i="5"/>
  <c r="Q464" i="5"/>
  <c r="Q473" i="5"/>
  <c r="Q482" i="5"/>
  <c r="Q491" i="5"/>
  <c r="Q500" i="5"/>
  <c r="Q509" i="5"/>
  <c r="Q519" i="5"/>
  <c r="Q528" i="5"/>
  <c r="Q537" i="5"/>
  <c r="Q546" i="5"/>
  <c r="Q555" i="5"/>
  <c r="Q564" i="5"/>
  <c r="Q573" i="5"/>
  <c r="Q583" i="5"/>
  <c r="Q592" i="5"/>
  <c r="Q601" i="5"/>
  <c r="Q610" i="5"/>
  <c r="Q619" i="5"/>
  <c r="Q628" i="5"/>
  <c r="Q637" i="5"/>
  <c r="Q647" i="5"/>
  <c r="Q656" i="5"/>
  <c r="Q665" i="5"/>
  <c r="Q674" i="5"/>
  <c r="Q683" i="5"/>
  <c r="Q692" i="5"/>
  <c r="Q701" i="5"/>
  <c r="Q711" i="5"/>
  <c r="Q720" i="5"/>
  <c r="Q729" i="5"/>
  <c r="Q738" i="5"/>
  <c r="Q747" i="5"/>
  <c r="Q756" i="5"/>
  <c r="Q765" i="5"/>
  <c r="Q775" i="5"/>
  <c r="Q784" i="5"/>
  <c r="Q793" i="5"/>
  <c r="Q802" i="5"/>
  <c r="Q811" i="5"/>
  <c r="Q820" i="5"/>
  <c r="Q829" i="5"/>
  <c r="Q839" i="5"/>
  <c r="Q848" i="5"/>
  <c r="Q857" i="5"/>
  <c r="Q866" i="5"/>
  <c r="Q875" i="5"/>
  <c r="Q884" i="5"/>
  <c r="Q893" i="5"/>
  <c r="Q903" i="5"/>
  <c r="Q912" i="5"/>
  <c r="Q921" i="5"/>
  <c r="Q930" i="5"/>
  <c r="Q939" i="5"/>
  <c r="Q948" i="5"/>
  <c r="Q957" i="5"/>
  <c r="Q967" i="5"/>
  <c r="Q976" i="5"/>
  <c r="Q985" i="5"/>
  <c r="Q994" i="5"/>
  <c r="Q1003" i="5"/>
  <c r="Q1012" i="5"/>
  <c r="Q1021" i="5"/>
  <c r="Q1029" i="5"/>
  <c r="Q1037" i="5"/>
  <c r="Q1045" i="5"/>
  <c r="Q1053" i="5"/>
  <c r="Q1061" i="5"/>
  <c r="Q1069" i="5"/>
  <c r="Q1077" i="5"/>
  <c r="Q1085" i="5"/>
  <c r="Q1093" i="5"/>
  <c r="Q1101" i="5"/>
  <c r="Q1109" i="5"/>
  <c r="Q1117" i="5"/>
  <c r="Q1125" i="5"/>
  <c r="Q1133" i="5"/>
  <c r="Q1141" i="5"/>
  <c r="Q1149" i="5"/>
  <c r="Q1157" i="5"/>
  <c r="Q1165" i="5"/>
  <c r="Q1173" i="5"/>
  <c r="Q1181" i="5"/>
  <c r="Q1189" i="5"/>
  <c r="Q1197" i="5"/>
  <c r="Q1205" i="5"/>
  <c r="Q1213" i="5"/>
  <c r="Q1221" i="5"/>
  <c r="Q1229" i="5"/>
  <c r="Q1237" i="5"/>
  <c r="Q1245" i="5"/>
  <c r="Q1253" i="5"/>
  <c r="Q1261" i="5"/>
  <c r="Q1269" i="5"/>
  <c r="Q1277" i="5"/>
  <c r="Q1285" i="5"/>
  <c r="Q1293" i="5"/>
  <c r="Q1301" i="5"/>
  <c r="Q1309" i="5"/>
  <c r="Q1317" i="5"/>
  <c r="Q1325" i="5"/>
  <c r="Q1333" i="5"/>
  <c r="Q1341" i="5"/>
  <c r="Q1349" i="5"/>
  <c r="Q1357" i="5"/>
  <c r="Q1365" i="5"/>
  <c r="Q1373" i="5"/>
  <c r="Q1381" i="5"/>
  <c r="Q1389" i="5"/>
  <c r="Q1397" i="5"/>
  <c r="Q1405" i="5"/>
  <c r="Q1413" i="5"/>
  <c r="Q1421" i="5"/>
  <c r="Q1429" i="5"/>
  <c r="Q1437" i="5"/>
  <c r="Q1445" i="5"/>
  <c r="Q1453" i="5"/>
  <c r="Q1461" i="5"/>
  <c r="Q1469" i="5"/>
  <c r="Q1477" i="5"/>
  <c r="Q1485" i="5"/>
  <c r="Q1493" i="5"/>
  <c r="Q1501" i="5"/>
  <c r="Q1509" i="5"/>
  <c r="Q1517" i="5"/>
  <c r="Q1525" i="5"/>
  <c r="Q1533" i="5"/>
  <c r="Q1541" i="5"/>
  <c r="Q1549" i="5"/>
  <c r="Q1557" i="5"/>
  <c r="Q1565" i="5"/>
  <c r="Q1573" i="5"/>
  <c r="Q1581" i="5"/>
  <c r="Q1589" i="5"/>
  <c r="Q1597" i="5"/>
  <c r="Q1605" i="5"/>
  <c r="Q1613" i="5"/>
  <c r="Q1621" i="5"/>
  <c r="Q1629" i="5"/>
  <c r="Q1637" i="5"/>
  <c r="Q1645" i="5"/>
  <c r="Q1653" i="5"/>
  <c r="Q1661" i="5"/>
  <c r="Q1669" i="5"/>
  <c r="Q1677" i="5"/>
  <c r="Q1685" i="5"/>
  <c r="Q1693" i="5"/>
  <c r="Q1701" i="5"/>
  <c r="Q1709" i="5"/>
  <c r="Q1717" i="5"/>
  <c r="Q1725" i="5"/>
  <c r="Q1733" i="5"/>
  <c r="Q1741" i="5"/>
  <c r="Q1749" i="5"/>
  <c r="Q1757" i="5"/>
  <c r="Q8" i="5"/>
  <c r="Q17" i="5"/>
  <c r="Q26" i="5"/>
  <c r="Q35" i="5"/>
  <c r="Q44" i="5"/>
  <c r="Q53" i="5"/>
  <c r="Q63" i="5"/>
  <c r="Q72" i="5"/>
  <c r="Q81" i="5"/>
  <c r="Q90" i="5"/>
  <c r="Q99" i="5"/>
  <c r="Q108" i="5"/>
  <c r="Q117" i="5"/>
  <c r="Q127" i="5"/>
  <c r="Q136" i="5"/>
  <c r="Q145" i="5"/>
  <c r="Q154" i="5"/>
  <c r="Q163" i="5"/>
  <c r="Q172" i="5"/>
  <c r="Q181" i="5"/>
  <c r="Q191" i="5"/>
  <c r="Q200" i="5"/>
  <c r="Q209" i="5"/>
  <c r="Q218" i="5"/>
  <c r="Q227" i="5"/>
  <c r="Q236" i="5"/>
  <c r="Q245" i="5"/>
  <c r="Q255" i="5"/>
  <c r="Q264" i="5"/>
  <c r="Q273" i="5"/>
  <c r="Q282" i="5"/>
  <c r="Q291" i="5"/>
  <c r="Q300" i="5"/>
  <c r="Q309" i="5"/>
  <c r="Q319" i="5"/>
  <c r="Q328" i="5"/>
  <c r="Q337" i="5"/>
  <c r="Q346" i="5"/>
  <c r="Q355" i="5"/>
  <c r="Q364" i="5"/>
  <c r="Q373" i="5"/>
  <c r="Q383" i="5"/>
  <c r="Q392" i="5"/>
  <c r="Q401" i="5"/>
  <c r="Q410" i="5"/>
  <c r="Q419" i="5"/>
  <c r="Q428" i="5"/>
  <c r="Q437" i="5"/>
  <c r="Q447" i="5"/>
  <c r="Q456" i="5"/>
  <c r="Q465" i="5"/>
  <c r="Q474" i="5"/>
  <c r="Q483" i="5"/>
  <c r="Q492" i="5"/>
  <c r="Q501" i="5"/>
  <c r="Q511" i="5"/>
  <c r="Q520" i="5"/>
  <c r="Q529" i="5"/>
  <c r="Q538" i="5"/>
  <c r="Q547" i="5"/>
  <c r="Q556" i="5"/>
  <c r="Q565" i="5"/>
  <c r="Q575" i="5"/>
  <c r="Q584" i="5"/>
  <c r="Q593" i="5"/>
  <c r="Q602" i="5"/>
  <c r="Q611" i="5"/>
  <c r="Q620" i="5"/>
  <c r="Q629" i="5"/>
  <c r="Q639" i="5"/>
  <c r="Q648" i="5"/>
  <c r="Q657" i="5"/>
  <c r="Q666" i="5"/>
  <c r="Q675" i="5"/>
  <c r="Q684" i="5"/>
  <c r="Q693" i="5"/>
  <c r="Q703" i="5"/>
  <c r="Q712" i="5"/>
  <c r="Q721" i="5"/>
  <c r="Q730" i="5"/>
  <c r="Q739" i="5"/>
  <c r="Q748" i="5"/>
  <c r="Q757" i="5"/>
  <c r="Q767" i="5"/>
  <c r="Q776" i="5"/>
  <c r="Q785" i="5"/>
  <c r="Q794" i="5"/>
  <c r="Q803" i="5"/>
  <c r="Q812" i="5"/>
  <c r="Q821" i="5"/>
  <c r="Q831" i="5"/>
  <c r="Q840" i="5"/>
  <c r="Q849" i="5"/>
  <c r="Q858" i="5"/>
  <c r="Q867" i="5"/>
  <c r="Q876" i="5"/>
  <c r="Q885" i="5"/>
  <c r="Q895" i="5"/>
  <c r="Q904" i="5"/>
  <c r="Q913" i="5"/>
  <c r="Q922" i="5"/>
  <c r="Q931" i="5"/>
  <c r="Q940" i="5"/>
  <c r="Q949" i="5"/>
  <c r="Q959" i="5"/>
  <c r="Q968" i="5"/>
  <c r="Q977" i="5"/>
  <c r="Q986" i="5"/>
  <c r="Q995" i="5"/>
  <c r="Q1004" i="5"/>
  <c r="Q1013" i="5"/>
  <c r="Q1022" i="5"/>
  <c r="Q1030" i="5"/>
  <c r="Q1038" i="5"/>
  <c r="Q1046" i="5"/>
  <c r="Q1054" i="5"/>
  <c r="Q1062" i="5"/>
  <c r="Q1070" i="5"/>
  <c r="Q1078" i="5"/>
  <c r="Q1086" i="5"/>
  <c r="Q1094" i="5"/>
  <c r="Q1102" i="5"/>
  <c r="Q1110" i="5"/>
  <c r="Q1118" i="5"/>
  <c r="Q1126" i="5"/>
  <c r="Q1134" i="5"/>
  <c r="Q1142" i="5"/>
  <c r="Q9" i="5"/>
  <c r="Q18" i="5"/>
  <c r="Q27" i="5"/>
  <c r="Q36" i="5"/>
  <c r="Q45" i="5"/>
  <c r="Q55" i="5"/>
  <c r="Q64" i="5"/>
  <c r="Q73" i="5"/>
  <c r="Q82" i="5"/>
  <c r="Q91" i="5"/>
  <c r="Q100" i="5"/>
  <c r="Q109" i="5"/>
  <c r="Q119" i="5"/>
  <c r="Q128" i="5"/>
  <c r="Q137" i="5"/>
  <c r="Q146" i="5"/>
  <c r="Q155" i="5"/>
  <c r="Q164" i="5"/>
  <c r="Q173" i="5"/>
  <c r="Q183" i="5"/>
  <c r="Q192" i="5"/>
  <c r="Q201" i="5"/>
  <c r="Q210" i="5"/>
  <c r="Q219" i="5"/>
  <c r="Q228" i="5"/>
  <c r="Q237" i="5"/>
  <c r="Q247" i="5"/>
  <c r="Q256" i="5"/>
  <c r="Q265" i="5"/>
  <c r="Q274" i="5"/>
  <c r="Q283" i="5"/>
  <c r="Q292" i="5"/>
  <c r="Q301" i="5"/>
  <c r="Q311" i="5"/>
  <c r="Q320" i="5"/>
  <c r="Q329" i="5"/>
  <c r="Q338" i="5"/>
  <c r="Q347" i="5"/>
  <c r="Q356" i="5"/>
  <c r="Q365" i="5"/>
  <c r="Q375" i="5"/>
  <c r="Q384" i="5"/>
  <c r="Q393" i="5"/>
  <c r="Q402" i="5"/>
  <c r="Q411" i="5"/>
  <c r="Q420" i="5"/>
  <c r="Q429" i="5"/>
  <c r="Q439" i="5"/>
  <c r="Q448" i="5"/>
  <c r="Q457" i="5"/>
  <c r="Q466" i="5"/>
  <c r="Q475" i="5"/>
  <c r="Q484" i="5"/>
  <c r="Q10" i="5"/>
  <c r="Q23" i="5"/>
  <c r="Q39" i="5"/>
  <c r="Q51" i="5"/>
  <c r="Q67" i="5"/>
  <c r="Q83" i="5"/>
  <c r="Q96" i="5"/>
  <c r="Q112" i="5"/>
  <c r="Q124" i="5"/>
  <c r="Q140" i="5"/>
  <c r="Q156" i="5"/>
  <c r="Q169" i="5"/>
  <c r="Q185" i="5"/>
  <c r="Q197" i="5"/>
  <c r="Q213" i="5"/>
  <c r="Q229" i="5"/>
  <c r="Q242" i="5"/>
  <c r="Q258" i="5"/>
  <c r="Q271" i="5"/>
  <c r="Q287" i="5"/>
  <c r="Q303" i="5"/>
  <c r="Q315" i="5"/>
  <c r="Q331" i="5"/>
  <c r="Q344" i="5"/>
  <c r="Q360" i="5"/>
  <c r="Q376" i="5"/>
  <c r="Q388" i="5"/>
  <c r="Q404" i="5"/>
  <c r="Q417" i="5"/>
  <c r="Q433" i="5"/>
  <c r="Q449" i="5"/>
  <c r="Q461" i="5"/>
  <c r="Q477" i="5"/>
  <c r="Q490" i="5"/>
  <c r="Q504" i="5"/>
  <c r="Q515" i="5"/>
  <c r="Q527" i="5"/>
  <c r="Q540" i="5"/>
  <c r="Q552" i="5"/>
  <c r="Q563" i="5"/>
  <c r="Q577" i="5"/>
  <c r="Q588" i="5"/>
  <c r="Q600" i="5"/>
  <c r="Q613" i="5"/>
  <c r="Q625" i="5"/>
  <c r="Q636" i="5"/>
  <c r="Q650" i="5"/>
  <c r="Q661" i="5"/>
  <c r="Q673" i="5"/>
  <c r="Q687" i="5"/>
  <c r="Q698" i="5"/>
  <c r="Q709" i="5"/>
  <c r="Q723" i="5"/>
  <c r="Q735" i="5"/>
  <c r="Q746" i="5"/>
  <c r="Q760" i="5"/>
  <c r="Q771" i="5"/>
  <c r="Q783" i="5"/>
  <c r="Q796" i="5"/>
  <c r="Q808" i="5"/>
  <c r="Q819" i="5"/>
  <c r="Q833" i="5"/>
  <c r="Q844" i="5"/>
  <c r="Q856" i="5"/>
  <c r="Q869" i="5"/>
  <c r="Q881" i="5"/>
  <c r="Q892" i="5"/>
  <c r="Q906" i="5"/>
  <c r="Q917" i="5"/>
  <c r="Q929" i="5"/>
  <c r="Q943" i="5"/>
  <c r="Q954" i="5"/>
  <c r="Q965" i="5"/>
  <c r="Q979" i="5"/>
  <c r="Q991" i="5"/>
  <c r="Q1002" i="5"/>
  <c r="Q1016" i="5"/>
  <c r="Q1026" i="5"/>
  <c r="Q1036" i="5"/>
  <c r="Q1048" i="5"/>
  <c r="Q1058" i="5"/>
  <c r="Q1068" i="5"/>
  <c r="Q1080" i="5"/>
  <c r="Q1090" i="5"/>
  <c r="Q1100" i="5"/>
  <c r="Q1112" i="5"/>
  <c r="Q1122" i="5"/>
  <c r="Q1132" i="5"/>
  <c r="Q1144" i="5"/>
  <c r="Q1153" i="5"/>
  <c r="Q1162" i="5"/>
  <c r="Q1171" i="5"/>
  <c r="Q1180" i="5"/>
  <c r="Q1190" i="5"/>
  <c r="Q1199" i="5"/>
  <c r="Q1208" i="5"/>
  <c r="Q1217" i="5"/>
  <c r="Q1226" i="5"/>
  <c r="Q1235" i="5"/>
  <c r="Q1244" i="5"/>
  <c r="Q1254" i="5"/>
  <c r="Q1263" i="5"/>
  <c r="Q1272" i="5"/>
  <c r="Q1281" i="5"/>
  <c r="Q1290" i="5"/>
  <c r="Q1299" i="5"/>
  <c r="Q1308" i="5"/>
  <c r="Q1318" i="5"/>
  <c r="Q1327" i="5"/>
  <c r="Q1336" i="5"/>
  <c r="Q1345" i="5"/>
  <c r="Q1354" i="5"/>
  <c r="Q1363" i="5"/>
  <c r="Q1372" i="5"/>
  <c r="Q1382" i="5"/>
  <c r="Q1391" i="5"/>
  <c r="Q1400" i="5"/>
  <c r="Q1409" i="5"/>
  <c r="Q1418" i="5"/>
  <c r="Q1427" i="5"/>
  <c r="Q1436" i="5"/>
  <c r="Q1446" i="5"/>
  <c r="Q1455" i="5"/>
  <c r="Q1464" i="5"/>
  <c r="Q1473" i="5"/>
  <c r="Q1482" i="5"/>
  <c r="Q1491" i="5"/>
  <c r="Q1500" i="5"/>
  <c r="Q1510" i="5"/>
  <c r="Q1519" i="5"/>
  <c r="Q1528" i="5"/>
  <c r="Q1537" i="5"/>
  <c r="Q1546" i="5"/>
  <c r="Q1555" i="5"/>
  <c r="Q1564" i="5"/>
  <c r="Q1574" i="5"/>
  <c r="Q1583" i="5"/>
  <c r="Q1592" i="5"/>
  <c r="Q1601" i="5"/>
  <c r="Q1610" i="5"/>
  <c r="Q1619" i="5"/>
  <c r="Q1628" i="5"/>
  <c r="Q1638" i="5"/>
  <c r="Q1647" i="5"/>
  <c r="Q1656" i="5"/>
  <c r="Q1665" i="5"/>
  <c r="Q1674" i="5"/>
  <c r="Q1683" i="5"/>
  <c r="Q1692" i="5"/>
  <c r="Q1702" i="5"/>
  <c r="Q1711" i="5"/>
  <c r="Q1720" i="5"/>
  <c r="Q1729" i="5"/>
  <c r="Q1738" i="5"/>
  <c r="Q1747" i="5"/>
  <c r="Q1756" i="5"/>
  <c r="Q1765" i="5"/>
  <c r="Q1773" i="5"/>
  <c r="Q1781" i="5"/>
  <c r="Q1789" i="5"/>
  <c r="Q1797" i="5"/>
  <c r="Q1805" i="5"/>
  <c r="Q1813" i="5"/>
  <c r="Q1821" i="5"/>
  <c r="Q1829" i="5"/>
  <c r="Q1837" i="5"/>
  <c r="Q1845" i="5"/>
  <c r="Q1853" i="5"/>
  <c r="Q1861" i="5"/>
  <c r="Q1869" i="5"/>
  <c r="Q1877" i="5"/>
  <c r="Q1885" i="5"/>
  <c r="Q1893" i="5"/>
  <c r="Q1901" i="5"/>
  <c r="Q1909" i="5"/>
  <c r="Q1917" i="5"/>
  <c r="Q1925" i="5"/>
  <c r="Q1933" i="5"/>
  <c r="Q1941" i="5"/>
  <c r="Q1949" i="5"/>
  <c r="Q1957" i="5"/>
  <c r="Q1965" i="5"/>
  <c r="Q1973" i="5"/>
  <c r="Q1981" i="5"/>
  <c r="Q11" i="5"/>
  <c r="Q24" i="5"/>
  <c r="Q40" i="5"/>
  <c r="Q56" i="5"/>
  <c r="Q68" i="5"/>
  <c r="Q84" i="5"/>
  <c r="Q97" i="5"/>
  <c r="Q113" i="5"/>
  <c r="Q129" i="5"/>
  <c r="Q141" i="5"/>
  <c r="Q157" i="5"/>
  <c r="Q170" i="5"/>
  <c r="Q186" i="5"/>
  <c r="Q202" i="5"/>
  <c r="Q215" i="5"/>
  <c r="Q231" i="5"/>
  <c r="Q243" i="5"/>
  <c r="Q259" i="5"/>
  <c r="Q275" i="5"/>
  <c r="Q288" i="5"/>
  <c r="Q304" i="5"/>
  <c r="Q316" i="5"/>
  <c r="Q332" i="5"/>
  <c r="Q348" i="5"/>
  <c r="Q361" i="5"/>
  <c r="Q377" i="5"/>
  <c r="Q389" i="5"/>
  <c r="Q405" i="5"/>
  <c r="Q421" i="5"/>
  <c r="Q434" i="5"/>
  <c r="Q450" i="5"/>
  <c r="Q463" i="5"/>
  <c r="Q479" i="5"/>
  <c r="Q493" i="5"/>
  <c r="Q505" i="5"/>
  <c r="Q516" i="5"/>
  <c r="Q530" i="5"/>
  <c r="Q541" i="5"/>
  <c r="Q553" i="5"/>
  <c r="Q567" i="5"/>
  <c r="Q578" i="5"/>
  <c r="Q589" i="5"/>
  <c r="Q12" i="5"/>
  <c r="Q28" i="5"/>
  <c r="Q41" i="5"/>
  <c r="Q57" i="5"/>
  <c r="Q69" i="5"/>
  <c r="Q85" i="5"/>
  <c r="Q101" i="5"/>
  <c r="Q114" i="5"/>
  <c r="Q130" i="5"/>
  <c r="Q143" i="5"/>
  <c r="Q159" i="5"/>
  <c r="Q175" i="5"/>
  <c r="Q187" i="5"/>
  <c r="Q203" i="5"/>
  <c r="Q216" i="5"/>
  <c r="Q232" i="5"/>
  <c r="Q248" i="5"/>
  <c r="Q260" i="5"/>
  <c r="Q276" i="5"/>
  <c r="Q289" i="5"/>
  <c r="Q305" i="5"/>
  <c r="Q321" i="5"/>
  <c r="Q333" i="5"/>
  <c r="Q349" i="5"/>
  <c r="Q362" i="5"/>
  <c r="Q378" i="5"/>
  <c r="Q394" i="5"/>
  <c r="Q407" i="5"/>
  <c r="Q423" i="5"/>
  <c r="Q435" i="5"/>
  <c r="Q451" i="5"/>
  <c r="Q467" i="5"/>
  <c r="Q480" i="5"/>
  <c r="Q495" i="5"/>
  <c r="Q506" i="5"/>
  <c r="Q517" i="5"/>
  <c r="Q531" i="5"/>
  <c r="Q543" i="5"/>
  <c r="Q554" i="5"/>
  <c r="Q568" i="5"/>
  <c r="Q579" i="5"/>
  <c r="Q591" i="5"/>
  <c r="Q604" i="5"/>
  <c r="Q616" i="5"/>
  <c r="Q627" i="5"/>
  <c r="Q641" i="5"/>
  <c r="Q652" i="5"/>
  <c r="Q664" i="5"/>
  <c r="Q677" i="5"/>
  <c r="Q689" i="5"/>
  <c r="Q700" i="5"/>
  <c r="Q714" i="5"/>
  <c r="Q725" i="5"/>
  <c r="Q737" i="5"/>
  <c r="Q751" i="5"/>
  <c r="Q762" i="5"/>
  <c r="Q773" i="5"/>
  <c r="Q787" i="5"/>
  <c r="Q799" i="5"/>
  <c r="Q810" i="5"/>
  <c r="Q824" i="5"/>
  <c r="Q835" i="5"/>
  <c r="Q847" i="5"/>
  <c r="Q860" i="5"/>
  <c r="Q872" i="5"/>
  <c r="Q883" i="5"/>
  <c r="Q897" i="5"/>
  <c r="Q908" i="5"/>
  <c r="Q920" i="5"/>
  <c r="Q933" i="5"/>
  <c r="Q945" i="5"/>
  <c r="Q956" i="5"/>
  <c r="Q970" i="5"/>
  <c r="Q981" i="5"/>
  <c r="Q993" i="5"/>
  <c r="Q1007" i="5"/>
  <c r="Q1018" i="5"/>
  <c r="Q1028" i="5"/>
  <c r="Q1040" i="5"/>
  <c r="Q1050" i="5"/>
  <c r="Q1060" i="5"/>
  <c r="Q1072" i="5"/>
  <c r="Q1082" i="5"/>
  <c r="Q1092" i="5"/>
  <c r="Q1104" i="5"/>
  <c r="Q1114" i="5"/>
  <c r="Q1124" i="5"/>
  <c r="Q1136" i="5"/>
  <c r="Q1146" i="5"/>
  <c r="Q1155" i="5"/>
  <c r="Q1164" i="5"/>
  <c r="Q1174" i="5"/>
  <c r="Q1183" i="5"/>
  <c r="Q1192" i="5"/>
  <c r="Q1201" i="5"/>
  <c r="Q1210" i="5"/>
  <c r="Q1219" i="5"/>
  <c r="Q1228" i="5"/>
  <c r="Q1238" i="5"/>
  <c r="Q1247" i="5"/>
  <c r="Q1256" i="5"/>
  <c r="Q1265" i="5"/>
  <c r="Q1274" i="5"/>
  <c r="Q1283" i="5"/>
  <c r="Q1292" i="5"/>
  <c r="Q1302" i="5"/>
  <c r="Q1311" i="5"/>
  <c r="Q1320" i="5"/>
  <c r="Q1329" i="5"/>
  <c r="Q1338" i="5"/>
  <c r="Q1347" i="5"/>
  <c r="Q1356" i="5"/>
  <c r="Q1366" i="5"/>
  <c r="Q1375" i="5"/>
  <c r="Q1384" i="5"/>
  <c r="Q1393" i="5"/>
  <c r="Q1402" i="5"/>
  <c r="Q1411" i="5"/>
  <c r="Q1420" i="5"/>
  <c r="Q1430" i="5"/>
  <c r="Q1439" i="5"/>
  <c r="Q1448" i="5"/>
  <c r="Q1457" i="5"/>
  <c r="Q1466" i="5"/>
  <c r="Q1475" i="5"/>
  <c r="Q1484" i="5"/>
  <c r="Q1494" i="5"/>
  <c r="Q13" i="5"/>
  <c r="Q33" i="5"/>
  <c r="Q59" i="5"/>
  <c r="Q79" i="5"/>
  <c r="Q105" i="5"/>
  <c r="Q131" i="5"/>
  <c r="Q151" i="5"/>
  <c r="Q177" i="5"/>
  <c r="Q196" i="5"/>
  <c r="Q223" i="5"/>
  <c r="Q249" i="5"/>
  <c r="Q268" i="5"/>
  <c r="Q295" i="5"/>
  <c r="Q314" i="5"/>
  <c r="Q340" i="5"/>
  <c r="Q367" i="5"/>
  <c r="Q386" i="5"/>
  <c r="Q412" i="5"/>
  <c r="Q432" i="5"/>
  <c r="Q458" i="5"/>
  <c r="Q481" i="5"/>
  <c r="Q499" i="5"/>
  <c r="Q522" i="5"/>
  <c r="Q539" i="5"/>
  <c r="Q560" i="5"/>
  <c r="Q580" i="5"/>
  <c r="Q597" i="5"/>
  <c r="Q615" i="5"/>
  <c r="Q632" i="5"/>
  <c r="Q645" i="5"/>
  <c r="Q663" i="5"/>
  <c r="Q680" i="5"/>
  <c r="Q696" i="5"/>
  <c r="Q713" i="5"/>
  <c r="Q728" i="5"/>
  <c r="Q744" i="5"/>
  <c r="Q761" i="5"/>
  <c r="Q778" i="5"/>
  <c r="Q792" i="5"/>
  <c r="Q809" i="5"/>
  <c r="Q826" i="5"/>
  <c r="Q842" i="5"/>
  <c r="Q859" i="5"/>
  <c r="Q874" i="5"/>
  <c r="Q890" i="5"/>
  <c r="Q907" i="5"/>
  <c r="Q924" i="5"/>
  <c r="Q938" i="5"/>
  <c r="Q955" i="5"/>
  <c r="Q972" i="5"/>
  <c r="Q988" i="5"/>
  <c r="Q1005" i="5"/>
  <c r="Q1020" i="5"/>
  <c r="Q1034" i="5"/>
  <c r="Q1049" i="5"/>
  <c r="Q1064" i="5"/>
  <c r="Q1076" i="5"/>
  <c r="Q1091" i="5"/>
  <c r="Q1106" i="5"/>
  <c r="Q1120" i="5"/>
  <c r="Q1135" i="5"/>
  <c r="Q1148" i="5"/>
  <c r="Q1160" i="5"/>
  <c r="Q1172" i="5"/>
  <c r="Q1185" i="5"/>
  <c r="Q1196" i="5"/>
  <c r="Q1209" i="5"/>
  <c r="Q1222" i="5"/>
  <c r="Q1233" i="5"/>
  <c r="Q1246" i="5"/>
  <c r="Q1258" i="5"/>
  <c r="Q1270" i="5"/>
  <c r="Q1282" i="5"/>
  <c r="Q1295" i="5"/>
  <c r="Q1306" i="5"/>
  <c r="Q1319" i="5"/>
  <c r="Q1331" i="5"/>
  <c r="Q1343" i="5"/>
  <c r="Q1355" i="5"/>
  <c r="Q1368" i="5"/>
  <c r="Q1379" i="5"/>
  <c r="Q1392" i="5"/>
  <c r="Q1404" i="5"/>
  <c r="Q1416" i="5"/>
  <c r="Q1428" i="5"/>
  <c r="Q1441" i="5"/>
  <c r="Q1452" i="5"/>
  <c r="Q1465" i="5"/>
  <c r="Q1478" i="5"/>
  <c r="Q1489" i="5"/>
  <c r="Q1502" i="5"/>
  <c r="Q1512" i="5"/>
  <c r="Q1522" i="5"/>
  <c r="Q1532" i="5"/>
  <c r="Q1543" i="5"/>
  <c r="Q1553" i="5"/>
  <c r="Q1563" i="5"/>
  <c r="Q1575" i="5"/>
  <c r="Q1585" i="5"/>
  <c r="Q1595" i="5"/>
  <c r="Q1606" i="5"/>
  <c r="Q1616" i="5"/>
  <c r="Q1626" i="5"/>
  <c r="Q1636" i="5"/>
  <c r="Q1648" i="5"/>
  <c r="Q1658" i="5"/>
  <c r="Q1668" i="5"/>
  <c r="Q1679" i="5"/>
  <c r="Q1689" i="5"/>
  <c r="Q1699" i="5"/>
  <c r="Q1710" i="5"/>
  <c r="Q1721" i="5"/>
  <c r="Q1731" i="5"/>
  <c r="Q1742" i="5"/>
  <c r="Q1752" i="5"/>
  <c r="Q1762" i="5"/>
  <c r="Q1771" i="5"/>
  <c r="Q1780" i="5"/>
  <c r="Q1790" i="5"/>
  <c r="Q1799" i="5"/>
  <c r="Q1808" i="5"/>
  <c r="Q1817" i="5"/>
  <c r="Q1826" i="5"/>
  <c r="Q1835" i="5"/>
  <c r="Q1844" i="5"/>
  <c r="Q1854" i="5"/>
  <c r="Q1863" i="5"/>
  <c r="Q1872" i="5"/>
  <c r="Q1881" i="5"/>
  <c r="Q1890" i="5"/>
  <c r="Q1899" i="5"/>
  <c r="Q1908" i="5"/>
  <c r="Q1918" i="5"/>
  <c r="Q1927" i="5"/>
  <c r="Q1936" i="5"/>
  <c r="Q1945" i="5"/>
  <c r="Q1954" i="5"/>
  <c r="Q1963" i="5"/>
  <c r="Q1972" i="5"/>
  <c r="Q1982" i="5"/>
  <c r="Q1990" i="5"/>
  <c r="Q1998" i="5"/>
  <c r="Q2006" i="5"/>
  <c r="Q2014" i="5"/>
  <c r="Q2022" i="5"/>
  <c r="Q2030" i="5"/>
  <c r="Q2038" i="5"/>
  <c r="Q2046" i="5"/>
  <c r="Q2054" i="5"/>
  <c r="Q2062" i="5"/>
  <c r="Q2070" i="5"/>
  <c r="Q2078" i="5"/>
  <c r="Q2086" i="5"/>
  <c r="Q2094" i="5"/>
  <c r="Q2102" i="5"/>
  <c r="Q2110" i="5"/>
  <c r="Q2118" i="5"/>
  <c r="Q2126" i="5"/>
  <c r="Q2134" i="5"/>
  <c r="Q2142" i="5"/>
  <c r="Q2150" i="5"/>
  <c r="Q2158" i="5"/>
  <c r="Q2166" i="5"/>
  <c r="Q2174" i="5"/>
  <c r="Q2182" i="5"/>
  <c r="Q2190" i="5"/>
  <c r="Q2198" i="5"/>
  <c r="Q2206" i="5"/>
  <c r="Q2214" i="5"/>
  <c r="Q2222" i="5"/>
  <c r="Q2230" i="5"/>
  <c r="Q2238" i="5"/>
  <c r="Q2246" i="5"/>
  <c r="Q2254" i="5"/>
  <c r="Q2262" i="5"/>
  <c r="Q2270" i="5"/>
  <c r="Q2278" i="5"/>
  <c r="Q2286" i="5"/>
  <c r="Q2294" i="5"/>
  <c r="Q2302" i="5"/>
  <c r="Q2310" i="5"/>
  <c r="Q2318" i="5"/>
  <c r="Q2326" i="5"/>
  <c r="Q2334" i="5"/>
  <c r="Q2342" i="5"/>
  <c r="Q2350" i="5"/>
  <c r="Q2358" i="5"/>
  <c r="Q2366" i="5"/>
  <c r="Q2374" i="5"/>
  <c r="Q2382" i="5"/>
  <c r="Q2390" i="5"/>
  <c r="Q2398" i="5"/>
  <c r="Q2406" i="5"/>
  <c r="Q2414" i="5"/>
  <c r="Q2422" i="5"/>
  <c r="Q2430" i="5"/>
  <c r="Q2438" i="5"/>
  <c r="Q2446" i="5"/>
  <c r="Q2454" i="5"/>
  <c r="Q2462" i="5"/>
  <c r="Q2470" i="5"/>
  <c r="Q2478" i="5"/>
  <c r="Q2486" i="5"/>
  <c r="Q2494" i="5"/>
  <c r="Q2502" i="5"/>
  <c r="Q2510" i="5"/>
  <c r="Q2518" i="5"/>
  <c r="Q2526" i="5"/>
  <c r="Q2534" i="5"/>
  <c r="Q2542" i="5"/>
  <c r="Q2550" i="5"/>
  <c r="Q2558" i="5"/>
  <c r="Q2566" i="5"/>
  <c r="Q2574" i="5"/>
  <c r="Q2582" i="5"/>
  <c r="Q2590" i="5"/>
  <c r="Q2598" i="5"/>
  <c r="Q2606" i="5"/>
  <c r="Q2614" i="5"/>
  <c r="Q2622" i="5"/>
  <c r="Q2630" i="5"/>
  <c r="Q2638" i="5"/>
  <c r="Q2646" i="5"/>
  <c r="Q2654" i="5"/>
  <c r="Q2662" i="5"/>
  <c r="Q2670" i="5"/>
  <c r="Q2678" i="5"/>
  <c r="Q2686" i="5"/>
  <c r="Q2694" i="5"/>
  <c r="Q2702" i="5"/>
  <c r="Q2710" i="5"/>
  <c r="Q2718" i="5"/>
  <c r="Q2726" i="5"/>
  <c r="Q2734" i="5"/>
  <c r="Q2742" i="5"/>
  <c r="Q2750" i="5"/>
  <c r="Q2758" i="5"/>
  <c r="Q2766" i="5"/>
  <c r="Q2774" i="5"/>
  <c r="Q2782" i="5"/>
  <c r="Q2790" i="5"/>
  <c r="Q2798" i="5"/>
  <c r="Q2806" i="5"/>
  <c r="Q2814" i="5"/>
  <c r="Q2822" i="5"/>
  <c r="Q2830" i="5"/>
  <c r="Q2838" i="5"/>
  <c r="Q2846" i="5"/>
  <c r="Q2854" i="5"/>
  <c r="Q2862" i="5"/>
  <c r="Q2870" i="5"/>
  <c r="Q2878" i="5"/>
  <c r="Q2886" i="5"/>
  <c r="Q2894" i="5"/>
  <c r="Q2902" i="5"/>
  <c r="Q15" i="5"/>
  <c r="Q37" i="5"/>
  <c r="Q60" i="5"/>
  <c r="Q87" i="5"/>
  <c r="Q106" i="5"/>
  <c r="Q132" i="5"/>
  <c r="Q152" i="5"/>
  <c r="Q178" i="5"/>
  <c r="Q204" i="5"/>
  <c r="Q224" i="5"/>
  <c r="Q250" i="5"/>
  <c r="Q269" i="5"/>
  <c r="Q296" i="5"/>
  <c r="Q322" i="5"/>
  <c r="Q341" i="5"/>
  <c r="Q368" i="5"/>
  <c r="Q387" i="5"/>
  <c r="Q413" i="5"/>
  <c r="Q440" i="5"/>
  <c r="Q459" i="5"/>
  <c r="Q485" i="5"/>
  <c r="Q503" i="5"/>
  <c r="Q523" i="5"/>
  <c r="Q544" i="5"/>
  <c r="Q561" i="5"/>
  <c r="Q581" i="5"/>
  <c r="Q599" i="5"/>
  <c r="Q617" i="5"/>
  <c r="Q633" i="5"/>
  <c r="Q649" i="5"/>
  <c r="Q667" i="5"/>
  <c r="Q681" i="5"/>
  <c r="Q697" i="5"/>
  <c r="Q715" i="5"/>
  <c r="Q731" i="5"/>
  <c r="Q745" i="5"/>
  <c r="Q763" i="5"/>
  <c r="Q779" i="5"/>
  <c r="Q795" i="5"/>
  <c r="Q813" i="5"/>
  <c r="Q827" i="5"/>
  <c r="Q843" i="5"/>
  <c r="Q861" i="5"/>
  <c r="Q877" i="5"/>
  <c r="Q891" i="5"/>
  <c r="Q909" i="5"/>
  <c r="Q925" i="5"/>
  <c r="Q941" i="5"/>
  <c r="Q960" i="5"/>
  <c r="Q973" i="5"/>
  <c r="Q989" i="5"/>
  <c r="Q1008" i="5"/>
  <c r="Q1023" i="5"/>
  <c r="Q1035" i="5"/>
  <c r="Q1051" i="5"/>
  <c r="Q1065" i="5"/>
  <c r="Q1079" i="5"/>
  <c r="Q1095" i="5"/>
  <c r="Q1107" i="5"/>
  <c r="Q1121" i="5"/>
  <c r="Q1137" i="5"/>
  <c r="Q1150" i="5"/>
  <c r="Q1161" i="5"/>
  <c r="Q1175" i="5"/>
  <c r="Q1186" i="5"/>
  <c r="Q1198" i="5"/>
  <c r="Q1211" i="5"/>
  <c r="Q1223" i="5"/>
  <c r="Q1234" i="5"/>
  <c r="Q1248" i="5"/>
  <c r="Q1259" i="5"/>
  <c r="Q1271" i="5"/>
  <c r="Q1284" i="5"/>
  <c r="Q1296" i="5"/>
  <c r="Q1307" i="5"/>
  <c r="Q1321" i="5"/>
  <c r="Q1332" i="5"/>
  <c r="Q1344" i="5"/>
  <c r="Q1358" i="5"/>
  <c r="Q1369" i="5"/>
  <c r="Q1380" i="5"/>
  <c r="Q1394" i="5"/>
  <c r="Q1406" i="5"/>
  <c r="Q1417" i="5"/>
  <c r="Q1431" i="5"/>
  <c r="Q1442" i="5"/>
  <c r="Q1454" i="5"/>
  <c r="Q1467" i="5"/>
  <c r="Q1479" i="5"/>
  <c r="Q1490" i="5"/>
  <c r="Q1503" i="5"/>
  <c r="Q1513" i="5"/>
  <c r="Q1523" i="5"/>
  <c r="Q1534" i="5"/>
  <c r="Q1544" i="5"/>
  <c r="Q1554" i="5"/>
  <c r="Q1566" i="5"/>
  <c r="Q1576" i="5"/>
  <c r="Q1586" i="5"/>
  <c r="Q1596" i="5"/>
  <c r="Q1607" i="5"/>
  <c r="Q1617" i="5"/>
  <c r="Q1627" i="5"/>
  <c r="Q1639" i="5"/>
  <c r="Q1649" i="5"/>
  <c r="Q1659" i="5"/>
  <c r="Q1670" i="5"/>
  <c r="Q1680" i="5"/>
  <c r="Q1690" i="5"/>
  <c r="Q1700" i="5"/>
  <c r="Q1712" i="5"/>
  <c r="Q1722" i="5"/>
  <c r="Q1732" i="5"/>
  <c r="Q1743" i="5"/>
  <c r="Q1753" i="5"/>
  <c r="Q1763" i="5"/>
  <c r="Q1772" i="5"/>
  <c r="Q1782" i="5"/>
  <c r="Q1791" i="5"/>
  <c r="Q1800" i="5"/>
  <c r="Q1809" i="5"/>
  <c r="Q1818" i="5"/>
  <c r="Q1827" i="5"/>
  <c r="Q1836" i="5"/>
  <c r="Q1846" i="5"/>
  <c r="Q1855" i="5"/>
  <c r="Q1864" i="5"/>
  <c r="Q1873" i="5"/>
  <c r="Q1882" i="5"/>
  <c r="Q1891" i="5"/>
  <c r="Q1900" i="5"/>
  <c r="Q1910" i="5"/>
  <c r="Q1919" i="5"/>
  <c r="Q1928" i="5"/>
  <c r="Q1937" i="5"/>
  <c r="Q1946" i="5"/>
  <c r="Q1955" i="5"/>
  <c r="Q1964" i="5"/>
  <c r="Q1974" i="5"/>
  <c r="Q1983" i="5"/>
  <c r="Q1991" i="5"/>
  <c r="Q1999" i="5"/>
  <c r="Q2007" i="5"/>
  <c r="Q2015" i="5"/>
  <c r="Q2023" i="5"/>
  <c r="Q2031" i="5"/>
  <c r="Q2039" i="5"/>
  <c r="Q2047" i="5"/>
  <c r="Q2055" i="5"/>
  <c r="Q2063" i="5"/>
  <c r="Q2071" i="5"/>
  <c r="Q2079" i="5"/>
  <c r="Q2087" i="5"/>
  <c r="Q2095" i="5"/>
  <c r="Q2103" i="5"/>
  <c r="Q2111" i="5"/>
  <c r="Q2119" i="5"/>
  <c r="Q2127" i="5"/>
  <c r="Q2135" i="5"/>
  <c r="Q2143" i="5"/>
  <c r="Q2151" i="5"/>
  <c r="Q2159" i="5"/>
  <c r="Q2167" i="5"/>
  <c r="Q2175" i="5"/>
  <c r="Q2183" i="5"/>
  <c r="Q2191" i="5"/>
  <c r="Q2199" i="5"/>
  <c r="Q2207" i="5"/>
  <c r="Q2215" i="5"/>
  <c r="Q2223" i="5"/>
  <c r="Q2231" i="5"/>
  <c r="Q2239" i="5"/>
  <c r="Q2247" i="5"/>
  <c r="Q2255" i="5"/>
  <c r="Q2263" i="5"/>
  <c r="Q2271" i="5"/>
  <c r="Q2279" i="5"/>
  <c r="Q2287" i="5"/>
  <c r="Q2295" i="5"/>
  <c r="Q2303" i="5"/>
  <c r="Q2311" i="5"/>
  <c r="Q2319" i="5"/>
  <c r="Q2327" i="5"/>
  <c r="Q19" i="5"/>
  <c r="Q42" i="5"/>
  <c r="Q65" i="5"/>
  <c r="Q88" i="5"/>
  <c r="Q111" i="5"/>
  <c r="Q133" i="5"/>
  <c r="Q160" i="5"/>
  <c r="Q179" i="5"/>
  <c r="Q205" i="5"/>
  <c r="Q225" i="5"/>
  <c r="Q251" i="5"/>
  <c r="Q277" i="5"/>
  <c r="Q297" i="5"/>
  <c r="Q323" i="5"/>
  <c r="Q343" i="5"/>
  <c r="Q369" i="5"/>
  <c r="Q395" i="5"/>
  <c r="Q415" i="5"/>
  <c r="Q441" i="5"/>
  <c r="Q460" i="5"/>
  <c r="Q487" i="5"/>
  <c r="Q507" i="5"/>
  <c r="Q524" i="5"/>
  <c r="Q545" i="5"/>
  <c r="Q562" i="5"/>
  <c r="Q585" i="5"/>
  <c r="Q603" i="5"/>
  <c r="Q618" i="5"/>
  <c r="Q634" i="5"/>
  <c r="Q651" i="5"/>
  <c r="Q668" i="5"/>
  <c r="Q682" i="5"/>
  <c r="Q699" i="5"/>
  <c r="Q716" i="5"/>
  <c r="Q732" i="5"/>
  <c r="Q749" i="5"/>
  <c r="Q764" i="5"/>
  <c r="Q780" i="5"/>
  <c r="Q797" i="5"/>
  <c r="Q815" i="5"/>
  <c r="Q828" i="5"/>
  <c r="Q845" i="5"/>
  <c r="Q863" i="5"/>
  <c r="Q879" i="5"/>
  <c r="Q896" i="5"/>
  <c r="Q911" i="5"/>
  <c r="Q927" i="5"/>
  <c r="Q944" i="5"/>
  <c r="Q961" i="5"/>
  <c r="Q975" i="5"/>
  <c r="Q992" i="5"/>
  <c r="Q1009" i="5"/>
  <c r="Q1024" i="5"/>
  <c r="Q1039" i="5"/>
  <c r="Q1052" i="5"/>
  <c r="Q1066" i="5"/>
  <c r="Q1081" i="5"/>
  <c r="Q1096" i="5"/>
  <c r="Q1108" i="5"/>
  <c r="Q1123" i="5"/>
  <c r="Q1138" i="5"/>
  <c r="Q1151" i="5"/>
  <c r="Q1163" i="5"/>
  <c r="Q1176" i="5"/>
  <c r="Q1187" i="5"/>
  <c r="Q1200" i="5"/>
  <c r="Q1212" i="5"/>
  <c r="Q1224" i="5"/>
  <c r="Q1236" i="5"/>
  <c r="Q1249" i="5"/>
  <c r="Q1260" i="5"/>
  <c r="Q1273" i="5"/>
  <c r="Q1286" i="5"/>
  <c r="Q1297" i="5"/>
  <c r="Q1310" i="5"/>
  <c r="Q1322" i="5"/>
  <c r="Q1334" i="5"/>
  <c r="Q1346" i="5"/>
  <c r="Q1359" i="5"/>
  <c r="Q1370" i="5"/>
  <c r="Q1383" i="5"/>
  <c r="Q1395" i="5"/>
  <c r="Q1407" i="5"/>
  <c r="Q1419" i="5"/>
  <c r="Q1432" i="5"/>
  <c r="Q1443" i="5"/>
  <c r="Q1456" i="5"/>
  <c r="Q1468" i="5"/>
  <c r="Q1480" i="5"/>
  <c r="Q1492" i="5"/>
  <c r="Q1504" i="5"/>
  <c r="Q1514" i="5"/>
  <c r="Q1524" i="5"/>
  <c r="Q1535" i="5"/>
  <c r="Q1545" i="5"/>
  <c r="Q1556" i="5"/>
  <c r="Q1567" i="5"/>
  <c r="Q1577" i="5"/>
  <c r="Q1587" i="5"/>
  <c r="Q1598" i="5"/>
  <c r="Q1608" i="5"/>
  <c r="Q1618" i="5"/>
  <c r="Q1630" i="5"/>
  <c r="Q1640" i="5"/>
  <c r="Q1650" i="5"/>
  <c r="Q1660" i="5"/>
  <c r="Q1671" i="5"/>
  <c r="Q1681" i="5"/>
  <c r="Q1691" i="5"/>
  <c r="Q1703" i="5"/>
  <c r="Q1713" i="5"/>
  <c r="Q1723" i="5"/>
  <c r="Q1734" i="5"/>
  <c r="Q1744" i="5"/>
  <c r="Q1754" i="5"/>
  <c r="Q1764" i="5"/>
  <c r="Q1774" i="5"/>
  <c r="Q1783" i="5"/>
  <c r="Q1792" i="5"/>
  <c r="Q1801" i="5"/>
  <c r="Q1810" i="5"/>
  <c r="Q1819" i="5"/>
  <c r="Q1828" i="5"/>
  <c r="Q1838" i="5"/>
  <c r="Q1847" i="5"/>
  <c r="Q1856" i="5"/>
  <c r="Q1865" i="5"/>
  <c r="Q1874" i="5"/>
  <c r="Q1883" i="5"/>
  <c r="Q1892" i="5"/>
  <c r="Q1902" i="5"/>
  <c r="Q1911" i="5"/>
  <c r="Q1920" i="5"/>
  <c r="Q1929" i="5"/>
  <c r="Q1938" i="5"/>
  <c r="Q1947" i="5"/>
  <c r="Q1956" i="5"/>
  <c r="Q20" i="5"/>
  <c r="Q47" i="5"/>
  <c r="Q66" i="5"/>
  <c r="Q92" i="5"/>
  <c r="Q115" i="5"/>
  <c r="Q138" i="5"/>
  <c r="Q161" i="5"/>
  <c r="Q184" i="5"/>
  <c r="Q207" i="5"/>
  <c r="Q233" i="5"/>
  <c r="Q252" i="5"/>
  <c r="Q279" i="5"/>
  <c r="Q298" i="5"/>
  <c r="Q324" i="5"/>
  <c r="Q351" i="5"/>
  <c r="Q370" i="5"/>
  <c r="Q396" i="5"/>
  <c r="Q416" i="5"/>
  <c r="Q442" i="5"/>
  <c r="Q468" i="5"/>
  <c r="Q488" i="5"/>
  <c r="Q508" i="5"/>
  <c r="Q525" i="5"/>
  <c r="Q548" i="5"/>
  <c r="Q569" i="5"/>
  <c r="Q586" i="5"/>
  <c r="Q605" i="5"/>
  <c r="Q621" i="5"/>
  <c r="Q635" i="5"/>
  <c r="Q653" i="5"/>
  <c r="Q21" i="5"/>
  <c r="Q74" i="5"/>
  <c r="Q120" i="5"/>
  <c r="Q165" i="5"/>
  <c r="Q211" i="5"/>
  <c r="Q257" i="5"/>
  <c r="Q306" i="5"/>
  <c r="Q352" i="5"/>
  <c r="Q397" i="5"/>
  <c r="Q443" i="5"/>
  <c r="Q489" i="5"/>
  <c r="Q532" i="5"/>
  <c r="Q570" i="5"/>
  <c r="Q607" i="5"/>
  <c r="Q640" i="5"/>
  <c r="Q669" i="5"/>
  <c r="Q691" i="5"/>
  <c r="Q719" i="5"/>
  <c r="Q743" i="5"/>
  <c r="Q770" i="5"/>
  <c r="Q800" i="5"/>
  <c r="Q823" i="5"/>
  <c r="Q851" i="5"/>
  <c r="Q873" i="5"/>
  <c r="Q900" i="5"/>
  <c r="Q928" i="5"/>
  <c r="Q952" i="5"/>
  <c r="Q980" i="5"/>
  <c r="Q1001" i="5"/>
  <c r="Q1031" i="5"/>
  <c r="Q1055" i="5"/>
  <c r="Q1074" i="5"/>
  <c r="Q1098" i="5"/>
  <c r="Q1119" i="5"/>
  <c r="Q1143" i="5"/>
  <c r="Q1166" i="5"/>
  <c r="Q1182" i="5"/>
  <c r="Q1203" i="5"/>
  <c r="Q1220" i="5"/>
  <c r="Q1241" i="5"/>
  <c r="Q1262" i="5"/>
  <c r="Q1279" i="5"/>
  <c r="Q1300" i="5"/>
  <c r="Q1316" i="5"/>
  <c r="Q1339" i="5"/>
  <c r="Q1360" i="5"/>
  <c r="Q1377" i="5"/>
  <c r="Q1398" i="5"/>
  <c r="Q1415" i="5"/>
  <c r="Q1435" i="5"/>
  <c r="Q1458" i="5"/>
  <c r="Q1474" i="5"/>
  <c r="Q1496" i="5"/>
  <c r="Q1511" i="5"/>
  <c r="Q1529" i="5"/>
  <c r="Q1547" i="5"/>
  <c r="Q1561" i="5"/>
  <c r="Q1579" i="5"/>
  <c r="Q1594" i="5"/>
  <c r="Q1612" i="5"/>
  <c r="Q1631" i="5"/>
  <c r="Q1644" i="5"/>
  <c r="Q1663" i="5"/>
  <c r="Q1678" i="5"/>
  <c r="Q1696" i="5"/>
  <c r="Q1714" i="5"/>
  <c r="Q1728" i="5"/>
  <c r="Q1746" i="5"/>
  <c r="Q1761" i="5"/>
  <c r="Q1777" i="5"/>
  <c r="Q1793" i="5"/>
  <c r="Q1806" i="5"/>
  <c r="Q1822" i="5"/>
  <c r="Q1834" i="5"/>
  <c r="Q1850" i="5"/>
  <c r="Q1866" i="5"/>
  <c r="Q1879" i="5"/>
  <c r="Q1895" i="5"/>
  <c r="Q1907" i="5"/>
  <c r="Q1923" i="5"/>
  <c r="Q1939" i="5"/>
  <c r="Q1952" i="5"/>
  <c r="Q1967" i="5"/>
  <c r="Q1978" i="5"/>
  <c r="Q1989" i="5"/>
  <c r="Q2001" i="5"/>
  <c r="Q2011" i="5"/>
  <c r="Q2021" i="5"/>
  <c r="Q2033" i="5"/>
  <c r="Q2043" i="5"/>
  <c r="Q2053" i="5"/>
  <c r="Q2065" i="5"/>
  <c r="Q2075" i="5"/>
  <c r="Q2085" i="5"/>
  <c r="Q2097" i="5"/>
  <c r="Q2107" i="5"/>
  <c r="Q2117" i="5"/>
  <c r="Q2129" i="5"/>
  <c r="Q2139" i="5"/>
  <c r="Q2149" i="5"/>
  <c r="Q2161" i="5"/>
  <c r="Q2171" i="5"/>
  <c r="Q2181" i="5"/>
  <c r="Q2193" i="5"/>
  <c r="Q2203" i="5"/>
  <c r="Q2213" i="5"/>
  <c r="Q2225" i="5"/>
  <c r="Q2235" i="5"/>
  <c r="Q2245" i="5"/>
  <c r="Q2257" i="5"/>
  <c r="Q2267" i="5"/>
  <c r="Q2277" i="5"/>
  <c r="Q2289" i="5"/>
  <c r="Q2299" i="5"/>
  <c r="Q2309" i="5"/>
  <c r="Q2321" i="5"/>
  <c r="Q2331" i="5"/>
  <c r="Q2340" i="5"/>
  <c r="Q2349" i="5"/>
  <c r="Q2359" i="5"/>
  <c r="Q2368" i="5"/>
  <c r="Q2377" i="5"/>
  <c r="Q2386" i="5"/>
  <c r="Q2395" i="5"/>
  <c r="Q2404" i="5"/>
  <c r="Q2413" i="5"/>
  <c r="Q2423" i="5"/>
  <c r="Q2432" i="5"/>
  <c r="Q2441" i="5"/>
  <c r="Q2450" i="5"/>
  <c r="Q2459" i="5"/>
  <c r="Q2468" i="5"/>
  <c r="Q2477" i="5"/>
  <c r="Q2487" i="5"/>
  <c r="Q2496" i="5"/>
  <c r="Q2505" i="5"/>
  <c r="Q2514" i="5"/>
  <c r="Q2523" i="5"/>
  <c r="Q2532" i="5"/>
  <c r="Q2541" i="5"/>
  <c r="Q2551" i="5"/>
  <c r="Q2560" i="5"/>
  <c r="Q2569" i="5"/>
  <c r="Q2578" i="5"/>
  <c r="Q2587" i="5"/>
  <c r="Q2596" i="5"/>
  <c r="Q2605" i="5"/>
  <c r="Q2615" i="5"/>
  <c r="Q2624" i="5"/>
  <c r="Q2633" i="5"/>
  <c r="Q2642" i="5"/>
  <c r="Q2651" i="5"/>
  <c r="Q2660" i="5"/>
  <c r="Q2669" i="5"/>
  <c r="Q2679" i="5"/>
  <c r="Q2688" i="5"/>
  <c r="Q2697" i="5"/>
  <c r="Q2706" i="5"/>
  <c r="Q2715" i="5"/>
  <c r="Q2724" i="5"/>
  <c r="Q2733" i="5"/>
  <c r="Q2743" i="5"/>
  <c r="Q2752" i="5"/>
  <c r="Q2761" i="5"/>
  <c r="Q2770" i="5"/>
  <c r="Q2779" i="5"/>
  <c r="Q2788" i="5"/>
  <c r="Q2797" i="5"/>
  <c r="Q2807" i="5"/>
  <c r="Q2816" i="5"/>
  <c r="Q2825" i="5"/>
  <c r="Q2834" i="5"/>
  <c r="Q2843" i="5"/>
  <c r="Q2852" i="5"/>
  <c r="Q2861" i="5"/>
  <c r="Q2871" i="5"/>
  <c r="Q2880" i="5"/>
  <c r="Q2889" i="5"/>
  <c r="Q2898" i="5"/>
  <c r="Q2907" i="5"/>
  <c r="Q2915" i="5"/>
  <c r="Q2923" i="5"/>
  <c r="Q2931" i="5"/>
  <c r="Q2939" i="5"/>
  <c r="Q2947" i="5"/>
  <c r="Q2955" i="5"/>
  <c r="Q2963" i="5"/>
  <c r="Q2971" i="5"/>
  <c r="Q2979" i="5"/>
  <c r="Q2987" i="5"/>
  <c r="Q2995" i="5"/>
  <c r="Q3003" i="5"/>
  <c r="Q3011" i="5"/>
  <c r="Q3019" i="5"/>
  <c r="Q3027" i="5"/>
  <c r="Q3035" i="5"/>
  <c r="Q3043" i="5"/>
  <c r="Q3051" i="5"/>
  <c r="Q3059" i="5"/>
  <c r="Q3067" i="5"/>
  <c r="Q3075" i="5"/>
  <c r="Q3083" i="5"/>
  <c r="Q3091" i="5"/>
  <c r="Q3099" i="5"/>
  <c r="Q3107" i="5"/>
  <c r="Q3115" i="5"/>
  <c r="Q3123" i="5"/>
  <c r="Q3131" i="5"/>
  <c r="Q3139" i="5"/>
  <c r="Q3147" i="5"/>
  <c r="Q3155" i="5"/>
  <c r="Q3163" i="5"/>
  <c r="Q3171" i="5"/>
  <c r="Q3179" i="5"/>
  <c r="Q3187" i="5"/>
  <c r="Q3195" i="5"/>
  <c r="Q3203" i="5"/>
  <c r="Q3211" i="5"/>
  <c r="Q3219" i="5"/>
  <c r="Q3227" i="5"/>
  <c r="Q3235" i="5"/>
  <c r="Q3243" i="5"/>
  <c r="Q3251" i="5"/>
  <c r="Q3259" i="5"/>
  <c r="Q3267" i="5"/>
  <c r="Q3275" i="5"/>
  <c r="Q3283" i="5"/>
  <c r="Q3291" i="5"/>
  <c r="Q3299" i="5"/>
  <c r="Q3307" i="5"/>
  <c r="Q3315" i="5"/>
  <c r="Q3323" i="5"/>
  <c r="Q3331" i="5"/>
  <c r="Q3339" i="5"/>
  <c r="Q3347" i="5"/>
  <c r="Q3355" i="5"/>
  <c r="Q3363" i="5"/>
  <c r="Q3371" i="5"/>
  <c r="Q3379" i="5"/>
  <c r="Q3387" i="5"/>
  <c r="Q3395" i="5"/>
  <c r="Q3403" i="5"/>
  <c r="Q3411" i="5"/>
  <c r="Q3419" i="5"/>
  <c r="Q3427" i="5"/>
  <c r="Q3435" i="5"/>
  <c r="Q3443" i="5"/>
  <c r="Q3451" i="5"/>
  <c r="Q3459" i="5"/>
  <c r="Q3467" i="5"/>
  <c r="Q3475" i="5"/>
  <c r="Q3483" i="5"/>
  <c r="Q3491" i="5"/>
  <c r="Q3499" i="5"/>
  <c r="Q29" i="5"/>
  <c r="Q75" i="5"/>
  <c r="Q121" i="5"/>
  <c r="Q167" i="5"/>
  <c r="Q212" i="5"/>
  <c r="Q261" i="5"/>
  <c r="Q307" i="5"/>
  <c r="Q353" i="5"/>
  <c r="Q399" i="5"/>
  <c r="Q444" i="5"/>
  <c r="Q496" i="5"/>
  <c r="Q533" i="5"/>
  <c r="Q571" i="5"/>
  <c r="Q608" i="5"/>
  <c r="Q642" i="5"/>
  <c r="Q671" i="5"/>
  <c r="Q695" i="5"/>
  <c r="Q722" i="5"/>
  <c r="Q752" i="5"/>
  <c r="Q772" i="5"/>
  <c r="Q801" i="5"/>
  <c r="Q825" i="5"/>
  <c r="Q852" i="5"/>
  <c r="Q880" i="5"/>
  <c r="Q901" i="5"/>
  <c r="Q932" i="5"/>
  <c r="Q953" i="5"/>
  <c r="Q983" i="5"/>
  <c r="Q1010" i="5"/>
  <c r="Q1032" i="5"/>
  <c r="Q1056" i="5"/>
  <c r="Q1075" i="5"/>
  <c r="Q1099" i="5"/>
  <c r="Q1127" i="5"/>
  <c r="Q1145" i="5"/>
  <c r="Q1167" i="5"/>
  <c r="Q1184" i="5"/>
  <c r="Q1204" i="5"/>
  <c r="Q1225" i="5"/>
  <c r="Q1242" i="5"/>
  <c r="Q1264" i="5"/>
  <c r="Q1280" i="5"/>
  <c r="Q1303" i="5"/>
  <c r="Q1323" i="5"/>
  <c r="Q1340" i="5"/>
  <c r="Q1361" i="5"/>
  <c r="Q1378" i="5"/>
  <c r="Q1399" i="5"/>
  <c r="Q1422" i="5"/>
  <c r="Q1438" i="5"/>
  <c r="Q1459" i="5"/>
  <c r="Q1476" i="5"/>
  <c r="Q1497" i="5"/>
  <c r="Q1515" i="5"/>
  <c r="Q1530" i="5"/>
  <c r="Q1548" i="5"/>
  <c r="Q1562" i="5"/>
  <c r="Q1580" i="5"/>
  <c r="Q1599" i="5"/>
  <c r="Q1614" i="5"/>
  <c r="Q1632" i="5"/>
  <c r="Q1646" i="5"/>
  <c r="Q1664" i="5"/>
  <c r="Q1682" i="5"/>
  <c r="Q1697" i="5"/>
  <c r="Q1715" i="5"/>
  <c r="Q1730" i="5"/>
  <c r="Q1748" i="5"/>
  <c r="Q1766" i="5"/>
  <c r="Q1778" i="5"/>
  <c r="Q1794" i="5"/>
  <c r="Q1807" i="5"/>
  <c r="Q1823" i="5"/>
  <c r="Q1839" i="5"/>
  <c r="Q1851" i="5"/>
  <c r="Q1867" i="5"/>
  <c r="Q1880" i="5"/>
  <c r="Q1896" i="5"/>
  <c r="Q1912" i="5"/>
  <c r="Q1924" i="5"/>
  <c r="Q1940" i="5"/>
  <c r="Q1953" i="5"/>
  <c r="Q1968" i="5"/>
  <c r="Q1979" i="5"/>
  <c r="Q1992" i="5"/>
  <c r="Q2002" i="5"/>
  <c r="Q2012" i="5"/>
  <c r="Q2024" i="5"/>
  <c r="Q2034" i="5"/>
  <c r="Q2044" i="5"/>
  <c r="Q2056" i="5"/>
  <c r="Q2066" i="5"/>
  <c r="Q2076" i="5"/>
  <c r="Q2088" i="5"/>
  <c r="Q2098" i="5"/>
  <c r="Q2108" i="5"/>
  <c r="Q2120" i="5"/>
  <c r="Q2130" i="5"/>
  <c r="Q2140" i="5"/>
  <c r="Q2152" i="5"/>
  <c r="Q2162" i="5"/>
  <c r="Q2172" i="5"/>
  <c r="Q2184" i="5"/>
  <c r="Q2194" i="5"/>
  <c r="Q2204" i="5"/>
  <c r="Q2216" i="5"/>
  <c r="Q2226" i="5"/>
  <c r="Q2236" i="5"/>
  <c r="Q2248" i="5"/>
  <c r="Q2258" i="5"/>
  <c r="Q2268" i="5"/>
  <c r="Q2280" i="5"/>
  <c r="Q2290" i="5"/>
  <c r="Q2300" i="5"/>
  <c r="Q2312" i="5"/>
  <c r="Q2322" i="5"/>
  <c r="Q2332" i="5"/>
  <c r="Q2341" i="5"/>
  <c r="Q2351" i="5"/>
  <c r="Q2360" i="5"/>
  <c r="Q2369" i="5"/>
  <c r="Q2378" i="5"/>
  <c r="Q2387" i="5"/>
  <c r="Q2396" i="5"/>
  <c r="Q2405" i="5"/>
  <c r="Q2415" i="5"/>
  <c r="Q2424" i="5"/>
  <c r="Q2433" i="5"/>
  <c r="Q2442" i="5"/>
  <c r="Q2451" i="5"/>
  <c r="Q2460" i="5"/>
  <c r="Q2469" i="5"/>
  <c r="Q2479" i="5"/>
  <c r="Q2488" i="5"/>
  <c r="Q2497" i="5"/>
  <c r="Q2506" i="5"/>
  <c r="Q2515" i="5"/>
  <c r="Q2524" i="5"/>
  <c r="Q2533" i="5"/>
  <c r="Q2543" i="5"/>
  <c r="Q2552" i="5"/>
  <c r="Q2561" i="5"/>
  <c r="Q2570" i="5"/>
  <c r="Q2579" i="5"/>
  <c r="Q2588" i="5"/>
  <c r="Q2597" i="5"/>
  <c r="Q2607" i="5"/>
  <c r="Q2616" i="5"/>
  <c r="Q2625" i="5"/>
  <c r="Q2634" i="5"/>
  <c r="Q2643" i="5"/>
  <c r="Q2652" i="5"/>
  <c r="Q2661" i="5"/>
  <c r="Q2671" i="5"/>
  <c r="Q2680" i="5"/>
  <c r="Q2689" i="5"/>
  <c r="Q2698" i="5"/>
  <c r="Q2707" i="5"/>
  <c r="Q2716" i="5"/>
  <c r="Q2725" i="5"/>
  <c r="Q2735" i="5"/>
  <c r="Q2744" i="5"/>
  <c r="Q2753" i="5"/>
  <c r="Q2762" i="5"/>
  <c r="Q2771" i="5"/>
  <c r="Q2780" i="5"/>
  <c r="Q2789" i="5"/>
  <c r="Q2799" i="5"/>
  <c r="Q2808" i="5"/>
  <c r="Q2817" i="5"/>
  <c r="Q2826" i="5"/>
  <c r="Q2835" i="5"/>
  <c r="Q2844" i="5"/>
  <c r="Q2853" i="5"/>
  <c r="Q2863" i="5"/>
  <c r="Q2872" i="5"/>
  <c r="Q2881" i="5"/>
  <c r="Q2890" i="5"/>
  <c r="Q2899" i="5"/>
  <c r="Q2908" i="5"/>
  <c r="Q2916" i="5"/>
  <c r="Q2924" i="5"/>
  <c r="Q2932" i="5"/>
  <c r="Q2940" i="5"/>
  <c r="Q2948" i="5"/>
  <c r="Q2956" i="5"/>
  <c r="Q2964" i="5"/>
  <c r="Q2972" i="5"/>
  <c r="Q2980" i="5"/>
  <c r="Q2988" i="5"/>
  <c r="Q2996" i="5"/>
  <c r="Q3004" i="5"/>
  <c r="Q3012" i="5"/>
  <c r="Q3020" i="5"/>
  <c r="Q3028" i="5"/>
  <c r="Q3036" i="5"/>
  <c r="Q3044" i="5"/>
  <c r="Q3052" i="5"/>
  <c r="Q3060" i="5"/>
  <c r="Q3068" i="5"/>
  <c r="Q3076" i="5"/>
  <c r="Q3084" i="5"/>
  <c r="Q3092" i="5"/>
  <c r="Q3100" i="5"/>
  <c r="Q3108" i="5"/>
  <c r="Q3116" i="5"/>
  <c r="Q3124" i="5"/>
  <c r="Q3132" i="5"/>
  <c r="Q3140" i="5"/>
  <c r="Q3148" i="5"/>
  <c r="Q3156" i="5"/>
  <c r="Q3164" i="5"/>
  <c r="Q3172" i="5"/>
  <c r="Q3180" i="5"/>
  <c r="Q3188" i="5"/>
  <c r="Q3196" i="5"/>
  <c r="Q3204" i="5"/>
  <c r="Q3212" i="5"/>
  <c r="Q3220" i="5"/>
  <c r="Q3228" i="5"/>
  <c r="Q3236" i="5"/>
  <c r="Q3244" i="5"/>
  <c r="Q3252" i="5"/>
  <c r="Q3260" i="5"/>
  <c r="Q3268" i="5"/>
  <c r="Q3276" i="5"/>
  <c r="Q3284" i="5"/>
  <c r="Q3292" i="5"/>
  <c r="Q3300" i="5"/>
  <c r="Q3308" i="5"/>
  <c r="Q3316" i="5"/>
  <c r="Q3324" i="5"/>
  <c r="Q3332" i="5"/>
  <c r="Q3340" i="5"/>
  <c r="Q3348" i="5"/>
  <c r="Q3356" i="5"/>
  <c r="Q3364" i="5"/>
  <c r="Q3372" i="5"/>
  <c r="Q3380" i="5"/>
  <c r="Q3388" i="5"/>
  <c r="Q3396" i="5"/>
  <c r="Q3404" i="5"/>
  <c r="Q3412" i="5"/>
  <c r="Q3420" i="5"/>
  <c r="Q3428" i="5"/>
  <c r="Q3436" i="5"/>
  <c r="Q3444" i="5"/>
  <c r="Q3452" i="5"/>
  <c r="Q3460" i="5"/>
  <c r="Q3468" i="5"/>
  <c r="Q3476" i="5"/>
  <c r="Q3484" i="5"/>
  <c r="Q3492" i="5"/>
  <c r="Q3500" i="5"/>
  <c r="Q3508" i="5"/>
  <c r="Q31" i="5"/>
  <c r="Q76" i="5"/>
  <c r="Q122" i="5"/>
  <c r="Q168" i="5"/>
  <c r="Q220" i="5"/>
  <c r="Q266" i="5"/>
  <c r="Q312" i="5"/>
  <c r="Q357" i="5"/>
  <c r="Q403" i="5"/>
  <c r="Q452" i="5"/>
  <c r="Q497" i="5"/>
  <c r="Q535" i="5"/>
  <c r="Q572" i="5"/>
  <c r="Q609" i="5"/>
  <c r="Q643" i="5"/>
  <c r="Q672" i="5"/>
  <c r="Q704" i="5"/>
  <c r="Q724" i="5"/>
  <c r="Q753" i="5"/>
  <c r="Q777" i="5"/>
  <c r="Q804" i="5"/>
  <c r="Q832" i="5"/>
  <c r="Q853" i="5"/>
  <c r="Q882" i="5"/>
  <c r="Q905" i="5"/>
  <c r="Q935" i="5"/>
  <c r="Q962" i="5"/>
  <c r="Q984" i="5"/>
  <c r="Q1011" i="5"/>
  <c r="Q1033" i="5"/>
  <c r="Q1057" i="5"/>
  <c r="Q1083" i="5"/>
  <c r="Q1103" i="5"/>
  <c r="Q1128" i="5"/>
  <c r="Q1147" i="5"/>
  <c r="Q1168" i="5"/>
  <c r="Q1188" i="5"/>
  <c r="Q1206" i="5"/>
  <c r="Q1227" i="5"/>
  <c r="Q1243" i="5"/>
  <c r="Q1266" i="5"/>
  <c r="Q1287" i="5"/>
  <c r="Q1304" i="5"/>
  <c r="Q1324" i="5"/>
  <c r="Q1342" i="5"/>
  <c r="Q1362" i="5"/>
  <c r="Q1385" i="5"/>
  <c r="Q1401" i="5"/>
  <c r="Q1423" i="5"/>
  <c r="Q1440" i="5"/>
  <c r="Q1460" i="5"/>
  <c r="Q1481" i="5"/>
  <c r="Q1498" i="5"/>
  <c r="Q1516" i="5"/>
  <c r="Q1531" i="5"/>
  <c r="Q1550" i="5"/>
  <c r="Q1568" i="5"/>
  <c r="Q1582" i="5"/>
  <c r="Q1600" i="5"/>
  <c r="Q1615" i="5"/>
  <c r="Q1633" i="5"/>
  <c r="Q1651" i="5"/>
  <c r="Q1666" i="5"/>
  <c r="Q1684" i="5"/>
  <c r="Q1698" i="5"/>
  <c r="Q1716" i="5"/>
  <c r="Q1735" i="5"/>
  <c r="Q1750" i="5"/>
  <c r="Q1767" i="5"/>
  <c r="Q1779" i="5"/>
  <c r="Q1795" i="5"/>
  <c r="Q1811" i="5"/>
  <c r="Q1824" i="5"/>
  <c r="Q1840" i="5"/>
  <c r="Q1852" i="5"/>
  <c r="Q1868" i="5"/>
  <c r="Q1884" i="5"/>
  <c r="Q1897" i="5"/>
  <c r="Q1913" i="5"/>
  <c r="Q1926" i="5"/>
  <c r="Q1942" i="5"/>
  <c r="Q1958" i="5"/>
  <c r="Q1969" i="5"/>
  <c r="Q1980" i="5"/>
  <c r="Q1993" i="5"/>
  <c r="Q2003" i="5"/>
  <c r="Q2013" i="5"/>
  <c r="Q2025" i="5"/>
  <c r="Q32" i="5"/>
  <c r="Q77" i="5"/>
  <c r="Q123" i="5"/>
  <c r="Q176" i="5"/>
  <c r="Q221" i="5"/>
  <c r="Q267" i="5"/>
  <c r="Q313" i="5"/>
  <c r="Q359" i="5"/>
  <c r="Q408" i="5"/>
  <c r="Q453" i="5"/>
  <c r="Q498" i="5"/>
  <c r="Q536" i="5"/>
  <c r="Q576" i="5"/>
  <c r="Q612" i="5"/>
  <c r="Q644" i="5"/>
  <c r="Q676" i="5"/>
  <c r="Q705" i="5"/>
  <c r="Q727" i="5"/>
  <c r="Q754" i="5"/>
  <c r="Q781" i="5"/>
  <c r="Q805" i="5"/>
  <c r="Q834" i="5"/>
  <c r="Q855" i="5"/>
  <c r="Q887" i="5"/>
  <c r="Q914" i="5"/>
  <c r="Q936" i="5"/>
  <c r="Q963" i="5"/>
  <c r="Q987" i="5"/>
  <c r="Q1015" i="5"/>
  <c r="Q1041" i="5"/>
  <c r="Q1059" i="5"/>
  <c r="Q1084" i="5"/>
  <c r="Q1105" i="5"/>
  <c r="Q1129" i="5"/>
  <c r="Q1152" i="5"/>
  <c r="Q1169" i="5"/>
  <c r="Q1191" i="5"/>
  <c r="Q1207" i="5"/>
  <c r="Q1230" i="5"/>
  <c r="Q48" i="5"/>
  <c r="Q93" i="5"/>
  <c r="Q139" i="5"/>
  <c r="Q49" i="5"/>
  <c r="Q149" i="5"/>
  <c r="Q241" i="5"/>
  <c r="Q339" i="5"/>
  <c r="Q431" i="5"/>
  <c r="Q521" i="5"/>
  <c r="Q596" i="5"/>
  <c r="Q660" i="5"/>
  <c r="Q717" i="5"/>
  <c r="Q769" i="5"/>
  <c r="Q818" i="5"/>
  <c r="Q871" i="5"/>
  <c r="Q923" i="5"/>
  <c r="Q978" i="5"/>
  <c r="Q1027" i="5"/>
  <c r="Q1073" i="5"/>
  <c r="Q1116" i="5"/>
  <c r="Q1159" i="5"/>
  <c r="Q1202" i="5"/>
  <c r="Q1240" i="5"/>
  <c r="Q1275" i="5"/>
  <c r="Q1305" i="5"/>
  <c r="Q1335" i="5"/>
  <c r="Q1367" i="5"/>
  <c r="Q1396" i="5"/>
  <c r="Q1426" i="5"/>
  <c r="Q1462" i="5"/>
  <c r="Q1488" i="5"/>
  <c r="Q1520" i="5"/>
  <c r="Q1542" i="5"/>
  <c r="Q1571" i="5"/>
  <c r="Q1602" i="5"/>
  <c r="Q1624" i="5"/>
  <c r="Q1654" i="5"/>
  <c r="Q1676" i="5"/>
  <c r="Q1706" i="5"/>
  <c r="Q1736" i="5"/>
  <c r="Q1759" i="5"/>
  <c r="Q1785" i="5"/>
  <c r="Q1804" i="5"/>
  <c r="Q1831" i="5"/>
  <c r="Q1857" i="5"/>
  <c r="Q1876" i="5"/>
  <c r="Q1903" i="5"/>
  <c r="Q1922" i="5"/>
  <c r="Q1948" i="5"/>
  <c r="Q1970" i="5"/>
  <c r="Q1987" i="5"/>
  <c r="Q2005" i="5"/>
  <c r="Q2020" i="5"/>
  <c r="Q2037" i="5"/>
  <c r="Q2051" i="5"/>
  <c r="Q2067" i="5"/>
  <c r="Q2081" i="5"/>
  <c r="Q2093" i="5"/>
  <c r="Q2109" i="5"/>
  <c r="Q2123" i="5"/>
  <c r="Q2137" i="5"/>
  <c r="Q2153" i="5"/>
  <c r="Q2165" i="5"/>
  <c r="Q2179" i="5"/>
  <c r="Q2195" i="5"/>
  <c r="Q2209" i="5"/>
  <c r="Q2221" i="5"/>
  <c r="Q2237" i="5"/>
  <c r="Q2251" i="5"/>
  <c r="Q2265" i="5"/>
  <c r="Q2281" i="5"/>
  <c r="Q2293" i="5"/>
  <c r="Q2307" i="5"/>
  <c r="Q2323" i="5"/>
  <c r="Q2336" i="5"/>
  <c r="Q2347" i="5"/>
  <c r="Q2361" i="5"/>
  <c r="Q2372" i="5"/>
  <c r="Q2384" i="5"/>
  <c r="Q2397" i="5"/>
  <c r="Q2409" i="5"/>
  <c r="Q2420" i="5"/>
  <c r="Q2434" i="5"/>
  <c r="Q2445" i="5"/>
  <c r="Q2457" i="5"/>
  <c r="Q2471" i="5"/>
  <c r="Q2482" i="5"/>
  <c r="Q2493" i="5"/>
  <c r="Q2507" i="5"/>
  <c r="Q2519" i="5"/>
  <c r="Q2530" i="5"/>
  <c r="Q2544" i="5"/>
  <c r="Q2555" i="5"/>
  <c r="Q2567" i="5"/>
  <c r="Q2580" i="5"/>
  <c r="Q2592" i="5"/>
  <c r="Q2603" i="5"/>
  <c r="Q2617" i="5"/>
  <c r="Q2628" i="5"/>
  <c r="Q2640" i="5"/>
  <c r="Q2653" i="5"/>
  <c r="Q2665" i="5"/>
  <c r="Q2676" i="5"/>
  <c r="Q2690" i="5"/>
  <c r="Q2701" i="5"/>
  <c r="Q2713" i="5"/>
  <c r="Q2727" i="5"/>
  <c r="Q2738" i="5"/>
  <c r="Q2749" i="5"/>
  <c r="Q2763" i="5"/>
  <c r="Q2775" i="5"/>
  <c r="Q2786" i="5"/>
  <c r="Q2800" i="5"/>
  <c r="Q2811" i="5"/>
  <c r="Q2823" i="5"/>
  <c r="Q2836" i="5"/>
  <c r="Q2848" i="5"/>
  <c r="Q2859" i="5"/>
  <c r="Q2873" i="5"/>
  <c r="Q2884" i="5"/>
  <c r="Q2896" i="5"/>
  <c r="Q2909" i="5"/>
  <c r="Q2919" i="5"/>
  <c r="Q2929" i="5"/>
  <c r="Q2941" i="5"/>
  <c r="Q2951" i="5"/>
  <c r="Q2961" i="5"/>
  <c r="Q2973" i="5"/>
  <c r="Q2983" i="5"/>
  <c r="Q2993" i="5"/>
  <c r="Q3005" i="5"/>
  <c r="Q3015" i="5"/>
  <c r="Q3025" i="5"/>
  <c r="Q3037" i="5"/>
  <c r="Q3047" i="5"/>
  <c r="Q3057" i="5"/>
  <c r="Q3069" i="5"/>
  <c r="Q3079" i="5"/>
  <c r="Q3089" i="5"/>
  <c r="Q3101" i="5"/>
  <c r="Q3111" i="5"/>
  <c r="Q3121" i="5"/>
  <c r="Q3133" i="5"/>
  <c r="Q3143" i="5"/>
  <c r="Q3153" i="5"/>
  <c r="Q3165" i="5"/>
  <c r="Q3175" i="5"/>
  <c r="Q3185" i="5"/>
  <c r="Q3197" i="5"/>
  <c r="Q3207" i="5"/>
  <c r="Q3217" i="5"/>
  <c r="Q3229" i="5"/>
  <c r="Q3239" i="5"/>
  <c r="Q3249" i="5"/>
  <c r="Q3261" i="5"/>
  <c r="Q3271" i="5"/>
  <c r="Q3281" i="5"/>
  <c r="Q3293" i="5"/>
  <c r="Q3303" i="5"/>
  <c r="Q3313" i="5"/>
  <c r="Q3325" i="5"/>
  <c r="Q3335" i="5"/>
  <c r="Q3345" i="5"/>
  <c r="Q3357" i="5"/>
  <c r="Q3367" i="5"/>
  <c r="Q3377" i="5"/>
  <c r="Q3389" i="5"/>
  <c r="Q3399" i="5"/>
  <c r="Q3409" i="5"/>
  <c r="Q3421" i="5"/>
  <c r="Q3431" i="5"/>
  <c r="Q3441" i="5"/>
  <c r="Q3453" i="5"/>
  <c r="Q3463" i="5"/>
  <c r="Q3473" i="5"/>
  <c r="Q3485" i="5"/>
  <c r="Q3495" i="5"/>
  <c r="Q3505" i="5"/>
  <c r="Q3514" i="5"/>
  <c r="Q3522" i="5"/>
  <c r="Q3530" i="5"/>
  <c r="Q3538" i="5"/>
  <c r="Q3546" i="5"/>
  <c r="Q3554" i="5"/>
  <c r="Q3562" i="5"/>
  <c r="Q3570" i="5"/>
  <c r="Q3578" i="5"/>
  <c r="Q3586" i="5"/>
  <c r="Q3594" i="5"/>
  <c r="Q3602" i="5"/>
  <c r="Q3610" i="5"/>
  <c r="Q3618" i="5"/>
  <c r="Q3626" i="5"/>
  <c r="Q3634" i="5"/>
  <c r="Q3642" i="5"/>
  <c r="Q3650" i="5"/>
  <c r="Q3658" i="5"/>
  <c r="Q3666" i="5"/>
  <c r="Q3674" i="5"/>
  <c r="Q3682" i="5"/>
  <c r="Q3690" i="5"/>
  <c r="Q3698" i="5"/>
  <c r="Q3706" i="5"/>
  <c r="Q3714" i="5"/>
  <c r="Q3722" i="5"/>
  <c r="Q3730" i="5"/>
  <c r="Q3738" i="5"/>
  <c r="Q3746" i="5"/>
  <c r="Q3754" i="5"/>
  <c r="Q3762" i="5"/>
  <c r="Q3770" i="5"/>
  <c r="Q3778" i="5"/>
  <c r="Q3786" i="5"/>
  <c r="Q3794" i="5"/>
  <c r="Q3802" i="5"/>
  <c r="Q3810" i="5"/>
  <c r="Q3818" i="5"/>
  <c r="Q3826" i="5"/>
  <c r="Q3834" i="5"/>
  <c r="Q3842" i="5"/>
  <c r="Q3850" i="5"/>
  <c r="Q3858" i="5"/>
  <c r="Q3866" i="5"/>
  <c r="Q3874" i="5"/>
  <c r="Q3882" i="5"/>
  <c r="Q3890" i="5"/>
  <c r="Q3898" i="5"/>
  <c r="Q3906" i="5"/>
  <c r="Q3914" i="5"/>
  <c r="Q3922" i="5"/>
  <c r="Q3930" i="5"/>
  <c r="Q3938" i="5"/>
  <c r="Q3946" i="5"/>
  <c r="Q3954" i="5"/>
  <c r="Q3962" i="5"/>
  <c r="Q3970" i="5"/>
  <c r="Q3978" i="5"/>
  <c r="Q3986" i="5"/>
  <c r="Q3994" i="5"/>
  <c r="Q4002" i="5"/>
  <c r="Q4010" i="5"/>
  <c r="Q4018" i="5"/>
  <c r="Q4026" i="5"/>
  <c r="Q4034" i="5"/>
  <c r="Q4042" i="5"/>
  <c r="Q4050" i="5"/>
  <c r="Q4058" i="5"/>
  <c r="Q4066" i="5"/>
  <c r="Q4074" i="5"/>
  <c r="Q4082" i="5"/>
  <c r="Q4090" i="5"/>
  <c r="Q4098" i="5"/>
  <c r="Q4106" i="5"/>
  <c r="Q4114" i="5"/>
  <c r="Q4122" i="5"/>
  <c r="Q4130" i="5"/>
  <c r="Q4138" i="5"/>
  <c r="Q4146" i="5"/>
  <c r="Q4154" i="5"/>
  <c r="Q4162" i="5"/>
  <c r="Q4170" i="5"/>
  <c r="Q4178" i="5"/>
  <c r="Q4186" i="5"/>
  <c r="Q4194" i="5"/>
  <c r="Q4202" i="5"/>
  <c r="Q4210" i="5"/>
  <c r="Q4218" i="5"/>
  <c r="Q4226" i="5"/>
  <c r="Q4234" i="5"/>
  <c r="Q50" i="5"/>
  <c r="Q188" i="5"/>
  <c r="Q280" i="5"/>
  <c r="Q371" i="5"/>
  <c r="Q469" i="5"/>
  <c r="Q549" i="5"/>
  <c r="Q623" i="5"/>
  <c r="Q679" i="5"/>
  <c r="Q733" i="5"/>
  <c r="Q786" i="5"/>
  <c r="Q836" i="5"/>
  <c r="Q888" i="5"/>
  <c r="Q937" i="5"/>
  <c r="Q996" i="5"/>
  <c r="Q1042" i="5"/>
  <c r="Q1087" i="5"/>
  <c r="Q1130" i="5"/>
  <c r="Q1170" i="5"/>
  <c r="Q1214" i="5"/>
  <c r="Q1250" i="5"/>
  <c r="Q1276" i="5"/>
  <c r="Q1312" i="5"/>
  <c r="Q1337" i="5"/>
  <c r="Q1371" i="5"/>
  <c r="Q1403" i="5"/>
  <c r="Q1433" i="5"/>
  <c r="Q1463" i="5"/>
  <c r="Q1495" i="5"/>
  <c r="Q1521" i="5"/>
  <c r="Q1551" i="5"/>
  <c r="Q1572" i="5"/>
  <c r="Q1603" i="5"/>
  <c r="Q1625" i="5"/>
  <c r="Q1655" i="5"/>
  <c r="Q1686" i="5"/>
  <c r="Q1707" i="5"/>
  <c r="Q1737" i="5"/>
  <c r="Q1760" i="5"/>
  <c r="Q1786" i="5"/>
  <c r="Q1812" i="5"/>
  <c r="Q1832" i="5"/>
  <c r="Q1858" i="5"/>
  <c r="Q1878" i="5"/>
  <c r="Q1904" i="5"/>
  <c r="Q1930" i="5"/>
  <c r="Q1950" i="5"/>
  <c r="Q1971" i="5"/>
  <c r="Q1988" i="5"/>
  <c r="Q2008" i="5"/>
  <c r="Q2026" i="5"/>
  <c r="Q2040" i="5"/>
  <c r="Q2052" i="5"/>
  <c r="Q2068" i="5"/>
  <c r="Q2082" i="5"/>
  <c r="Q2096" i="5"/>
  <c r="Q2112" i="5"/>
  <c r="Q2124" i="5"/>
  <c r="Q2138" i="5"/>
  <c r="Q2154" i="5"/>
  <c r="Q2168" i="5"/>
  <c r="Q2180" i="5"/>
  <c r="Q2196" i="5"/>
  <c r="Q2210" i="5"/>
  <c r="Q2224" i="5"/>
  <c r="Q2240" i="5"/>
  <c r="Q2252" i="5"/>
  <c r="Q2266" i="5"/>
  <c r="Q2282" i="5"/>
  <c r="Q2296" i="5"/>
  <c r="Q2308" i="5"/>
  <c r="Q2324" i="5"/>
  <c r="Q2337" i="5"/>
  <c r="Q2348" i="5"/>
  <c r="Q2362" i="5"/>
  <c r="Q2373" i="5"/>
  <c r="Q2385" i="5"/>
  <c r="Q2399" i="5"/>
  <c r="Q2410" i="5"/>
  <c r="Q2421" i="5"/>
  <c r="Q2435" i="5"/>
  <c r="Q2447" i="5"/>
  <c r="Q2458" i="5"/>
  <c r="Q2472" i="5"/>
  <c r="Q2483" i="5"/>
  <c r="Q2495" i="5"/>
  <c r="Q2508" i="5"/>
  <c r="Q2520" i="5"/>
  <c r="Q2531" i="5"/>
  <c r="Q2545" i="5"/>
  <c r="Q2556" i="5"/>
  <c r="Q2568" i="5"/>
  <c r="Q2581" i="5"/>
  <c r="Q2593" i="5"/>
  <c r="Q2604" i="5"/>
  <c r="Q2618" i="5"/>
  <c r="Q2629" i="5"/>
  <c r="Q2641" i="5"/>
  <c r="Q2655" i="5"/>
  <c r="Q2666" i="5"/>
  <c r="Q2677" i="5"/>
  <c r="Q2691" i="5"/>
  <c r="Q2703" i="5"/>
  <c r="Q2714" i="5"/>
  <c r="Q2728" i="5"/>
  <c r="Q2739" i="5"/>
  <c r="Q2751" i="5"/>
  <c r="Q2764" i="5"/>
  <c r="Q2776" i="5"/>
  <c r="Q2787" i="5"/>
  <c r="Q2801" i="5"/>
  <c r="Q2812" i="5"/>
  <c r="Q2824" i="5"/>
  <c r="Q2837" i="5"/>
  <c r="Q2849" i="5"/>
  <c r="Q2860" i="5"/>
  <c r="Q2874" i="5"/>
  <c r="Q2885" i="5"/>
  <c r="Q2897" i="5"/>
  <c r="Q2910" i="5"/>
  <c r="Q2920" i="5"/>
  <c r="Q2930" i="5"/>
  <c r="Q2942" i="5"/>
  <c r="Q2952" i="5"/>
  <c r="Q2962" i="5"/>
  <c r="Q2974" i="5"/>
  <c r="Q2984" i="5"/>
  <c r="Q2994" i="5"/>
  <c r="Q3006" i="5"/>
  <c r="Q3016" i="5"/>
  <c r="Q3026" i="5"/>
  <c r="Q3038" i="5"/>
  <c r="Q3048" i="5"/>
  <c r="Q3058" i="5"/>
  <c r="Q3070" i="5"/>
  <c r="Q3080" i="5"/>
  <c r="Q3090" i="5"/>
  <c r="Q3102" i="5"/>
  <c r="Q3112" i="5"/>
  <c r="Q3122" i="5"/>
  <c r="Q3134" i="5"/>
  <c r="Q3144" i="5"/>
  <c r="Q3154" i="5"/>
  <c r="Q3166" i="5"/>
  <c r="Q3176" i="5"/>
  <c r="Q3186" i="5"/>
  <c r="Q3198" i="5"/>
  <c r="Q3208" i="5"/>
  <c r="Q3218" i="5"/>
  <c r="Q3230" i="5"/>
  <c r="Q3240" i="5"/>
  <c r="Q3250" i="5"/>
  <c r="Q3262" i="5"/>
  <c r="Q3272" i="5"/>
  <c r="Q3282" i="5"/>
  <c r="Q3294" i="5"/>
  <c r="Q3304" i="5"/>
  <c r="Q3314" i="5"/>
  <c r="Q3326" i="5"/>
  <c r="Q3336" i="5"/>
  <c r="Q3346" i="5"/>
  <c r="Q3358" i="5"/>
  <c r="Q3368" i="5"/>
  <c r="Q3378" i="5"/>
  <c r="Q3390" i="5"/>
  <c r="Q3400" i="5"/>
  <c r="Q3410" i="5"/>
  <c r="Q3422" i="5"/>
  <c r="Q3432" i="5"/>
  <c r="Q3442" i="5"/>
  <c r="Q3454" i="5"/>
  <c r="Q3464" i="5"/>
  <c r="Q3474" i="5"/>
  <c r="Q3486" i="5"/>
  <c r="Q3496" i="5"/>
  <c r="Q3506" i="5"/>
  <c r="Q3515" i="5"/>
  <c r="Q3523" i="5"/>
  <c r="Q3531" i="5"/>
  <c r="Q3539" i="5"/>
  <c r="Q3547" i="5"/>
  <c r="Q3555" i="5"/>
  <c r="Q3563" i="5"/>
  <c r="Q3571" i="5"/>
  <c r="Q3579" i="5"/>
  <c r="Q3587" i="5"/>
  <c r="Q3595" i="5"/>
  <c r="Q3603" i="5"/>
  <c r="Q3611" i="5"/>
  <c r="Q3619" i="5"/>
  <c r="Q3627" i="5"/>
  <c r="Q3635" i="5"/>
  <c r="Q3643" i="5"/>
  <c r="Q3651" i="5"/>
  <c r="Q3659" i="5"/>
  <c r="Q3667" i="5"/>
  <c r="Q3675" i="5"/>
  <c r="Q3683" i="5"/>
  <c r="Q3691" i="5"/>
  <c r="Q3699" i="5"/>
  <c r="Q3707" i="5"/>
  <c r="Q3715" i="5"/>
  <c r="Q3723" i="5"/>
  <c r="Q3731" i="5"/>
  <c r="Q3739" i="5"/>
  <c r="Q3747" i="5"/>
  <c r="Q3755" i="5"/>
  <c r="Q3763" i="5"/>
  <c r="Q3771" i="5"/>
  <c r="Q3779" i="5"/>
  <c r="Q3787" i="5"/>
  <c r="Q3795" i="5"/>
  <c r="Q3803" i="5"/>
  <c r="Q3811" i="5"/>
  <c r="Q3819" i="5"/>
  <c r="Q3827" i="5"/>
  <c r="Q3835" i="5"/>
  <c r="Q3843" i="5"/>
  <c r="Q3851" i="5"/>
  <c r="Q3859" i="5"/>
  <c r="Q3867" i="5"/>
  <c r="Q3875" i="5"/>
  <c r="Q3883" i="5"/>
  <c r="Q3891" i="5"/>
  <c r="Q3899" i="5"/>
  <c r="Q3907" i="5"/>
  <c r="Q3915" i="5"/>
  <c r="Q3923" i="5"/>
  <c r="Q3931" i="5"/>
  <c r="Q3939" i="5"/>
  <c r="Q3947" i="5"/>
  <c r="Q3955" i="5"/>
  <c r="Q3963" i="5"/>
  <c r="Q3971" i="5"/>
  <c r="Q3979" i="5"/>
  <c r="Q3987" i="5"/>
  <c r="Q3995" i="5"/>
  <c r="Q4003" i="5"/>
  <c r="Q4011" i="5"/>
  <c r="Q4019" i="5"/>
  <c r="Q4027" i="5"/>
  <c r="Q4035" i="5"/>
  <c r="Q4043" i="5"/>
  <c r="Q4051" i="5"/>
  <c r="Q4059" i="5"/>
  <c r="Q4067" i="5"/>
  <c r="Q4075" i="5"/>
  <c r="Q4083" i="5"/>
  <c r="Q4091" i="5"/>
  <c r="Q4099" i="5"/>
  <c r="Q4107" i="5"/>
  <c r="Q4115" i="5"/>
  <c r="Q4123" i="5"/>
  <c r="Q4131" i="5"/>
  <c r="Q4139" i="5"/>
  <c r="Q4147" i="5"/>
  <c r="Q4155" i="5"/>
  <c r="Q4163" i="5"/>
  <c r="Q4171" i="5"/>
  <c r="Q4179" i="5"/>
  <c r="Q4187" i="5"/>
  <c r="Q4195" i="5"/>
  <c r="Q4203" i="5"/>
  <c r="Q4211" i="5"/>
  <c r="Q4219" i="5"/>
  <c r="Q4227" i="5"/>
  <c r="Q4235" i="5"/>
  <c r="Q58" i="5"/>
  <c r="Q193" i="5"/>
  <c r="Q284" i="5"/>
  <c r="Q379" i="5"/>
  <c r="Q471" i="5"/>
  <c r="Q551" i="5"/>
  <c r="Q624" i="5"/>
  <c r="Q685" i="5"/>
  <c r="Q736" i="5"/>
  <c r="Q788" i="5"/>
  <c r="Q837" i="5"/>
  <c r="Q889" i="5"/>
  <c r="Q946" i="5"/>
  <c r="Q997" i="5"/>
  <c r="Q1043" i="5"/>
  <c r="Q1088" i="5"/>
  <c r="Q1131" i="5"/>
  <c r="Q1177" i="5"/>
  <c r="Q1215" i="5"/>
  <c r="Q1251" i="5"/>
  <c r="Q1278" i="5"/>
  <c r="Q1313" i="5"/>
  <c r="Q1348" i="5"/>
  <c r="Q1374" i="5"/>
  <c r="Q1408" i="5"/>
  <c r="Q1434" i="5"/>
  <c r="Q1470" i="5"/>
  <c r="Q1499" i="5"/>
  <c r="Q1526" i="5"/>
  <c r="Q1552" i="5"/>
  <c r="Q1578" i="5"/>
  <c r="Q1604" i="5"/>
  <c r="Q1634" i="5"/>
  <c r="Q1657" i="5"/>
  <c r="Q1687" i="5"/>
  <c r="Q1708" i="5"/>
  <c r="Q1739" i="5"/>
  <c r="Q1768" i="5"/>
  <c r="Q1787" i="5"/>
  <c r="Q1814" i="5"/>
  <c r="Q1833" i="5"/>
  <c r="Q1859" i="5"/>
  <c r="Q1886" i="5"/>
  <c r="Q1905" i="5"/>
  <c r="Q1931" i="5"/>
  <c r="Q1951" i="5"/>
  <c r="Q1975" i="5"/>
  <c r="Q1994" i="5"/>
  <c r="Q2009" i="5"/>
  <c r="Q2027" i="5"/>
  <c r="Q2041" i="5"/>
  <c r="Q2057" i="5"/>
  <c r="Q2069" i="5"/>
  <c r="Q2083" i="5"/>
  <c r="Q2099" i="5"/>
  <c r="Q2113" i="5"/>
  <c r="Q2125" i="5"/>
  <c r="Q2141" i="5"/>
  <c r="Q2155" i="5"/>
  <c r="Q2169" i="5"/>
  <c r="Q2185" i="5"/>
  <c r="Q2197" i="5"/>
  <c r="Q2211" i="5"/>
  <c r="Q2227" i="5"/>
  <c r="Q2241" i="5"/>
  <c r="Q2253" i="5"/>
  <c r="Q2269" i="5"/>
  <c r="Q2283" i="5"/>
  <c r="Q2297" i="5"/>
  <c r="Q2313" i="5"/>
  <c r="Q2325" i="5"/>
  <c r="Q2338" i="5"/>
  <c r="Q2352" i="5"/>
  <c r="Q2363" i="5"/>
  <c r="Q2375" i="5"/>
  <c r="Q2388" i="5"/>
  <c r="Q2400" i="5"/>
  <c r="Q2411" i="5"/>
  <c r="Q2425" i="5"/>
  <c r="Q2436" i="5"/>
  <c r="Q2448" i="5"/>
  <c r="Q2461" i="5"/>
  <c r="Q2473" i="5"/>
  <c r="Q2484" i="5"/>
  <c r="Q2498" i="5"/>
  <c r="Q2509" i="5"/>
  <c r="Q2521" i="5"/>
  <c r="Q2535" i="5"/>
  <c r="Q2546" i="5"/>
  <c r="Q2557" i="5"/>
  <c r="Q2571" i="5"/>
  <c r="Q2583" i="5"/>
  <c r="Q2594" i="5"/>
  <c r="Q2608" i="5"/>
  <c r="Q2619" i="5"/>
  <c r="Q2631" i="5"/>
  <c r="Q2644" i="5"/>
  <c r="Q2656" i="5"/>
  <c r="Q2667" i="5"/>
  <c r="Q2681" i="5"/>
  <c r="Q2692" i="5"/>
  <c r="Q2704" i="5"/>
  <c r="Q2717" i="5"/>
  <c r="Q2729" i="5"/>
  <c r="Q2740" i="5"/>
  <c r="Q2754" i="5"/>
  <c r="Q2765" i="5"/>
  <c r="Q2777" i="5"/>
  <c r="Q2791" i="5"/>
  <c r="Q2802" i="5"/>
  <c r="Q2813" i="5"/>
  <c r="Q2827" i="5"/>
  <c r="Q2839" i="5"/>
  <c r="Q2850" i="5"/>
  <c r="Q2864" i="5"/>
  <c r="Q2875" i="5"/>
  <c r="Q2887" i="5"/>
  <c r="Q2900" i="5"/>
  <c r="Q2911" i="5"/>
  <c r="Q2921" i="5"/>
  <c r="Q2933" i="5"/>
  <c r="Q2943" i="5"/>
  <c r="Q2953" i="5"/>
  <c r="Q2965" i="5"/>
  <c r="Q2975" i="5"/>
  <c r="Q2985" i="5"/>
  <c r="Q2997" i="5"/>
  <c r="Q3007" i="5"/>
  <c r="Q3017" i="5"/>
  <c r="Q3029" i="5"/>
  <c r="Q3039" i="5"/>
  <c r="Q3049" i="5"/>
  <c r="Q3061" i="5"/>
  <c r="Q3071" i="5"/>
  <c r="Q3081" i="5"/>
  <c r="Q3093" i="5"/>
  <c r="Q3103" i="5"/>
  <c r="Q3113" i="5"/>
  <c r="Q3125" i="5"/>
  <c r="Q3135" i="5"/>
  <c r="Q3145" i="5"/>
  <c r="Q3157" i="5"/>
  <c r="Q3167" i="5"/>
  <c r="Q3177" i="5"/>
  <c r="Q3189" i="5"/>
  <c r="Q3199" i="5"/>
  <c r="Q3209" i="5"/>
  <c r="Q3221" i="5"/>
  <c r="Q3231" i="5"/>
  <c r="Q3241" i="5"/>
  <c r="Q3253" i="5"/>
  <c r="Q3263" i="5"/>
  <c r="Q3273" i="5"/>
  <c r="Q3285" i="5"/>
  <c r="Q3295" i="5"/>
  <c r="Q3305" i="5"/>
  <c r="Q3317" i="5"/>
  <c r="Q3327" i="5"/>
  <c r="Q3337" i="5"/>
  <c r="Q3349" i="5"/>
  <c r="Q3359" i="5"/>
  <c r="Q3369" i="5"/>
  <c r="Q3381" i="5"/>
  <c r="Q3391" i="5"/>
  <c r="Q3401" i="5"/>
  <c r="Q3413" i="5"/>
  <c r="Q3423" i="5"/>
  <c r="Q3433" i="5"/>
  <c r="Q3445" i="5"/>
  <c r="Q3455" i="5"/>
  <c r="Q3465" i="5"/>
  <c r="Q3477" i="5"/>
  <c r="Q3487" i="5"/>
  <c r="Q3497" i="5"/>
  <c r="Q3507" i="5"/>
  <c r="Q3516" i="5"/>
  <c r="Q3524" i="5"/>
  <c r="Q3532" i="5"/>
  <c r="Q3540" i="5"/>
  <c r="Q3548" i="5"/>
  <c r="Q3556" i="5"/>
  <c r="Q3564" i="5"/>
  <c r="Q3572" i="5"/>
  <c r="Q3580" i="5"/>
  <c r="Q3588" i="5"/>
  <c r="Q3596" i="5"/>
  <c r="Q3604" i="5"/>
  <c r="Q3612" i="5"/>
  <c r="Q3620" i="5"/>
  <c r="Q3628" i="5"/>
  <c r="Q3636" i="5"/>
  <c r="Q3644" i="5"/>
  <c r="Q3652" i="5"/>
  <c r="Q3660" i="5"/>
  <c r="Q3668" i="5"/>
  <c r="Q3676" i="5"/>
  <c r="Q3684" i="5"/>
  <c r="Q3692" i="5"/>
  <c r="Q3700" i="5"/>
  <c r="Q3708" i="5"/>
  <c r="Q3716" i="5"/>
  <c r="Q3724" i="5"/>
  <c r="Q3732" i="5"/>
  <c r="Q3740" i="5"/>
  <c r="Q3748" i="5"/>
  <c r="Q3756" i="5"/>
  <c r="Q3764" i="5"/>
  <c r="Q3772" i="5"/>
  <c r="Q3780" i="5"/>
  <c r="Q3788" i="5"/>
  <c r="Q3796" i="5"/>
  <c r="Q3804" i="5"/>
  <c r="Q3812" i="5"/>
  <c r="Q3820" i="5"/>
  <c r="Q3828" i="5"/>
  <c r="Q3836" i="5"/>
  <c r="Q3844" i="5"/>
  <c r="Q3852" i="5"/>
  <c r="Q3860" i="5"/>
  <c r="Q3868" i="5"/>
  <c r="Q3876" i="5"/>
  <c r="Q3884" i="5"/>
  <c r="Q3892" i="5"/>
  <c r="Q3900" i="5"/>
  <c r="Q3908" i="5"/>
  <c r="Q3916" i="5"/>
  <c r="Q3924" i="5"/>
  <c r="Q3932" i="5"/>
  <c r="Q3940" i="5"/>
  <c r="Q3948" i="5"/>
  <c r="Q3956" i="5"/>
  <c r="Q3964" i="5"/>
  <c r="Q3972" i="5"/>
  <c r="Q3980" i="5"/>
  <c r="Q3988" i="5"/>
  <c r="Q3996" i="5"/>
  <c r="Q4004" i="5"/>
  <c r="Q4012" i="5"/>
  <c r="Q4020" i="5"/>
  <c r="Q4028" i="5"/>
  <c r="Q4036" i="5"/>
  <c r="Q4044" i="5"/>
  <c r="Q4052" i="5"/>
  <c r="Q4060" i="5"/>
  <c r="Q4068" i="5"/>
  <c r="Q4076" i="5"/>
  <c r="Q4084" i="5"/>
  <c r="Q4092" i="5"/>
  <c r="Q4100" i="5"/>
  <c r="Q4108" i="5"/>
  <c r="Q4116" i="5"/>
  <c r="Q4124" i="5"/>
  <c r="Q4132" i="5"/>
  <c r="Q4140" i="5"/>
  <c r="Q4148" i="5"/>
  <c r="Q95" i="5"/>
  <c r="Q194" i="5"/>
  <c r="Q285" i="5"/>
  <c r="Q380" i="5"/>
  <c r="Q472" i="5"/>
  <c r="Q557" i="5"/>
  <c r="Q626" i="5"/>
  <c r="Q688" i="5"/>
  <c r="Q740" i="5"/>
  <c r="Q789" i="5"/>
  <c r="Q841" i="5"/>
  <c r="Q898" i="5"/>
  <c r="Q947" i="5"/>
  <c r="Q999" i="5"/>
  <c r="Q1044" i="5"/>
  <c r="Q1089" i="5"/>
  <c r="Q1139" i="5"/>
  <c r="Q1178" i="5"/>
  <c r="Q1216" i="5"/>
  <c r="Q1252" i="5"/>
  <c r="Q1288" i="5"/>
  <c r="Q1314" i="5"/>
  <c r="Q1350" i="5"/>
  <c r="Q1376" i="5"/>
  <c r="Q1410" i="5"/>
  <c r="Q1444" i="5"/>
  <c r="Q1471" i="5"/>
  <c r="Q1505" i="5"/>
  <c r="Q1527" i="5"/>
  <c r="Q1558" i="5"/>
  <c r="Q1584" i="5"/>
  <c r="Q1609" i="5"/>
  <c r="Q1635" i="5"/>
  <c r="Q1662" i="5"/>
  <c r="Q1688" i="5"/>
  <c r="Q1718" i="5"/>
  <c r="Q1740" i="5"/>
  <c r="Q1769" i="5"/>
  <c r="Q1788" i="5"/>
  <c r="Q1815" i="5"/>
  <c r="Q1841" i="5"/>
  <c r="Q1860" i="5"/>
  <c r="Q1887" i="5"/>
  <c r="Q1906" i="5"/>
  <c r="Q1932" i="5"/>
  <c r="Q1959" i="5"/>
  <c r="Q1976" i="5"/>
  <c r="Q1995" i="5"/>
  <c r="Q2010" i="5"/>
  <c r="Q2028" i="5"/>
  <c r="Q2042" i="5"/>
  <c r="Q2058" i="5"/>
  <c r="Q2072" i="5"/>
  <c r="Q2084" i="5"/>
  <c r="Q2100" i="5"/>
  <c r="Q2114" i="5"/>
  <c r="Q2128" i="5"/>
  <c r="Q2144" i="5"/>
  <c r="Q2156" i="5"/>
  <c r="Q2170" i="5"/>
  <c r="Q2186" i="5"/>
  <c r="Q2200" i="5"/>
  <c r="Q2212" i="5"/>
  <c r="Q2228" i="5"/>
  <c r="Q2242" i="5"/>
  <c r="Q2256" i="5"/>
  <c r="Q2272" i="5"/>
  <c r="Q2284" i="5"/>
  <c r="Q2298" i="5"/>
  <c r="Q2314" i="5"/>
  <c r="Q2328" i="5"/>
  <c r="Q2339" i="5"/>
  <c r="Q2353" i="5"/>
  <c r="Q2364" i="5"/>
  <c r="Q2376" i="5"/>
  <c r="Q2389" i="5"/>
  <c r="Q2401" i="5"/>
  <c r="Q2412" i="5"/>
  <c r="Q2426" i="5"/>
  <c r="Q2437" i="5"/>
  <c r="Q2449" i="5"/>
  <c r="Q2463" i="5"/>
  <c r="Q2474" i="5"/>
  <c r="Q2485" i="5"/>
  <c r="Q2499" i="5"/>
  <c r="Q2511" i="5"/>
  <c r="Q2522" i="5"/>
  <c r="Q2536" i="5"/>
  <c r="Q2547" i="5"/>
  <c r="Q2559" i="5"/>
  <c r="Q2572" i="5"/>
  <c r="Q2584" i="5"/>
  <c r="Q2595" i="5"/>
  <c r="Q2609" i="5"/>
  <c r="Q2620" i="5"/>
  <c r="Q2632" i="5"/>
  <c r="Q103" i="5"/>
  <c r="Q195" i="5"/>
  <c r="Q293" i="5"/>
  <c r="Q385" i="5"/>
  <c r="Q476" i="5"/>
  <c r="Q559" i="5"/>
  <c r="Q631" i="5"/>
  <c r="Q690" i="5"/>
  <c r="Q741" i="5"/>
  <c r="Q791" i="5"/>
  <c r="Q850" i="5"/>
  <c r="Q899" i="5"/>
  <c r="Q951" i="5"/>
  <c r="Q1000" i="5"/>
  <c r="Q1047" i="5"/>
  <c r="Q1097" i="5"/>
  <c r="Q1140" i="5"/>
  <c r="Q1179" i="5"/>
  <c r="Q1218" i="5"/>
  <c r="Q1255" i="5"/>
  <c r="Q1289" i="5"/>
  <c r="Q1315" i="5"/>
  <c r="Q1351" i="5"/>
  <c r="Q1386" i="5"/>
  <c r="Q1412" i="5"/>
  <c r="Q1447" i="5"/>
  <c r="Q1472" i="5"/>
  <c r="Q1506" i="5"/>
  <c r="Q1536" i="5"/>
  <c r="Q1559" i="5"/>
  <c r="Q1588" i="5"/>
  <c r="Q1611" i="5"/>
  <c r="Q1641" i="5"/>
  <c r="Q1667" i="5"/>
  <c r="Q1694" i="5"/>
  <c r="Q1719" i="5"/>
  <c r="Q1745" i="5"/>
  <c r="Q1770" i="5"/>
  <c r="Q1796" i="5"/>
  <c r="Q1816" i="5"/>
  <c r="Q1842" i="5"/>
  <c r="Q1862" i="5"/>
  <c r="Q1888" i="5"/>
  <c r="Q1914" i="5"/>
  <c r="Q1934" i="5"/>
  <c r="Q1960" i="5"/>
  <c r="Q1977" i="5"/>
  <c r="Q1996" i="5"/>
  <c r="Q2016" i="5"/>
  <c r="Q2029" i="5"/>
  <c r="Q2045" i="5"/>
  <c r="Q2059" i="5"/>
  <c r="Q2073" i="5"/>
  <c r="Q2089" i="5"/>
  <c r="Q2101" i="5"/>
  <c r="Q2115" i="5"/>
  <c r="Q2131" i="5"/>
  <c r="Q2145" i="5"/>
  <c r="Q2157" i="5"/>
  <c r="Q2173" i="5"/>
  <c r="Q2187" i="5"/>
  <c r="Q2201" i="5"/>
  <c r="Q2217" i="5"/>
  <c r="Q2229" i="5"/>
  <c r="Q2243" i="5"/>
  <c r="Q2259" i="5"/>
  <c r="Q2273" i="5"/>
  <c r="Q2285" i="5"/>
  <c r="Q2301" i="5"/>
  <c r="Q2315" i="5"/>
  <c r="Q2329" i="5"/>
  <c r="Q2343" i="5"/>
  <c r="Q2354" i="5"/>
  <c r="Q2365" i="5"/>
  <c r="Q2379" i="5"/>
  <c r="Q2391" i="5"/>
  <c r="Q2402" i="5"/>
  <c r="Q2416" i="5"/>
  <c r="Q2427" i="5"/>
  <c r="Q2439" i="5"/>
  <c r="Q2452" i="5"/>
  <c r="Q2464" i="5"/>
  <c r="Q2475" i="5"/>
  <c r="Q2489" i="5"/>
  <c r="Q2500" i="5"/>
  <c r="Q2512" i="5"/>
  <c r="Q2525" i="5"/>
  <c r="Q104" i="5"/>
  <c r="Q335" i="5"/>
  <c r="Q594" i="5"/>
  <c r="Q755" i="5"/>
  <c r="Q868" i="5"/>
  <c r="Q1019" i="5"/>
  <c r="Q1154" i="5"/>
  <c r="Q1239" i="5"/>
  <c r="Q1328" i="5"/>
  <c r="Q1414" i="5"/>
  <c r="Q1487" i="5"/>
  <c r="Q1569" i="5"/>
  <c r="Q1642" i="5"/>
  <c r="Q1705" i="5"/>
  <c r="Q1776" i="5"/>
  <c r="Q1843" i="5"/>
  <c r="Q1898" i="5"/>
  <c r="Q1962" i="5"/>
  <c r="Q2017" i="5"/>
  <c r="Q2050" i="5"/>
  <c r="Q2091" i="5"/>
  <c r="Q2132" i="5"/>
  <c r="Q2164" i="5"/>
  <c r="Q2205" i="5"/>
  <c r="Q2244" i="5"/>
  <c r="Q2276" i="5"/>
  <c r="Q2317" i="5"/>
  <c r="Q2355" i="5"/>
  <c r="Q2383" i="5"/>
  <c r="Q2418" i="5"/>
  <c r="Q2453" i="5"/>
  <c r="Q2481" i="5"/>
  <c r="Q2516" i="5"/>
  <c r="Q2540" i="5"/>
  <c r="Q2565" i="5"/>
  <c r="Q2591" i="5"/>
  <c r="Q2613" i="5"/>
  <c r="Q2639" i="5"/>
  <c r="Q2659" i="5"/>
  <c r="Q2682" i="5"/>
  <c r="Q2699" i="5"/>
  <c r="Q2720" i="5"/>
  <c r="Q2737" i="5"/>
  <c r="Q2757" i="5"/>
  <c r="Q2778" i="5"/>
  <c r="Q2795" i="5"/>
  <c r="Q2818" i="5"/>
  <c r="Q2833" i="5"/>
  <c r="Q2856" i="5"/>
  <c r="Q2876" i="5"/>
  <c r="Q2893" i="5"/>
  <c r="Q2913" i="5"/>
  <c r="Q2928" i="5"/>
  <c r="Q2946" i="5"/>
  <c r="Q2966" i="5"/>
  <c r="Q2981" i="5"/>
  <c r="Q2999" i="5"/>
  <c r="Q3014" i="5"/>
  <c r="Q3032" i="5"/>
  <c r="Q3050" i="5"/>
  <c r="Q3065" i="5"/>
  <c r="Q3085" i="5"/>
  <c r="Q3098" i="5"/>
  <c r="Q3118" i="5"/>
  <c r="Q3136" i="5"/>
  <c r="Q3151" i="5"/>
  <c r="Q3169" i="5"/>
  <c r="Q3184" i="5"/>
  <c r="Q3202" i="5"/>
  <c r="Q3222" i="5"/>
  <c r="Q3237" i="5"/>
  <c r="Q3255" i="5"/>
  <c r="Q3270" i="5"/>
  <c r="Q3288" i="5"/>
  <c r="Q3306" i="5"/>
  <c r="Q3321" i="5"/>
  <c r="Q3341" i="5"/>
  <c r="Q3354" i="5"/>
  <c r="Q3374" i="5"/>
  <c r="Q3392" i="5"/>
  <c r="Q3407" i="5"/>
  <c r="Q3425" i="5"/>
  <c r="Q3440" i="5"/>
  <c r="Q3458" i="5"/>
  <c r="Q3478" i="5"/>
  <c r="Q3493" i="5"/>
  <c r="Q3510" i="5"/>
  <c r="Q3521" i="5"/>
  <c r="Q3535" i="5"/>
  <c r="Q3549" i="5"/>
  <c r="Q3560" i="5"/>
  <c r="Q3574" i="5"/>
  <c r="Q3585" i="5"/>
  <c r="Q3599" i="5"/>
  <c r="Q3613" i="5"/>
  <c r="Q3624" i="5"/>
  <c r="Q3638" i="5"/>
  <c r="Q3649" i="5"/>
  <c r="Q3663" i="5"/>
  <c r="Q3677" i="5"/>
  <c r="Q3688" i="5"/>
  <c r="Q3702" i="5"/>
  <c r="Q3713" i="5"/>
  <c r="Q3727" i="5"/>
  <c r="Q3741" i="5"/>
  <c r="Q3752" i="5"/>
  <c r="Q3766" i="5"/>
  <c r="Q3777" i="5"/>
  <c r="Q3791" i="5"/>
  <c r="Q3805" i="5"/>
  <c r="Q3816" i="5"/>
  <c r="Q3830" i="5"/>
  <c r="Q3841" i="5"/>
  <c r="Q3855" i="5"/>
  <c r="Q3869" i="5"/>
  <c r="Q3880" i="5"/>
  <c r="Q3894" i="5"/>
  <c r="Q3905" i="5"/>
  <c r="Q3919" i="5"/>
  <c r="Q3933" i="5"/>
  <c r="Q3944" i="5"/>
  <c r="Q3958" i="5"/>
  <c r="Q3969" i="5"/>
  <c r="Q3983" i="5"/>
  <c r="Q3997" i="5"/>
  <c r="Q4008" i="5"/>
  <c r="Q4022" i="5"/>
  <c r="Q4033" i="5"/>
  <c r="Q4047" i="5"/>
  <c r="Q4061" i="5"/>
  <c r="Q4072" i="5"/>
  <c r="Q4086" i="5"/>
  <c r="Q4097" i="5"/>
  <c r="Q4111" i="5"/>
  <c r="Q4125" i="5"/>
  <c r="Q4136" i="5"/>
  <c r="Q4150" i="5"/>
  <c r="Q4160" i="5"/>
  <c r="Q4172" i="5"/>
  <c r="Q4182" i="5"/>
  <c r="Q4192" i="5"/>
  <c r="Q4204" i="5"/>
  <c r="Q4214" i="5"/>
  <c r="Q4224" i="5"/>
  <c r="Q4236" i="5"/>
  <c r="Q147" i="5"/>
  <c r="Q424" i="5"/>
  <c r="Q595" i="5"/>
  <c r="Q759" i="5"/>
  <c r="Q915" i="5"/>
  <c r="Q1025" i="5"/>
  <c r="Q1156" i="5"/>
  <c r="Q1257" i="5"/>
  <c r="Q1330" i="5"/>
  <c r="Q1424" i="5"/>
  <c r="Q1507" i="5"/>
  <c r="Q1570" i="5"/>
  <c r="Q1643" i="5"/>
  <c r="Q1724" i="5"/>
  <c r="Q1784" i="5"/>
  <c r="Q1848" i="5"/>
  <c r="Q1915" i="5"/>
  <c r="Q1966" i="5"/>
  <c r="Q2018" i="5"/>
  <c r="Q2060" i="5"/>
  <c r="Q2092" i="5"/>
  <c r="Q2133" i="5"/>
  <c r="Q2176" i="5"/>
  <c r="Q2208" i="5"/>
  <c r="Q2249" i="5"/>
  <c r="Q2288" i="5"/>
  <c r="Q2320" i="5"/>
  <c r="Q2356" i="5"/>
  <c r="Q2392" i="5"/>
  <c r="Q2419" i="5"/>
  <c r="Q2455" i="5"/>
  <c r="Q2490" i="5"/>
  <c r="Q2517" i="5"/>
  <c r="Q2548" i="5"/>
  <c r="Q2573" i="5"/>
  <c r="Q2599" i="5"/>
  <c r="Q2621" i="5"/>
  <c r="Q2645" i="5"/>
  <c r="Q2663" i="5"/>
  <c r="Q2683" i="5"/>
  <c r="Q2700" i="5"/>
  <c r="Q2721" i="5"/>
  <c r="Q2741" i="5"/>
  <c r="Q2759" i="5"/>
  <c r="Q2781" i="5"/>
  <c r="Q2796" i="5"/>
  <c r="Q2819" i="5"/>
  <c r="Q2840" i="5"/>
  <c r="Q2857" i="5"/>
  <c r="Q2877" i="5"/>
  <c r="Q2895" i="5"/>
  <c r="Q2914" i="5"/>
  <c r="Q2934" i="5"/>
  <c r="Q2949" i="5"/>
  <c r="Q2967" i="5"/>
  <c r="Q2982" i="5"/>
  <c r="Q3000" i="5"/>
  <c r="Q3018" i="5"/>
  <c r="Q3033" i="5"/>
  <c r="Q3053" i="5"/>
  <c r="Q3066" i="5"/>
  <c r="Q3086" i="5"/>
  <c r="Q3104" i="5"/>
  <c r="Q3119" i="5"/>
  <c r="Q3137" i="5"/>
  <c r="Q3152" i="5"/>
  <c r="Q3170" i="5"/>
  <c r="Q3190" i="5"/>
  <c r="Q3205" i="5"/>
  <c r="Q3223" i="5"/>
  <c r="Q3238" i="5"/>
  <c r="Q3256" i="5"/>
  <c r="Q3274" i="5"/>
  <c r="Q3289" i="5"/>
  <c r="Q3309" i="5"/>
  <c r="Q3322" i="5"/>
  <c r="Q3342" i="5"/>
  <c r="Q3360" i="5"/>
  <c r="Q3375" i="5"/>
  <c r="Q3393" i="5"/>
  <c r="Q3408" i="5"/>
  <c r="Q3426" i="5"/>
  <c r="Q3446" i="5"/>
  <c r="Q3461" i="5"/>
  <c r="Q3479" i="5"/>
  <c r="Q3494" i="5"/>
  <c r="Q3511" i="5"/>
  <c r="Q3525" i="5"/>
  <c r="Q3536" i="5"/>
  <c r="Q3550" i="5"/>
  <c r="Q3561" i="5"/>
  <c r="Q3575" i="5"/>
  <c r="Q3589" i="5"/>
  <c r="Q3600" i="5"/>
  <c r="Q3614" i="5"/>
  <c r="Q3625" i="5"/>
  <c r="Q3639" i="5"/>
  <c r="Q3653" i="5"/>
  <c r="Q3664" i="5"/>
  <c r="Q3678" i="5"/>
  <c r="Q3689" i="5"/>
  <c r="Q3703" i="5"/>
  <c r="Q3717" i="5"/>
  <c r="Q3728" i="5"/>
  <c r="Q3742" i="5"/>
  <c r="Q3753" i="5"/>
  <c r="Q3767" i="5"/>
  <c r="Q3781" i="5"/>
  <c r="Q3792" i="5"/>
  <c r="Q3806" i="5"/>
  <c r="Q3817" i="5"/>
  <c r="Q3831" i="5"/>
  <c r="Q3845" i="5"/>
  <c r="Q3856" i="5"/>
  <c r="Q3870" i="5"/>
  <c r="Q3881" i="5"/>
  <c r="Q3895" i="5"/>
  <c r="Q3909" i="5"/>
  <c r="Q3920" i="5"/>
  <c r="Q3934" i="5"/>
  <c r="Q3945" i="5"/>
  <c r="Q3959" i="5"/>
  <c r="Q3973" i="5"/>
  <c r="Q3984" i="5"/>
  <c r="Q3998" i="5"/>
  <c r="Q4009" i="5"/>
  <c r="Q4023" i="5"/>
  <c r="Q4037" i="5"/>
  <c r="Q4048" i="5"/>
  <c r="Q4062" i="5"/>
  <c r="Q4073" i="5"/>
  <c r="Q4087" i="5"/>
  <c r="Q4101" i="5"/>
  <c r="Q4112" i="5"/>
  <c r="Q4126" i="5"/>
  <c r="Q4137" i="5"/>
  <c r="Q4151" i="5"/>
  <c r="Q4161" i="5"/>
  <c r="Q4173" i="5"/>
  <c r="Q4183" i="5"/>
  <c r="Q4193" i="5"/>
  <c r="Q4205" i="5"/>
  <c r="Q4215" i="5"/>
  <c r="Q4225" i="5"/>
  <c r="Q4237" i="5"/>
  <c r="Q148" i="5"/>
  <c r="Q425" i="5"/>
  <c r="Q655" i="5"/>
  <c r="Q768" i="5"/>
  <c r="Q916" i="5"/>
  <c r="Q1063" i="5"/>
  <c r="Q1158" i="5"/>
  <c r="Q1267" i="5"/>
  <c r="Q1352" i="5"/>
  <c r="Q1425" i="5"/>
  <c r="Q1508" i="5"/>
  <c r="Q1590" i="5"/>
  <c r="Q1652" i="5"/>
  <c r="Q1726" i="5"/>
  <c r="Q1798" i="5"/>
  <c r="Q1849" i="5"/>
  <c r="Q1916" i="5"/>
  <c r="Q1984" i="5"/>
  <c r="Q2019" i="5"/>
  <c r="Q2061" i="5"/>
  <c r="Q2104" i="5"/>
  <c r="Q2136" i="5"/>
  <c r="Q2177" i="5"/>
  <c r="Q2218" i="5"/>
  <c r="Q2250" i="5"/>
  <c r="Q2291" i="5"/>
  <c r="Q2330" i="5"/>
  <c r="Q2357" i="5"/>
  <c r="Q2393" i="5"/>
  <c r="Q2428" i="5"/>
  <c r="Q2456" i="5"/>
  <c r="Q2491" i="5"/>
  <c r="Q2527" i="5"/>
  <c r="Q2549" i="5"/>
  <c r="Q2575" i="5"/>
  <c r="Q2600" i="5"/>
  <c r="Q2623" i="5"/>
  <c r="Q2647" i="5"/>
  <c r="Q2664" i="5"/>
  <c r="Q2684" i="5"/>
  <c r="Q2705" i="5"/>
  <c r="Q2722" i="5"/>
  <c r="Q2745" i="5"/>
  <c r="Q2760" i="5"/>
  <c r="Q2783" i="5"/>
  <c r="Q2803" i="5"/>
  <c r="Q2820" i="5"/>
  <c r="Q2841" i="5"/>
  <c r="Q2858" i="5"/>
  <c r="Q2879" i="5"/>
  <c r="Q2901" i="5"/>
  <c r="Q2917" i="5"/>
  <c r="Q2935" i="5"/>
  <c r="Q2950" i="5"/>
  <c r="Q2968" i="5"/>
  <c r="Q2986" i="5"/>
  <c r="Q3001" i="5"/>
  <c r="Q3021" i="5"/>
  <c r="Q3034" i="5"/>
  <c r="Q3054" i="5"/>
  <c r="Q3072" i="5"/>
  <c r="Q3087" i="5"/>
  <c r="Q3105" i="5"/>
  <c r="Q3120" i="5"/>
  <c r="Q3138" i="5"/>
  <c r="Q3158" i="5"/>
  <c r="Q3173" i="5"/>
  <c r="Q3191" i="5"/>
  <c r="Q3206" i="5"/>
  <c r="Q3224" i="5"/>
  <c r="Q3242" i="5"/>
  <c r="Q3257" i="5"/>
  <c r="Q3277" i="5"/>
  <c r="Q3290" i="5"/>
  <c r="Q3310" i="5"/>
  <c r="Q3328" i="5"/>
  <c r="Q3343" i="5"/>
  <c r="Q3361" i="5"/>
  <c r="Q3376" i="5"/>
  <c r="Q3394" i="5"/>
  <c r="Q3414" i="5"/>
  <c r="Q3429" i="5"/>
  <c r="Q3447" i="5"/>
  <c r="Q3462" i="5"/>
  <c r="Q3480" i="5"/>
  <c r="Q3498" i="5"/>
  <c r="Q3512" i="5"/>
  <c r="Q3526" i="5"/>
  <c r="Q3537" i="5"/>
  <c r="Q3551" i="5"/>
  <c r="Q3565" i="5"/>
  <c r="Q3576" i="5"/>
  <c r="Q3590" i="5"/>
  <c r="Q3601" i="5"/>
  <c r="Q3615" i="5"/>
  <c r="Q3629" i="5"/>
  <c r="Q3640" i="5"/>
  <c r="Q3654" i="5"/>
  <c r="Q3665" i="5"/>
  <c r="Q3679" i="5"/>
  <c r="Q3693" i="5"/>
  <c r="Q3704" i="5"/>
  <c r="Q3718" i="5"/>
  <c r="Q3729" i="5"/>
  <c r="Q3743" i="5"/>
  <c r="Q3757" i="5"/>
  <c r="Q3768" i="5"/>
  <c r="Q3782" i="5"/>
  <c r="Q3793" i="5"/>
  <c r="Q3807" i="5"/>
  <c r="Q3821" i="5"/>
  <c r="Q3832" i="5"/>
  <c r="Q3846" i="5"/>
  <c r="Q3857" i="5"/>
  <c r="Q3871" i="5"/>
  <c r="Q3885" i="5"/>
  <c r="Q3896" i="5"/>
  <c r="Q3910" i="5"/>
  <c r="Q3921" i="5"/>
  <c r="Q3935" i="5"/>
  <c r="Q3949" i="5"/>
  <c r="Q3960" i="5"/>
  <c r="Q3974" i="5"/>
  <c r="Q3985" i="5"/>
  <c r="Q3999" i="5"/>
  <c r="Q4013" i="5"/>
  <c r="Q4024" i="5"/>
  <c r="Q4038" i="5"/>
  <c r="Q4049" i="5"/>
  <c r="Q4063" i="5"/>
  <c r="Q4077" i="5"/>
  <c r="Q4088" i="5"/>
  <c r="Q4102" i="5"/>
  <c r="Q4113" i="5"/>
  <c r="Q4127" i="5"/>
  <c r="Q4141" i="5"/>
  <c r="Q4152" i="5"/>
  <c r="Q4164" i="5"/>
  <c r="Q4174" i="5"/>
  <c r="Q4184" i="5"/>
  <c r="Q4196" i="5"/>
  <c r="Q4206" i="5"/>
  <c r="Q4216" i="5"/>
  <c r="Q4228" i="5"/>
  <c r="Q4238" i="5"/>
  <c r="Q234" i="5"/>
  <c r="Q426" i="5"/>
  <c r="Q658" i="5"/>
  <c r="Q807" i="5"/>
  <c r="Q919" i="5"/>
  <c r="Q1067" i="5"/>
  <c r="Q1193" i="5"/>
  <c r="Q1268" i="5"/>
  <c r="Q1353" i="5"/>
  <c r="Q1449" i="5"/>
  <c r="Q1518" i="5"/>
  <c r="Q1591" i="5"/>
  <c r="Q1672" i="5"/>
  <c r="Q1727" i="5"/>
  <c r="Q1802" i="5"/>
  <c r="Q1870" i="5"/>
  <c r="Q1921" i="5"/>
  <c r="Q1985" i="5"/>
  <c r="Q2032" i="5"/>
  <c r="Q2064" i="5"/>
  <c r="Q2105" i="5"/>
  <c r="Q2146" i="5"/>
  <c r="Q2178" i="5"/>
  <c r="Q2219" i="5"/>
  <c r="Q2260" i="5"/>
  <c r="Q2292" i="5"/>
  <c r="Q2333" i="5"/>
  <c r="Q2367" i="5"/>
  <c r="Q2394" i="5"/>
  <c r="Q2429" i="5"/>
  <c r="Q2465" i="5"/>
  <c r="Q2492" i="5"/>
  <c r="Q2528" i="5"/>
  <c r="Q2553" i="5"/>
  <c r="Q2576" i="5"/>
  <c r="Q2601" i="5"/>
  <c r="Q2626" i="5"/>
  <c r="Q2648" i="5"/>
  <c r="Q2668" i="5"/>
  <c r="Q2685" i="5"/>
  <c r="Q2708" i="5"/>
  <c r="Q2723" i="5"/>
  <c r="Q2746" i="5"/>
  <c r="Q2767" i="5"/>
  <c r="Q2784" i="5"/>
  <c r="Q2804" i="5"/>
  <c r="Q2821" i="5"/>
  <c r="Q2842" i="5"/>
  <c r="Q2865" i="5"/>
  <c r="Q2882" i="5"/>
  <c r="Q2903" i="5"/>
  <c r="Q2918" i="5"/>
  <c r="Q2936" i="5"/>
  <c r="Q2954" i="5"/>
  <c r="Q2969" i="5"/>
  <c r="Q2989" i="5"/>
  <c r="Q3002" i="5"/>
  <c r="Q3022" i="5"/>
  <c r="Q3040" i="5"/>
  <c r="Q239" i="5"/>
  <c r="Q512" i="5"/>
  <c r="Q659" i="5"/>
  <c r="Q816" i="5"/>
  <c r="Q964" i="5"/>
  <c r="Q1071" i="5"/>
  <c r="Q1194" i="5"/>
  <c r="Q1291" i="5"/>
  <c r="Q240" i="5"/>
  <c r="Q708" i="5"/>
  <c r="Q1113" i="5"/>
  <c r="Q1364" i="5"/>
  <c r="Q1538" i="5"/>
  <c r="Q1673" i="5"/>
  <c r="Q1803" i="5"/>
  <c r="Q1935" i="5"/>
  <c r="Q2035" i="5"/>
  <c r="Q2106" i="5"/>
  <c r="Q2188" i="5"/>
  <c r="Q2261" i="5"/>
  <c r="Q2335" i="5"/>
  <c r="Q2403" i="5"/>
  <c r="Q2466" i="5"/>
  <c r="Q2529" i="5"/>
  <c r="Q2577" i="5"/>
  <c r="Q2627" i="5"/>
  <c r="Q2672" i="5"/>
  <c r="Q2709" i="5"/>
  <c r="Q2747" i="5"/>
  <c r="Q2785" i="5"/>
  <c r="Q2828" i="5"/>
  <c r="Q2866" i="5"/>
  <c r="Q2904" i="5"/>
  <c r="Q2937" i="5"/>
  <c r="Q2970" i="5"/>
  <c r="Q3008" i="5"/>
  <c r="Q3041" i="5"/>
  <c r="Q3064" i="5"/>
  <c r="Q3095" i="5"/>
  <c r="Q3126" i="5"/>
  <c r="Q3149" i="5"/>
  <c r="Q3178" i="5"/>
  <c r="Q3201" i="5"/>
  <c r="Q3232" i="5"/>
  <c r="Q3258" i="5"/>
  <c r="Q3286" i="5"/>
  <c r="Q3312" i="5"/>
  <c r="Q3338" i="5"/>
  <c r="Q3366" i="5"/>
  <c r="Q3397" i="5"/>
  <c r="Q3418" i="5"/>
  <c r="Q3449" i="5"/>
  <c r="Q3472" i="5"/>
  <c r="Q3503" i="5"/>
  <c r="Q3527" i="5"/>
  <c r="Q3544" i="5"/>
  <c r="Q3567" i="5"/>
  <c r="Q3584" i="5"/>
  <c r="Q3607" i="5"/>
  <c r="Q3630" i="5"/>
  <c r="Q3647" i="5"/>
  <c r="Q3670" i="5"/>
  <c r="Q3687" i="5"/>
  <c r="Q3710" i="5"/>
  <c r="Q3733" i="5"/>
  <c r="Q3750" i="5"/>
  <c r="Q3773" i="5"/>
  <c r="Q3790" i="5"/>
  <c r="Q3813" i="5"/>
  <c r="Q3833" i="5"/>
  <c r="Q3853" i="5"/>
  <c r="Q3873" i="5"/>
  <c r="Q3893" i="5"/>
  <c r="Q3913" i="5"/>
  <c r="Q3936" i="5"/>
  <c r="Q3953" i="5"/>
  <c r="Q3976" i="5"/>
  <c r="Q3993" i="5"/>
  <c r="Q4016" i="5"/>
  <c r="Q4039" i="5"/>
  <c r="Q4056" i="5"/>
  <c r="Q4079" i="5"/>
  <c r="Q4096" i="5"/>
  <c r="Q4119" i="5"/>
  <c r="Q4142" i="5"/>
  <c r="Q4158" i="5"/>
  <c r="Q4176" i="5"/>
  <c r="Q4191" i="5"/>
  <c r="Q4209" i="5"/>
  <c r="Q4229" i="5"/>
  <c r="Q325" i="5"/>
  <c r="Q817" i="5"/>
  <c r="Q1115" i="5"/>
  <c r="Q1387" i="5"/>
  <c r="Q1539" i="5"/>
  <c r="Q1675" i="5"/>
  <c r="Q1820" i="5"/>
  <c r="Q1943" i="5"/>
  <c r="Q2036" i="5"/>
  <c r="Q2116" i="5"/>
  <c r="Q2189" i="5"/>
  <c r="Q2264" i="5"/>
  <c r="Q2344" i="5"/>
  <c r="Q2407" i="5"/>
  <c r="Q2467" i="5"/>
  <c r="Q2537" i="5"/>
  <c r="Q2585" i="5"/>
  <c r="Q2635" i="5"/>
  <c r="Q2673" i="5"/>
  <c r="Q2711" i="5"/>
  <c r="Q2748" i="5"/>
  <c r="Q2792" i="5"/>
  <c r="Q2829" i="5"/>
  <c r="Q2867" i="5"/>
  <c r="Q2905" i="5"/>
  <c r="Q2938" i="5"/>
  <c r="Q2976" i="5"/>
  <c r="Q3009" i="5"/>
  <c r="Q3042" i="5"/>
  <c r="Q3073" i="5"/>
  <c r="Q3096" i="5"/>
  <c r="Q3127" i="5"/>
  <c r="Q3150" i="5"/>
  <c r="Q3181" i="5"/>
  <c r="Q3210" i="5"/>
  <c r="Q3233" i="5"/>
  <c r="Q3264" i="5"/>
  <c r="Q3287" i="5"/>
  <c r="Q3318" i="5"/>
  <c r="Q3344" i="5"/>
  <c r="Q3370" i="5"/>
  <c r="Q3398" i="5"/>
  <c r="Q3424" i="5"/>
  <c r="Q3450" i="5"/>
  <c r="Q3481" i="5"/>
  <c r="Q3504" i="5"/>
  <c r="Q3528" i="5"/>
  <c r="Q3545" i="5"/>
  <c r="Q3568" i="5"/>
  <c r="Q3591" i="5"/>
  <c r="Q3608" i="5"/>
  <c r="Q3631" i="5"/>
  <c r="Q3648" i="5"/>
  <c r="Q3671" i="5"/>
  <c r="Q3694" i="5"/>
  <c r="Q3711" i="5"/>
  <c r="Q3734" i="5"/>
  <c r="Q3751" i="5"/>
  <c r="Q3774" i="5"/>
  <c r="Q3797" i="5"/>
  <c r="Q3814" i="5"/>
  <c r="Q3837" i="5"/>
  <c r="Q3854" i="5"/>
  <c r="Q3877" i="5"/>
  <c r="Q3897" i="5"/>
  <c r="Q3917" i="5"/>
  <c r="Q3937" i="5"/>
  <c r="Q3957" i="5"/>
  <c r="Q3977" i="5"/>
  <c r="Q4000" i="5"/>
  <c r="Q4017" i="5"/>
  <c r="Q4040" i="5"/>
  <c r="Q4057" i="5"/>
  <c r="Q4080" i="5"/>
  <c r="Q4103" i="5"/>
  <c r="Q4120" i="5"/>
  <c r="Q4143" i="5"/>
  <c r="Q4159" i="5"/>
  <c r="Q4177" i="5"/>
  <c r="Q4197" i="5"/>
  <c r="Q4212" i="5"/>
  <c r="Q4230" i="5"/>
  <c r="Q330" i="5"/>
  <c r="Q864" i="5"/>
  <c r="Q1195" i="5"/>
  <c r="Q1388" i="5"/>
  <c r="Q1540" i="5"/>
  <c r="Q1695" i="5"/>
  <c r="Q1825" i="5"/>
  <c r="Q1944" i="5"/>
  <c r="Q2048" i="5"/>
  <c r="Q2121" i="5"/>
  <c r="Q2192" i="5"/>
  <c r="Q2274" i="5"/>
  <c r="Q2345" i="5"/>
  <c r="Q2408" i="5"/>
  <c r="Q2476" i="5"/>
  <c r="Q2538" i="5"/>
  <c r="Q2586" i="5"/>
  <c r="Q2636" i="5"/>
  <c r="Q2674" i="5"/>
  <c r="Q2712" i="5"/>
  <c r="Q2755" i="5"/>
  <c r="Q2793" i="5"/>
  <c r="Q2831" i="5"/>
  <c r="Q2868" i="5"/>
  <c r="Q2906" i="5"/>
  <c r="Q2944" i="5"/>
  <c r="Q2977" i="5"/>
  <c r="Q3010" i="5"/>
  <c r="Q3045" i="5"/>
  <c r="Q3074" i="5"/>
  <c r="Q3097" i="5"/>
  <c r="Q3128" i="5"/>
  <c r="Q3159" i="5"/>
  <c r="Q3182" i="5"/>
  <c r="Q3213" i="5"/>
  <c r="Q3234" i="5"/>
  <c r="Q3265" i="5"/>
  <c r="Q3296" i="5"/>
  <c r="Q3319" i="5"/>
  <c r="Q513" i="5"/>
  <c r="Q865" i="5"/>
  <c r="Q1231" i="5"/>
  <c r="Q1390" i="5"/>
  <c r="Q1560" i="5"/>
  <c r="Q1704" i="5"/>
  <c r="Q1830" i="5"/>
  <c r="Q1961" i="5"/>
  <c r="Q2049" i="5"/>
  <c r="Q2122" i="5"/>
  <c r="Q2202" i="5"/>
  <c r="Q2275" i="5"/>
  <c r="Q2346" i="5"/>
  <c r="Q2417" i="5"/>
  <c r="Q2480" i="5"/>
  <c r="Q2539" i="5"/>
  <c r="Q2589" i="5"/>
  <c r="Q2637" i="5"/>
  <c r="Q2675" i="5"/>
  <c r="Q2719" i="5"/>
  <c r="Q2756" i="5"/>
  <c r="Q2794" i="5"/>
  <c r="Q2832" i="5"/>
  <c r="Q2869" i="5"/>
  <c r="Q2912" i="5"/>
  <c r="Q2945" i="5"/>
  <c r="Q2978" i="5"/>
  <c r="Q3013" i="5"/>
  <c r="Q3046" i="5"/>
  <c r="Q3077" i="5"/>
  <c r="Q3106" i="5"/>
  <c r="Q3129" i="5"/>
  <c r="Q3160" i="5"/>
  <c r="Q3183" i="5"/>
  <c r="Q3214" i="5"/>
  <c r="Q3245" i="5"/>
  <c r="Q3266" i="5"/>
  <c r="Q3297" i="5"/>
  <c r="Q3320" i="5"/>
  <c r="Q3351" i="5"/>
  <c r="Q3382" i="5"/>
  <c r="Q3405" i="5"/>
  <c r="Q3434" i="5"/>
  <c r="Q3457" i="5"/>
  <c r="Q3488" i="5"/>
  <c r="Q3513" i="5"/>
  <c r="Q3533" i="5"/>
  <c r="Q3553" i="5"/>
  <c r="Q3573" i="5"/>
  <c r="Q3593" i="5"/>
  <c r="Q3616" i="5"/>
  <c r="Q3633" i="5"/>
  <c r="Q3656" i="5"/>
  <c r="Q3673" i="5"/>
  <c r="Q3696" i="5"/>
  <c r="Q3719" i="5"/>
  <c r="Q3736" i="5"/>
  <c r="Q3759" i="5"/>
  <c r="Q3776" i="5"/>
  <c r="Q3799" i="5"/>
  <c r="Q3822" i="5"/>
  <c r="Q3839" i="5"/>
  <c r="Q3862" i="5"/>
  <c r="Q3879" i="5"/>
  <c r="Q3902" i="5"/>
  <c r="Q3925" i="5"/>
  <c r="Q3942" i="5"/>
  <c r="Q3965" i="5"/>
  <c r="Q3982" i="5"/>
  <c r="Q4005" i="5"/>
  <c r="Q4025" i="5"/>
  <c r="Q4045" i="5"/>
  <c r="Q4065" i="5"/>
  <c r="Q4085" i="5"/>
  <c r="Q4105" i="5"/>
  <c r="Q4128" i="5"/>
  <c r="Q4145" i="5"/>
  <c r="Q4166" i="5"/>
  <c r="Q4181" i="5"/>
  <c r="Q4199" i="5"/>
  <c r="Q4217" i="5"/>
  <c r="Q4232" i="5"/>
  <c r="Q514" i="5"/>
  <c r="Q969" i="5"/>
  <c r="Q1232" i="5"/>
  <c r="Q1450" i="5"/>
  <c r="Q1593" i="5"/>
  <c r="Q1751" i="5"/>
  <c r="Q1871" i="5"/>
  <c r="Q1986" i="5"/>
  <c r="Q2074" i="5"/>
  <c r="Q2147" i="5"/>
  <c r="Q2220" i="5"/>
  <c r="Q2304" i="5"/>
  <c r="Q2370" i="5"/>
  <c r="Q2431" i="5"/>
  <c r="Q2501" i="5"/>
  <c r="Q2554" i="5"/>
  <c r="Q2602" i="5"/>
  <c r="Q2649" i="5"/>
  <c r="Q2687" i="5"/>
  <c r="Q2730" i="5"/>
  <c r="Q2768" i="5"/>
  <c r="Q2805" i="5"/>
  <c r="Q2845" i="5"/>
  <c r="Q2883" i="5"/>
  <c r="Q2922" i="5"/>
  <c r="Q2957" i="5"/>
  <c r="Q2990" i="5"/>
  <c r="Q3023" i="5"/>
  <c r="Q3055" i="5"/>
  <c r="Q3078" i="5"/>
  <c r="Q3109" i="5"/>
  <c r="Q3130" i="5"/>
  <c r="Q3161" i="5"/>
  <c r="Q3192" i="5"/>
  <c r="Q3215" i="5"/>
  <c r="Q3246" i="5"/>
  <c r="Q3269" i="5"/>
  <c r="Q3298" i="5"/>
  <c r="Q3329" i="5"/>
  <c r="Q3352" i="5"/>
  <c r="Q3383" i="5"/>
  <c r="Q3406" i="5"/>
  <c r="Q3437" i="5"/>
  <c r="Q3466" i="5"/>
  <c r="Q3489" i="5"/>
  <c r="Q3517" i="5"/>
  <c r="Q3534" i="5"/>
  <c r="Q3557" i="5"/>
  <c r="Q3577" i="5"/>
  <c r="Q3597" i="5"/>
  <c r="Q3617" i="5"/>
  <c r="Q3637" i="5"/>
  <c r="Q3657" i="5"/>
  <c r="Q3680" i="5"/>
  <c r="Q3697" i="5"/>
  <c r="Q3720" i="5"/>
  <c r="Q3737" i="5"/>
  <c r="Q3760" i="5"/>
  <c r="Q3783" i="5"/>
  <c r="Q3800" i="5"/>
  <c r="Q3823" i="5"/>
  <c r="Q3840" i="5"/>
  <c r="Q3863" i="5"/>
  <c r="Q3886" i="5"/>
  <c r="Q3903" i="5"/>
  <c r="Q3926" i="5"/>
  <c r="Q3943" i="5"/>
  <c r="Q3966" i="5"/>
  <c r="Q3989" i="5"/>
  <c r="Q4006" i="5"/>
  <c r="Q4029" i="5"/>
  <c r="Q4046" i="5"/>
  <c r="Q4069" i="5"/>
  <c r="Q4089" i="5"/>
  <c r="Q4109" i="5"/>
  <c r="Q4129" i="5"/>
  <c r="Q4149" i="5"/>
  <c r="Q4167" i="5"/>
  <c r="Q4185" i="5"/>
  <c r="Q4200" i="5"/>
  <c r="Q4220" i="5"/>
  <c r="Q4233" i="5"/>
  <c r="Q587" i="5"/>
  <c r="Q971" i="5"/>
  <c r="Q1294" i="5"/>
  <c r="Q1451" i="5"/>
  <c r="Q1620" i="5"/>
  <c r="Q1755" i="5"/>
  <c r="Q1875" i="5"/>
  <c r="Q1997" i="5"/>
  <c r="Q2077" i="5"/>
  <c r="Q2148" i="5"/>
  <c r="Q2232" i="5"/>
  <c r="Q2305" i="5"/>
  <c r="Q2371" i="5"/>
  <c r="Q2440" i="5"/>
  <c r="Q2503" i="5"/>
  <c r="Q2562" i="5"/>
  <c r="Q2610" i="5"/>
  <c r="Q2650" i="5"/>
  <c r="Q2693" i="5"/>
  <c r="Q2731" i="5"/>
  <c r="Q2769" i="5"/>
  <c r="Q2809" i="5"/>
  <c r="Q2847" i="5"/>
  <c r="Q2888" i="5"/>
  <c r="Q2925" i="5"/>
  <c r="Q2958" i="5"/>
  <c r="Q2991" i="5"/>
  <c r="Q3024" i="5"/>
  <c r="Q3056" i="5"/>
  <c r="Q3082" i="5"/>
  <c r="Q3110" i="5"/>
  <c r="Q3141" i="5"/>
  <c r="Q3162" i="5"/>
  <c r="Q3193" i="5"/>
  <c r="Q3216" i="5"/>
  <c r="Q3247" i="5"/>
  <c r="Q3278" i="5"/>
  <c r="Q3301" i="5"/>
  <c r="Q3330" i="5"/>
  <c r="Q3353" i="5"/>
  <c r="Q3384" i="5"/>
  <c r="Q3415" i="5"/>
  <c r="Q3438" i="5"/>
  <c r="Q3469" i="5"/>
  <c r="Q3490" i="5"/>
  <c r="Q3518" i="5"/>
  <c r="Q3541" i="5"/>
  <c r="Q3558" i="5"/>
  <c r="Q3581" i="5"/>
  <c r="Q3598" i="5"/>
  <c r="Q3621" i="5"/>
  <c r="Q3641" i="5"/>
  <c r="Q3661" i="5"/>
  <c r="Q3681" i="5"/>
  <c r="Q3701" i="5"/>
  <c r="Q3721" i="5"/>
  <c r="Q3744" i="5"/>
  <c r="Q3761" i="5"/>
  <c r="Q3784" i="5"/>
  <c r="Q3801" i="5"/>
  <c r="Q3824" i="5"/>
  <c r="Q3847" i="5"/>
  <c r="Q3864" i="5"/>
  <c r="Q3887" i="5"/>
  <c r="Q3904" i="5"/>
  <c r="Q3927" i="5"/>
  <c r="Q3950" i="5"/>
  <c r="Q3967" i="5"/>
  <c r="Q3990" i="5"/>
  <c r="Q4007" i="5"/>
  <c r="Q4030" i="5"/>
  <c r="Q4053" i="5"/>
  <c r="Q4070" i="5"/>
  <c r="Q4093" i="5"/>
  <c r="Q4110" i="5"/>
  <c r="Q4133" i="5"/>
  <c r="Q4153" i="5"/>
  <c r="Q4168" i="5"/>
  <c r="Q4188" i="5"/>
  <c r="Q4201" i="5"/>
  <c r="Q4221" i="5"/>
  <c r="Q4239" i="5"/>
  <c r="Q706" i="5"/>
  <c r="Q1017" i="5"/>
  <c r="Q1298" i="5"/>
  <c r="Q1483" i="5"/>
  <c r="Q1622" i="5"/>
  <c r="Q1758" i="5"/>
  <c r="Q1889" i="5"/>
  <c r="Q2000" i="5"/>
  <c r="Q2080" i="5"/>
  <c r="Q2160" i="5"/>
  <c r="Q2233" i="5"/>
  <c r="Q2306" i="5"/>
  <c r="Q2380" i="5"/>
  <c r="Q707" i="5"/>
  <c r="Q1111" i="5"/>
  <c r="Q1326" i="5"/>
  <c r="Q1486" i="5"/>
  <c r="Q1623" i="5"/>
  <c r="Q1775" i="5"/>
  <c r="Q1894" i="5"/>
  <c r="Q2004" i="5"/>
  <c r="Q2090" i="5"/>
  <c r="Q2163" i="5"/>
  <c r="Q2234" i="5"/>
  <c r="Q2316" i="5"/>
  <c r="Q2381" i="5"/>
  <c r="Q2444" i="5"/>
  <c r="Q2513" i="5"/>
  <c r="Q2564" i="5"/>
  <c r="Q2612" i="5"/>
  <c r="Q2658" i="5"/>
  <c r="Q2696" i="5"/>
  <c r="Q2736" i="5"/>
  <c r="Q2773" i="5"/>
  <c r="Q2815" i="5"/>
  <c r="Q2855" i="5"/>
  <c r="Q2892" i="5"/>
  <c r="Q2927" i="5"/>
  <c r="Q2960" i="5"/>
  <c r="Q2998" i="5"/>
  <c r="Q3031" i="5"/>
  <c r="Q3063" i="5"/>
  <c r="Q3094" i="5"/>
  <c r="Q3117" i="5"/>
  <c r="Q3146" i="5"/>
  <c r="Q3174" i="5"/>
  <c r="Q3200" i="5"/>
  <c r="Q3226" i="5"/>
  <c r="Q3254" i="5"/>
  <c r="Q3280" i="5"/>
  <c r="Q3311" i="5"/>
  <c r="Q3334" i="5"/>
  <c r="Q3365" i="5"/>
  <c r="Q3386" i="5"/>
  <c r="Q3417" i="5"/>
  <c r="Q3448" i="5"/>
  <c r="Q3471" i="5"/>
  <c r="Q3502" i="5"/>
  <c r="Q3520" i="5"/>
  <c r="Q3543" i="5"/>
  <c r="Q3566" i="5"/>
  <c r="Q3583" i="5"/>
  <c r="Q3606" i="5"/>
  <c r="Q3623" i="5"/>
  <c r="Q3646" i="5"/>
  <c r="Q3669" i="5"/>
  <c r="Q3686" i="5"/>
  <c r="Q3709" i="5"/>
  <c r="Q3726" i="5"/>
  <c r="Q3749" i="5"/>
  <c r="Q3769" i="5"/>
  <c r="Q3789" i="5"/>
  <c r="Q3809" i="5"/>
  <c r="Q3829" i="5"/>
  <c r="Q3849" i="5"/>
  <c r="Q3872" i="5"/>
  <c r="Q3889" i="5"/>
  <c r="Q3912" i="5"/>
  <c r="Q3929" i="5"/>
  <c r="Q3952" i="5"/>
  <c r="Q3975" i="5"/>
  <c r="Q3992" i="5"/>
  <c r="Q4015" i="5"/>
  <c r="Q4032" i="5"/>
  <c r="Q4055" i="5"/>
  <c r="Q4078" i="5"/>
  <c r="Q4095" i="5"/>
  <c r="Q4118" i="5"/>
  <c r="Q4135" i="5"/>
  <c r="Q4157" i="5"/>
  <c r="Q4175" i="5"/>
  <c r="Q4190" i="5"/>
  <c r="Q4208" i="5"/>
  <c r="Q4223" i="5"/>
  <c r="Q4241" i="5"/>
  <c r="Q2443" i="5"/>
  <c r="Q2810" i="5"/>
  <c r="Q3088" i="5"/>
  <c r="Q3302" i="5"/>
  <c r="Q3430" i="5"/>
  <c r="Q3529" i="5"/>
  <c r="Q3609" i="5"/>
  <c r="Q3695" i="5"/>
  <c r="Q3775" i="5"/>
  <c r="Q3861" i="5"/>
  <c r="Q3941" i="5"/>
  <c r="Q4021" i="5"/>
  <c r="Q4104" i="5"/>
  <c r="Q4180" i="5"/>
  <c r="Q2504" i="5"/>
  <c r="Q2851" i="5"/>
  <c r="Q3114" i="5"/>
  <c r="Q3333" i="5"/>
  <c r="Q3439" i="5"/>
  <c r="Q3542" i="5"/>
  <c r="Q3622" i="5"/>
  <c r="Q3705" i="5"/>
  <c r="Q3785" i="5"/>
  <c r="Q3865" i="5"/>
  <c r="Q3951" i="5"/>
  <c r="Q4031" i="5"/>
  <c r="Q4117" i="5"/>
  <c r="Q4189" i="5"/>
  <c r="Q2563" i="5"/>
  <c r="Q2891" i="5"/>
  <c r="Q3142" i="5"/>
  <c r="Q3350" i="5"/>
  <c r="Q3456" i="5"/>
  <c r="Q3552" i="5"/>
  <c r="Q3632" i="5"/>
  <c r="Q3712" i="5"/>
  <c r="Q3798" i="5"/>
  <c r="Q3878" i="5"/>
  <c r="Q3961" i="5"/>
  <c r="Q4041" i="5"/>
  <c r="Q4121" i="5"/>
  <c r="Q4198" i="5"/>
  <c r="Q2611" i="5"/>
  <c r="Q2926" i="5"/>
  <c r="Q3168" i="5"/>
  <c r="Q3362" i="5"/>
  <c r="Q3470" i="5"/>
  <c r="Q3559" i="5"/>
  <c r="Q3645" i="5"/>
  <c r="Q3725" i="5"/>
  <c r="Q3808" i="5"/>
  <c r="Q3888" i="5"/>
  <c r="Q3968" i="5"/>
  <c r="Q4054" i="5"/>
  <c r="Q4134" i="5"/>
  <c r="Q4207" i="5"/>
  <c r="Q2657" i="5"/>
  <c r="Q3194" i="5"/>
  <c r="Q3482" i="5"/>
  <c r="Q3655" i="5"/>
  <c r="Q3815" i="5"/>
  <c r="Q3981" i="5"/>
  <c r="Q4144" i="5"/>
  <c r="Q2695" i="5"/>
  <c r="Q3225" i="5"/>
  <c r="Q3501" i="5"/>
  <c r="Q3662" i="5"/>
  <c r="Q3825" i="5"/>
  <c r="Q3991" i="5"/>
  <c r="Q4156" i="5"/>
  <c r="Q2732" i="5"/>
  <c r="Q3248" i="5"/>
  <c r="Q3509" i="5"/>
  <c r="Q3672" i="5"/>
  <c r="Q3838" i="5"/>
  <c r="Q4001" i="5"/>
  <c r="Q4165" i="5"/>
  <c r="Q2772" i="5"/>
  <c r="Q3279" i="5"/>
  <c r="Q3519" i="5"/>
  <c r="Q3685" i="5"/>
  <c r="Q3848" i="5"/>
  <c r="Q4014" i="5"/>
  <c r="Q4169" i="5"/>
  <c r="Q3062" i="5"/>
  <c r="Q3416" i="5"/>
  <c r="Q3605" i="5"/>
  <c r="Q3765" i="5"/>
  <c r="Q3928" i="5"/>
  <c r="Q4094" i="5"/>
  <c r="Q4240" i="5"/>
  <c r="Q2959" i="5"/>
  <c r="Q3592" i="5"/>
  <c r="Q4071" i="5"/>
  <c r="Q3030" i="5"/>
  <c r="Q4213" i="5"/>
  <c r="Q3373" i="5"/>
  <c r="Q3901" i="5"/>
  <c r="Q3402" i="5"/>
  <c r="Q2992" i="5"/>
  <c r="Q3735" i="5"/>
  <c r="Q4081" i="5"/>
  <c r="Q3745" i="5"/>
  <c r="Q3758" i="5"/>
  <c r="Q4231" i="5"/>
  <c r="Q4222" i="5"/>
  <c r="Q3911" i="5"/>
  <c r="Q3385" i="5"/>
  <c r="Q3569" i="5"/>
  <c r="Q3582" i="5"/>
  <c r="Q3918" i="5"/>
  <c r="Q4064" i="5"/>
  <c r="Q5" i="5"/>
  <c r="O6" i="5"/>
  <c r="O14" i="5"/>
  <c r="O22" i="5"/>
  <c r="O30" i="5"/>
  <c r="O38" i="5"/>
  <c r="O46" i="5"/>
  <c r="O54" i="5"/>
  <c r="O62" i="5"/>
  <c r="O70" i="5"/>
  <c r="O78" i="5"/>
  <c r="O86" i="5"/>
  <c r="O94" i="5"/>
  <c r="O102" i="5"/>
  <c r="O110" i="5"/>
  <c r="O118" i="5"/>
  <c r="O126" i="5"/>
  <c r="O134" i="5"/>
  <c r="O142" i="5"/>
  <c r="O150" i="5"/>
  <c r="O158" i="5"/>
  <c r="O166" i="5"/>
  <c r="O174" i="5"/>
  <c r="O182" i="5"/>
  <c r="O190" i="5"/>
  <c r="O198" i="5"/>
  <c r="O206" i="5"/>
  <c r="O214" i="5"/>
  <c r="O222" i="5"/>
  <c r="O230" i="5"/>
  <c r="O238" i="5"/>
  <c r="O246" i="5"/>
  <c r="O254" i="5"/>
  <c r="O262" i="5"/>
  <c r="O270" i="5"/>
  <c r="O278" i="5"/>
  <c r="O286" i="5"/>
  <c r="O294" i="5"/>
  <c r="O302" i="5"/>
  <c r="O310" i="5"/>
  <c r="O318" i="5"/>
  <c r="O326" i="5"/>
  <c r="O334" i="5"/>
  <c r="O342" i="5"/>
  <c r="O350" i="5"/>
  <c r="O358" i="5"/>
  <c r="O366" i="5"/>
  <c r="O374" i="5"/>
  <c r="O382" i="5"/>
  <c r="O390" i="5"/>
  <c r="O398" i="5"/>
  <c r="O406" i="5"/>
  <c r="O414" i="5"/>
  <c r="O422" i="5"/>
  <c r="O430" i="5"/>
  <c r="O438" i="5"/>
  <c r="O446" i="5"/>
  <c r="O454" i="5"/>
  <c r="O462" i="5"/>
  <c r="O470" i="5"/>
  <c r="O478" i="5"/>
  <c r="O486" i="5"/>
  <c r="O494" i="5"/>
  <c r="O502" i="5"/>
  <c r="O510" i="5"/>
  <c r="O518" i="5"/>
  <c r="O526" i="5"/>
  <c r="O534" i="5"/>
  <c r="O542" i="5"/>
  <c r="O550" i="5"/>
  <c r="O558" i="5"/>
  <c r="O566" i="5"/>
  <c r="O574" i="5"/>
  <c r="O582" i="5"/>
  <c r="O590" i="5"/>
  <c r="O598" i="5"/>
  <c r="O606" i="5"/>
  <c r="O614" i="5"/>
  <c r="O622" i="5"/>
  <c r="O630" i="5"/>
  <c r="O638" i="5"/>
  <c r="O646" i="5"/>
  <c r="O654" i="5"/>
  <c r="O662" i="5"/>
  <c r="O670" i="5"/>
  <c r="O678" i="5"/>
  <c r="O686" i="5"/>
  <c r="O694" i="5"/>
  <c r="O702" i="5"/>
  <c r="O710" i="5"/>
  <c r="O718" i="5"/>
  <c r="O726" i="5"/>
  <c r="O734" i="5"/>
  <c r="O742" i="5"/>
  <c r="O750" i="5"/>
  <c r="O758" i="5"/>
  <c r="O766" i="5"/>
  <c r="O774" i="5"/>
  <c r="O782" i="5"/>
  <c r="O790" i="5"/>
  <c r="O798" i="5"/>
  <c r="O806" i="5"/>
  <c r="O814" i="5"/>
  <c r="O822" i="5"/>
  <c r="O830" i="5"/>
  <c r="O838" i="5"/>
  <c r="O846" i="5"/>
  <c r="O854" i="5"/>
  <c r="O862" i="5"/>
  <c r="O870" i="5"/>
  <c r="O878" i="5"/>
  <c r="O886" i="5"/>
  <c r="O894" i="5"/>
  <c r="O902" i="5"/>
  <c r="O910" i="5"/>
  <c r="O918" i="5"/>
  <c r="O926" i="5"/>
  <c r="O934" i="5"/>
  <c r="O942" i="5"/>
  <c r="O950" i="5"/>
  <c r="O958" i="5"/>
  <c r="O966" i="5"/>
  <c r="O974" i="5"/>
  <c r="O982" i="5"/>
  <c r="O990" i="5"/>
  <c r="O998" i="5"/>
  <c r="O1006" i="5"/>
  <c r="O1014" i="5"/>
  <c r="O7" i="5"/>
  <c r="O15" i="5"/>
  <c r="O23" i="5"/>
  <c r="O31" i="5"/>
  <c r="O39" i="5"/>
  <c r="O47" i="5"/>
  <c r="O55" i="5"/>
  <c r="O63" i="5"/>
  <c r="O71" i="5"/>
  <c r="O79" i="5"/>
  <c r="O87" i="5"/>
  <c r="O95" i="5"/>
  <c r="O103" i="5"/>
  <c r="O111" i="5"/>
  <c r="O119" i="5"/>
  <c r="O127" i="5"/>
  <c r="O135" i="5"/>
  <c r="O143" i="5"/>
  <c r="O151" i="5"/>
  <c r="O159" i="5"/>
  <c r="O167" i="5"/>
  <c r="O175" i="5"/>
  <c r="O183" i="5"/>
  <c r="O191" i="5"/>
  <c r="O199" i="5"/>
  <c r="O207" i="5"/>
  <c r="O215" i="5"/>
  <c r="O223" i="5"/>
  <c r="O8" i="5"/>
  <c r="O18" i="5"/>
  <c r="O28" i="5"/>
  <c r="O40" i="5"/>
  <c r="O50" i="5"/>
  <c r="O60" i="5"/>
  <c r="O72" i="5"/>
  <c r="O82" i="5"/>
  <c r="O92" i="5"/>
  <c r="O104" i="5"/>
  <c r="O114" i="5"/>
  <c r="O124" i="5"/>
  <c r="O136" i="5"/>
  <c r="O146" i="5"/>
  <c r="O156" i="5"/>
  <c r="O168" i="5"/>
  <c r="O178" i="5"/>
  <c r="O188" i="5"/>
  <c r="O200" i="5"/>
  <c r="O210" i="5"/>
  <c r="O220" i="5"/>
  <c r="O231" i="5"/>
  <c r="O240" i="5"/>
  <c r="O249" i="5"/>
  <c r="O258" i="5"/>
  <c r="O267" i="5"/>
  <c r="O276" i="5"/>
  <c r="O285" i="5"/>
  <c r="O295" i="5"/>
  <c r="O304" i="5"/>
  <c r="O313" i="5"/>
  <c r="O322" i="5"/>
  <c r="O331" i="5"/>
  <c r="O340" i="5"/>
  <c r="O349" i="5"/>
  <c r="O359" i="5"/>
  <c r="O368" i="5"/>
  <c r="O377" i="5"/>
  <c r="O386" i="5"/>
  <c r="O395" i="5"/>
  <c r="O404" i="5"/>
  <c r="O413" i="5"/>
  <c r="O423" i="5"/>
  <c r="O432" i="5"/>
  <c r="O441" i="5"/>
  <c r="O450" i="5"/>
  <c r="O459" i="5"/>
  <c r="O468" i="5"/>
  <c r="O477" i="5"/>
  <c r="O487" i="5"/>
  <c r="O496" i="5"/>
  <c r="O505" i="5"/>
  <c r="O514" i="5"/>
  <c r="O523" i="5"/>
  <c r="O532" i="5"/>
  <c r="O541" i="5"/>
  <c r="O551" i="5"/>
  <c r="O560" i="5"/>
  <c r="O569" i="5"/>
  <c r="O578" i="5"/>
  <c r="O587" i="5"/>
  <c r="O596" i="5"/>
  <c r="O605" i="5"/>
  <c r="O615" i="5"/>
  <c r="O624" i="5"/>
  <c r="O633" i="5"/>
  <c r="O642" i="5"/>
  <c r="O651" i="5"/>
  <c r="O660" i="5"/>
  <c r="O669" i="5"/>
  <c r="O679" i="5"/>
  <c r="O688" i="5"/>
  <c r="O697" i="5"/>
  <c r="O706" i="5"/>
  <c r="O715" i="5"/>
  <c r="O724" i="5"/>
  <c r="O733" i="5"/>
  <c r="O743" i="5"/>
  <c r="O752" i="5"/>
  <c r="O761" i="5"/>
  <c r="O770" i="5"/>
  <c r="O779" i="5"/>
  <c r="O788" i="5"/>
  <c r="O797" i="5"/>
  <c r="O807" i="5"/>
  <c r="O816" i="5"/>
  <c r="O825" i="5"/>
  <c r="O834" i="5"/>
  <c r="O843" i="5"/>
  <c r="O852" i="5"/>
  <c r="O861" i="5"/>
  <c r="O871" i="5"/>
  <c r="O880" i="5"/>
  <c r="O889" i="5"/>
  <c r="O898" i="5"/>
  <c r="O907" i="5"/>
  <c r="O916" i="5"/>
  <c r="O925" i="5"/>
  <c r="O935" i="5"/>
  <c r="O944" i="5"/>
  <c r="O953" i="5"/>
  <c r="O962" i="5"/>
  <c r="O971" i="5"/>
  <c r="O980" i="5"/>
  <c r="O989" i="5"/>
  <c r="O999" i="5"/>
  <c r="O1008" i="5"/>
  <c r="O1017" i="5"/>
  <c r="O1025" i="5"/>
  <c r="O1033" i="5"/>
  <c r="O1041" i="5"/>
  <c r="O1049" i="5"/>
  <c r="O1057" i="5"/>
  <c r="O1065" i="5"/>
  <c r="O1073" i="5"/>
  <c r="O1081" i="5"/>
  <c r="O1089" i="5"/>
  <c r="O1097" i="5"/>
  <c r="O1105" i="5"/>
  <c r="O1113" i="5"/>
  <c r="O1121" i="5"/>
  <c r="O1129" i="5"/>
  <c r="O1137" i="5"/>
  <c r="O1145" i="5"/>
  <c r="O1153" i="5"/>
  <c r="O1161" i="5"/>
  <c r="O1169" i="5"/>
  <c r="O9" i="5"/>
  <c r="O19" i="5"/>
  <c r="O29" i="5"/>
  <c r="O41" i="5"/>
  <c r="O51" i="5"/>
  <c r="O61" i="5"/>
  <c r="O73" i="5"/>
  <c r="O83" i="5"/>
  <c r="O93" i="5"/>
  <c r="O105" i="5"/>
  <c r="O115" i="5"/>
  <c r="O125" i="5"/>
  <c r="O137" i="5"/>
  <c r="O147" i="5"/>
  <c r="O157" i="5"/>
  <c r="O169" i="5"/>
  <c r="O179" i="5"/>
  <c r="O189" i="5"/>
  <c r="O201" i="5"/>
  <c r="O211" i="5"/>
  <c r="O221" i="5"/>
  <c r="O232" i="5"/>
  <c r="O241" i="5"/>
  <c r="O250" i="5"/>
  <c r="O259" i="5"/>
  <c r="O268" i="5"/>
  <c r="O277" i="5"/>
  <c r="O287" i="5"/>
  <c r="O296" i="5"/>
  <c r="O305" i="5"/>
  <c r="O314" i="5"/>
  <c r="O323" i="5"/>
  <c r="O332" i="5"/>
  <c r="O341" i="5"/>
  <c r="O351" i="5"/>
  <c r="O360" i="5"/>
  <c r="O369" i="5"/>
  <c r="O378" i="5"/>
  <c r="O387" i="5"/>
  <c r="O396" i="5"/>
  <c r="O405" i="5"/>
  <c r="O415" i="5"/>
  <c r="O424" i="5"/>
  <c r="O433" i="5"/>
  <c r="O442" i="5"/>
  <c r="O451" i="5"/>
  <c r="O460" i="5"/>
  <c r="O469" i="5"/>
  <c r="O479" i="5"/>
  <c r="O488" i="5"/>
  <c r="O497" i="5"/>
  <c r="O506" i="5"/>
  <c r="O515" i="5"/>
  <c r="O524" i="5"/>
  <c r="O533" i="5"/>
  <c r="O543" i="5"/>
  <c r="O552" i="5"/>
  <c r="O561" i="5"/>
  <c r="O570" i="5"/>
  <c r="O579" i="5"/>
  <c r="O588" i="5"/>
  <c r="O597" i="5"/>
  <c r="O607" i="5"/>
  <c r="O616" i="5"/>
  <c r="O625" i="5"/>
  <c r="O634" i="5"/>
  <c r="O643" i="5"/>
  <c r="O652" i="5"/>
  <c r="O661" i="5"/>
  <c r="O671" i="5"/>
  <c r="O680" i="5"/>
  <c r="O689" i="5"/>
  <c r="O698" i="5"/>
  <c r="O707" i="5"/>
  <c r="O716" i="5"/>
  <c r="O725" i="5"/>
  <c r="O735" i="5"/>
  <c r="O744" i="5"/>
  <c r="O753" i="5"/>
  <c r="O762" i="5"/>
  <c r="O771" i="5"/>
  <c r="O780" i="5"/>
  <c r="O789" i="5"/>
  <c r="O799" i="5"/>
  <c r="O808" i="5"/>
  <c r="O817" i="5"/>
  <c r="O826" i="5"/>
  <c r="O835" i="5"/>
  <c r="O844" i="5"/>
  <c r="O853" i="5"/>
  <c r="O863" i="5"/>
  <c r="O872" i="5"/>
  <c r="O881" i="5"/>
  <c r="O890" i="5"/>
  <c r="O899" i="5"/>
  <c r="O908" i="5"/>
  <c r="O917" i="5"/>
  <c r="O927" i="5"/>
  <c r="O936" i="5"/>
  <c r="O945" i="5"/>
  <c r="O954" i="5"/>
  <c r="O963" i="5"/>
  <c r="O972" i="5"/>
  <c r="O981" i="5"/>
  <c r="O991" i="5"/>
  <c r="O1000" i="5"/>
  <c r="O1009" i="5"/>
  <c r="O1018" i="5"/>
  <c r="O1026" i="5"/>
  <c r="O1034" i="5"/>
  <c r="O1042" i="5"/>
  <c r="O1050" i="5"/>
  <c r="O1058" i="5"/>
  <c r="O1066" i="5"/>
  <c r="O1074" i="5"/>
  <c r="O1082" i="5"/>
  <c r="O1090" i="5"/>
  <c r="O1098" i="5"/>
  <c r="O1106" i="5"/>
  <c r="O1114" i="5"/>
  <c r="O1122" i="5"/>
  <c r="O1130" i="5"/>
  <c r="O1138" i="5"/>
  <c r="O1146" i="5"/>
  <c r="O1154" i="5"/>
  <c r="O1162" i="5"/>
  <c r="O1170" i="5"/>
  <c r="O10" i="5"/>
  <c r="O20" i="5"/>
  <c r="O32" i="5"/>
  <c r="O42" i="5"/>
  <c r="O52" i="5"/>
  <c r="O64" i="5"/>
  <c r="O74" i="5"/>
  <c r="O84" i="5"/>
  <c r="O96" i="5"/>
  <c r="O106" i="5"/>
  <c r="O116" i="5"/>
  <c r="O128" i="5"/>
  <c r="O138" i="5"/>
  <c r="O148" i="5"/>
  <c r="O160" i="5"/>
  <c r="O170" i="5"/>
  <c r="O180" i="5"/>
  <c r="O192" i="5"/>
  <c r="O202" i="5"/>
  <c r="O212" i="5"/>
  <c r="O224" i="5"/>
  <c r="O233" i="5"/>
  <c r="O242" i="5"/>
  <c r="O251" i="5"/>
  <c r="O260" i="5"/>
  <c r="O269" i="5"/>
  <c r="O279" i="5"/>
  <c r="O288" i="5"/>
  <c r="O297" i="5"/>
  <c r="O306" i="5"/>
  <c r="O315" i="5"/>
  <c r="O324" i="5"/>
  <c r="O333" i="5"/>
  <c r="O343" i="5"/>
  <c r="O352" i="5"/>
  <c r="O361" i="5"/>
  <c r="O370" i="5"/>
  <c r="O379" i="5"/>
  <c r="O388" i="5"/>
  <c r="O397" i="5"/>
  <c r="O407" i="5"/>
  <c r="O416" i="5"/>
  <c r="O425" i="5"/>
  <c r="O434" i="5"/>
  <c r="O443" i="5"/>
  <c r="O452" i="5"/>
  <c r="O461" i="5"/>
  <c r="O471" i="5"/>
  <c r="O480" i="5"/>
  <c r="O489" i="5"/>
  <c r="O498" i="5"/>
  <c r="O507" i="5"/>
  <c r="O516" i="5"/>
  <c r="O525" i="5"/>
  <c r="O535" i="5"/>
  <c r="O544" i="5"/>
  <c r="O553" i="5"/>
  <c r="O562" i="5"/>
  <c r="O571" i="5"/>
  <c r="O580" i="5"/>
  <c r="O589" i="5"/>
  <c r="O599" i="5"/>
  <c r="O608" i="5"/>
  <c r="O617" i="5"/>
  <c r="O626" i="5"/>
  <c r="O635" i="5"/>
  <c r="O644" i="5"/>
  <c r="O653" i="5"/>
  <c r="O663" i="5"/>
  <c r="O672" i="5"/>
  <c r="O681" i="5"/>
  <c r="O690" i="5"/>
  <c r="O699" i="5"/>
  <c r="O708" i="5"/>
  <c r="O717" i="5"/>
  <c r="O727" i="5"/>
  <c r="O736" i="5"/>
  <c r="O745" i="5"/>
  <c r="O754" i="5"/>
  <c r="O763" i="5"/>
  <c r="O772" i="5"/>
  <c r="O781" i="5"/>
  <c r="O791" i="5"/>
  <c r="O800" i="5"/>
  <c r="O809" i="5"/>
  <c r="O818" i="5"/>
  <c r="O827" i="5"/>
  <c r="O836" i="5"/>
  <c r="O845" i="5"/>
  <c r="O855" i="5"/>
  <c r="O864" i="5"/>
  <c r="O873" i="5"/>
  <c r="O882" i="5"/>
  <c r="O891" i="5"/>
  <c r="O900" i="5"/>
  <c r="O909" i="5"/>
  <c r="O919" i="5"/>
  <c r="O928" i="5"/>
  <c r="O937" i="5"/>
  <c r="O946" i="5"/>
  <c r="O955" i="5"/>
  <c r="O964" i="5"/>
  <c r="O973" i="5"/>
  <c r="O983" i="5"/>
  <c r="O992" i="5"/>
  <c r="O1001" i="5"/>
  <c r="O1010" i="5"/>
  <c r="O1019" i="5"/>
  <c r="O1027" i="5"/>
  <c r="O1035" i="5"/>
  <c r="O1043" i="5"/>
  <c r="O1051" i="5"/>
  <c r="O1059" i="5"/>
  <c r="O1067" i="5"/>
  <c r="O1075" i="5"/>
  <c r="O1083" i="5"/>
  <c r="O1091" i="5"/>
  <c r="O1099" i="5"/>
  <c r="O1107" i="5"/>
  <c r="O1115" i="5"/>
  <c r="O1123" i="5"/>
  <c r="O1131" i="5"/>
  <c r="O1139" i="5"/>
  <c r="O1147" i="5"/>
  <c r="O1155" i="5"/>
  <c r="O11" i="5"/>
  <c r="O21" i="5"/>
  <c r="O33" i="5"/>
  <c r="O43" i="5"/>
  <c r="O53" i="5"/>
  <c r="O65" i="5"/>
  <c r="O75" i="5"/>
  <c r="O85" i="5"/>
  <c r="O97" i="5"/>
  <c r="O107" i="5"/>
  <c r="O117" i="5"/>
  <c r="O129" i="5"/>
  <c r="O139" i="5"/>
  <c r="O149" i="5"/>
  <c r="O161" i="5"/>
  <c r="O171" i="5"/>
  <c r="O181" i="5"/>
  <c r="O193" i="5"/>
  <c r="O203" i="5"/>
  <c r="O213" i="5"/>
  <c r="O225" i="5"/>
  <c r="O234" i="5"/>
  <c r="O243" i="5"/>
  <c r="O252" i="5"/>
  <c r="O261" i="5"/>
  <c r="O271" i="5"/>
  <c r="O280" i="5"/>
  <c r="O289" i="5"/>
  <c r="O298" i="5"/>
  <c r="O307" i="5"/>
  <c r="O316" i="5"/>
  <c r="O325" i="5"/>
  <c r="O335" i="5"/>
  <c r="O344" i="5"/>
  <c r="O353" i="5"/>
  <c r="O362" i="5"/>
  <c r="O371" i="5"/>
  <c r="O380" i="5"/>
  <c r="O389" i="5"/>
  <c r="O399" i="5"/>
  <c r="O408" i="5"/>
  <c r="O417" i="5"/>
  <c r="O426" i="5"/>
  <c r="O435" i="5"/>
  <c r="O444" i="5"/>
  <c r="O453" i="5"/>
  <c r="O463" i="5"/>
  <c r="O472" i="5"/>
  <c r="O481" i="5"/>
  <c r="O490" i="5"/>
  <c r="O499" i="5"/>
  <c r="O508" i="5"/>
  <c r="O517" i="5"/>
  <c r="O527" i="5"/>
  <c r="O536" i="5"/>
  <c r="O545" i="5"/>
  <c r="O554" i="5"/>
  <c r="O563" i="5"/>
  <c r="O572" i="5"/>
  <c r="O581" i="5"/>
  <c r="O591" i="5"/>
  <c r="O600" i="5"/>
  <c r="O609" i="5"/>
  <c r="O618" i="5"/>
  <c r="O627" i="5"/>
  <c r="O636" i="5"/>
  <c r="O645" i="5"/>
  <c r="O655" i="5"/>
  <c r="O664" i="5"/>
  <c r="O673" i="5"/>
  <c r="O682" i="5"/>
  <c r="O691" i="5"/>
  <c r="O700" i="5"/>
  <c r="O709" i="5"/>
  <c r="O719" i="5"/>
  <c r="O728" i="5"/>
  <c r="O737" i="5"/>
  <c r="O746" i="5"/>
  <c r="O755" i="5"/>
  <c r="O764" i="5"/>
  <c r="O773" i="5"/>
  <c r="O783" i="5"/>
  <c r="O792" i="5"/>
  <c r="O801" i="5"/>
  <c r="O810" i="5"/>
  <c r="O819" i="5"/>
  <c r="O828" i="5"/>
  <c r="O837" i="5"/>
  <c r="O847" i="5"/>
  <c r="O856" i="5"/>
  <c r="O865" i="5"/>
  <c r="O874" i="5"/>
  <c r="O883" i="5"/>
  <c r="O892" i="5"/>
  <c r="O901" i="5"/>
  <c r="O911" i="5"/>
  <c r="O920" i="5"/>
  <c r="O929" i="5"/>
  <c r="O938" i="5"/>
  <c r="O947" i="5"/>
  <c r="O956" i="5"/>
  <c r="O965" i="5"/>
  <c r="O975" i="5"/>
  <c r="O984" i="5"/>
  <c r="O993" i="5"/>
  <c r="O1002" i="5"/>
  <c r="O1011" i="5"/>
  <c r="O1020" i="5"/>
  <c r="O1028" i="5"/>
  <c r="O1036" i="5"/>
  <c r="O1044" i="5"/>
  <c r="O1052" i="5"/>
  <c r="O1060" i="5"/>
  <c r="O1068" i="5"/>
  <c r="O1076" i="5"/>
  <c r="O1084" i="5"/>
  <c r="O1092" i="5"/>
  <c r="O1100" i="5"/>
  <c r="O1108" i="5"/>
  <c r="O1116" i="5"/>
  <c r="O1124" i="5"/>
  <c r="O1132" i="5"/>
  <c r="O1140" i="5"/>
  <c r="O1148" i="5"/>
  <c r="O1156" i="5"/>
  <c r="O12" i="5"/>
  <c r="O24" i="5"/>
  <c r="O34" i="5"/>
  <c r="O44" i="5"/>
  <c r="O56" i="5"/>
  <c r="O66" i="5"/>
  <c r="O76" i="5"/>
  <c r="O88" i="5"/>
  <c r="O98" i="5"/>
  <c r="O108" i="5"/>
  <c r="O120" i="5"/>
  <c r="O130" i="5"/>
  <c r="O140" i="5"/>
  <c r="O152" i="5"/>
  <c r="O162" i="5"/>
  <c r="O172" i="5"/>
  <c r="O184" i="5"/>
  <c r="O194" i="5"/>
  <c r="O204" i="5"/>
  <c r="O216" i="5"/>
  <c r="O226" i="5"/>
  <c r="O235" i="5"/>
  <c r="O244" i="5"/>
  <c r="O253" i="5"/>
  <c r="O263" i="5"/>
  <c r="O272" i="5"/>
  <c r="O281" i="5"/>
  <c r="O290" i="5"/>
  <c r="O299" i="5"/>
  <c r="O308" i="5"/>
  <c r="O317" i="5"/>
  <c r="O327" i="5"/>
  <c r="O336" i="5"/>
  <c r="O345" i="5"/>
  <c r="O354" i="5"/>
  <c r="O363" i="5"/>
  <c r="O372" i="5"/>
  <c r="O381" i="5"/>
  <c r="O391" i="5"/>
  <c r="O400" i="5"/>
  <c r="O409" i="5"/>
  <c r="O418" i="5"/>
  <c r="O427" i="5"/>
  <c r="O436" i="5"/>
  <c r="O445" i="5"/>
  <c r="O455" i="5"/>
  <c r="O464" i="5"/>
  <c r="O473" i="5"/>
  <c r="O482" i="5"/>
  <c r="O491" i="5"/>
  <c r="O13" i="5"/>
  <c r="O25" i="5"/>
  <c r="O35" i="5"/>
  <c r="O45" i="5"/>
  <c r="O57" i="5"/>
  <c r="O67" i="5"/>
  <c r="O77" i="5"/>
  <c r="O89" i="5"/>
  <c r="O99" i="5"/>
  <c r="O109" i="5"/>
  <c r="O121" i="5"/>
  <c r="O131" i="5"/>
  <c r="O141" i="5"/>
  <c r="O153" i="5"/>
  <c r="O163" i="5"/>
  <c r="O173" i="5"/>
  <c r="O185" i="5"/>
  <c r="O195" i="5"/>
  <c r="O205" i="5"/>
  <c r="O217" i="5"/>
  <c r="O227" i="5"/>
  <c r="O236" i="5"/>
  <c r="O245" i="5"/>
  <c r="O255" i="5"/>
  <c r="O264" i="5"/>
  <c r="O273" i="5"/>
  <c r="O282" i="5"/>
  <c r="O291" i="5"/>
  <c r="O300" i="5"/>
  <c r="O309" i="5"/>
  <c r="O319" i="5"/>
  <c r="O328" i="5"/>
  <c r="O337" i="5"/>
  <c r="O346" i="5"/>
  <c r="O355" i="5"/>
  <c r="O364" i="5"/>
  <c r="O373" i="5"/>
  <c r="O383" i="5"/>
  <c r="O392" i="5"/>
  <c r="O401" i="5"/>
  <c r="O410" i="5"/>
  <c r="O419" i="5"/>
  <c r="O428" i="5"/>
  <c r="O437" i="5"/>
  <c r="O447" i="5"/>
  <c r="O456" i="5"/>
  <c r="O465" i="5"/>
  <c r="O474" i="5"/>
  <c r="O483" i="5"/>
  <c r="O492" i="5"/>
  <c r="O501" i="5"/>
  <c r="O16" i="5"/>
  <c r="O26" i="5"/>
  <c r="O36" i="5"/>
  <c r="O48" i="5"/>
  <c r="O58" i="5"/>
  <c r="O68" i="5"/>
  <c r="O80" i="5"/>
  <c r="O90" i="5"/>
  <c r="O100" i="5"/>
  <c r="O112" i="5"/>
  <c r="O122" i="5"/>
  <c r="O132" i="5"/>
  <c r="O144" i="5"/>
  <c r="O154" i="5"/>
  <c r="O164" i="5"/>
  <c r="O176" i="5"/>
  <c r="O186" i="5"/>
  <c r="O196" i="5"/>
  <c r="O208" i="5"/>
  <c r="O218" i="5"/>
  <c r="O228" i="5"/>
  <c r="O237" i="5"/>
  <c r="O247" i="5"/>
  <c r="O256" i="5"/>
  <c r="O265" i="5"/>
  <c r="O274" i="5"/>
  <c r="O283" i="5"/>
  <c r="O292" i="5"/>
  <c r="O301" i="5"/>
  <c r="O311" i="5"/>
  <c r="O320" i="5"/>
  <c r="O329" i="5"/>
  <c r="O338" i="5"/>
  <c r="O347" i="5"/>
  <c r="O356" i="5"/>
  <c r="O365" i="5"/>
  <c r="O375" i="5"/>
  <c r="O384" i="5"/>
  <c r="O393" i="5"/>
  <c r="O402" i="5"/>
  <c r="O411" i="5"/>
  <c r="O420" i="5"/>
  <c r="O429" i="5"/>
  <c r="O439" i="5"/>
  <c r="O448" i="5"/>
  <c r="O457" i="5"/>
  <c r="O466" i="5"/>
  <c r="O475" i="5"/>
  <c r="O484" i="5"/>
  <c r="O493" i="5"/>
  <c r="O17" i="5"/>
  <c r="O27" i="5"/>
  <c r="O37" i="5"/>
  <c r="O49" i="5"/>
  <c r="O59" i="5"/>
  <c r="O69" i="5"/>
  <c r="O81" i="5"/>
  <c r="O91" i="5"/>
  <c r="O101" i="5"/>
  <c r="O113" i="5"/>
  <c r="O123" i="5"/>
  <c r="O133" i="5"/>
  <c r="O145" i="5"/>
  <c r="O155" i="5"/>
  <c r="O165" i="5"/>
  <c r="O177" i="5"/>
  <c r="O187" i="5"/>
  <c r="O197" i="5"/>
  <c r="O209" i="5"/>
  <c r="O219" i="5"/>
  <c r="O229" i="5"/>
  <c r="O239" i="5"/>
  <c r="O248" i="5"/>
  <c r="O257" i="5"/>
  <c r="O266" i="5"/>
  <c r="O275" i="5"/>
  <c r="O284" i="5"/>
  <c r="O293" i="5"/>
  <c r="O303" i="5"/>
  <c r="O312" i="5"/>
  <c r="O321" i="5"/>
  <c r="O330" i="5"/>
  <c r="O339" i="5"/>
  <c r="O348" i="5"/>
  <c r="O357" i="5"/>
  <c r="O367" i="5"/>
  <c r="O376" i="5"/>
  <c r="O385" i="5"/>
  <c r="O394" i="5"/>
  <c r="O403" i="5"/>
  <c r="O412" i="5"/>
  <c r="O421" i="5"/>
  <c r="O431" i="5"/>
  <c r="O440" i="5"/>
  <c r="O449" i="5"/>
  <c r="O458" i="5"/>
  <c r="O467" i="5"/>
  <c r="O476" i="5"/>
  <c r="O485" i="5"/>
  <c r="O495" i="5"/>
  <c r="O504" i="5"/>
  <c r="O500" i="5"/>
  <c r="O521" i="5"/>
  <c r="O539" i="5"/>
  <c r="O557" i="5"/>
  <c r="O576" i="5"/>
  <c r="O594" i="5"/>
  <c r="O612" i="5"/>
  <c r="O631" i="5"/>
  <c r="O649" i="5"/>
  <c r="O667" i="5"/>
  <c r="O685" i="5"/>
  <c r="O704" i="5"/>
  <c r="O722" i="5"/>
  <c r="O740" i="5"/>
  <c r="O759" i="5"/>
  <c r="O777" i="5"/>
  <c r="O795" i="5"/>
  <c r="O813" i="5"/>
  <c r="O832" i="5"/>
  <c r="O850" i="5"/>
  <c r="O868" i="5"/>
  <c r="O887" i="5"/>
  <c r="O905" i="5"/>
  <c r="O923" i="5"/>
  <c r="O941" i="5"/>
  <c r="O960" i="5"/>
  <c r="O978" i="5"/>
  <c r="O996" i="5"/>
  <c r="O1015" i="5"/>
  <c r="O1031" i="5"/>
  <c r="O1047" i="5"/>
  <c r="O1063" i="5"/>
  <c r="O1079" i="5"/>
  <c r="O1095" i="5"/>
  <c r="O1111" i="5"/>
  <c r="O1127" i="5"/>
  <c r="O1143" i="5"/>
  <c r="O1159" i="5"/>
  <c r="O1171" i="5"/>
  <c r="O1179" i="5"/>
  <c r="O1187" i="5"/>
  <c r="O1195" i="5"/>
  <c r="O1203" i="5"/>
  <c r="O1211" i="5"/>
  <c r="O1219" i="5"/>
  <c r="O1227" i="5"/>
  <c r="O1235" i="5"/>
  <c r="O1243" i="5"/>
  <c r="O1251" i="5"/>
  <c r="O1259" i="5"/>
  <c r="O1267" i="5"/>
  <c r="O1275" i="5"/>
  <c r="O1283" i="5"/>
  <c r="O1291" i="5"/>
  <c r="O1299" i="5"/>
  <c r="O1307" i="5"/>
  <c r="O1315" i="5"/>
  <c r="O1323" i="5"/>
  <c r="O1331" i="5"/>
  <c r="O1339" i="5"/>
  <c r="O1347" i="5"/>
  <c r="O1355" i="5"/>
  <c r="O1363" i="5"/>
  <c r="O1371" i="5"/>
  <c r="O1379" i="5"/>
  <c r="O1387" i="5"/>
  <c r="O1395" i="5"/>
  <c r="O1403" i="5"/>
  <c r="O1411" i="5"/>
  <c r="O1419" i="5"/>
  <c r="O1427" i="5"/>
  <c r="O1435" i="5"/>
  <c r="O1443" i="5"/>
  <c r="O1451" i="5"/>
  <c r="O1459" i="5"/>
  <c r="O1467" i="5"/>
  <c r="O1475" i="5"/>
  <c r="O1483" i="5"/>
  <c r="O1491" i="5"/>
  <c r="O1499" i="5"/>
  <c r="O1507" i="5"/>
  <c r="O1515" i="5"/>
  <c r="O1523" i="5"/>
  <c r="O1531" i="5"/>
  <c r="O1539" i="5"/>
  <c r="O1547" i="5"/>
  <c r="O1555" i="5"/>
  <c r="O1563" i="5"/>
  <c r="O1571" i="5"/>
  <c r="O1579" i="5"/>
  <c r="O1587" i="5"/>
  <c r="O1595" i="5"/>
  <c r="O1603" i="5"/>
  <c r="O1611" i="5"/>
  <c r="O1619" i="5"/>
  <c r="O1627" i="5"/>
  <c r="O1635" i="5"/>
  <c r="O1643" i="5"/>
  <c r="O1651" i="5"/>
  <c r="O1659" i="5"/>
  <c r="O1667" i="5"/>
  <c r="O1675" i="5"/>
  <c r="O1683" i="5"/>
  <c r="O1691" i="5"/>
  <c r="O1699" i="5"/>
  <c r="O1707" i="5"/>
  <c r="O1715" i="5"/>
  <c r="O1723" i="5"/>
  <c r="O1731" i="5"/>
  <c r="O1739" i="5"/>
  <c r="O1747" i="5"/>
  <c r="O1755" i="5"/>
  <c r="O1763" i="5"/>
  <c r="O1771" i="5"/>
  <c r="O1779" i="5"/>
  <c r="O1787" i="5"/>
  <c r="O1795" i="5"/>
  <c r="O1803" i="5"/>
  <c r="O1811" i="5"/>
  <c r="O1819" i="5"/>
  <c r="O1827" i="5"/>
  <c r="O1835" i="5"/>
  <c r="O1843" i="5"/>
  <c r="O1851" i="5"/>
  <c r="O1859" i="5"/>
  <c r="O1867" i="5"/>
  <c r="O1875" i="5"/>
  <c r="O1883" i="5"/>
  <c r="O1891" i="5"/>
  <c r="O1899" i="5"/>
  <c r="O1907" i="5"/>
  <c r="O1915" i="5"/>
  <c r="O1923" i="5"/>
  <c r="O1931" i="5"/>
  <c r="O1939" i="5"/>
  <c r="O1947" i="5"/>
  <c r="O1955" i="5"/>
  <c r="O1963" i="5"/>
  <c r="O1971" i="5"/>
  <c r="O1979" i="5"/>
  <c r="O1987" i="5"/>
  <c r="O1995" i="5"/>
  <c r="O2003" i="5"/>
  <c r="O2011" i="5"/>
  <c r="O2019" i="5"/>
  <c r="O2027" i="5"/>
  <c r="O2035" i="5"/>
  <c r="O2043" i="5"/>
  <c r="O2051" i="5"/>
  <c r="O2059" i="5"/>
  <c r="O2067" i="5"/>
  <c r="O2075" i="5"/>
  <c r="O2083" i="5"/>
  <c r="O2091" i="5"/>
  <c r="O2099" i="5"/>
  <c r="O2107" i="5"/>
  <c r="O2115" i="5"/>
  <c r="O2123" i="5"/>
  <c r="O2131" i="5"/>
  <c r="O2139" i="5"/>
  <c r="O2147" i="5"/>
  <c r="O2155" i="5"/>
  <c r="O2163" i="5"/>
  <c r="O2171" i="5"/>
  <c r="O2179" i="5"/>
  <c r="O2187" i="5"/>
  <c r="O2195" i="5"/>
  <c r="O2203" i="5"/>
  <c r="O2211" i="5"/>
  <c r="O2219" i="5"/>
  <c r="O2227" i="5"/>
  <c r="O2235" i="5"/>
  <c r="O2243" i="5"/>
  <c r="O2251" i="5"/>
  <c r="O2259" i="5"/>
  <c r="O2267" i="5"/>
  <c r="O2275" i="5"/>
  <c r="O2283" i="5"/>
  <c r="O2291" i="5"/>
  <c r="O2299" i="5"/>
  <c r="O2307" i="5"/>
  <c r="O2315" i="5"/>
  <c r="O2323" i="5"/>
  <c r="O2331" i="5"/>
  <c r="O2339" i="5"/>
  <c r="O2347" i="5"/>
  <c r="O2355" i="5"/>
  <c r="O2363" i="5"/>
  <c r="O2371" i="5"/>
  <c r="O2379" i="5"/>
  <c r="O2387" i="5"/>
  <c r="O2395" i="5"/>
  <c r="O2403" i="5"/>
  <c r="O2411" i="5"/>
  <c r="O2419" i="5"/>
  <c r="O2427" i="5"/>
  <c r="O2435" i="5"/>
  <c r="O2443" i="5"/>
  <c r="O2451" i="5"/>
  <c r="O2459" i="5"/>
  <c r="O2467" i="5"/>
  <c r="O2475" i="5"/>
  <c r="O2483" i="5"/>
  <c r="O2491" i="5"/>
  <c r="O2499" i="5"/>
  <c r="O2507" i="5"/>
  <c r="O2515" i="5"/>
  <c r="O2523" i="5"/>
  <c r="O2531" i="5"/>
  <c r="O2539" i="5"/>
  <c r="O2547" i="5"/>
  <c r="O2555" i="5"/>
  <c r="O2563" i="5"/>
  <c r="O2571" i="5"/>
  <c r="O2579" i="5"/>
  <c r="O2587" i="5"/>
  <c r="O2595" i="5"/>
  <c r="O2603" i="5"/>
  <c r="O2611" i="5"/>
  <c r="O2619" i="5"/>
  <c r="O2627" i="5"/>
  <c r="O2635" i="5"/>
  <c r="O2643" i="5"/>
  <c r="O2651" i="5"/>
  <c r="O2659" i="5"/>
  <c r="O2667" i="5"/>
  <c r="O2675" i="5"/>
  <c r="O2683" i="5"/>
  <c r="O2691" i="5"/>
  <c r="O2699" i="5"/>
  <c r="O2707" i="5"/>
  <c r="O2715" i="5"/>
  <c r="O2723" i="5"/>
  <c r="O2731" i="5"/>
  <c r="O2739" i="5"/>
  <c r="O2747" i="5"/>
  <c r="O2755" i="5"/>
  <c r="O2763" i="5"/>
  <c r="O2771" i="5"/>
  <c r="O2779" i="5"/>
  <c r="O2787" i="5"/>
  <c r="O2795" i="5"/>
  <c r="O2803" i="5"/>
  <c r="O2811" i="5"/>
  <c r="O2819" i="5"/>
  <c r="O2827" i="5"/>
  <c r="O2835" i="5"/>
  <c r="O2843" i="5"/>
  <c r="O2851" i="5"/>
  <c r="O2859" i="5"/>
  <c r="O2867" i="5"/>
  <c r="O2875" i="5"/>
  <c r="O2883" i="5"/>
  <c r="O2891" i="5"/>
  <c r="O2899" i="5"/>
  <c r="O503" i="5"/>
  <c r="O522" i="5"/>
  <c r="O540" i="5"/>
  <c r="O559" i="5"/>
  <c r="O577" i="5"/>
  <c r="O595" i="5"/>
  <c r="O613" i="5"/>
  <c r="O632" i="5"/>
  <c r="O650" i="5"/>
  <c r="O668" i="5"/>
  <c r="O687" i="5"/>
  <c r="O705" i="5"/>
  <c r="O723" i="5"/>
  <c r="O741" i="5"/>
  <c r="O760" i="5"/>
  <c r="O778" i="5"/>
  <c r="O796" i="5"/>
  <c r="O815" i="5"/>
  <c r="O833" i="5"/>
  <c r="O851" i="5"/>
  <c r="O869" i="5"/>
  <c r="O888" i="5"/>
  <c r="O906" i="5"/>
  <c r="O924" i="5"/>
  <c r="O943" i="5"/>
  <c r="O961" i="5"/>
  <c r="O979" i="5"/>
  <c r="O997" i="5"/>
  <c r="O1016" i="5"/>
  <c r="O1032" i="5"/>
  <c r="O1048" i="5"/>
  <c r="O1064" i="5"/>
  <c r="O1080" i="5"/>
  <c r="O1096" i="5"/>
  <c r="O1112" i="5"/>
  <c r="O1128" i="5"/>
  <c r="O1144" i="5"/>
  <c r="O1160" i="5"/>
  <c r="O1172" i="5"/>
  <c r="O1180" i="5"/>
  <c r="O1188" i="5"/>
  <c r="O1196" i="5"/>
  <c r="O1204" i="5"/>
  <c r="O1212" i="5"/>
  <c r="O1220" i="5"/>
  <c r="O1228" i="5"/>
  <c r="O1236" i="5"/>
  <c r="O1244" i="5"/>
  <c r="O1252" i="5"/>
  <c r="O1260" i="5"/>
  <c r="O1268" i="5"/>
  <c r="O1276" i="5"/>
  <c r="O1284" i="5"/>
  <c r="O1292" i="5"/>
  <c r="O1300" i="5"/>
  <c r="O1308" i="5"/>
  <c r="O1316" i="5"/>
  <c r="O1324" i="5"/>
  <c r="O1332" i="5"/>
  <c r="O1340" i="5"/>
  <c r="O1348" i="5"/>
  <c r="O1356" i="5"/>
  <c r="O1364" i="5"/>
  <c r="O1372" i="5"/>
  <c r="O1380" i="5"/>
  <c r="O1388" i="5"/>
  <c r="O1396" i="5"/>
  <c r="O1404" i="5"/>
  <c r="O1412" i="5"/>
  <c r="O1420" i="5"/>
  <c r="O1428" i="5"/>
  <c r="O1436" i="5"/>
  <c r="O1444" i="5"/>
  <c r="O1452" i="5"/>
  <c r="O1460" i="5"/>
  <c r="O1468" i="5"/>
  <c r="O1476" i="5"/>
  <c r="O1484" i="5"/>
  <c r="O1492" i="5"/>
  <c r="O1500" i="5"/>
  <c r="O1508" i="5"/>
  <c r="O1516" i="5"/>
  <c r="O1524" i="5"/>
  <c r="O1532" i="5"/>
  <c r="O1540" i="5"/>
  <c r="O1548" i="5"/>
  <c r="O1556" i="5"/>
  <c r="O1564" i="5"/>
  <c r="O1572" i="5"/>
  <c r="O1580" i="5"/>
  <c r="O1588" i="5"/>
  <c r="O1596" i="5"/>
  <c r="O1604" i="5"/>
  <c r="O1612" i="5"/>
  <c r="O1620" i="5"/>
  <c r="O1628" i="5"/>
  <c r="O1636" i="5"/>
  <c r="O1644" i="5"/>
  <c r="O1652" i="5"/>
  <c r="O1660" i="5"/>
  <c r="O1668" i="5"/>
  <c r="O1676" i="5"/>
  <c r="O1684" i="5"/>
  <c r="O1692" i="5"/>
  <c r="O1700" i="5"/>
  <c r="O1708" i="5"/>
  <c r="O1716" i="5"/>
  <c r="O1724" i="5"/>
  <c r="O1732" i="5"/>
  <c r="O1740" i="5"/>
  <c r="O1748" i="5"/>
  <c r="O1756" i="5"/>
  <c r="O1764" i="5"/>
  <c r="O1772" i="5"/>
  <c r="O1780" i="5"/>
  <c r="O1788" i="5"/>
  <c r="O1796" i="5"/>
  <c r="O1804" i="5"/>
  <c r="O1812" i="5"/>
  <c r="O1820" i="5"/>
  <c r="O1828" i="5"/>
  <c r="O1836" i="5"/>
  <c r="O1844" i="5"/>
  <c r="O1852" i="5"/>
  <c r="O1860" i="5"/>
  <c r="O1868" i="5"/>
  <c r="O1876" i="5"/>
  <c r="O1884" i="5"/>
  <c r="O1892" i="5"/>
  <c r="O1900" i="5"/>
  <c r="O1908" i="5"/>
  <c r="O1916" i="5"/>
  <c r="O1924" i="5"/>
  <c r="O1932" i="5"/>
  <c r="O1940" i="5"/>
  <c r="O1948" i="5"/>
  <c r="O1956" i="5"/>
  <c r="O1964" i="5"/>
  <c r="O1972" i="5"/>
  <c r="O1980" i="5"/>
  <c r="O1988" i="5"/>
  <c r="O1996" i="5"/>
  <c r="O2004" i="5"/>
  <c r="O2012" i="5"/>
  <c r="O2020" i="5"/>
  <c r="O2028" i="5"/>
  <c r="O2036" i="5"/>
  <c r="O2044" i="5"/>
  <c r="O2052" i="5"/>
  <c r="O2060" i="5"/>
  <c r="O2068" i="5"/>
  <c r="O2076" i="5"/>
  <c r="O2084" i="5"/>
  <c r="O2092" i="5"/>
  <c r="O2100" i="5"/>
  <c r="O2108" i="5"/>
  <c r="O2116" i="5"/>
  <c r="O2124" i="5"/>
  <c r="O2132" i="5"/>
  <c r="O2140" i="5"/>
  <c r="O2148" i="5"/>
  <c r="O2156" i="5"/>
  <c r="O2164" i="5"/>
  <c r="O2172" i="5"/>
  <c r="O2180" i="5"/>
  <c r="O2188" i="5"/>
  <c r="O2196" i="5"/>
  <c r="O2204" i="5"/>
  <c r="O2212" i="5"/>
  <c r="O2220" i="5"/>
  <c r="O2228" i="5"/>
  <c r="O2236" i="5"/>
  <c r="O2244" i="5"/>
  <c r="O2252" i="5"/>
  <c r="O2260" i="5"/>
  <c r="O2268" i="5"/>
  <c r="O2276" i="5"/>
  <c r="O2284" i="5"/>
  <c r="O2292" i="5"/>
  <c r="O2300" i="5"/>
  <c r="O2308" i="5"/>
  <c r="O2316" i="5"/>
  <c r="O2324" i="5"/>
  <c r="O2332" i="5"/>
  <c r="O509" i="5"/>
  <c r="O528" i="5"/>
  <c r="O546" i="5"/>
  <c r="O564" i="5"/>
  <c r="O583" i="5"/>
  <c r="O601" i="5"/>
  <c r="O619" i="5"/>
  <c r="O637" i="5"/>
  <c r="O656" i="5"/>
  <c r="O674" i="5"/>
  <c r="O692" i="5"/>
  <c r="O711" i="5"/>
  <c r="O729" i="5"/>
  <c r="O747" i="5"/>
  <c r="O765" i="5"/>
  <c r="O784" i="5"/>
  <c r="O802" i="5"/>
  <c r="O820" i="5"/>
  <c r="O839" i="5"/>
  <c r="O857" i="5"/>
  <c r="O875" i="5"/>
  <c r="O893" i="5"/>
  <c r="O912" i="5"/>
  <c r="O930" i="5"/>
  <c r="O948" i="5"/>
  <c r="O967" i="5"/>
  <c r="O985" i="5"/>
  <c r="O1003" i="5"/>
  <c r="O1021" i="5"/>
  <c r="O1037" i="5"/>
  <c r="O1053" i="5"/>
  <c r="O1069" i="5"/>
  <c r="O1085" i="5"/>
  <c r="O1101" i="5"/>
  <c r="O1117" i="5"/>
  <c r="O1133" i="5"/>
  <c r="O1149" i="5"/>
  <c r="O1163" i="5"/>
  <c r="O1173" i="5"/>
  <c r="O1181" i="5"/>
  <c r="O1189" i="5"/>
  <c r="O1197" i="5"/>
  <c r="O1205" i="5"/>
  <c r="O1213" i="5"/>
  <c r="O1221" i="5"/>
  <c r="O1229" i="5"/>
  <c r="O1237" i="5"/>
  <c r="O1245" i="5"/>
  <c r="O1253" i="5"/>
  <c r="O1261" i="5"/>
  <c r="O1269" i="5"/>
  <c r="O1277" i="5"/>
  <c r="O1285" i="5"/>
  <c r="O1293" i="5"/>
  <c r="O1301" i="5"/>
  <c r="O1309" i="5"/>
  <c r="O1317" i="5"/>
  <c r="O1325" i="5"/>
  <c r="O1333" i="5"/>
  <c r="O1341" i="5"/>
  <c r="O1349" i="5"/>
  <c r="O1357" i="5"/>
  <c r="O1365" i="5"/>
  <c r="O1373" i="5"/>
  <c r="O1381" i="5"/>
  <c r="O1389" i="5"/>
  <c r="O1397" i="5"/>
  <c r="O1405" i="5"/>
  <c r="O1413" i="5"/>
  <c r="O1421" i="5"/>
  <c r="O1429" i="5"/>
  <c r="O1437" i="5"/>
  <c r="O1445" i="5"/>
  <c r="O1453" i="5"/>
  <c r="O1461" i="5"/>
  <c r="O1469" i="5"/>
  <c r="O1477" i="5"/>
  <c r="O1485" i="5"/>
  <c r="O1493" i="5"/>
  <c r="O1501" i="5"/>
  <c r="O1509" i="5"/>
  <c r="O1517" i="5"/>
  <c r="O1525" i="5"/>
  <c r="O1533" i="5"/>
  <c r="O1541" i="5"/>
  <c r="O1549" i="5"/>
  <c r="O1557" i="5"/>
  <c r="O1565" i="5"/>
  <c r="O1573" i="5"/>
  <c r="O1581" i="5"/>
  <c r="O1589" i="5"/>
  <c r="O1597" i="5"/>
  <c r="O1605" i="5"/>
  <c r="O1613" i="5"/>
  <c r="O1621" i="5"/>
  <c r="O1629" i="5"/>
  <c r="O1637" i="5"/>
  <c r="O1645" i="5"/>
  <c r="O1653" i="5"/>
  <c r="O1661" i="5"/>
  <c r="O1669" i="5"/>
  <c r="O1677" i="5"/>
  <c r="O1685" i="5"/>
  <c r="O1693" i="5"/>
  <c r="O1701" i="5"/>
  <c r="O1709" i="5"/>
  <c r="O1717" i="5"/>
  <c r="O1725" i="5"/>
  <c r="O1733" i="5"/>
  <c r="O511" i="5"/>
  <c r="O529" i="5"/>
  <c r="O547" i="5"/>
  <c r="O565" i="5"/>
  <c r="O584" i="5"/>
  <c r="O602" i="5"/>
  <c r="O620" i="5"/>
  <c r="O639" i="5"/>
  <c r="O657" i="5"/>
  <c r="O675" i="5"/>
  <c r="O693" i="5"/>
  <c r="O712" i="5"/>
  <c r="O730" i="5"/>
  <c r="O748" i="5"/>
  <c r="O767" i="5"/>
  <c r="O785" i="5"/>
  <c r="O803" i="5"/>
  <c r="O821" i="5"/>
  <c r="O840" i="5"/>
  <c r="O858" i="5"/>
  <c r="O876" i="5"/>
  <c r="O895" i="5"/>
  <c r="O913" i="5"/>
  <c r="O931" i="5"/>
  <c r="O949" i="5"/>
  <c r="O968" i="5"/>
  <c r="O512" i="5"/>
  <c r="O530" i="5"/>
  <c r="O548" i="5"/>
  <c r="O567" i="5"/>
  <c r="O585" i="5"/>
  <c r="O603" i="5"/>
  <c r="O621" i="5"/>
  <c r="O640" i="5"/>
  <c r="O658" i="5"/>
  <c r="O676" i="5"/>
  <c r="O695" i="5"/>
  <c r="O713" i="5"/>
  <c r="O731" i="5"/>
  <c r="O749" i="5"/>
  <c r="O768" i="5"/>
  <c r="O786" i="5"/>
  <c r="O804" i="5"/>
  <c r="O513" i="5"/>
  <c r="O556" i="5"/>
  <c r="O610" i="5"/>
  <c r="O659" i="5"/>
  <c r="O703" i="5"/>
  <c r="O756" i="5"/>
  <c r="O805" i="5"/>
  <c r="O842" i="5"/>
  <c r="O879" i="5"/>
  <c r="O915" i="5"/>
  <c r="O952" i="5"/>
  <c r="O987" i="5"/>
  <c r="O1013" i="5"/>
  <c r="O1040" i="5"/>
  <c r="O1070" i="5"/>
  <c r="O1093" i="5"/>
  <c r="O1119" i="5"/>
  <c r="O1142" i="5"/>
  <c r="O1166" i="5"/>
  <c r="O1182" i="5"/>
  <c r="O1193" i="5"/>
  <c r="O1207" i="5"/>
  <c r="O1218" i="5"/>
  <c r="O1232" i="5"/>
  <c r="O1246" i="5"/>
  <c r="O1257" i="5"/>
  <c r="O1271" i="5"/>
  <c r="O1282" i="5"/>
  <c r="O1296" i="5"/>
  <c r="O1310" i="5"/>
  <c r="O1321" i="5"/>
  <c r="O1335" i="5"/>
  <c r="O1346" i="5"/>
  <c r="O1360" i="5"/>
  <c r="O1374" i="5"/>
  <c r="O1385" i="5"/>
  <c r="O1399" i="5"/>
  <c r="O1410" i="5"/>
  <c r="O1424" i="5"/>
  <c r="O1438" i="5"/>
  <c r="O1449" i="5"/>
  <c r="O1463" i="5"/>
  <c r="O1474" i="5"/>
  <c r="O1488" i="5"/>
  <c r="O1502" i="5"/>
  <c r="O1513" i="5"/>
  <c r="O1527" i="5"/>
  <c r="O1538" i="5"/>
  <c r="O1552" i="5"/>
  <c r="O1566" i="5"/>
  <c r="O1577" i="5"/>
  <c r="O1591" i="5"/>
  <c r="O1602" i="5"/>
  <c r="O1616" i="5"/>
  <c r="O1630" i="5"/>
  <c r="O1641" i="5"/>
  <c r="O1655" i="5"/>
  <c r="O1666" i="5"/>
  <c r="O1680" i="5"/>
  <c r="O1694" i="5"/>
  <c r="O1705" i="5"/>
  <c r="O1719" i="5"/>
  <c r="O1730" i="5"/>
  <c r="O1743" i="5"/>
  <c r="O1753" i="5"/>
  <c r="O1765" i="5"/>
  <c r="O1775" i="5"/>
  <c r="O1785" i="5"/>
  <c r="O1797" i="5"/>
  <c r="O1807" i="5"/>
  <c r="O1817" i="5"/>
  <c r="O1829" i="5"/>
  <c r="O1839" i="5"/>
  <c r="O1849" i="5"/>
  <c r="O1861" i="5"/>
  <c r="O1871" i="5"/>
  <c r="O1881" i="5"/>
  <c r="O1893" i="5"/>
  <c r="O1903" i="5"/>
  <c r="O1913" i="5"/>
  <c r="O1925" i="5"/>
  <c r="O1935" i="5"/>
  <c r="O1945" i="5"/>
  <c r="O1957" i="5"/>
  <c r="O1967" i="5"/>
  <c r="O1977" i="5"/>
  <c r="O1989" i="5"/>
  <c r="O1999" i="5"/>
  <c r="O2009" i="5"/>
  <c r="O2021" i="5"/>
  <c r="O2031" i="5"/>
  <c r="O2041" i="5"/>
  <c r="O2053" i="5"/>
  <c r="O2063" i="5"/>
  <c r="O2073" i="5"/>
  <c r="O2085" i="5"/>
  <c r="O2095" i="5"/>
  <c r="O2105" i="5"/>
  <c r="O2117" i="5"/>
  <c r="O2127" i="5"/>
  <c r="O2137" i="5"/>
  <c r="O2149" i="5"/>
  <c r="O2159" i="5"/>
  <c r="O2169" i="5"/>
  <c r="O2181" i="5"/>
  <c r="O2191" i="5"/>
  <c r="O2201" i="5"/>
  <c r="O2213" i="5"/>
  <c r="O2223" i="5"/>
  <c r="O2233" i="5"/>
  <c r="O2245" i="5"/>
  <c r="O2255" i="5"/>
  <c r="O2265" i="5"/>
  <c r="O2277" i="5"/>
  <c r="O2287" i="5"/>
  <c r="O2297" i="5"/>
  <c r="O2309" i="5"/>
  <c r="O2319" i="5"/>
  <c r="O2329" i="5"/>
  <c r="O2340" i="5"/>
  <c r="O2349" i="5"/>
  <c r="O2358" i="5"/>
  <c r="O2367" i="5"/>
  <c r="O2376" i="5"/>
  <c r="O2385" i="5"/>
  <c r="O2394" i="5"/>
  <c r="O2404" i="5"/>
  <c r="O2413" i="5"/>
  <c r="O2422" i="5"/>
  <c r="O2431" i="5"/>
  <c r="O2440" i="5"/>
  <c r="O2449" i="5"/>
  <c r="O2458" i="5"/>
  <c r="O2468" i="5"/>
  <c r="O2477" i="5"/>
  <c r="O2486" i="5"/>
  <c r="O2495" i="5"/>
  <c r="O2504" i="5"/>
  <c r="O2513" i="5"/>
  <c r="O2522" i="5"/>
  <c r="O2532" i="5"/>
  <c r="O2541" i="5"/>
  <c r="O2550" i="5"/>
  <c r="O2559" i="5"/>
  <c r="O2568" i="5"/>
  <c r="O2577" i="5"/>
  <c r="O2586" i="5"/>
  <c r="O2596" i="5"/>
  <c r="O2605" i="5"/>
  <c r="O2614" i="5"/>
  <c r="O2623" i="5"/>
  <c r="O2632" i="5"/>
  <c r="O2641" i="5"/>
  <c r="O2650" i="5"/>
  <c r="O2660" i="5"/>
  <c r="O2669" i="5"/>
  <c r="O2678" i="5"/>
  <c r="O2687" i="5"/>
  <c r="O2696" i="5"/>
  <c r="O2705" i="5"/>
  <c r="O2714" i="5"/>
  <c r="O2724" i="5"/>
  <c r="O2733" i="5"/>
  <c r="O2742" i="5"/>
  <c r="O2751" i="5"/>
  <c r="O2760" i="5"/>
  <c r="O2769" i="5"/>
  <c r="O2778" i="5"/>
  <c r="O2788" i="5"/>
  <c r="O2797" i="5"/>
  <c r="O2806" i="5"/>
  <c r="O2815" i="5"/>
  <c r="O2824" i="5"/>
  <c r="O2833" i="5"/>
  <c r="O2842" i="5"/>
  <c r="O2852" i="5"/>
  <c r="O2861" i="5"/>
  <c r="O2870" i="5"/>
  <c r="O2879" i="5"/>
  <c r="O2888" i="5"/>
  <c r="O2897" i="5"/>
  <c r="O2906" i="5"/>
  <c r="O2914" i="5"/>
  <c r="O2922" i="5"/>
  <c r="O2930" i="5"/>
  <c r="O2938" i="5"/>
  <c r="O2946" i="5"/>
  <c r="O2954" i="5"/>
  <c r="O2962" i="5"/>
  <c r="O2970" i="5"/>
  <c r="O2978" i="5"/>
  <c r="O2986" i="5"/>
  <c r="O2994" i="5"/>
  <c r="O3002" i="5"/>
  <c r="O3010" i="5"/>
  <c r="O3018" i="5"/>
  <c r="O3026" i="5"/>
  <c r="O3034" i="5"/>
  <c r="O3042" i="5"/>
  <c r="O3050" i="5"/>
  <c r="O3058" i="5"/>
  <c r="O3066" i="5"/>
  <c r="O3074" i="5"/>
  <c r="O3082" i="5"/>
  <c r="O3090" i="5"/>
  <c r="O3098" i="5"/>
  <c r="O3106" i="5"/>
  <c r="O3114" i="5"/>
  <c r="O3122" i="5"/>
  <c r="O3130" i="5"/>
  <c r="O3138" i="5"/>
  <c r="O3146" i="5"/>
  <c r="O3154" i="5"/>
  <c r="O3162" i="5"/>
  <c r="O3170" i="5"/>
  <c r="O3178" i="5"/>
  <c r="O3186" i="5"/>
  <c r="O3194" i="5"/>
  <c r="O3202" i="5"/>
  <c r="O3210" i="5"/>
  <c r="O3218" i="5"/>
  <c r="O3226" i="5"/>
  <c r="O3234" i="5"/>
  <c r="O3242" i="5"/>
  <c r="O3250" i="5"/>
  <c r="O3258" i="5"/>
  <c r="O3266" i="5"/>
  <c r="O3274" i="5"/>
  <c r="O3282" i="5"/>
  <c r="O3290" i="5"/>
  <c r="O3298" i="5"/>
  <c r="O3306" i="5"/>
  <c r="O3314" i="5"/>
  <c r="O3322" i="5"/>
  <c r="O3330" i="5"/>
  <c r="O3338" i="5"/>
  <c r="O3346" i="5"/>
  <c r="O3354" i="5"/>
  <c r="O3362" i="5"/>
  <c r="O3370" i="5"/>
  <c r="O3378" i="5"/>
  <c r="O3386" i="5"/>
  <c r="O3394" i="5"/>
  <c r="O3402" i="5"/>
  <c r="O3410" i="5"/>
  <c r="O3418" i="5"/>
  <c r="O3426" i="5"/>
  <c r="O3434" i="5"/>
  <c r="O3442" i="5"/>
  <c r="O3450" i="5"/>
  <c r="O3458" i="5"/>
  <c r="O3466" i="5"/>
  <c r="O3474" i="5"/>
  <c r="O3482" i="5"/>
  <c r="O3490" i="5"/>
  <c r="O3498" i="5"/>
  <c r="O3506" i="5"/>
  <c r="O3514" i="5"/>
  <c r="O3522" i="5"/>
  <c r="O3530" i="5"/>
  <c r="O3538" i="5"/>
  <c r="O3546" i="5"/>
  <c r="O3554" i="5"/>
  <c r="O3562" i="5"/>
  <c r="O3570" i="5"/>
  <c r="O3578" i="5"/>
  <c r="O3586" i="5"/>
  <c r="O3594" i="5"/>
  <c r="O3602" i="5"/>
  <c r="O3610" i="5"/>
  <c r="O3618" i="5"/>
  <c r="O3626" i="5"/>
  <c r="O3634" i="5"/>
  <c r="O3642" i="5"/>
  <c r="O3650" i="5"/>
  <c r="O3658" i="5"/>
  <c r="O3666" i="5"/>
  <c r="O3674" i="5"/>
  <c r="O3682" i="5"/>
  <c r="O3690" i="5"/>
  <c r="O3698" i="5"/>
  <c r="O3706" i="5"/>
  <c r="O3714" i="5"/>
  <c r="O3722" i="5"/>
  <c r="O3730" i="5"/>
  <c r="O3738" i="5"/>
  <c r="O3746" i="5"/>
  <c r="O3754" i="5"/>
  <c r="O3762" i="5"/>
  <c r="O3770" i="5"/>
  <c r="O3778" i="5"/>
  <c r="O3786" i="5"/>
  <c r="O3794" i="5"/>
  <c r="O3802" i="5"/>
  <c r="O3810" i="5"/>
  <c r="O3818" i="5"/>
  <c r="O3826" i="5"/>
  <c r="O3834" i="5"/>
  <c r="O3842" i="5"/>
  <c r="O3850" i="5"/>
  <c r="O3858" i="5"/>
  <c r="O3866" i="5"/>
  <c r="O3874" i="5"/>
  <c r="O3882" i="5"/>
  <c r="O3890" i="5"/>
  <c r="O3898" i="5"/>
  <c r="O3906" i="5"/>
  <c r="O3914" i="5"/>
  <c r="O3922" i="5"/>
  <c r="O3930" i="5"/>
  <c r="O3938" i="5"/>
  <c r="O3946" i="5"/>
  <c r="O3954" i="5"/>
  <c r="O3962" i="5"/>
  <c r="O3970" i="5"/>
  <c r="O3978" i="5"/>
  <c r="O3986" i="5"/>
  <c r="O3994" i="5"/>
  <c r="O519" i="5"/>
  <c r="O568" i="5"/>
  <c r="O611" i="5"/>
  <c r="O665" i="5"/>
  <c r="O714" i="5"/>
  <c r="O757" i="5"/>
  <c r="O811" i="5"/>
  <c r="O848" i="5"/>
  <c r="O884" i="5"/>
  <c r="O921" i="5"/>
  <c r="O957" i="5"/>
  <c r="O988" i="5"/>
  <c r="O1022" i="5"/>
  <c r="O1045" i="5"/>
  <c r="O1071" i="5"/>
  <c r="O1094" i="5"/>
  <c r="O1120" i="5"/>
  <c r="O1150" i="5"/>
  <c r="O1167" i="5"/>
  <c r="O1183" i="5"/>
  <c r="O1194" i="5"/>
  <c r="O1208" i="5"/>
  <c r="O1222" i="5"/>
  <c r="O1233" i="5"/>
  <c r="O1247" i="5"/>
  <c r="O1258" i="5"/>
  <c r="O1272" i="5"/>
  <c r="O1286" i="5"/>
  <c r="O1297" i="5"/>
  <c r="O1311" i="5"/>
  <c r="O1322" i="5"/>
  <c r="O1336" i="5"/>
  <c r="O1350" i="5"/>
  <c r="O1361" i="5"/>
  <c r="O1375" i="5"/>
  <c r="O1386" i="5"/>
  <c r="O1400" i="5"/>
  <c r="O1414" i="5"/>
  <c r="O1425" i="5"/>
  <c r="O1439" i="5"/>
  <c r="O1450" i="5"/>
  <c r="O1464" i="5"/>
  <c r="O1478" i="5"/>
  <c r="O1489" i="5"/>
  <c r="O1503" i="5"/>
  <c r="O1514" i="5"/>
  <c r="O1528" i="5"/>
  <c r="O1542" i="5"/>
  <c r="O1553" i="5"/>
  <c r="O1567" i="5"/>
  <c r="O1578" i="5"/>
  <c r="O1592" i="5"/>
  <c r="O1606" i="5"/>
  <c r="O1617" i="5"/>
  <c r="O1631" i="5"/>
  <c r="O1642" i="5"/>
  <c r="O1656" i="5"/>
  <c r="O1670" i="5"/>
  <c r="O1681" i="5"/>
  <c r="O1695" i="5"/>
  <c r="O1706" i="5"/>
  <c r="O1720" i="5"/>
  <c r="O1734" i="5"/>
  <c r="O1744" i="5"/>
  <c r="O1754" i="5"/>
  <c r="O1766" i="5"/>
  <c r="O1776" i="5"/>
  <c r="O1786" i="5"/>
  <c r="O1798" i="5"/>
  <c r="O1808" i="5"/>
  <c r="O1818" i="5"/>
  <c r="O1830" i="5"/>
  <c r="O1840" i="5"/>
  <c r="O1850" i="5"/>
  <c r="O1862" i="5"/>
  <c r="O1872" i="5"/>
  <c r="O1882" i="5"/>
  <c r="O1894" i="5"/>
  <c r="O1904" i="5"/>
  <c r="O1914" i="5"/>
  <c r="O1926" i="5"/>
  <c r="O1936" i="5"/>
  <c r="O1946" i="5"/>
  <c r="O1958" i="5"/>
  <c r="O1968" i="5"/>
  <c r="O1978" i="5"/>
  <c r="O1990" i="5"/>
  <c r="O2000" i="5"/>
  <c r="O2010" i="5"/>
  <c r="O2022" i="5"/>
  <c r="O2032" i="5"/>
  <c r="O2042" i="5"/>
  <c r="O2054" i="5"/>
  <c r="O2064" i="5"/>
  <c r="O2074" i="5"/>
  <c r="O2086" i="5"/>
  <c r="O2096" i="5"/>
  <c r="O2106" i="5"/>
  <c r="O2118" i="5"/>
  <c r="O2128" i="5"/>
  <c r="O2138" i="5"/>
  <c r="O2150" i="5"/>
  <c r="O2160" i="5"/>
  <c r="O2170" i="5"/>
  <c r="O2182" i="5"/>
  <c r="O2192" i="5"/>
  <c r="O2202" i="5"/>
  <c r="O2214" i="5"/>
  <c r="O2224" i="5"/>
  <c r="O2234" i="5"/>
  <c r="O2246" i="5"/>
  <c r="O2256" i="5"/>
  <c r="O2266" i="5"/>
  <c r="O2278" i="5"/>
  <c r="O2288" i="5"/>
  <c r="O2298" i="5"/>
  <c r="O2310" i="5"/>
  <c r="O2320" i="5"/>
  <c r="O2330" i="5"/>
  <c r="O2341" i="5"/>
  <c r="O2350" i="5"/>
  <c r="O2359" i="5"/>
  <c r="O2368" i="5"/>
  <c r="O2377" i="5"/>
  <c r="O2386" i="5"/>
  <c r="O2396" i="5"/>
  <c r="O2405" i="5"/>
  <c r="O2414" i="5"/>
  <c r="O2423" i="5"/>
  <c r="O2432" i="5"/>
  <c r="O2441" i="5"/>
  <c r="O2450" i="5"/>
  <c r="O2460" i="5"/>
  <c r="O2469" i="5"/>
  <c r="O2478" i="5"/>
  <c r="O2487" i="5"/>
  <c r="O2496" i="5"/>
  <c r="O2505" i="5"/>
  <c r="O2514" i="5"/>
  <c r="O2524" i="5"/>
  <c r="O2533" i="5"/>
  <c r="O2542" i="5"/>
  <c r="O2551" i="5"/>
  <c r="O2560" i="5"/>
  <c r="O2569" i="5"/>
  <c r="O2578" i="5"/>
  <c r="O2588" i="5"/>
  <c r="O2597" i="5"/>
  <c r="O2606" i="5"/>
  <c r="O2615" i="5"/>
  <c r="O2624" i="5"/>
  <c r="O2633" i="5"/>
  <c r="O2642" i="5"/>
  <c r="O2652" i="5"/>
  <c r="O2661" i="5"/>
  <c r="O2670" i="5"/>
  <c r="O2679" i="5"/>
  <c r="O2688" i="5"/>
  <c r="O2697" i="5"/>
  <c r="O2706" i="5"/>
  <c r="O2716" i="5"/>
  <c r="O2725" i="5"/>
  <c r="O2734" i="5"/>
  <c r="O2743" i="5"/>
  <c r="O2752" i="5"/>
  <c r="O2761" i="5"/>
  <c r="O2770" i="5"/>
  <c r="O2780" i="5"/>
  <c r="O2789" i="5"/>
  <c r="O2798" i="5"/>
  <c r="O2807" i="5"/>
  <c r="O2816" i="5"/>
  <c r="O2825" i="5"/>
  <c r="O2834" i="5"/>
  <c r="O2844" i="5"/>
  <c r="O2853" i="5"/>
  <c r="O2862" i="5"/>
  <c r="O2871" i="5"/>
  <c r="O2880" i="5"/>
  <c r="O2889" i="5"/>
  <c r="O2898" i="5"/>
  <c r="O2907" i="5"/>
  <c r="O2915" i="5"/>
  <c r="O2923" i="5"/>
  <c r="O2931" i="5"/>
  <c r="O2939" i="5"/>
  <c r="O2947" i="5"/>
  <c r="O2955" i="5"/>
  <c r="O2963" i="5"/>
  <c r="O2971" i="5"/>
  <c r="O2979" i="5"/>
  <c r="O2987" i="5"/>
  <c r="O2995" i="5"/>
  <c r="O3003" i="5"/>
  <c r="O3011" i="5"/>
  <c r="O3019" i="5"/>
  <c r="O3027" i="5"/>
  <c r="O3035" i="5"/>
  <c r="O3043" i="5"/>
  <c r="O3051" i="5"/>
  <c r="O3059" i="5"/>
  <c r="O3067" i="5"/>
  <c r="O3075" i="5"/>
  <c r="O3083" i="5"/>
  <c r="O3091" i="5"/>
  <c r="O3099" i="5"/>
  <c r="O3107" i="5"/>
  <c r="O3115" i="5"/>
  <c r="O3123" i="5"/>
  <c r="O3131" i="5"/>
  <c r="O3139" i="5"/>
  <c r="O3147" i="5"/>
  <c r="O3155" i="5"/>
  <c r="O3163" i="5"/>
  <c r="O3171" i="5"/>
  <c r="O3179" i="5"/>
  <c r="O3187" i="5"/>
  <c r="O3195" i="5"/>
  <c r="O3203" i="5"/>
  <c r="O3211" i="5"/>
  <c r="O3219" i="5"/>
  <c r="O3227" i="5"/>
  <c r="O3235" i="5"/>
  <c r="O3243" i="5"/>
  <c r="O3251" i="5"/>
  <c r="O3259" i="5"/>
  <c r="O3267" i="5"/>
  <c r="O3275" i="5"/>
  <c r="O3283" i="5"/>
  <c r="O3291" i="5"/>
  <c r="O3299" i="5"/>
  <c r="O3307" i="5"/>
  <c r="O3315" i="5"/>
  <c r="O3323" i="5"/>
  <c r="O3331" i="5"/>
  <c r="O3339" i="5"/>
  <c r="O3347" i="5"/>
  <c r="O3355" i="5"/>
  <c r="O3363" i="5"/>
  <c r="O3371" i="5"/>
  <c r="O3379" i="5"/>
  <c r="O3387" i="5"/>
  <c r="O3395" i="5"/>
  <c r="O3403" i="5"/>
  <c r="O3411" i="5"/>
  <c r="O3419" i="5"/>
  <c r="O3427" i="5"/>
  <c r="O3435" i="5"/>
  <c r="O3443" i="5"/>
  <c r="O3451" i="5"/>
  <c r="O3459" i="5"/>
  <c r="O3467" i="5"/>
  <c r="O3475" i="5"/>
  <c r="O3483" i="5"/>
  <c r="O3491" i="5"/>
  <c r="O520" i="5"/>
  <c r="O573" i="5"/>
  <c r="O623" i="5"/>
  <c r="O666" i="5"/>
  <c r="O720" i="5"/>
  <c r="O769" i="5"/>
  <c r="O812" i="5"/>
  <c r="O849" i="5"/>
  <c r="O885" i="5"/>
  <c r="O922" i="5"/>
  <c r="O959" i="5"/>
  <c r="O994" i="5"/>
  <c r="O1023" i="5"/>
  <c r="O1046" i="5"/>
  <c r="O1072" i="5"/>
  <c r="O1102" i="5"/>
  <c r="O1125" i="5"/>
  <c r="O1151" i="5"/>
  <c r="O1168" i="5"/>
  <c r="O1184" i="5"/>
  <c r="O1198" i="5"/>
  <c r="O1209" i="5"/>
  <c r="O1223" i="5"/>
  <c r="O1234" i="5"/>
  <c r="O1248" i="5"/>
  <c r="O1262" i="5"/>
  <c r="O1273" i="5"/>
  <c r="O1287" i="5"/>
  <c r="O1298" i="5"/>
  <c r="O1312" i="5"/>
  <c r="O1326" i="5"/>
  <c r="O1337" i="5"/>
  <c r="O1351" i="5"/>
  <c r="O1362" i="5"/>
  <c r="O1376" i="5"/>
  <c r="O1390" i="5"/>
  <c r="O1401" i="5"/>
  <c r="O1415" i="5"/>
  <c r="O1426" i="5"/>
  <c r="O1440" i="5"/>
  <c r="O1454" i="5"/>
  <c r="O1465" i="5"/>
  <c r="O1479" i="5"/>
  <c r="O1490" i="5"/>
  <c r="O1504" i="5"/>
  <c r="O1518" i="5"/>
  <c r="O1529" i="5"/>
  <c r="O1543" i="5"/>
  <c r="O1554" i="5"/>
  <c r="O1568" i="5"/>
  <c r="O1582" i="5"/>
  <c r="O1593" i="5"/>
  <c r="O1607" i="5"/>
  <c r="O1618" i="5"/>
  <c r="O1632" i="5"/>
  <c r="O1646" i="5"/>
  <c r="O1657" i="5"/>
  <c r="O1671" i="5"/>
  <c r="O1682" i="5"/>
  <c r="O1696" i="5"/>
  <c r="O1710" i="5"/>
  <c r="O1721" i="5"/>
  <c r="O1735" i="5"/>
  <c r="O1745" i="5"/>
  <c r="O1757" i="5"/>
  <c r="O1767" i="5"/>
  <c r="O1777" i="5"/>
  <c r="O1789" i="5"/>
  <c r="O1799" i="5"/>
  <c r="O1809" i="5"/>
  <c r="O1821" i="5"/>
  <c r="O1831" i="5"/>
  <c r="O1841" i="5"/>
  <c r="O1853" i="5"/>
  <c r="O1863" i="5"/>
  <c r="O1873" i="5"/>
  <c r="O1885" i="5"/>
  <c r="O1895" i="5"/>
  <c r="O1905" i="5"/>
  <c r="O1917" i="5"/>
  <c r="O1927" i="5"/>
  <c r="O1937" i="5"/>
  <c r="O1949" i="5"/>
  <c r="O1959" i="5"/>
  <c r="O1969" i="5"/>
  <c r="O1981" i="5"/>
  <c r="O1991" i="5"/>
  <c r="O2001" i="5"/>
  <c r="O2013" i="5"/>
  <c r="O2023" i="5"/>
  <c r="O2033" i="5"/>
  <c r="O2045" i="5"/>
  <c r="O2055" i="5"/>
  <c r="O2065" i="5"/>
  <c r="O2077" i="5"/>
  <c r="O2087" i="5"/>
  <c r="O2097" i="5"/>
  <c r="O2109" i="5"/>
  <c r="O2119" i="5"/>
  <c r="O2129" i="5"/>
  <c r="O2141" i="5"/>
  <c r="O2151" i="5"/>
  <c r="O531" i="5"/>
  <c r="O575" i="5"/>
  <c r="O628" i="5"/>
  <c r="O677" i="5"/>
  <c r="O721" i="5"/>
  <c r="O775" i="5"/>
  <c r="O823" i="5"/>
  <c r="O859" i="5"/>
  <c r="O896" i="5"/>
  <c r="O932" i="5"/>
  <c r="O969" i="5"/>
  <c r="O995" i="5"/>
  <c r="O1024" i="5"/>
  <c r="O1054" i="5"/>
  <c r="O1077" i="5"/>
  <c r="O1103" i="5"/>
  <c r="O1126" i="5"/>
  <c r="O1152" i="5"/>
  <c r="O1174" i="5"/>
  <c r="O1185" i="5"/>
  <c r="O1199" i="5"/>
  <c r="O537" i="5"/>
  <c r="O586" i="5"/>
  <c r="O629" i="5"/>
  <c r="O683" i="5"/>
  <c r="O538" i="5"/>
  <c r="O648" i="5"/>
  <c r="O776" i="5"/>
  <c r="O860" i="5"/>
  <c r="O933" i="5"/>
  <c r="O1004" i="5"/>
  <c r="O1055" i="5"/>
  <c r="O1104" i="5"/>
  <c r="O1157" i="5"/>
  <c r="O1186" i="5"/>
  <c r="O1210" i="5"/>
  <c r="O1230" i="5"/>
  <c r="O1250" i="5"/>
  <c r="O1270" i="5"/>
  <c r="O1290" i="5"/>
  <c r="O1313" i="5"/>
  <c r="O1330" i="5"/>
  <c r="O1353" i="5"/>
  <c r="O1370" i="5"/>
  <c r="O1393" i="5"/>
  <c r="O1416" i="5"/>
  <c r="O1433" i="5"/>
  <c r="O1456" i="5"/>
  <c r="O1473" i="5"/>
  <c r="O1496" i="5"/>
  <c r="O1519" i="5"/>
  <c r="O1536" i="5"/>
  <c r="O1559" i="5"/>
  <c r="O1576" i="5"/>
  <c r="O1599" i="5"/>
  <c r="O1622" i="5"/>
  <c r="O1639" i="5"/>
  <c r="O1662" i="5"/>
  <c r="O1679" i="5"/>
  <c r="O1702" i="5"/>
  <c r="O1722" i="5"/>
  <c r="O1741" i="5"/>
  <c r="O1759" i="5"/>
  <c r="O1774" i="5"/>
  <c r="O1792" i="5"/>
  <c r="O1810" i="5"/>
  <c r="O1825" i="5"/>
  <c r="O1845" i="5"/>
  <c r="O1858" i="5"/>
  <c r="O1878" i="5"/>
  <c r="O1896" i="5"/>
  <c r="O1911" i="5"/>
  <c r="O1929" i="5"/>
  <c r="O1944" i="5"/>
  <c r="O1962" i="5"/>
  <c r="O1982" i="5"/>
  <c r="O1997" i="5"/>
  <c r="O2015" i="5"/>
  <c r="O2030" i="5"/>
  <c r="O2048" i="5"/>
  <c r="O2066" i="5"/>
  <c r="O2081" i="5"/>
  <c r="O2101" i="5"/>
  <c r="O2114" i="5"/>
  <c r="O2134" i="5"/>
  <c r="O2152" i="5"/>
  <c r="O2166" i="5"/>
  <c r="O2178" i="5"/>
  <c r="O2194" i="5"/>
  <c r="O2208" i="5"/>
  <c r="O2222" i="5"/>
  <c r="O2238" i="5"/>
  <c r="O2250" i="5"/>
  <c r="O2264" i="5"/>
  <c r="O2280" i="5"/>
  <c r="O2294" i="5"/>
  <c r="O2306" i="5"/>
  <c r="O2322" i="5"/>
  <c r="O2336" i="5"/>
  <c r="O2348" i="5"/>
  <c r="O2361" i="5"/>
  <c r="O2373" i="5"/>
  <c r="O2384" i="5"/>
  <c r="O2398" i="5"/>
  <c r="O2409" i="5"/>
  <c r="O2421" i="5"/>
  <c r="O2434" i="5"/>
  <c r="O2446" i="5"/>
  <c r="O2457" i="5"/>
  <c r="O2471" i="5"/>
  <c r="O2482" i="5"/>
  <c r="O2494" i="5"/>
  <c r="O2508" i="5"/>
  <c r="O2519" i="5"/>
  <c r="O2530" i="5"/>
  <c r="O2544" i="5"/>
  <c r="O2556" i="5"/>
  <c r="O2567" i="5"/>
  <c r="O2581" i="5"/>
  <c r="O2592" i="5"/>
  <c r="O2604" i="5"/>
  <c r="O2617" i="5"/>
  <c r="O2629" i="5"/>
  <c r="O2640" i="5"/>
  <c r="O2654" i="5"/>
  <c r="O2665" i="5"/>
  <c r="O2677" i="5"/>
  <c r="O2690" i="5"/>
  <c r="O2702" i="5"/>
  <c r="O2713" i="5"/>
  <c r="O2727" i="5"/>
  <c r="O2738" i="5"/>
  <c r="O2750" i="5"/>
  <c r="O2764" i="5"/>
  <c r="O2775" i="5"/>
  <c r="O2786" i="5"/>
  <c r="O2800" i="5"/>
  <c r="O2812" i="5"/>
  <c r="O2823" i="5"/>
  <c r="O2837" i="5"/>
  <c r="O2848" i="5"/>
  <c r="O2860" i="5"/>
  <c r="O2873" i="5"/>
  <c r="O2885" i="5"/>
  <c r="O2896" i="5"/>
  <c r="O2909" i="5"/>
  <c r="O2919" i="5"/>
  <c r="O2929" i="5"/>
  <c r="O2941" i="5"/>
  <c r="O2951" i="5"/>
  <c r="O2961" i="5"/>
  <c r="O2973" i="5"/>
  <c r="O2983" i="5"/>
  <c r="O2993" i="5"/>
  <c r="O3005" i="5"/>
  <c r="O3015" i="5"/>
  <c r="O3025" i="5"/>
  <c r="O3037" i="5"/>
  <c r="O3047" i="5"/>
  <c r="O3057" i="5"/>
  <c r="O3069" i="5"/>
  <c r="O3079" i="5"/>
  <c r="O3089" i="5"/>
  <c r="O3101" i="5"/>
  <c r="O3111" i="5"/>
  <c r="O3121" i="5"/>
  <c r="O3133" i="5"/>
  <c r="O3143" i="5"/>
  <c r="O3153" i="5"/>
  <c r="O3165" i="5"/>
  <c r="O3175" i="5"/>
  <c r="O3185" i="5"/>
  <c r="O3197" i="5"/>
  <c r="O3207" i="5"/>
  <c r="O3217" i="5"/>
  <c r="O3229" i="5"/>
  <c r="O3239" i="5"/>
  <c r="O3249" i="5"/>
  <c r="O3261" i="5"/>
  <c r="O3271" i="5"/>
  <c r="O3281" i="5"/>
  <c r="O3293" i="5"/>
  <c r="O3303" i="5"/>
  <c r="O3313" i="5"/>
  <c r="O3325" i="5"/>
  <c r="O3335" i="5"/>
  <c r="O3345" i="5"/>
  <c r="O3357" i="5"/>
  <c r="O3367" i="5"/>
  <c r="O3377" i="5"/>
  <c r="O3389" i="5"/>
  <c r="O3399" i="5"/>
  <c r="O3409" i="5"/>
  <c r="O3421" i="5"/>
  <c r="O3431" i="5"/>
  <c r="O3441" i="5"/>
  <c r="O3453" i="5"/>
  <c r="O3463" i="5"/>
  <c r="O3473" i="5"/>
  <c r="O3485" i="5"/>
  <c r="O3495" i="5"/>
  <c r="O3504" i="5"/>
  <c r="O3513" i="5"/>
  <c r="O3523" i="5"/>
  <c r="O3532" i="5"/>
  <c r="O3541" i="5"/>
  <c r="O3550" i="5"/>
  <c r="O3559" i="5"/>
  <c r="O3568" i="5"/>
  <c r="O3577" i="5"/>
  <c r="O3587" i="5"/>
  <c r="O3596" i="5"/>
  <c r="O3605" i="5"/>
  <c r="O3614" i="5"/>
  <c r="O3623" i="5"/>
  <c r="O3632" i="5"/>
  <c r="O3641" i="5"/>
  <c r="O3651" i="5"/>
  <c r="O3660" i="5"/>
  <c r="O3669" i="5"/>
  <c r="O3678" i="5"/>
  <c r="O3687" i="5"/>
  <c r="O3696" i="5"/>
  <c r="O3705" i="5"/>
  <c r="O3715" i="5"/>
  <c r="O3724" i="5"/>
  <c r="O3733" i="5"/>
  <c r="O3742" i="5"/>
  <c r="O3751" i="5"/>
  <c r="O3760" i="5"/>
  <c r="O3769" i="5"/>
  <c r="O3779" i="5"/>
  <c r="O3788" i="5"/>
  <c r="O3797" i="5"/>
  <c r="O3806" i="5"/>
  <c r="O3815" i="5"/>
  <c r="O3824" i="5"/>
  <c r="O3833" i="5"/>
  <c r="O3843" i="5"/>
  <c r="O3852" i="5"/>
  <c r="O3861" i="5"/>
  <c r="O3870" i="5"/>
  <c r="O3879" i="5"/>
  <c r="O3888" i="5"/>
  <c r="O3897" i="5"/>
  <c r="O3907" i="5"/>
  <c r="O3916" i="5"/>
  <c r="O3925" i="5"/>
  <c r="O3934" i="5"/>
  <c r="O3943" i="5"/>
  <c r="O3952" i="5"/>
  <c r="O3961" i="5"/>
  <c r="O3971" i="5"/>
  <c r="O3980" i="5"/>
  <c r="O3989" i="5"/>
  <c r="O3998" i="5"/>
  <c r="O4006" i="5"/>
  <c r="O4014" i="5"/>
  <c r="O4022" i="5"/>
  <c r="O4030" i="5"/>
  <c r="O4038" i="5"/>
  <c r="O4046" i="5"/>
  <c r="O4054" i="5"/>
  <c r="O4062" i="5"/>
  <c r="O4070" i="5"/>
  <c r="O4078" i="5"/>
  <c r="O4086" i="5"/>
  <c r="O4094" i="5"/>
  <c r="O4102" i="5"/>
  <c r="O4110" i="5"/>
  <c r="O4118" i="5"/>
  <c r="O4126" i="5"/>
  <c r="O4134" i="5"/>
  <c r="O4142" i="5"/>
  <c r="O4150" i="5"/>
  <c r="O4158" i="5"/>
  <c r="O4166" i="5"/>
  <c r="O4174" i="5"/>
  <c r="O4182" i="5"/>
  <c r="O4190" i="5"/>
  <c r="O4198" i="5"/>
  <c r="O4206" i="5"/>
  <c r="O4214" i="5"/>
  <c r="O4222" i="5"/>
  <c r="O4230" i="5"/>
  <c r="O4238" i="5"/>
  <c r="O549" i="5"/>
  <c r="O684" i="5"/>
  <c r="O787" i="5"/>
  <c r="O866" i="5"/>
  <c r="O939" i="5"/>
  <c r="O1005" i="5"/>
  <c r="O1056" i="5"/>
  <c r="O1109" i="5"/>
  <c r="O1158" i="5"/>
  <c r="O1190" i="5"/>
  <c r="O1214" i="5"/>
  <c r="O1231" i="5"/>
  <c r="O1254" i="5"/>
  <c r="O1274" i="5"/>
  <c r="O1294" i="5"/>
  <c r="O1314" i="5"/>
  <c r="O1334" i="5"/>
  <c r="O1354" i="5"/>
  <c r="O1377" i="5"/>
  <c r="O1394" i="5"/>
  <c r="O1417" i="5"/>
  <c r="O1434" i="5"/>
  <c r="O1457" i="5"/>
  <c r="O1480" i="5"/>
  <c r="O1497" i="5"/>
  <c r="O1520" i="5"/>
  <c r="O1537" i="5"/>
  <c r="O1560" i="5"/>
  <c r="O1583" i="5"/>
  <c r="O1600" i="5"/>
  <c r="O1623" i="5"/>
  <c r="O1640" i="5"/>
  <c r="O1663" i="5"/>
  <c r="O1686" i="5"/>
  <c r="O1703" i="5"/>
  <c r="O1726" i="5"/>
  <c r="O1742" i="5"/>
  <c r="O1760" i="5"/>
  <c r="O1778" i="5"/>
  <c r="O1793" i="5"/>
  <c r="O1813" i="5"/>
  <c r="O1826" i="5"/>
  <c r="O1846" i="5"/>
  <c r="O1864" i="5"/>
  <c r="O1879" i="5"/>
  <c r="O1897" i="5"/>
  <c r="O1912" i="5"/>
  <c r="O1930" i="5"/>
  <c r="O1950" i="5"/>
  <c r="O1965" i="5"/>
  <c r="O1983" i="5"/>
  <c r="O1998" i="5"/>
  <c r="O2016" i="5"/>
  <c r="O2034" i="5"/>
  <c r="O2049" i="5"/>
  <c r="O2069" i="5"/>
  <c r="O2082" i="5"/>
  <c r="O2102" i="5"/>
  <c r="O2120" i="5"/>
  <c r="O2135" i="5"/>
  <c r="O2153" i="5"/>
  <c r="O2167" i="5"/>
  <c r="O2183" i="5"/>
  <c r="O2197" i="5"/>
  <c r="O2209" i="5"/>
  <c r="O2225" i="5"/>
  <c r="O2239" i="5"/>
  <c r="O2253" i="5"/>
  <c r="O2269" i="5"/>
  <c r="O2281" i="5"/>
  <c r="O2295" i="5"/>
  <c r="O2311" i="5"/>
  <c r="O2325" i="5"/>
  <c r="O2337" i="5"/>
  <c r="O2351" i="5"/>
  <c r="O2362" i="5"/>
  <c r="O2374" i="5"/>
  <c r="O2388" i="5"/>
  <c r="O2399" i="5"/>
  <c r="O2410" i="5"/>
  <c r="O2424" i="5"/>
  <c r="O2436" i="5"/>
  <c r="O2447" i="5"/>
  <c r="O2461" i="5"/>
  <c r="O2472" i="5"/>
  <c r="O2484" i="5"/>
  <c r="O2497" i="5"/>
  <c r="O2509" i="5"/>
  <c r="O2520" i="5"/>
  <c r="O2534" i="5"/>
  <c r="O2545" i="5"/>
  <c r="O2557" i="5"/>
  <c r="O2570" i="5"/>
  <c r="O2582" i="5"/>
  <c r="O2593" i="5"/>
  <c r="O2607" i="5"/>
  <c r="O2618" i="5"/>
  <c r="O2630" i="5"/>
  <c r="O2644" i="5"/>
  <c r="O2655" i="5"/>
  <c r="O2666" i="5"/>
  <c r="O2680" i="5"/>
  <c r="O2692" i="5"/>
  <c r="O2703" i="5"/>
  <c r="O2717" i="5"/>
  <c r="O2728" i="5"/>
  <c r="O2740" i="5"/>
  <c r="O2753" i="5"/>
  <c r="O2765" i="5"/>
  <c r="O2776" i="5"/>
  <c r="O2790" i="5"/>
  <c r="O2801" i="5"/>
  <c r="O2813" i="5"/>
  <c r="O2826" i="5"/>
  <c r="O2838" i="5"/>
  <c r="O2849" i="5"/>
  <c r="O2863" i="5"/>
  <c r="O2874" i="5"/>
  <c r="O2886" i="5"/>
  <c r="O2900" i="5"/>
  <c r="O2910" i="5"/>
  <c r="O2920" i="5"/>
  <c r="O2932" i="5"/>
  <c r="O2942" i="5"/>
  <c r="O2952" i="5"/>
  <c r="O2964" i="5"/>
  <c r="O2974" i="5"/>
  <c r="O2984" i="5"/>
  <c r="O2996" i="5"/>
  <c r="O3006" i="5"/>
  <c r="O3016" i="5"/>
  <c r="O3028" i="5"/>
  <c r="O3038" i="5"/>
  <c r="O3048" i="5"/>
  <c r="O3060" i="5"/>
  <c r="O3070" i="5"/>
  <c r="O3080" i="5"/>
  <c r="O3092" i="5"/>
  <c r="O3102" i="5"/>
  <c r="O3112" i="5"/>
  <c r="O3124" i="5"/>
  <c r="O3134" i="5"/>
  <c r="O3144" i="5"/>
  <c r="O3156" i="5"/>
  <c r="O3166" i="5"/>
  <c r="O3176" i="5"/>
  <c r="O3188" i="5"/>
  <c r="O3198" i="5"/>
  <c r="O3208" i="5"/>
  <c r="O3220" i="5"/>
  <c r="O3230" i="5"/>
  <c r="O3240" i="5"/>
  <c r="O3252" i="5"/>
  <c r="O3262" i="5"/>
  <c r="O3272" i="5"/>
  <c r="O3284" i="5"/>
  <c r="O3294" i="5"/>
  <c r="O3304" i="5"/>
  <c r="O3316" i="5"/>
  <c r="O3326" i="5"/>
  <c r="O3336" i="5"/>
  <c r="O3348" i="5"/>
  <c r="O3358" i="5"/>
  <c r="O3368" i="5"/>
  <c r="O3380" i="5"/>
  <c r="O3390" i="5"/>
  <c r="O3400" i="5"/>
  <c r="O3412" i="5"/>
  <c r="O3422" i="5"/>
  <c r="O3432" i="5"/>
  <c r="O3444" i="5"/>
  <c r="O3454" i="5"/>
  <c r="O3464" i="5"/>
  <c r="O3476" i="5"/>
  <c r="O3486" i="5"/>
  <c r="O3496" i="5"/>
  <c r="O3505" i="5"/>
  <c r="O3515" i="5"/>
  <c r="O3524" i="5"/>
  <c r="O3533" i="5"/>
  <c r="O3542" i="5"/>
  <c r="O3551" i="5"/>
  <c r="O3560" i="5"/>
  <c r="O3569" i="5"/>
  <c r="O3579" i="5"/>
  <c r="O3588" i="5"/>
  <c r="O3597" i="5"/>
  <c r="O3606" i="5"/>
  <c r="O3615" i="5"/>
  <c r="O3624" i="5"/>
  <c r="O3633" i="5"/>
  <c r="O3643" i="5"/>
  <c r="O3652" i="5"/>
  <c r="O3661" i="5"/>
  <c r="O3670" i="5"/>
  <c r="O3679" i="5"/>
  <c r="O3688" i="5"/>
  <c r="O3697" i="5"/>
  <c r="O3707" i="5"/>
  <c r="O3716" i="5"/>
  <c r="O3725" i="5"/>
  <c r="O3734" i="5"/>
  <c r="O3743" i="5"/>
  <c r="O3752" i="5"/>
  <c r="O3761" i="5"/>
  <c r="O3771" i="5"/>
  <c r="O3780" i="5"/>
  <c r="O3789" i="5"/>
  <c r="O3798" i="5"/>
  <c r="O3807" i="5"/>
  <c r="O3816" i="5"/>
  <c r="O3825" i="5"/>
  <c r="O3835" i="5"/>
  <c r="O3844" i="5"/>
  <c r="O3853" i="5"/>
  <c r="O3862" i="5"/>
  <c r="O3871" i="5"/>
  <c r="O3880" i="5"/>
  <c r="O3889" i="5"/>
  <c r="O3899" i="5"/>
  <c r="O3908" i="5"/>
  <c r="O3917" i="5"/>
  <c r="O3926" i="5"/>
  <c r="O3935" i="5"/>
  <c r="O3944" i="5"/>
  <c r="O3953" i="5"/>
  <c r="O3963" i="5"/>
  <c r="O3972" i="5"/>
  <c r="O3981" i="5"/>
  <c r="O3990" i="5"/>
  <c r="O3999" i="5"/>
  <c r="O4007" i="5"/>
  <c r="O4015" i="5"/>
  <c r="O4023" i="5"/>
  <c r="O4031" i="5"/>
  <c r="O4039" i="5"/>
  <c r="O4047" i="5"/>
  <c r="O4055" i="5"/>
  <c r="O4063" i="5"/>
  <c r="O4071" i="5"/>
  <c r="O4079" i="5"/>
  <c r="O4087" i="5"/>
  <c r="O4095" i="5"/>
  <c r="O4103" i="5"/>
  <c r="O4111" i="5"/>
  <c r="O4119" i="5"/>
  <c r="O4127" i="5"/>
  <c r="O4135" i="5"/>
  <c r="O4143" i="5"/>
  <c r="O4151" i="5"/>
  <c r="O4159" i="5"/>
  <c r="O4167" i="5"/>
  <c r="O4175" i="5"/>
  <c r="O4183" i="5"/>
  <c r="O4191" i="5"/>
  <c r="O4199" i="5"/>
  <c r="O4207" i="5"/>
  <c r="O4215" i="5"/>
  <c r="O4223" i="5"/>
  <c r="O4231" i="5"/>
  <c r="O4239" i="5"/>
  <c r="O555" i="5"/>
  <c r="O696" i="5"/>
  <c r="O793" i="5"/>
  <c r="O867" i="5"/>
  <c r="O940" i="5"/>
  <c r="O1007" i="5"/>
  <c r="O1061" i="5"/>
  <c r="O1110" i="5"/>
  <c r="O1164" i="5"/>
  <c r="O1191" i="5"/>
  <c r="O1215" i="5"/>
  <c r="O1238" i="5"/>
  <c r="O1255" i="5"/>
  <c r="O1278" i="5"/>
  <c r="O1295" i="5"/>
  <c r="O1318" i="5"/>
  <c r="O1338" i="5"/>
  <c r="O1358" i="5"/>
  <c r="O1378" i="5"/>
  <c r="O1398" i="5"/>
  <c r="O1418" i="5"/>
  <c r="O1441" i="5"/>
  <c r="O1458" i="5"/>
  <c r="O1481" i="5"/>
  <c r="O1498" i="5"/>
  <c r="O1521" i="5"/>
  <c r="O1544" i="5"/>
  <c r="O1561" i="5"/>
  <c r="O1584" i="5"/>
  <c r="O1601" i="5"/>
  <c r="O1624" i="5"/>
  <c r="O1647" i="5"/>
  <c r="O1664" i="5"/>
  <c r="O1687" i="5"/>
  <c r="O1704" i="5"/>
  <c r="O1727" i="5"/>
  <c r="O1746" i="5"/>
  <c r="O1761" i="5"/>
  <c r="O1781" i="5"/>
  <c r="O1794" i="5"/>
  <c r="O1814" i="5"/>
  <c r="O1832" i="5"/>
  <c r="O1847" i="5"/>
  <c r="O1865" i="5"/>
  <c r="O1880" i="5"/>
  <c r="O1898" i="5"/>
  <c r="O1918" i="5"/>
  <c r="O1933" i="5"/>
  <c r="O1951" i="5"/>
  <c r="O1966" i="5"/>
  <c r="O1984" i="5"/>
  <c r="O2002" i="5"/>
  <c r="O2017" i="5"/>
  <c r="O2037" i="5"/>
  <c r="O2050" i="5"/>
  <c r="O2070" i="5"/>
  <c r="O2088" i="5"/>
  <c r="O2103" i="5"/>
  <c r="O2121" i="5"/>
  <c r="O2136" i="5"/>
  <c r="O2154" i="5"/>
  <c r="O2168" i="5"/>
  <c r="O2184" i="5"/>
  <c r="O2198" i="5"/>
  <c r="O2210" i="5"/>
  <c r="O2226" i="5"/>
  <c r="O2240" i="5"/>
  <c r="O2254" i="5"/>
  <c r="O2270" i="5"/>
  <c r="O2282" i="5"/>
  <c r="O2296" i="5"/>
  <c r="O2312" i="5"/>
  <c r="O2326" i="5"/>
  <c r="O2338" i="5"/>
  <c r="O2352" i="5"/>
  <c r="O2364" i="5"/>
  <c r="O2375" i="5"/>
  <c r="O2389" i="5"/>
  <c r="O2400" i="5"/>
  <c r="O2412" i="5"/>
  <c r="O2425" i="5"/>
  <c r="O2437" i="5"/>
  <c r="O2448" i="5"/>
  <c r="O2462" i="5"/>
  <c r="O2473" i="5"/>
  <c r="O2485" i="5"/>
  <c r="O2498" i="5"/>
  <c r="O2510" i="5"/>
  <c r="O2521" i="5"/>
  <c r="O2535" i="5"/>
  <c r="O2546" i="5"/>
  <c r="O2558" i="5"/>
  <c r="O2572" i="5"/>
  <c r="O2583" i="5"/>
  <c r="O2594" i="5"/>
  <c r="O2608" i="5"/>
  <c r="O2620" i="5"/>
  <c r="O2631" i="5"/>
  <c r="O2645" i="5"/>
  <c r="O2656" i="5"/>
  <c r="O2668" i="5"/>
  <c r="O2681" i="5"/>
  <c r="O2693" i="5"/>
  <c r="O2704" i="5"/>
  <c r="O2718" i="5"/>
  <c r="O2729" i="5"/>
  <c r="O2741" i="5"/>
  <c r="O2754" i="5"/>
  <c r="O2766" i="5"/>
  <c r="O2777" i="5"/>
  <c r="O2791" i="5"/>
  <c r="O2802" i="5"/>
  <c r="O2814" i="5"/>
  <c r="O2828" i="5"/>
  <c r="O2839" i="5"/>
  <c r="O2850" i="5"/>
  <c r="O2864" i="5"/>
  <c r="O2876" i="5"/>
  <c r="O2887" i="5"/>
  <c r="O2901" i="5"/>
  <c r="O2911" i="5"/>
  <c r="O2921" i="5"/>
  <c r="O2933" i="5"/>
  <c r="O2943" i="5"/>
  <c r="O2953" i="5"/>
  <c r="O2965" i="5"/>
  <c r="O2975" i="5"/>
  <c r="O592" i="5"/>
  <c r="O701" i="5"/>
  <c r="O794" i="5"/>
  <c r="O877" i="5"/>
  <c r="O951" i="5"/>
  <c r="O1012" i="5"/>
  <c r="O1062" i="5"/>
  <c r="O1118" i="5"/>
  <c r="O1165" i="5"/>
  <c r="O1192" i="5"/>
  <c r="O1216" i="5"/>
  <c r="O1239" i="5"/>
  <c r="O1256" i="5"/>
  <c r="O1279" i="5"/>
  <c r="O1302" i="5"/>
  <c r="O1319" i="5"/>
  <c r="O1342" i="5"/>
  <c r="O1359" i="5"/>
  <c r="O1382" i="5"/>
  <c r="O1402" i="5"/>
  <c r="O1422" i="5"/>
  <c r="O1442" i="5"/>
  <c r="O1462" i="5"/>
  <c r="O1482" i="5"/>
  <c r="O1505" i="5"/>
  <c r="O1522" i="5"/>
  <c r="O1545" i="5"/>
  <c r="O1562" i="5"/>
  <c r="O1585" i="5"/>
  <c r="O1608" i="5"/>
  <c r="O1625" i="5"/>
  <c r="O1648" i="5"/>
  <c r="O1665" i="5"/>
  <c r="O1688" i="5"/>
  <c r="O1711" i="5"/>
  <c r="O1728" i="5"/>
  <c r="O1749" i="5"/>
  <c r="O1762" i="5"/>
  <c r="O593" i="5"/>
  <c r="O732" i="5"/>
  <c r="O824" i="5"/>
  <c r="O897" i="5"/>
  <c r="O970" i="5"/>
  <c r="O1029" i="5"/>
  <c r="O1078" i="5"/>
  <c r="O1134" i="5"/>
  <c r="O1175" i="5"/>
  <c r="O1200" i="5"/>
  <c r="O1217" i="5"/>
  <c r="O1240" i="5"/>
  <c r="O1263" i="5"/>
  <c r="O1280" i="5"/>
  <c r="O1303" i="5"/>
  <c r="O1320" i="5"/>
  <c r="O1343" i="5"/>
  <c r="O1366" i="5"/>
  <c r="O1383" i="5"/>
  <c r="O1406" i="5"/>
  <c r="O1423" i="5"/>
  <c r="O1446" i="5"/>
  <c r="O1466" i="5"/>
  <c r="O1486" i="5"/>
  <c r="O1506" i="5"/>
  <c r="O1526" i="5"/>
  <c r="O1546" i="5"/>
  <c r="O604" i="5"/>
  <c r="O841" i="5"/>
  <c r="O1038" i="5"/>
  <c r="O1176" i="5"/>
  <c r="O1226" i="5"/>
  <c r="O1288" i="5"/>
  <c r="O1344" i="5"/>
  <c r="O1392" i="5"/>
  <c r="O1448" i="5"/>
  <c r="O1510" i="5"/>
  <c r="O1558" i="5"/>
  <c r="O1598" i="5"/>
  <c r="O1638" i="5"/>
  <c r="O1678" i="5"/>
  <c r="O1718" i="5"/>
  <c r="O1758" i="5"/>
  <c r="O1790" i="5"/>
  <c r="O1816" i="5"/>
  <c r="O1842" i="5"/>
  <c r="O1870" i="5"/>
  <c r="O1901" i="5"/>
  <c r="O1922" i="5"/>
  <c r="O1953" i="5"/>
  <c r="O1976" i="5"/>
  <c r="O2007" i="5"/>
  <c r="O2038" i="5"/>
  <c r="O2061" i="5"/>
  <c r="O2090" i="5"/>
  <c r="O2113" i="5"/>
  <c r="O2144" i="5"/>
  <c r="O2173" i="5"/>
  <c r="O2190" i="5"/>
  <c r="O2216" i="5"/>
  <c r="O2237" i="5"/>
  <c r="O2261" i="5"/>
  <c r="O2285" i="5"/>
  <c r="O2304" i="5"/>
  <c r="O2328" i="5"/>
  <c r="O2346" i="5"/>
  <c r="O2369" i="5"/>
  <c r="O2390" i="5"/>
  <c r="O2407" i="5"/>
  <c r="O2428" i="5"/>
  <c r="O2445" i="5"/>
  <c r="O2465" i="5"/>
  <c r="O2488" i="5"/>
  <c r="O2503" i="5"/>
  <c r="O2526" i="5"/>
  <c r="O2543" i="5"/>
  <c r="O2564" i="5"/>
  <c r="O2584" i="5"/>
  <c r="O2601" i="5"/>
  <c r="O2622" i="5"/>
  <c r="O2639" i="5"/>
  <c r="O2662" i="5"/>
  <c r="O2682" i="5"/>
  <c r="O2700" i="5"/>
  <c r="O2720" i="5"/>
  <c r="O2737" i="5"/>
  <c r="O2758" i="5"/>
  <c r="O2781" i="5"/>
  <c r="O2796" i="5"/>
  <c r="O2818" i="5"/>
  <c r="O2836" i="5"/>
  <c r="O2856" i="5"/>
  <c r="O2877" i="5"/>
  <c r="O2894" i="5"/>
  <c r="O2913" i="5"/>
  <c r="O2928" i="5"/>
  <c r="O2948" i="5"/>
  <c r="O2966" i="5"/>
  <c r="O2981" i="5"/>
  <c r="O2997" i="5"/>
  <c r="O3009" i="5"/>
  <c r="O3023" i="5"/>
  <c r="O3039" i="5"/>
  <c r="O3053" i="5"/>
  <c r="O3065" i="5"/>
  <c r="O3081" i="5"/>
  <c r="O3095" i="5"/>
  <c r="O3109" i="5"/>
  <c r="O3125" i="5"/>
  <c r="O3137" i="5"/>
  <c r="O3151" i="5"/>
  <c r="O3167" i="5"/>
  <c r="O3181" i="5"/>
  <c r="O3193" i="5"/>
  <c r="O3209" i="5"/>
  <c r="O3223" i="5"/>
  <c r="O3237" i="5"/>
  <c r="O3253" i="5"/>
  <c r="O3265" i="5"/>
  <c r="O3279" i="5"/>
  <c r="O3295" i="5"/>
  <c r="O3309" i="5"/>
  <c r="O3321" i="5"/>
  <c r="O3337" i="5"/>
  <c r="O3351" i="5"/>
  <c r="O3365" i="5"/>
  <c r="O3381" i="5"/>
  <c r="O3393" i="5"/>
  <c r="O3407" i="5"/>
  <c r="O3423" i="5"/>
  <c r="O3437" i="5"/>
  <c r="O3449" i="5"/>
  <c r="O3465" i="5"/>
  <c r="O3479" i="5"/>
  <c r="O3493" i="5"/>
  <c r="O3507" i="5"/>
  <c r="O3518" i="5"/>
  <c r="O3529" i="5"/>
  <c r="O3543" i="5"/>
  <c r="O3555" i="5"/>
  <c r="O3566" i="5"/>
  <c r="O3580" i="5"/>
  <c r="O3591" i="5"/>
  <c r="O3603" i="5"/>
  <c r="O3616" i="5"/>
  <c r="O3628" i="5"/>
  <c r="O3639" i="5"/>
  <c r="O3653" i="5"/>
  <c r="O3664" i="5"/>
  <c r="O3676" i="5"/>
  <c r="O3689" i="5"/>
  <c r="O3701" i="5"/>
  <c r="O3712" i="5"/>
  <c r="O3726" i="5"/>
  <c r="O3737" i="5"/>
  <c r="O3749" i="5"/>
  <c r="O3763" i="5"/>
  <c r="O3774" i="5"/>
  <c r="O3785" i="5"/>
  <c r="O3799" i="5"/>
  <c r="O3811" i="5"/>
  <c r="O3822" i="5"/>
  <c r="O3836" i="5"/>
  <c r="O3847" i="5"/>
  <c r="O3859" i="5"/>
  <c r="O3872" i="5"/>
  <c r="O3884" i="5"/>
  <c r="O3895" i="5"/>
  <c r="O3909" i="5"/>
  <c r="O3920" i="5"/>
  <c r="O3932" i="5"/>
  <c r="O3945" i="5"/>
  <c r="O3957" i="5"/>
  <c r="O3968" i="5"/>
  <c r="O3982" i="5"/>
  <c r="O3993" i="5"/>
  <c r="O4004" i="5"/>
  <c r="O4016" i="5"/>
  <c r="O4026" i="5"/>
  <c r="O4036" i="5"/>
  <c r="O4048" i="5"/>
  <c r="O4058" i="5"/>
  <c r="O4068" i="5"/>
  <c r="O4080" i="5"/>
  <c r="O4090" i="5"/>
  <c r="O4100" i="5"/>
  <c r="O4112" i="5"/>
  <c r="O4122" i="5"/>
  <c r="O4132" i="5"/>
  <c r="O4144" i="5"/>
  <c r="O4154" i="5"/>
  <c r="O4164" i="5"/>
  <c r="O4176" i="5"/>
  <c r="O4186" i="5"/>
  <c r="O4196" i="5"/>
  <c r="O4208" i="5"/>
  <c r="O4218" i="5"/>
  <c r="O4228" i="5"/>
  <c r="O4240" i="5"/>
  <c r="O4123" i="5"/>
  <c r="O3297" i="5"/>
  <c r="O3838" i="5"/>
  <c r="O3900" i="5"/>
  <c r="O3948" i="5"/>
  <c r="O3973" i="5"/>
  <c r="O4008" i="5"/>
  <c r="O4050" i="5"/>
  <c r="O4082" i="5"/>
  <c r="O4114" i="5"/>
  <c r="O4136" i="5"/>
  <c r="O4168" i="5"/>
  <c r="O4200" i="5"/>
  <c r="O4232" i="5"/>
  <c r="O3328" i="5"/>
  <c r="O641" i="5"/>
  <c r="O903" i="5"/>
  <c r="O1039" i="5"/>
  <c r="O1177" i="5"/>
  <c r="O1241" i="5"/>
  <c r="O1289" i="5"/>
  <c r="O1345" i="5"/>
  <c r="O1407" i="5"/>
  <c r="O1455" i="5"/>
  <c r="O1511" i="5"/>
  <c r="O1569" i="5"/>
  <c r="O1609" i="5"/>
  <c r="O1649" i="5"/>
  <c r="O1689" i="5"/>
  <c r="O1729" i="5"/>
  <c r="O1768" i="5"/>
  <c r="O1791" i="5"/>
  <c r="O1822" i="5"/>
  <c r="O1848" i="5"/>
  <c r="O1874" i="5"/>
  <c r="O1902" i="5"/>
  <c r="O1928" i="5"/>
  <c r="O1954" i="5"/>
  <c r="O1985" i="5"/>
  <c r="O2008" i="5"/>
  <c r="O2039" i="5"/>
  <c r="O2062" i="5"/>
  <c r="O2093" i="5"/>
  <c r="O2122" i="5"/>
  <c r="O2145" i="5"/>
  <c r="O2174" i="5"/>
  <c r="O2193" i="5"/>
  <c r="O2217" i="5"/>
  <c r="O2241" i="5"/>
  <c r="O2262" i="5"/>
  <c r="O2286" i="5"/>
  <c r="O2305" i="5"/>
  <c r="O2333" i="5"/>
  <c r="O2353" i="5"/>
  <c r="O2370" i="5"/>
  <c r="O2391" i="5"/>
  <c r="O2408" i="5"/>
  <c r="O2429" i="5"/>
  <c r="O2452" i="5"/>
  <c r="O2466" i="5"/>
  <c r="O2489" i="5"/>
  <c r="O2506" i="5"/>
  <c r="O2527" i="5"/>
  <c r="O2548" i="5"/>
  <c r="O2565" i="5"/>
  <c r="O2585" i="5"/>
  <c r="O2602" i="5"/>
  <c r="O2625" i="5"/>
  <c r="O2646" i="5"/>
  <c r="O2663" i="5"/>
  <c r="O2684" i="5"/>
  <c r="O2701" i="5"/>
  <c r="O2721" i="5"/>
  <c r="O2744" i="5"/>
  <c r="O2759" i="5"/>
  <c r="O2782" i="5"/>
  <c r="O2799" i="5"/>
  <c r="O2820" i="5"/>
  <c r="O2840" i="5"/>
  <c r="O2857" i="5"/>
  <c r="O2878" i="5"/>
  <c r="O2895" i="5"/>
  <c r="O2916" i="5"/>
  <c r="O2934" i="5"/>
  <c r="O2949" i="5"/>
  <c r="O2967" i="5"/>
  <c r="O2982" i="5"/>
  <c r="O2998" i="5"/>
  <c r="O3012" i="5"/>
  <c r="O3024" i="5"/>
  <c r="O3040" i="5"/>
  <c r="O3054" i="5"/>
  <c r="O3068" i="5"/>
  <c r="O3084" i="5"/>
  <c r="O3096" i="5"/>
  <c r="O3110" i="5"/>
  <c r="O3126" i="5"/>
  <c r="O3140" i="5"/>
  <c r="O3152" i="5"/>
  <c r="O3168" i="5"/>
  <c r="O3182" i="5"/>
  <c r="O3196" i="5"/>
  <c r="O3212" i="5"/>
  <c r="O3224" i="5"/>
  <c r="O3238" i="5"/>
  <c r="O3254" i="5"/>
  <c r="O3268" i="5"/>
  <c r="O3280" i="5"/>
  <c r="O3296" i="5"/>
  <c r="O3310" i="5"/>
  <c r="O3324" i="5"/>
  <c r="O3340" i="5"/>
  <c r="O3352" i="5"/>
  <c r="O3366" i="5"/>
  <c r="O3382" i="5"/>
  <c r="O3396" i="5"/>
  <c r="O3408" i="5"/>
  <c r="O3424" i="5"/>
  <c r="O3438" i="5"/>
  <c r="O3452" i="5"/>
  <c r="O3468" i="5"/>
  <c r="O3480" i="5"/>
  <c r="O3494" i="5"/>
  <c r="O3508" i="5"/>
  <c r="O3519" i="5"/>
  <c r="O3531" i="5"/>
  <c r="O3544" i="5"/>
  <c r="O3556" i="5"/>
  <c r="O3567" i="5"/>
  <c r="O3581" i="5"/>
  <c r="O3592" i="5"/>
  <c r="O3604" i="5"/>
  <c r="O3617" i="5"/>
  <c r="O3629" i="5"/>
  <c r="O3640" i="5"/>
  <c r="O3654" i="5"/>
  <c r="O3665" i="5"/>
  <c r="O3677" i="5"/>
  <c r="O3691" i="5"/>
  <c r="O3702" i="5"/>
  <c r="O3713" i="5"/>
  <c r="O3727" i="5"/>
  <c r="O3739" i="5"/>
  <c r="O3750" i="5"/>
  <c r="O3764" i="5"/>
  <c r="O3775" i="5"/>
  <c r="O3787" i="5"/>
  <c r="O3800" i="5"/>
  <c r="O3812" i="5"/>
  <c r="O3823" i="5"/>
  <c r="O3837" i="5"/>
  <c r="O3848" i="5"/>
  <c r="O3860" i="5"/>
  <c r="O3873" i="5"/>
  <c r="O3885" i="5"/>
  <c r="O3896" i="5"/>
  <c r="O3910" i="5"/>
  <c r="O3921" i="5"/>
  <c r="O3933" i="5"/>
  <c r="O3947" i="5"/>
  <c r="O3958" i="5"/>
  <c r="O3969" i="5"/>
  <c r="O3983" i="5"/>
  <c r="O3995" i="5"/>
  <c r="O4005" i="5"/>
  <c r="O4017" i="5"/>
  <c r="O4027" i="5"/>
  <c r="O4037" i="5"/>
  <c r="O4049" i="5"/>
  <c r="O4059" i="5"/>
  <c r="O4069" i="5"/>
  <c r="O4081" i="5"/>
  <c r="O4091" i="5"/>
  <c r="O4101" i="5"/>
  <c r="O4113" i="5"/>
  <c r="O4133" i="5"/>
  <c r="O4145" i="5"/>
  <c r="O4155" i="5"/>
  <c r="O4165" i="5"/>
  <c r="O4177" i="5"/>
  <c r="O4187" i="5"/>
  <c r="O4197" i="5"/>
  <c r="O4209" i="5"/>
  <c r="O4219" i="5"/>
  <c r="O4229" i="5"/>
  <c r="O4241" i="5"/>
  <c r="O3097" i="5"/>
  <c r="O3619" i="5"/>
  <c r="O3655" i="5"/>
  <c r="O3680" i="5"/>
  <c r="O3703" i="5"/>
  <c r="O3728" i="5"/>
  <c r="O3753" i="5"/>
  <c r="O3765" i="5"/>
  <c r="O3790" i="5"/>
  <c r="O3813" i="5"/>
  <c r="O3849" i="5"/>
  <c r="O3875" i="5"/>
  <c r="O3923" i="5"/>
  <c r="O3959" i="5"/>
  <c r="O3984" i="5"/>
  <c r="O4018" i="5"/>
  <c r="O4040" i="5"/>
  <c r="O4072" i="5"/>
  <c r="O4092" i="5"/>
  <c r="O4124" i="5"/>
  <c r="O4156" i="5"/>
  <c r="O4188" i="5"/>
  <c r="O4220" i="5"/>
  <c r="O3312" i="5"/>
  <c r="O647" i="5"/>
  <c r="O904" i="5"/>
  <c r="O1086" i="5"/>
  <c r="O1178" i="5"/>
  <c r="O1242" i="5"/>
  <c r="O1304" i="5"/>
  <c r="O1352" i="5"/>
  <c r="O1408" i="5"/>
  <c r="O1470" i="5"/>
  <c r="O1512" i="5"/>
  <c r="O1570" i="5"/>
  <c r="O1610" i="5"/>
  <c r="O1650" i="5"/>
  <c r="O1690" i="5"/>
  <c r="O1736" i="5"/>
  <c r="O1769" i="5"/>
  <c r="O1800" i="5"/>
  <c r="O1823" i="5"/>
  <c r="O1854" i="5"/>
  <c r="O1877" i="5"/>
  <c r="O1906" i="5"/>
  <c r="O1934" i="5"/>
  <c r="O1960" i="5"/>
  <c r="O1986" i="5"/>
  <c r="O2014" i="5"/>
  <c r="O2040" i="5"/>
  <c r="O2071" i="5"/>
  <c r="O2094" i="5"/>
  <c r="O2125" i="5"/>
  <c r="O2146" i="5"/>
  <c r="O2175" i="5"/>
  <c r="O2199" i="5"/>
  <c r="O2218" i="5"/>
  <c r="O2242" i="5"/>
  <c r="O2263" i="5"/>
  <c r="O2289" i="5"/>
  <c r="O2313" i="5"/>
  <c r="O2334" i="5"/>
  <c r="O2354" i="5"/>
  <c r="O2372" i="5"/>
  <c r="O2392" i="5"/>
  <c r="O2415" i="5"/>
  <c r="O2430" i="5"/>
  <c r="O2453" i="5"/>
  <c r="O2470" i="5"/>
  <c r="O2490" i="5"/>
  <c r="O2511" i="5"/>
  <c r="O2528" i="5"/>
  <c r="O2549" i="5"/>
  <c r="O2566" i="5"/>
  <c r="O2589" i="5"/>
  <c r="O2609" i="5"/>
  <c r="O2626" i="5"/>
  <c r="O2647" i="5"/>
  <c r="O2664" i="5"/>
  <c r="O2685" i="5"/>
  <c r="O2708" i="5"/>
  <c r="O2722" i="5"/>
  <c r="O2745" i="5"/>
  <c r="O2762" i="5"/>
  <c r="O2783" i="5"/>
  <c r="O2804" i="5"/>
  <c r="O2821" i="5"/>
  <c r="O2841" i="5"/>
  <c r="O2858" i="5"/>
  <c r="O2881" i="5"/>
  <c r="O2902" i="5"/>
  <c r="O2917" i="5"/>
  <c r="O2935" i="5"/>
  <c r="O2950" i="5"/>
  <c r="O2968" i="5"/>
  <c r="O2985" i="5"/>
  <c r="O2999" i="5"/>
  <c r="O3013" i="5"/>
  <c r="O3029" i="5"/>
  <c r="O3041" i="5"/>
  <c r="O3055" i="5"/>
  <c r="O3071" i="5"/>
  <c r="O3085" i="5"/>
  <c r="O3113" i="5"/>
  <c r="O3127" i="5"/>
  <c r="O3141" i="5"/>
  <c r="O3157" i="5"/>
  <c r="O3169" i="5"/>
  <c r="O3183" i="5"/>
  <c r="O3199" i="5"/>
  <c r="O3213" i="5"/>
  <c r="O3225" i="5"/>
  <c r="O3241" i="5"/>
  <c r="O3255" i="5"/>
  <c r="O3269" i="5"/>
  <c r="O3285" i="5"/>
  <c r="O3311" i="5"/>
  <c r="O3327" i="5"/>
  <c r="O3341" i="5"/>
  <c r="O3353" i="5"/>
  <c r="O3369" i="5"/>
  <c r="O3383" i="5"/>
  <c r="O3397" i="5"/>
  <c r="O3413" i="5"/>
  <c r="O3425" i="5"/>
  <c r="O3439" i="5"/>
  <c r="O3455" i="5"/>
  <c r="O3469" i="5"/>
  <c r="O3481" i="5"/>
  <c r="O3497" i="5"/>
  <c r="O3509" i="5"/>
  <c r="O3520" i="5"/>
  <c r="O3534" i="5"/>
  <c r="O3545" i="5"/>
  <c r="O3557" i="5"/>
  <c r="O3571" i="5"/>
  <c r="O3582" i="5"/>
  <c r="O3593" i="5"/>
  <c r="O3607" i="5"/>
  <c r="O3630" i="5"/>
  <c r="O3644" i="5"/>
  <c r="O3667" i="5"/>
  <c r="O3692" i="5"/>
  <c r="O3717" i="5"/>
  <c r="O3740" i="5"/>
  <c r="O3776" i="5"/>
  <c r="O3801" i="5"/>
  <c r="O3827" i="5"/>
  <c r="O3863" i="5"/>
  <c r="O3886" i="5"/>
  <c r="O3911" i="5"/>
  <c r="O3936" i="5"/>
  <c r="O3996" i="5"/>
  <c r="O4028" i="5"/>
  <c r="O4060" i="5"/>
  <c r="O4104" i="5"/>
  <c r="O4146" i="5"/>
  <c r="O4178" i="5"/>
  <c r="O4210" i="5"/>
  <c r="O738" i="5"/>
  <c r="O914" i="5"/>
  <c r="O1087" i="5"/>
  <c r="O1201" i="5"/>
  <c r="O1249" i="5"/>
  <c r="O1305" i="5"/>
  <c r="O1367" i="5"/>
  <c r="O1409" i="5"/>
  <c r="O1471" i="5"/>
  <c r="O1530" i="5"/>
  <c r="O1574" i="5"/>
  <c r="O1614" i="5"/>
  <c r="O1654" i="5"/>
  <c r="O1697" i="5"/>
  <c r="O1737" i="5"/>
  <c r="O1770" i="5"/>
  <c r="O1801" i="5"/>
  <c r="O1824" i="5"/>
  <c r="O1855" i="5"/>
  <c r="O1886" i="5"/>
  <c r="O1909" i="5"/>
  <c r="O1938" i="5"/>
  <c r="O1961" i="5"/>
  <c r="O1992" i="5"/>
  <c r="O2018" i="5"/>
  <c r="O2046" i="5"/>
  <c r="O2072" i="5"/>
  <c r="O2098" i="5"/>
  <c r="O2126" i="5"/>
  <c r="O2157" i="5"/>
  <c r="O2176" i="5"/>
  <c r="O2200" i="5"/>
  <c r="O2221" i="5"/>
  <c r="O2247" i="5"/>
  <c r="O2271" i="5"/>
  <c r="O2290" i="5"/>
  <c r="O2314" i="5"/>
  <c r="O2335" i="5"/>
  <c r="O2356" i="5"/>
  <c r="O2378" i="5"/>
  <c r="O2393" i="5"/>
  <c r="O2416" i="5"/>
  <c r="O2433" i="5"/>
  <c r="O2454" i="5"/>
  <c r="O2474" i="5"/>
  <c r="O2492" i="5"/>
  <c r="O2512" i="5"/>
  <c r="O2529" i="5"/>
  <c r="O2552" i="5"/>
  <c r="O2573" i="5"/>
  <c r="O2590" i="5"/>
  <c r="O2610" i="5"/>
  <c r="O2628" i="5"/>
  <c r="O2648" i="5"/>
  <c r="O2671" i="5"/>
  <c r="O2686" i="5"/>
  <c r="O2709" i="5"/>
  <c r="O2726" i="5"/>
  <c r="O2746" i="5"/>
  <c r="O2767" i="5"/>
  <c r="O2784" i="5"/>
  <c r="O2805" i="5"/>
  <c r="O2822" i="5"/>
  <c r="O2845" i="5"/>
  <c r="O2865" i="5"/>
  <c r="O2882" i="5"/>
  <c r="O2903" i="5"/>
  <c r="O2918" i="5"/>
  <c r="O2936" i="5"/>
  <c r="O2956" i="5"/>
  <c r="O2969" i="5"/>
  <c r="O2988" i="5"/>
  <c r="O3000" i="5"/>
  <c r="O3014" i="5"/>
  <c r="O3030" i="5"/>
  <c r="O3044" i="5"/>
  <c r="O3056" i="5"/>
  <c r="O3072" i="5"/>
  <c r="O3086" i="5"/>
  <c r="O3100" i="5"/>
  <c r="O3116" i="5"/>
  <c r="O3128" i="5"/>
  <c r="O3142" i="5"/>
  <c r="O3158" i="5"/>
  <c r="O3172" i="5"/>
  <c r="O3184" i="5"/>
  <c r="O3200" i="5"/>
  <c r="O3214" i="5"/>
  <c r="O3228" i="5"/>
  <c r="O3244" i="5"/>
  <c r="O3256" i="5"/>
  <c r="O3270" i="5"/>
  <c r="O3286" i="5"/>
  <c r="O3300" i="5"/>
  <c r="O3342" i="5"/>
  <c r="O3356" i="5"/>
  <c r="O3372" i="5"/>
  <c r="O3384" i="5"/>
  <c r="O3398" i="5"/>
  <c r="O3414" i="5"/>
  <c r="O3428" i="5"/>
  <c r="O3440" i="5"/>
  <c r="O3456" i="5"/>
  <c r="O3470" i="5"/>
  <c r="O3484" i="5"/>
  <c r="O3499" i="5"/>
  <c r="O3510" i="5"/>
  <c r="O3521" i="5"/>
  <c r="O3535" i="5"/>
  <c r="O3547" i="5"/>
  <c r="O3558" i="5"/>
  <c r="O3572" i="5"/>
  <c r="O3583" i="5"/>
  <c r="O3595" i="5"/>
  <c r="O3608" i="5"/>
  <c r="O3620" i="5"/>
  <c r="O3631" i="5"/>
  <c r="O3645" i="5"/>
  <c r="O3668" i="5"/>
  <c r="O3681" i="5"/>
  <c r="O3693" i="5"/>
  <c r="O3704" i="5"/>
  <c r="O3718" i="5"/>
  <c r="O3729" i="5"/>
  <c r="O3741" i="5"/>
  <c r="O3755" i="5"/>
  <c r="O3766" i="5"/>
  <c r="O739" i="5"/>
  <c r="O976" i="5"/>
  <c r="O1088" i="5"/>
  <c r="O1202" i="5"/>
  <c r="O1264" i="5"/>
  <c r="O1306" i="5"/>
  <c r="O1368" i="5"/>
  <c r="O1430" i="5"/>
  <c r="O1472" i="5"/>
  <c r="O1534" i="5"/>
  <c r="O1575" i="5"/>
  <c r="O1615" i="5"/>
  <c r="O1658" i="5"/>
  <c r="O1698" i="5"/>
  <c r="O1738" i="5"/>
  <c r="O1773" i="5"/>
  <c r="O1802" i="5"/>
  <c r="O751" i="5"/>
  <c r="O977" i="5"/>
  <c r="O1135" i="5"/>
  <c r="O1206" i="5"/>
  <c r="O1265" i="5"/>
  <c r="O1327" i="5"/>
  <c r="O1369" i="5"/>
  <c r="O1431" i="5"/>
  <c r="O1487" i="5"/>
  <c r="O1535" i="5"/>
  <c r="O1586" i="5"/>
  <c r="O1626" i="5"/>
  <c r="O1672" i="5"/>
  <c r="O1712" i="5"/>
  <c r="O1750" i="5"/>
  <c r="O1782" i="5"/>
  <c r="O1805" i="5"/>
  <c r="O1834" i="5"/>
  <c r="O1857" i="5"/>
  <c r="O1888" i="5"/>
  <c r="O1919" i="5"/>
  <c r="O1942" i="5"/>
  <c r="O1973" i="5"/>
  <c r="O1994" i="5"/>
  <c r="O2025" i="5"/>
  <c r="O2056" i="5"/>
  <c r="O2079" i="5"/>
  <c r="O2110" i="5"/>
  <c r="O2133" i="5"/>
  <c r="O2161" i="5"/>
  <c r="O2185" i="5"/>
  <c r="O2206" i="5"/>
  <c r="O2230" i="5"/>
  <c r="O2249" i="5"/>
  <c r="O2273" i="5"/>
  <c r="O2301" i="5"/>
  <c r="O2318" i="5"/>
  <c r="O2343" i="5"/>
  <c r="O2360" i="5"/>
  <c r="O2381" i="5"/>
  <c r="O2401" i="5"/>
  <c r="O2418" i="5"/>
  <c r="O2439" i="5"/>
  <c r="O2456" i="5"/>
  <c r="O2479" i="5"/>
  <c r="O2500" i="5"/>
  <c r="O2517" i="5"/>
  <c r="O2537" i="5"/>
  <c r="O2554" i="5"/>
  <c r="O2575" i="5"/>
  <c r="O2598" i="5"/>
  <c r="O2613" i="5"/>
  <c r="O2636" i="5"/>
  <c r="O2653" i="5"/>
  <c r="O2673" i="5"/>
  <c r="O2694" i="5"/>
  <c r="O2711" i="5"/>
  <c r="O2732" i="5"/>
  <c r="O2749" i="5"/>
  <c r="O2772" i="5"/>
  <c r="O2792" i="5"/>
  <c r="O2809" i="5"/>
  <c r="O2830" i="5"/>
  <c r="O2847" i="5"/>
  <c r="O2868" i="5"/>
  <c r="O2890" i="5"/>
  <c r="O2905" i="5"/>
  <c r="O2925" i="5"/>
  <c r="O2940" i="5"/>
  <c r="O2958" i="5"/>
  <c r="O2976" i="5"/>
  <c r="O2990" i="5"/>
  <c r="O3004" i="5"/>
  <c r="O3020" i="5"/>
  <c r="O3032" i="5"/>
  <c r="O3046" i="5"/>
  <c r="O3062" i="5"/>
  <c r="O3076" i="5"/>
  <c r="O3088" i="5"/>
  <c r="O3104" i="5"/>
  <c r="O3118" i="5"/>
  <c r="O3132" i="5"/>
  <c r="O3148" i="5"/>
  <c r="O3160" i="5"/>
  <c r="O3174" i="5"/>
  <c r="O3190" i="5"/>
  <c r="O3204" i="5"/>
  <c r="O3216" i="5"/>
  <c r="O3232" i="5"/>
  <c r="O3246" i="5"/>
  <c r="O3260" i="5"/>
  <c r="O3276" i="5"/>
  <c r="O829" i="5"/>
  <c r="O986" i="5"/>
  <c r="O1136" i="5"/>
  <c r="O1224" i="5"/>
  <c r="O1266" i="5"/>
  <c r="O1328" i="5"/>
  <c r="O1384" i="5"/>
  <c r="O1432" i="5"/>
  <c r="O1494" i="5"/>
  <c r="O1550" i="5"/>
  <c r="O1590" i="5"/>
  <c r="O1633" i="5"/>
  <c r="O831" i="5"/>
  <c r="O1030" i="5"/>
  <c r="O1141" i="5"/>
  <c r="O1225" i="5"/>
  <c r="O1281" i="5"/>
  <c r="O1329" i="5"/>
  <c r="O1391" i="5"/>
  <c r="O1447" i="5"/>
  <c r="O1495" i="5"/>
  <c r="O1551" i="5"/>
  <c r="O1594" i="5"/>
  <c r="O1783" i="5"/>
  <c r="O1866" i="5"/>
  <c r="O1941" i="5"/>
  <c r="O2006" i="5"/>
  <c r="O2080" i="5"/>
  <c r="O2158" i="5"/>
  <c r="O2215" i="5"/>
  <c r="O2274" i="5"/>
  <c r="O2342" i="5"/>
  <c r="O2383" i="5"/>
  <c r="O2442" i="5"/>
  <c r="O2493" i="5"/>
  <c r="O2540" i="5"/>
  <c r="O2599" i="5"/>
  <c r="O2649" i="5"/>
  <c r="O2698" i="5"/>
  <c r="O2756" i="5"/>
  <c r="O2808" i="5"/>
  <c r="O2855" i="5"/>
  <c r="O2908" i="5"/>
  <c r="O2957" i="5"/>
  <c r="O2992" i="5"/>
  <c r="O3033" i="5"/>
  <c r="O3073" i="5"/>
  <c r="O3108" i="5"/>
  <c r="O3149" i="5"/>
  <c r="O3189" i="5"/>
  <c r="O3222" i="5"/>
  <c r="O3263" i="5"/>
  <c r="O3292" i="5"/>
  <c r="O3320" i="5"/>
  <c r="O3350" i="5"/>
  <c r="O3376" i="5"/>
  <c r="O3406" i="5"/>
  <c r="O3436" i="5"/>
  <c r="O3462" i="5"/>
  <c r="O3492" i="5"/>
  <c r="O3517" i="5"/>
  <c r="O3540" i="5"/>
  <c r="O3565" i="5"/>
  <c r="O3590" i="5"/>
  <c r="O3613" i="5"/>
  <c r="O3638" i="5"/>
  <c r="O3662" i="5"/>
  <c r="O3685" i="5"/>
  <c r="O3710" i="5"/>
  <c r="O3735" i="5"/>
  <c r="O3758" i="5"/>
  <c r="O3782" i="5"/>
  <c r="O3803" i="5"/>
  <c r="O3820" i="5"/>
  <c r="O3840" i="5"/>
  <c r="O3857" i="5"/>
  <c r="O3878" i="5"/>
  <c r="O3901" i="5"/>
  <c r="O3918" i="5"/>
  <c r="O3939" i="5"/>
  <c r="O3956" i="5"/>
  <c r="O3976" i="5"/>
  <c r="O3997" i="5"/>
  <c r="O4012" i="5"/>
  <c r="O4032" i="5"/>
  <c r="O4045" i="5"/>
  <c r="O4065" i="5"/>
  <c r="O4083" i="5"/>
  <c r="O4098" i="5"/>
  <c r="O4116" i="5"/>
  <c r="O4131" i="5"/>
  <c r="O4149" i="5"/>
  <c r="O4169" i="5"/>
  <c r="O4184" i="5"/>
  <c r="O4202" i="5"/>
  <c r="O4217" i="5"/>
  <c r="O4235" i="5"/>
  <c r="O4020" i="5"/>
  <c r="O3731" i="5"/>
  <c r="O1634" i="5"/>
  <c r="O1784" i="5"/>
  <c r="O1869" i="5"/>
  <c r="O1943" i="5"/>
  <c r="O2024" i="5"/>
  <c r="O2089" i="5"/>
  <c r="O2162" i="5"/>
  <c r="O2229" i="5"/>
  <c r="O2279" i="5"/>
  <c r="O2344" i="5"/>
  <c r="O2397" i="5"/>
  <c r="O2444" i="5"/>
  <c r="O2501" i="5"/>
  <c r="O2553" i="5"/>
  <c r="O2600" i="5"/>
  <c r="O2657" i="5"/>
  <c r="O2710" i="5"/>
  <c r="O2757" i="5"/>
  <c r="O2810" i="5"/>
  <c r="O2866" i="5"/>
  <c r="O2912" i="5"/>
  <c r="O2959" i="5"/>
  <c r="O3001" i="5"/>
  <c r="O3036" i="5"/>
  <c r="O3077" i="5"/>
  <c r="O3117" i="5"/>
  <c r="O3150" i="5"/>
  <c r="O3191" i="5"/>
  <c r="O3231" i="5"/>
  <c r="O3264" i="5"/>
  <c r="O3301" i="5"/>
  <c r="O3329" i="5"/>
  <c r="O3359" i="5"/>
  <c r="O3385" i="5"/>
  <c r="O3415" i="5"/>
  <c r="O3445" i="5"/>
  <c r="O3471" i="5"/>
  <c r="O3500" i="5"/>
  <c r="O3525" i="5"/>
  <c r="O3548" i="5"/>
  <c r="O3573" i="5"/>
  <c r="O3598" i="5"/>
  <c r="O3621" i="5"/>
  <c r="O3646" i="5"/>
  <c r="O3663" i="5"/>
  <c r="O3686" i="5"/>
  <c r="O3711" i="5"/>
  <c r="O3736" i="5"/>
  <c r="O3759" i="5"/>
  <c r="O3783" i="5"/>
  <c r="O3804" i="5"/>
  <c r="O3821" i="5"/>
  <c r="O3841" i="5"/>
  <c r="O3864" i="5"/>
  <c r="O3881" i="5"/>
  <c r="O3902" i="5"/>
  <c r="O3919" i="5"/>
  <c r="O3940" i="5"/>
  <c r="O3960" i="5"/>
  <c r="O3977" i="5"/>
  <c r="O4000" i="5"/>
  <c r="O4013" i="5"/>
  <c r="O4033" i="5"/>
  <c r="O4051" i="5"/>
  <c r="O4066" i="5"/>
  <c r="O4084" i="5"/>
  <c r="O4099" i="5"/>
  <c r="O4117" i="5"/>
  <c r="O4137" i="5"/>
  <c r="O4152" i="5"/>
  <c r="O4170" i="5"/>
  <c r="O4185" i="5"/>
  <c r="O4203" i="5"/>
  <c r="O4221" i="5"/>
  <c r="O4236" i="5"/>
  <c r="O3924" i="5"/>
  <c r="O3611" i="5"/>
  <c r="O1673" i="5"/>
  <c r="O1806" i="5"/>
  <c r="O1887" i="5"/>
  <c r="O1952" i="5"/>
  <c r="O2026" i="5"/>
  <c r="O2104" i="5"/>
  <c r="O2165" i="5"/>
  <c r="O2231" i="5"/>
  <c r="O2293" i="5"/>
  <c r="O2345" i="5"/>
  <c r="O2402" i="5"/>
  <c r="O2455" i="5"/>
  <c r="O2502" i="5"/>
  <c r="O2561" i="5"/>
  <c r="O2612" i="5"/>
  <c r="O2658" i="5"/>
  <c r="O2712" i="5"/>
  <c r="O2768" i="5"/>
  <c r="O2817" i="5"/>
  <c r="O2869" i="5"/>
  <c r="O2924" i="5"/>
  <c r="O2960" i="5"/>
  <c r="O3007" i="5"/>
  <c r="O3045" i="5"/>
  <c r="O3078" i="5"/>
  <c r="O3119" i="5"/>
  <c r="O3159" i="5"/>
  <c r="O3192" i="5"/>
  <c r="O3233" i="5"/>
  <c r="O3273" i="5"/>
  <c r="O3302" i="5"/>
  <c r="O3332" i="5"/>
  <c r="O3360" i="5"/>
  <c r="O3388" i="5"/>
  <c r="O3416" i="5"/>
  <c r="O3446" i="5"/>
  <c r="O3472" i="5"/>
  <c r="O3501" i="5"/>
  <c r="O3526" i="5"/>
  <c r="O3549" i="5"/>
  <c r="O3574" i="5"/>
  <c r="O3599" i="5"/>
  <c r="O3622" i="5"/>
  <c r="O3647" i="5"/>
  <c r="O3671" i="5"/>
  <c r="O3694" i="5"/>
  <c r="O3719" i="5"/>
  <c r="O3744" i="5"/>
  <c r="O3767" i="5"/>
  <c r="O3784" i="5"/>
  <c r="O3805" i="5"/>
  <c r="O3828" i="5"/>
  <c r="O3845" i="5"/>
  <c r="O3865" i="5"/>
  <c r="O3883" i="5"/>
  <c r="O3903" i="5"/>
  <c r="O3941" i="5"/>
  <c r="O3964" i="5"/>
  <c r="O3979" i="5"/>
  <c r="O4001" i="5"/>
  <c r="O4019" i="5"/>
  <c r="O4034" i="5"/>
  <c r="O4052" i="5"/>
  <c r="O4067" i="5"/>
  <c r="O4085" i="5"/>
  <c r="O4105" i="5"/>
  <c r="O4120" i="5"/>
  <c r="O4138" i="5"/>
  <c r="O4153" i="5"/>
  <c r="O4171" i="5"/>
  <c r="O4189" i="5"/>
  <c r="O4204" i="5"/>
  <c r="O4224" i="5"/>
  <c r="O4237" i="5"/>
  <c r="O3600" i="5"/>
  <c r="O3893" i="5"/>
  <c r="O1674" i="5"/>
  <c r="O1815" i="5"/>
  <c r="O1889" i="5"/>
  <c r="O1970" i="5"/>
  <c r="O2029" i="5"/>
  <c r="O2111" i="5"/>
  <c r="O2177" i="5"/>
  <c r="O2232" i="5"/>
  <c r="O2302" i="5"/>
  <c r="O2357" i="5"/>
  <c r="O2406" i="5"/>
  <c r="O2463" i="5"/>
  <c r="O2516" i="5"/>
  <c r="O2562" i="5"/>
  <c r="O2616" i="5"/>
  <c r="O2672" i="5"/>
  <c r="O2719" i="5"/>
  <c r="O2773" i="5"/>
  <c r="O2829" i="5"/>
  <c r="O2872" i="5"/>
  <c r="O2926" i="5"/>
  <c r="O2972" i="5"/>
  <c r="O3008" i="5"/>
  <c r="O3049" i="5"/>
  <c r="O3087" i="5"/>
  <c r="O3120" i="5"/>
  <c r="O3161" i="5"/>
  <c r="O3201" i="5"/>
  <c r="O3236" i="5"/>
  <c r="O3277" i="5"/>
  <c r="O3305" i="5"/>
  <c r="O3333" i="5"/>
  <c r="O3361" i="5"/>
  <c r="O3391" i="5"/>
  <c r="O3417" i="5"/>
  <c r="O3447" i="5"/>
  <c r="O3477" i="5"/>
  <c r="O3502" i="5"/>
  <c r="O3527" i="5"/>
  <c r="O3552" i="5"/>
  <c r="O3575" i="5"/>
  <c r="O3625" i="5"/>
  <c r="O3648" i="5"/>
  <c r="O3672" i="5"/>
  <c r="O3695" i="5"/>
  <c r="O3720" i="5"/>
  <c r="O3745" i="5"/>
  <c r="O3768" i="5"/>
  <c r="O3791" i="5"/>
  <c r="O3808" i="5"/>
  <c r="O3829" i="5"/>
  <c r="O3846" i="5"/>
  <c r="O3867" i="5"/>
  <c r="O3887" i="5"/>
  <c r="O3904" i="5"/>
  <c r="O3927" i="5"/>
  <c r="O3942" i="5"/>
  <c r="O3965" i="5"/>
  <c r="O3985" i="5"/>
  <c r="O4002" i="5"/>
  <c r="O4035" i="5"/>
  <c r="O4053" i="5"/>
  <c r="O4073" i="5"/>
  <c r="O4088" i="5"/>
  <c r="O4106" i="5"/>
  <c r="O4121" i="5"/>
  <c r="O4139" i="5"/>
  <c r="O4157" i="5"/>
  <c r="O4172" i="5"/>
  <c r="O4192" i="5"/>
  <c r="O4205" i="5"/>
  <c r="O4225" i="5"/>
  <c r="O3795" i="5"/>
  <c r="O1713" i="5"/>
  <c r="O1833" i="5"/>
  <c r="O1890" i="5"/>
  <c r="O1974" i="5"/>
  <c r="O2047" i="5"/>
  <c r="O2112" i="5"/>
  <c r="O2186" i="5"/>
  <c r="O2248" i="5"/>
  <c r="O2303" i="5"/>
  <c r="O2365" i="5"/>
  <c r="O2417" i="5"/>
  <c r="O2464" i="5"/>
  <c r="O2518" i="5"/>
  <c r="O2574" i="5"/>
  <c r="O2621" i="5"/>
  <c r="O2674" i="5"/>
  <c r="O2730" i="5"/>
  <c r="O2774" i="5"/>
  <c r="O2831" i="5"/>
  <c r="O2884" i="5"/>
  <c r="O2927" i="5"/>
  <c r="O2977" i="5"/>
  <c r="O3017" i="5"/>
  <c r="O3052" i="5"/>
  <c r="O3093" i="5"/>
  <c r="O3129" i="5"/>
  <c r="O3164" i="5"/>
  <c r="O3205" i="5"/>
  <c r="O3245" i="5"/>
  <c r="O3278" i="5"/>
  <c r="O3308" i="5"/>
  <c r="O3334" i="5"/>
  <c r="O3364" i="5"/>
  <c r="O3392" i="5"/>
  <c r="O3420" i="5"/>
  <c r="O3448" i="5"/>
  <c r="O3478" i="5"/>
  <c r="O3503" i="5"/>
  <c r="O3528" i="5"/>
  <c r="O3553" i="5"/>
  <c r="O3576" i="5"/>
  <c r="O3601" i="5"/>
  <c r="O3627" i="5"/>
  <c r="O3649" i="5"/>
  <c r="O3673" i="5"/>
  <c r="O3699" i="5"/>
  <c r="O3721" i="5"/>
  <c r="O3747" i="5"/>
  <c r="O3772" i="5"/>
  <c r="O3792" i="5"/>
  <c r="O3809" i="5"/>
  <c r="O3830" i="5"/>
  <c r="O3851" i="5"/>
  <c r="O3868" i="5"/>
  <c r="O3891" i="5"/>
  <c r="O3905" i="5"/>
  <c r="O3928" i="5"/>
  <c r="O3949" i="5"/>
  <c r="O3966" i="5"/>
  <c r="O3987" i="5"/>
  <c r="O4003" i="5"/>
  <c r="O4021" i="5"/>
  <c r="O4041" i="5"/>
  <c r="O4056" i="5"/>
  <c r="O4074" i="5"/>
  <c r="O4089" i="5"/>
  <c r="O4107" i="5"/>
  <c r="O4125" i="5"/>
  <c r="O4140" i="5"/>
  <c r="O4160" i="5"/>
  <c r="O4173" i="5"/>
  <c r="O4193" i="5"/>
  <c r="O4211" i="5"/>
  <c r="O4226" i="5"/>
  <c r="O3832" i="5"/>
  <c r="O1714" i="5"/>
  <c r="O1837" i="5"/>
  <c r="O1910" i="5"/>
  <c r="O1975" i="5"/>
  <c r="O2057" i="5"/>
  <c r="O2130" i="5"/>
  <c r="O2189" i="5"/>
  <c r="O2257" i="5"/>
  <c r="O2317" i="5"/>
  <c r="O2366" i="5"/>
  <c r="O2420" i="5"/>
  <c r="O2476" i="5"/>
  <c r="O2525" i="5"/>
  <c r="O2576" i="5"/>
  <c r="O2634" i="5"/>
  <c r="O2676" i="5"/>
  <c r="O2735" i="5"/>
  <c r="O2785" i="5"/>
  <c r="O2832" i="5"/>
  <c r="O2892" i="5"/>
  <c r="O2937" i="5"/>
  <c r="O2980" i="5"/>
  <c r="O3021" i="5"/>
  <c r="O3061" i="5"/>
  <c r="O3094" i="5"/>
  <c r="O3135" i="5"/>
  <c r="O3173" i="5"/>
  <c r="O3206" i="5"/>
  <c r="O3247" i="5"/>
  <c r="O3287" i="5"/>
  <c r="O3317" i="5"/>
  <c r="O3343" i="5"/>
  <c r="O3373" i="5"/>
  <c r="O3401" i="5"/>
  <c r="O3429" i="5"/>
  <c r="O3457" i="5"/>
  <c r="O3487" i="5"/>
  <c r="O3511" i="5"/>
  <c r="O3536" i="5"/>
  <c r="O3561" i="5"/>
  <c r="O3584" i="5"/>
  <c r="O3609" i="5"/>
  <c r="O3635" i="5"/>
  <c r="O3656" i="5"/>
  <c r="O3675" i="5"/>
  <c r="O3700" i="5"/>
  <c r="O3723" i="5"/>
  <c r="O3748" i="5"/>
  <c r="O3773" i="5"/>
  <c r="O3793" i="5"/>
  <c r="O3814" i="5"/>
  <c r="O3831" i="5"/>
  <c r="O3854" i="5"/>
  <c r="O3869" i="5"/>
  <c r="O3892" i="5"/>
  <c r="O3912" i="5"/>
  <c r="O3929" i="5"/>
  <c r="O3950" i="5"/>
  <c r="O3967" i="5"/>
  <c r="O3988" i="5"/>
  <c r="O4009" i="5"/>
  <c r="O4024" i="5"/>
  <c r="O4042" i="5"/>
  <c r="O4057" i="5"/>
  <c r="O4075" i="5"/>
  <c r="O4093" i="5"/>
  <c r="O4108" i="5"/>
  <c r="O4128" i="5"/>
  <c r="O4141" i="5"/>
  <c r="O4161" i="5"/>
  <c r="O4179" i="5"/>
  <c r="O4194" i="5"/>
  <c r="O4212" i="5"/>
  <c r="O4227" i="5"/>
  <c r="O3460" i="5"/>
  <c r="O4076" i="5"/>
  <c r="O4129" i="5"/>
  <c r="O4162" i="5"/>
  <c r="O4195" i="5"/>
  <c r="O4233" i="5"/>
  <c r="O1751" i="5"/>
  <c r="O1838" i="5"/>
  <c r="O1920" i="5"/>
  <c r="O1993" i="5"/>
  <c r="O2058" i="5"/>
  <c r="O2142" i="5"/>
  <c r="O2205" i="5"/>
  <c r="O2258" i="5"/>
  <c r="O2321" i="5"/>
  <c r="O2380" i="5"/>
  <c r="O2426" i="5"/>
  <c r="O2480" i="5"/>
  <c r="O2536" i="5"/>
  <c r="O2580" i="5"/>
  <c r="O2637" i="5"/>
  <c r="O2689" i="5"/>
  <c r="O2736" i="5"/>
  <c r="O2793" i="5"/>
  <c r="O2846" i="5"/>
  <c r="O2893" i="5"/>
  <c r="O2944" i="5"/>
  <c r="O2989" i="5"/>
  <c r="O3022" i="5"/>
  <c r="O3063" i="5"/>
  <c r="O3103" i="5"/>
  <c r="O3136" i="5"/>
  <c r="O3177" i="5"/>
  <c r="O3215" i="5"/>
  <c r="O3248" i="5"/>
  <c r="O3288" i="5"/>
  <c r="O3318" i="5"/>
  <c r="O3344" i="5"/>
  <c r="O3374" i="5"/>
  <c r="O3404" i="5"/>
  <c r="O3430" i="5"/>
  <c r="O3488" i="5"/>
  <c r="O3512" i="5"/>
  <c r="O3537" i="5"/>
  <c r="O3563" i="5"/>
  <c r="O3585" i="5"/>
  <c r="O3636" i="5"/>
  <c r="O3657" i="5"/>
  <c r="O3683" i="5"/>
  <c r="O3708" i="5"/>
  <c r="O3756" i="5"/>
  <c r="O3777" i="5"/>
  <c r="O3817" i="5"/>
  <c r="O3855" i="5"/>
  <c r="O3876" i="5"/>
  <c r="O3913" i="5"/>
  <c r="O3931" i="5"/>
  <c r="O3951" i="5"/>
  <c r="O3974" i="5"/>
  <c r="O3991" i="5"/>
  <c r="O4010" i="5"/>
  <c r="O4025" i="5"/>
  <c r="O4043" i="5"/>
  <c r="O4061" i="5"/>
  <c r="O4096" i="5"/>
  <c r="O4109" i="5"/>
  <c r="O4147" i="5"/>
  <c r="O4180" i="5"/>
  <c r="O4213" i="5"/>
  <c r="O1752" i="5"/>
  <c r="O1856" i="5"/>
  <c r="O1921" i="5"/>
  <c r="O2005" i="5"/>
  <c r="O2078" i="5"/>
  <c r="O2143" i="5"/>
  <c r="O2207" i="5"/>
  <c r="O2272" i="5"/>
  <c r="O2327" i="5"/>
  <c r="O2382" i="5"/>
  <c r="O2438" i="5"/>
  <c r="O2481" i="5"/>
  <c r="O2538" i="5"/>
  <c r="O2591" i="5"/>
  <c r="O2638" i="5"/>
  <c r="O2695" i="5"/>
  <c r="O2748" i="5"/>
  <c r="O2794" i="5"/>
  <c r="O2854" i="5"/>
  <c r="O2904" i="5"/>
  <c r="O2945" i="5"/>
  <c r="O2991" i="5"/>
  <c r="O3031" i="5"/>
  <c r="O3064" i="5"/>
  <c r="O3105" i="5"/>
  <c r="O3145" i="5"/>
  <c r="O3180" i="5"/>
  <c r="O3221" i="5"/>
  <c r="O3257" i="5"/>
  <c r="O3289" i="5"/>
  <c r="O3319" i="5"/>
  <c r="O3349" i="5"/>
  <c r="O3375" i="5"/>
  <c r="O3405" i="5"/>
  <c r="O3433" i="5"/>
  <c r="O3461" i="5"/>
  <c r="O3489" i="5"/>
  <c r="O3516" i="5"/>
  <c r="O3539" i="5"/>
  <c r="O3564" i="5"/>
  <c r="O3589" i="5"/>
  <c r="O3612" i="5"/>
  <c r="O3637" i="5"/>
  <c r="O3659" i="5"/>
  <c r="O3684" i="5"/>
  <c r="O3709" i="5"/>
  <c r="O3732" i="5"/>
  <c r="O3757" i="5"/>
  <c r="O3781" i="5"/>
  <c r="O3796" i="5"/>
  <c r="O3819" i="5"/>
  <c r="O3839" i="5"/>
  <c r="O3856" i="5"/>
  <c r="O3877" i="5"/>
  <c r="O3894" i="5"/>
  <c r="O3915" i="5"/>
  <c r="O3937" i="5"/>
  <c r="O3955" i="5"/>
  <c r="O3975" i="5"/>
  <c r="O3992" i="5"/>
  <c r="O4011" i="5"/>
  <c r="O4029" i="5"/>
  <c r="O4044" i="5"/>
  <c r="O4064" i="5"/>
  <c r="O4077" i="5"/>
  <c r="O4097" i="5"/>
  <c r="O4115" i="5"/>
  <c r="O4130" i="5"/>
  <c r="O4148" i="5"/>
  <c r="O4163" i="5"/>
  <c r="O4181" i="5"/>
  <c r="O4201" i="5"/>
  <c r="O4216" i="5"/>
  <c r="O4234" i="5"/>
  <c r="O5" i="5"/>
  <c r="N6" i="5"/>
  <c r="N14" i="5"/>
  <c r="N22" i="5"/>
  <c r="N30" i="5"/>
  <c r="N38" i="5"/>
  <c r="N46" i="5"/>
  <c r="N54" i="5"/>
  <c r="N62" i="5"/>
  <c r="N70" i="5"/>
  <c r="N78" i="5"/>
  <c r="N86" i="5"/>
  <c r="N94" i="5"/>
  <c r="N102" i="5"/>
  <c r="N110" i="5"/>
  <c r="N118" i="5"/>
  <c r="N126" i="5"/>
  <c r="N134" i="5"/>
  <c r="N142" i="5"/>
  <c r="N150" i="5"/>
  <c r="N158" i="5"/>
  <c r="N166" i="5"/>
  <c r="N174" i="5"/>
  <c r="N182" i="5"/>
  <c r="N190" i="5"/>
  <c r="N198" i="5"/>
  <c r="N206" i="5"/>
  <c r="N214" i="5"/>
  <c r="N222" i="5"/>
  <c r="N230" i="5"/>
  <c r="N238" i="5"/>
  <c r="N246" i="5"/>
  <c r="N254" i="5"/>
  <c r="N262" i="5"/>
  <c r="N270" i="5"/>
  <c r="N278" i="5"/>
  <c r="N286" i="5"/>
  <c r="N294" i="5"/>
  <c r="N302" i="5"/>
  <c r="N310" i="5"/>
  <c r="N318" i="5"/>
  <c r="N326" i="5"/>
  <c r="N334" i="5"/>
  <c r="N342" i="5"/>
  <c r="N350" i="5"/>
  <c r="N358" i="5"/>
  <c r="N366" i="5"/>
  <c r="N374" i="5"/>
  <c r="N382" i="5"/>
  <c r="N390" i="5"/>
  <c r="N398" i="5"/>
  <c r="N406" i="5"/>
  <c r="N414" i="5"/>
  <c r="N422" i="5"/>
  <c r="N430" i="5"/>
  <c r="N438" i="5"/>
  <c r="N446" i="5"/>
  <c r="N454" i="5"/>
  <c r="N462" i="5"/>
  <c r="N470" i="5"/>
  <c r="N478" i="5"/>
  <c r="N486" i="5"/>
  <c r="N494" i="5"/>
  <c r="N502" i="5"/>
  <c r="N510" i="5"/>
  <c r="N518" i="5"/>
  <c r="N526" i="5"/>
  <c r="N534" i="5"/>
  <c r="N542" i="5"/>
  <c r="N550" i="5"/>
  <c r="N558" i="5"/>
  <c r="N566" i="5"/>
  <c r="N574" i="5"/>
  <c r="N582" i="5"/>
  <c r="N590" i="5"/>
  <c r="N598" i="5"/>
  <c r="N606" i="5"/>
  <c r="N614" i="5"/>
  <c r="N622" i="5"/>
  <c r="N630" i="5"/>
  <c r="N638" i="5"/>
  <c r="N646" i="5"/>
  <c r="N654" i="5"/>
  <c r="N662" i="5"/>
  <c r="N670" i="5"/>
  <c r="N678" i="5"/>
  <c r="N686" i="5"/>
  <c r="N694" i="5"/>
  <c r="N702" i="5"/>
  <c r="N710" i="5"/>
  <c r="N718" i="5"/>
  <c r="N726" i="5"/>
  <c r="N734" i="5"/>
  <c r="N742" i="5"/>
  <c r="N750" i="5"/>
  <c r="N758" i="5"/>
  <c r="N766" i="5"/>
  <c r="N774" i="5"/>
  <c r="N782" i="5"/>
  <c r="N790" i="5"/>
  <c r="N798" i="5"/>
  <c r="N806" i="5"/>
  <c r="N814" i="5"/>
  <c r="N822" i="5"/>
  <c r="N830" i="5"/>
  <c r="N838" i="5"/>
  <c r="N846" i="5"/>
  <c r="N854" i="5"/>
  <c r="N862" i="5"/>
  <c r="N870" i="5"/>
  <c r="N878" i="5"/>
  <c r="N886" i="5"/>
  <c r="N894" i="5"/>
  <c r="N902" i="5"/>
  <c r="N910" i="5"/>
  <c r="N918" i="5"/>
  <c r="N926" i="5"/>
  <c r="N934" i="5"/>
  <c r="N942" i="5"/>
  <c r="N950" i="5"/>
  <c r="N958" i="5"/>
  <c r="N966" i="5"/>
  <c r="N974" i="5"/>
  <c r="N982" i="5"/>
  <c r="N990" i="5"/>
  <c r="N998" i="5"/>
  <c r="N1006" i="5"/>
  <c r="N1014" i="5"/>
  <c r="N7" i="5"/>
  <c r="N8" i="5"/>
  <c r="N17" i="5"/>
  <c r="N26" i="5"/>
  <c r="N35" i="5"/>
  <c r="N44" i="5"/>
  <c r="N53" i="5"/>
  <c r="N63" i="5"/>
  <c r="N72" i="5"/>
  <c r="N81" i="5"/>
  <c r="N90" i="5"/>
  <c r="N99" i="5"/>
  <c r="N108" i="5"/>
  <c r="N117" i="5"/>
  <c r="N127" i="5"/>
  <c r="N136" i="5"/>
  <c r="N145" i="5"/>
  <c r="N154" i="5"/>
  <c r="N163" i="5"/>
  <c r="N172" i="5"/>
  <c r="N181" i="5"/>
  <c r="N191" i="5"/>
  <c r="N200" i="5"/>
  <c r="N209" i="5"/>
  <c r="N218" i="5"/>
  <c r="N227" i="5"/>
  <c r="N236" i="5"/>
  <c r="N245" i="5"/>
  <c r="N255" i="5"/>
  <c r="N264" i="5"/>
  <c r="N273" i="5"/>
  <c r="N282" i="5"/>
  <c r="N291" i="5"/>
  <c r="N300" i="5"/>
  <c r="N309" i="5"/>
  <c r="N319" i="5"/>
  <c r="N328" i="5"/>
  <c r="N337" i="5"/>
  <c r="N346" i="5"/>
  <c r="N355" i="5"/>
  <c r="N364" i="5"/>
  <c r="N373" i="5"/>
  <c r="N383" i="5"/>
  <c r="N392" i="5"/>
  <c r="N401" i="5"/>
  <c r="N410" i="5"/>
  <c r="N419" i="5"/>
  <c r="N428" i="5"/>
  <c r="N437" i="5"/>
  <c r="N447" i="5"/>
  <c r="N456" i="5"/>
  <c r="N465" i="5"/>
  <c r="N474" i="5"/>
  <c r="N483" i="5"/>
  <c r="N492" i="5"/>
  <c r="N9" i="5"/>
  <c r="N18" i="5"/>
  <c r="N27" i="5"/>
  <c r="N36" i="5"/>
  <c r="N45" i="5"/>
  <c r="N55" i="5"/>
  <c r="N64" i="5"/>
  <c r="N73" i="5"/>
  <c r="N82" i="5"/>
  <c r="N91" i="5"/>
  <c r="N100" i="5"/>
  <c r="N109" i="5"/>
  <c r="N119" i="5"/>
  <c r="N128" i="5"/>
  <c r="N137" i="5"/>
  <c r="N146" i="5"/>
  <c r="N155" i="5"/>
  <c r="N164" i="5"/>
  <c r="N173" i="5"/>
  <c r="N183" i="5"/>
  <c r="N192" i="5"/>
  <c r="N201" i="5"/>
  <c r="N210" i="5"/>
  <c r="N219" i="5"/>
  <c r="N228" i="5"/>
  <c r="N237" i="5"/>
  <c r="N247" i="5"/>
  <c r="N256" i="5"/>
  <c r="N265" i="5"/>
  <c r="N274" i="5"/>
  <c r="N283" i="5"/>
  <c r="N292" i="5"/>
  <c r="N301" i="5"/>
  <c r="N311" i="5"/>
  <c r="N320" i="5"/>
  <c r="N329" i="5"/>
  <c r="N338" i="5"/>
  <c r="N347" i="5"/>
  <c r="N356" i="5"/>
  <c r="N365" i="5"/>
  <c r="N375" i="5"/>
  <c r="N384" i="5"/>
  <c r="N393" i="5"/>
  <c r="N402" i="5"/>
  <c r="N411" i="5"/>
  <c r="N420" i="5"/>
  <c r="N429" i="5"/>
  <c r="N439" i="5"/>
  <c r="N448" i="5"/>
  <c r="N457" i="5"/>
  <c r="N466" i="5"/>
  <c r="N475" i="5"/>
  <c r="N484" i="5"/>
  <c r="N493" i="5"/>
  <c r="N503" i="5"/>
  <c r="N512" i="5"/>
  <c r="N521" i="5"/>
  <c r="N530" i="5"/>
  <c r="N539" i="5"/>
  <c r="N548" i="5"/>
  <c r="N557" i="5"/>
  <c r="N567" i="5"/>
  <c r="N576" i="5"/>
  <c r="N585" i="5"/>
  <c r="N594" i="5"/>
  <c r="N603" i="5"/>
  <c r="N612" i="5"/>
  <c r="N621" i="5"/>
  <c r="N631" i="5"/>
  <c r="N640" i="5"/>
  <c r="N649" i="5"/>
  <c r="N658" i="5"/>
  <c r="N667" i="5"/>
  <c r="N676" i="5"/>
  <c r="N685" i="5"/>
  <c r="N695" i="5"/>
  <c r="N704" i="5"/>
  <c r="N713" i="5"/>
  <c r="N722" i="5"/>
  <c r="N731" i="5"/>
  <c r="N740" i="5"/>
  <c r="N749" i="5"/>
  <c r="N759" i="5"/>
  <c r="N768" i="5"/>
  <c r="N777" i="5"/>
  <c r="N786" i="5"/>
  <c r="N795" i="5"/>
  <c r="N804" i="5"/>
  <c r="N813" i="5"/>
  <c r="N823" i="5"/>
  <c r="N832" i="5"/>
  <c r="N841" i="5"/>
  <c r="N850" i="5"/>
  <c r="N859" i="5"/>
  <c r="N868" i="5"/>
  <c r="N877" i="5"/>
  <c r="N887" i="5"/>
  <c r="N896" i="5"/>
  <c r="N905" i="5"/>
  <c r="N914" i="5"/>
  <c r="N923" i="5"/>
  <c r="N932" i="5"/>
  <c r="N941" i="5"/>
  <c r="N951" i="5"/>
  <c r="N960" i="5"/>
  <c r="N969" i="5"/>
  <c r="N978" i="5"/>
  <c r="N987" i="5"/>
  <c r="N996" i="5"/>
  <c r="N1005" i="5"/>
  <c r="N1015" i="5"/>
  <c r="N1023" i="5"/>
  <c r="N1031" i="5"/>
  <c r="N1039" i="5"/>
  <c r="N1047" i="5"/>
  <c r="N1055" i="5"/>
  <c r="N1063" i="5"/>
  <c r="N1071" i="5"/>
  <c r="N1079" i="5"/>
  <c r="N1087" i="5"/>
  <c r="N1095" i="5"/>
  <c r="N1103" i="5"/>
  <c r="N1111" i="5"/>
  <c r="N1119" i="5"/>
  <c r="N1127" i="5"/>
  <c r="N1135" i="5"/>
  <c r="N1143" i="5"/>
  <c r="N11" i="5"/>
  <c r="N20" i="5"/>
  <c r="N29" i="5"/>
  <c r="N39" i="5"/>
  <c r="N48" i="5"/>
  <c r="N57" i="5"/>
  <c r="N66" i="5"/>
  <c r="N75" i="5"/>
  <c r="N84" i="5"/>
  <c r="N93" i="5"/>
  <c r="N103" i="5"/>
  <c r="N112" i="5"/>
  <c r="N121" i="5"/>
  <c r="N130" i="5"/>
  <c r="N139" i="5"/>
  <c r="N148" i="5"/>
  <c r="N157" i="5"/>
  <c r="N167" i="5"/>
  <c r="N176" i="5"/>
  <c r="N185" i="5"/>
  <c r="N194" i="5"/>
  <c r="N203" i="5"/>
  <c r="N212" i="5"/>
  <c r="N221" i="5"/>
  <c r="N231" i="5"/>
  <c r="N240" i="5"/>
  <c r="N249" i="5"/>
  <c r="N258" i="5"/>
  <c r="N267" i="5"/>
  <c r="N276" i="5"/>
  <c r="N285" i="5"/>
  <c r="N295" i="5"/>
  <c r="N304" i="5"/>
  <c r="N313" i="5"/>
  <c r="N322" i="5"/>
  <c r="N331" i="5"/>
  <c r="N340" i="5"/>
  <c r="N349" i="5"/>
  <c r="N359" i="5"/>
  <c r="N368" i="5"/>
  <c r="N377" i="5"/>
  <c r="N386" i="5"/>
  <c r="N395" i="5"/>
  <c r="N404" i="5"/>
  <c r="N413" i="5"/>
  <c r="N423" i="5"/>
  <c r="N432" i="5"/>
  <c r="N441" i="5"/>
  <c r="N450" i="5"/>
  <c r="N459" i="5"/>
  <c r="N468" i="5"/>
  <c r="N477" i="5"/>
  <c r="N487" i="5"/>
  <c r="N496" i="5"/>
  <c r="N505" i="5"/>
  <c r="N514" i="5"/>
  <c r="N523" i="5"/>
  <c r="N532" i="5"/>
  <c r="N541" i="5"/>
  <c r="N551" i="5"/>
  <c r="N560" i="5"/>
  <c r="N569" i="5"/>
  <c r="N578" i="5"/>
  <c r="N587" i="5"/>
  <c r="N596" i="5"/>
  <c r="N12" i="5"/>
  <c r="N21" i="5"/>
  <c r="N31" i="5"/>
  <c r="N40" i="5"/>
  <c r="N49" i="5"/>
  <c r="N58" i="5"/>
  <c r="N67" i="5"/>
  <c r="N76" i="5"/>
  <c r="N13" i="5"/>
  <c r="N23" i="5"/>
  <c r="N32" i="5"/>
  <c r="N41" i="5"/>
  <c r="N50" i="5"/>
  <c r="N59" i="5"/>
  <c r="N68" i="5"/>
  <c r="N77" i="5"/>
  <c r="N87" i="5"/>
  <c r="N96" i="5"/>
  <c r="N105" i="5"/>
  <c r="N114" i="5"/>
  <c r="N123" i="5"/>
  <c r="N132" i="5"/>
  <c r="N141" i="5"/>
  <c r="N151" i="5"/>
  <c r="N160" i="5"/>
  <c r="N169" i="5"/>
  <c r="N178" i="5"/>
  <c r="N187" i="5"/>
  <c r="N196" i="5"/>
  <c r="N205" i="5"/>
  <c r="N215" i="5"/>
  <c r="N224" i="5"/>
  <c r="N233" i="5"/>
  <c r="N242" i="5"/>
  <c r="N251" i="5"/>
  <c r="N260" i="5"/>
  <c r="N269" i="5"/>
  <c r="N279" i="5"/>
  <c r="N288" i="5"/>
  <c r="N297" i="5"/>
  <c r="N306" i="5"/>
  <c r="N315" i="5"/>
  <c r="N324" i="5"/>
  <c r="N333" i="5"/>
  <c r="N343" i="5"/>
  <c r="N352" i="5"/>
  <c r="N361" i="5"/>
  <c r="N370" i="5"/>
  <c r="N379" i="5"/>
  <c r="N388" i="5"/>
  <c r="N397" i="5"/>
  <c r="N407" i="5"/>
  <c r="N416" i="5"/>
  <c r="N425" i="5"/>
  <c r="N16" i="5"/>
  <c r="N10" i="5"/>
  <c r="N37" i="5"/>
  <c r="N61" i="5"/>
  <c r="N85" i="5"/>
  <c r="N104" i="5"/>
  <c r="N122" i="5"/>
  <c r="N140" i="5"/>
  <c r="N159" i="5"/>
  <c r="N177" i="5"/>
  <c r="N195" i="5"/>
  <c r="N213" i="5"/>
  <c r="N232" i="5"/>
  <c r="N250" i="5"/>
  <c r="N268" i="5"/>
  <c r="N287" i="5"/>
  <c r="N305" i="5"/>
  <c r="N323" i="5"/>
  <c r="N341" i="5"/>
  <c r="N360" i="5"/>
  <c r="N378" i="5"/>
  <c r="N396" i="5"/>
  <c r="N415" i="5"/>
  <c r="N433" i="5"/>
  <c r="N445" i="5"/>
  <c r="N461" i="5"/>
  <c r="N476" i="5"/>
  <c r="N490" i="5"/>
  <c r="N504" i="5"/>
  <c r="N516" i="5"/>
  <c r="N528" i="5"/>
  <c r="N540" i="5"/>
  <c r="N553" i="5"/>
  <c r="N564" i="5"/>
  <c r="N577" i="5"/>
  <c r="N589" i="5"/>
  <c r="N601" i="5"/>
  <c r="N611" i="5"/>
  <c r="N623" i="5"/>
  <c r="N633" i="5"/>
  <c r="N643" i="5"/>
  <c r="N653" i="5"/>
  <c r="N664" i="5"/>
  <c r="N674" i="5"/>
  <c r="N684" i="5"/>
  <c r="N696" i="5"/>
  <c r="N706" i="5"/>
  <c r="N716" i="5"/>
  <c r="N727" i="5"/>
  <c r="N737" i="5"/>
  <c r="N747" i="5"/>
  <c r="N757" i="5"/>
  <c r="N769" i="5"/>
  <c r="N779" i="5"/>
  <c r="N789" i="5"/>
  <c r="N800" i="5"/>
  <c r="N810" i="5"/>
  <c r="N820" i="5"/>
  <c r="N831" i="5"/>
  <c r="N842" i="5"/>
  <c r="N852" i="5"/>
  <c r="N863" i="5"/>
  <c r="N873" i="5"/>
  <c r="N883" i="5"/>
  <c r="N893" i="5"/>
  <c r="N904" i="5"/>
  <c r="N915" i="5"/>
  <c r="N925" i="5"/>
  <c r="N936" i="5"/>
  <c r="N946" i="5"/>
  <c r="N956" i="5"/>
  <c r="N967" i="5"/>
  <c r="N977" i="5"/>
  <c r="N988" i="5"/>
  <c r="N999" i="5"/>
  <c r="N1009" i="5"/>
  <c r="N1019" i="5"/>
  <c r="N1028" i="5"/>
  <c r="N1037" i="5"/>
  <c r="N1046" i="5"/>
  <c r="N1056" i="5"/>
  <c r="N1065" i="5"/>
  <c r="N1074" i="5"/>
  <c r="N1083" i="5"/>
  <c r="N1092" i="5"/>
  <c r="N1101" i="5"/>
  <c r="N1110" i="5"/>
  <c r="N1120" i="5"/>
  <c r="N1129" i="5"/>
  <c r="N1138" i="5"/>
  <c r="N1147" i="5"/>
  <c r="N1155" i="5"/>
  <c r="N1163" i="5"/>
  <c r="N1171" i="5"/>
  <c r="N1179" i="5"/>
  <c r="N1187" i="5"/>
  <c r="N1195" i="5"/>
  <c r="N1203" i="5"/>
  <c r="N1211" i="5"/>
  <c r="N1219" i="5"/>
  <c r="N1227" i="5"/>
  <c r="N1235" i="5"/>
  <c r="N1243" i="5"/>
  <c r="N1251" i="5"/>
  <c r="N1259" i="5"/>
  <c r="N1267" i="5"/>
  <c r="N1275" i="5"/>
  <c r="N1283" i="5"/>
  <c r="N1291" i="5"/>
  <c r="N1299" i="5"/>
  <c r="N1307" i="5"/>
  <c r="N1315" i="5"/>
  <c r="N1323" i="5"/>
  <c r="N1331" i="5"/>
  <c r="N1339" i="5"/>
  <c r="N1347" i="5"/>
  <c r="N1355" i="5"/>
  <c r="N1363" i="5"/>
  <c r="N1371" i="5"/>
  <c r="N1379" i="5"/>
  <c r="N1387" i="5"/>
  <c r="N1395" i="5"/>
  <c r="N1403" i="5"/>
  <c r="N1411" i="5"/>
  <c r="N1419" i="5"/>
  <c r="N1427" i="5"/>
  <c r="N1435" i="5"/>
  <c r="N1443" i="5"/>
  <c r="N1451" i="5"/>
  <c r="N1459" i="5"/>
  <c r="N1467" i="5"/>
  <c r="N1475" i="5"/>
  <c r="N1483" i="5"/>
  <c r="N1491" i="5"/>
  <c r="N1499" i="5"/>
  <c r="N1507" i="5"/>
  <c r="N1515" i="5"/>
  <c r="N1523" i="5"/>
  <c r="N1531" i="5"/>
  <c r="N1539" i="5"/>
  <c r="N1547" i="5"/>
  <c r="N1555" i="5"/>
  <c r="N1563" i="5"/>
  <c r="N1571" i="5"/>
  <c r="N1579" i="5"/>
  <c r="N1587" i="5"/>
  <c r="N1595" i="5"/>
  <c r="N1603" i="5"/>
  <c r="N1611" i="5"/>
  <c r="N1619" i="5"/>
  <c r="N1627" i="5"/>
  <c r="N1635" i="5"/>
  <c r="N1643" i="5"/>
  <c r="N1651" i="5"/>
  <c r="N1659" i="5"/>
  <c r="N1667" i="5"/>
  <c r="N1675" i="5"/>
  <c r="N1683" i="5"/>
  <c r="N1691" i="5"/>
  <c r="N1699" i="5"/>
  <c r="N1707" i="5"/>
  <c r="N1715" i="5"/>
  <c r="N1723" i="5"/>
  <c r="N1731" i="5"/>
  <c r="N1739" i="5"/>
  <c r="N1747" i="5"/>
  <c r="N1755" i="5"/>
  <c r="N1763" i="5"/>
  <c r="N1771" i="5"/>
  <c r="N1779" i="5"/>
  <c r="N1787" i="5"/>
  <c r="N1795" i="5"/>
  <c r="N1803" i="5"/>
  <c r="N1811" i="5"/>
  <c r="N1819" i="5"/>
  <c r="N1827" i="5"/>
  <c r="N1835" i="5"/>
  <c r="N1843" i="5"/>
  <c r="N1851" i="5"/>
  <c r="N1859" i="5"/>
  <c r="N1867" i="5"/>
  <c r="N1875" i="5"/>
  <c r="N1883" i="5"/>
  <c r="N1891" i="5"/>
  <c r="N1899" i="5"/>
  <c r="N1907" i="5"/>
  <c r="N1915" i="5"/>
  <c r="N1923" i="5"/>
  <c r="N1931" i="5"/>
  <c r="N1939" i="5"/>
  <c r="N1947" i="5"/>
  <c r="N1955" i="5"/>
  <c r="N1963" i="5"/>
  <c r="N1971" i="5"/>
  <c r="N1979" i="5"/>
  <c r="N1987" i="5"/>
  <c r="N1995" i="5"/>
  <c r="N2003" i="5"/>
  <c r="N2011" i="5"/>
  <c r="N2019" i="5"/>
  <c r="N2027" i="5"/>
  <c r="N2035" i="5"/>
  <c r="N2043" i="5"/>
  <c r="N2051" i="5"/>
  <c r="N2059" i="5"/>
  <c r="N2067" i="5"/>
  <c r="N2075" i="5"/>
  <c r="N2083" i="5"/>
  <c r="N2091" i="5"/>
  <c r="N2099" i="5"/>
  <c r="N2107" i="5"/>
  <c r="N2115" i="5"/>
  <c r="N2123" i="5"/>
  <c r="N2131" i="5"/>
  <c r="N2139" i="5"/>
  <c r="N2147" i="5"/>
  <c r="N2155" i="5"/>
  <c r="N2163" i="5"/>
  <c r="N2171" i="5"/>
  <c r="N2179" i="5"/>
  <c r="N2187" i="5"/>
  <c r="N2195" i="5"/>
  <c r="N2203" i="5"/>
  <c r="N2211" i="5"/>
  <c r="N2219" i="5"/>
  <c r="N2227" i="5"/>
  <c r="N2235" i="5"/>
  <c r="N2243" i="5"/>
  <c r="N2251" i="5"/>
  <c r="N2259" i="5"/>
  <c r="N2267" i="5"/>
  <c r="N2275" i="5"/>
  <c r="N2283" i="5"/>
  <c r="N2291" i="5"/>
  <c r="N2299" i="5"/>
  <c r="N2307" i="5"/>
  <c r="N2315" i="5"/>
  <c r="N2323" i="5"/>
  <c r="N2331" i="5"/>
  <c r="N2339" i="5"/>
  <c r="N2347" i="5"/>
  <c r="N2355" i="5"/>
  <c r="N2363" i="5"/>
  <c r="N2371" i="5"/>
  <c r="N2379" i="5"/>
  <c r="N2387" i="5"/>
  <c r="N2395" i="5"/>
  <c r="N2403" i="5"/>
  <c r="N2411" i="5"/>
  <c r="N2419" i="5"/>
  <c r="N2427" i="5"/>
  <c r="N2435" i="5"/>
  <c r="N2443" i="5"/>
  <c r="N2451" i="5"/>
  <c r="N2459" i="5"/>
  <c r="N2467" i="5"/>
  <c r="N15" i="5"/>
  <c r="N42" i="5"/>
  <c r="N65" i="5"/>
  <c r="N88" i="5"/>
  <c r="N106" i="5"/>
  <c r="N124" i="5"/>
  <c r="N143" i="5"/>
  <c r="N161" i="5"/>
  <c r="N179" i="5"/>
  <c r="N197" i="5"/>
  <c r="N216" i="5"/>
  <c r="N234" i="5"/>
  <c r="N252" i="5"/>
  <c r="N271" i="5"/>
  <c r="N289" i="5"/>
  <c r="N307" i="5"/>
  <c r="N325" i="5"/>
  <c r="N344" i="5"/>
  <c r="N362" i="5"/>
  <c r="N380" i="5"/>
  <c r="N399" i="5"/>
  <c r="N417" i="5"/>
  <c r="N434" i="5"/>
  <c r="N449" i="5"/>
  <c r="N463" i="5"/>
  <c r="N479" i="5"/>
  <c r="N491" i="5"/>
  <c r="N506" i="5"/>
  <c r="N517" i="5"/>
  <c r="N529" i="5"/>
  <c r="N543" i="5"/>
  <c r="N554" i="5"/>
  <c r="N565" i="5"/>
  <c r="N579" i="5"/>
  <c r="N591" i="5"/>
  <c r="N602" i="5"/>
  <c r="N613" i="5"/>
  <c r="N624" i="5"/>
  <c r="N634" i="5"/>
  <c r="N644" i="5"/>
  <c r="N655" i="5"/>
  <c r="N665" i="5"/>
  <c r="N675" i="5"/>
  <c r="N687" i="5"/>
  <c r="N697" i="5"/>
  <c r="N707" i="5"/>
  <c r="N717" i="5"/>
  <c r="N728" i="5"/>
  <c r="N738" i="5"/>
  <c r="N748" i="5"/>
  <c r="N760" i="5"/>
  <c r="N770" i="5"/>
  <c r="N780" i="5"/>
  <c r="N791" i="5"/>
  <c r="N801" i="5"/>
  <c r="N811" i="5"/>
  <c r="N821" i="5"/>
  <c r="N833" i="5"/>
  <c r="N843" i="5"/>
  <c r="N853" i="5"/>
  <c r="N864" i="5"/>
  <c r="N874" i="5"/>
  <c r="N884" i="5"/>
  <c r="N895" i="5"/>
  <c r="N906" i="5"/>
  <c r="N916" i="5"/>
  <c r="N927" i="5"/>
  <c r="N937" i="5"/>
  <c r="N947" i="5"/>
  <c r="N957" i="5"/>
  <c r="N968" i="5"/>
  <c r="N979" i="5"/>
  <c r="N989" i="5"/>
  <c r="N1000" i="5"/>
  <c r="N1010" i="5"/>
  <c r="N1020" i="5"/>
  <c r="N1029" i="5"/>
  <c r="N1038" i="5"/>
  <c r="N1048" i="5"/>
  <c r="N1057" i="5"/>
  <c r="N1066" i="5"/>
  <c r="N1075" i="5"/>
  <c r="N1084" i="5"/>
  <c r="N1093" i="5"/>
  <c r="N1102" i="5"/>
  <c r="N1112" i="5"/>
  <c r="N1121" i="5"/>
  <c r="N1130" i="5"/>
  <c r="N1139" i="5"/>
  <c r="N1148" i="5"/>
  <c r="N1156" i="5"/>
  <c r="N1164" i="5"/>
  <c r="N1172" i="5"/>
  <c r="N1180" i="5"/>
  <c r="N1188" i="5"/>
  <c r="N1196" i="5"/>
  <c r="N1204" i="5"/>
  <c r="N1212" i="5"/>
  <c r="N1220" i="5"/>
  <c r="N1228" i="5"/>
  <c r="N1236" i="5"/>
  <c r="N1244" i="5"/>
  <c r="N1252" i="5"/>
  <c r="N1260" i="5"/>
  <c r="N1268" i="5"/>
  <c r="N1276" i="5"/>
  <c r="N1284" i="5"/>
  <c r="N1292" i="5"/>
  <c r="N1300" i="5"/>
  <c r="N1308" i="5"/>
  <c r="N1316" i="5"/>
  <c r="N1324" i="5"/>
  <c r="N1332" i="5"/>
  <c r="N1340" i="5"/>
  <c r="N1348" i="5"/>
  <c r="N1356" i="5"/>
  <c r="N1364" i="5"/>
  <c r="N1372" i="5"/>
  <c r="N1380" i="5"/>
  <c r="N1388" i="5"/>
  <c r="N1396" i="5"/>
  <c r="N19" i="5"/>
  <c r="N43" i="5"/>
  <c r="N69" i="5"/>
  <c r="N89" i="5"/>
  <c r="N107" i="5"/>
  <c r="N125" i="5"/>
  <c r="N144" i="5"/>
  <c r="N162" i="5"/>
  <c r="N180" i="5"/>
  <c r="N199" i="5"/>
  <c r="N217" i="5"/>
  <c r="N235" i="5"/>
  <c r="N253" i="5"/>
  <c r="N272" i="5"/>
  <c r="N290" i="5"/>
  <c r="N308" i="5"/>
  <c r="N327" i="5"/>
  <c r="N345" i="5"/>
  <c r="N363" i="5"/>
  <c r="N381" i="5"/>
  <c r="N400" i="5"/>
  <c r="N418" i="5"/>
  <c r="N435" i="5"/>
  <c r="N451" i="5"/>
  <c r="N464" i="5"/>
  <c r="N480" i="5"/>
  <c r="N24" i="5"/>
  <c r="N56" i="5"/>
  <c r="N95" i="5"/>
  <c r="N120" i="5"/>
  <c r="N152" i="5"/>
  <c r="N184" i="5"/>
  <c r="N208" i="5"/>
  <c r="N241" i="5"/>
  <c r="N266" i="5"/>
  <c r="N298" i="5"/>
  <c r="N330" i="5"/>
  <c r="N354" i="5"/>
  <c r="N387" i="5"/>
  <c r="N412" i="5"/>
  <c r="N442" i="5"/>
  <c r="N467" i="5"/>
  <c r="N488" i="5"/>
  <c r="N507" i="5"/>
  <c r="N522" i="5"/>
  <c r="N537" i="5"/>
  <c r="N555" i="5"/>
  <c r="N571" i="5"/>
  <c r="N586" i="5"/>
  <c r="N604" i="5"/>
  <c r="N617" i="5"/>
  <c r="N629" i="5"/>
  <c r="N645" i="5"/>
  <c r="N659" i="5"/>
  <c r="N672" i="5"/>
  <c r="N688" i="5"/>
  <c r="N700" i="5"/>
  <c r="N714" i="5"/>
  <c r="N729" i="5"/>
  <c r="N743" i="5"/>
  <c r="N755" i="5"/>
  <c r="N771" i="5"/>
  <c r="N784" i="5"/>
  <c r="N797" i="5"/>
  <c r="N812" i="5"/>
  <c r="N826" i="5"/>
  <c r="N839" i="5"/>
  <c r="N855" i="5"/>
  <c r="N867" i="5"/>
  <c r="N881" i="5"/>
  <c r="N897" i="5"/>
  <c r="N909" i="5"/>
  <c r="N922" i="5"/>
  <c r="N938" i="5"/>
  <c r="N952" i="5"/>
  <c r="N964" i="5"/>
  <c r="N980" i="5"/>
  <c r="N993" i="5"/>
  <c r="N1007" i="5"/>
  <c r="N1021" i="5"/>
  <c r="N1033" i="5"/>
  <c r="N1044" i="5"/>
  <c r="N1058" i="5"/>
  <c r="N1069" i="5"/>
  <c r="N1081" i="5"/>
  <c r="N1094" i="5"/>
  <c r="N1106" i="5"/>
  <c r="N1117" i="5"/>
  <c r="N1131" i="5"/>
  <c r="N1142" i="5"/>
  <c r="N1153" i="5"/>
  <c r="N1165" i="5"/>
  <c r="N1175" i="5"/>
  <c r="N1185" i="5"/>
  <c r="N1197" i="5"/>
  <c r="N1207" i="5"/>
  <c r="N1217" i="5"/>
  <c r="N1229" i="5"/>
  <c r="N1239" i="5"/>
  <c r="N1249" i="5"/>
  <c r="N1261" i="5"/>
  <c r="N1271" i="5"/>
  <c r="N1281" i="5"/>
  <c r="N1293" i="5"/>
  <c r="N1303" i="5"/>
  <c r="N1313" i="5"/>
  <c r="N1325" i="5"/>
  <c r="N1335" i="5"/>
  <c r="N1345" i="5"/>
  <c r="N1357" i="5"/>
  <c r="N1367" i="5"/>
  <c r="N1377" i="5"/>
  <c r="N1389" i="5"/>
  <c r="N1399" i="5"/>
  <c r="N1408" i="5"/>
  <c r="N1417" i="5"/>
  <c r="N1426" i="5"/>
  <c r="N1436" i="5"/>
  <c r="N1445" i="5"/>
  <c r="N1454" i="5"/>
  <c r="N1463" i="5"/>
  <c r="N1472" i="5"/>
  <c r="N1481" i="5"/>
  <c r="N1490" i="5"/>
  <c r="N1500" i="5"/>
  <c r="N1509" i="5"/>
  <c r="N1518" i="5"/>
  <c r="N1527" i="5"/>
  <c r="N1536" i="5"/>
  <c r="N1545" i="5"/>
  <c r="N1554" i="5"/>
  <c r="N1564" i="5"/>
  <c r="N1573" i="5"/>
  <c r="N1582" i="5"/>
  <c r="N1591" i="5"/>
  <c r="N1600" i="5"/>
  <c r="N1609" i="5"/>
  <c r="N1618" i="5"/>
  <c r="N1628" i="5"/>
  <c r="N1637" i="5"/>
  <c r="N1646" i="5"/>
  <c r="N1655" i="5"/>
  <c r="N1664" i="5"/>
  <c r="N1673" i="5"/>
  <c r="N1682" i="5"/>
  <c r="N1692" i="5"/>
  <c r="N1701" i="5"/>
  <c r="N1710" i="5"/>
  <c r="N1719" i="5"/>
  <c r="N1728" i="5"/>
  <c r="N1737" i="5"/>
  <c r="N1746" i="5"/>
  <c r="N1756" i="5"/>
  <c r="N25" i="5"/>
  <c r="N60" i="5"/>
  <c r="N97" i="5"/>
  <c r="N129" i="5"/>
  <c r="N153" i="5"/>
  <c r="N186" i="5"/>
  <c r="N211" i="5"/>
  <c r="N243" i="5"/>
  <c r="N275" i="5"/>
  <c r="N299" i="5"/>
  <c r="N332" i="5"/>
  <c r="N357" i="5"/>
  <c r="N389" i="5"/>
  <c r="N421" i="5"/>
  <c r="N443" i="5"/>
  <c r="N469" i="5"/>
  <c r="N489" i="5"/>
  <c r="N508" i="5"/>
  <c r="N524" i="5"/>
  <c r="N538" i="5"/>
  <c r="N556" i="5"/>
  <c r="N572" i="5"/>
  <c r="N588" i="5"/>
  <c r="N605" i="5"/>
  <c r="N618" i="5"/>
  <c r="N632" i="5"/>
  <c r="N647" i="5"/>
  <c r="N660" i="5"/>
  <c r="N673" i="5"/>
  <c r="N689" i="5"/>
  <c r="N701" i="5"/>
  <c r="N715" i="5"/>
  <c r="N730" i="5"/>
  <c r="N744" i="5"/>
  <c r="N756" i="5"/>
  <c r="N772" i="5"/>
  <c r="N785" i="5"/>
  <c r="N799" i="5"/>
  <c r="N815" i="5"/>
  <c r="N827" i="5"/>
  <c r="N840" i="5"/>
  <c r="N856" i="5"/>
  <c r="N869" i="5"/>
  <c r="N28" i="5"/>
  <c r="N71" i="5"/>
  <c r="N98" i="5"/>
  <c r="N131" i="5"/>
  <c r="N156" i="5"/>
  <c r="N188" i="5"/>
  <c r="N220" i="5"/>
  <c r="N244" i="5"/>
  <c r="N277" i="5"/>
  <c r="N303" i="5"/>
  <c r="N335" i="5"/>
  <c r="N367" i="5"/>
  <c r="N391" i="5"/>
  <c r="N424" i="5"/>
  <c r="N444" i="5"/>
  <c r="N471" i="5"/>
  <c r="N495" i="5"/>
  <c r="N509" i="5"/>
  <c r="N525" i="5"/>
  <c r="N544" i="5"/>
  <c r="N559" i="5"/>
  <c r="N573" i="5"/>
  <c r="N592" i="5"/>
  <c r="N607" i="5"/>
  <c r="N619" i="5"/>
  <c r="N635" i="5"/>
  <c r="N648" i="5"/>
  <c r="N661" i="5"/>
  <c r="N677" i="5"/>
  <c r="N690" i="5"/>
  <c r="N703" i="5"/>
  <c r="N719" i="5"/>
  <c r="N732" i="5"/>
  <c r="N745" i="5"/>
  <c r="N761" i="5"/>
  <c r="N773" i="5"/>
  <c r="N787" i="5"/>
  <c r="N802" i="5"/>
  <c r="N816" i="5"/>
  <c r="N828" i="5"/>
  <c r="N844" i="5"/>
  <c r="N857" i="5"/>
  <c r="N871" i="5"/>
  <c r="N885" i="5"/>
  <c r="N899" i="5"/>
  <c r="N912" i="5"/>
  <c r="N928" i="5"/>
  <c r="N940" i="5"/>
  <c r="N954" i="5"/>
  <c r="N970" i="5"/>
  <c r="N983" i="5"/>
  <c r="N995" i="5"/>
  <c r="N1011" i="5"/>
  <c r="N1024" i="5"/>
  <c r="N1035" i="5"/>
  <c r="N1049" i="5"/>
  <c r="N1060" i="5"/>
  <c r="N1072" i="5"/>
  <c r="N1085" i="5"/>
  <c r="N1097" i="5"/>
  <c r="N1108" i="5"/>
  <c r="N1122" i="5"/>
  <c r="N1133" i="5"/>
  <c r="N1145" i="5"/>
  <c r="N1157" i="5"/>
  <c r="N1167" i="5"/>
  <c r="N1177" i="5"/>
  <c r="N1189" i="5"/>
  <c r="N1199" i="5"/>
  <c r="N1209" i="5"/>
  <c r="N1221" i="5"/>
  <c r="N1231" i="5"/>
  <c r="N1241" i="5"/>
  <c r="N1253" i="5"/>
  <c r="N1263" i="5"/>
  <c r="N1273" i="5"/>
  <c r="N1285" i="5"/>
  <c r="N1295" i="5"/>
  <c r="N1305" i="5"/>
  <c r="N1317" i="5"/>
  <c r="N1327" i="5"/>
  <c r="N1337" i="5"/>
  <c r="N1349" i="5"/>
  <c r="N1359" i="5"/>
  <c r="N1369" i="5"/>
  <c r="N1381" i="5"/>
  <c r="N1391" i="5"/>
  <c r="N1401" i="5"/>
  <c r="N1410" i="5"/>
  <c r="N1420" i="5"/>
  <c r="N1429" i="5"/>
  <c r="N1438" i="5"/>
  <c r="N1447" i="5"/>
  <c r="N1456" i="5"/>
  <c r="N1465" i="5"/>
  <c r="N1474" i="5"/>
  <c r="N1484" i="5"/>
  <c r="N1493" i="5"/>
  <c r="N1502" i="5"/>
  <c r="N1511" i="5"/>
  <c r="N1520" i="5"/>
  <c r="N1529" i="5"/>
  <c r="N1538" i="5"/>
  <c r="N1548" i="5"/>
  <c r="N1557" i="5"/>
  <c r="N1566" i="5"/>
  <c r="N1575" i="5"/>
  <c r="N1584" i="5"/>
  <c r="N1593" i="5"/>
  <c r="N1602" i="5"/>
  <c r="N1612" i="5"/>
  <c r="N1621" i="5"/>
  <c r="N1630" i="5"/>
  <c r="N1639" i="5"/>
  <c r="N1648" i="5"/>
  <c r="N1657" i="5"/>
  <c r="N1666" i="5"/>
  <c r="N1676" i="5"/>
  <c r="N1685" i="5"/>
  <c r="N1694" i="5"/>
  <c r="N1703" i="5"/>
  <c r="N1712" i="5"/>
  <c r="N1721" i="5"/>
  <c r="N1730" i="5"/>
  <c r="N1740" i="5"/>
  <c r="N1749" i="5"/>
  <c r="N1758" i="5"/>
  <c r="N33" i="5"/>
  <c r="N34" i="5"/>
  <c r="N92" i="5"/>
  <c r="N138" i="5"/>
  <c r="N189" i="5"/>
  <c r="N229" i="5"/>
  <c r="N281" i="5"/>
  <c r="N321" i="5"/>
  <c r="N372" i="5"/>
  <c r="N426" i="5"/>
  <c r="N458" i="5"/>
  <c r="N498" i="5"/>
  <c r="N520" i="5"/>
  <c r="N547" i="5"/>
  <c r="N575" i="5"/>
  <c r="N599" i="5"/>
  <c r="N625" i="5"/>
  <c r="N642" i="5"/>
  <c r="N668" i="5"/>
  <c r="N691" i="5"/>
  <c r="N711" i="5"/>
  <c r="N735" i="5"/>
  <c r="N754" i="5"/>
  <c r="N778" i="5"/>
  <c r="N803" i="5"/>
  <c r="N824" i="5"/>
  <c r="N847" i="5"/>
  <c r="N866" i="5"/>
  <c r="N889" i="5"/>
  <c r="N907" i="5"/>
  <c r="N924" i="5"/>
  <c r="N944" i="5"/>
  <c r="N962" i="5"/>
  <c r="N981" i="5"/>
  <c r="N1001" i="5"/>
  <c r="N1017" i="5"/>
  <c r="N1034" i="5"/>
  <c r="N1051" i="5"/>
  <c r="N1067" i="5"/>
  <c r="N1082" i="5"/>
  <c r="N1099" i="5"/>
  <c r="N1115" i="5"/>
  <c r="N1132" i="5"/>
  <c r="N1149" i="5"/>
  <c r="N1161" i="5"/>
  <c r="N1176" i="5"/>
  <c r="N1191" i="5"/>
  <c r="N1205" i="5"/>
  <c r="N1218" i="5"/>
  <c r="N1233" i="5"/>
  <c r="N1247" i="5"/>
  <c r="N1262" i="5"/>
  <c r="N1277" i="5"/>
  <c r="N1289" i="5"/>
  <c r="N1304" i="5"/>
  <c r="N1319" i="5"/>
  <c r="N1333" i="5"/>
  <c r="N1346" i="5"/>
  <c r="N1361" i="5"/>
  <c r="N1375" i="5"/>
  <c r="N1390" i="5"/>
  <c r="N1404" i="5"/>
  <c r="N1415" i="5"/>
  <c r="N1428" i="5"/>
  <c r="N1440" i="5"/>
  <c r="N1452" i="5"/>
  <c r="N1464" i="5"/>
  <c r="N1477" i="5"/>
  <c r="N1488" i="5"/>
  <c r="N1501" i="5"/>
  <c r="N1513" i="5"/>
  <c r="N1525" i="5"/>
  <c r="N1537" i="5"/>
  <c r="N1550" i="5"/>
  <c r="N1561" i="5"/>
  <c r="N1574" i="5"/>
  <c r="N1586" i="5"/>
  <c r="N1598" i="5"/>
  <c r="N1610" i="5"/>
  <c r="N1623" i="5"/>
  <c r="N1634" i="5"/>
  <c r="N1647" i="5"/>
  <c r="N1660" i="5"/>
  <c r="N1671" i="5"/>
  <c r="N1684" i="5"/>
  <c r="N1696" i="5"/>
  <c r="N1708" i="5"/>
  <c r="N1720" i="5"/>
  <c r="N1733" i="5"/>
  <c r="N1744" i="5"/>
  <c r="N1757" i="5"/>
  <c r="N1767" i="5"/>
  <c r="N1776" i="5"/>
  <c r="N1785" i="5"/>
  <c r="N1794" i="5"/>
  <c r="N1804" i="5"/>
  <c r="N1813" i="5"/>
  <c r="N1822" i="5"/>
  <c r="N1831" i="5"/>
  <c r="N1840" i="5"/>
  <c r="N1849" i="5"/>
  <c r="N1858" i="5"/>
  <c r="N1868" i="5"/>
  <c r="N1877" i="5"/>
  <c r="N1886" i="5"/>
  <c r="N1895" i="5"/>
  <c r="N1904" i="5"/>
  <c r="N1913" i="5"/>
  <c r="N1922" i="5"/>
  <c r="N1932" i="5"/>
  <c r="N1941" i="5"/>
  <c r="N1950" i="5"/>
  <c r="N1959" i="5"/>
  <c r="N1968" i="5"/>
  <c r="N1977" i="5"/>
  <c r="N1986" i="5"/>
  <c r="N1996" i="5"/>
  <c r="N2005" i="5"/>
  <c r="N2014" i="5"/>
  <c r="N2023" i="5"/>
  <c r="N2032" i="5"/>
  <c r="N2041" i="5"/>
  <c r="N2050" i="5"/>
  <c r="N2060" i="5"/>
  <c r="N2069" i="5"/>
  <c r="N2078" i="5"/>
  <c r="N2087" i="5"/>
  <c r="N2096" i="5"/>
  <c r="N2105" i="5"/>
  <c r="N2114" i="5"/>
  <c r="N2124" i="5"/>
  <c r="N2133" i="5"/>
  <c r="N2142" i="5"/>
  <c r="N2151" i="5"/>
  <c r="N2160" i="5"/>
  <c r="N2169" i="5"/>
  <c r="N2178" i="5"/>
  <c r="N2188" i="5"/>
  <c r="N2197" i="5"/>
  <c r="N2206" i="5"/>
  <c r="N2215" i="5"/>
  <c r="N2224" i="5"/>
  <c r="N2233" i="5"/>
  <c r="N2242" i="5"/>
  <c r="N2252" i="5"/>
  <c r="N2261" i="5"/>
  <c r="N2270" i="5"/>
  <c r="N2279" i="5"/>
  <c r="N2288" i="5"/>
  <c r="N2297" i="5"/>
  <c r="N2306" i="5"/>
  <c r="N2316" i="5"/>
  <c r="N2325" i="5"/>
  <c r="N2334" i="5"/>
  <c r="N2343" i="5"/>
  <c r="N2352" i="5"/>
  <c r="N2361" i="5"/>
  <c r="N2370" i="5"/>
  <c r="N2380" i="5"/>
  <c r="N2389" i="5"/>
  <c r="N2398" i="5"/>
  <c r="N47" i="5"/>
  <c r="N101" i="5"/>
  <c r="N147" i="5"/>
  <c r="N193" i="5"/>
  <c r="N239" i="5"/>
  <c r="N284" i="5"/>
  <c r="N336" i="5"/>
  <c r="N376" i="5"/>
  <c r="N427" i="5"/>
  <c r="N460" i="5"/>
  <c r="N499" i="5"/>
  <c r="N527" i="5"/>
  <c r="N549" i="5"/>
  <c r="N580" i="5"/>
  <c r="N600" i="5"/>
  <c r="N626" i="5"/>
  <c r="N650" i="5"/>
  <c r="N669" i="5"/>
  <c r="N692" i="5"/>
  <c r="N712" i="5"/>
  <c r="N736" i="5"/>
  <c r="N762" i="5"/>
  <c r="N781" i="5"/>
  <c r="N805" i="5"/>
  <c r="N825" i="5"/>
  <c r="N848" i="5"/>
  <c r="N872" i="5"/>
  <c r="N890" i="5"/>
  <c r="N908" i="5"/>
  <c r="N929" i="5"/>
  <c r="N945" i="5"/>
  <c r="N963" i="5"/>
  <c r="N984" i="5"/>
  <c r="N1002" i="5"/>
  <c r="N1018" i="5"/>
  <c r="N1036" i="5"/>
  <c r="N1052" i="5"/>
  <c r="N1068" i="5"/>
  <c r="N1086" i="5"/>
  <c r="N1100" i="5"/>
  <c r="N1116" i="5"/>
  <c r="N1134" i="5"/>
  <c r="N1150" i="5"/>
  <c r="N1162" i="5"/>
  <c r="N1178" i="5"/>
  <c r="N1192" i="5"/>
  <c r="N1206" i="5"/>
  <c r="N1222" i="5"/>
  <c r="N1234" i="5"/>
  <c r="N1248" i="5"/>
  <c r="N1264" i="5"/>
  <c r="N1278" i="5"/>
  <c r="N1290" i="5"/>
  <c r="N1306" i="5"/>
  <c r="N1320" i="5"/>
  <c r="N1334" i="5"/>
  <c r="N1350" i="5"/>
  <c r="N1362" i="5"/>
  <c r="N1376" i="5"/>
  <c r="N1392" i="5"/>
  <c r="N1405" i="5"/>
  <c r="N1416" i="5"/>
  <c r="N1430" i="5"/>
  <c r="N1441" i="5"/>
  <c r="N1453" i="5"/>
  <c r="N1466" i="5"/>
  <c r="N1478" i="5"/>
  <c r="N1489" i="5"/>
  <c r="N1503" i="5"/>
  <c r="N1514" i="5"/>
  <c r="N1526" i="5"/>
  <c r="N1540" i="5"/>
  <c r="N1551" i="5"/>
  <c r="N1562" i="5"/>
  <c r="N1576" i="5"/>
  <c r="N1588" i="5"/>
  <c r="N1599" i="5"/>
  <c r="N1613" i="5"/>
  <c r="N1624" i="5"/>
  <c r="N1636" i="5"/>
  <c r="N1649" i="5"/>
  <c r="N1661" i="5"/>
  <c r="N1672" i="5"/>
  <c r="N1686" i="5"/>
  <c r="N1697" i="5"/>
  <c r="N1709" i="5"/>
  <c r="N1722" i="5"/>
  <c r="N1734" i="5"/>
  <c r="N1745" i="5"/>
  <c r="N1759" i="5"/>
  <c r="N1768" i="5"/>
  <c r="N1777" i="5"/>
  <c r="N1786" i="5"/>
  <c r="N1796" i="5"/>
  <c r="N1805" i="5"/>
  <c r="N1814" i="5"/>
  <c r="N1823" i="5"/>
  <c r="N1832" i="5"/>
  <c r="N1841" i="5"/>
  <c r="N1850" i="5"/>
  <c r="N1860" i="5"/>
  <c r="N1869" i="5"/>
  <c r="N1878" i="5"/>
  <c r="N1887" i="5"/>
  <c r="N1896" i="5"/>
  <c r="N1905" i="5"/>
  <c r="N1914" i="5"/>
  <c r="N1924" i="5"/>
  <c r="N1933" i="5"/>
  <c r="N1942" i="5"/>
  <c r="N1951" i="5"/>
  <c r="N1960" i="5"/>
  <c r="N1969" i="5"/>
  <c r="N1978" i="5"/>
  <c r="N1988" i="5"/>
  <c r="N1997" i="5"/>
  <c r="N2006" i="5"/>
  <c r="N2015" i="5"/>
  <c r="N2024" i="5"/>
  <c r="N2033" i="5"/>
  <c r="N2042" i="5"/>
  <c r="N2052" i="5"/>
  <c r="N2061" i="5"/>
  <c r="N2070" i="5"/>
  <c r="N2079" i="5"/>
  <c r="N2088" i="5"/>
  <c r="N2097" i="5"/>
  <c r="N2106" i="5"/>
  <c r="N2116" i="5"/>
  <c r="N2125" i="5"/>
  <c r="N2134" i="5"/>
  <c r="N2143" i="5"/>
  <c r="N2152" i="5"/>
  <c r="N2161" i="5"/>
  <c r="N2170" i="5"/>
  <c r="N2180" i="5"/>
  <c r="N2189" i="5"/>
  <c r="N2198" i="5"/>
  <c r="N2207" i="5"/>
  <c r="N2216" i="5"/>
  <c r="N2225" i="5"/>
  <c r="N2234" i="5"/>
  <c r="N2244" i="5"/>
  <c r="N2253" i="5"/>
  <c r="N2262" i="5"/>
  <c r="N2271" i="5"/>
  <c r="N2280" i="5"/>
  <c r="N2289" i="5"/>
  <c r="N2298" i="5"/>
  <c r="N2308" i="5"/>
  <c r="N2317" i="5"/>
  <c r="N2326" i="5"/>
  <c r="N2335" i="5"/>
  <c r="N2344" i="5"/>
  <c r="N2353" i="5"/>
  <c r="N2362" i="5"/>
  <c r="N2372" i="5"/>
  <c r="N2381" i="5"/>
  <c r="N2390" i="5"/>
  <c r="N2399" i="5"/>
  <c r="N2408" i="5"/>
  <c r="N2417" i="5"/>
  <c r="N2426" i="5"/>
  <c r="N2436" i="5"/>
  <c r="N2445" i="5"/>
  <c r="N2454" i="5"/>
  <c r="N2463" i="5"/>
  <c r="N2472" i="5"/>
  <c r="N2480" i="5"/>
  <c r="N2488" i="5"/>
  <c r="N2496" i="5"/>
  <c r="N2504" i="5"/>
  <c r="N2512" i="5"/>
  <c r="N2520" i="5"/>
  <c r="N2528" i="5"/>
  <c r="N2536" i="5"/>
  <c r="N2544" i="5"/>
  <c r="N2552" i="5"/>
  <c r="N2560" i="5"/>
  <c r="N2568" i="5"/>
  <c r="N2576" i="5"/>
  <c r="N2584" i="5"/>
  <c r="N2592" i="5"/>
  <c r="N2600" i="5"/>
  <c r="N2608" i="5"/>
  <c r="N2616" i="5"/>
  <c r="N2624" i="5"/>
  <c r="N2632" i="5"/>
  <c r="N2640" i="5"/>
  <c r="N2648" i="5"/>
  <c r="N2656" i="5"/>
  <c r="N2664" i="5"/>
  <c r="N2672" i="5"/>
  <c r="N2680" i="5"/>
  <c r="N2688" i="5"/>
  <c r="N2696" i="5"/>
  <c r="N2704" i="5"/>
  <c r="N2712" i="5"/>
  <c r="N2720" i="5"/>
  <c r="N2728" i="5"/>
  <c r="N2736" i="5"/>
  <c r="N2744" i="5"/>
  <c r="N2752" i="5"/>
  <c r="N2760" i="5"/>
  <c r="N2768" i="5"/>
  <c r="N2776" i="5"/>
  <c r="N2784" i="5"/>
  <c r="N2792" i="5"/>
  <c r="N2800" i="5"/>
  <c r="N2808" i="5"/>
  <c r="N2816" i="5"/>
  <c r="N2824" i="5"/>
  <c r="N2832" i="5"/>
  <c r="N2840" i="5"/>
  <c r="N2848" i="5"/>
  <c r="N2856" i="5"/>
  <c r="N2864" i="5"/>
  <c r="N2872" i="5"/>
  <c r="N2880" i="5"/>
  <c r="N2888" i="5"/>
  <c r="N2896" i="5"/>
  <c r="N2904" i="5"/>
  <c r="N2912" i="5"/>
  <c r="N2920" i="5"/>
  <c r="N2928" i="5"/>
  <c r="N2936" i="5"/>
  <c r="N2944" i="5"/>
  <c r="N2952" i="5"/>
  <c r="N2960" i="5"/>
  <c r="N2968" i="5"/>
  <c r="N2976" i="5"/>
  <c r="N2984" i="5"/>
  <c r="N2992" i="5"/>
  <c r="N3000" i="5"/>
  <c r="N3008" i="5"/>
  <c r="N3016" i="5"/>
  <c r="N3024" i="5"/>
  <c r="N3032" i="5"/>
  <c r="N3040" i="5"/>
  <c r="N3048" i="5"/>
  <c r="N3056" i="5"/>
  <c r="N3064" i="5"/>
  <c r="N3072" i="5"/>
  <c r="N3080" i="5"/>
  <c r="N3088" i="5"/>
  <c r="N3096" i="5"/>
  <c r="N3104" i="5"/>
  <c r="N3112" i="5"/>
  <c r="N3120" i="5"/>
  <c r="N3128" i="5"/>
  <c r="N3136" i="5"/>
  <c r="N3144" i="5"/>
  <c r="N3152" i="5"/>
  <c r="N3160" i="5"/>
  <c r="N3168" i="5"/>
  <c r="N51" i="5"/>
  <c r="N111" i="5"/>
  <c r="N149" i="5"/>
  <c r="N202" i="5"/>
  <c r="N248" i="5"/>
  <c r="N293" i="5"/>
  <c r="N339" i="5"/>
  <c r="N385" i="5"/>
  <c r="N431" i="5"/>
  <c r="N472" i="5"/>
  <c r="N500" i="5"/>
  <c r="N531" i="5"/>
  <c r="N552" i="5"/>
  <c r="N581" i="5"/>
  <c r="N608" i="5"/>
  <c r="N627" i="5"/>
  <c r="N651" i="5"/>
  <c r="N671" i="5"/>
  <c r="N693" i="5"/>
  <c r="N720" i="5"/>
  <c r="N739" i="5"/>
  <c r="N763" i="5"/>
  <c r="N783" i="5"/>
  <c r="N807" i="5"/>
  <c r="N829" i="5"/>
  <c r="N849" i="5"/>
  <c r="N875" i="5"/>
  <c r="N891" i="5"/>
  <c r="N911" i="5"/>
  <c r="N930" i="5"/>
  <c r="N948" i="5"/>
  <c r="N965" i="5"/>
  <c r="N985" i="5"/>
  <c r="N1003" i="5"/>
  <c r="N1022" i="5"/>
  <c r="N1040" i="5"/>
  <c r="N1053" i="5"/>
  <c r="N1070" i="5"/>
  <c r="N1088" i="5"/>
  <c r="N1104" i="5"/>
  <c r="N1118" i="5"/>
  <c r="N1136" i="5"/>
  <c r="N1151" i="5"/>
  <c r="N1166" i="5"/>
  <c r="N1181" i="5"/>
  <c r="N1193" i="5"/>
  <c r="N1208" i="5"/>
  <c r="N1223" i="5"/>
  <c r="N1237" i="5"/>
  <c r="N1250" i="5"/>
  <c r="N1265" i="5"/>
  <c r="N1279" i="5"/>
  <c r="N1294" i="5"/>
  <c r="N1309" i="5"/>
  <c r="N1321" i="5"/>
  <c r="N1336" i="5"/>
  <c r="N1351" i="5"/>
  <c r="N1365" i="5"/>
  <c r="N1378" i="5"/>
  <c r="N1393" i="5"/>
  <c r="N1406" i="5"/>
  <c r="N1418" i="5"/>
  <c r="N1431" i="5"/>
  <c r="N1442" i="5"/>
  <c r="N1455" i="5"/>
  <c r="N1468" i="5"/>
  <c r="N1479" i="5"/>
  <c r="N1492" i="5"/>
  <c r="N1504" i="5"/>
  <c r="N1516" i="5"/>
  <c r="N1528" i="5"/>
  <c r="N1541" i="5"/>
  <c r="N1552" i="5"/>
  <c r="N1565" i="5"/>
  <c r="N1577" i="5"/>
  <c r="N1589" i="5"/>
  <c r="N1601" i="5"/>
  <c r="N1614" i="5"/>
  <c r="N1625" i="5"/>
  <c r="N1638" i="5"/>
  <c r="N1650" i="5"/>
  <c r="N1662" i="5"/>
  <c r="N1674" i="5"/>
  <c r="N52" i="5"/>
  <c r="N113" i="5"/>
  <c r="N165" i="5"/>
  <c r="N204" i="5"/>
  <c r="N257" i="5"/>
  <c r="N296" i="5"/>
  <c r="N348" i="5"/>
  <c r="N394" i="5"/>
  <c r="N436" i="5"/>
  <c r="N473" i="5"/>
  <c r="N501" i="5"/>
  <c r="N533" i="5"/>
  <c r="N561" i="5"/>
  <c r="N583" i="5"/>
  <c r="N609" i="5"/>
  <c r="N628" i="5"/>
  <c r="N652" i="5"/>
  <c r="N679" i="5"/>
  <c r="N698" i="5"/>
  <c r="N721" i="5"/>
  <c r="N741" i="5"/>
  <c r="N764" i="5"/>
  <c r="N788" i="5"/>
  <c r="N808" i="5"/>
  <c r="N834" i="5"/>
  <c r="N851" i="5"/>
  <c r="N876" i="5"/>
  <c r="N892" i="5"/>
  <c r="N913" i="5"/>
  <c r="N931" i="5"/>
  <c r="N949" i="5"/>
  <c r="N971" i="5"/>
  <c r="N986" i="5"/>
  <c r="N1004" i="5"/>
  <c r="N1025" i="5"/>
  <c r="N1041" i="5"/>
  <c r="N1054" i="5"/>
  <c r="N1073" i="5"/>
  <c r="N1089" i="5"/>
  <c r="N1105" i="5"/>
  <c r="N1123" i="5"/>
  <c r="N1137" i="5"/>
  <c r="N1152" i="5"/>
  <c r="N1168" i="5"/>
  <c r="N1182" i="5"/>
  <c r="N1194" i="5"/>
  <c r="N1210" i="5"/>
  <c r="N1224" i="5"/>
  <c r="N1238" i="5"/>
  <c r="N1254" i="5"/>
  <c r="N1266" i="5"/>
  <c r="N1280" i="5"/>
  <c r="N1296" i="5"/>
  <c r="N1310" i="5"/>
  <c r="N1322" i="5"/>
  <c r="N1338" i="5"/>
  <c r="N1352" i="5"/>
  <c r="N1366" i="5"/>
  <c r="N1382" i="5"/>
  <c r="N1394" i="5"/>
  <c r="N1407" i="5"/>
  <c r="N1421" i="5"/>
  <c r="N1432" i="5"/>
  <c r="N1444" i="5"/>
  <c r="N1457" i="5"/>
  <c r="N1469" i="5"/>
  <c r="N1480" i="5"/>
  <c r="N1494" i="5"/>
  <c r="N1505" i="5"/>
  <c r="N1517" i="5"/>
  <c r="N1530" i="5"/>
  <c r="N1542" i="5"/>
  <c r="N1553" i="5"/>
  <c r="N1567" i="5"/>
  <c r="N1578" i="5"/>
  <c r="N1590" i="5"/>
  <c r="N1604" i="5"/>
  <c r="N1615" i="5"/>
  <c r="N1626" i="5"/>
  <c r="N1640" i="5"/>
  <c r="N1652" i="5"/>
  <c r="N1663" i="5"/>
  <c r="N1677" i="5"/>
  <c r="N1688" i="5"/>
  <c r="N1700" i="5"/>
  <c r="N1713" i="5"/>
  <c r="N1725" i="5"/>
  <c r="N1736" i="5"/>
  <c r="N1750" i="5"/>
  <c r="N1761" i="5"/>
  <c r="N1770" i="5"/>
  <c r="N1780" i="5"/>
  <c r="N1789" i="5"/>
  <c r="N1798" i="5"/>
  <c r="N1807" i="5"/>
  <c r="N1816" i="5"/>
  <c r="N1825" i="5"/>
  <c r="N1834" i="5"/>
  <c r="N1844" i="5"/>
  <c r="N1853" i="5"/>
  <c r="N1862" i="5"/>
  <c r="N1871" i="5"/>
  <c r="N1880" i="5"/>
  <c r="N1889" i="5"/>
  <c r="N1898" i="5"/>
  <c r="N1908" i="5"/>
  <c r="N1917" i="5"/>
  <c r="N74" i="5"/>
  <c r="N115" i="5"/>
  <c r="N168" i="5"/>
  <c r="N207" i="5"/>
  <c r="N259" i="5"/>
  <c r="N312" i="5"/>
  <c r="N351" i="5"/>
  <c r="N403" i="5"/>
  <c r="N440" i="5"/>
  <c r="N481" i="5"/>
  <c r="N511" i="5"/>
  <c r="N535" i="5"/>
  <c r="N562" i="5"/>
  <c r="N584" i="5"/>
  <c r="N610" i="5"/>
  <c r="N636" i="5"/>
  <c r="N656" i="5"/>
  <c r="N680" i="5"/>
  <c r="N699" i="5"/>
  <c r="N723" i="5"/>
  <c r="N746" i="5"/>
  <c r="N765" i="5"/>
  <c r="N792" i="5"/>
  <c r="N809" i="5"/>
  <c r="N835" i="5"/>
  <c r="N858" i="5"/>
  <c r="N879" i="5"/>
  <c r="N898" i="5"/>
  <c r="N917" i="5"/>
  <c r="N933" i="5"/>
  <c r="N953" i="5"/>
  <c r="N972" i="5"/>
  <c r="N991" i="5"/>
  <c r="N1008" i="5"/>
  <c r="N1026" i="5"/>
  <c r="N1042" i="5"/>
  <c r="N1059" i="5"/>
  <c r="N1076" i="5"/>
  <c r="N1090" i="5"/>
  <c r="N1107" i="5"/>
  <c r="N1124" i="5"/>
  <c r="N1140" i="5"/>
  <c r="N1154" i="5"/>
  <c r="N1169" i="5"/>
  <c r="N1183" i="5"/>
  <c r="N1198" i="5"/>
  <c r="N1213" i="5"/>
  <c r="N1225" i="5"/>
  <c r="N1240" i="5"/>
  <c r="N1255" i="5"/>
  <c r="N1269" i="5"/>
  <c r="N1282" i="5"/>
  <c r="N1297" i="5"/>
  <c r="N1311" i="5"/>
  <c r="N1326" i="5"/>
  <c r="N1341" i="5"/>
  <c r="N1353" i="5"/>
  <c r="N1368" i="5"/>
  <c r="N1383" i="5"/>
  <c r="N1397" i="5"/>
  <c r="N1409" i="5"/>
  <c r="N1422" i="5"/>
  <c r="N1433" i="5"/>
  <c r="N1446" i="5"/>
  <c r="N1458" i="5"/>
  <c r="N1470" i="5"/>
  <c r="N1482" i="5"/>
  <c r="N1495" i="5"/>
  <c r="N1506" i="5"/>
  <c r="N1519" i="5"/>
  <c r="N1532" i="5"/>
  <c r="N1543" i="5"/>
  <c r="N1556" i="5"/>
  <c r="N1568" i="5"/>
  <c r="N1580" i="5"/>
  <c r="N1592" i="5"/>
  <c r="N1605" i="5"/>
  <c r="N1616" i="5"/>
  <c r="N1629" i="5"/>
  <c r="N1641" i="5"/>
  <c r="N1653" i="5"/>
  <c r="N1665" i="5"/>
  <c r="N1678" i="5"/>
  <c r="N1689" i="5"/>
  <c r="N1702" i="5"/>
  <c r="N1714" i="5"/>
  <c r="N1726" i="5"/>
  <c r="N1738" i="5"/>
  <c r="N1751" i="5"/>
  <c r="N1762" i="5"/>
  <c r="N1772" i="5"/>
  <c r="N1781" i="5"/>
  <c r="N1790" i="5"/>
  <c r="N1799" i="5"/>
  <c r="N1808" i="5"/>
  <c r="N1817" i="5"/>
  <c r="N1826" i="5"/>
  <c r="N1836" i="5"/>
  <c r="N1845" i="5"/>
  <c r="N1854" i="5"/>
  <c r="N1863" i="5"/>
  <c r="N1872" i="5"/>
  <c r="N1881" i="5"/>
  <c r="N1890" i="5"/>
  <c r="N1900" i="5"/>
  <c r="N1909" i="5"/>
  <c r="N1918" i="5"/>
  <c r="N1927" i="5"/>
  <c r="N79" i="5"/>
  <c r="N116" i="5"/>
  <c r="N170" i="5"/>
  <c r="N223" i="5"/>
  <c r="N261" i="5"/>
  <c r="N314" i="5"/>
  <c r="N353" i="5"/>
  <c r="N405" i="5"/>
  <c r="N452" i="5"/>
  <c r="N482" i="5"/>
  <c r="N513" i="5"/>
  <c r="N536" i="5"/>
  <c r="N563" i="5"/>
  <c r="N593" i="5"/>
  <c r="N615" i="5"/>
  <c r="N637" i="5"/>
  <c r="N657" i="5"/>
  <c r="N681" i="5"/>
  <c r="N705" i="5"/>
  <c r="N724" i="5"/>
  <c r="N751" i="5"/>
  <c r="N767" i="5"/>
  <c r="N793" i="5"/>
  <c r="N817" i="5"/>
  <c r="N836" i="5"/>
  <c r="N860" i="5"/>
  <c r="N880" i="5"/>
  <c r="N900" i="5"/>
  <c r="N919" i="5"/>
  <c r="N935" i="5"/>
  <c r="N955" i="5"/>
  <c r="N973" i="5"/>
  <c r="N992" i="5"/>
  <c r="N1012" i="5"/>
  <c r="N1027" i="5"/>
  <c r="N1043" i="5"/>
  <c r="N1061" i="5"/>
  <c r="N1077" i="5"/>
  <c r="N1091" i="5"/>
  <c r="N1109" i="5"/>
  <c r="N1125" i="5"/>
  <c r="N1141" i="5"/>
  <c r="N1158" i="5"/>
  <c r="N1170" i="5"/>
  <c r="N1184" i="5"/>
  <c r="N1200" i="5"/>
  <c r="N1214" i="5"/>
  <c r="N1226" i="5"/>
  <c r="N1242" i="5"/>
  <c r="N1256" i="5"/>
  <c r="N1270" i="5"/>
  <c r="N1286" i="5"/>
  <c r="N1298" i="5"/>
  <c r="N1312" i="5"/>
  <c r="N1328" i="5"/>
  <c r="N1342" i="5"/>
  <c r="N1354" i="5"/>
  <c r="N1370" i="5"/>
  <c r="N1384" i="5"/>
  <c r="N1398" i="5"/>
  <c r="N1412" i="5"/>
  <c r="N1423" i="5"/>
  <c r="N1434" i="5"/>
  <c r="N1448" i="5"/>
  <c r="N1460" i="5"/>
  <c r="N1471" i="5"/>
  <c r="N1485" i="5"/>
  <c r="N1496" i="5"/>
  <c r="N1508" i="5"/>
  <c r="N1521" i="5"/>
  <c r="N1533" i="5"/>
  <c r="N1544" i="5"/>
  <c r="N1558" i="5"/>
  <c r="N1569" i="5"/>
  <c r="N1581" i="5"/>
  <c r="N1594" i="5"/>
  <c r="N1606" i="5"/>
  <c r="N1617" i="5"/>
  <c r="N1631" i="5"/>
  <c r="N1642" i="5"/>
  <c r="N80" i="5"/>
  <c r="N133" i="5"/>
  <c r="N171" i="5"/>
  <c r="N225" i="5"/>
  <c r="N263" i="5"/>
  <c r="N316" i="5"/>
  <c r="N369" i="5"/>
  <c r="N408" i="5"/>
  <c r="N453" i="5"/>
  <c r="N485" i="5"/>
  <c r="N515" i="5"/>
  <c r="N545" i="5"/>
  <c r="N568" i="5"/>
  <c r="N595" i="5"/>
  <c r="N616" i="5"/>
  <c r="N639" i="5"/>
  <c r="N663" i="5"/>
  <c r="N682" i="5"/>
  <c r="N708" i="5"/>
  <c r="N725" i="5"/>
  <c r="N752" i="5"/>
  <c r="N775" i="5"/>
  <c r="N794" i="5"/>
  <c r="N818" i="5"/>
  <c r="N837" i="5"/>
  <c r="N861" i="5"/>
  <c r="N882" i="5"/>
  <c r="N901" i="5"/>
  <c r="N920" i="5"/>
  <c r="N939" i="5"/>
  <c r="N959" i="5"/>
  <c r="N975" i="5"/>
  <c r="N994" i="5"/>
  <c r="N1013" i="5"/>
  <c r="N1030" i="5"/>
  <c r="N1045" i="5"/>
  <c r="N1062" i="5"/>
  <c r="N1078" i="5"/>
  <c r="N1096" i="5"/>
  <c r="N1113" i="5"/>
  <c r="N1126" i="5"/>
  <c r="N1144" i="5"/>
  <c r="N1159" i="5"/>
  <c r="N1173" i="5"/>
  <c r="N1186" i="5"/>
  <c r="N1201" i="5"/>
  <c r="N1215" i="5"/>
  <c r="N1230" i="5"/>
  <c r="N1245" i="5"/>
  <c r="N1257" i="5"/>
  <c r="N1272" i="5"/>
  <c r="N1287" i="5"/>
  <c r="N1301" i="5"/>
  <c r="N1314" i="5"/>
  <c r="N1329" i="5"/>
  <c r="N1343" i="5"/>
  <c r="N1358" i="5"/>
  <c r="N1373" i="5"/>
  <c r="N1385" i="5"/>
  <c r="N1400" i="5"/>
  <c r="N1413" i="5"/>
  <c r="N1424" i="5"/>
  <c r="N1437" i="5"/>
  <c r="N1449" i="5"/>
  <c r="N1461" i="5"/>
  <c r="N1473" i="5"/>
  <c r="N1486" i="5"/>
  <c r="N1497" i="5"/>
  <c r="N1510" i="5"/>
  <c r="N1522" i="5"/>
  <c r="N1534" i="5"/>
  <c r="N1546" i="5"/>
  <c r="N1559" i="5"/>
  <c r="N1570" i="5"/>
  <c r="N1583" i="5"/>
  <c r="N1596" i="5"/>
  <c r="N1607" i="5"/>
  <c r="N1620" i="5"/>
  <c r="N1632" i="5"/>
  <c r="N1644" i="5"/>
  <c r="N1656" i="5"/>
  <c r="N1669" i="5"/>
  <c r="N1680" i="5"/>
  <c r="N1693" i="5"/>
  <c r="N1705" i="5"/>
  <c r="N1717" i="5"/>
  <c r="N1729" i="5"/>
  <c r="N1742" i="5"/>
  <c r="N1753" i="5"/>
  <c r="N1765" i="5"/>
  <c r="N1774" i="5"/>
  <c r="N1783" i="5"/>
  <c r="N1792" i="5"/>
  <c r="N1801" i="5"/>
  <c r="N1810" i="5"/>
  <c r="N1820" i="5"/>
  <c r="N1829" i="5"/>
  <c r="N1838" i="5"/>
  <c r="N1847" i="5"/>
  <c r="N1856" i="5"/>
  <c r="N83" i="5"/>
  <c r="N135" i="5"/>
  <c r="N175" i="5"/>
  <c r="N226" i="5"/>
  <c r="N280" i="5"/>
  <c r="N317" i="5"/>
  <c r="N371" i="5"/>
  <c r="N409" i="5"/>
  <c r="N455" i="5"/>
  <c r="N497" i="5"/>
  <c r="N519" i="5"/>
  <c r="N546" i="5"/>
  <c r="N570" i="5"/>
  <c r="N597" i="5"/>
  <c r="N620" i="5"/>
  <c r="N641" i="5"/>
  <c r="N666" i="5"/>
  <c r="N683" i="5"/>
  <c r="N709" i="5"/>
  <c r="N733" i="5"/>
  <c r="N753" i="5"/>
  <c r="N776" i="5"/>
  <c r="N796" i="5"/>
  <c r="N819" i="5"/>
  <c r="N845" i="5"/>
  <c r="N865" i="5"/>
  <c r="N888" i="5"/>
  <c r="N903" i="5"/>
  <c r="N921" i="5"/>
  <c r="N943" i="5"/>
  <c r="N961" i="5"/>
  <c r="N976" i="5"/>
  <c r="N997" i="5"/>
  <c r="N1016" i="5"/>
  <c r="N1032" i="5"/>
  <c r="N1050" i="5"/>
  <c r="N1064" i="5"/>
  <c r="N1080" i="5"/>
  <c r="N1098" i="5"/>
  <c r="N1114" i="5"/>
  <c r="N1128" i="5"/>
  <c r="N1146" i="5"/>
  <c r="N1160" i="5"/>
  <c r="N1174" i="5"/>
  <c r="N1190" i="5"/>
  <c r="N1202" i="5"/>
  <c r="N1216" i="5"/>
  <c r="N1232" i="5"/>
  <c r="N1246" i="5"/>
  <c r="N1258" i="5"/>
  <c r="N1274" i="5"/>
  <c r="N1288" i="5"/>
  <c r="N1302" i="5"/>
  <c r="N1318" i="5"/>
  <c r="N1330" i="5"/>
  <c r="N1344" i="5"/>
  <c r="N1360" i="5"/>
  <c r="N1374" i="5"/>
  <c r="N1386" i="5"/>
  <c r="N1402" i="5"/>
  <c r="N1414" i="5"/>
  <c r="N1425" i="5"/>
  <c r="N1439" i="5"/>
  <c r="N1450" i="5"/>
  <c r="N1462" i="5"/>
  <c r="N1476" i="5"/>
  <c r="N1487" i="5"/>
  <c r="N1498" i="5"/>
  <c r="N1512" i="5"/>
  <c r="N1524" i="5"/>
  <c r="N1535" i="5"/>
  <c r="N1549" i="5"/>
  <c r="N1560" i="5"/>
  <c r="N1572" i="5"/>
  <c r="N1585" i="5"/>
  <c r="N1597" i="5"/>
  <c r="N1608" i="5"/>
  <c r="N1622" i="5"/>
  <c r="N1633" i="5"/>
  <c r="N1645" i="5"/>
  <c r="N1658" i="5"/>
  <c r="N1654" i="5"/>
  <c r="N1698" i="5"/>
  <c r="N1732" i="5"/>
  <c r="N1764" i="5"/>
  <c r="N1788" i="5"/>
  <c r="N1812" i="5"/>
  <c r="N1837" i="5"/>
  <c r="N1861" i="5"/>
  <c r="N1879" i="5"/>
  <c r="N1897" i="5"/>
  <c r="N1916" i="5"/>
  <c r="N1930" i="5"/>
  <c r="N1944" i="5"/>
  <c r="N1956" i="5"/>
  <c r="N1967" i="5"/>
  <c r="N1981" i="5"/>
  <c r="N1992" i="5"/>
  <c r="N2004" i="5"/>
  <c r="N2017" i="5"/>
  <c r="N2029" i="5"/>
  <c r="N2040" i="5"/>
  <c r="N2054" i="5"/>
  <c r="N2065" i="5"/>
  <c r="N2077" i="5"/>
  <c r="N2090" i="5"/>
  <c r="N2102" i="5"/>
  <c r="N2113" i="5"/>
  <c r="N2127" i="5"/>
  <c r="N2138" i="5"/>
  <c r="N2150" i="5"/>
  <c r="N2164" i="5"/>
  <c r="N2175" i="5"/>
  <c r="N2186" i="5"/>
  <c r="N2200" i="5"/>
  <c r="N2212" i="5"/>
  <c r="N2223" i="5"/>
  <c r="N2237" i="5"/>
  <c r="N2248" i="5"/>
  <c r="N2260" i="5"/>
  <c r="N2273" i="5"/>
  <c r="N2285" i="5"/>
  <c r="N2296" i="5"/>
  <c r="N2310" i="5"/>
  <c r="N2321" i="5"/>
  <c r="N2333" i="5"/>
  <c r="N2346" i="5"/>
  <c r="N2358" i="5"/>
  <c r="N2369" i="5"/>
  <c r="N2383" i="5"/>
  <c r="N2394" i="5"/>
  <c r="N2406" i="5"/>
  <c r="N2416" i="5"/>
  <c r="N2428" i="5"/>
  <c r="N2438" i="5"/>
  <c r="N2448" i="5"/>
  <c r="N2458" i="5"/>
  <c r="N2469" i="5"/>
  <c r="N2478" i="5"/>
  <c r="N2487" i="5"/>
  <c r="N2497" i="5"/>
  <c r="N2506" i="5"/>
  <c r="N2515" i="5"/>
  <c r="N2524" i="5"/>
  <c r="N2533" i="5"/>
  <c r="N2542" i="5"/>
  <c r="N2551" i="5"/>
  <c r="N2561" i="5"/>
  <c r="N2570" i="5"/>
  <c r="N2579" i="5"/>
  <c r="N2588" i="5"/>
  <c r="N2597" i="5"/>
  <c r="N2606" i="5"/>
  <c r="N2615" i="5"/>
  <c r="N2625" i="5"/>
  <c r="N2634" i="5"/>
  <c r="N2643" i="5"/>
  <c r="N2652" i="5"/>
  <c r="N2661" i="5"/>
  <c r="N2670" i="5"/>
  <c r="N2679" i="5"/>
  <c r="N2689" i="5"/>
  <c r="N2698" i="5"/>
  <c r="N2707" i="5"/>
  <c r="N2716" i="5"/>
  <c r="N2725" i="5"/>
  <c r="N2734" i="5"/>
  <c r="N2743" i="5"/>
  <c r="N2753" i="5"/>
  <c r="N2762" i="5"/>
  <c r="N2771" i="5"/>
  <c r="N2780" i="5"/>
  <c r="N2789" i="5"/>
  <c r="N2798" i="5"/>
  <c r="N2807" i="5"/>
  <c r="N2817" i="5"/>
  <c r="N2826" i="5"/>
  <c r="N2835" i="5"/>
  <c r="N2844" i="5"/>
  <c r="N2853" i="5"/>
  <c r="N2862" i="5"/>
  <c r="N2871" i="5"/>
  <c r="N2881" i="5"/>
  <c r="N2890" i="5"/>
  <c r="N2899" i="5"/>
  <c r="N2908" i="5"/>
  <c r="N2917" i="5"/>
  <c r="N2926" i="5"/>
  <c r="N2935" i="5"/>
  <c r="N2945" i="5"/>
  <c r="N2954" i="5"/>
  <c r="N2963" i="5"/>
  <c r="N2972" i="5"/>
  <c r="N2981" i="5"/>
  <c r="N2990" i="5"/>
  <c r="N2999" i="5"/>
  <c r="N3009" i="5"/>
  <c r="N3018" i="5"/>
  <c r="N3027" i="5"/>
  <c r="N3036" i="5"/>
  <c r="N3045" i="5"/>
  <c r="N3054" i="5"/>
  <c r="N3063" i="5"/>
  <c r="N3073" i="5"/>
  <c r="N3082" i="5"/>
  <c r="N3091" i="5"/>
  <c r="N3100" i="5"/>
  <c r="N3109" i="5"/>
  <c r="N3118" i="5"/>
  <c r="N3127" i="5"/>
  <c r="N3137" i="5"/>
  <c r="N3146" i="5"/>
  <c r="N3155" i="5"/>
  <c r="N3164" i="5"/>
  <c r="N3173" i="5"/>
  <c r="N3181" i="5"/>
  <c r="N3189" i="5"/>
  <c r="N3197" i="5"/>
  <c r="N3205" i="5"/>
  <c r="N3213" i="5"/>
  <c r="N3221" i="5"/>
  <c r="N3229" i="5"/>
  <c r="N3237" i="5"/>
  <c r="N3245" i="5"/>
  <c r="N3253" i="5"/>
  <c r="N3261" i="5"/>
  <c r="N3269" i="5"/>
  <c r="N3277" i="5"/>
  <c r="N3285" i="5"/>
  <c r="N3293" i="5"/>
  <c r="N3301" i="5"/>
  <c r="N3309" i="5"/>
  <c r="N3317" i="5"/>
  <c r="N3325" i="5"/>
  <c r="N3333" i="5"/>
  <c r="N3341" i="5"/>
  <c r="N3349" i="5"/>
  <c r="N3357" i="5"/>
  <c r="N3365" i="5"/>
  <c r="N3373" i="5"/>
  <c r="N3381" i="5"/>
  <c r="N3389" i="5"/>
  <c r="N3397" i="5"/>
  <c r="N3405" i="5"/>
  <c r="N3413" i="5"/>
  <c r="N3421" i="5"/>
  <c r="N3429" i="5"/>
  <c r="N3437" i="5"/>
  <c r="N3445" i="5"/>
  <c r="N3453" i="5"/>
  <c r="N3461" i="5"/>
  <c r="N3469" i="5"/>
  <c r="N3477" i="5"/>
  <c r="N3485" i="5"/>
  <c r="N3493" i="5"/>
  <c r="N3501" i="5"/>
  <c r="N3509" i="5"/>
  <c r="N3517" i="5"/>
  <c r="N3525" i="5"/>
  <c r="N3533" i="5"/>
  <c r="N3541" i="5"/>
  <c r="N3549" i="5"/>
  <c r="N3557" i="5"/>
  <c r="N3565" i="5"/>
  <c r="N3573" i="5"/>
  <c r="N3581" i="5"/>
  <c r="N3589" i="5"/>
  <c r="N3597" i="5"/>
  <c r="N3605" i="5"/>
  <c r="N3613" i="5"/>
  <c r="N3621" i="5"/>
  <c r="N3629" i="5"/>
  <c r="N3637" i="5"/>
  <c r="N3645" i="5"/>
  <c r="N3653" i="5"/>
  <c r="N3661" i="5"/>
  <c r="N3669" i="5"/>
  <c r="N3677" i="5"/>
  <c r="N3685" i="5"/>
  <c r="N3693" i="5"/>
  <c r="N3701" i="5"/>
  <c r="N3709" i="5"/>
  <c r="N3717" i="5"/>
  <c r="N3725" i="5"/>
  <c r="N3733" i="5"/>
  <c r="N3741" i="5"/>
  <c r="N3749" i="5"/>
  <c r="N3757" i="5"/>
  <c r="N3765" i="5"/>
  <c r="N3773" i="5"/>
  <c r="N3781" i="5"/>
  <c r="N3789" i="5"/>
  <c r="N3797" i="5"/>
  <c r="N3805" i="5"/>
  <c r="N3813" i="5"/>
  <c r="N3821" i="5"/>
  <c r="N3829" i="5"/>
  <c r="N3837" i="5"/>
  <c r="N3845" i="5"/>
  <c r="N3853" i="5"/>
  <c r="N3861" i="5"/>
  <c r="N3869" i="5"/>
  <c r="N3877" i="5"/>
  <c r="N3885" i="5"/>
  <c r="N3893" i="5"/>
  <c r="N3901" i="5"/>
  <c r="N3909" i="5"/>
  <c r="N3917" i="5"/>
  <c r="N3925" i="5"/>
  <c r="N3933" i="5"/>
  <c r="N3941" i="5"/>
  <c r="N3949" i="5"/>
  <c r="N3957" i="5"/>
  <c r="N3965" i="5"/>
  <c r="N3973" i="5"/>
  <c r="N3981" i="5"/>
  <c r="N3989" i="5"/>
  <c r="N3997" i="5"/>
  <c r="N4005" i="5"/>
  <c r="N4013" i="5"/>
  <c r="N4021" i="5"/>
  <c r="N4029" i="5"/>
  <c r="N4037" i="5"/>
  <c r="N4045" i="5"/>
  <c r="N4053" i="5"/>
  <c r="N4061" i="5"/>
  <c r="N4069" i="5"/>
  <c r="N4077" i="5"/>
  <c r="N4085" i="5"/>
  <c r="N4093" i="5"/>
  <c r="N4101" i="5"/>
  <c r="N4109" i="5"/>
  <c r="N4117" i="5"/>
  <c r="N4125" i="5"/>
  <c r="N4133" i="5"/>
  <c r="N4141" i="5"/>
  <c r="N4149" i="5"/>
  <c r="N4157" i="5"/>
  <c r="N4165" i="5"/>
  <c r="N4173" i="5"/>
  <c r="N4181" i="5"/>
  <c r="N4189" i="5"/>
  <c r="N4197" i="5"/>
  <c r="N4205" i="5"/>
  <c r="N4213" i="5"/>
  <c r="N4221" i="5"/>
  <c r="N4229" i="5"/>
  <c r="N4237" i="5"/>
  <c r="N3726" i="5"/>
  <c r="N1668" i="5"/>
  <c r="N1704" i="5"/>
  <c r="N1735" i="5"/>
  <c r="N1766" i="5"/>
  <c r="N1791" i="5"/>
  <c r="N1815" i="5"/>
  <c r="N1839" i="5"/>
  <c r="N1864" i="5"/>
  <c r="N1882" i="5"/>
  <c r="N1901" i="5"/>
  <c r="N1919" i="5"/>
  <c r="N1934" i="5"/>
  <c r="N1945" i="5"/>
  <c r="N1957" i="5"/>
  <c r="N1970" i="5"/>
  <c r="N1982" i="5"/>
  <c r="N1993" i="5"/>
  <c r="N2007" i="5"/>
  <c r="N2018" i="5"/>
  <c r="N2030" i="5"/>
  <c r="N2044" i="5"/>
  <c r="N2055" i="5"/>
  <c r="N2066" i="5"/>
  <c r="N2080" i="5"/>
  <c r="N2092" i="5"/>
  <c r="N2103" i="5"/>
  <c r="N2117" i="5"/>
  <c r="N2128" i="5"/>
  <c r="N2140" i="5"/>
  <c r="N2153" i="5"/>
  <c r="N2165" i="5"/>
  <c r="N2176" i="5"/>
  <c r="N2190" i="5"/>
  <c r="N2201" i="5"/>
  <c r="N2213" i="5"/>
  <c r="N2226" i="5"/>
  <c r="N2238" i="5"/>
  <c r="N2249" i="5"/>
  <c r="N2263" i="5"/>
  <c r="N2274" i="5"/>
  <c r="N2286" i="5"/>
  <c r="N2300" i="5"/>
  <c r="N2311" i="5"/>
  <c r="N2322" i="5"/>
  <c r="N2336" i="5"/>
  <c r="N2348" i="5"/>
  <c r="N2359" i="5"/>
  <c r="N2373" i="5"/>
  <c r="N2384" i="5"/>
  <c r="N2396" i="5"/>
  <c r="N2407" i="5"/>
  <c r="N2418" i="5"/>
  <c r="N2429" i="5"/>
  <c r="N2439" i="5"/>
  <c r="N2449" i="5"/>
  <c r="N2460" i="5"/>
  <c r="N2470" i="5"/>
  <c r="N2479" i="5"/>
  <c r="N2489" i="5"/>
  <c r="N2498" i="5"/>
  <c r="N2507" i="5"/>
  <c r="N2516" i="5"/>
  <c r="N2525" i="5"/>
  <c r="N2534" i="5"/>
  <c r="N2543" i="5"/>
  <c r="N2553" i="5"/>
  <c r="N2562" i="5"/>
  <c r="N2571" i="5"/>
  <c r="N2580" i="5"/>
  <c r="N2589" i="5"/>
  <c r="N2598" i="5"/>
  <c r="N2607" i="5"/>
  <c r="N2617" i="5"/>
  <c r="N2626" i="5"/>
  <c r="N2635" i="5"/>
  <c r="N2644" i="5"/>
  <c r="N2653" i="5"/>
  <c r="N2662" i="5"/>
  <c r="N2671" i="5"/>
  <c r="N2681" i="5"/>
  <c r="N2690" i="5"/>
  <c r="N2699" i="5"/>
  <c r="N2708" i="5"/>
  <c r="N2717" i="5"/>
  <c r="N2726" i="5"/>
  <c r="N2735" i="5"/>
  <c r="N2745" i="5"/>
  <c r="N2754" i="5"/>
  <c r="N2763" i="5"/>
  <c r="N2772" i="5"/>
  <c r="N2781" i="5"/>
  <c r="N2790" i="5"/>
  <c r="N2799" i="5"/>
  <c r="N2809" i="5"/>
  <c r="N2818" i="5"/>
  <c r="N2827" i="5"/>
  <c r="N2836" i="5"/>
  <c r="N2845" i="5"/>
  <c r="N2854" i="5"/>
  <c r="N2863" i="5"/>
  <c r="N2873" i="5"/>
  <c r="N2882" i="5"/>
  <c r="N2891" i="5"/>
  <c r="N2900" i="5"/>
  <c r="N2909" i="5"/>
  <c r="N2918" i="5"/>
  <c r="N2927" i="5"/>
  <c r="N2937" i="5"/>
  <c r="N2946" i="5"/>
  <c r="N2955" i="5"/>
  <c r="N2964" i="5"/>
  <c r="N2973" i="5"/>
  <c r="N2982" i="5"/>
  <c r="N2991" i="5"/>
  <c r="N3001" i="5"/>
  <c r="N3010" i="5"/>
  <c r="N3019" i="5"/>
  <c r="N3028" i="5"/>
  <c r="N3037" i="5"/>
  <c r="N3046" i="5"/>
  <c r="N3055" i="5"/>
  <c r="N3065" i="5"/>
  <c r="N3074" i="5"/>
  <c r="N3083" i="5"/>
  <c r="N3092" i="5"/>
  <c r="N3101" i="5"/>
  <c r="N3110" i="5"/>
  <c r="N3119" i="5"/>
  <c r="N3129" i="5"/>
  <c r="N3138" i="5"/>
  <c r="N3147" i="5"/>
  <c r="N3156" i="5"/>
  <c r="N3165" i="5"/>
  <c r="N3174" i="5"/>
  <c r="N3182" i="5"/>
  <c r="N3190" i="5"/>
  <c r="N3198" i="5"/>
  <c r="N3206" i="5"/>
  <c r="N3214" i="5"/>
  <c r="N3222" i="5"/>
  <c r="N3230" i="5"/>
  <c r="N3238" i="5"/>
  <c r="N3246" i="5"/>
  <c r="N3254" i="5"/>
  <c r="N3262" i="5"/>
  <c r="N3270" i="5"/>
  <c r="N3278" i="5"/>
  <c r="N3286" i="5"/>
  <c r="N3294" i="5"/>
  <c r="N3302" i="5"/>
  <c r="N3310" i="5"/>
  <c r="N3318" i="5"/>
  <c r="N3326" i="5"/>
  <c r="N3334" i="5"/>
  <c r="N3342" i="5"/>
  <c r="N3350" i="5"/>
  <c r="N3358" i="5"/>
  <c r="N3366" i="5"/>
  <c r="N3374" i="5"/>
  <c r="N3382" i="5"/>
  <c r="N3390" i="5"/>
  <c r="N3398" i="5"/>
  <c r="N3406" i="5"/>
  <c r="N3414" i="5"/>
  <c r="N3422" i="5"/>
  <c r="N3430" i="5"/>
  <c r="N3438" i="5"/>
  <c r="N3446" i="5"/>
  <c r="N3454" i="5"/>
  <c r="N3462" i="5"/>
  <c r="N3470" i="5"/>
  <c r="N3478" i="5"/>
  <c r="N3486" i="5"/>
  <c r="N3494" i="5"/>
  <c r="N3502" i="5"/>
  <c r="N3510" i="5"/>
  <c r="N3518" i="5"/>
  <c r="N3526" i="5"/>
  <c r="N3534" i="5"/>
  <c r="N3542" i="5"/>
  <c r="N3550" i="5"/>
  <c r="N3558" i="5"/>
  <c r="N3566" i="5"/>
  <c r="N3574" i="5"/>
  <c r="N3582" i="5"/>
  <c r="N3590" i="5"/>
  <c r="N3598" i="5"/>
  <c r="N3606" i="5"/>
  <c r="N3614" i="5"/>
  <c r="N3622" i="5"/>
  <c r="N3630" i="5"/>
  <c r="N3638" i="5"/>
  <c r="N3646" i="5"/>
  <c r="N3654" i="5"/>
  <c r="N3662" i="5"/>
  <c r="N3670" i="5"/>
  <c r="N3678" i="5"/>
  <c r="N3686" i="5"/>
  <c r="N3694" i="5"/>
  <c r="N3702" i="5"/>
  <c r="N3710" i="5"/>
  <c r="N3718" i="5"/>
  <c r="N3734" i="5"/>
  <c r="N3742" i="5"/>
  <c r="N3750" i="5"/>
  <c r="N3758" i="5"/>
  <c r="N3766" i="5"/>
  <c r="N3774" i="5"/>
  <c r="N3782" i="5"/>
  <c r="N3790" i="5"/>
  <c r="N3798" i="5"/>
  <c r="N3806" i="5"/>
  <c r="N3814" i="5"/>
  <c r="N3822" i="5"/>
  <c r="N3830" i="5"/>
  <c r="N3838" i="5"/>
  <c r="N3846" i="5"/>
  <c r="N3854" i="5"/>
  <c r="N3862" i="5"/>
  <c r="N3870" i="5"/>
  <c r="N3878" i="5"/>
  <c r="N3886" i="5"/>
  <c r="N3894" i="5"/>
  <c r="N3902" i="5"/>
  <c r="N3910" i="5"/>
  <c r="N3918" i="5"/>
  <c r="N3926" i="5"/>
  <c r="N3934" i="5"/>
  <c r="N3942" i="5"/>
  <c r="N3950" i="5"/>
  <c r="N3958" i="5"/>
  <c r="N3966" i="5"/>
  <c r="N3974" i="5"/>
  <c r="N3982" i="5"/>
  <c r="N3990" i="5"/>
  <c r="N3998" i="5"/>
  <c r="N4006" i="5"/>
  <c r="N4014" i="5"/>
  <c r="N4022" i="5"/>
  <c r="N4030" i="5"/>
  <c r="N4038" i="5"/>
  <c r="N4046" i="5"/>
  <c r="N4054" i="5"/>
  <c r="N4062" i="5"/>
  <c r="N4070" i="5"/>
  <c r="N4078" i="5"/>
  <c r="N4086" i="5"/>
  <c r="N4094" i="5"/>
  <c r="N4102" i="5"/>
  <c r="N4110" i="5"/>
  <c r="N4118" i="5"/>
  <c r="N4126" i="5"/>
  <c r="N4134" i="5"/>
  <c r="N4142" i="5"/>
  <c r="N4150" i="5"/>
  <c r="N4158" i="5"/>
  <c r="N4166" i="5"/>
  <c r="N4174" i="5"/>
  <c r="N4182" i="5"/>
  <c r="N4190" i="5"/>
  <c r="N4198" i="5"/>
  <c r="N4206" i="5"/>
  <c r="N4214" i="5"/>
  <c r="N4222" i="5"/>
  <c r="N4230" i="5"/>
  <c r="N4238" i="5"/>
  <c r="N1670" i="5"/>
  <c r="N1706" i="5"/>
  <c r="N1741" i="5"/>
  <c r="N1769" i="5"/>
  <c r="N1793" i="5"/>
  <c r="N1818" i="5"/>
  <c r="N1842" i="5"/>
  <c r="N1865" i="5"/>
  <c r="N1884" i="5"/>
  <c r="N1902" i="5"/>
  <c r="N1920" i="5"/>
  <c r="N1935" i="5"/>
  <c r="N1946" i="5"/>
  <c r="N1958" i="5"/>
  <c r="N1972" i="5"/>
  <c r="N1983" i="5"/>
  <c r="N1994" i="5"/>
  <c r="N2008" i="5"/>
  <c r="N2020" i="5"/>
  <c r="N2031" i="5"/>
  <c r="N2045" i="5"/>
  <c r="N2056" i="5"/>
  <c r="N2068" i="5"/>
  <c r="N2081" i="5"/>
  <c r="N2093" i="5"/>
  <c r="N2104" i="5"/>
  <c r="N2118" i="5"/>
  <c r="N2129" i="5"/>
  <c r="N2141" i="5"/>
  <c r="N2154" i="5"/>
  <c r="N2166" i="5"/>
  <c r="N2177" i="5"/>
  <c r="N2191" i="5"/>
  <c r="N2202" i="5"/>
  <c r="N2214" i="5"/>
  <c r="N2228" i="5"/>
  <c r="N2239" i="5"/>
  <c r="N2250" i="5"/>
  <c r="N2264" i="5"/>
  <c r="N2276" i="5"/>
  <c r="N2287" i="5"/>
  <c r="N2301" i="5"/>
  <c r="N2312" i="5"/>
  <c r="N2324" i="5"/>
  <c r="N2337" i="5"/>
  <c r="N2349" i="5"/>
  <c r="N2360" i="5"/>
  <c r="N2374" i="5"/>
  <c r="N2385" i="5"/>
  <c r="N2397" i="5"/>
  <c r="N2409" i="5"/>
  <c r="N2420" i="5"/>
  <c r="N2430" i="5"/>
  <c r="N2440" i="5"/>
  <c r="N2450" i="5"/>
  <c r="N2461" i="5"/>
  <c r="N2471" i="5"/>
  <c r="N2481" i="5"/>
  <c r="N2490" i="5"/>
  <c r="N2499" i="5"/>
  <c r="N2508" i="5"/>
  <c r="N2517" i="5"/>
  <c r="N2526" i="5"/>
  <c r="N2535" i="5"/>
  <c r="N2545" i="5"/>
  <c r="N2554" i="5"/>
  <c r="N2563" i="5"/>
  <c r="N2572" i="5"/>
  <c r="N2581" i="5"/>
  <c r="N2590" i="5"/>
  <c r="N2599" i="5"/>
  <c r="N2609" i="5"/>
  <c r="N2618" i="5"/>
  <c r="N2627" i="5"/>
  <c r="N2636" i="5"/>
  <c r="N2645" i="5"/>
  <c r="N2654" i="5"/>
  <c r="N2663" i="5"/>
  <c r="N2673" i="5"/>
  <c r="N2682" i="5"/>
  <c r="N2691" i="5"/>
  <c r="N2700" i="5"/>
  <c r="N2709" i="5"/>
  <c r="N2718" i="5"/>
  <c r="N2727" i="5"/>
  <c r="N2737" i="5"/>
  <c r="N2746" i="5"/>
  <c r="N2755" i="5"/>
  <c r="N2764" i="5"/>
  <c r="N2773" i="5"/>
  <c r="N2782" i="5"/>
  <c r="N2791" i="5"/>
  <c r="N2801" i="5"/>
  <c r="N2810" i="5"/>
  <c r="N2819" i="5"/>
  <c r="N2828" i="5"/>
  <c r="N2837" i="5"/>
  <c r="N2846" i="5"/>
  <c r="N2855" i="5"/>
  <c r="N2865" i="5"/>
  <c r="N2874" i="5"/>
  <c r="N2883" i="5"/>
  <c r="N2892" i="5"/>
  <c r="N2901" i="5"/>
  <c r="N2910" i="5"/>
  <c r="N2919" i="5"/>
  <c r="N2929" i="5"/>
  <c r="N2938" i="5"/>
  <c r="N2947" i="5"/>
  <c r="N2956" i="5"/>
  <c r="N2965" i="5"/>
  <c r="N2974" i="5"/>
  <c r="N2983" i="5"/>
  <c r="N2993" i="5"/>
  <c r="N3002" i="5"/>
  <c r="N3011" i="5"/>
  <c r="N3020" i="5"/>
  <c r="N3029" i="5"/>
  <c r="N3038" i="5"/>
  <c r="N3047" i="5"/>
  <c r="N3057" i="5"/>
  <c r="N3066" i="5"/>
  <c r="N3075" i="5"/>
  <c r="N3084" i="5"/>
  <c r="N3093" i="5"/>
  <c r="N3102" i="5"/>
  <c r="N3111" i="5"/>
  <c r="N3121" i="5"/>
  <c r="N3130" i="5"/>
  <c r="N3139" i="5"/>
  <c r="N3148" i="5"/>
  <c r="N3157" i="5"/>
  <c r="N3166" i="5"/>
  <c r="N3175" i="5"/>
  <c r="N3183" i="5"/>
  <c r="N3191" i="5"/>
  <c r="N3199" i="5"/>
  <c r="N3207" i="5"/>
  <c r="N3215" i="5"/>
  <c r="N3223" i="5"/>
  <c r="N3231" i="5"/>
  <c r="N3239" i="5"/>
  <c r="N3247" i="5"/>
  <c r="N3255" i="5"/>
  <c r="N3263" i="5"/>
  <c r="N3271" i="5"/>
  <c r="N3279" i="5"/>
  <c r="N3287" i="5"/>
  <c r="N3295" i="5"/>
  <c r="N3303" i="5"/>
  <c r="N3311" i="5"/>
  <c r="N3319" i="5"/>
  <c r="N3327" i="5"/>
  <c r="N3335" i="5"/>
  <c r="N3343" i="5"/>
  <c r="N3351" i="5"/>
  <c r="N3359" i="5"/>
  <c r="N3367" i="5"/>
  <c r="N3375" i="5"/>
  <c r="N3383" i="5"/>
  <c r="N3391" i="5"/>
  <c r="N3399" i="5"/>
  <c r="N3407" i="5"/>
  <c r="N3415" i="5"/>
  <c r="N3423" i="5"/>
  <c r="N3431" i="5"/>
  <c r="N3439" i="5"/>
  <c r="N3447" i="5"/>
  <c r="N3455" i="5"/>
  <c r="N3463" i="5"/>
  <c r="N3471" i="5"/>
  <c r="N3479" i="5"/>
  <c r="N3487" i="5"/>
  <c r="N3495" i="5"/>
  <c r="N3503" i="5"/>
  <c r="N3511" i="5"/>
  <c r="N3519" i="5"/>
  <c r="N3527" i="5"/>
  <c r="N3535" i="5"/>
  <c r="N3543" i="5"/>
  <c r="N3551" i="5"/>
  <c r="N3559" i="5"/>
  <c r="N3567" i="5"/>
  <c r="N3575" i="5"/>
  <c r="N3583" i="5"/>
  <c r="N3591" i="5"/>
  <c r="N3599" i="5"/>
  <c r="N3607" i="5"/>
  <c r="N3615" i="5"/>
  <c r="N3623" i="5"/>
  <c r="N3631" i="5"/>
  <c r="N3639" i="5"/>
  <c r="N3647" i="5"/>
  <c r="N3655" i="5"/>
  <c r="N3663" i="5"/>
  <c r="N3671" i="5"/>
  <c r="N3679" i="5"/>
  <c r="N3687" i="5"/>
  <c r="N3695" i="5"/>
  <c r="N3703" i="5"/>
  <c r="N3711" i="5"/>
  <c r="N3719" i="5"/>
  <c r="N3735" i="5"/>
  <c r="N3743" i="5"/>
  <c r="N3751" i="5"/>
  <c r="N3759" i="5"/>
  <c r="N3767" i="5"/>
  <c r="N3775" i="5"/>
  <c r="N3783" i="5"/>
  <c r="N3791" i="5"/>
  <c r="N3799" i="5"/>
  <c r="N3807" i="5"/>
  <c r="N3815" i="5"/>
  <c r="N3823" i="5"/>
  <c r="N3831" i="5"/>
  <c r="N3847" i="5"/>
  <c r="N3855" i="5"/>
  <c r="N3863" i="5"/>
  <c r="N3871" i="5"/>
  <c r="N3879" i="5"/>
  <c r="N3887" i="5"/>
  <c r="N3895" i="5"/>
  <c r="N3903" i="5"/>
  <c r="N3911" i="5"/>
  <c r="N3919" i="5"/>
  <c r="N3927" i="5"/>
  <c r="N3935" i="5"/>
  <c r="N3943" i="5"/>
  <c r="N3951" i="5"/>
  <c r="N3959" i="5"/>
  <c r="N3967" i="5"/>
  <c r="N3975" i="5"/>
  <c r="N3983" i="5"/>
  <c r="N3991" i="5"/>
  <c r="N3999" i="5"/>
  <c r="N4007" i="5"/>
  <c r="N4015" i="5"/>
  <c r="N4023" i="5"/>
  <c r="N4031" i="5"/>
  <c r="N4039" i="5"/>
  <c r="N4047" i="5"/>
  <c r="N4055" i="5"/>
  <c r="N4063" i="5"/>
  <c r="N4071" i="5"/>
  <c r="N4079" i="5"/>
  <c r="N4087" i="5"/>
  <c r="N4095" i="5"/>
  <c r="N4103" i="5"/>
  <c r="N4111" i="5"/>
  <c r="N4119" i="5"/>
  <c r="N4127" i="5"/>
  <c r="N4135" i="5"/>
  <c r="N4143" i="5"/>
  <c r="N4151" i="5"/>
  <c r="N4159" i="5"/>
  <c r="N1679" i="5"/>
  <c r="N1711" i="5"/>
  <c r="N1743" i="5"/>
  <c r="N1773" i="5"/>
  <c r="N1797" i="5"/>
  <c r="N1821" i="5"/>
  <c r="N1846" i="5"/>
  <c r="N1866" i="5"/>
  <c r="N1885" i="5"/>
  <c r="N1903" i="5"/>
  <c r="N1921" i="5"/>
  <c r="N1936" i="5"/>
  <c r="N1948" i="5"/>
  <c r="N1961" i="5"/>
  <c r="N1973" i="5"/>
  <c r="N1984" i="5"/>
  <c r="N1998" i="5"/>
  <c r="N2009" i="5"/>
  <c r="N2021" i="5"/>
  <c r="N2034" i="5"/>
  <c r="N2046" i="5"/>
  <c r="N2057" i="5"/>
  <c r="N2071" i="5"/>
  <c r="N2082" i="5"/>
  <c r="N2094" i="5"/>
  <c r="N2108" i="5"/>
  <c r="N2119" i="5"/>
  <c r="N2130" i="5"/>
  <c r="N2144" i="5"/>
  <c r="N2156" i="5"/>
  <c r="N2167" i="5"/>
  <c r="N2181" i="5"/>
  <c r="N2192" i="5"/>
  <c r="N2204" i="5"/>
  <c r="N2217" i="5"/>
  <c r="N2229" i="5"/>
  <c r="N2240" i="5"/>
  <c r="N2254" i="5"/>
  <c r="N2265" i="5"/>
  <c r="N2277" i="5"/>
  <c r="N2290" i="5"/>
  <c r="N2302" i="5"/>
  <c r="N2313" i="5"/>
  <c r="N2327" i="5"/>
  <c r="N2338" i="5"/>
  <c r="N2350" i="5"/>
  <c r="N2364" i="5"/>
  <c r="N2375" i="5"/>
  <c r="N2386" i="5"/>
  <c r="N2400" i="5"/>
  <c r="N2410" i="5"/>
  <c r="N2421" i="5"/>
  <c r="N2431" i="5"/>
  <c r="N2441" i="5"/>
  <c r="N2452" i="5"/>
  <c r="N2462" i="5"/>
  <c r="N2473" i="5"/>
  <c r="N2482" i="5"/>
  <c r="N2491" i="5"/>
  <c r="N2500" i="5"/>
  <c r="N2509" i="5"/>
  <c r="N2518" i="5"/>
  <c r="N2527" i="5"/>
  <c r="N2537" i="5"/>
  <c r="N2546" i="5"/>
  <c r="N2555" i="5"/>
  <c r="N2564" i="5"/>
  <c r="N2573" i="5"/>
  <c r="N2582" i="5"/>
  <c r="N2591" i="5"/>
  <c r="N2601" i="5"/>
  <c r="N2610" i="5"/>
  <c r="N2619" i="5"/>
  <c r="N2628" i="5"/>
  <c r="N2637" i="5"/>
  <c r="N2646" i="5"/>
  <c r="N2655" i="5"/>
  <c r="N2665" i="5"/>
  <c r="N2674" i="5"/>
  <c r="N2683" i="5"/>
  <c r="N2692" i="5"/>
  <c r="N2701" i="5"/>
  <c r="N2710" i="5"/>
  <c r="N2719" i="5"/>
  <c r="N2729" i="5"/>
  <c r="N2738" i="5"/>
  <c r="N2747" i="5"/>
  <c r="N2756" i="5"/>
  <c r="N2765" i="5"/>
  <c r="N2774" i="5"/>
  <c r="N2783" i="5"/>
  <c r="N2793" i="5"/>
  <c r="N2802" i="5"/>
  <c r="N2811" i="5"/>
  <c r="N2820" i="5"/>
  <c r="N2829" i="5"/>
  <c r="N2838" i="5"/>
  <c r="N2847" i="5"/>
  <c r="N2857" i="5"/>
  <c r="N2866" i="5"/>
  <c r="N2875" i="5"/>
  <c r="N2884" i="5"/>
  <c r="N2893" i="5"/>
  <c r="N1681" i="5"/>
  <c r="N1716" i="5"/>
  <c r="N1748" i="5"/>
  <c r="N1775" i="5"/>
  <c r="N1800" i="5"/>
  <c r="N1824" i="5"/>
  <c r="N1848" i="5"/>
  <c r="N1870" i="5"/>
  <c r="N1888" i="5"/>
  <c r="N1906" i="5"/>
  <c r="N1925" i="5"/>
  <c r="N1937" i="5"/>
  <c r="N1949" i="5"/>
  <c r="N1962" i="5"/>
  <c r="N1974" i="5"/>
  <c r="N1985" i="5"/>
  <c r="N1999" i="5"/>
  <c r="N2010" i="5"/>
  <c r="N2022" i="5"/>
  <c r="N2036" i="5"/>
  <c r="N2047" i="5"/>
  <c r="N2058" i="5"/>
  <c r="N2072" i="5"/>
  <c r="N2084" i="5"/>
  <c r="N2095" i="5"/>
  <c r="N2109" i="5"/>
  <c r="N2120" i="5"/>
  <c r="N2132" i="5"/>
  <c r="N2145" i="5"/>
  <c r="N2157" i="5"/>
  <c r="N2168" i="5"/>
  <c r="N2182" i="5"/>
  <c r="N2193" i="5"/>
  <c r="N2205" i="5"/>
  <c r="N2218" i="5"/>
  <c r="N2230" i="5"/>
  <c r="N2241" i="5"/>
  <c r="N2255" i="5"/>
  <c r="N2266" i="5"/>
  <c r="N2278" i="5"/>
  <c r="N2292" i="5"/>
  <c r="N2303" i="5"/>
  <c r="N2314" i="5"/>
  <c r="N2328" i="5"/>
  <c r="N2340" i="5"/>
  <c r="N2351" i="5"/>
  <c r="N2365" i="5"/>
  <c r="N2376" i="5"/>
  <c r="N2388" i="5"/>
  <c r="N2401" i="5"/>
  <c r="N2412" i="5"/>
  <c r="N2422" i="5"/>
  <c r="N2432" i="5"/>
  <c r="N2442" i="5"/>
  <c r="N2453" i="5"/>
  <c r="N2464" i="5"/>
  <c r="N2474" i="5"/>
  <c r="N2483" i="5"/>
  <c r="N2492" i="5"/>
  <c r="N2501" i="5"/>
  <c r="N2510" i="5"/>
  <c r="N2519" i="5"/>
  <c r="N2529" i="5"/>
  <c r="N2538" i="5"/>
  <c r="N2547" i="5"/>
  <c r="N2556" i="5"/>
  <c r="N2565" i="5"/>
  <c r="N2574" i="5"/>
  <c r="N2583" i="5"/>
  <c r="N2593" i="5"/>
  <c r="N2602" i="5"/>
  <c r="N2611" i="5"/>
  <c r="N2620" i="5"/>
  <c r="N2629" i="5"/>
  <c r="N2638" i="5"/>
  <c r="N2647" i="5"/>
  <c r="N2657" i="5"/>
  <c r="N2666" i="5"/>
  <c r="N2675" i="5"/>
  <c r="N2684" i="5"/>
  <c r="N2693" i="5"/>
  <c r="N2702" i="5"/>
  <c r="N2711" i="5"/>
  <c r="N2721" i="5"/>
  <c r="N2730" i="5"/>
  <c r="N2739" i="5"/>
  <c r="N2748" i="5"/>
  <c r="N2757" i="5"/>
  <c r="N2766" i="5"/>
  <c r="N2775" i="5"/>
  <c r="N2785" i="5"/>
  <c r="N2794" i="5"/>
  <c r="N2803" i="5"/>
  <c r="N2812" i="5"/>
  <c r="N2821" i="5"/>
  <c r="N2830" i="5"/>
  <c r="N2839" i="5"/>
  <c r="N2849" i="5"/>
  <c r="N2858" i="5"/>
  <c r="N2867" i="5"/>
  <c r="N2876" i="5"/>
  <c r="N2885" i="5"/>
  <c r="N2894" i="5"/>
  <c r="N2903" i="5"/>
  <c r="N1687" i="5"/>
  <c r="N1718" i="5"/>
  <c r="N1752" i="5"/>
  <c r="N1778" i="5"/>
  <c r="N1802" i="5"/>
  <c r="N1828" i="5"/>
  <c r="N1852" i="5"/>
  <c r="N1873" i="5"/>
  <c r="N1892" i="5"/>
  <c r="N1910" i="5"/>
  <c r="N1926" i="5"/>
  <c r="N1938" i="5"/>
  <c r="N1952" i="5"/>
  <c r="N1964" i="5"/>
  <c r="N1975" i="5"/>
  <c r="N1989" i="5"/>
  <c r="N2000" i="5"/>
  <c r="N2012" i="5"/>
  <c r="N2025" i="5"/>
  <c r="N2037" i="5"/>
  <c r="N2048" i="5"/>
  <c r="N2062" i="5"/>
  <c r="N2073" i="5"/>
  <c r="N2085" i="5"/>
  <c r="N2098" i="5"/>
  <c r="N2110" i="5"/>
  <c r="N2121" i="5"/>
  <c r="N2135" i="5"/>
  <c r="N2146" i="5"/>
  <c r="N2158" i="5"/>
  <c r="N2172" i="5"/>
  <c r="N2183" i="5"/>
  <c r="N2194" i="5"/>
  <c r="N2208" i="5"/>
  <c r="N2220" i="5"/>
  <c r="N2231" i="5"/>
  <c r="N2245" i="5"/>
  <c r="N2256" i="5"/>
  <c r="N2268" i="5"/>
  <c r="N2281" i="5"/>
  <c r="N2293" i="5"/>
  <c r="N1690" i="5"/>
  <c r="N1806" i="5"/>
  <c r="N1893" i="5"/>
  <c r="N1953" i="5"/>
  <c r="N2001" i="5"/>
  <c r="N2049" i="5"/>
  <c r="N2100" i="5"/>
  <c r="N2148" i="5"/>
  <c r="N2196" i="5"/>
  <c r="N2246" i="5"/>
  <c r="N2294" i="5"/>
  <c r="N2329" i="5"/>
  <c r="N2357" i="5"/>
  <c r="N2392" i="5"/>
  <c r="N2423" i="5"/>
  <c r="N2447" i="5"/>
  <c r="N2476" i="5"/>
  <c r="N2502" i="5"/>
  <c r="N2523" i="5"/>
  <c r="N2549" i="5"/>
  <c r="N2575" i="5"/>
  <c r="N2596" i="5"/>
  <c r="N2622" i="5"/>
  <c r="N2649" i="5"/>
  <c r="N2669" i="5"/>
  <c r="N2695" i="5"/>
  <c r="N2722" i="5"/>
  <c r="N2742" i="5"/>
  <c r="N2769" i="5"/>
  <c r="N2795" i="5"/>
  <c r="N2815" i="5"/>
  <c r="N2842" i="5"/>
  <c r="N2868" i="5"/>
  <c r="N2889" i="5"/>
  <c r="N2911" i="5"/>
  <c r="N2924" i="5"/>
  <c r="N2940" i="5"/>
  <c r="N2953" i="5"/>
  <c r="N2969" i="5"/>
  <c r="N2985" i="5"/>
  <c r="N2997" i="5"/>
  <c r="N3013" i="5"/>
  <c r="N3026" i="5"/>
  <c r="N3042" i="5"/>
  <c r="N3058" i="5"/>
  <c r="N3070" i="5"/>
  <c r="N3086" i="5"/>
  <c r="N3099" i="5"/>
  <c r="N3115" i="5"/>
  <c r="N3131" i="5"/>
  <c r="N3143" i="5"/>
  <c r="N3159" i="5"/>
  <c r="N3172" i="5"/>
  <c r="N3186" i="5"/>
  <c r="N3200" i="5"/>
  <c r="N3211" i="5"/>
  <c r="N3225" i="5"/>
  <c r="N3236" i="5"/>
  <c r="N3250" i="5"/>
  <c r="N3264" i="5"/>
  <c r="N3275" i="5"/>
  <c r="N3289" i="5"/>
  <c r="N3300" i="5"/>
  <c r="N3314" i="5"/>
  <c r="N3328" i="5"/>
  <c r="N3339" i="5"/>
  <c r="N3353" i="5"/>
  <c r="N3364" i="5"/>
  <c r="N3378" i="5"/>
  <c r="N3392" i="5"/>
  <c r="N3403" i="5"/>
  <c r="N3417" i="5"/>
  <c r="N3428" i="5"/>
  <c r="N3442" i="5"/>
  <c r="N3456" i="5"/>
  <c r="N3467" i="5"/>
  <c r="N3481" i="5"/>
  <c r="N3492" i="5"/>
  <c r="N3506" i="5"/>
  <c r="N3520" i="5"/>
  <c r="N3531" i="5"/>
  <c r="N3545" i="5"/>
  <c r="N3556" i="5"/>
  <c r="N3570" i="5"/>
  <c r="N3584" i="5"/>
  <c r="N3595" i="5"/>
  <c r="N3609" i="5"/>
  <c r="N3620" i="5"/>
  <c r="N3634" i="5"/>
  <c r="N3648" i="5"/>
  <c r="N3659" i="5"/>
  <c r="N3673" i="5"/>
  <c r="N3684" i="5"/>
  <c r="N3698" i="5"/>
  <c r="N3712" i="5"/>
  <c r="N3723" i="5"/>
  <c r="N3736" i="5"/>
  <c r="N3747" i="5"/>
  <c r="N3761" i="5"/>
  <c r="N3772" i="5"/>
  <c r="N3786" i="5"/>
  <c r="N3800" i="5"/>
  <c r="N3811" i="5"/>
  <c r="N3825" i="5"/>
  <c r="N3836" i="5"/>
  <c r="N3849" i="5"/>
  <c r="N3860" i="5"/>
  <c r="N3874" i="5"/>
  <c r="N3888" i="5"/>
  <c r="N3899" i="5"/>
  <c r="N3913" i="5"/>
  <c r="N3924" i="5"/>
  <c r="N3938" i="5"/>
  <c r="N3952" i="5"/>
  <c r="N3963" i="5"/>
  <c r="N3977" i="5"/>
  <c r="N3988" i="5"/>
  <c r="N4002" i="5"/>
  <c r="N4016" i="5"/>
  <c r="N4027" i="5"/>
  <c r="N4041" i="5"/>
  <c r="N4052" i="5"/>
  <c r="N4066" i="5"/>
  <c r="N4080" i="5"/>
  <c r="N4091" i="5"/>
  <c r="N4105" i="5"/>
  <c r="N4116" i="5"/>
  <c r="N4130" i="5"/>
  <c r="N4144" i="5"/>
  <c r="N4155" i="5"/>
  <c r="N4168" i="5"/>
  <c r="N4178" i="5"/>
  <c r="N4188" i="5"/>
  <c r="N4200" i="5"/>
  <c r="N4210" i="5"/>
  <c r="N4220" i="5"/>
  <c r="N4232" i="5"/>
  <c r="N3265" i="5"/>
  <c r="N3801" i="5"/>
  <c r="N3850" i="5"/>
  <c r="N3889" i="5"/>
  <c r="N3914" i="5"/>
  <c r="N3939" i="5"/>
  <c r="N3964" i="5"/>
  <c r="N3992" i="5"/>
  <c r="N4017" i="5"/>
  <c r="N4042" i="5"/>
  <c r="N4067" i="5"/>
  <c r="N4092" i="5"/>
  <c r="N4120" i="5"/>
  <c r="N4145" i="5"/>
  <c r="N4169" i="5"/>
  <c r="N4191" i="5"/>
  <c r="N4211" i="5"/>
  <c r="N4233" i="5"/>
  <c r="N1724" i="5"/>
  <c r="N1911" i="5"/>
  <c r="N1965" i="5"/>
  <c r="N2013" i="5"/>
  <c r="N2063" i="5"/>
  <c r="N2111" i="5"/>
  <c r="N2159" i="5"/>
  <c r="N2209" i="5"/>
  <c r="N2257" i="5"/>
  <c r="N2304" i="5"/>
  <c r="N2367" i="5"/>
  <c r="N2402" i="5"/>
  <c r="N2425" i="5"/>
  <c r="N2456" i="5"/>
  <c r="N2484" i="5"/>
  <c r="N2505" i="5"/>
  <c r="N2531" i="5"/>
  <c r="N2557" i="5"/>
  <c r="N2578" i="5"/>
  <c r="N2604" i="5"/>
  <c r="N2630" i="5"/>
  <c r="N2677" i="5"/>
  <c r="N2703" i="5"/>
  <c r="N2724" i="5"/>
  <c r="N2750" i="5"/>
  <c r="N2797" i="5"/>
  <c r="N2823" i="5"/>
  <c r="N2870" i="5"/>
  <c r="N2914" i="5"/>
  <c r="N2942" i="5"/>
  <c r="N2987" i="5"/>
  <c r="N3015" i="5"/>
  <c r="N3031" i="5"/>
  <c r="N3060" i="5"/>
  <c r="N3089" i="5"/>
  <c r="N3105" i="5"/>
  <c r="N3133" i="5"/>
  <c r="N3162" i="5"/>
  <c r="N3188" i="5"/>
  <c r="N3216" i="5"/>
  <c r="N3241" i="5"/>
  <c r="N3266" i="5"/>
  <c r="N3291" i="5"/>
  <c r="N3316" i="5"/>
  <c r="N3330" i="5"/>
  <c r="N3355" i="5"/>
  <c r="N3380" i="5"/>
  <c r="N3408" i="5"/>
  <c r="N3433" i="5"/>
  <c r="N3444" i="5"/>
  <c r="N3472" i="5"/>
  <c r="N3497" i="5"/>
  <c r="N3522" i="5"/>
  <c r="N3547" i="5"/>
  <c r="N3561" i="5"/>
  <c r="N3600" i="5"/>
  <c r="N3611" i="5"/>
  <c r="N3636" i="5"/>
  <c r="N3650" i="5"/>
  <c r="N3689" i="5"/>
  <c r="N3714" i="5"/>
  <c r="N3738" i="5"/>
  <c r="N3763" i="5"/>
  <c r="N3788" i="5"/>
  <c r="N3816" i="5"/>
  <c r="N3840" i="5"/>
  <c r="N3865" i="5"/>
  <c r="N3890" i="5"/>
  <c r="N3904" i="5"/>
  <c r="N3929" i="5"/>
  <c r="N3954" i="5"/>
  <c r="N3968" i="5"/>
  <c r="N3993" i="5"/>
  <c r="N4018" i="5"/>
  <c r="N4043" i="5"/>
  <c r="N4057" i="5"/>
  <c r="N4082" i="5"/>
  <c r="N4096" i="5"/>
  <c r="N4121" i="5"/>
  <c r="N4132" i="5"/>
  <c r="N4170" i="5"/>
  <c r="N4192" i="5"/>
  <c r="N4212" i="5"/>
  <c r="N4224" i="5"/>
  <c r="N1695" i="5"/>
  <c r="N1809" i="5"/>
  <c r="N1894" i="5"/>
  <c r="N1954" i="5"/>
  <c r="N2002" i="5"/>
  <c r="N2053" i="5"/>
  <c r="N2101" i="5"/>
  <c r="N2149" i="5"/>
  <c r="N2199" i="5"/>
  <c r="N2247" i="5"/>
  <c r="N2295" i="5"/>
  <c r="N2330" i="5"/>
  <c r="N2366" i="5"/>
  <c r="N2393" i="5"/>
  <c r="N2424" i="5"/>
  <c r="N2455" i="5"/>
  <c r="N2477" i="5"/>
  <c r="N2503" i="5"/>
  <c r="N2530" i="5"/>
  <c r="N2550" i="5"/>
  <c r="N2577" i="5"/>
  <c r="N2603" i="5"/>
  <c r="N2623" i="5"/>
  <c r="N2650" i="5"/>
  <c r="N2676" i="5"/>
  <c r="N2697" i="5"/>
  <c r="N2723" i="5"/>
  <c r="N2749" i="5"/>
  <c r="N2770" i="5"/>
  <c r="N2796" i="5"/>
  <c r="N2822" i="5"/>
  <c r="N2843" i="5"/>
  <c r="N2869" i="5"/>
  <c r="N2895" i="5"/>
  <c r="N2913" i="5"/>
  <c r="N2925" i="5"/>
  <c r="N2941" i="5"/>
  <c r="N2957" i="5"/>
  <c r="N2970" i="5"/>
  <c r="N2986" i="5"/>
  <c r="N2998" i="5"/>
  <c r="N3014" i="5"/>
  <c r="N3030" i="5"/>
  <c r="N3043" i="5"/>
  <c r="N3059" i="5"/>
  <c r="N3071" i="5"/>
  <c r="N3087" i="5"/>
  <c r="N3103" i="5"/>
  <c r="N3116" i="5"/>
  <c r="N3132" i="5"/>
  <c r="N3145" i="5"/>
  <c r="N3161" i="5"/>
  <c r="N3176" i="5"/>
  <c r="N3187" i="5"/>
  <c r="N3201" i="5"/>
  <c r="N3212" i="5"/>
  <c r="N3226" i="5"/>
  <c r="N3240" i="5"/>
  <c r="N3251" i="5"/>
  <c r="N3276" i="5"/>
  <c r="N3290" i="5"/>
  <c r="N3304" i="5"/>
  <c r="N3315" i="5"/>
  <c r="N3329" i="5"/>
  <c r="N3340" i="5"/>
  <c r="N3354" i="5"/>
  <c r="N3368" i="5"/>
  <c r="N3379" i="5"/>
  <c r="N3393" i="5"/>
  <c r="N3404" i="5"/>
  <c r="N3418" i="5"/>
  <c r="N3432" i="5"/>
  <c r="N3443" i="5"/>
  <c r="N3457" i="5"/>
  <c r="N3468" i="5"/>
  <c r="N3482" i="5"/>
  <c r="N3496" i="5"/>
  <c r="N3507" i="5"/>
  <c r="N3521" i="5"/>
  <c r="N3532" i="5"/>
  <c r="N3546" i="5"/>
  <c r="N3560" i="5"/>
  <c r="N3571" i="5"/>
  <c r="N3585" i="5"/>
  <c r="N3596" i="5"/>
  <c r="N3610" i="5"/>
  <c r="N3624" i="5"/>
  <c r="N3635" i="5"/>
  <c r="N3649" i="5"/>
  <c r="N3660" i="5"/>
  <c r="N3674" i="5"/>
  <c r="N3688" i="5"/>
  <c r="N3699" i="5"/>
  <c r="N3713" i="5"/>
  <c r="N3724" i="5"/>
  <c r="N3737" i="5"/>
  <c r="N3748" i="5"/>
  <c r="N3762" i="5"/>
  <c r="N3776" i="5"/>
  <c r="N3787" i="5"/>
  <c r="N3812" i="5"/>
  <c r="N3826" i="5"/>
  <c r="N3839" i="5"/>
  <c r="N3864" i="5"/>
  <c r="N3875" i="5"/>
  <c r="N3900" i="5"/>
  <c r="N3928" i="5"/>
  <c r="N3953" i="5"/>
  <c r="N3978" i="5"/>
  <c r="N4003" i="5"/>
  <c r="N4028" i="5"/>
  <c r="N4056" i="5"/>
  <c r="N4081" i="5"/>
  <c r="N4106" i="5"/>
  <c r="N4131" i="5"/>
  <c r="N4156" i="5"/>
  <c r="N4179" i="5"/>
  <c r="N4201" i="5"/>
  <c r="N4223" i="5"/>
  <c r="N1830" i="5"/>
  <c r="N4160" i="5"/>
  <c r="N2332" i="5"/>
  <c r="N2651" i="5"/>
  <c r="N2777" i="5"/>
  <c r="N2850" i="5"/>
  <c r="N2897" i="5"/>
  <c r="N2930" i="5"/>
  <c r="N2958" i="5"/>
  <c r="N2971" i="5"/>
  <c r="N3003" i="5"/>
  <c r="N3044" i="5"/>
  <c r="N3076" i="5"/>
  <c r="N3117" i="5"/>
  <c r="N3149" i="5"/>
  <c r="N3177" i="5"/>
  <c r="N3202" i="5"/>
  <c r="N3227" i="5"/>
  <c r="N3252" i="5"/>
  <c r="N3280" i="5"/>
  <c r="N3305" i="5"/>
  <c r="N3344" i="5"/>
  <c r="N3369" i="5"/>
  <c r="N3394" i="5"/>
  <c r="N3419" i="5"/>
  <c r="N3458" i="5"/>
  <c r="N3483" i="5"/>
  <c r="N3508" i="5"/>
  <c r="N3536" i="5"/>
  <c r="N3572" i="5"/>
  <c r="N3586" i="5"/>
  <c r="N3625" i="5"/>
  <c r="N3664" i="5"/>
  <c r="N3675" i="5"/>
  <c r="N3700" i="5"/>
  <c r="N3727" i="5"/>
  <c r="N3752" i="5"/>
  <c r="N3777" i="5"/>
  <c r="N3802" i="5"/>
  <c r="N3827" i="5"/>
  <c r="N3851" i="5"/>
  <c r="N3876" i="5"/>
  <c r="N3915" i="5"/>
  <c r="N3940" i="5"/>
  <c r="N3979" i="5"/>
  <c r="N4004" i="5"/>
  <c r="N4032" i="5"/>
  <c r="N4068" i="5"/>
  <c r="N4107" i="5"/>
  <c r="N4146" i="5"/>
  <c r="N4180" i="5"/>
  <c r="N4202" i="5"/>
  <c r="N4234" i="5"/>
  <c r="N1727" i="5"/>
  <c r="N1833" i="5"/>
  <c r="N1912" i="5"/>
  <c r="N1966" i="5"/>
  <c r="N2016" i="5"/>
  <c r="N2064" i="5"/>
  <c r="N2112" i="5"/>
  <c r="N2162" i="5"/>
  <c r="N2210" i="5"/>
  <c r="N2258" i="5"/>
  <c r="N2305" i="5"/>
  <c r="N2341" i="5"/>
  <c r="N2368" i="5"/>
  <c r="N2404" i="5"/>
  <c r="N2433" i="5"/>
  <c r="N2457" i="5"/>
  <c r="N2485" i="5"/>
  <c r="N2511" i="5"/>
  <c r="N2532" i="5"/>
  <c r="N2558" i="5"/>
  <c r="N2585" i="5"/>
  <c r="N2605" i="5"/>
  <c r="N2631" i="5"/>
  <c r="N2658" i="5"/>
  <c r="N2678" i="5"/>
  <c r="N2705" i="5"/>
  <c r="N2731" i="5"/>
  <c r="N2751" i="5"/>
  <c r="N2778" i="5"/>
  <c r="N2804" i="5"/>
  <c r="N2825" i="5"/>
  <c r="N2851" i="5"/>
  <c r="N2877" i="5"/>
  <c r="N2898" i="5"/>
  <c r="N2915" i="5"/>
  <c r="N2931" i="5"/>
  <c r="N2943" i="5"/>
  <c r="N2959" i="5"/>
  <c r="N2975" i="5"/>
  <c r="N2988" i="5"/>
  <c r="N3004" i="5"/>
  <c r="N3017" i="5"/>
  <c r="N3033" i="5"/>
  <c r="N3049" i="5"/>
  <c r="N3061" i="5"/>
  <c r="N3077" i="5"/>
  <c r="N3090" i="5"/>
  <c r="N3106" i="5"/>
  <c r="N3122" i="5"/>
  <c r="N3134" i="5"/>
  <c r="N3150" i="5"/>
  <c r="N3163" i="5"/>
  <c r="N3178" i="5"/>
  <c r="N3217" i="5"/>
  <c r="N3228" i="5"/>
  <c r="N3242" i="5"/>
  <c r="N3256" i="5"/>
  <c r="N3267" i="5"/>
  <c r="N3281" i="5"/>
  <c r="N1754" i="5"/>
  <c r="N1855" i="5"/>
  <c r="N1928" i="5"/>
  <c r="N1976" i="5"/>
  <c r="N2026" i="5"/>
  <c r="N2074" i="5"/>
  <c r="N2122" i="5"/>
  <c r="N2173" i="5"/>
  <c r="N2221" i="5"/>
  <c r="N2269" i="5"/>
  <c r="N2309" i="5"/>
  <c r="N2342" i="5"/>
  <c r="N2377" i="5"/>
  <c r="N2405" i="5"/>
  <c r="N2434" i="5"/>
  <c r="N2465" i="5"/>
  <c r="N2486" i="5"/>
  <c r="N2513" i="5"/>
  <c r="N2539" i="5"/>
  <c r="N2559" i="5"/>
  <c r="N2586" i="5"/>
  <c r="N2612" i="5"/>
  <c r="N2633" i="5"/>
  <c r="N2659" i="5"/>
  <c r="N2685" i="5"/>
  <c r="N2706" i="5"/>
  <c r="N2732" i="5"/>
  <c r="N2758" i="5"/>
  <c r="N2779" i="5"/>
  <c r="N2805" i="5"/>
  <c r="N2831" i="5"/>
  <c r="N2852" i="5"/>
  <c r="N2878" i="5"/>
  <c r="N2902" i="5"/>
  <c r="N2916" i="5"/>
  <c r="N2932" i="5"/>
  <c r="N2948" i="5"/>
  <c r="N2961" i="5"/>
  <c r="N2977" i="5"/>
  <c r="N2989" i="5"/>
  <c r="N3005" i="5"/>
  <c r="N3021" i="5"/>
  <c r="N3034" i="5"/>
  <c r="N3050" i="5"/>
  <c r="N3062" i="5"/>
  <c r="N3078" i="5"/>
  <c r="N3094" i="5"/>
  <c r="N3107" i="5"/>
  <c r="N3123" i="5"/>
  <c r="N3135" i="5"/>
  <c r="N3151" i="5"/>
  <c r="N3167" i="5"/>
  <c r="N3179" i="5"/>
  <c r="N3193" i="5"/>
  <c r="N3204" i="5"/>
  <c r="N3218" i="5"/>
  <c r="N3232" i="5"/>
  <c r="N3243" i="5"/>
  <c r="N3257" i="5"/>
  <c r="N3268" i="5"/>
  <c r="N3282" i="5"/>
  <c r="N1760" i="5"/>
  <c r="N1857" i="5"/>
  <c r="N1929" i="5"/>
  <c r="N1980" i="5"/>
  <c r="N2028" i="5"/>
  <c r="N2076" i="5"/>
  <c r="N2126" i="5"/>
  <c r="N2174" i="5"/>
  <c r="N2222" i="5"/>
  <c r="N2272" i="5"/>
  <c r="N2318" i="5"/>
  <c r="N2345" i="5"/>
  <c r="N2378" i="5"/>
  <c r="N2413" i="5"/>
  <c r="N2437" i="5"/>
  <c r="N2466" i="5"/>
  <c r="N2493" i="5"/>
  <c r="N2514" i="5"/>
  <c r="N2540" i="5"/>
  <c r="N2566" i="5"/>
  <c r="N2587" i="5"/>
  <c r="N2613" i="5"/>
  <c r="N2639" i="5"/>
  <c r="N2660" i="5"/>
  <c r="N2686" i="5"/>
  <c r="N2713" i="5"/>
  <c r="N2733" i="5"/>
  <c r="N2759" i="5"/>
  <c r="N2786" i="5"/>
  <c r="N2806" i="5"/>
  <c r="N2833" i="5"/>
  <c r="N2859" i="5"/>
  <c r="N2879" i="5"/>
  <c r="N2905" i="5"/>
  <c r="N2921" i="5"/>
  <c r="N2933" i="5"/>
  <c r="N2949" i="5"/>
  <c r="N2962" i="5"/>
  <c r="N2978" i="5"/>
  <c r="N2994" i="5"/>
  <c r="N3006" i="5"/>
  <c r="N3022" i="5"/>
  <c r="N3035" i="5"/>
  <c r="N3051" i="5"/>
  <c r="N3067" i="5"/>
  <c r="N3079" i="5"/>
  <c r="N3095" i="5"/>
  <c r="N3108" i="5"/>
  <c r="N3124" i="5"/>
  <c r="N3140" i="5"/>
  <c r="N3153" i="5"/>
  <c r="N3169" i="5"/>
  <c r="N3180" i="5"/>
  <c r="N3194" i="5"/>
  <c r="N3208" i="5"/>
  <c r="N3219" i="5"/>
  <c r="N3233" i="5"/>
  <c r="N3244" i="5"/>
  <c r="N3258" i="5"/>
  <c r="N3272" i="5"/>
  <c r="N3283" i="5"/>
  <c r="N1784" i="5"/>
  <c r="N1876" i="5"/>
  <c r="N1943" i="5"/>
  <c r="N1991" i="5"/>
  <c r="N2039" i="5"/>
  <c r="N2089" i="5"/>
  <c r="N2137" i="5"/>
  <c r="N2185" i="5"/>
  <c r="N2236" i="5"/>
  <c r="N2284" i="5"/>
  <c r="N2320" i="5"/>
  <c r="N2356" i="5"/>
  <c r="N2391" i="5"/>
  <c r="N2415" i="5"/>
  <c r="N2446" i="5"/>
  <c r="N2475" i="5"/>
  <c r="N2495" i="5"/>
  <c r="N2522" i="5"/>
  <c r="N2548" i="5"/>
  <c r="N2569" i="5"/>
  <c r="N2595" i="5"/>
  <c r="N2621" i="5"/>
  <c r="N2642" i="5"/>
  <c r="N2668" i="5"/>
  <c r="N2694" i="5"/>
  <c r="N2715" i="5"/>
  <c r="N2741" i="5"/>
  <c r="N2767" i="5"/>
  <c r="N2788" i="5"/>
  <c r="N2814" i="5"/>
  <c r="N2841" i="5"/>
  <c r="N2861" i="5"/>
  <c r="N2887" i="5"/>
  <c r="N2907" i="5"/>
  <c r="N2923" i="5"/>
  <c r="N2939" i="5"/>
  <c r="N2951" i="5"/>
  <c r="N2967" i="5"/>
  <c r="N2980" i="5"/>
  <c r="N2996" i="5"/>
  <c r="N3012" i="5"/>
  <c r="N3025" i="5"/>
  <c r="N3041" i="5"/>
  <c r="N3053" i="5"/>
  <c r="N3069" i="5"/>
  <c r="N3085" i="5"/>
  <c r="N3098" i="5"/>
  <c r="N3114" i="5"/>
  <c r="N3126" i="5"/>
  <c r="N3142" i="5"/>
  <c r="N3158" i="5"/>
  <c r="N3171" i="5"/>
  <c r="N3185" i="5"/>
  <c r="N3196" i="5"/>
  <c r="N3210" i="5"/>
  <c r="N3224" i="5"/>
  <c r="N3235" i="5"/>
  <c r="N3249" i="5"/>
  <c r="N3260" i="5"/>
  <c r="N3274" i="5"/>
  <c r="N3288" i="5"/>
  <c r="N3299" i="5"/>
  <c r="N3313" i="5"/>
  <c r="N3324" i="5"/>
  <c r="N3338" i="5"/>
  <c r="N3352" i="5"/>
  <c r="N3363" i="5"/>
  <c r="N3377" i="5"/>
  <c r="N3388" i="5"/>
  <c r="N3402" i="5"/>
  <c r="N3416" i="5"/>
  <c r="N3427" i="5"/>
  <c r="N3441" i="5"/>
  <c r="N3452" i="5"/>
  <c r="N3466" i="5"/>
  <c r="N3480" i="5"/>
  <c r="N3491" i="5"/>
  <c r="N3505" i="5"/>
  <c r="N3516" i="5"/>
  <c r="N3530" i="5"/>
  <c r="N3544" i="5"/>
  <c r="N3555" i="5"/>
  <c r="N3569" i="5"/>
  <c r="N3580" i="5"/>
  <c r="N3594" i="5"/>
  <c r="N3608" i="5"/>
  <c r="N3619" i="5"/>
  <c r="N3633" i="5"/>
  <c r="N3644" i="5"/>
  <c r="N3658" i="5"/>
  <c r="N3672" i="5"/>
  <c r="N3683" i="5"/>
  <c r="N3697" i="5"/>
  <c r="N3708" i="5"/>
  <c r="N3722" i="5"/>
  <c r="N3732" i="5"/>
  <c r="N3746" i="5"/>
  <c r="N3760" i="5"/>
  <c r="N3771" i="5"/>
  <c r="N3785" i="5"/>
  <c r="N3796" i="5"/>
  <c r="N3810" i="5"/>
  <c r="N3824" i="5"/>
  <c r="N3835" i="5"/>
  <c r="N3848" i="5"/>
  <c r="N3859" i="5"/>
  <c r="N3873" i="5"/>
  <c r="N3884" i="5"/>
  <c r="N3898" i="5"/>
  <c r="N3912" i="5"/>
  <c r="N3923" i="5"/>
  <c r="N3937" i="5"/>
  <c r="N3948" i="5"/>
  <c r="N3962" i="5"/>
  <c r="N3976" i="5"/>
  <c r="N3987" i="5"/>
  <c r="N4001" i="5"/>
  <c r="N4012" i="5"/>
  <c r="N4026" i="5"/>
  <c r="N4040" i="5"/>
  <c r="N4051" i="5"/>
  <c r="N4065" i="5"/>
  <c r="N4076" i="5"/>
  <c r="N4090" i="5"/>
  <c r="N4104" i="5"/>
  <c r="N4115" i="5"/>
  <c r="N4129" i="5"/>
  <c r="N1782" i="5"/>
  <c r="N2232" i="5"/>
  <c r="N2494" i="5"/>
  <c r="N2687" i="5"/>
  <c r="N2886" i="5"/>
  <c r="N3007" i="5"/>
  <c r="N3125" i="5"/>
  <c r="N3209" i="5"/>
  <c r="N3296" i="5"/>
  <c r="N3321" i="5"/>
  <c r="N3346" i="5"/>
  <c r="N3371" i="5"/>
  <c r="N3396" i="5"/>
  <c r="N3424" i="5"/>
  <c r="N3449" i="5"/>
  <c r="N3474" i="5"/>
  <c r="N3499" i="5"/>
  <c r="N3524" i="5"/>
  <c r="N3552" i="5"/>
  <c r="N3577" i="5"/>
  <c r="N3602" i="5"/>
  <c r="N3627" i="5"/>
  <c r="N3652" i="5"/>
  <c r="N3680" i="5"/>
  <c r="N3705" i="5"/>
  <c r="N3729" i="5"/>
  <c r="N3754" i="5"/>
  <c r="N3779" i="5"/>
  <c r="N3804" i="5"/>
  <c r="N3832" i="5"/>
  <c r="N3856" i="5"/>
  <c r="N3881" i="5"/>
  <c r="N3906" i="5"/>
  <c r="N3931" i="5"/>
  <c r="N3956" i="5"/>
  <c r="N3984" i="5"/>
  <c r="N4009" i="5"/>
  <c r="N4034" i="5"/>
  <c r="N4059" i="5"/>
  <c r="N4084" i="5"/>
  <c r="N4112" i="5"/>
  <c r="N4137" i="5"/>
  <c r="N4154" i="5"/>
  <c r="N4175" i="5"/>
  <c r="N4193" i="5"/>
  <c r="N4208" i="5"/>
  <c r="N4226" i="5"/>
  <c r="N4241" i="5"/>
  <c r="N3612" i="5"/>
  <c r="N3971" i="5"/>
  <c r="N4000" i="5"/>
  <c r="N1874" i="5"/>
  <c r="N2282" i="5"/>
  <c r="N2521" i="5"/>
  <c r="N2714" i="5"/>
  <c r="N2906" i="5"/>
  <c r="N3023" i="5"/>
  <c r="N3141" i="5"/>
  <c r="N3220" i="5"/>
  <c r="N3297" i="5"/>
  <c r="N3322" i="5"/>
  <c r="N3347" i="5"/>
  <c r="N3372" i="5"/>
  <c r="N3400" i="5"/>
  <c r="N3425" i="5"/>
  <c r="N3450" i="5"/>
  <c r="N3475" i="5"/>
  <c r="N3500" i="5"/>
  <c r="N3528" i="5"/>
  <c r="N3553" i="5"/>
  <c r="N3578" i="5"/>
  <c r="N3603" i="5"/>
  <c r="N3628" i="5"/>
  <c r="N3656" i="5"/>
  <c r="N3681" i="5"/>
  <c r="N3706" i="5"/>
  <c r="N3730" i="5"/>
  <c r="N3755" i="5"/>
  <c r="N3780" i="5"/>
  <c r="N3808" i="5"/>
  <c r="N3833" i="5"/>
  <c r="N3857" i="5"/>
  <c r="N3882" i="5"/>
  <c r="N3907" i="5"/>
  <c r="N3932" i="5"/>
  <c r="N3960" i="5"/>
  <c r="N3985" i="5"/>
  <c r="N4010" i="5"/>
  <c r="N4035" i="5"/>
  <c r="N4060" i="5"/>
  <c r="N4088" i="5"/>
  <c r="N4113" i="5"/>
  <c r="N4138" i="5"/>
  <c r="N4161" i="5"/>
  <c r="N4176" i="5"/>
  <c r="N4194" i="5"/>
  <c r="N4209" i="5"/>
  <c r="N4227" i="5"/>
  <c r="N4050" i="5"/>
  <c r="N1940" i="5"/>
  <c r="N2319" i="5"/>
  <c r="N2541" i="5"/>
  <c r="N2740" i="5"/>
  <c r="N2922" i="5"/>
  <c r="N3039" i="5"/>
  <c r="N3154" i="5"/>
  <c r="N3234" i="5"/>
  <c r="N3298" i="5"/>
  <c r="N3323" i="5"/>
  <c r="N3348" i="5"/>
  <c r="N3376" i="5"/>
  <c r="N3401" i="5"/>
  <c r="N3426" i="5"/>
  <c r="N3451" i="5"/>
  <c r="N3476" i="5"/>
  <c r="N3504" i="5"/>
  <c r="N3529" i="5"/>
  <c r="N3554" i="5"/>
  <c r="N3579" i="5"/>
  <c r="N3604" i="5"/>
  <c r="N3632" i="5"/>
  <c r="N3657" i="5"/>
  <c r="N3682" i="5"/>
  <c r="N3707" i="5"/>
  <c r="N3731" i="5"/>
  <c r="N3756" i="5"/>
  <c r="N3784" i="5"/>
  <c r="N3809" i="5"/>
  <c r="N3834" i="5"/>
  <c r="N3858" i="5"/>
  <c r="N3883" i="5"/>
  <c r="N3908" i="5"/>
  <c r="N3936" i="5"/>
  <c r="N3961" i="5"/>
  <c r="N3986" i="5"/>
  <c r="N4011" i="5"/>
  <c r="N4036" i="5"/>
  <c r="N4064" i="5"/>
  <c r="N4089" i="5"/>
  <c r="N4114" i="5"/>
  <c r="N4139" i="5"/>
  <c r="N4162" i="5"/>
  <c r="N4177" i="5"/>
  <c r="N4195" i="5"/>
  <c r="N4215" i="5"/>
  <c r="N4228" i="5"/>
  <c r="N3665" i="5"/>
  <c r="N3946" i="5"/>
  <c r="N4025" i="5"/>
  <c r="N1990" i="5"/>
  <c r="N2354" i="5"/>
  <c r="N2567" i="5"/>
  <c r="N2761" i="5"/>
  <c r="N2934" i="5"/>
  <c r="N3052" i="5"/>
  <c r="N3170" i="5"/>
  <c r="N3248" i="5"/>
  <c r="N3306" i="5"/>
  <c r="N3331" i="5"/>
  <c r="N3356" i="5"/>
  <c r="N3384" i="5"/>
  <c r="N3409" i="5"/>
  <c r="N3434" i="5"/>
  <c r="N3459" i="5"/>
  <c r="N3484" i="5"/>
  <c r="N3512" i="5"/>
  <c r="N3537" i="5"/>
  <c r="N3562" i="5"/>
  <c r="N3587" i="5"/>
  <c r="N3640" i="5"/>
  <c r="N3690" i="5"/>
  <c r="N3715" i="5"/>
  <c r="N3739" i="5"/>
  <c r="N3764" i="5"/>
  <c r="N3792" i="5"/>
  <c r="N3817" i="5"/>
  <c r="N3841" i="5"/>
  <c r="N3866" i="5"/>
  <c r="N3891" i="5"/>
  <c r="N3916" i="5"/>
  <c r="N3944" i="5"/>
  <c r="N3969" i="5"/>
  <c r="N3994" i="5"/>
  <c r="N4019" i="5"/>
  <c r="N4044" i="5"/>
  <c r="N4072" i="5"/>
  <c r="N4097" i="5"/>
  <c r="N4122" i="5"/>
  <c r="N4140" i="5"/>
  <c r="N4163" i="5"/>
  <c r="N4183" i="5"/>
  <c r="N4196" i="5"/>
  <c r="N4216" i="5"/>
  <c r="N4231" i="5"/>
  <c r="N4099" i="5"/>
  <c r="N2038" i="5"/>
  <c r="N2382" i="5"/>
  <c r="N2594" i="5"/>
  <c r="N2787" i="5"/>
  <c r="N2950" i="5"/>
  <c r="N3068" i="5"/>
  <c r="N3184" i="5"/>
  <c r="N3259" i="5"/>
  <c r="N3307" i="5"/>
  <c r="N3332" i="5"/>
  <c r="N3360" i="5"/>
  <c r="N3385" i="5"/>
  <c r="N3410" i="5"/>
  <c r="N3435" i="5"/>
  <c r="N3460" i="5"/>
  <c r="N3488" i="5"/>
  <c r="N3513" i="5"/>
  <c r="N3538" i="5"/>
  <c r="N3563" i="5"/>
  <c r="N3588" i="5"/>
  <c r="N3616" i="5"/>
  <c r="N3641" i="5"/>
  <c r="N3666" i="5"/>
  <c r="N3691" i="5"/>
  <c r="N3716" i="5"/>
  <c r="N3740" i="5"/>
  <c r="N3768" i="5"/>
  <c r="N3793" i="5"/>
  <c r="N3818" i="5"/>
  <c r="N3842" i="5"/>
  <c r="N3867" i="5"/>
  <c r="N3892" i="5"/>
  <c r="N3920" i="5"/>
  <c r="N3945" i="5"/>
  <c r="N3970" i="5"/>
  <c r="N3995" i="5"/>
  <c r="N4020" i="5"/>
  <c r="N4048" i="5"/>
  <c r="N4073" i="5"/>
  <c r="N4098" i="5"/>
  <c r="N4123" i="5"/>
  <c r="N4147" i="5"/>
  <c r="N4164" i="5"/>
  <c r="N4184" i="5"/>
  <c r="N4199" i="5"/>
  <c r="N4217" i="5"/>
  <c r="N4235" i="5"/>
  <c r="N4074" i="5"/>
  <c r="N2086" i="5"/>
  <c r="N2414" i="5"/>
  <c r="N2614" i="5"/>
  <c r="N2813" i="5"/>
  <c r="N2966" i="5"/>
  <c r="N3081" i="5"/>
  <c r="N3192" i="5"/>
  <c r="N3273" i="5"/>
  <c r="N3308" i="5"/>
  <c r="N3336" i="5"/>
  <c r="N3361" i="5"/>
  <c r="N3386" i="5"/>
  <c r="N3411" i="5"/>
  <c r="N3436" i="5"/>
  <c r="N3464" i="5"/>
  <c r="N3489" i="5"/>
  <c r="N3514" i="5"/>
  <c r="N3539" i="5"/>
  <c r="N3564" i="5"/>
  <c r="N3592" i="5"/>
  <c r="N3617" i="5"/>
  <c r="N3642" i="5"/>
  <c r="N3667" i="5"/>
  <c r="N3692" i="5"/>
  <c r="N3720" i="5"/>
  <c r="N3744" i="5"/>
  <c r="N3769" i="5"/>
  <c r="N3794" i="5"/>
  <c r="N3819" i="5"/>
  <c r="N3843" i="5"/>
  <c r="N3868" i="5"/>
  <c r="N3896" i="5"/>
  <c r="N3921" i="5"/>
  <c r="N3996" i="5"/>
  <c r="N4024" i="5"/>
  <c r="N4049" i="5"/>
  <c r="N4124" i="5"/>
  <c r="N4148" i="5"/>
  <c r="N4167" i="5"/>
  <c r="N4185" i="5"/>
  <c r="N4203" i="5"/>
  <c r="N4218" i="5"/>
  <c r="N4236" i="5"/>
  <c r="N3515" i="5"/>
  <c r="N2136" i="5"/>
  <c r="N2444" i="5"/>
  <c r="N2641" i="5"/>
  <c r="N2834" i="5"/>
  <c r="N2979" i="5"/>
  <c r="N3097" i="5"/>
  <c r="N3195" i="5"/>
  <c r="N3284" i="5"/>
  <c r="N3312" i="5"/>
  <c r="N3337" i="5"/>
  <c r="N3362" i="5"/>
  <c r="N3387" i="5"/>
  <c r="N3412" i="5"/>
  <c r="N3440" i="5"/>
  <c r="N3465" i="5"/>
  <c r="N3490" i="5"/>
  <c r="N3540" i="5"/>
  <c r="N3568" i="5"/>
  <c r="N3593" i="5"/>
  <c r="N3618" i="5"/>
  <c r="N3643" i="5"/>
  <c r="N3668" i="5"/>
  <c r="N3696" i="5"/>
  <c r="N3721" i="5"/>
  <c r="N3745" i="5"/>
  <c r="N3770" i="5"/>
  <c r="N3795" i="5"/>
  <c r="N3820" i="5"/>
  <c r="N3844" i="5"/>
  <c r="N3872" i="5"/>
  <c r="N3897" i="5"/>
  <c r="N3922" i="5"/>
  <c r="N3947" i="5"/>
  <c r="N3972" i="5"/>
  <c r="N4075" i="5"/>
  <c r="N4100" i="5"/>
  <c r="N4128" i="5"/>
  <c r="N4152" i="5"/>
  <c r="N4171" i="5"/>
  <c r="N4186" i="5"/>
  <c r="N4204" i="5"/>
  <c r="N4219" i="5"/>
  <c r="N4239" i="5"/>
  <c r="N2184" i="5"/>
  <c r="N2468" i="5"/>
  <c r="N2667" i="5"/>
  <c r="N2860" i="5"/>
  <c r="N2995" i="5"/>
  <c r="N3113" i="5"/>
  <c r="N3203" i="5"/>
  <c r="N3292" i="5"/>
  <c r="N3320" i="5"/>
  <c r="N3345" i="5"/>
  <c r="N3370" i="5"/>
  <c r="N3395" i="5"/>
  <c r="N3420" i="5"/>
  <c r="N3448" i="5"/>
  <c r="N3473" i="5"/>
  <c r="N3498" i="5"/>
  <c r="N3523" i="5"/>
  <c r="N3548" i="5"/>
  <c r="N3576" i="5"/>
  <c r="N3601" i="5"/>
  <c r="N3626" i="5"/>
  <c r="N3651" i="5"/>
  <c r="N3676" i="5"/>
  <c r="N3704" i="5"/>
  <c r="N3728" i="5"/>
  <c r="N3753" i="5"/>
  <c r="N3778" i="5"/>
  <c r="N3803" i="5"/>
  <c r="N3828" i="5"/>
  <c r="N3852" i="5"/>
  <c r="N3880" i="5"/>
  <c r="N3905" i="5"/>
  <c r="N3930" i="5"/>
  <c r="N3955" i="5"/>
  <c r="N3980" i="5"/>
  <c r="N4008" i="5"/>
  <c r="N4033" i="5"/>
  <c r="N4058" i="5"/>
  <c r="N4083" i="5"/>
  <c r="N4108" i="5"/>
  <c r="N4136" i="5"/>
  <c r="N4153" i="5"/>
  <c r="N4172" i="5"/>
  <c r="N4187" i="5"/>
  <c r="N4207" i="5"/>
  <c r="N4225" i="5"/>
  <c r="N4240" i="5"/>
  <c r="N5" i="5"/>
  <c r="E3" i="5"/>
  <c r="B3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110" i="5"/>
  <c r="L2111" i="5"/>
  <c r="L2112" i="5"/>
  <c r="L2113" i="5"/>
  <c r="L2114" i="5"/>
  <c r="L2115" i="5"/>
  <c r="L2116" i="5"/>
  <c r="L2117" i="5"/>
  <c r="L2118" i="5"/>
  <c r="L2119" i="5"/>
  <c r="L2120" i="5"/>
  <c r="L2121" i="5"/>
  <c r="L2122" i="5"/>
  <c r="L2123" i="5"/>
  <c r="L2124" i="5"/>
  <c r="L2125" i="5"/>
  <c r="L2126" i="5"/>
  <c r="L2127" i="5"/>
  <c r="L2128" i="5"/>
  <c r="L2129" i="5"/>
  <c r="L2130" i="5"/>
  <c r="L2131" i="5"/>
  <c r="L2132" i="5"/>
  <c r="L2133" i="5"/>
  <c r="L2134" i="5"/>
  <c r="L2135" i="5"/>
  <c r="L2136" i="5"/>
  <c r="L2137" i="5"/>
  <c r="L2138" i="5"/>
  <c r="L2139" i="5"/>
  <c r="L2140" i="5"/>
  <c r="L2141" i="5"/>
  <c r="L2142" i="5"/>
  <c r="L2143" i="5"/>
  <c r="L2144" i="5"/>
  <c r="L2145" i="5"/>
  <c r="L2146" i="5"/>
  <c r="L2147" i="5"/>
  <c r="L2148" i="5"/>
  <c r="L2149" i="5"/>
  <c r="L2150" i="5"/>
  <c r="L2151" i="5"/>
  <c r="L2152" i="5"/>
  <c r="L2153" i="5"/>
  <c r="L2154" i="5"/>
  <c r="L2155" i="5"/>
  <c r="L2156" i="5"/>
  <c r="L2157" i="5"/>
  <c r="L2158" i="5"/>
  <c r="L2159" i="5"/>
  <c r="L2160" i="5"/>
  <c r="L2161" i="5"/>
  <c r="L2162" i="5"/>
  <c r="L2163" i="5"/>
  <c r="L2164" i="5"/>
  <c r="L2165" i="5"/>
  <c r="L2166" i="5"/>
  <c r="L2167" i="5"/>
  <c r="L2168" i="5"/>
  <c r="L2169" i="5"/>
  <c r="L2170" i="5"/>
  <c r="L2171" i="5"/>
  <c r="L2172" i="5"/>
  <c r="L2173" i="5"/>
  <c r="L2174" i="5"/>
  <c r="L2175" i="5"/>
  <c r="L2176" i="5"/>
  <c r="L2177" i="5"/>
  <c r="L2178" i="5"/>
  <c r="L2179" i="5"/>
  <c r="L2180" i="5"/>
  <c r="L2181" i="5"/>
  <c r="L2182" i="5"/>
  <c r="L2183" i="5"/>
  <c r="L2184" i="5"/>
  <c r="L2185" i="5"/>
  <c r="L2186" i="5"/>
  <c r="L2187" i="5"/>
  <c r="L2188" i="5"/>
  <c r="L2189" i="5"/>
  <c r="L2190" i="5"/>
  <c r="L2191" i="5"/>
  <c r="L2192" i="5"/>
  <c r="L2193" i="5"/>
  <c r="L2194" i="5"/>
  <c r="L2195" i="5"/>
  <c r="L2196" i="5"/>
  <c r="L2197" i="5"/>
  <c r="L2198" i="5"/>
  <c r="L2199" i="5"/>
  <c r="L2200" i="5"/>
  <c r="L2201" i="5"/>
  <c r="L2202" i="5"/>
  <c r="L2203" i="5"/>
  <c r="L2204" i="5"/>
  <c r="L2205" i="5"/>
  <c r="L2206" i="5"/>
  <c r="L2207" i="5"/>
  <c r="L2208" i="5"/>
  <c r="L2209" i="5"/>
  <c r="L2210" i="5"/>
  <c r="L2211" i="5"/>
  <c r="L2212" i="5"/>
  <c r="L2213" i="5"/>
  <c r="L2214" i="5"/>
  <c r="L2215" i="5"/>
  <c r="L2216" i="5"/>
  <c r="L2217" i="5"/>
  <c r="L2218" i="5"/>
  <c r="L2219" i="5"/>
  <c r="L2220" i="5"/>
  <c r="L2221" i="5"/>
  <c r="L2222" i="5"/>
  <c r="L2223" i="5"/>
  <c r="L2224" i="5"/>
  <c r="L2225" i="5"/>
  <c r="L2226" i="5"/>
  <c r="L2227" i="5"/>
  <c r="L2228" i="5"/>
  <c r="L2229" i="5"/>
  <c r="L2230" i="5"/>
  <c r="L2231" i="5"/>
  <c r="L2232" i="5"/>
  <c r="L2233" i="5"/>
  <c r="L2234" i="5"/>
  <c r="L2235" i="5"/>
  <c r="L2236" i="5"/>
  <c r="L2237" i="5"/>
  <c r="L2238" i="5"/>
  <c r="L2239" i="5"/>
  <c r="L2240" i="5"/>
  <c r="L2241" i="5"/>
  <c r="L2242" i="5"/>
  <c r="L2243" i="5"/>
  <c r="L2244" i="5"/>
  <c r="L2245" i="5"/>
  <c r="L2246" i="5"/>
  <c r="L2247" i="5"/>
  <c r="L2248" i="5"/>
  <c r="L2249" i="5"/>
  <c r="L2250" i="5"/>
  <c r="L2251" i="5"/>
  <c r="L2252" i="5"/>
  <c r="L2253" i="5"/>
  <c r="L2254" i="5"/>
  <c r="L2255" i="5"/>
  <c r="L2256" i="5"/>
  <c r="L2257" i="5"/>
  <c r="L2258" i="5"/>
  <c r="L2259" i="5"/>
  <c r="L2260" i="5"/>
  <c r="L2261" i="5"/>
  <c r="L2262" i="5"/>
  <c r="L2263" i="5"/>
  <c r="L2264" i="5"/>
  <c r="L2265" i="5"/>
  <c r="L2266" i="5"/>
  <c r="L2267" i="5"/>
  <c r="L2268" i="5"/>
  <c r="L2269" i="5"/>
  <c r="L2270" i="5"/>
  <c r="L2271" i="5"/>
  <c r="L2272" i="5"/>
  <c r="L2273" i="5"/>
  <c r="L2274" i="5"/>
  <c r="L2275" i="5"/>
  <c r="L2276" i="5"/>
  <c r="L2277" i="5"/>
  <c r="L2278" i="5"/>
  <c r="L2279" i="5"/>
  <c r="L2280" i="5"/>
  <c r="L2281" i="5"/>
  <c r="L2282" i="5"/>
  <c r="L2283" i="5"/>
  <c r="L2284" i="5"/>
  <c r="L2285" i="5"/>
  <c r="L2286" i="5"/>
  <c r="L2287" i="5"/>
  <c r="L2288" i="5"/>
  <c r="L2289" i="5"/>
  <c r="L2290" i="5"/>
  <c r="L2291" i="5"/>
  <c r="L2292" i="5"/>
  <c r="L2293" i="5"/>
  <c r="L2294" i="5"/>
  <c r="L2295" i="5"/>
  <c r="L2296" i="5"/>
  <c r="L2297" i="5"/>
  <c r="L2298" i="5"/>
  <c r="L2299" i="5"/>
  <c r="L2300" i="5"/>
  <c r="L2301" i="5"/>
  <c r="L2302" i="5"/>
  <c r="L2303" i="5"/>
  <c r="L2304" i="5"/>
  <c r="L2305" i="5"/>
  <c r="L2306" i="5"/>
  <c r="L2307" i="5"/>
  <c r="L2308" i="5"/>
  <c r="L2309" i="5"/>
  <c r="L2310" i="5"/>
  <c r="L2311" i="5"/>
  <c r="L2312" i="5"/>
  <c r="L2313" i="5"/>
  <c r="L2314" i="5"/>
  <c r="L2315" i="5"/>
  <c r="L2316" i="5"/>
  <c r="L2317" i="5"/>
  <c r="L2318" i="5"/>
  <c r="L2319" i="5"/>
  <c r="L2320" i="5"/>
  <c r="L2321" i="5"/>
  <c r="L2322" i="5"/>
  <c r="L2323" i="5"/>
  <c r="L2324" i="5"/>
  <c r="L2325" i="5"/>
  <c r="L2326" i="5"/>
  <c r="L2327" i="5"/>
  <c r="L2328" i="5"/>
  <c r="L2329" i="5"/>
  <c r="L2330" i="5"/>
  <c r="L2331" i="5"/>
  <c r="L2332" i="5"/>
  <c r="L2333" i="5"/>
  <c r="L2334" i="5"/>
  <c r="L2335" i="5"/>
  <c r="L2336" i="5"/>
  <c r="L2337" i="5"/>
  <c r="L2338" i="5"/>
  <c r="L2339" i="5"/>
  <c r="L2340" i="5"/>
  <c r="L2341" i="5"/>
  <c r="L2342" i="5"/>
  <c r="L2343" i="5"/>
  <c r="L2344" i="5"/>
  <c r="L2345" i="5"/>
  <c r="L2346" i="5"/>
  <c r="L2347" i="5"/>
  <c r="L2348" i="5"/>
  <c r="L2349" i="5"/>
  <c r="L2350" i="5"/>
  <c r="L2351" i="5"/>
  <c r="L2352" i="5"/>
  <c r="L2353" i="5"/>
  <c r="L2354" i="5"/>
  <c r="L2355" i="5"/>
  <c r="L2356" i="5"/>
  <c r="L2357" i="5"/>
  <c r="L2358" i="5"/>
  <c r="L2359" i="5"/>
  <c r="L2360" i="5"/>
  <c r="L2361" i="5"/>
  <c r="L2362" i="5"/>
  <c r="L2363" i="5"/>
  <c r="L2364" i="5"/>
  <c r="L2365" i="5"/>
  <c r="L2366" i="5"/>
  <c r="L2367" i="5"/>
  <c r="L2368" i="5"/>
  <c r="L2369" i="5"/>
  <c r="L2370" i="5"/>
  <c r="L2371" i="5"/>
  <c r="L2372" i="5"/>
  <c r="L2373" i="5"/>
  <c r="L2374" i="5"/>
  <c r="L2375" i="5"/>
  <c r="L2376" i="5"/>
  <c r="L2377" i="5"/>
  <c r="L2378" i="5"/>
  <c r="L2379" i="5"/>
  <c r="L2380" i="5"/>
  <c r="L2381" i="5"/>
  <c r="L2382" i="5"/>
  <c r="L2383" i="5"/>
  <c r="L2384" i="5"/>
  <c r="L2385" i="5"/>
  <c r="L2386" i="5"/>
  <c r="L2387" i="5"/>
  <c r="L2388" i="5"/>
  <c r="L2389" i="5"/>
  <c r="L2390" i="5"/>
  <c r="L2391" i="5"/>
  <c r="L2392" i="5"/>
  <c r="L2393" i="5"/>
  <c r="L2394" i="5"/>
  <c r="L2395" i="5"/>
  <c r="L2396" i="5"/>
  <c r="L2397" i="5"/>
  <c r="L2398" i="5"/>
  <c r="L2399" i="5"/>
  <c r="L2400" i="5"/>
  <c r="L2401" i="5"/>
  <c r="L2402" i="5"/>
  <c r="L2403" i="5"/>
  <c r="L2404" i="5"/>
  <c r="L2405" i="5"/>
  <c r="L2406" i="5"/>
  <c r="L2407" i="5"/>
  <c r="L2408" i="5"/>
  <c r="L2409" i="5"/>
  <c r="L2410" i="5"/>
  <c r="L2411" i="5"/>
  <c r="L2412" i="5"/>
  <c r="L2413" i="5"/>
  <c r="L2414" i="5"/>
  <c r="L2415" i="5"/>
  <c r="L2416" i="5"/>
  <c r="L2417" i="5"/>
  <c r="L2418" i="5"/>
  <c r="L2419" i="5"/>
  <c r="L2420" i="5"/>
  <c r="L2421" i="5"/>
  <c r="L2422" i="5"/>
  <c r="L2423" i="5"/>
  <c r="L2424" i="5"/>
  <c r="L2425" i="5"/>
  <c r="L2426" i="5"/>
  <c r="L2427" i="5"/>
  <c r="L2428" i="5"/>
  <c r="L2429" i="5"/>
  <c r="L2430" i="5"/>
  <c r="L2431" i="5"/>
  <c r="L2432" i="5"/>
  <c r="L2433" i="5"/>
  <c r="L2434" i="5"/>
  <c r="L2435" i="5"/>
  <c r="L2436" i="5"/>
  <c r="L2437" i="5"/>
  <c r="L2438" i="5"/>
  <c r="L2439" i="5"/>
  <c r="L2440" i="5"/>
  <c r="L2441" i="5"/>
  <c r="L2442" i="5"/>
  <c r="L2443" i="5"/>
  <c r="L2444" i="5"/>
  <c r="L2445" i="5"/>
  <c r="L2446" i="5"/>
  <c r="L2447" i="5"/>
  <c r="L2448" i="5"/>
  <c r="L2449" i="5"/>
  <c r="L2450" i="5"/>
  <c r="L2451" i="5"/>
  <c r="L2452" i="5"/>
  <c r="L2453" i="5"/>
  <c r="L2454" i="5"/>
  <c r="L2455" i="5"/>
  <c r="L2456" i="5"/>
  <c r="L2457" i="5"/>
  <c r="L2458" i="5"/>
  <c r="L2459" i="5"/>
  <c r="L2460" i="5"/>
  <c r="L2461" i="5"/>
  <c r="L2462" i="5"/>
  <c r="L2463" i="5"/>
  <c r="L2464" i="5"/>
  <c r="L2465" i="5"/>
  <c r="L2466" i="5"/>
  <c r="L2467" i="5"/>
  <c r="L2468" i="5"/>
  <c r="L2469" i="5"/>
  <c r="L2470" i="5"/>
  <c r="L2471" i="5"/>
  <c r="L2472" i="5"/>
  <c r="L2473" i="5"/>
  <c r="L2474" i="5"/>
  <c r="L2475" i="5"/>
  <c r="L2476" i="5"/>
  <c r="L2477" i="5"/>
  <c r="L2478" i="5"/>
  <c r="L2479" i="5"/>
  <c r="L2480" i="5"/>
  <c r="L2481" i="5"/>
  <c r="L2482" i="5"/>
  <c r="L2483" i="5"/>
  <c r="L2484" i="5"/>
  <c r="L2485" i="5"/>
  <c r="L2486" i="5"/>
  <c r="L2487" i="5"/>
  <c r="L2488" i="5"/>
  <c r="L2489" i="5"/>
  <c r="L2490" i="5"/>
  <c r="L2491" i="5"/>
  <c r="L2492" i="5"/>
  <c r="L2493" i="5"/>
  <c r="L2494" i="5"/>
  <c r="L2495" i="5"/>
  <c r="L2496" i="5"/>
  <c r="L2497" i="5"/>
  <c r="L2498" i="5"/>
  <c r="L2499" i="5"/>
  <c r="L2500" i="5"/>
  <c r="L2501" i="5"/>
  <c r="L2502" i="5"/>
  <c r="L2503" i="5"/>
  <c r="L2504" i="5"/>
  <c r="L2505" i="5"/>
  <c r="L2506" i="5"/>
  <c r="L2507" i="5"/>
  <c r="L2508" i="5"/>
  <c r="L2509" i="5"/>
  <c r="L2510" i="5"/>
  <c r="L2511" i="5"/>
  <c r="L2512" i="5"/>
  <c r="L2513" i="5"/>
  <c r="L2514" i="5"/>
  <c r="L2515" i="5"/>
  <c r="L2516" i="5"/>
  <c r="L2517" i="5"/>
  <c r="L2518" i="5"/>
  <c r="L2519" i="5"/>
  <c r="L2520" i="5"/>
  <c r="L2521" i="5"/>
  <c r="L2522" i="5"/>
  <c r="L2523" i="5"/>
  <c r="L2524" i="5"/>
  <c r="L2525" i="5"/>
  <c r="L2526" i="5"/>
  <c r="L2527" i="5"/>
  <c r="L2528" i="5"/>
  <c r="L2529" i="5"/>
  <c r="L2530" i="5"/>
  <c r="L2531" i="5"/>
  <c r="L2532" i="5"/>
  <c r="L2533" i="5"/>
  <c r="L2534" i="5"/>
  <c r="L2535" i="5"/>
  <c r="L2536" i="5"/>
  <c r="L2537" i="5"/>
  <c r="L2538" i="5"/>
  <c r="L2539" i="5"/>
  <c r="L2540" i="5"/>
  <c r="L2541" i="5"/>
  <c r="L2542" i="5"/>
  <c r="L2543" i="5"/>
  <c r="L2544" i="5"/>
  <c r="L2545" i="5"/>
  <c r="L2546" i="5"/>
  <c r="L2547" i="5"/>
  <c r="L2548" i="5"/>
  <c r="L2549" i="5"/>
  <c r="L2550" i="5"/>
  <c r="L2551" i="5"/>
  <c r="L2552" i="5"/>
  <c r="L2553" i="5"/>
  <c r="L2554" i="5"/>
  <c r="L2555" i="5"/>
  <c r="L2556" i="5"/>
  <c r="L2557" i="5"/>
  <c r="L2558" i="5"/>
  <c r="L2559" i="5"/>
  <c r="L2560" i="5"/>
  <c r="L2561" i="5"/>
  <c r="L2562" i="5"/>
  <c r="L2563" i="5"/>
  <c r="L2564" i="5"/>
  <c r="L2565" i="5"/>
  <c r="L2566" i="5"/>
  <c r="L2567" i="5"/>
  <c r="L2568" i="5"/>
  <c r="L2569" i="5"/>
  <c r="L2570" i="5"/>
  <c r="L2571" i="5"/>
  <c r="L2572" i="5"/>
  <c r="L2573" i="5"/>
  <c r="L2574" i="5"/>
  <c r="L2575" i="5"/>
  <c r="L2576" i="5"/>
  <c r="L2577" i="5"/>
  <c r="L2578" i="5"/>
  <c r="L2579" i="5"/>
  <c r="L2580" i="5"/>
  <c r="L2581" i="5"/>
  <c r="L2582" i="5"/>
  <c r="L2583" i="5"/>
  <c r="L2584" i="5"/>
  <c r="L2585" i="5"/>
  <c r="L2586" i="5"/>
  <c r="L2587" i="5"/>
  <c r="L2588" i="5"/>
  <c r="L2589" i="5"/>
  <c r="L2590" i="5"/>
  <c r="L2591" i="5"/>
  <c r="L2592" i="5"/>
  <c r="L2593" i="5"/>
  <c r="L2594" i="5"/>
  <c r="L2595" i="5"/>
  <c r="L2596" i="5"/>
  <c r="L2597" i="5"/>
  <c r="L2598" i="5"/>
  <c r="L2599" i="5"/>
  <c r="L2600" i="5"/>
  <c r="L2601" i="5"/>
  <c r="L2602" i="5"/>
  <c r="L2603" i="5"/>
  <c r="L2604" i="5"/>
  <c r="L2605" i="5"/>
  <c r="L2606" i="5"/>
  <c r="L2607" i="5"/>
  <c r="L2608" i="5"/>
  <c r="L2609" i="5"/>
  <c r="L2610" i="5"/>
  <c r="L2611" i="5"/>
  <c r="L2612" i="5"/>
  <c r="L2613" i="5"/>
  <c r="L2614" i="5"/>
  <c r="L2615" i="5"/>
  <c r="L2616" i="5"/>
  <c r="L2617" i="5"/>
  <c r="L2618" i="5"/>
  <c r="L2619" i="5"/>
  <c r="L2620" i="5"/>
  <c r="L2621" i="5"/>
  <c r="L2622" i="5"/>
  <c r="L2623" i="5"/>
  <c r="L2624" i="5"/>
  <c r="L2625" i="5"/>
  <c r="L2626" i="5"/>
  <c r="L2627" i="5"/>
  <c r="L2628" i="5"/>
  <c r="L2629" i="5"/>
  <c r="L2630" i="5"/>
  <c r="L2631" i="5"/>
  <c r="L2632" i="5"/>
  <c r="L2633" i="5"/>
  <c r="L2634" i="5"/>
  <c r="L2635" i="5"/>
  <c r="L2636" i="5"/>
  <c r="L2637" i="5"/>
  <c r="L2638" i="5"/>
  <c r="L2639" i="5"/>
  <c r="L2640" i="5"/>
  <c r="L2641" i="5"/>
  <c r="L2642" i="5"/>
  <c r="L2643" i="5"/>
  <c r="L2644" i="5"/>
  <c r="L2645" i="5"/>
  <c r="L2646" i="5"/>
  <c r="L2647" i="5"/>
  <c r="L2648" i="5"/>
  <c r="L2649" i="5"/>
  <c r="L2650" i="5"/>
  <c r="L2651" i="5"/>
  <c r="L2652" i="5"/>
  <c r="L2653" i="5"/>
  <c r="L2654" i="5"/>
  <c r="L2655" i="5"/>
  <c r="L2656" i="5"/>
  <c r="L2657" i="5"/>
  <c r="L2658" i="5"/>
  <c r="L2659" i="5"/>
  <c r="L2660" i="5"/>
  <c r="L2661" i="5"/>
  <c r="L2662" i="5"/>
  <c r="L2663" i="5"/>
  <c r="L2664" i="5"/>
  <c r="L2665" i="5"/>
  <c r="L2666" i="5"/>
  <c r="L2667" i="5"/>
  <c r="L2668" i="5"/>
  <c r="L2669" i="5"/>
  <c r="L2670" i="5"/>
  <c r="L2671" i="5"/>
  <c r="L2672" i="5"/>
  <c r="L2673" i="5"/>
  <c r="L2674" i="5"/>
  <c r="L2675" i="5"/>
  <c r="L2676" i="5"/>
  <c r="L2677" i="5"/>
  <c r="L2678" i="5"/>
  <c r="L2679" i="5"/>
  <c r="L2680" i="5"/>
  <c r="L2681" i="5"/>
  <c r="L2682" i="5"/>
  <c r="L2683" i="5"/>
  <c r="L2684" i="5"/>
  <c r="L2685" i="5"/>
  <c r="L2686" i="5"/>
  <c r="L2687" i="5"/>
  <c r="L2688" i="5"/>
  <c r="L2689" i="5"/>
  <c r="L2690" i="5"/>
  <c r="L2691" i="5"/>
  <c r="L2692" i="5"/>
  <c r="L2693" i="5"/>
  <c r="L2694" i="5"/>
  <c r="L2695" i="5"/>
  <c r="L2696" i="5"/>
  <c r="L2697" i="5"/>
  <c r="L2698" i="5"/>
  <c r="L2699" i="5"/>
  <c r="L2700" i="5"/>
  <c r="L2701" i="5"/>
  <c r="L2702" i="5"/>
  <c r="L2703" i="5"/>
  <c r="L2704" i="5"/>
  <c r="L2705" i="5"/>
  <c r="L2706" i="5"/>
  <c r="L2707" i="5"/>
  <c r="L2708" i="5"/>
  <c r="L2709" i="5"/>
  <c r="L2710" i="5"/>
  <c r="L2711" i="5"/>
  <c r="L2712" i="5"/>
  <c r="L2713" i="5"/>
  <c r="L2714" i="5"/>
  <c r="L2715" i="5"/>
  <c r="L2716" i="5"/>
  <c r="L2717" i="5"/>
  <c r="L2718" i="5"/>
  <c r="L2719" i="5"/>
  <c r="L2720" i="5"/>
  <c r="L2721" i="5"/>
  <c r="L2722" i="5"/>
  <c r="L2723" i="5"/>
  <c r="L2724" i="5"/>
  <c r="L2725" i="5"/>
  <c r="L2726" i="5"/>
  <c r="L2727" i="5"/>
  <c r="L2728" i="5"/>
  <c r="L2729" i="5"/>
  <c r="L2730" i="5"/>
  <c r="L2731" i="5"/>
  <c r="L2732" i="5"/>
  <c r="L2733" i="5"/>
  <c r="L2734" i="5"/>
  <c r="L2735" i="5"/>
  <c r="L2736" i="5"/>
  <c r="L2737" i="5"/>
  <c r="L2738" i="5"/>
  <c r="L2739" i="5"/>
  <c r="L2740" i="5"/>
  <c r="L2741" i="5"/>
  <c r="L2742" i="5"/>
  <c r="L2743" i="5"/>
  <c r="L2744" i="5"/>
  <c r="L2745" i="5"/>
  <c r="L2746" i="5"/>
  <c r="L2747" i="5"/>
  <c r="L2748" i="5"/>
  <c r="L2749" i="5"/>
  <c r="L2750" i="5"/>
  <c r="L2751" i="5"/>
  <c r="L2752" i="5"/>
  <c r="L2753" i="5"/>
  <c r="L2754" i="5"/>
  <c r="L2755" i="5"/>
  <c r="L2756" i="5"/>
  <c r="L2757" i="5"/>
  <c r="L2758" i="5"/>
  <c r="L2759" i="5"/>
  <c r="L2760" i="5"/>
  <c r="L2761" i="5"/>
  <c r="L2762" i="5"/>
  <c r="L2763" i="5"/>
  <c r="L2764" i="5"/>
  <c r="L2765" i="5"/>
  <c r="L2766" i="5"/>
  <c r="L2767" i="5"/>
  <c r="L2768" i="5"/>
  <c r="L2769" i="5"/>
  <c r="L2770" i="5"/>
  <c r="L2771" i="5"/>
  <c r="L2772" i="5"/>
  <c r="L2773" i="5"/>
  <c r="L2774" i="5"/>
  <c r="L2775" i="5"/>
  <c r="L2776" i="5"/>
  <c r="L2777" i="5"/>
  <c r="L2778" i="5"/>
  <c r="L2779" i="5"/>
  <c r="L2780" i="5"/>
  <c r="L2781" i="5"/>
  <c r="L2782" i="5"/>
  <c r="L2783" i="5"/>
  <c r="L2784" i="5"/>
  <c r="L2785" i="5"/>
  <c r="L2786" i="5"/>
  <c r="L2787" i="5"/>
  <c r="L2788" i="5"/>
  <c r="L2789" i="5"/>
  <c r="L2790" i="5"/>
  <c r="L2791" i="5"/>
  <c r="L2792" i="5"/>
  <c r="L2793" i="5"/>
  <c r="L2794" i="5"/>
  <c r="L2795" i="5"/>
  <c r="L2796" i="5"/>
  <c r="L2797" i="5"/>
  <c r="L2798" i="5"/>
  <c r="L2799" i="5"/>
  <c r="L2800" i="5"/>
  <c r="L2801" i="5"/>
  <c r="L2802" i="5"/>
  <c r="L2803" i="5"/>
  <c r="L2804" i="5"/>
  <c r="L2805" i="5"/>
  <c r="L2806" i="5"/>
  <c r="L2807" i="5"/>
  <c r="L2808" i="5"/>
  <c r="L2809" i="5"/>
  <c r="L2810" i="5"/>
  <c r="L2811" i="5"/>
  <c r="L2812" i="5"/>
  <c r="L2813" i="5"/>
  <c r="L2814" i="5"/>
  <c r="L2815" i="5"/>
  <c r="L2816" i="5"/>
  <c r="L2817" i="5"/>
  <c r="L2818" i="5"/>
  <c r="L2819" i="5"/>
  <c r="L2820" i="5"/>
  <c r="L2821" i="5"/>
  <c r="L2822" i="5"/>
  <c r="L2823" i="5"/>
  <c r="L2824" i="5"/>
  <c r="L2825" i="5"/>
  <c r="L2826" i="5"/>
  <c r="L2827" i="5"/>
  <c r="L2828" i="5"/>
  <c r="L2829" i="5"/>
  <c r="L2830" i="5"/>
  <c r="L2831" i="5"/>
  <c r="L2832" i="5"/>
  <c r="L2833" i="5"/>
  <c r="L2834" i="5"/>
  <c r="L2835" i="5"/>
  <c r="L2836" i="5"/>
  <c r="L2837" i="5"/>
  <c r="L2838" i="5"/>
  <c r="L2839" i="5"/>
  <c r="L2840" i="5"/>
  <c r="L2841" i="5"/>
  <c r="L2842" i="5"/>
  <c r="L2843" i="5"/>
  <c r="L2844" i="5"/>
  <c r="L2845" i="5"/>
  <c r="L2846" i="5"/>
  <c r="L2847" i="5"/>
  <c r="L2848" i="5"/>
  <c r="L2849" i="5"/>
  <c r="L2850" i="5"/>
  <c r="L2851" i="5"/>
  <c r="L2852" i="5"/>
  <c r="L2853" i="5"/>
  <c r="L2854" i="5"/>
  <c r="L2855" i="5"/>
  <c r="L2856" i="5"/>
  <c r="L2857" i="5"/>
  <c r="L2858" i="5"/>
  <c r="L2859" i="5"/>
  <c r="L2860" i="5"/>
  <c r="L2861" i="5"/>
  <c r="L2862" i="5"/>
  <c r="L2863" i="5"/>
  <c r="L2864" i="5"/>
  <c r="L2865" i="5"/>
  <c r="L2866" i="5"/>
  <c r="L2867" i="5"/>
  <c r="L2868" i="5"/>
  <c r="L2869" i="5"/>
  <c r="L2870" i="5"/>
  <c r="L2871" i="5"/>
  <c r="L2872" i="5"/>
  <c r="L2873" i="5"/>
  <c r="L2874" i="5"/>
  <c r="L2875" i="5"/>
  <c r="L2876" i="5"/>
  <c r="L2877" i="5"/>
  <c r="L2878" i="5"/>
  <c r="L2879" i="5"/>
  <c r="L2880" i="5"/>
  <c r="L2881" i="5"/>
  <c r="L2882" i="5"/>
  <c r="L2883" i="5"/>
  <c r="L2884" i="5"/>
  <c r="L2885" i="5"/>
  <c r="L2886" i="5"/>
  <c r="L2887" i="5"/>
  <c r="L2888" i="5"/>
  <c r="L2889" i="5"/>
  <c r="L2890" i="5"/>
  <c r="L2891" i="5"/>
  <c r="L2892" i="5"/>
  <c r="L2893" i="5"/>
  <c r="L2894" i="5"/>
  <c r="L2895" i="5"/>
  <c r="L2896" i="5"/>
  <c r="L2897" i="5"/>
  <c r="L2898" i="5"/>
  <c r="L2899" i="5"/>
  <c r="L2900" i="5"/>
  <c r="L2901" i="5"/>
  <c r="L2902" i="5"/>
  <c r="L2903" i="5"/>
  <c r="L2904" i="5"/>
  <c r="L2905" i="5"/>
  <c r="L2906" i="5"/>
  <c r="L2907" i="5"/>
  <c r="L2908" i="5"/>
  <c r="L2909" i="5"/>
  <c r="L2910" i="5"/>
  <c r="L2911" i="5"/>
  <c r="L2912" i="5"/>
  <c r="L2913" i="5"/>
  <c r="L2914" i="5"/>
  <c r="L2915" i="5"/>
  <c r="L2916" i="5"/>
  <c r="L2917" i="5"/>
  <c r="L2918" i="5"/>
  <c r="L2919" i="5"/>
  <c r="L2920" i="5"/>
  <c r="L2921" i="5"/>
  <c r="L2922" i="5"/>
  <c r="L2923" i="5"/>
  <c r="L2924" i="5"/>
  <c r="L2925" i="5"/>
  <c r="L2926" i="5"/>
  <c r="L2927" i="5"/>
  <c r="L2928" i="5"/>
  <c r="L2929" i="5"/>
  <c r="L2930" i="5"/>
  <c r="L2931" i="5"/>
  <c r="L2932" i="5"/>
  <c r="L2933" i="5"/>
  <c r="L2934" i="5"/>
  <c r="L2935" i="5"/>
  <c r="L2936" i="5"/>
  <c r="L2937" i="5"/>
  <c r="L2938" i="5"/>
  <c r="L2939" i="5"/>
  <c r="L2940" i="5"/>
  <c r="L2941" i="5"/>
  <c r="L2942" i="5"/>
  <c r="L2943" i="5"/>
  <c r="L2944" i="5"/>
  <c r="L2945" i="5"/>
  <c r="L2946" i="5"/>
  <c r="L2947" i="5"/>
  <c r="L2948" i="5"/>
  <c r="L2949" i="5"/>
  <c r="L2950" i="5"/>
  <c r="L2951" i="5"/>
  <c r="L2952" i="5"/>
  <c r="L2953" i="5"/>
  <c r="L2954" i="5"/>
  <c r="L2955" i="5"/>
  <c r="L2956" i="5"/>
  <c r="L2957" i="5"/>
  <c r="L2958" i="5"/>
  <c r="L2959" i="5"/>
  <c r="L2960" i="5"/>
  <c r="L2961" i="5"/>
  <c r="L2962" i="5"/>
  <c r="L2963" i="5"/>
  <c r="L2964" i="5"/>
  <c r="L2965" i="5"/>
  <c r="L2966" i="5"/>
  <c r="L2967" i="5"/>
  <c r="L2968" i="5"/>
  <c r="L2969" i="5"/>
  <c r="L2970" i="5"/>
  <c r="L2971" i="5"/>
  <c r="L2972" i="5"/>
  <c r="L2973" i="5"/>
  <c r="L2974" i="5"/>
  <c r="L2975" i="5"/>
  <c r="L2976" i="5"/>
  <c r="L2977" i="5"/>
  <c r="L2978" i="5"/>
  <c r="L2979" i="5"/>
  <c r="L2980" i="5"/>
  <c r="L2981" i="5"/>
  <c r="L2982" i="5"/>
  <c r="L2983" i="5"/>
  <c r="L2984" i="5"/>
  <c r="L2985" i="5"/>
  <c r="L2986" i="5"/>
  <c r="L2987" i="5"/>
  <c r="L2988" i="5"/>
  <c r="L2989" i="5"/>
  <c r="L2990" i="5"/>
  <c r="L2991" i="5"/>
  <c r="L2992" i="5"/>
  <c r="L2993" i="5"/>
  <c r="L2994" i="5"/>
  <c r="L2995" i="5"/>
  <c r="L2996" i="5"/>
  <c r="L2997" i="5"/>
  <c r="L2998" i="5"/>
  <c r="L2999" i="5"/>
  <c r="L3000" i="5"/>
  <c r="L3001" i="5"/>
  <c r="L3002" i="5"/>
  <c r="L3003" i="5"/>
  <c r="L3004" i="5"/>
  <c r="L3005" i="5"/>
  <c r="L3006" i="5"/>
  <c r="L3007" i="5"/>
  <c r="L3008" i="5"/>
  <c r="L3009" i="5"/>
  <c r="L3010" i="5"/>
  <c r="L3011" i="5"/>
  <c r="L3012" i="5"/>
  <c r="L3013" i="5"/>
  <c r="L3014" i="5"/>
  <c r="L3015" i="5"/>
  <c r="L3016" i="5"/>
  <c r="L3017" i="5"/>
  <c r="L3018" i="5"/>
  <c r="L3019" i="5"/>
  <c r="L3020" i="5"/>
  <c r="L3021" i="5"/>
  <c r="L3022" i="5"/>
  <c r="L3023" i="5"/>
  <c r="L3024" i="5"/>
  <c r="L3025" i="5"/>
  <c r="L3026" i="5"/>
  <c r="L3027" i="5"/>
  <c r="L3028" i="5"/>
  <c r="L3029" i="5"/>
  <c r="L3030" i="5"/>
  <c r="L3031" i="5"/>
  <c r="L3032" i="5"/>
  <c r="L3033" i="5"/>
  <c r="L3034" i="5"/>
  <c r="L3035" i="5"/>
  <c r="L3036" i="5"/>
  <c r="L3037" i="5"/>
  <c r="L3038" i="5"/>
  <c r="L3039" i="5"/>
  <c r="L3040" i="5"/>
  <c r="L3041" i="5"/>
  <c r="L3042" i="5"/>
  <c r="L3043" i="5"/>
  <c r="L3044" i="5"/>
  <c r="L3045" i="5"/>
  <c r="L3046" i="5"/>
  <c r="L3047" i="5"/>
  <c r="L3048" i="5"/>
  <c r="L3049" i="5"/>
  <c r="L3050" i="5"/>
  <c r="L3051" i="5"/>
  <c r="L3052" i="5"/>
  <c r="L3053" i="5"/>
  <c r="L3054" i="5"/>
  <c r="L3055" i="5"/>
  <c r="L3056" i="5"/>
  <c r="L3057" i="5"/>
  <c r="L3058" i="5"/>
  <c r="L3059" i="5"/>
  <c r="L3060" i="5"/>
  <c r="L3061" i="5"/>
  <c r="L3062" i="5"/>
  <c r="L3063" i="5"/>
  <c r="L3064" i="5"/>
  <c r="L3065" i="5"/>
  <c r="L3066" i="5"/>
  <c r="L3067" i="5"/>
  <c r="L3068" i="5"/>
  <c r="L3069" i="5"/>
  <c r="L3070" i="5"/>
  <c r="L3071" i="5"/>
  <c r="L3072" i="5"/>
  <c r="L3073" i="5"/>
  <c r="L3074" i="5"/>
  <c r="L3075" i="5"/>
  <c r="L3076" i="5"/>
  <c r="L3077" i="5"/>
  <c r="L3078" i="5"/>
  <c r="L3079" i="5"/>
  <c r="L3080" i="5"/>
  <c r="L3081" i="5"/>
  <c r="L3082" i="5"/>
  <c r="L3083" i="5"/>
  <c r="L3084" i="5"/>
  <c r="L3085" i="5"/>
  <c r="L3086" i="5"/>
  <c r="L3087" i="5"/>
  <c r="L3088" i="5"/>
  <c r="L3089" i="5"/>
  <c r="L3090" i="5"/>
  <c r="L3091" i="5"/>
  <c r="L3092" i="5"/>
  <c r="L3093" i="5"/>
  <c r="L3094" i="5"/>
  <c r="L3095" i="5"/>
  <c r="L3096" i="5"/>
  <c r="L3097" i="5"/>
  <c r="L3098" i="5"/>
  <c r="L3099" i="5"/>
  <c r="L3100" i="5"/>
  <c r="L3101" i="5"/>
  <c r="L3102" i="5"/>
  <c r="L3103" i="5"/>
  <c r="L3104" i="5"/>
  <c r="L3105" i="5"/>
  <c r="L3106" i="5"/>
  <c r="L3107" i="5"/>
  <c r="L3108" i="5"/>
  <c r="L3109" i="5"/>
  <c r="L3110" i="5"/>
  <c r="L3111" i="5"/>
  <c r="L3112" i="5"/>
  <c r="L3113" i="5"/>
  <c r="L3114" i="5"/>
  <c r="L3115" i="5"/>
  <c r="L3116" i="5"/>
  <c r="L3117" i="5"/>
  <c r="L3118" i="5"/>
  <c r="L3119" i="5"/>
  <c r="L3120" i="5"/>
  <c r="L3121" i="5"/>
  <c r="L3122" i="5"/>
  <c r="L3123" i="5"/>
  <c r="L3124" i="5"/>
  <c r="L3125" i="5"/>
  <c r="L3126" i="5"/>
  <c r="L3127" i="5"/>
  <c r="L3128" i="5"/>
  <c r="L3129" i="5"/>
  <c r="L3130" i="5"/>
  <c r="L3131" i="5"/>
  <c r="L3132" i="5"/>
  <c r="L3133" i="5"/>
  <c r="L3134" i="5"/>
  <c r="L3135" i="5"/>
  <c r="L3136" i="5"/>
  <c r="L3137" i="5"/>
  <c r="L3138" i="5"/>
  <c r="L3139" i="5"/>
  <c r="L3140" i="5"/>
  <c r="L3141" i="5"/>
  <c r="L3142" i="5"/>
  <c r="L3143" i="5"/>
  <c r="L3144" i="5"/>
  <c r="L3145" i="5"/>
  <c r="L3146" i="5"/>
  <c r="L3147" i="5"/>
  <c r="L3148" i="5"/>
  <c r="L3149" i="5"/>
  <c r="L3150" i="5"/>
  <c r="L3151" i="5"/>
  <c r="L3152" i="5"/>
  <c r="L3153" i="5"/>
  <c r="L3154" i="5"/>
  <c r="L3155" i="5"/>
  <c r="L3156" i="5"/>
  <c r="L3157" i="5"/>
  <c r="L3158" i="5"/>
  <c r="L3159" i="5"/>
  <c r="L3160" i="5"/>
  <c r="L3161" i="5"/>
  <c r="L3162" i="5"/>
  <c r="L3163" i="5"/>
  <c r="L3164" i="5"/>
  <c r="L3165" i="5"/>
  <c r="L3166" i="5"/>
  <c r="L3167" i="5"/>
  <c r="L3168" i="5"/>
  <c r="L3169" i="5"/>
  <c r="L3170" i="5"/>
  <c r="L3171" i="5"/>
  <c r="L3172" i="5"/>
  <c r="L3173" i="5"/>
  <c r="L3174" i="5"/>
  <c r="L3175" i="5"/>
  <c r="L3176" i="5"/>
  <c r="L3177" i="5"/>
  <c r="L3178" i="5"/>
  <c r="L3179" i="5"/>
  <c r="L3180" i="5"/>
  <c r="L3181" i="5"/>
  <c r="L3182" i="5"/>
  <c r="L3183" i="5"/>
  <c r="L3184" i="5"/>
  <c r="L3185" i="5"/>
  <c r="L3186" i="5"/>
  <c r="L3187" i="5"/>
  <c r="L3188" i="5"/>
  <c r="L3189" i="5"/>
  <c r="L3190" i="5"/>
  <c r="L3191" i="5"/>
  <c r="L3192" i="5"/>
  <c r="L3193" i="5"/>
  <c r="L3194" i="5"/>
  <c r="L3195" i="5"/>
  <c r="L3196" i="5"/>
  <c r="L3197" i="5"/>
  <c r="L3198" i="5"/>
  <c r="L3199" i="5"/>
  <c r="L3200" i="5"/>
  <c r="L3201" i="5"/>
  <c r="L3202" i="5"/>
  <c r="L3203" i="5"/>
  <c r="L3204" i="5"/>
  <c r="L3205" i="5"/>
  <c r="L3206" i="5"/>
  <c r="L3207" i="5"/>
  <c r="L3208" i="5"/>
  <c r="L3209" i="5"/>
  <c r="L3210" i="5"/>
  <c r="L3211" i="5"/>
  <c r="L3212" i="5"/>
  <c r="L3213" i="5"/>
  <c r="L3214" i="5"/>
  <c r="L3215" i="5"/>
  <c r="L3216" i="5"/>
  <c r="L3217" i="5"/>
  <c r="L3218" i="5"/>
  <c r="L3219" i="5"/>
  <c r="L3220" i="5"/>
  <c r="L3221" i="5"/>
  <c r="L3222" i="5"/>
  <c r="L3223" i="5"/>
  <c r="L3224" i="5"/>
  <c r="L3225" i="5"/>
  <c r="L3226" i="5"/>
  <c r="L3227" i="5"/>
  <c r="L3228" i="5"/>
  <c r="L3229" i="5"/>
  <c r="L3230" i="5"/>
  <c r="L3231" i="5"/>
  <c r="L3232" i="5"/>
  <c r="L3233" i="5"/>
  <c r="L3234" i="5"/>
  <c r="L3235" i="5"/>
  <c r="L3236" i="5"/>
  <c r="L3237" i="5"/>
  <c r="L3238" i="5"/>
  <c r="L3239" i="5"/>
  <c r="L3240" i="5"/>
  <c r="L3241" i="5"/>
  <c r="L3242" i="5"/>
  <c r="L3243" i="5"/>
  <c r="L3244" i="5"/>
  <c r="L3245" i="5"/>
  <c r="L3246" i="5"/>
  <c r="L3247" i="5"/>
  <c r="L3248" i="5"/>
  <c r="L3249" i="5"/>
  <c r="L3250" i="5"/>
  <c r="L3251" i="5"/>
  <c r="L3252" i="5"/>
  <c r="L3253" i="5"/>
  <c r="L3254" i="5"/>
  <c r="L3255" i="5"/>
  <c r="L3256" i="5"/>
  <c r="L3257" i="5"/>
  <c r="L3258" i="5"/>
  <c r="L3259" i="5"/>
  <c r="L3260" i="5"/>
  <c r="L3261" i="5"/>
  <c r="L3262" i="5"/>
  <c r="L3263" i="5"/>
  <c r="L3264" i="5"/>
  <c r="L3265" i="5"/>
  <c r="L3266" i="5"/>
  <c r="L3267" i="5"/>
  <c r="L3268" i="5"/>
  <c r="L3269" i="5"/>
  <c r="L3270" i="5"/>
  <c r="L3271" i="5"/>
  <c r="L3272" i="5"/>
  <c r="L3273" i="5"/>
  <c r="L3274" i="5"/>
  <c r="L3275" i="5"/>
  <c r="L3276" i="5"/>
  <c r="L3277" i="5"/>
  <c r="L3278" i="5"/>
  <c r="L3279" i="5"/>
  <c r="L3280" i="5"/>
  <c r="L3281" i="5"/>
  <c r="L3282" i="5"/>
  <c r="L3283" i="5"/>
  <c r="L3284" i="5"/>
  <c r="L3285" i="5"/>
  <c r="L3286" i="5"/>
  <c r="L3287" i="5"/>
  <c r="L3288" i="5"/>
  <c r="L3289" i="5"/>
  <c r="L3290" i="5"/>
  <c r="L3291" i="5"/>
  <c r="L3292" i="5"/>
  <c r="L3293" i="5"/>
  <c r="L3294" i="5"/>
  <c r="L3295" i="5"/>
  <c r="L3296" i="5"/>
  <c r="L3297" i="5"/>
  <c r="L3298" i="5"/>
  <c r="L3299" i="5"/>
  <c r="L3300" i="5"/>
  <c r="L3301" i="5"/>
  <c r="L3302" i="5"/>
  <c r="L3303" i="5"/>
  <c r="L3304" i="5"/>
  <c r="L3305" i="5"/>
  <c r="L3306" i="5"/>
  <c r="L3307" i="5"/>
  <c r="L3308" i="5"/>
  <c r="L3309" i="5"/>
  <c r="L3310" i="5"/>
  <c r="L3311" i="5"/>
  <c r="L3312" i="5"/>
  <c r="L3313" i="5"/>
  <c r="L3314" i="5"/>
  <c r="L3315" i="5"/>
  <c r="L3316" i="5"/>
  <c r="L3317" i="5"/>
  <c r="L3318" i="5"/>
  <c r="L3319" i="5"/>
  <c r="L3320" i="5"/>
  <c r="L3321" i="5"/>
  <c r="L3322" i="5"/>
  <c r="L3323" i="5"/>
  <c r="L3324" i="5"/>
  <c r="L3325" i="5"/>
  <c r="L3326" i="5"/>
  <c r="L3327" i="5"/>
  <c r="L3328" i="5"/>
  <c r="L3329" i="5"/>
  <c r="L3330" i="5"/>
  <c r="L3331" i="5"/>
  <c r="L3332" i="5"/>
  <c r="L3333" i="5"/>
  <c r="L3334" i="5"/>
  <c r="L3335" i="5"/>
  <c r="L3336" i="5"/>
  <c r="L3337" i="5"/>
  <c r="L3338" i="5"/>
  <c r="L3339" i="5"/>
  <c r="L3340" i="5"/>
  <c r="L3341" i="5"/>
  <c r="L3342" i="5"/>
  <c r="L3343" i="5"/>
  <c r="L3344" i="5"/>
  <c r="L3345" i="5"/>
  <c r="L3346" i="5"/>
  <c r="L3347" i="5"/>
  <c r="L3348" i="5"/>
  <c r="L3349" i="5"/>
  <c r="L3350" i="5"/>
  <c r="L3351" i="5"/>
  <c r="L3352" i="5"/>
  <c r="L3353" i="5"/>
  <c r="L3354" i="5"/>
  <c r="L3355" i="5"/>
  <c r="L3356" i="5"/>
  <c r="L3357" i="5"/>
  <c r="L3358" i="5"/>
  <c r="L3359" i="5"/>
  <c r="L3360" i="5"/>
  <c r="L3361" i="5"/>
  <c r="L3362" i="5"/>
  <c r="L3363" i="5"/>
  <c r="L3364" i="5"/>
  <c r="L3365" i="5"/>
  <c r="L3366" i="5"/>
  <c r="L3367" i="5"/>
  <c r="L3368" i="5"/>
  <c r="L3369" i="5"/>
  <c r="L3370" i="5"/>
  <c r="L3371" i="5"/>
  <c r="L3372" i="5"/>
  <c r="L3373" i="5"/>
  <c r="L3374" i="5"/>
  <c r="L3375" i="5"/>
  <c r="L3376" i="5"/>
  <c r="L3377" i="5"/>
  <c r="L3378" i="5"/>
  <c r="L3379" i="5"/>
  <c r="L3380" i="5"/>
  <c r="L3381" i="5"/>
  <c r="L3382" i="5"/>
  <c r="L3383" i="5"/>
  <c r="L3384" i="5"/>
  <c r="L3385" i="5"/>
  <c r="L3386" i="5"/>
  <c r="L3387" i="5"/>
  <c r="L3388" i="5"/>
  <c r="L3389" i="5"/>
  <c r="L3390" i="5"/>
  <c r="L3391" i="5"/>
  <c r="L3392" i="5"/>
  <c r="L3393" i="5"/>
  <c r="L3394" i="5"/>
  <c r="L3395" i="5"/>
  <c r="L3396" i="5"/>
  <c r="L3397" i="5"/>
  <c r="L3398" i="5"/>
  <c r="L3399" i="5"/>
  <c r="L3400" i="5"/>
  <c r="L3401" i="5"/>
  <c r="L3402" i="5"/>
  <c r="L3403" i="5"/>
  <c r="L3404" i="5"/>
  <c r="L3405" i="5"/>
  <c r="L3406" i="5"/>
  <c r="L3407" i="5"/>
  <c r="L3408" i="5"/>
  <c r="L3409" i="5"/>
  <c r="L3410" i="5"/>
  <c r="L3411" i="5"/>
  <c r="L3412" i="5"/>
  <c r="L3413" i="5"/>
  <c r="L3414" i="5"/>
  <c r="L3415" i="5"/>
  <c r="L3416" i="5"/>
  <c r="L3417" i="5"/>
  <c r="L3418" i="5"/>
  <c r="L3419" i="5"/>
  <c r="L3420" i="5"/>
  <c r="L3421" i="5"/>
  <c r="L3422" i="5"/>
  <c r="L3423" i="5"/>
  <c r="L3424" i="5"/>
  <c r="L3425" i="5"/>
  <c r="L3426" i="5"/>
  <c r="L3427" i="5"/>
  <c r="L3428" i="5"/>
  <c r="L3429" i="5"/>
  <c r="L3430" i="5"/>
  <c r="L3431" i="5"/>
  <c r="L3432" i="5"/>
  <c r="L3433" i="5"/>
  <c r="L3434" i="5"/>
  <c r="L3435" i="5"/>
  <c r="L3436" i="5"/>
  <c r="L3437" i="5"/>
  <c r="L3438" i="5"/>
  <c r="L3439" i="5"/>
  <c r="L3440" i="5"/>
  <c r="L3441" i="5"/>
  <c r="L3442" i="5"/>
  <c r="L3443" i="5"/>
  <c r="L3444" i="5"/>
  <c r="L3445" i="5"/>
  <c r="L3446" i="5"/>
  <c r="L3447" i="5"/>
  <c r="L3448" i="5"/>
  <c r="L3449" i="5"/>
  <c r="L3450" i="5"/>
  <c r="L3451" i="5"/>
  <c r="L3452" i="5"/>
  <c r="L3453" i="5"/>
  <c r="L3454" i="5"/>
  <c r="L3455" i="5"/>
  <c r="L3456" i="5"/>
  <c r="L3457" i="5"/>
  <c r="L3458" i="5"/>
  <c r="L3459" i="5"/>
  <c r="L3460" i="5"/>
  <c r="L3461" i="5"/>
  <c r="L3462" i="5"/>
  <c r="L3463" i="5"/>
  <c r="L3464" i="5"/>
  <c r="L3465" i="5"/>
  <c r="L3466" i="5"/>
  <c r="L3467" i="5"/>
  <c r="L3468" i="5"/>
  <c r="L3469" i="5"/>
  <c r="L3470" i="5"/>
  <c r="L3471" i="5"/>
  <c r="L3472" i="5"/>
  <c r="L3473" i="5"/>
  <c r="L3474" i="5"/>
  <c r="L3475" i="5"/>
  <c r="L3476" i="5"/>
  <c r="L3477" i="5"/>
  <c r="L3478" i="5"/>
  <c r="L3479" i="5"/>
  <c r="L3480" i="5"/>
  <c r="L3481" i="5"/>
  <c r="L3482" i="5"/>
  <c r="L3483" i="5"/>
  <c r="L3484" i="5"/>
  <c r="L3485" i="5"/>
  <c r="L3486" i="5"/>
  <c r="L3487" i="5"/>
  <c r="L3488" i="5"/>
  <c r="L3489" i="5"/>
  <c r="L3490" i="5"/>
  <c r="L3491" i="5"/>
  <c r="L3492" i="5"/>
  <c r="L3493" i="5"/>
  <c r="L3494" i="5"/>
  <c r="L3495" i="5"/>
  <c r="L3496" i="5"/>
  <c r="L3497" i="5"/>
  <c r="L3498" i="5"/>
  <c r="L3499" i="5"/>
  <c r="L3500" i="5"/>
  <c r="L3501" i="5"/>
  <c r="L3502" i="5"/>
  <c r="L3503" i="5"/>
  <c r="L3504" i="5"/>
  <c r="L3505" i="5"/>
  <c r="L3506" i="5"/>
  <c r="L3507" i="5"/>
  <c r="L3508" i="5"/>
  <c r="L3509" i="5"/>
  <c r="L3510" i="5"/>
  <c r="L3511" i="5"/>
  <c r="L3512" i="5"/>
  <c r="L3513" i="5"/>
  <c r="L3514" i="5"/>
  <c r="L3515" i="5"/>
  <c r="L3516" i="5"/>
  <c r="L3517" i="5"/>
  <c r="L3518" i="5"/>
  <c r="L3519" i="5"/>
  <c r="L3520" i="5"/>
  <c r="L3521" i="5"/>
  <c r="L3522" i="5"/>
  <c r="L3523" i="5"/>
  <c r="L3524" i="5"/>
  <c r="L3525" i="5"/>
  <c r="L3526" i="5"/>
  <c r="L3527" i="5"/>
  <c r="L3528" i="5"/>
  <c r="L3529" i="5"/>
  <c r="L3530" i="5"/>
  <c r="L3531" i="5"/>
  <c r="L3532" i="5"/>
  <c r="L3533" i="5"/>
  <c r="L3534" i="5"/>
  <c r="L3535" i="5"/>
  <c r="L3536" i="5"/>
  <c r="L3537" i="5"/>
  <c r="L3538" i="5"/>
  <c r="L3539" i="5"/>
  <c r="L3540" i="5"/>
  <c r="L3541" i="5"/>
  <c r="L3542" i="5"/>
  <c r="L3543" i="5"/>
  <c r="L3544" i="5"/>
  <c r="L3545" i="5"/>
  <c r="L3546" i="5"/>
  <c r="L3547" i="5"/>
  <c r="L3548" i="5"/>
  <c r="L3549" i="5"/>
  <c r="L3550" i="5"/>
  <c r="L3551" i="5"/>
  <c r="L3552" i="5"/>
  <c r="L3553" i="5"/>
  <c r="L3554" i="5"/>
  <c r="L3555" i="5"/>
  <c r="L3556" i="5"/>
  <c r="L3557" i="5"/>
  <c r="L3558" i="5"/>
  <c r="L3559" i="5"/>
  <c r="L3560" i="5"/>
  <c r="L3561" i="5"/>
  <c r="L3562" i="5"/>
  <c r="L3563" i="5"/>
  <c r="L3564" i="5"/>
  <c r="L3565" i="5"/>
  <c r="L3566" i="5"/>
  <c r="L3567" i="5"/>
  <c r="L3568" i="5"/>
  <c r="L3569" i="5"/>
  <c r="L3570" i="5"/>
  <c r="L3571" i="5"/>
  <c r="L3572" i="5"/>
  <c r="L3573" i="5"/>
  <c r="L3574" i="5"/>
  <c r="L3575" i="5"/>
  <c r="L3576" i="5"/>
  <c r="L3577" i="5"/>
  <c r="L3578" i="5"/>
  <c r="L3579" i="5"/>
  <c r="L3580" i="5"/>
  <c r="L3581" i="5"/>
  <c r="L3582" i="5"/>
  <c r="L3583" i="5"/>
  <c r="L3584" i="5"/>
  <c r="L3585" i="5"/>
  <c r="L3586" i="5"/>
  <c r="L3587" i="5"/>
  <c r="L3588" i="5"/>
  <c r="L3589" i="5"/>
  <c r="L3590" i="5"/>
  <c r="L3591" i="5"/>
  <c r="L3592" i="5"/>
  <c r="L3593" i="5"/>
  <c r="L3594" i="5"/>
  <c r="L3595" i="5"/>
  <c r="L3596" i="5"/>
  <c r="L3597" i="5"/>
  <c r="L3598" i="5"/>
  <c r="L3599" i="5"/>
  <c r="L3600" i="5"/>
  <c r="L3601" i="5"/>
  <c r="L3602" i="5"/>
  <c r="L3603" i="5"/>
  <c r="L3604" i="5"/>
  <c r="L3605" i="5"/>
  <c r="L3606" i="5"/>
  <c r="L3607" i="5"/>
  <c r="L3608" i="5"/>
  <c r="L3609" i="5"/>
  <c r="L3610" i="5"/>
  <c r="L3611" i="5"/>
  <c r="L3612" i="5"/>
  <c r="L3613" i="5"/>
  <c r="L3614" i="5"/>
  <c r="L3615" i="5"/>
  <c r="L3616" i="5"/>
  <c r="L3617" i="5"/>
  <c r="L3618" i="5"/>
  <c r="L3619" i="5"/>
  <c r="L3620" i="5"/>
  <c r="L3621" i="5"/>
  <c r="L3622" i="5"/>
  <c r="L3623" i="5"/>
  <c r="L3624" i="5"/>
  <c r="L3625" i="5"/>
  <c r="L3626" i="5"/>
  <c r="L3627" i="5"/>
  <c r="L3628" i="5"/>
  <c r="L3629" i="5"/>
  <c r="L3630" i="5"/>
  <c r="L3631" i="5"/>
  <c r="L3632" i="5"/>
  <c r="L3633" i="5"/>
  <c r="L3634" i="5"/>
  <c r="L3635" i="5"/>
  <c r="L3636" i="5"/>
  <c r="L3637" i="5"/>
  <c r="L3638" i="5"/>
  <c r="L3639" i="5"/>
  <c r="L3640" i="5"/>
  <c r="L3641" i="5"/>
  <c r="L3642" i="5"/>
  <c r="L3643" i="5"/>
  <c r="L3644" i="5"/>
  <c r="L3645" i="5"/>
  <c r="L3646" i="5"/>
  <c r="L3647" i="5"/>
  <c r="L3648" i="5"/>
  <c r="L3649" i="5"/>
  <c r="L3650" i="5"/>
  <c r="L3651" i="5"/>
  <c r="L3652" i="5"/>
  <c r="L3653" i="5"/>
  <c r="L3654" i="5"/>
  <c r="L3655" i="5"/>
  <c r="L3656" i="5"/>
  <c r="L3657" i="5"/>
  <c r="L3658" i="5"/>
  <c r="L3659" i="5"/>
  <c r="L3660" i="5"/>
  <c r="L3661" i="5"/>
  <c r="L3662" i="5"/>
  <c r="L3663" i="5"/>
  <c r="L3664" i="5"/>
  <c r="L3665" i="5"/>
  <c r="L3666" i="5"/>
  <c r="L3667" i="5"/>
  <c r="L3668" i="5"/>
  <c r="L3669" i="5"/>
  <c r="L3670" i="5"/>
  <c r="L3671" i="5"/>
  <c r="L3672" i="5"/>
  <c r="L3673" i="5"/>
  <c r="L3674" i="5"/>
  <c r="L3675" i="5"/>
  <c r="L3676" i="5"/>
  <c r="L3677" i="5"/>
  <c r="L3678" i="5"/>
  <c r="L3679" i="5"/>
  <c r="L3680" i="5"/>
  <c r="L3681" i="5"/>
  <c r="L3682" i="5"/>
  <c r="L3683" i="5"/>
  <c r="L3684" i="5"/>
  <c r="L3685" i="5"/>
  <c r="L3686" i="5"/>
  <c r="L3687" i="5"/>
  <c r="L3688" i="5"/>
  <c r="L3689" i="5"/>
  <c r="L3690" i="5"/>
  <c r="L3691" i="5"/>
  <c r="L3692" i="5"/>
  <c r="L3693" i="5"/>
  <c r="L3694" i="5"/>
  <c r="L3695" i="5"/>
  <c r="L3696" i="5"/>
  <c r="L3697" i="5"/>
  <c r="L3698" i="5"/>
  <c r="L3699" i="5"/>
  <c r="L3700" i="5"/>
  <c r="L3701" i="5"/>
  <c r="L3702" i="5"/>
  <c r="L3703" i="5"/>
  <c r="L3704" i="5"/>
  <c r="L3705" i="5"/>
  <c r="L3706" i="5"/>
  <c r="L3707" i="5"/>
  <c r="L3708" i="5"/>
  <c r="L3709" i="5"/>
  <c r="L3710" i="5"/>
  <c r="L3711" i="5"/>
  <c r="L3712" i="5"/>
  <c r="L3713" i="5"/>
  <c r="L3714" i="5"/>
  <c r="L3715" i="5"/>
  <c r="L3716" i="5"/>
  <c r="L3717" i="5"/>
  <c r="L3718" i="5"/>
  <c r="L3719" i="5"/>
  <c r="L3720" i="5"/>
  <c r="L3721" i="5"/>
  <c r="L3722" i="5"/>
  <c r="L3723" i="5"/>
  <c r="L3724" i="5"/>
  <c r="L3725" i="5"/>
  <c r="L3726" i="5"/>
  <c r="L3727" i="5"/>
  <c r="L3728" i="5"/>
  <c r="L3729" i="5"/>
  <c r="L3730" i="5"/>
  <c r="L3731" i="5"/>
  <c r="L3732" i="5"/>
  <c r="L3733" i="5"/>
  <c r="L3734" i="5"/>
  <c r="L3735" i="5"/>
  <c r="L3736" i="5"/>
  <c r="L3737" i="5"/>
  <c r="L3738" i="5"/>
  <c r="L3739" i="5"/>
  <c r="L3740" i="5"/>
  <c r="L3741" i="5"/>
  <c r="L3742" i="5"/>
  <c r="L3743" i="5"/>
  <c r="L3744" i="5"/>
  <c r="L3745" i="5"/>
  <c r="L3746" i="5"/>
  <c r="L3747" i="5"/>
  <c r="L3748" i="5"/>
  <c r="L3749" i="5"/>
  <c r="L3750" i="5"/>
  <c r="L3751" i="5"/>
  <c r="L3752" i="5"/>
  <c r="L3753" i="5"/>
  <c r="L3754" i="5"/>
  <c r="L3755" i="5"/>
  <c r="L3756" i="5"/>
  <c r="L3757" i="5"/>
  <c r="L3758" i="5"/>
  <c r="L3759" i="5"/>
  <c r="L3760" i="5"/>
  <c r="L3761" i="5"/>
  <c r="L3762" i="5"/>
  <c r="L3763" i="5"/>
  <c r="L3764" i="5"/>
  <c r="L3765" i="5"/>
  <c r="L3766" i="5"/>
  <c r="L3767" i="5"/>
  <c r="L3768" i="5"/>
  <c r="L3769" i="5"/>
  <c r="L3770" i="5"/>
  <c r="L3771" i="5"/>
  <c r="L3772" i="5"/>
  <c r="L3773" i="5"/>
  <c r="L3774" i="5"/>
  <c r="L3775" i="5"/>
  <c r="L3776" i="5"/>
  <c r="L3777" i="5"/>
  <c r="L3778" i="5"/>
  <c r="L3779" i="5"/>
  <c r="L3780" i="5"/>
  <c r="L3781" i="5"/>
  <c r="L3782" i="5"/>
  <c r="L3783" i="5"/>
  <c r="L3784" i="5"/>
  <c r="L3785" i="5"/>
  <c r="L3786" i="5"/>
  <c r="L3787" i="5"/>
  <c r="L3788" i="5"/>
  <c r="L3789" i="5"/>
  <c r="L3790" i="5"/>
  <c r="L3791" i="5"/>
  <c r="L3792" i="5"/>
  <c r="L3793" i="5"/>
  <c r="L3794" i="5"/>
  <c r="L3795" i="5"/>
  <c r="L3796" i="5"/>
  <c r="L3797" i="5"/>
  <c r="L3798" i="5"/>
  <c r="L3799" i="5"/>
  <c r="L3800" i="5"/>
  <c r="L3801" i="5"/>
  <c r="L3802" i="5"/>
  <c r="L3803" i="5"/>
  <c r="L3804" i="5"/>
  <c r="L3805" i="5"/>
  <c r="L3806" i="5"/>
  <c r="L3807" i="5"/>
  <c r="L3808" i="5"/>
  <c r="L3809" i="5"/>
  <c r="L3810" i="5"/>
  <c r="L3811" i="5"/>
  <c r="L3812" i="5"/>
  <c r="L3813" i="5"/>
  <c r="L3814" i="5"/>
  <c r="L3815" i="5"/>
  <c r="L3816" i="5"/>
  <c r="L3817" i="5"/>
  <c r="L3818" i="5"/>
  <c r="L3819" i="5"/>
  <c r="L3820" i="5"/>
  <c r="L3821" i="5"/>
  <c r="L3822" i="5"/>
  <c r="L3823" i="5"/>
  <c r="L3824" i="5"/>
  <c r="L3825" i="5"/>
  <c r="L3826" i="5"/>
  <c r="L3827" i="5"/>
  <c r="L3828" i="5"/>
  <c r="L3829" i="5"/>
  <c r="L3830" i="5"/>
  <c r="L3831" i="5"/>
  <c r="L3832" i="5"/>
  <c r="L3833" i="5"/>
  <c r="L3834" i="5"/>
  <c r="L3835" i="5"/>
  <c r="L3836" i="5"/>
  <c r="L3837" i="5"/>
  <c r="L3838" i="5"/>
  <c r="L3839" i="5"/>
  <c r="L3840" i="5"/>
  <c r="L3841" i="5"/>
  <c r="L3842" i="5"/>
  <c r="L3843" i="5"/>
  <c r="L3844" i="5"/>
  <c r="L3845" i="5"/>
  <c r="L3846" i="5"/>
  <c r="L3847" i="5"/>
  <c r="L3848" i="5"/>
  <c r="L3849" i="5"/>
  <c r="L3850" i="5"/>
  <c r="L3851" i="5"/>
  <c r="L3852" i="5"/>
  <c r="L3853" i="5"/>
  <c r="L3854" i="5"/>
  <c r="L3855" i="5"/>
  <c r="L3856" i="5"/>
  <c r="L3857" i="5"/>
  <c r="L3858" i="5"/>
  <c r="L3859" i="5"/>
  <c r="L3860" i="5"/>
  <c r="L3861" i="5"/>
  <c r="L3862" i="5"/>
  <c r="L3863" i="5"/>
  <c r="L3864" i="5"/>
  <c r="L3865" i="5"/>
  <c r="L3866" i="5"/>
  <c r="L3867" i="5"/>
  <c r="L3868" i="5"/>
  <c r="L3869" i="5"/>
  <c r="L3870" i="5"/>
  <c r="L3871" i="5"/>
  <c r="L3872" i="5"/>
  <c r="L3873" i="5"/>
  <c r="L3874" i="5"/>
  <c r="L3875" i="5"/>
  <c r="L3876" i="5"/>
  <c r="L3877" i="5"/>
  <c r="L3878" i="5"/>
  <c r="L3879" i="5"/>
  <c r="L3880" i="5"/>
  <c r="L3881" i="5"/>
  <c r="L3882" i="5"/>
  <c r="L3883" i="5"/>
  <c r="L3884" i="5"/>
  <c r="L3885" i="5"/>
  <c r="L3886" i="5"/>
  <c r="L3887" i="5"/>
  <c r="L3888" i="5"/>
  <c r="L3889" i="5"/>
  <c r="L3890" i="5"/>
  <c r="L3891" i="5"/>
  <c r="L3892" i="5"/>
  <c r="L3893" i="5"/>
  <c r="L3894" i="5"/>
  <c r="L3895" i="5"/>
  <c r="L3896" i="5"/>
  <c r="L3897" i="5"/>
  <c r="L3898" i="5"/>
  <c r="L3899" i="5"/>
  <c r="L3900" i="5"/>
  <c r="L3901" i="5"/>
  <c r="L3902" i="5"/>
  <c r="L3903" i="5"/>
  <c r="L3904" i="5"/>
  <c r="L3905" i="5"/>
  <c r="L3906" i="5"/>
  <c r="L3907" i="5"/>
  <c r="L3908" i="5"/>
  <c r="L3909" i="5"/>
  <c r="L3910" i="5"/>
  <c r="L3911" i="5"/>
  <c r="L3912" i="5"/>
  <c r="L3913" i="5"/>
  <c r="L3914" i="5"/>
  <c r="L3915" i="5"/>
  <c r="L3916" i="5"/>
  <c r="L3917" i="5"/>
  <c r="L3918" i="5"/>
  <c r="L3919" i="5"/>
  <c r="L3920" i="5"/>
  <c r="L3921" i="5"/>
  <c r="L3922" i="5"/>
  <c r="L3923" i="5"/>
  <c r="L3924" i="5"/>
  <c r="L3925" i="5"/>
  <c r="L3926" i="5"/>
  <c r="L3927" i="5"/>
  <c r="L3928" i="5"/>
  <c r="L3929" i="5"/>
  <c r="L3930" i="5"/>
  <c r="L3931" i="5"/>
  <c r="L3932" i="5"/>
  <c r="L3933" i="5"/>
  <c r="L3934" i="5"/>
  <c r="L3935" i="5"/>
  <c r="L3936" i="5"/>
  <c r="L3937" i="5"/>
  <c r="L3938" i="5"/>
  <c r="L3939" i="5"/>
  <c r="L3940" i="5"/>
  <c r="L3941" i="5"/>
  <c r="L3942" i="5"/>
  <c r="L3943" i="5"/>
  <c r="L3944" i="5"/>
  <c r="L3945" i="5"/>
  <c r="L3946" i="5"/>
  <c r="L3947" i="5"/>
  <c r="L3948" i="5"/>
  <c r="L3949" i="5"/>
  <c r="L3950" i="5"/>
  <c r="L3951" i="5"/>
  <c r="L3952" i="5"/>
  <c r="L3953" i="5"/>
  <c r="L3954" i="5"/>
  <c r="L3955" i="5"/>
  <c r="L3956" i="5"/>
  <c r="L3957" i="5"/>
  <c r="L3958" i="5"/>
  <c r="L3959" i="5"/>
  <c r="L3960" i="5"/>
  <c r="L3961" i="5"/>
  <c r="L3962" i="5"/>
  <c r="L3963" i="5"/>
  <c r="L3964" i="5"/>
  <c r="L3965" i="5"/>
  <c r="L3966" i="5"/>
  <c r="L3967" i="5"/>
  <c r="L3968" i="5"/>
  <c r="L3969" i="5"/>
  <c r="L3970" i="5"/>
  <c r="L3971" i="5"/>
  <c r="L3972" i="5"/>
  <c r="L3973" i="5"/>
  <c r="L3974" i="5"/>
  <c r="L3975" i="5"/>
  <c r="L3976" i="5"/>
  <c r="L3977" i="5"/>
  <c r="L3978" i="5"/>
  <c r="L3979" i="5"/>
  <c r="L3980" i="5"/>
  <c r="L3981" i="5"/>
  <c r="L3982" i="5"/>
  <c r="L3983" i="5"/>
  <c r="L3984" i="5"/>
  <c r="L3985" i="5"/>
  <c r="L3986" i="5"/>
  <c r="L3987" i="5"/>
  <c r="L3988" i="5"/>
  <c r="L3989" i="5"/>
  <c r="L3990" i="5"/>
  <c r="L3991" i="5"/>
  <c r="L3992" i="5"/>
  <c r="L3993" i="5"/>
  <c r="L3994" i="5"/>
  <c r="L3995" i="5"/>
  <c r="L3996" i="5"/>
  <c r="L3997" i="5"/>
  <c r="L3998" i="5"/>
  <c r="L3999" i="5"/>
  <c r="L4000" i="5"/>
  <c r="L4001" i="5"/>
  <c r="L4002" i="5"/>
  <c r="L4003" i="5"/>
  <c r="L4004" i="5"/>
  <c r="L4005" i="5"/>
  <c r="L4006" i="5"/>
  <c r="L4007" i="5"/>
  <c r="L4008" i="5"/>
  <c r="L4009" i="5"/>
  <c r="L4010" i="5"/>
  <c r="L4011" i="5"/>
  <c r="L4012" i="5"/>
  <c r="L4013" i="5"/>
  <c r="L4014" i="5"/>
  <c r="L4015" i="5"/>
  <c r="L4016" i="5"/>
  <c r="L4017" i="5"/>
  <c r="L4018" i="5"/>
  <c r="L4019" i="5"/>
  <c r="L4020" i="5"/>
  <c r="L4021" i="5"/>
  <c r="L4022" i="5"/>
  <c r="L4023" i="5"/>
  <c r="L4024" i="5"/>
  <c r="L4025" i="5"/>
  <c r="L4026" i="5"/>
  <c r="L4027" i="5"/>
  <c r="L4028" i="5"/>
  <c r="L4029" i="5"/>
  <c r="L4030" i="5"/>
  <c r="L4031" i="5"/>
  <c r="L4032" i="5"/>
  <c r="L4033" i="5"/>
  <c r="L4034" i="5"/>
  <c r="L4035" i="5"/>
  <c r="L4036" i="5"/>
  <c r="L4037" i="5"/>
  <c r="L4038" i="5"/>
  <c r="L4039" i="5"/>
  <c r="L4040" i="5"/>
  <c r="L4041" i="5"/>
  <c r="L4042" i="5"/>
  <c r="L4043" i="5"/>
  <c r="L4044" i="5"/>
  <c r="L4045" i="5"/>
  <c r="L4046" i="5"/>
  <c r="L4047" i="5"/>
  <c r="L4048" i="5"/>
  <c r="L4049" i="5"/>
  <c r="L4050" i="5"/>
  <c r="L4051" i="5"/>
  <c r="L4052" i="5"/>
  <c r="L4053" i="5"/>
  <c r="L4054" i="5"/>
  <c r="L4055" i="5"/>
  <c r="L4056" i="5"/>
  <c r="L4057" i="5"/>
  <c r="L4058" i="5"/>
  <c r="L4059" i="5"/>
  <c r="L4060" i="5"/>
  <c r="L4061" i="5"/>
  <c r="L4062" i="5"/>
  <c r="L4063" i="5"/>
  <c r="L4064" i="5"/>
  <c r="L4065" i="5"/>
  <c r="L4066" i="5"/>
  <c r="L4067" i="5"/>
  <c r="L4068" i="5"/>
  <c r="L4069" i="5"/>
  <c r="L4070" i="5"/>
  <c r="L4071" i="5"/>
  <c r="L4072" i="5"/>
  <c r="L4073" i="5"/>
  <c r="L4074" i="5"/>
  <c r="L4075" i="5"/>
  <c r="L4076" i="5"/>
  <c r="L4077" i="5"/>
  <c r="L4078" i="5"/>
  <c r="L4079" i="5"/>
  <c r="L4080" i="5"/>
  <c r="L4081" i="5"/>
  <c r="L4082" i="5"/>
  <c r="L4083" i="5"/>
  <c r="L4084" i="5"/>
  <c r="L4085" i="5"/>
  <c r="L4086" i="5"/>
  <c r="L4087" i="5"/>
  <c r="L4088" i="5"/>
  <c r="L4089" i="5"/>
  <c r="L4090" i="5"/>
  <c r="L4091" i="5"/>
  <c r="L4092" i="5"/>
  <c r="L4093" i="5"/>
  <c r="L4094" i="5"/>
  <c r="L4095" i="5"/>
  <c r="L4096" i="5"/>
  <c r="L4097" i="5"/>
  <c r="L4098" i="5"/>
  <c r="L4099" i="5"/>
  <c r="L4100" i="5"/>
  <c r="L4101" i="5"/>
  <c r="L4102" i="5"/>
  <c r="L4103" i="5"/>
  <c r="L4104" i="5"/>
  <c r="L4105" i="5"/>
  <c r="L4106" i="5"/>
  <c r="L4107" i="5"/>
  <c r="L4108" i="5"/>
  <c r="L4109" i="5"/>
  <c r="L4110" i="5"/>
  <c r="L4111" i="5"/>
  <c r="L4112" i="5"/>
  <c r="L4113" i="5"/>
  <c r="L4114" i="5"/>
  <c r="L4115" i="5"/>
  <c r="L4116" i="5"/>
  <c r="L4117" i="5"/>
  <c r="L4118" i="5"/>
  <c r="L4119" i="5"/>
  <c r="L4120" i="5"/>
  <c r="L4121" i="5"/>
  <c r="L4122" i="5"/>
  <c r="L4123" i="5"/>
  <c r="L4124" i="5"/>
  <c r="L4125" i="5"/>
  <c r="L4126" i="5"/>
  <c r="L4127" i="5"/>
  <c r="L4128" i="5"/>
  <c r="L4129" i="5"/>
  <c r="L4130" i="5"/>
  <c r="L4131" i="5"/>
  <c r="L4132" i="5"/>
  <c r="L4133" i="5"/>
  <c r="L4134" i="5"/>
  <c r="L4135" i="5"/>
  <c r="L4136" i="5"/>
  <c r="L4137" i="5"/>
  <c r="L4138" i="5"/>
  <c r="L4139" i="5"/>
  <c r="L4140" i="5"/>
  <c r="L4141" i="5"/>
  <c r="L4142" i="5"/>
  <c r="L4143" i="5"/>
  <c r="L4144" i="5"/>
  <c r="L4145" i="5"/>
  <c r="L4146" i="5"/>
  <c r="L4147" i="5"/>
  <c r="L4148" i="5"/>
  <c r="L4149" i="5"/>
  <c r="L4150" i="5"/>
  <c r="L4151" i="5"/>
  <c r="L4152" i="5"/>
  <c r="L4153" i="5"/>
  <c r="L4154" i="5"/>
  <c r="L4155" i="5"/>
  <c r="L4156" i="5"/>
  <c r="L4157" i="5"/>
  <c r="L4158" i="5"/>
  <c r="L4159" i="5"/>
  <c r="L4160" i="5"/>
  <c r="L4161" i="5"/>
  <c r="L4162" i="5"/>
  <c r="L4163" i="5"/>
  <c r="L4164" i="5"/>
  <c r="L4165" i="5"/>
  <c r="L4166" i="5"/>
  <c r="L4167" i="5"/>
  <c r="L4168" i="5"/>
  <c r="L4169" i="5"/>
  <c r="L4170" i="5"/>
  <c r="L4171" i="5"/>
  <c r="L4172" i="5"/>
  <c r="L4173" i="5"/>
  <c r="L4174" i="5"/>
  <c r="L4175" i="5"/>
  <c r="L4176" i="5"/>
  <c r="L4177" i="5"/>
  <c r="L4178" i="5"/>
  <c r="L4179" i="5"/>
  <c r="L4180" i="5"/>
  <c r="L4181" i="5"/>
  <c r="L4182" i="5"/>
  <c r="L4183" i="5"/>
  <c r="L4184" i="5"/>
  <c r="L4185" i="5"/>
  <c r="L4186" i="5"/>
  <c r="L4187" i="5"/>
  <c r="L4188" i="5"/>
  <c r="L4189" i="5"/>
  <c r="L4190" i="5"/>
  <c r="L4191" i="5"/>
  <c r="L4192" i="5"/>
  <c r="L4193" i="5"/>
  <c r="L4194" i="5"/>
  <c r="L4195" i="5"/>
  <c r="L4196" i="5"/>
  <c r="L4197" i="5"/>
  <c r="L4198" i="5"/>
  <c r="L4199" i="5"/>
  <c r="L4200" i="5"/>
  <c r="L4201" i="5"/>
  <c r="L4202" i="5"/>
  <c r="L4203" i="5"/>
  <c r="L4204" i="5"/>
  <c r="L4205" i="5"/>
  <c r="L4206" i="5"/>
  <c r="L4207" i="5"/>
  <c r="L4208" i="5"/>
  <c r="L4209" i="5"/>
  <c r="L4210" i="5"/>
  <c r="L4211" i="5"/>
  <c r="L4212" i="5"/>
  <c r="L4213" i="5"/>
  <c r="L4214" i="5"/>
  <c r="L4215" i="5"/>
  <c r="L4216" i="5"/>
  <c r="L4217" i="5"/>
  <c r="L4218" i="5"/>
  <c r="L4219" i="5"/>
  <c r="L4220" i="5"/>
  <c r="L4221" i="5"/>
  <c r="L4222" i="5"/>
  <c r="L4223" i="5"/>
  <c r="L4224" i="5"/>
  <c r="L4225" i="5"/>
  <c r="L4226" i="5"/>
  <c r="L4227" i="5"/>
  <c r="L4228" i="5"/>
  <c r="L4229" i="5"/>
  <c r="L4230" i="5"/>
  <c r="L4231" i="5"/>
  <c r="L4232" i="5"/>
  <c r="L4233" i="5"/>
  <c r="L4234" i="5"/>
  <c r="L4235" i="5"/>
  <c r="L4236" i="5"/>
  <c r="L4237" i="5"/>
  <c r="L4238" i="5"/>
  <c r="L4239" i="5"/>
  <c r="L4240" i="5"/>
  <c r="L4241" i="5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I2001" i="1"/>
  <c r="AI2002" i="1"/>
  <c r="AI2003" i="1"/>
  <c r="AI2004" i="1"/>
  <c r="AI2005" i="1"/>
  <c r="AI2006" i="1"/>
  <c r="AI2007" i="1"/>
  <c r="AI2008" i="1"/>
  <c r="AI2009" i="1"/>
  <c r="AI2010" i="1"/>
  <c r="AI2011" i="1"/>
  <c r="AI2012" i="1"/>
  <c r="AI2013" i="1"/>
  <c r="AI2014" i="1"/>
  <c r="AI2015" i="1"/>
  <c r="AI2016" i="1"/>
  <c r="AI2017" i="1"/>
  <c r="AI2018" i="1"/>
  <c r="AI2019" i="1"/>
  <c r="AI2020" i="1"/>
  <c r="AI2021" i="1"/>
  <c r="AI2022" i="1"/>
  <c r="AI2023" i="1"/>
  <c r="AI2024" i="1"/>
  <c r="AI2025" i="1"/>
  <c r="AI2026" i="1"/>
  <c r="AI2027" i="1"/>
  <c r="AI2028" i="1"/>
  <c r="AI2029" i="1"/>
  <c r="AI2030" i="1"/>
  <c r="AI2031" i="1"/>
  <c r="AI2032" i="1"/>
  <c r="AI2033" i="1"/>
  <c r="AI2034" i="1"/>
  <c r="AI2035" i="1"/>
  <c r="AI2036" i="1"/>
  <c r="AI2037" i="1"/>
  <c r="AI2038" i="1"/>
  <c r="AI2039" i="1"/>
  <c r="AI2040" i="1"/>
  <c r="AI2041" i="1"/>
  <c r="AI2042" i="1"/>
  <c r="AI2043" i="1"/>
  <c r="AI2044" i="1"/>
  <c r="AI2045" i="1"/>
  <c r="AI2046" i="1"/>
  <c r="AI2047" i="1"/>
  <c r="AI2048" i="1"/>
  <c r="AI2049" i="1"/>
  <c r="AI2050" i="1"/>
  <c r="AI2051" i="1"/>
  <c r="AI2052" i="1"/>
  <c r="AI2053" i="1"/>
  <c r="AI2054" i="1"/>
  <c r="AI2055" i="1"/>
  <c r="AI2056" i="1"/>
  <c r="AI2057" i="1"/>
  <c r="AI2058" i="1"/>
  <c r="AI2059" i="1"/>
  <c r="AI2060" i="1"/>
  <c r="AI2061" i="1"/>
  <c r="AI2062" i="1"/>
  <c r="AI2063" i="1"/>
  <c r="AI2064" i="1"/>
  <c r="AI2065" i="1"/>
  <c r="AI2066" i="1"/>
  <c r="AI2067" i="1"/>
  <c r="AI2068" i="1"/>
  <c r="AI2069" i="1"/>
  <c r="AI2070" i="1"/>
  <c r="AI2071" i="1"/>
  <c r="AI2072" i="1"/>
  <c r="AI2073" i="1"/>
  <c r="AI2074" i="1"/>
  <c r="AI2075" i="1"/>
  <c r="AI2076" i="1"/>
  <c r="AI2077" i="1"/>
  <c r="AI2078" i="1"/>
  <c r="AI2079" i="1"/>
  <c r="AI2080" i="1"/>
  <c r="AI2081" i="1"/>
  <c r="AI2082" i="1"/>
  <c r="AI2083" i="1"/>
  <c r="AI2084" i="1"/>
  <c r="AI2085" i="1"/>
  <c r="AI2086" i="1"/>
  <c r="AI2087" i="1"/>
  <c r="AI2088" i="1"/>
  <c r="AI2089" i="1"/>
  <c r="AI2090" i="1"/>
  <c r="AI2091" i="1"/>
  <c r="AI2092" i="1"/>
  <c r="AI2093" i="1"/>
  <c r="AI2094" i="1"/>
  <c r="AI2095" i="1"/>
  <c r="AI2096" i="1"/>
  <c r="AI2097" i="1"/>
  <c r="AI2098" i="1"/>
  <c r="AI2099" i="1"/>
  <c r="AI2100" i="1"/>
  <c r="AI2101" i="1"/>
  <c r="AI2102" i="1"/>
  <c r="AI2103" i="1"/>
  <c r="AI2104" i="1"/>
  <c r="AI2105" i="1"/>
  <c r="AI2106" i="1"/>
  <c r="AI2107" i="1"/>
  <c r="AI2108" i="1"/>
  <c r="AI2109" i="1"/>
  <c r="AI2110" i="1"/>
  <c r="AI2111" i="1"/>
  <c r="AI2112" i="1"/>
  <c r="AI2113" i="1"/>
  <c r="AI2114" i="1"/>
  <c r="AI2115" i="1"/>
  <c r="AI2116" i="1"/>
  <c r="AI2117" i="1"/>
  <c r="AI2118" i="1"/>
  <c r="AI2119" i="1"/>
  <c r="AI2120" i="1"/>
  <c r="AI2121" i="1"/>
  <c r="AI2122" i="1"/>
  <c r="AI2123" i="1"/>
  <c r="AI2124" i="1"/>
  <c r="AI2125" i="1"/>
  <c r="AI2126" i="1"/>
  <c r="AI2127" i="1"/>
  <c r="AI2128" i="1"/>
  <c r="AI2129" i="1"/>
  <c r="AI2130" i="1"/>
  <c r="AI2131" i="1"/>
  <c r="AI2132" i="1"/>
  <c r="AI2133" i="1"/>
  <c r="AI2134" i="1"/>
  <c r="AI2135" i="1"/>
  <c r="AI2136" i="1"/>
  <c r="AI2137" i="1"/>
  <c r="AI2138" i="1"/>
  <c r="AI2139" i="1"/>
  <c r="AI2140" i="1"/>
  <c r="AI2141" i="1"/>
  <c r="AI2142" i="1"/>
  <c r="AI2143" i="1"/>
  <c r="AI2144" i="1"/>
  <c r="AI2145" i="1"/>
  <c r="AI2146" i="1"/>
  <c r="AI2147" i="1"/>
  <c r="AI2148" i="1"/>
  <c r="AI2149" i="1"/>
  <c r="AI2150" i="1"/>
  <c r="AI2151" i="1"/>
  <c r="AI2152" i="1"/>
  <c r="AI2153" i="1"/>
  <c r="AI2154" i="1"/>
  <c r="AI2155" i="1"/>
  <c r="AI2156" i="1"/>
  <c r="AI2157" i="1"/>
  <c r="AI2158" i="1"/>
  <c r="AI2159" i="1"/>
  <c r="AI2160" i="1"/>
  <c r="AI2161" i="1"/>
  <c r="AI2162" i="1"/>
  <c r="AI2163" i="1"/>
  <c r="AI2164" i="1"/>
  <c r="AI2165" i="1"/>
  <c r="AI2166" i="1"/>
  <c r="AI2167" i="1"/>
  <c r="AI2168" i="1"/>
  <c r="AI2169" i="1"/>
  <c r="AI2170" i="1"/>
  <c r="AI2171" i="1"/>
  <c r="AI2172" i="1"/>
  <c r="AI2173" i="1"/>
  <c r="AI2174" i="1"/>
  <c r="AI2175" i="1"/>
  <c r="AI2176" i="1"/>
  <c r="AI2177" i="1"/>
  <c r="AI2178" i="1"/>
  <c r="AI2179" i="1"/>
  <c r="AI2180" i="1"/>
  <c r="AI2181" i="1"/>
  <c r="AI2182" i="1"/>
  <c r="AI2183" i="1"/>
  <c r="AI2184" i="1"/>
  <c r="AI2185" i="1"/>
  <c r="AI2186" i="1"/>
  <c r="AI2187" i="1"/>
  <c r="AI2188" i="1"/>
  <c r="AI2189" i="1"/>
  <c r="AI2190" i="1"/>
  <c r="AI2191" i="1"/>
  <c r="AI2192" i="1"/>
  <c r="AI2193" i="1"/>
  <c r="AI2194" i="1"/>
  <c r="AI2195" i="1"/>
  <c r="AI2196" i="1"/>
  <c r="AI2197" i="1"/>
  <c r="AI2198" i="1"/>
  <c r="AI2199" i="1"/>
  <c r="AI2200" i="1"/>
  <c r="AI2201" i="1"/>
  <c r="AI2202" i="1"/>
  <c r="AI2203" i="1"/>
  <c r="AI2204" i="1"/>
  <c r="AI2205" i="1"/>
  <c r="AI2206" i="1"/>
  <c r="AI2207" i="1"/>
  <c r="AI2208" i="1"/>
  <c r="AI2209" i="1"/>
  <c r="AI2210" i="1"/>
  <c r="AI2211" i="1"/>
  <c r="AI2212" i="1"/>
  <c r="AI2213" i="1"/>
  <c r="AI2214" i="1"/>
  <c r="AI2215" i="1"/>
  <c r="AI2216" i="1"/>
  <c r="AI2217" i="1"/>
  <c r="AI2218" i="1"/>
  <c r="AI2219" i="1"/>
  <c r="AI2220" i="1"/>
  <c r="AI2221" i="1"/>
  <c r="AI2222" i="1"/>
  <c r="AI2223" i="1"/>
  <c r="AI2224" i="1"/>
  <c r="AI2225" i="1"/>
  <c r="AI2226" i="1"/>
  <c r="AI2227" i="1"/>
  <c r="AI2228" i="1"/>
  <c r="AI2229" i="1"/>
  <c r="AI2230" i="1"/>
  <c r="AI2231" i="1"/>
  <c r="AI2232" i="1"/>
  <c r="AI2233" i="1"/>
  <c r="AI2234" i="1"/>
  <c r="AI2235" i="1"/>
  <c r="AI2236" i="1"/>
  <c r="AI2237" i="1"/>
  <c r="AI2238" i="1"/>
  <c r="AI2239" i="1"/>
  <c r="AI2240" i="1"/>
  <c r="AI2241" i="1"/>
  <c r="AI2242" i="1"/>
  <c r="AI2243" i="1"/>
  <c r="AI2244" i="1"/>
  <c r="AI2245" i="1"/>
  <c r="AI2246" i="1"/>
  <c r="AI2247" i="1"/>
  <c r="AI2248" i="1"/>
  <c r="AI2249" i="1"/>
  <c r="AI2250" i="1"/>
  <c r="AI2251" i="1"/>
  <c r="AI2252" i="1"/>
  <c r="AI2253" i="1"/>
  <c r="AI2254" i="1"/>
  <c r="AI2255" i="1"/>
  <c r="AI2256" i="1"/>
  <c r="AI2257" i="1"/>
  <c r="AI2258" i="1"/>
  <c r="AI2259" i="1"/>
  <c r="AI2260" i="1"/>
  <c r="AI2261" i="1"/>
  <c r="AI2262" i="1"/>
  <c r="AI2263" i="1"/>
  <c r="AI2264" i="1"/>
  <c r="AI2265" i="1"/>
  <c r="AI2266" i="1"/>
  <c r="AI2267" i="1"/>
  <c r="AI2268" i="1"/>
  <c r="AI2269" i="1"/>
  <c r="AI2270" i="1"/>
  <c r="AI2271" i="1"/>
  <c r="AI2272" i="1"/>
  <c r="AI2273" i="1"/>
  <c r="AI2274" i="1"/>
  <c r="AI2275" i="1"/>
  <c r="AI2276" i="1"/>
  <c r="AI2277" i="1"/>
  <c r="AI2278" i="1"/>
  <c r="AI2279" i="1"/>
  <c r="AI2280" i="1"/>
  <c r="AI2281" i="1"/>
  <c r="AI2282" i="1"/>
  <c r="AI2283" i="1"/>
  <c r="AI2284" i="1"/>
  <c r="AI2285" i="1"/>
  <c r="AI2286" i="1"/>
  <c r="AI2287" i="1"/>
  <c r="AI2288" i="1"/>
  <c r="AI2289" i="1"/>
  <c r="AI2290" i="1"/>
  <c r="AI2291" i="1"/>
  <c r="AI2292" i="1"/>
  <c r="AI2293" i="1"/>
  <c r="AI2294" i="1"/>
  <c r="AI2295" i="1"/>
  <c r="AI2296" i="1"/>
  <c r="AI2297" i="1"/>
  <c r="AI2298" i="1"/>
  <c r="AI2299" i="1"/>
  <c r="AI2300" i="1"/>
  <c r="AI2301" i="1"/>
  <c r="AI2302" i="1"/>
  <c r="AI2303" i="1"/>
  <c r="AI2304" i="1"/>
  <c r="AI2305" i="1"/>
  <c r="AI2306" i="1"/>
  <c r="AI2307" i="1"/>
  <c r="AI2308" i="1"/>
  <c r="AI2309" i="1"/>
  <c r="AI2310" i="1"/>
  <c r="AI2311" i="1"/>
  <c r="AI2312" i="1"/>
  <c r="AI2313" i="1"/>
  <c r="AI2314" i="1"/>
  <c r="AI2315" i="1"/>
  <c r="AI2316" i="1"/>
  <c r="AI2317" i="1"/>
  <c r="AI2318" i="1"/>
  <c r="AI2319" i="1"/>
  <c r="AI2320" i="1"/>
  <c r="AI2321" i="1"/>
  <c r="AI2322" i="1"/>
  <c r="AI2323" i="1"/>
  <c r="AI2324" i="1"/>
  <c r="AI2325" i="1"/>
  <c r="AI2326" i="1"/>
  <c r="AI2327" i="1"/>
  <c r="AI2328" i="1"/>
  <c r="AI2329" i="1"/>
  <c r="AI2330" i="1"/>
  <c r="AI2331" i="1"/>
  <c r="AI2332" i="1"/>
  <c r="AI2333" i="1"/>
  <c r="AI2334" i="1"/>
  <c r="AI2335" i="1"/>
  <c r="AI2336" i="1"/>
  <c r="AI2337" i="1"/>
  <c r="AI2338" i="1"/>
  <c r="AI2339" i="1"/>
  <c r="AI2340" i="1"/>
  <c r="AI2341" i="1"/>
  <c r="AI2342" i="1"/>
  <c r="AI2343" i="1"/>
  <c r="AI2344" i="1"/>
  <c r="AI2345" i="1"/>
  <c r="AI2346" i="1"/>
  <c r="AI2347" i="1"/>
  <c r="AI2348" i="1"/>
  <c r="AI2349" i="1"/>
  <c r="AI2350" i="1"/>
  <c r="AI2351" i="1"/>
  <c r="AI2352" i="1"/>
  <c r="AI2353" i="1"/>
  <c r="AI2354" i="1"/>
  <c r="AI2355" i="1"/>
  <c r="AI2356" i="1"/>
  <c r="AI2357" i="1"/>
  <c r="AI2358" i="1"/>
  <c r="AI2359" i="1"/>
  <c r="AI2360" i="1"/>
  <c r="AI2361" i="1"/>
  <c r="AI2362" i="1"/>
  <c r="AI2363" i="1"/>
  <c r="AI2364" i="1"/>
  <c r="AI2365" i="1"/>
  <c r="AI2366" i="1"/>
  <c r="AI2367" i="1"/>
  <c r="AI2368" i="1"/>
  <c r="AI2369" i="1"/>
  <c r="AI2370" i="1"/>
  <c r="AI2371" i="1"/>
  <c r="AI2372" i="1"/>
  <c r="AI2373" i="1"/>
  <c r="AI2374" i="1"/>
  <c r="AI2375" i="1"/>
  <c r="AI2376" i="1"/>
  <c r="AI2377" i="1"/>
  <c r="AI2378" i="1"/>
  <c r="AI2379" i="1"/>
  <c r="AI2380" i="1"/>
  <c r="AI2381" i="1"/>
  <c r="AI2382" i="1"/>
  <c r="AI2383" i="1"/>
  <c r="AI2384" i="1"/>
  <c r="AI2385" i="1"/>
  <c r="AI2386" i="1"/>
  <c r="AI2387" i="1"/>
  <c r="AI2388" i="1"/>
  <c r="AI2389" i="1"/>
  <c r="AI2390" i="1"/>
  <c r="AI2391" i="1"/>
  <c r="AI2392" i="1"/>
  <c r="AI2393" i="1"/>
  <c r="AI2394" i="1"/>
  <c r="AI2395" i="1"/>
  <c r="AI2396" i="1"/>
  <c r="AI2397" i="1"/>
  <c r="AI2398" i="1"/>
  <c r="AI2399" i="1"/>
  <c r="AI2400" i="1"/>
  <c r="AI2401" i="1"/>
  <c r="AI2402" i="1"/>
  <c r="AI2403" i="1"/>
  <c r="AI2404" i="1"/>
  <c r="AI2405" i="1"/>
  <c r="AI2406" i="1"/>
  <c r="AI2407" i="1"/>
  <c r="AI2408" i="1"/>
  <c r="AI2409" i="1"/>
  <c r="AI2410" i="1"/>
  <c r="AI2411" i="1"/>
  <c r="AI2412" i="1"/>
  <c r="AI2413" i="1"/>
  <c r="AI2414" i="1"/>
  <c r="AI2415" i="1"/>
  <c r="AI2416" i="1"/>
  <c r="AI2417" i="1"/>
  <c r="AI2418" i="1"/>
  <c r="AI2419" i="1"/>
  <c r="AI2420" i="1"/>
  <c r="AI2421" i="1"/>
  <c r="AI2422" i="1"/>
  <c r="AI2423" i="1"/>
  <c r="AI2424" i="1"/>
  <c r="AI2425" i="1"/>
  <c r="AI2426" i="1"/>
  <c r="AI2427" i="1"/>
  <c r="AI2428" i="1"/>
  <c r="AI2429" i="1"/>
  <c r="AI2430" i="1"/>
  <c r="AI2431" i="1"/>
  <c r="AI2432" i="1"/>
  <c r="AI2433" i="1"/>
  <c r="AI2434" i="1"/>
  <c r="AI2435" i="1"/>
  <c r="AI2436" i="1"/>
  <c r="AI2437" i="1"/>
  <c r="AI2438" i="1"/>
  <c r="AI2439" i="1"/>
  <c r="AI2440" i="1"/>
  <c r="AI2441" i="1"/>
  <c r="AI2442" i="1"/>
  <c r="AI2443" i="1"/>
  <c r="AI2444" i="1"/>
  <c r="AI2445" i="1"/>
  <c r="AI2446" i="1"/>
  <c r="AI2447" i="1"/>
  <c r="AI2448" i="1"/>
  <c r="AI2449" i="1"/>
  <c r="AI2450" i="1"/>
  <c r="AI2451" i="1"/>
  <c r="AI2452" i="1"/>
  <c r="AI2453" i="1"/>
  <c r="AI2454" i="1"/>
  <c r="AI2455" i="1"/>
  <c r="AI2456" i="1"/>
  <c r="AI2457" i="1"/>
  <c r="AI2458" i="1"/>
  <c r="AI2459" i="1"/>
  <c r="AI2460" i="1"/>
  <c r="AI2461" i="1"/>
  <c r="AI2462" i="1"/>
  <c r="AI2463" i="1"/>
  <c r="AI2464" i="1"/>
  <c r="AI2465" i="1"/>
  <c r="AI2466" i="1"/>
  <c r="AI2467" i="1"/>
  <c r="AI2468" i="1"/>
  <c r="AI2469" i="1"/>
  <c r="AI2470" i="1"/>
  <c r="AI2471" i="1"/>
  <c r="AI2472" i="1"/>
  <c r="AI2473" i="1"/>
  <c r="AI2474" i="1"/>
  <c r="AI2475" i="1"/>
  <c r="AI2476" i="1"/>
  <c r="AI2477" i="1"/>
  <c r="AI2478" i="1"/>
  <c r="AI2479" i="1"/>
  <c r="AI2480" i="1"/>
  <c r="AI2481" i="1"/>
  <c r="AI2482" i="1"/>
  <c r="AI2483" i="1"/>
  <c r="AI2484" i="1"/>
  <c r="AI2485" i="1"/>
  <c r="AI2486" i="1"/>
  <c r="AI2487" i="1"/>
  <c r="AI2488" i="1"/>
  <c r="AI2489" i="1"/>
  <c r="AI2490" i="1"/>
  <c r="AI2491" i="1"/>
  <c r="AI2492" i="1"/>
  <c r="AI2493" i="1"/>
  <c r="AI2494" i="1"/>
  <c r="AI2495" i="1"/>
  <c r="AI2496" i="1"/>
  <c r="AI2497" i="1"/>
  <c r="AI2498" i="1"/>
  <c r="AI2499" i="1"/>
  <c r="AI2500" i="1"/>
  <c r="AI2501" i="1"/>
  <c r="AI2502" i="1"/>
  <c r="AI2503" i="1"/>
  <c r="AI2504" i="1"/>
  <c r="AI2505" i="1"/>
  <c r="AI2506" i="1"/>
  <c r="AI2507" i="1"/>
  <c r="AI2508" i="1"/>
  <c r="AI2509" i="1"/>
  <c r="AI2510" i="1"/>
  <c r="AI2511" i="1"/>
  <c r="AI2512" i="1"/>
  <c r="AI2513" i="1"/>
  <c r="AI2514" i="1"/>
  <c r="AI2515" i="1"/>
  <c r="AI2516" i="1"/>
  <c r="AI2517" i="1"/>
  <c r="AI2518" i="1"/>
  <c r="AI2519" i="1"/>
  <c r="AI2520" i="1"/>
  <c r="AI2521" i="1"/>
  <c r="AI2522" i="1"/>
  <c r="AI2523" i="1"/>
  <c r="AI2524" i="1"/>
  <c r="AI2525" i="1"/>
  <c r="AI2526" i="1"/>
  <c r="AI2527" i="1"/>
  <c r="AI2528" i="1"/>
  <c r="AI2529" i="1"/>
  <c r="AI2530" i="1"/>
  <c r="AI2531" i="1"/>
  <c r="AI2532" i="1"/>
  <c r="AI2533" i="1"/>
  <c r="AI2534" i="1"/>
  <c r="AI2535" i="1"/>
  <c r="AI2536" i="1"/>
  <c r="AI2537" i="1"/>
  <c r="AI2538" i="1"/>
  <c r="AI2539" i="1"/>
  <c r="AI2540" i="1"/>
  <c r="AI2541" i="1"/>
  <c r="AI2542" i="1"/>
  <c r="AI2543" i="1"/>
  <c r="AI2544" i="1"/>
  <c r="AI2545" i="1"/>
  <c r="AI2546" i="1"/>
  <c r="AI2547" i="1"/>
  <c r="AI2548" i="1"/>
  <c r="AI2549" i="1"/>
  <c r="AI2550" i="1"/>
  <c r="AI2551" i="1"/>
  <c r="AI2552" i="1"/>
  <c r="AI2553" i="1"/>
  <c r="AI2554" i="1"/>
  <c r="AI2555" i="1"/>
  <c r="AI2556" i="1"/>
  <c r="AI2557" i="1"/>
  <c r="AI2558" i="1"/>
  <c r="AI2559" i="1"/>
  <c r="AI2560" i="1"/>
  <c r="AI2561" i="1"/>
  <c r="AI2562" i="1"/>
  <c r="AI2563" i="1"/>
  <c r="AI2564" i="1"/>
  <c r="AI2565" i="1"/>
  <c r="AI2566" i="1"/>
  <c r="AI2567" i="1"/>
  <c r="AI2568" i="1"/>
  <c r="AI2569" i="1"/>
  <c r="AI2570" i="1"/>
  <c r="AI2571" i="1"/>
  <c r="AI2572" i="1"/>
  <c r="AI2573" i="1"/>
  <c r="AI2574" i="1"/>
  <c r="AI2575" i="1"/>
  <c r="AI2576" i="1"/>
  <c r="AI2577" i="1"/>
  <c r="AI2578" i="1"/>
  <c r="AI2579" i="1"/>
  <c r="AI2580" i="1"/>
  <c r="AI2581" i="1"/>
  <c r="AI2582" i="1"/>
  <c r="AI2583" i="1"/>
  <c r="AI2584" i="1"/>
  <c r="AI2585" i="1"/>
  <c r="AI2586" i="1"/>
  <c r="AI2587" i="1"/>
  <c r="AI2588" i="1"/>
  <c r="AI2589" i="1"/>
  <c r="AI2590" i="1"/>
  <c r="AI2591" i="1"/>
  <c r="AI2592" i="1"/>
  <c r="AI2593" i="1"/>
  <c r="AI2594" i="1"/>
  <c r="AI2595" i="1"/>
  <c r="AI2596" i="1"/>
  <c r="AI2597" i="1"/>
  <c r="AI2598" i="1"/>
  <c r="AI2599" i="1"/>
  <c r="AI2600" i="1"/>
  <c r="AI2601" i="1"/>
  <c r="AI2602" i="1"/>
  <c r="AI2603" i="1"/>
  <c r="AI2604" i="1"/>
  <c r="AI2605" i="1"/>
  <c r="AI2606" i="1"/>
  <c r="AI2607" i="1"/>
  <c r="AI2608" i="1"/>
  <c r="AI2609" i="1"/>
  <c r="AI2610" i="1"/>
  <c r="AI2611" i="1"/>
  <c r="AI2612" i="1"/>
  <c r="AI2613" i="1"/>
  <c r="AI2614" i="1"/>
  <c r="AI2615" i="1"/>
  <c r="AI2616" i="1"/>
  <c r="AI2617" i="1"/>
  <c r="AI2618" i="1"/>
  <c r="AI2619" i="1"/>
  <c r="AI2620" i="1"/>
  <c r="AI2621" i="1"/>
  <c r="AI2622" i="1"/>
  <c r="AI2623" i="1"/>
  <c r="AI2624" i="1"/>
  <c r="AI2625" i="1"/>
  <c r="AI2626" i="1"/>
  <c r="AI2627" i="1"/>
  <c r="AI2628" i="1"/>
  <c r="AI2629" i="1"/>
  <c r="AI2630" i="1"/>
  <c r="AI2631" i="1"/>
  <c r="AI2632" i="1"/>
  <c r="AI2633" i="1"/>
  <c r="AI2634" i="1"/>
  <c r="AI2635" i="1"/>
  <c r="AI2636" i="1"/>
  <c r="AI2637" i="1"/>
  <c r="AI2638" i="1"/>
  <c r="AI2639" i="1"/>
  <c r="AI2640" i="1"/>
  <c r="AI2641" i="1"/>
  <c r="AI2642" i="1"/>
  <c r="AI2643" i="1"/>
  <c r="AI2644" i="1"/>
  <c r="AI2645" i="1"/>
  <c r="AI2646" i="1"/>
  <c r="AI2647" i="1"/>
  <c r="AI2648" i="1"/>
  <c r="AI2649" i="1"/>
  <c r="AI2650" i="1"/>
  <c r="AI2651" i="1"/>
  <c r="AI2652" i="1"/>
  <c r="AI2653" i="1"/>
  <c r="AI2654" i="1"/>
  <c r="AI2655" i="1"/>
  <c r="AI2656" i="1"/>
  <c r="AI2657" i="1"/>
  <c r="AI2658" i="1"/>
  <c r="AI2659" i="1"/>
  <c r="AI2660" i="1"/>
  <c r="AI2661" i="1"/>
  <c r="AI2662" i="1"/>
  <c r="AI2663" i="1"/>
  <c r="AI2664" i="1"/>
  <c r="AI2665" i="1"/>
  <c r="AI2666" i="1"/>
  <c r="AI2667" i="1"/>
  <c r="AI2668" i="1"/>
  <c r="AI2669" i="1"/>
  <c r="AI2670" i="1"/>
  <c r="AI2671" i="1"/>
  <c r="AI2672" i="1"/>
  <c r="AI2673" i="1"/>
  <c r="AI2674" i="1"/>
  <c r="AI2675" i="1"/>
  <c r="AI2676" i="1"/>
  <c r="AI2677" i="1"/>
  <c r="AI2678" i="1"/>
  <c r="AI2679" i="1"/>
  <c r="AI2680" i="1"/>
  <c r="AI2681" i="1"/>
  <c r="AI2682" i="1"/>
  <c r="AI2683" i="1"/>
  <c r="AI2684" i="1"/>
  <c r="AI2685" i="1"/>
  <c r="AI2686" i="1"/>
  <c r="AI2687" i="1"/>
  <c r="AI2688" i="1"/>
  <c r="AI2689" i="1"/>
  <c r="AI2690" i="1"/>
  <c r="AI2691" i="1"/>
  <c r="AI2692" i="1"/>
  <c r="AI2693" i="1"/>
  <c r="AI2694" i="1"/>
  <c r="AI2695" i="1"/>
  <c r="AI2696" i="1"/>
  <c r="AI2697" i="1"/>
  <c r="AI2698" i="1"/>
  <c r="AI2699" i="1"/>
  <c r="AI2700" i="1"/>
  <c r="AI2701" i="1"/>
  <c r="AI2702" i="1"/>
  <c r="AI2703" i="1"/>
  <c r="AI2704" i="1"/>
  <c r="AI2705" i="1"/>
  <c r="AI2706" i="1"/>
  <c r="AI2707" i="1"/>
  <c r="AI2708" i="1"/>
  <c r="AI2709" i="1"/>
  <c r="AI2710" i="1"/>
  <c r="AI2711" i="1"/>
  <c r="AI2712" i="1"/>
  <c r="AI2713" i="1"/>
  <c r="AI2714" i="1"/>
  <c r="AI2715" i="1"/>
  <c r="AI2716" i="1"/>
  <c r="AI2717" i="1"/>
  <c r="AI2718" i="1"/>
  <c r="AI2719" i="1"/>
  <c r="AI2720" i="1"/>
  <c r="AI2721" i="1"/>
  <c r="AI2722" i="1"/>
  <c r="AI2723" i="1"/>
  <c r="AI2724" i="1"/>
  <c r="AI2725" i="1"/>
  <c r="AI2726" i="1"/>
  <c r="AI2727" i="1"/>
  <c r="AI2728" i="1"/>
  <c r="AI2729" i="1"/>
  <c r="AI2730" i="1"/>
  <c r="AI2731" i="1"/>
  <c r="AI2732" i="1"/>
  <c r="AI2733" i="1"/>
  <c r="AI2734" i="1"/>
  <c r="AI2735" i="1"/>
  <c r="AI2736" i="1"/>
  <c r="AI2737" i="1"/>
  <c r="AI2738" i="1"/>
  <c r="AI2739" i="1"/>
  <c r="AI2740" i="1"/>
  <c r="AI2741" i="1"/>
  <c r="AI2742" i="1"/>
  <c r="AI2743" i="1"/>
  <c r="AI2744" i="1"/>
  <c r="AI2745" i="1"/>
  <c r="AI2746" i="1"/>
  <c r="AI2747" i="1"/>
  <c r="AI2748" i="1"/>
  <c r="AI2749" i="1"/>
  <c r="AI2750" i="1"/>
  <c r="AI2751" i="1"/>
  <c r="AI2752" i="1"/>
  <c r="AI2753" i="1"/>
  <c r="AI2754" i="1"/>
  <c r="AI2755" i="1"/>
  <c r="AI2756" i="1"/>
  <c r="AI2757" i="1"/>
  <c r="AI2758" i="1"/>
  <c r="AI2759" i="1"/>
  <c r="AI2760" i="1"/>
  <c r="AI2761" i="1"/>
  <c r="AI2762" i="1"/>
  <c r="AI2763" i="1"/>
  <c r="AI2764" i="1"/>
  <c r="AI2765" i="1"/>
  <c r="AI2766" i="1"/>
  <c r="AI2767" i="1"/>
  <c r="AI2768" i="1"/>
  <c r="AI2769" i="1"/>
  <c r="AI2770" i="1"/>
  <c r="AI2771" i="1"/>
  <c r="AI2772" i="1"/>
  <c r="AI2773" i="1"/>
  <c r="AI2774" i="1"/>
  <c r="AI2775" i="1"/>
  <c r="AI2776" i="1"/>
  <c r="AI2777" i="1"/>
  <c r="AI2778" i="1"/>
  <c r="AI2779" i="1"/>
  <c r="AI2780" i="1"/>
  <c r="AI2781" i="1"/>
  <c r="AI2782" i="1"/>
  <c r="AI2783" i="1"/>
  <c r="AI2784" i="1"/>
  <c r="AI2785" i="1"/>
  <c r="AI2786" i="1"/>
  <c r="AI2787" i="1"/>
  <c r="AI2788" i="1"/>
  <c r="AI2789" i="1"/>
  <c r="AI2790" i="1"/>
  <c r="AI2791" i="1"/>
  <c r="AI2792" i="1"/>
  <c r="AI2793" i="1"/>
  <c r="AI2794" i="1"/>
  <c r="AI2795" i="1"/>
  <c r="AI2796" i="1"/>
  <c r="AI2797" i="1"/>
  <c r="AI2798" i="1"/>
  <c r="AI2799" i="1"/>
  <c r="AI2800" i="1"/>
  <c r="AI2801" i="1"/>
  <c r="AI2802" i="1"/>
  <c r="AI2803" i="1"/>
  <c r="AI2804" i="1"/>
  <c r="AI2805" i="1"/>
  <c r="AI2806" i="1"/>
  <c r="AI2807" i="1"/>
  <c r="AI2808" i="1"/>
  <c r="AI2809" i="1"/>
  <c r="AI2810" i="1"/>
  <c r="AI2811" i="1"/>
  <c r="AI2812" i="1"/>
  <c r="AI2813" i="1"/>
  <c r="AI2814" i="1"/>
  <c r="AI2815" i="1"/>
  <c r="AI2816" i="1"/>
  <c r="AI2817" i="1"/>
  <c r="AI2818" i="1"/>
  <c r="AI2819" i="1"/>
  <c r="AI2820" i="1"/>
  <c r="AI2821" i="1"/>
  <c r="AI2822" i="1"/>
  <c r="AI2823" i="1"/>
  <c r="AI2824" i="1"/>
  <c r="AI2825" i="1"/>
  <c r="AI2826" i="1"/>
  <c r="AI2827" i="1"/>
  <c r="AI2828" i="1"/>
  <c r="AI2829" i="1"/>
  <c r="AI2830" i="1"/>
  <c r="AI2831" i="1"/>
  <c r="AI2832" i="1"/>
  <c r="AI2833" i="1"/>
  <c r="AI2834" i="1"/>
  <c r="AI2835" i="1"/>
  <c r="AI2836" i="1"/>
  <c r="AI2837" i="1"/>
  <c r="AI2838" i="1"/>
  <c r="AI2839" i="1"/>
  <c r="AI2840" i="1"/>
  <c r="AI2841" i="1"/>
  <c r="AI2842" i="1"/>
  <c r="AI2843" i="1"/>
  <c r="AI2844" i="1"/>
  <c r="AI2845" i="1"/>
  <c r="AI2846" i="1"/>
  <c r="AI2847" i="1"/>
  <c r="AI2848" i="1"/>
  <c r="AI2849" i="1"/>
  <c r="AI2850" i="1"/>
  <c r="AI2851" i="1"/>
  <c r="AI2852" i="1"/>
  <c r="AI2853" i="1"/>
  <c r="AI2854" i="1"/>
  <c r="AI2855" i="1"/>
  <c r="AI2856" i="1"/>
  <c r="AI2857" i="1"/>
  <c r="AI2858" i="1"/>
  <c r="AI2859" i="1"/>
  <c r="AI2860" i="1"/>
  <c r="AI2861" i="1"/>
  <c r="AI2862" i="1"/>
  <c r="AI2863" i="1"/>
  <c r="AI2864" i="1"/>
  <c r="AI2865" i="1"/>
  <c r="AI2866" i="1"/>
  <c r="AI2867" i="1"/>
  <c r="AI2868" i="1"/>
  <c r="AI2869" i="1"/>
  <c r="AI2870" i="1"/>
  <c r="AI2871" i="1"/>
  <c r="AI2872" i="1"/>
  <c r="AI2873" i="1"/>
  <c r="AI2874" i="1"/>
  <c r="AI2875" i="1"/>
  <c r="AI2876" i="1"/>
  <c r="AI2877" i="1"/>
  <c r="AI2878" i="1"/>
  <c r="AI2879" i="1"/>
  <c r="AI2880" i="1"/>
  <c r="AI2881" i="1"/>
  <c r="AI2882" i="1"/>
  <c r="AI2883" i="1"/>
  <c r="AI2884" i="1"/>
  <c r="AI2885" i="1"/>
  <c r="AI2886" i="1"/>
  <c r="AI2887" i="1"/>
  <c r="AI2888" i="1"/>
  <c r="AI2889" i="1"/>
  <c r="AI2890" i="1"/>
  <c r="AI2891" i="1"/>
  <c r="AI2892" i="1"/>
  <c r="AI2893" i="1"/>
  <c r="AI2894" i="1"/>
  <c r="AI2895" i="1"/>
  <c r="AI2896" i="1"/>
  <c r="AI2897" i="1"/>
  <c r="AI2898" i="1"/>
  <c r="AI2899" i="1"/>
  <c r="AI2900" i="1"/>
  <c r="AI2901" i="1"/>
  <c r="AI2902" i="1"/>
  <c r="AI2903" i="1"/>
  <c r="AI2904" i="1"/>
  <c r="AI2905" i="1"/>
  <c r="AI2906" i="1"/>
  <c r="AI2907" i="1"/>
  <c r="AI2908" i="1"/>
  <c r="AI2909" i="1"/>
  <c r="AI2910" i="1"/>
  <c r="AI2911" i="1"/>
  <c r="AI2912" i="1"/>
  <c r="AI2913" i="1"/>
  <c r="AI2914" i="1"/>
  <c r="AI2915" i="1"/>
  <c r="AI2916" i="1"/>
  <c r="AI2917" i="1"/>
  <c r="AI2918" i="1"/>
  <c r="AI2919" i="1"/>
  <c r="AI2920" i="1"/>
  <c r="AI2921" i="1"/>
  <c r="AI2922" i="1"/>
  <c r="AI2923" i="1"/>
  <c r="AI2924" i="1"/>
  <c r="AI2925" i="1"/>
  <c r="AI2926" i="1"/>
  <c r="AI2927" i="1"/>
  <c r="AI2928" i="1"/>
  <c r="AI2929" i="1"/>
  <c r="AI2930" i="1"/>
  <c r="AI2931" i="1"/>
  <c r="AI2932" i="1"/>
  <c r="AI2933" i="1"/>
  <c r="AI2934" i="1"/>
  <c r="AI2935" i="1"/>
  <c r="AI2936" i="1"/>
  <c r="AI2937" i="1"/>
  <c r="AI2938" i="1"/>
  <c r="AI2939" i="1"/>
  <c r="AI2940" i="1"/>
  <c r="AI2941" i="1"/>
  <c r="AI2942" i="1"/>
  <c r="AI2943" i="1"/>
  <c r="AI2944" i="1"/>
  <c r="AI2945" i="1"/>
  <c r="AI2946" i="1"/>
  <c r="AI2947" i="1"/>
  <c r="AI2948" i="1"/>
  <c r="AI2949" i="1"/>
  <c r="AI2950" i="1"/>
  <c r="AI2951" i="1"/>
  <c r="AI2952" i="1"/>
  <c r="AI2953" i="1"/>
  <c r="AI2954" i="1"/>
  <c r="AI2955" i="1"/>
  <c r="AI2956" i="1"/>
  <c r="AI2957" i="1"/>
  <c r="AI2958" i="1"/>
  <c r="AI2959" i="1"/>
  <c r="AI2960" i="1"/>
  <c r="AI2961" i="1"/>
  <c r="AI2962" i="1"/>
  <c r="AI2963" i="1"/>
  <c r="AI2964" i="1"/>
  <c r="AI2965" i="1"/>
  <c r="AI2966" i="1"/>
  <c r="AI2967" i="1"/>
  <c r="AI2968" i="1"/>
  <c r="AI2969" i="1"/>
  <c r="AI2970" i="1"/>
  <c r="AI2971" i="1"/>
  <c r="AI2972" i="1"/>
  <c r="AI2973" i="1"/>
  <c r="AI2974" i="1"/>
  <c r="AI2975" i="1"/>
  <c r="AI2976" i="1"/>
  <c r="AI2977" i="1"/>
  <c r="AI2978" i="1"/>
  <c r="AI2979" i="1"/>
  <c r="AI2980" i="1"/>
  <c r="AI2981" i="1"/>
  <c r="AI2982" i="1"/>
  <c r="AI2983" i="1"/>
  <c r="AI2984" i="1"/>
  <c r="AI2985" i="1"/>
  <c r="AI2986" i="1"/>
  <c r="AI2987" i="1"/>
  <c r="AI2988" i="1"/>
  <c r="AI2989" i="1"/>
  <c r="AI2990" i="1"/>
  <c r="AI2991" i="1"/>
  <c r="AI2992" i="1"/>
  <c r="AI2993" i="1"/>
  <c r="AI2994" i="1"/>
  <c r="AI2995" i="1"/>
  <c r="AI2996" i="1"/>
  <c r="AI2997" i="1"/>
  <c r="AI2998" i="1"/>
  <c r="AI2999" i="1"/>
  <c r="AI3000" i="1"/>
  <c r="AI3001" i="1"/>
  <c r="AI3002" i="1"/>
  <c r="AI3003" i="1"/>
  <c r="AI3004" i="1"/>
  <c r="AI3005" i="1"/>
  <c r="AI3006" i="1"/>
  <c r="AI3007" i="1"/>
  <c r="AI3008" i="1"/>
  <c r="AI3009" i="1"/>
  <c r="AI3010" i="1"/>
  <c r="AI3011" i="1"/>
  <c r="AI3012" i="1"/>
  <c r="AI3013" i="1"/>
  <c r="AI3014" i="1"/>
  <c r="AI3015" i="1"/>
  <c r="AI3016" i="1"/>
  <c r="AI3017" i="1"/>
  <c r="AI3018" i="1"/>
  <c r="AI3019" i="1"/>
  <c r="AI3020" i="1"/>
  <c r="AI3021" i="1"/>
  <c r="AI3022" i="1"/>
  <c r="AI3023" i="1"/>
  <c r="AI3024" i="1"/>
  <c r="AI3025" i="1"/>
  <c r="AI3026" i="1"/>
  <c r="AI3027" i="1"/>
  <c r="AI3028" i="1"/>
  <c r="AI3029" i="1"/>
  <c r="AI3030" i="1"/>
  <c r="AI3031" i="1"/>
  <c r="AI3032" i="1"/>
  <c r="AI3033" i="1"/>
  <c r="AI3034" i="1"/>
  <c r="AI3035" i="1"/>
  <c r="AI3036" i="1"/>
  <c r="AI3037" i="1"/>
  <c r="AI3038" i="1"/>
  <c r="AI3039" i="1"/>
  <c r="AI3040" i="1"/>
  <c r="AI3041" i="1"/>
  <c r="AI3042" i="1"/>
  <c r="AI3043" i="1"/>
  <c r="AI3044" i="1"/>
  <c r="AI3045" i="1"/>
  <c r="AI3046" i="1"/>
  <c r="AI3047" i="1"/>
  <c r="AI3048" i="1"/>
  <c r="AI3049" i="1"/>
  <c r="AI3050" i="1"/>
  <c r="AI3051" i="1"/>
  <c r="AI3052" i="1"/>
  <c r="AI3053" i="1"/>
  <c r="AI3054" i="1"/>
  <c r="AI3055" i="1"/>
  <c r="AI3056" i="1"/>
  <c r="AI3057" i="1"/>
  <c r="AI3058" i="1"/>
  <c r="AI3059" i="1"/>
  <c r="AI3060" i="1"/>
  <c r="AI3061" i="1"/>
  <c r="AI3062" i="1"/>
  <c r="AI3063" i="1"/>
  <c r="AI3064" i="1"/>
  <c r="AI3065" i="1"/>
  <c r="AI3066" i="1"/>
  <c r="AI3067" i="1"/>
  <c r="AI3068" i="1"/>
  <c r="AI3069" i="1"/>
  <c r="AI3070" i="1"/>
  <c r="AI3071" i="1"/>
  <c r="AI3072" i="1"/>
  <c r="AI3073" i="1"/>
  <c r="AI3074" i="1"/>
  <c r="AI3075" i="1"/>
  <c r="AI3076" i="1"/>
  <c r="AI3077" i="1"/>
  <c r="AI3078" i="1"/>
  <c r="AI3079" i="1"/>
  <c r="AI3080" i="1"/>
  <c r="AI3081" i="1"/>
  <c r="AI3082" i="1"/>
  <c r="AI3083" i="1"/>
  <c r="AI3084" i="1"/>
  <c r="AI3085" i="1"/>
  <c r="AI3086" i="1"/>
  <c r="AI3087" i="1"/>
  <c r="AI3088" i="1"/>
  <c r="AI3089" i="1"/>
  <c r="AI3090" i="1"/>
  <c r="AI3091" i="1"/>
  <c r="AI3092" i="1"/>
  <c r="AI3093" i="1"/>
  <c r="AI3094" i="1"/>
  <c r="AI3095" i="1"/>
  <c r="AI3096" i="1"/>
  <c r="AI3097" i="1"/>
  <c r="AI3098" i="1"/>
  <c r="AI3099" i="1"/>
  <c r="AI3100" i="1"/>
  <c r="AI3101" i="1"/>
  <c r="AI3102" i="1"/>
  <c r="AI3103" i="1"/>
  <c r="AI3104" i="1"/>
  <c r="AI3105" i="1"/>
  <c r="AI3106" i="1"/>
  <c r="AI3107" i="1"/>
  <c r="AI3108" i="1"/>
  <c r="AI3109" i="1"/>
  <c r="AI3110" i="1"/>
  <c r="AI3111" i="1"/>
  <c r="AI3112" i="1"/>
  <c r="AI3113" i="1"/>
  <c r="AI3114" i="1"/>
  <c r="AI3115" i="1"/>
  <c r="AI3116" i="1"/>
  <c r="AI3117" i="1"/>
  <c r="AI3118" i="1"/>
  <c r="AI3119" i="1"/>
  <c r="AI3120" i="1"/>
  <c r="AI3121" i="1"/>
  <c r="AI3122" i="1"/>
  <c r="AI3123" i="1"/>
  <c r="AI3124" i="1"/>
  <c r="AI3125" i="1"/>
  <c r="AI3126" i="1"/>
  <c r="AI3127" i="1"/>
  <c r="AI3128" i="1"/>
  <c r="AI3129" i="1"/>
  <c r="AI3130" i="1"/>
  <c r="AI3131" i="1"/>
  <c r="AI3132" i="1"/>
  <c r="AI3133" i="1"/>
  <c r="AI3134" i="1"/>
  <c r="AI3135" i="1"/>
  <c r="AI3136" i="1"/>
  <c r="AI3137" i="1"/>
  <c r="AI3138" i="1"/>
  <c r="AI3139" i="1"/>
  <c r="AI3140" i="1"/>
  <c r="AI3141" i="1"/>
  <c r="AI3142" i="1"/>
  <c r="AI3143" i="1"/>
  <c r="AI3144" i="1"/>
  <c r="AI3145" i="1"/>
  <c r="AI3146" i="1"/>
  <c r="AI3147" i="1"/>
  <c r="AI3148" i="1"/>
  <c r="AI3149" i="1"/>
  <c r="AI3150" i="1"/>
  <c r="AI3151" i="1"/>
  <c r="AI3152" i="1"/>
  <c r="AI3153" i="1"/>
  <c r="AI3154" i="1"/>
  <c r="AI3155" i="1"/>
  <c r="AI3156" i="1"/>
  <c r="AI3157" i="1"/>
  <c r="AI3158" i="1"/>
  <c r="AI3159" i="1"/>
  <c r="AI3160" i="1"/>
  <c r="AI3161" i="1"/>
  <c r="AI3162" i="1"/>
  <c r="AI3163" i="1"/>
  <c r="AI3164" i="1"/>
  <c r="AI3165" i="1"/>
  <c r="AI3166" i="1"/>
  <c r="AI3167" i="1"/>
  <c r="AI3168" i="1"/>
  <c r="AI3169" i="1"/>
  <c r="AI3170" i="1"/>
  <c r="AI3171" i="1"/>
  <c r="AI3172" i="1"/>
  <c r="AI3173" i="1"/>
  <c r="AI3174" i="1"/>
  <c r="AI3175" i="1"/>
  <c r="AI3176" i="1"/>
  <c r="AI3177" i="1"/>
  <c r="AI3178" i="1"/>
  <c r="AI3179" i="1"/>
  <c r="AI3180" i="1"/>
  <c r="AI3181" i="1"/>
  <c r="AI3182" i="1"/>
  <c r="AI3183" i="1"/>
  <c r="AI3184" i="1"/>
  <c r="AI3185" i="1"/>
  <c r="AI3186" i="1"/>
  <c r="AI3187" i="1"/>
  <c r="AI3188" i="1"/>
  <c r="AI3189" i="1"/>
  <c r="AI3190" i="1"/>
  <c r="AI3191" i="1"/>
  <c r="AI3192" i="1"/>
  <c r="AI3193" i="1"/>
  <c r="AI3194" i="1"/>
  <c r="AI3195" i="1"/>
  <c r="AI3196" i="1"/>
  <c r="AI3197" i="1"/>
  <c r="AI3198" i="1"/>
  <c r="AI3199" i="1"/>
  <c r="AI3200" i="1"/>
  <c r="AI3201" i="1"/>
  <c r="AI3202" i="1"/>
  <c r="AI3203" i="1"/>
  <c r="AI3204" i="1"/>
  <c r="AI3205" i="1"/>
  <c r="AI3206" i="1"/>
  <c r="AI3207" i="1"/>
  <c r="AI3208" i="1"/>
  <c r="AI3209" i="1"/>
  <c r="AI3210" i="1"/>
  <c r="AI3211" i="1"/>
  <c r="AI3212" i="1"/>
  <c r="AI3213" i="1"/>
  <c r="AI3214" i="1"/>
  <c r="AI3215" i="1"/>
  <c r="AI3216" i="1"/>
  <c r="AI3217" i="1"/>
  <c r="AI3218" i="1"/>
  <c r="AI3219" i="1"/>
  <c r="AI3220" i="1"/>
  <c r="AI3221" i="1"/>
  <c r="AI3222" i="1"/>
  <c r="AI3223" i="1"/>
  <c r="AI3224" i="1"/>
  <c r="AI3225" i="1"/>
  <c r="AI3226" i="1"/>
  <c r="AI3227" i="1"/>
  <c r="AI3228" i="1"/>
  <c r="AI3229" i="1"/>
  <c r="AI3230" i="1"/>
  <c r="AI3231" i="1"/>
  <c r="AI3232" i="1"/>
  <c r="AI3233" i="1"/>
  <c r="AI3234" i="1"/>
  <c r="AI3235" i="1"/>
  <c r="AI3236" i="1"/>
  <c r="AI3237" i="1"/>
  <c r="AI3238" i="1"/>
  <c r="AI3239" i="1"/>
  <c r="AI3240" i="1"/>
  <c r="AI3241" i="1"/>
  <c r="AI3242" i="1"/>
  <c r="AI3243" i="1"/>
  <c r="AI3244" i="1"/>
  <c r="AI3245" i="1"/>
  <c r="AI3246" i="1"/>
  <c r="AI3247" i="1"/>
  <c r="AI3248" i="1"/>
  <c r="AI3249" i="1"/>
  <c r="AI3250" i="1"/>
  <c r="AI3251" i="1"/>
  <c r="AI3252" i="1"/>
  <c r="AI3253" i="1"/>
  <c r="AI3254" i="1"/>
  <c r="AI3255" i="1"/>
  <c r="AI3256" i="1"/>
  <c r="AI3257" i="1"/>
  <c r="AI3258" i="1"/>
  <c r="AI3259" i="1"/>
  <c r="AI3260" i="1"/>
  <c r="AI3261" i="1"/>
  <c r="AI3262" i="1"/>
  <c r="AI3263" i="1"/>
  <c r="AI3264" i="1"/>
  <c r="AI3265" i="1"/>
  <c r="AI3266" i="1"/>
  <c r="AI3267" i="1"/>
  <c r="AI3268" i="1"/>
  <c r="AI3269" i="1"/>
  <c r="AI3270" i="1"/>
  <c r="AI3271" i="1"/>
  <c r="AI3272" i="1"/>
  <c r="AI3273" i="1"/>
  <c r="AI3274" i="1"/>
  <c r="AI3275" i="1"/>
  <c r="AI3276" i="1"/>
  <c r="AI3277" i="1"/>
  <c r="AI3278" i="1"/>
  <c r="AI3279" i="1"/>
  <c r="AI3280" i="1"/>
  <c r="AI3281" i="1"/>
  <c r="AI3282" i="1"/>
  <c r="AI3283" i="1"/>
  <c r="AI3284" i="1"/>
  <c r="AI3285" i="1"/>
  <c r="AI3286" i="1"/>
  <c r="AI3287" i="1"/>
  <c r="AI3288" i="1"/>
  <c r="AI3289" i="1"/>
  <c r="AI3290" i="1"/>
  <c r="AI3291" i="1"/>
  <c r="AI3292" i="1"/>
  <c r="AI3293" i="1"/>
  <c r="AI3294" i="1"/>
  <c r="AI3295" i="1"/>
  <c r="AI3296" i="1"/>
  <c r="AI3297" i="1"/>
  <c r="AI3298" i="1"/>
  <c r="AI3299" i="1"/>
  <c r="AI3300" i="1"/>
  <c r="AI3301" i="1"/>
  <c r="AI3302" i="1"/>
  <c r="AI3303" i="1"/>
  <c r="AI3304" i="1"/>
  <c r="AI3305" i="1"/>
  <c r="AI3306" i="1"/>
  <c r="AI3307" i="1"/>
  <c r="AI3308" i="1"/>
  <c r="AI3309" i="1"/>
  <c r="AI3310" i="1"/>
  <c r="AI3311" i="1"/>
  <c r="AI3312" i="1"/>
  <c r="AI3313" i="1"/>
  <c r="AI3314" i="1"/>
  <c r="AI3315" i="1"/>
  <c r="AI3316" i="1"/>
  <c r="AI3317" i="1"/>
  <c r="AI3318" i="1"/>
  <c r="AI3319" i="1"/>
  <c r="AI3320" i="1"/>
  <c r="AI3321" i="1"/>
  <c r="AI3322" i="1"/>
  <c r="AI3323" i="1"/>
  <c r="AI3324" i="1"/>
  <c r="AI3325" i="1"/>
  <c r="AI3326" i="1"/>
  <c r="AI3327" i="1"/>
  <c r="AI3328" i="1"/>
  <c r="AI3329" i="1"/>
  <c r="AI3330" i="1"/>
  <c r="AI3331" i="1"/>
  <c r="AI3332" i="1"/>
  <c r="AI3333" i="1"/>
  <c r="AI3334" i="1"/>
  <c r="AI3335" i="1"/>
  <c r="AI3336" i="1"/>
  <c r="AI3337" i="1"/>
  <c r="AI3338" i="1"/>
  <c r="AI3339" i="1"/>
  <c r="AI3340" i="1"/>
  <c r="AI3341" i="1"/>
  <c r="AI3342" i="1"/>
  <c r="AI3343" i="1"/>
  <c r="AI3344" i="1"/>
  <c r="AI3345" i="1"/>
  <c r="AI3346" i="1"/>
  <c r="AI3347" i="1"/>
  <c r="AI3348" i="1"/>
  <c r="AI3349" i="1"/>
  <c r="AI3350" i="1"/>
  <c r="AI3351" i="1"/>
  <c r="AI3352" i="1"/>
  <c r="AI3353" i="1"/>
  <c r="AI3354" i="1"/>
  <c r="AI3355" i="1"/>
  <c r="AI3356" i="1"/>
  <c r="AI3357" i="1"/>
  <c r="AI3358" i="1"/>
  <c r="AI3359" i="1"/>
  <c r="AI3360" i="1"/>
  <c r="AI3361" i="1"/>
  <c r="AI3362" i="1"/>
  <c r="AI3363" i="1"/>
  <c r="AI3364" i="1"/>
  <c r="AI3365" i="1"/>
  <c r="AI3366" i="1"/>
  <c r="AI3367" i="1"/>
  <c r="AI3368" i="1"/>
  <c r="AI3369" i="1"/>
  <c r="AI3370" i="1"/>
  <c r="AI3371" i="1"/>
  <c r="AI3372" i="1"/>
  <c r="AI3373" i="1"/>
  <c r="AI3374" i="1"/>
  <c r="AI3375" i="1"/>
  <c r="AI3376" i="1"/>
  <c r="AI3377" i="1"/>
  <c r="AI3378" i="1"/>
  <c r="AI3379" i="1"/>
  <c r="AI3380" i="1"/>
  <c r="AI3381" i="1"/>
  <c r="AI3382" i="1"/>
  <c r="AI3383" i="1"/>
  <c r="AI3384" i="1"/>
  <c r="AI3385" i="1"/>
  <c r="AI3386" i="1"/>
  <c r="AI3387" i="1"/>
  <c r="AI3388" i="1"/>
  <c r="AI3389" i="1"/>
  <c r="AI3390" i="1"/>
  <c r="AI3391" i="1"/>
  <c r="AI3392" i="1"/>
  <c r="AI3393" i="1"/>
  <c r="AI3394" i="1"/>
  <c r="AI3395" i="1"/>
  <c r="AI3396" i="1"/>
  <c r="AI3397" i="1"/>
  <c r="AI3398" i="1"/>
  <c r="AI3399" i="1"/>
  <c r="AI3400" i="1"/>
  <c r="AI3401" i="1"/>
  <c r="AI3402" i="1"/>
  <c r="AI3403" i="1"/>
  <c r="AI3404" i="1"/>
  <c r="AI3405" i="1"/>
  <c r="AI3406" i="1"/>
  <c r="AI3407" i="1"/>
  <c r="AI3408" i="1"/>
  <c r="AI3409" i="1"/>
  <c r="AI3410" i="1"/>
  <c r="AI3411" i="1"/>
  <c r="AI3412" i="1"/>
  <c r="AI3413" i="1"/>
  <c r="AI3414" i="1"/>
  <c r="AI3415" i="1"/>
  <c r="AI3416" i="1"/>
  <c r="AI3417" i="1"/>
  <c r="AI3418" i="1"/>
  <c r="AI3419" i="1"/>
  <c r="AI3420" i="1"/>
  <c r="AI3421" i="1"/>
  <c r="AI3422" i="1"/>
  <c r="AI3423" i="1"/>
  <c r="AI3424" i="1"/>
  <c r="AI3425" i="1"/>
  <c r="AI3426" i="1"/>
  <c r="AI3427" i="1"/>
  <c r="AI3428" i="1"/>
  <c r="AI3429" i="1"/>
  <c r="AI3430" i="1"/>
  <c r="AI3431" i="1"/>
  <c r="AI3432" i="1"/>
  <c r="AI3433" i="1"/>
  <c r="AI3434" i="1"/>
  <c r="AI3435" i="1"/>
  <c r="AI3436" i="1"/>
  <c r="AI3437" i="1"/>
  <c r="AI3438" i="1"/>
  <c r="AI3439" i="1"/>
  <c r="AI3440" i="1"/>
  <c r="AI3441" i="1"/>
  <c r="AI3442" i="1"/>
  <c r="AI3443" i="1"/>
  <c r="AI3444" i="1"/>
  <c r="AI3445" i="1"/>
  <c r="AI3446" i="1"/>
  <c r="AI3447" i="1"/>
  <c r="AI3448" i="1"/>
  <c r="AI3449" i="1"/>
  <c r="AI3450" i="1"/>
  <c r="AI3451" i="1"/>
  <c r="AI3452" i="1"/>
  <c r="AI3453" i="1"/>
  <c r="AI3454" i="1"/>
  <c r="AI3455" i="1"/>
  <c r="AI3456" i="1"/>
  <c r="AI3457" i="1"/>
  <c r="AI3458" i="1"/>
  <c r="AI3459" i="1"/>
  <c r="AI3460" i="1"/>
  <c r="AI3461" i="1"/>
  <c r="AI3462" i="1"/>
  <c r="AI3463" i="1"/>
  <c r="AI3464" i="1"/>
  <c r="AI3465" i="1"/>
  <c r="AI3466" i="1"/>
  <c r="AI3467" i="1"/>
  <c r="AI3468" i="1"/>
  <c r="AI3469" i="1"/>
  <c r="AI3470" i="1"/>
  <c r="AI3471" i="1"/>
  <c r="AI3472" i="1"/>
  <c r="AI3473" i="1"/>
  <c r="AI3474" i="1"/>
  <c r="AI3475" i="1"/>
  <c r="AI3476" i="1"/>
  <c r="AI3477" i="1"/>
  <c r="AI3478" i="1"/>
  <c r="AI3479" i="1"/>
  <c r="AI3480" i="1"/>
  <c r="AI3481" i="1"/>
  <c r="AI3482" i="1"/>
  <c r="AI3483" i="1"/>
  <c r="AI3484" i="1"/>
  <c r="AI3485" i="1"/>
  <c r="AI3486" i="1"/>
  <c r="AI3487" i="1"/>
  <c r="AI3488" i="1"/>
  <c r="AI3489" i="1"/>
  <c r="AI3490" i="1"/>
  <c r="AI3491" i="1"/>
  <c r="AI3492" i="1"/>
  <c r="AI3493" i="1"/>
  <c r="AI3494" i="1"/>
  <c r="AI3495" i="1"/>
  <c r="AI3496" i="1"/>
  <c r="AI3497" i="1"/>
  <c r="AI3498" i="1"/>
  <c r="AI3499" i="1"/>
  <c r="AI3500" i="1"/>
  <c r="AI3501" i="1"/>
  <c r="AI3502" i="1"/>
  <c r="AI3503" i="1"/>
  <c r="AI3504" i="1"/>
  <c r="AI3505" i="1"/>
  <c r="AI3506" i="1"/>
  <c r="AI3507" i="1"/>
  <c r="AI3508" i="1"/>
  <c r="AI3509" i="1"/>
  <c r="AI3510" i="1"/>
  <c r="AI3511" i="1"/>
  <c r="AI3512" i="1"/>
  <c r="AI3513" i="1"/>
  <c r="AI3514" i="1"/>
  <c r="AI3515" i="1"/>
  <c r="AI3516" i="1"/>
  <c r="AI3517" i="1"/>
  <c r="AI3518" i="1"/>
  <c r="AI3519" i="1"/>
  <c r="AI3520" i="1"/>
  <c r="AI3521" i="1"/>
  <c r="AI3522" i="1"/>
  <c r="AI3523" i="1"/>
  <c r="AI3524" i="1"/>
  <c r="AI3525" i="1"/>
  <c r="AI3526" i="1"/>
  <c r="AI3527" i="1"/>
  <c r="AI3528" i="1"/>
  <c r="AI3529" i="1"/>
  <c r="AI3530" i="1"/>
  <c r="AI3531" i="1"/>
  <c r="AI3532" i="1"/>
  <c r="AI3533" i="1"/>
  <c r="AI3534" i="1"/>
  <c r="AI3535" i="1"/>
  <c r="AI3536" i="1"/>
  <c r="AI3537" i="1"/>
  <c r="AI3538" i="1"/>
  <c r="AI3539" i="1"/>
  <c r="AI3540" i="1"/>
  <c r="AI3541" i="1"/>
  <c r="AI3542" i="1"/>
  <c r="AI3543" i="1"/>
  <c r="AI3544" i="1"/>
  <c r="AI3545" i="1"/>
  <c r="AI3546" i="1"/>
  <c r="AI3547" i="1"/>
  <c r="AI3548" i="1"/>
  <c r="AI3549" i="1"/>
  <c r="AI3550" i="1"/>
  <c r="AI3551" i="1"/>
  <c r="AI3552" i="1"/>
  <c r="AI3553" i="1"/>
  <c r="AI3554" i="1"/>
  <c r="AI3555" i="1"/>
  <c r="AI3556" i="1"/>
  <c r="AI3557" i="1"/>
  <c r="AI3558" i="1"/>
  <c r="AI3559" i="1"/>
  <c r="AI3560" i="1"/>
  <c r="AI3561" i="1"/>
  <c r="AI3562" i="1"/>
  <c r="AI3563" i="1"/>
  <c r="AI3564" i="1"/>
  <c r="AI3565" i="1"/>
  <c r="AI3566" i="1"/>
  <c r="AI3567" i="1"/>
  <c r="AI3568" i="1"/>
  <c r="AI3569" i="1"/>
  <c r="AI3570" i="1"/>
  <c r="AI3571" i="1"/>
  <c r="AI3572" i="1"/>
  <c r="AI3573" i="1"/>
  <c r="AI3574" i="1"/>
  <c r="AI3575" i="1"/>
  <c r="AI3576" i="1"/>
  <c r="AI3577" i="1"/>
  <c r="AI3578" i="1"/>
  <c r="AI3579" i="1"/>
  <c r="AI3580" i="1"/>
  <c r="AI3581" i="1"/>
  <c r="AI3582" i="1"/>
  <c r="AI3583" i="1"/>
  <c r="AI3584" i="1"/>
  <c r="AI3585" i="1"/>
  <c r="AI3586" i="1"/>
  <c r="AI3587" i="1"/>
  <c r="AI3588" i="1"/>
  <c r="AI3589" i="1"/>
  <c r="AI3590" i="1"/>
  <c r="AI3591" i="1"/>
  <c r="AI3592" i="1"/>
  <c r="AI3593" i="1"/>
  <c r="AI3594" i="1"/>
  <c r="AI3595" i="1"/>
  <c r="AI3596" i="1"/>
  <c r="AI3597" i="1"/>
  <c r="AI3598" i="1"/>
  <c r="AI3599" i="1"/>
  <c r="AI3600" i="1"/>
  <c r="AI3601" i="1"/>
  <c r="AI3602" i="1"/>
  <c r="AI3603" i="1"/>
  <c r="AI3604" i="1"/>
  <c r="AI3605" i="1"/>
  <c r="AI3606" i="1"/>
  <c r="AI3607" i="1"/>
  <c r="AI3608" i="1"/>
  <c r="AI3609" i="1"/>
  <c r="AI3610" i="1"/>
  <c r="AI3611" i="1"/>
  <c r="AI3612" i="1"/>
  <c r="AI3613" i="1"/>
  <c r="AI3614" i="1"/>
  <c r="AI3615" i="1"/>
  <c r="AI3616" i="1"/>
  <c r="AI3617" i="1"/>
  <c r="AI3618" i="1"/>
  <c r="AI3619" i="1"/>
  <c r="AI3620" i="1"/>
  <c r="AI3621" i="1"/>
  <c r="AI3622" i="1"/>
  <c r="AI3623" i="1"/>
  <c r="AI3624" i="1"/>
  <c r="AI3625" i="1"/>
  <c r="AI3626" i="1"/>
  <c r="AI3627" i="1"/>
  <c r="AI3628" i="1"/>
  <c r="AI3629" i="1"/>
  <c r="AI3630" i="1"/>
  <c r="AI3631" i="1"/>
  <c r="AI3632" i="1"/>
  <c r="AI3633" i="1"/>
  <c r="AI3634" i="1"/>
  <c r="AI3635" i="1"/>
  <c r="AI3636" i="1"/>
  <c r="AI3637" i="1"/>
  <c r="AI3638" i="1"/>
  <c r="AI3639" i="1"/>
  <c r="AI3640" i="1"/>
  <c r="AI3641" i="1"/>
  <c r="AI3642" i="1"/>
  <c r="AI3643" i="1"/>
  <c r="AI3644" i="1"/>
  <c r="AI3645" i="1"/>
  <c r="AI3646" i="1"/>
  <c r="AI3647" i="1"/>
  <c r="AI3648" i="1"/>
  <c r="AI3649" i="1"/>
  <c r="AI3650" i="1"/>
  <c r="AI3651" i="1"/>
  <c r="AI3652" i="1"/>
  <c r="AI3653" i="1"/>
  <c r="AI3654" i="1"/>
  <c r="AI3655" i="1"/>
  <c r="AI3656" i="1"/>
  <c r="AI3657" i="1"/>
  <c r="AI3658" i="1"/>
  <c r="AI3659" i="1"/>
  <c r="AI3660" i="1"/>
  <c r="AI3661" i="1"/>
  <c r="AI3662" i="1"/>
  <c r="AI3663" i="1"/>
  <c r="AI3664" i="1"/>
  <c r="AI3665" i="1"/>
  <c r="AI3666" i="1"/>
  <c r="AI3667" i="1"/>
  <c r="AI3668" i="1"/>
  <c r="AI3669" i="1"/>
  <c r="AI3670" i="1"/>
  <c r="AI3671" i="1"/>
  <c r="AI3672" i="1"/>
  <c r="AI3673" i="1"/>
  <c r="AI3674" i="1"/>
  <c r="AI3675" i="1"/>
  <c r="AI3676" i="1"/>
  <c r="AI3677" i="1"/>
  <c r="AI3678" i="1"/>
  <c r="AI3679" i="1"/>
  <c r="AI3680" i="1"/>
  <c r="AI3681" i="1"/>
  <c r="AI3682" i="1"/>
  <c r="AI3683" i="1"/>
  <c r="AI3684" i="1"/>
  <c r="AI3685" i="1"/>
  <c r="AI3686" i="1"/>
  <c r="AI3687" i="1"/>
  <c r="AI3688" i="1"/>
  <c r="AI3689" i="1"/>
  <c r="AI3690" i="1"/>
  <c r="AI3691" i="1"/>
  <c r="AI3692" i="1"/>
  <c r="AI3693" i="1"/>
  <c r="AI3694" i="1"/>
  <c r="AI3695" i="1"/>
  <c r="AI3696" i="1"/>
  <c r="AI3697" i="1"/>
  <c r="AI3698" i="1"/>
  <c r="AI3699" i="1"/>
  <c r="AI3700" i="1"/>
  <c r="AI3701" i="1"/>
  <c r="AI3702" i="1"/>
  <c r="AI3703" i="1"/>
  <c r="AI3704" i="1"/>
  <c r="AI3705" i="1"/>
  <c r="AI3706" i="1"/>
  <c r="AI3707" i="1"/>
  <c r="AI3708" i="1"/>
  <c r="AI3709" i="1"/>
  <c r="AI3710" i="1"/>
  <c r="AI3711" i="1"/>
  <c r="AI3712" i="1"/>
  <c r="AI3713" i="1"/>
  <c r="AI3714" i="1"/>
  <c r="AI3715" i="1"/>
  <c r="AI3716" i="1"/>
  <c r="AI3717" i="1"/>
  <c r="AI3718" i="1"/>
  <c r="AI3719" i="1"/>
  <c r="AI3720" i="1"/>
  <c r="AI3721" i="1"/>
  <c r="AI3722" i="1"/>
  <c r="AI3723" i="1"/>
  <c r="AI3724" i="1"/>
  <c r="AI3725" i="1"/>
  <c r="AI3726" i="1"/>
  <c r="AI3727" i="1"/>
  <c r="AI3728" i="1"/>
  <c r="AI3729" i="1"/>
  <c r="AI3730" i="1"/>
  <c r="AI3731" i="1"/>
  <c r="AI3732" i="1"/>
  <c r="AI3733" i="1"/>
  <c r="AI3734" i="1"/>
  <c r="AI3735" i="1"/>
  <c r="AI3736" i="1"/>
  <c r="AI3737" i="1"/>
  <c r="AI3738" i="1"/>
  <c r="AI3739" i="1"/>
  <c r="AI3740" i="1"/>
  <c r="AI3741" i="1"/>
  <c r="AI3742" i="1"/>
  <c r="AI3743" i="1"/>
  <c r="AI3744" i="1"/>
  <c r="AI3745" i="1"/>
  <c r="AI3746" i="1"/>
  <c r="AI3747" i="1"/>
  <c r="AI3748" i="1"/>
  <c r="AI3749" i="1"/>
  <c r="AI3750" i="1"/>
  <c r="AI3751" i="1"/>
  <c r="AI3752" i="1"/>
  <c r="AI3753" i="1"/>
  <c r="AI3754" i="1"/>
  <c r="AI3755" i="1"/>
  <c r="AI3756" i="1"/>
  <c r="AI3757" i="1"/>
  <c r="AI3758" i="1"/>
  <c r="AI3759" i="1"/>
  <c r="AI3760" i="1"/>
  <c r="AI3761" i="1"/>
  <c r="AI3762" i="1"/>
  <c r="AI3763" i="1"/>
  <c r="AI3764" i="1"/>
  <c r="AI3765" i="1"/>
  <c r="AI3766" i="1"/>
  <c r="AI3767" i="1"/>
  <c r="AI3768" i="1"/>
  <c r="AI3769" i="1"/>
  <c r="AI3770" i="1"/>
  <c r="AI3771" i="1"/>
  <c r="AI3772" i="1"/>
  <c r="AI3773" i="1"/>
  <c r="AI3774" i="1"/>
  <c r="AI3775" i="1"/>
  <c r="AI3776" i="1"/>
  <c r="AI3777" i="1"/>
  <c r="AI3778" i="1"/>
  <c r="AI3779" i="1"/>
  <c r="AI3780" i="1"/>
  <c r="AI3781" i="1"/>
  <c r="AI3782" i="1"/>
  <c r="AI3783" i="1"/>
  <c r="AI3784" i="1"/>
  <c r="AI3785" i="1"/>
  <c r="AI3786" i="1"/>
  <c r="AI3787" i="1"/>
  <c r="AI3788" i="1"/>
  <c r="AI3789" i="1"/>
  <c r="AI3790" i="1"/>
  <c r="AI3791" i="1"/>
  <c r="AI3792" i="1"/>
  <c r="AI3793" i="1"/>
  <c r="AI3794" i="1"/>
  <c r="AI3795" i="1"/>
  <c r="AI3796" i="1"/>
  <c r="AI3797" i="1"/>
  <c r="AI3798" i="1"/>
  <c r="AI3799" i="1"/>
  <c r="AI3800" i="1"/>
  <c r="AI3801" i="1"/>
  <c r="AI3802" i="1"/>
  <c r="AI3803" i="1"/>
  <c r="AI3804" i="1"/>
  <c r="AI3805" i="1"/>
  <c r="AI3806" i="1"/>
  <c r="AI3807" i="1"/>
  <c r="AI3808" i="1"/>
  <c r="AI3809" i="1"/>
  <c r="AI3810" i="1"/>
  <c r="AI3811" i="1"/>
  <c r="AI3812" i="1"/>
  <c r="AI3813" i="1"/>
  <c r="AI3814" i="1"/>
  <c r="AI3815" i="1"/>
  <c r="AI3816" i="1"/>
  <c r="AI3817" i="1"/>
  <c r="AI3818" i="1"/>
  <c r="AI3819" i="1"/>
  <c r="AI3820" i="1"/>
  <c r="AI3821" i="1"/>
  <c r="AI3822" i="1"/>
  <c r="AI3823" i="1"/>
  <c r="AI3824" i="1"/>
  <c r="AI3825" i="1"/>
  <c r="AI3826" i="1"/>
  <c r="AI3827" i="1"/>
  <c r="AI3828" i="1"/>
  <c r="AI3829" i="1"/>
  <c r="AI3830" i="1"/>
  <c r="AI3831" i="1"/>
  <c r="AI3832" i="1"/>
  <c r="AI3833" i="1"/>
  <c r="AI3834" i="1"/>
  <c r="AI3835" i="1"/>
  <c r="AI3836" i="1"/>
  <c r="AI3837" i="1"/>
  <c r="AI3838" i="1"/>
  <c r="AI3839" i="1"/>
  <c r="AI3840" i="1"/>
  <c r="AI3841" i="1"/>
  <c r="AI3842" i="1"/>
  <c r="AI3843" i="1"/>
  <c r="AI3844" i="1"/>
  <c r="AI3845" i="1"/>
  <c r="AI3846" i="1"/>
  <c r="AI3847" i="1"/>
  <c r="AI3848" i="1"/>
  <c r="AI3849" i="1"/>
  <c r="AI3850" i="1"/>
  <c r="AI3851" i="1"/>
  <c r="AI3852" i="1"/>
  <c r="AI3853" i="1"/>
  <c r="AI3854" i="1"/>
  <c r="AI3855" i="1"/>
  <c r="AI3856" i="1"/>
  <c r="AI3857" i="1"/>
  <c r="AI3858" i="1"/>
  <c r="AI3859" i="1"/>
  <c r="AI3860" i="1"/>
  <c r="AI3861" i="1"/>
  <c r="AI3862" i="1"/>
  <c r="AI3863" i="1"/>
  <c r="AI3864" i="1"/>
  <c r="AI3865" i="1"/>
  <c r="AI3866" i="1"/>
  <c r="AI3867" i="1"/>
  <c r="AI3868" i="1"/>
  <c r="AI3869" i="1"/>
  <c r="AI3870" i="1"/>
  <c r="AI3871" i="1"/>
  <c r="AI3872" i="1"/>
  <c r="AI3873" i="1"/>
  <c r="AI3874" i="1"/>
  <c r="AI3875" i="1"/>
  <c r="AI3876" i="1"/>
  <c r="AI3877" i="1"/>
  <c r="AI3878" i="1"/>
  <c r="AI3879" i="1"/>
  <c r="AI3880" i="1"/>
  <c r="AI3881" i="1"/>
  <c r="AI3882" i="1"/>
  <c r="AI3883" i="1"/>
  <c r="AI3884" i="1"/>
  <c r="AI3885" i="1"/>
  <c r="AI3886" i="1"/>
  <c r="AI3887" i="1"/>
  <c r="AI3888" i="1"/>
  <c r="AI3889" i="1"/>
  <c r="AI3890" i="1"/>
  <c r="AI3891" i="1"/>
  <c r="AI3892" i="1"/>
  <c r="AI3893" i="1"/>
  <c r="AI3894" i="1"/>
  <c r="AI3895" i="1"/>
  <c r="AI3896" i="1"/>
  <c r="AI3897" i="1"/>
  <c r="AI3898" i="1"/>
  <c r="AI3899" i="1"/>
  <c r="AI3900" i="1"/>
  <c r="AI3901" i="1"/>
  <c r="AI3902" i="1"/>
  <c r="AI3903" i="1"/>
  <c r="AI3904" i="1"/>
  <c r="AI3905" i="1"/>
  <c r="AI3906" i="1"/>
  <c r="AI3907" i="1"/>
  <c r="AI3908" i="1"/>
  <c r="AI3909" i="1"/>
  <c r="AI3910" i="1"/>
  <c r="AI3911" i="1"/>
  <c r="AI3912" i="1"/>
  <c r="AI3913" i="1"/>
  <c r="AI3914" i="1"/>
  <c r="AI3915" i="1"/>
  <c r="AI3916" i="1"/>
  <c r="AI3917" i="1"/>
  <c r="AI3918" i="1"/>
  <c r="AI3919" i="1"/>
  <c r="AI3920" i="1"/>
  <c r="AI3921" i="1"/>
  <c r="AI3922" i="1"/>
  <c r="AI3923" i="1"/>
  <c r="AI3924" i="1"/>
  <c r="AI3925" i="1"/>
  <c r="AI3926" i="1"/>
  <c r="AI3927" i="1"/>
  <c r="AI3928" i="1"/>
  <c r="AI3929" i="1"/>
  <c r="AI3930" i="1"/>
  <c r="AI3931" i="1"/>
  <c r="AI3932" i="1"/>
  <c r="AI3933" i="1"/>
  <c r="AI3934" i="1"/>
  <c r="AI3935" i="1"/>
  <c r="AI3936" i="1"/>
  <c r="AI3937" i="1"/>
  <c r="AI3938" i="1"/>
  <c r="AI3939" i="1"/>
  <c r="AI3940" i="1"/>
  <c r="AI3941" i="1"/>
  <c r="AI3942" i="1"/>
  <c r="AI3943" i="1"/>
  <c r="AI3944" i="1"/>
  <c r="AI3945" i="1"/>
  <c r="AI3946" i="1"/>
  <c r="AI3947" i="1"/>
  <c r="AI3948" i="1"/>
  <c r="AI3949" i="1"/>
  <c r="AI3950" i="1"/>
  <c r="AI3951" i="1"/>
  <c r="AI3952" i="1"/>
  <c r="AI3953" i="1"/>
  <c r="AI3954" i="1"/>
  <c r="AI3955" i="1"/>
  <c r="AI3956" i="1"/>
  <c r="AI3957" i="1"/>
  <c r="AI3958" i="1"/>
  <c r="AI3959" i="1"/>
  <c r="AI3960" i="1"/>
  <c r="AI3961" i="1"/>
  <c r="AI3962" i="1"/>
  <c r="AI3963" i="1"/>
  <c r="AI3964" i="1"/>
  <c r="AI3965" i="1"/>
  <c r="AI3966" i="1"/>
  <c r="AI3967" i="1"/>
  <c r="AI3968" i="1"/>
  <c r="AI3969" i="1"/>
  <c r="AI3970" i="1"/>
  <c r="AI3971" i="1"/>
  <c r="AI3972" i="1"/>
  <c r="AI3973" i="1"/>
  <c r="AI3974" i="1"/>
  <c r="AI3975" i="1"/>
  <c r="AI3976" i="1"/>
  <c r="AI3977" i="1"/>
  <c r="AI3978" i="1"/>
  <c r="AI3979" i="1"/>
  <c r="AI3980" i="1"/>
  <c r="AI3981" i="1"/>
  <c r="AI3982" i="1"/>
  <c r="AI3983" i="1"/>
  <c r="AI3984" i="1"/>
  <c r="AI3985" i="1"/>
  <c r="AI3986" i="1"/>
  <c r="AI3987" i="1"/>
  <c r="AI3988" i="1"/>
  <c r="AI3989" i="1"/>
  <c r="AI3990" i="1"/>
  <c r="AI3991" i="1"/>
  <c r="AI3992" i="1"/>
  <c r="AI3993" i="1"/>
  <c r="AI3994" i="1"/>
  <c r="AI3995" i="1"/>
  <c r="AI3996" i="1"/>
  <c r="AI3997" i="1"/>
  <c r="AI3998" i="1"/>
  <c r="AI3999" i="1"/>
  <c r="AI4000" i="1"/>
  <c r="AI4001" i="1"/>
  <c r="AI4002" i="1"/>
  <c r="AI4003" i="1"/>
  <c r="AI4004" i="1"/>
  <c r="AI4005" i="1"/>
  <c r="AI4006" i="1"/>
  <c r="AI4007" i="1"/>
  <c r="AI4008" i="1"/>
  <c r="AI4009" i="1"/>
  <c r="AI4010" i="1"/>
  <c r="AI4011" i="1"/>
  <c r="AI4012" i="1"/>
  <c r="AI4013" i="1"/>
  <c r="AI4014" i="1"/>
  <c r="AI4015" i="1"/>
  <c r="AI4016" i="1"/>
  <c r="AI4017" i="1"/>
  <c r="AI4018" i="1"/>
  <c r="AI4019" i="1"/>
  <c r="AI4020" i="1"/>
  <c r="AI4021" i="1"/>
  <c r="AI4022" i="1"/>
  <c r="AI4023" i="1"/>
  <c r="AI4024" i="1"/>
  <c r="AI4025" i="1"/>
  <c r="AI4026" i="1"/>
  <c r="AI4027" i="1"/>
  <c r="AI4028" i="1"/>
  <c r="AI4029" i="1"/>
  <c r="AI4030" i="1"/>
  <c r="AI4031" i="1"/>
  <c r="AI4032" i="1"/>
  <c r="AI4033" i="1"/>
  <c r="AI4034" i="1"/>
  <c r="AI4035" i="1"/>
  <c r="AI4036" i="1"/>
  <c r="AI4037" i="1"/>
  <c r="AI4038" i="1"/>
  <c r="AI4039" i="1"/>
  <c r="AI4040" i="1"/>
  <c r="AI4041" i="1"/>
  <c r="AI4042" i="1"/>
  <c r="AI4043" i="1"/>
  <c r="AI4044" i="1"/>
  <c r="AI4045" i="1"/>
  <c r="AI4046" i="1"/>
  <c r="AI4047" i="1"/>
  <c r="AI4048" i="1"/>
  <c r="AI4049" i="1"/>
  <c r="AI4050" i="1"/>
  <c r="AI4051" i="1"/>
  <c r="AI4052" i="1"/>
  <c r="AI4053" i="1"/>
  <c r="AI4054" i="1"/>
  <c r="AI4055" i="1"/>
  <c r="AI4056" i="1"/>
  <c r="AI4057" i="1"/>
  <c r="AI4058" i="1"/>
  <c r="AI4059" i="1"/>
  <c r="AI4060" i="1"/>
  <c r="AI4061" i="1"/>
  <c r="AI4062" i="1"/>
  <c r="AI4063" i="1"/>
  <c r="AI4064" i="1"/>
  <c r="AI4065" i="1"/>
  <c r="AI4066" i="1"/>
  <c r="AI4067" i="1"/>
  <c r="AI4068" i="1"/>
  <c r="AI4069" i="1"/>
  <c r="AI4070" i="1"/>
  <c r="AI4071" i="1"/>
  <c r="AI4072" i="1"/>
  <c r="AI4073" i="1"/>
  <c r="AI4074" i="1"/>
  <c r="AI4075" i="1"/>
  <c r="AI4076" i="1"/>
  <c r="AI4077" i="1"/>
  <c r="AI4078" i="1"/>
  <c r="AI4079" i="1"/>
  <c r="AI4080" i="1"/>
  <c r="AI4081" i="1"/>
  <c r="AI4082" i="1"/>
  <c r="AI4083" i="1"/>
  <c r="AI4084" i="1"/>
  <c r="AI4085" i="1"/>
  <c r="AI4086" i="1"/>
  <c r="AJ4087" i="1"/>
  <c r="AJ4095" i="1"/>
  <c r="AJ4103" i="1"/>
  <c r="AJ4111" i="1"/>
  <c r="AJ4119" i="1"/>
  <c r="AJ4127" i="1"/>
  <c r="AJ4135" i="1"/>
  <c r="AJ4143" i="1"/>
  <c r="AJ4151" i="1"/>
  <c r="AJ4159" i="1"/>
  <c r="AJ4167" i="1"/>
  <c r="AJ4175" i="1"/>
  <c r="AJ4183" i="1"/>
  <c r="AJ4191" i="1"/>
  <c r="AJ4199" i="1"/>
  <c r="AJ4207" i="1"/>
  <c r="AJ4215" i="1"/>
  <c r="AJ4223" i="1"/>
  <c r="AJ4231" i="1"/>
  <c r="AJ4239" i="1"/>
  <c r="AJ4247" i="1"/>
  <c r="AJ4255" i="1"/>
  <c r="AJ4263" i="1"/>
  <c r="AJ4271" i="1"/>
  <c r="AJ4096" i="1"/>
  <c r="AJ4120" i="1"/>
  <c r="AJ4136" i="1"/>
  <c r="AJ4152" i="1"/>
  <c r="AJ4160" i="1"/>
  <c r="AJ4176" i="1"/>
  <c r="AJ4192" i="1"/>
  <c r="AJ4208" i="1"/>
  <c r="AJ4224" i="1"/>
  <c r="AJ4240" i="1"/>
  <c r="AJ4256" i="1"/>
  <c r="AJ4272" i="1"/>
  <c r="AJ4089" i="1"/>
  <c r="AJ4105" i="1"/>
  <c r="AJ4121" i="1"/>
  <c r="AJ4137" i="1"/>
  <c r="AJ4153" i="1"/>
  <c r="AJ4169" i="1"/>
  <c r="AJ4185" i="1"/>
  <c r="AJ4201" i="1"/>
  <c r="AJ4217" i="1"/>
  <c r="AJ4233" i="1"/>
  <c r="AJ4249" i="1"/>
  <c r="AJ4265" i="1"/>
  <c r="AJ4090" i="1"/>
  <c r="AJ4106" i="1"/>
  <c r="AJ4122" i="1"/>
  <c r="AJ4138" i="1"/>
  <c r="AJ4154" i="1"/>
  <c r="AJ4170" i="1"/>
  <c r="AJ4186" i="1"/>
  <c r="AJ4202" i="1"/>
  <c r="AJ4218" i="1"/>
  <c r="AJ4234" i="1"/>
  <c r="AJ4250" i="1"/>
  <c r="AJ4266" i="1"/>
  <c r="AJ4091" i="1"/>
  <c r="AJ4107" i="1"/>
  <c r="AJ4123" i="1"/>
  <c r="AJ4139" i="1"/>
  <c r="AJ4155" i="1"/>
  <c r="AJ4171" i="1"/>
  <c r="AJ4187" i="1"/>
  <c r="AJ4203" i="1"/>
  <c r="AJ4219" i="1"/>
  <c r="AJ4235" i="1"/>
  <c r="AJ4251" i="1"/>
  <c r="AJ4275" i="1"/>
  <c r="AJ4100" i="1"/>
  <c r="AJ4108" i="1"/>
  <c r="AJ4124" i="1"/>
  <c r="AJ4140" i="1"/>
  <c r="AJ4156" i="1"/>
  <c r="AJ4172" i="1"/>
  <c r="AJ4188" i="1"/>
  <c r="AJ4204" i="1"/>
  <c r="AJ4220" i="1"/>
  <c r="AJ4236" i="1"/>
  <c r="AJ4252" i="1"/>
  <c r="AJ4268" i="1"/>
  <c r="AJ4093" i="1"/>
  <c r="AJ4109" i="1"/>
  <c r="AJ4125" i="1"/>
  <c r="AJ4141" i="1"/>
  <c r="AJ4157" i="1"/>
  <c r="AJ4173" i="1"/>
  <c r="AJ4181" i="1"/>
  <c r="AJ4197" i="1"/>
  <c r="AJ4213" i="1"/>
  <c r="AJ4229" i="1"/>
  <c r="AJ4245" i="1"/>
  <c r="AJ4261" i="1"/>
  <c r="AJ4094" i="1"/>
  <c r="AJ4110" i="1"/>
  <c r="AJ4126" i="1"/>
  <c r="AJ4142" i="1"/>
  <c r="AJ4158" i="1"/>
  <c r="AJ4174" i="1"/>
  <c r="AJ4190" i="1"/>
  <c r="AJ4206" i="1"/>
  <c r="AJ4222" i="1"/>
  <c r="AJ4246" i="1"/>
  <c r="AJ4254" i="1"/>
  <c r="AJ4270" i="1"/>
  <c r="AJ4088" i="1"/>
  <c r="AJ4104" i="1"/>
  <c r="AJ4112" i="1"/>
  <c r="AJ4128" i="1"/>
  <c r="AJ4144" i="1"/>
  <c r="AJ4168" i="1"/>
  <c r="AJ4184" i="1"/>
  <c r="AJ4200" i="1"/>
  <c r="AJ4216" i="1"/>
  <c r="AJ4232" i="1"/>
  <c r="AJ4248" i="1"/>
  <c r="AJ4264" i="1"/>
  <c r="AJ4097" i="1"/>
  <c r="AJ4113" i="1"/>
  <c r="AJ4129" i="1"/>
  <c r="AJ4145" i="1"/>
  <c r="AJ4161" i="1"/>
  <c r="AJ4177" i="1"/>
  <c r="AJ4193" i="1"/>
  <c r="AJ4209" i="1"/>
  <c r="AJ4225" i="1"/>
  <c r="AJ4241" i="1"/>
  <c r="AJ4257" i="1"/>
  <c r="AJ4273" i="1"/>
  <c r="AJ4098" i="1"/>
  <c r="AJ4114" i="1"/>
  <c r="AJ4130" i="1"/>
  <c r="AJ4146" i="1"/>
  <c r="AJ4162" i="1"/>
  <c r="AJ4178" i="1"/>
  <c r="AJ4194" i="1"/>
  <c r="AJ4210" i="1"/>
  <c r="AJ4226" i="1"/>
  <c r="AJ4242" i="1"/>
  <c r="AJ4258" i="1"/>
  <c r="AJ4274" i="1"/>
  <c r="AJ4099" i="1"/>
  <c r="AJ4115" i="1"/>
  <c r="AJ4131" i="1"/>
  <c r="AJ4147" i="1"/>
  <c r="AJ4163" i="1"/>
  <c r="AJ4179" i="1"/>
  <c r="AJ4195" i="1"/>
  <c r="AJ4211" i="1"/>
  <c r="AJ4227" i="1"/>
  <c r="AJ4243" i="1"/>
  <c r="AJ4259" i="1"/>
  <c r="AJ4267" i="1"/>
  <c r="AJ4092" i="1"/>
  <c r="AJ4116" i="1"/>
  <c r="AJ4132" i="1"/>
  <c r="AJ4148" i="1"/>
  <c r="AJ4164" i="1"/>
  <c r="AJ4180" i="1"/>
  <c r="AJ4196" i="1"/>
  <c r="AJ4212" i="1"/>
  <c r="AJ4228" i="1"/>
  <c r="AJ4244" i="1"/>
  <c r="AJ4260" i="1"/>
  <c r="AJ4276" i="1"/>
  <c r="AJ4101" i="1"/>
  <c r="AJ4117" i="1"/>
  <c r="AJ4133" i="1"/>
  <c r="AJ4149" i="1"/>
  <c r="AJ4165" i="1"/>
  <c r="AJ4189" i="1"/>
  <c r="AJ4205" i="1"/>
  <c r="AJ4221" i="1"/>
  <c r="AJ4237" i="1"/>
  <c r="AJ4253" i="1"/>
  <c r="AJ4269" i="1"/>
  <c r="AJ4102" i="1"/>
  <c r="AJ4118" i="1"/>
  <c r="AJ4134" i="1"/>
  <c r="AJ4150" i="1"/>
  <c r="AJ4166" i="1"/>
  <c r="AJ4182" i="1"/>
  <c r="AJ4198" i="1"/>
  <c r="AJ4214" i="1"/>
  <c r="AJ4230" i="1"/>
  <c r="AJ4238" i="1"/>
  <c r="AJ4262" i="1"/>
  <c r="AI4087" i="1"/>
  <c r="AI4088" i="1"/>
  <c r="AI4089" i="1"/>
  <c r="AI4090" i="1"/>
  <c r="AI4091" i="1" s="1"/>
  <c r="AI4092" i="1"/>
  <c r="AI4093" i="1" s="1"/>
  <c r="AI4094" i="1" s="1"/>
  <c r="AI4095" i="1" s="1"/>
  <c r="AI4096" i="1" s="1"/>
  <c r="AI4097" i="1" s="1"/>
  <c r="AI4098" i="1" s="1"/>
  <c r="AI4099" i="1" s="1"/>
  <c r="AI4100" i="1" s="1"/>
  <c r="AI4101" i="1"/>
  <c r="AI4102" i="1"/>
  <c r="AI4103" i="1" s="1"/>
  <c r="AI4104" i="1" s="1"/>
  <c r="AI4105" i="1" s="1"/>
  <c r="AI4106" i="1" s="1"/>
  <c r="AI4107" i="1" s="1"/>
  <c r="AI4108" i="1" s="1"/>
  <c r="AI4109" i="1" s="1"/>
  <c r="AI4110" i="1"/>
  <c r="AI4111" i="1" s="1"/>
  <c r="AI4112" i="1" s="1"/>
  <c r="AI4113" i="1" s="1"/>
  <c r="AI4114" i="1" s="1"/>
  <c r="AI4115" i="1" s="1"/>
  <c r="AI4116" i="1" s="1"/>
  <c r="AI4117" i="1" s="1"/>
  <c r="AI4118" i="1" s="1"/>
  <c r="AI4119" i="1" s="1"/>
  <c r="AI4120" i="1" s="1"/>
  <c r="AI4121" i="1" s="1"/>
  <c r="AI4122" i="1" s="1"/>
  <c r="AI4123" i="1" s="1"/>
  <c r="AI4124" i="1" s="1"/>
  <c r="AI4125" i="1" s="1"/>
  <c r="AI4126" i="1"/>
  <c r="AI4127" i="1" s="1"/>
  <c r="AI4128" i="1" s="1"/>
  <c r="AI4129" i="1" s="1"/>
  <c r="AI4130" i="1" s="1"/>
  <c r="AI4131" i="1" s="1"/>
  <c r="AI4132" i="1" s="1"/>
  <c r="AI4133" i="1" s="1"/>
  <c r="AI4134" i="1" s="1"/>
  <c r="AI4135" i="1" s="1"/>
  <c r="AI4136" i="1" s="1"/>
  <c r="AI4137" i="1" s="1"/>
  <c r="AI4138" i="1" s="1"/>
  <c r="AI4139" i="1" s="1"/>
  <c r="AI4140" i="1" s="1"/>
  <c r="AI4141" i="1" s="1"/>
  <c r="AI4142" i="1"/>
  <c r="AI4143" i="1" s="1"/>
  <c r="AI4144" i="1" s="1"/>
  <c r="AI4145" i="1" s="1"/>
  <c r="AI4146" i="1" s="1"/>
  <c r="AI4147" i="1" s="1"/>
  <c r="AI4148" i="1" s="1"/>
  <c r="AI4149" i="1" s="1"/>
  <c r="AI4150" i="1" s="1"/>
  <c r="AI4151" i="1" s="1"/>
  <c r="AI4152" i="1" s="1"/>
  <c r="AI4153" i="1" s="1"/>
  <c r="AI4154" i="1" s="1"/>
  <c r="AI4155" i="1" s="1"/>
  <c r="AI4156" i="1" s="1"/>
  <c r="AI4157" i="1" s="1"/>
  <c r="AI4158" i="1"/>
  <c r="AI4159" i="1" s="1"/>
  <c r="AI4160" i="1" s="1"/>
  <c r="AI4161" i="1" s="1"/>
  <c r="AI4162" i="1" s="1"/>
  <c r="AI4163" i="1" s="1"/>
  <c r="AI4164" i="1" s="1"/>
  <c r="AI4165" i="1" s="1"/>
  <c r="AI4166" i="1" s="1"/>
  <c r="AI4167" i="1" s="1"/>
  <c r="AI4168" i="1" s="1"/>
  <c r="AI4169" i="1" s="1"/>
  <c r="AI4170" i="1" s="1"/>
  <c r="AI4171" i="1" s="1"/>
  <c r="AI4172" i="1" s="1"/>
  <c r="AI4173" i="1" s="1"/>
  <c r="AI4174" i="1"/>
  <c r="AI4175" i="1" s="1"/>
  <c r="AI4176" i="1" s="1"/>
  <c r="AI4177" i="1" s="1"/>
  <c r="AI4178" i="1" s="1"/>
  <c r="AI4179" i="1" s="1"/>
  <c r="AI4180" i="1" s="1"/>
  <c r="AI4181" i="1" s="1"/>
  <c r="AI4182" i="1" s="1"/>
  <c r="AI4183" i="1" s="1"/>
  <c r="AI4184" i="1" s="1"/>
  <c r="AI4185" i="1" s="1"/>
  <c r="AI4186" i="1" s="1"/>
  <c r="AI4187" i="1" s="1"/>
  <c r="AI4188" i="1" s="1"/>
  <c r="AI4189" i="1" s="1"/>
  <c r="AI4190" i="1"/>
  <c r="AI4191" i="1" s="1"/>
  <c r="AI4192" i="1" s="1"/>
  <c r="AI4193" i="1" s="1"/>
  <c r="AI4194" i="1" s="1"/>
  <c r="AI4195" i="1" s="1"/>
  <c r="AI4196" i="1" s="1"/>
  <c r="AI4197" i="1" s="1"/>
  <c r="AI4198" i="1" s="1"/>
  <c r="AI4199" i="1" s="1"/>
  <c r="AI4200" i="1" s="1"/>
  <c r="AI4201" i="1" s="1"/>
  <c r="AI4202" i="1" s="1"/>
  <c r="AI4203" i="1" s="1"/>
  <c r="AI4204" i="1" s="1"/>
  <c r="AI4205" i="1" s="1"/>
  <c r="AI4206" i="1"/>
  <c r="AI4207" i="1" s="1"/>
  <c r="AI4208" i="1" s="1"/>
  <c r="AI4209" i="1" s="1"/>
  <c r="AI4210" i="1" s="1"/>
  <c r="AI4211" i="1" s="1"/>
  <c r="AI4212" i="1" s="1"/>
  <c r="AI4213" i="1" s="1"/>
  <c r="AI4214" i="1" s="1"/>
  <c r="AI4215" i="1" s="1"/>
  <c r="AI4216" i="1" s="1"/>
  <c r="AI4217" i="1" s="1"/>
  <c r="AI4218" i="1" s="1"/>
  <c r="AI4219" i="1" s="1"/>
  <c r="AI4220" i="1" s="1"/>
  <c r="AI4221" i="1" s="1"/>
  <c r="AI4222" i="1"/>
  <c r="AI4223" i="1" s="1"/>
  <c r="AI4224" i="1" s="1"/>
  <c r="AI4225" i="1" s="1"/>
  <c r="AI4226" i="1" s="1"/>
  <c r="AI4227" i="1" s="1"/>
  <c r="AI4228" i="1" s="1"/>
  <c r="AI4229" i="1" s="1"/>
  <c r="AI4230" i="1" s="1"/>
  <c r="AI4231" i="1" s="1"/>
  <c r="AI4232" i="1" s="1"/>
  <c r="AI4233" i="1" s="1"/>
  <c r="AI4234" i="1" s="1"/>
  <c r="AI4235" i="1" s="1"/>
  <c r="AI4236" i="1" s="1"/>
  <c r="AI4237" i="1" s="1"/>
  <c r="AI4238" i="1"/>
  <c r="AI4239" i="1" s="1"/>
  <c r="AI4240" i="1" s="1"/>
  <c r="AI4241" i="1" s="1"/>
  <c r="AI4242" i="1" s="1"/>
  <c r="AI4243" i="1" s="1"/>
  <c r="AI4244" i="1" s="1"/>
  <c r="AI4245" i="1" s="1"/>
  <c r="AI4246" i="1" s="1"/>
  <c r="AI4247" i="1" s="1"/>
  <c r="AI4248" i="1" s="1"/>
  <c r="AI4249" i="1" s="1"/>
  <c r="AI4250" i="1" s="1"/>
  <c r="AI4251" i="1" s="1"/>
  <c r="AI4252" i="1" s="1"/>
  <c r="AI4253" i="1" s="1"/>
  <c r="AI4254" i="1"/>
  <c r="AI4255" i="1" s="1"/>
  <c r="AI4256" i="1" s="1"/>
  <c r="AI4257" i="1" s="1"/>
  <c r="AI4258" i="1" s="1"/>
  <c r="AI4259" i="1" s="1"/>
  <c r="AI4260" i="1" s="1"/>
  <c r="AI4261" i="1" s="1"/>
  <c r="AI4262" i="1" s="1"/>
  <c r="AI4263" i="1" s="1"/>
  <c r="AI4264" i="1" s="1"/>
  <c r="AI4265" i="1" s="1"/>
  <c r="AI4266" i="1" s="1"/>
  <c r="AI4267" i="1" s="1"/>
  <c r="AI4268" i="1" s="1"/>
  <c r="AI4269" i="1" s="1"/>
  <c r="AI4270" i="1"/>
  <c r="AI4271" i="1" s="1"/>
  <c r="AI4272" i="1" s="1"/>
  <c r="AI4273" i="1" s="1"/>
  <c r="AI4274" i="1" s="1"/>
  <c r="AI4275" i="1" s="1"/>
  <c r="AI4276" i="1" s="1"/>
  <c r="AJ4086" i="1"/>
  <c r="AK4148" i="4"/>
  <c r="AK4156" i="4"/>
  <c r="AK4164" i="4"/>
  <c r="AK4172" i="4"/>
  <c r="AK4180" i="4"/>
  <c r="AK4188" i="4"/>
  <c r="AK4196" i="4"/>
  <c r="AK4204" i="4"/>
  <c r="AK4212" i="4"/>
  <c r="AK4220" i="4"/>
  <c r="AK4228" i="4"/>
  <c r="AK4236" i="4"/>
  <c r="AK4244" i="4"/>
  <c r="AK4252" i="4"/>
  <c r="AK4260" i="4"/>
  <c r="AK4268" i="4"/>
  <c r="AK4276" i="4"/>
  <c r="AK4284" i="4"/>
  <c r="AK4292" i="4"/>
  <c r="AK4300" i="4"/>
  <c r="AK4149" i="4"/>
  <c r="AK4157" i="4"/>
  <c r="AK4165" i="4"/>
  <c r="AK4173" i="4"/>
  <c r="AK4181" i="4"/>
  <c r="AK4189" i="4"/>
  <c r="AK4197" i="4"/>
  <c r="AK4205" i="4"/>
  <c r="AK4213" i="4"/>
  <c r="AK4221" i="4"/>
  <c r="AK4229" i="4"/>
  <c r="AK4237" i="4"/>
  <c r="AK4245" i="4"/>
  <c r="AK4261" i="4"/>
  <c r="AK4269" i="4"/>
  <c r="AK4277" i="4"/>
  <c r="AK4285" i="4"/>
  <c r="AK4293" i="4"/>
  <c r="AK4301" i="4"/>
  <c r="AK4150" i="4"/>
  <c r="AK4158" i="4"/>
  <c r="AK4166" i="4"/>
  <c r="AK4174" i="4"/>
  <c r="AK4190" i="4"/>
  <c r="AK4198" i="4"/>
  <c r="AK4214" i="4"/>
  <c r="AK4230" i="4"/>
  <c r="AK4246" i="4"/>
  <c r="AK4262" i="4"/>
  <c r="AK4278" i="4"/>
  <c r="AK4294" i="4"/>
  <c r="AK4151" i="4"/>
  <c r="AK4167" i="4"/>
  <c r="AK4183" i="4"/>
  <c r="AK4199" i="4"/>
  <c r="AK4215" i="4"/>
  <c r="AK4231" i="4"/>
  <c r="AK4247" i="4"/>
  <c r="AK4263" i="4"/>
  <c r="AK4279" i="4"/>
  <c r="AK4295" i="4"/>
  <c r="AK4160" i="4"/>
  <c r="AK4176" i="4"/>
  <c r="AK4192" i="4"/>
  <c r="AK4208" i="4"/>
  <c r="AK4224" i="4"/>
  <c r="AK4240" i="4"/>
  <c r="AK4256" i="4"/>
  <c r="AK4272" i="4"/>
  <c r="AK4288" i="4"/>
  <c r="AK4153" i="4"/>
  <c r="AK4169" i="4"/>
  <c r="AK4185" i="4"/>
  <c r="AK4201" i="4"/>
  <c r="AK4217" i="4"/>
  <c r="AK4233" i="4"/>
  <c r="AK4249" i="4"/>
  <c r="AK4265" i="4"/>
  <c r="AK4281" i="4"/>
  <c r="AK4297" i="4"/>
  <c r="AK4162" i="4"/>
  <c r="AK4178" i="4"/>
  <c r="AK4194" i="4"/>
  <c r="AK4210" i="4"/>
  <c r="AK4226" i="4"/>
  <c r="AK4242" i="4"/>
  <c r="AK4258" i="4"/>
  <c r="AK4274" i="4"/>
  <c r="AK4290" i="4"/>
  <c r="AK4155" i="4"/>
  <c r="AK4171" i="4"/>
  <c r="AK4187" i="4"/>
  <c r="AK4203" i="4"/>
  <c r="AK4219" i="4"/>
  <c r="AK4235" i="4"/>
  <c r="AK4251" i="4"/>
  <c r="AK4267" i="4"/>
  <c r="AK4283" i="4"/>
  <c r="AK4299" i="4"/>
  <c r="AK4253" i="4"/>
  <c r="AK4182" i="4"/>
  <c r="AK4206" i="4"/>
  <c r="AK4222" i="4"/>
  <c r="AK4238" i="4"/>
  <c r="AK4254" i="4"/>
  <c r="AK4270" i="4"/>
  <c r="AK4286" i="4"/>
  <c r="AK4302" i="4"/>
  <c r="AK4159" i="4"/>
  <c r="AK4175" i="4"/>
  <c r="AK4191" i="4"/>
  <c r="AK4207" i="4"/>
  <c r="AK4223" i="4"/>
  <c r="AK4239" i="4"/>
  <c r="AK4255" i="4"/>
  <c r="AK4271" i="4"/>
  <c r="AK4287" i="4"/>
  <c r="AK4152" i="4"/>
  <c r="AK4168" i="4"/>
  <c r="AK4184" i="4"/>
  <c r="AK4200" i="4"/>
  <c r="AK4216" i="4"/>
  <c r="AK4232" i="4"/>
  <c r="AK4248" i="4"/>
  <c r="AK4264" i="4"/>
  <c r="AK4280" i="4"/>
  <c r="AK4296" i="4"/>
  <c r="AK4161" i="4"/>
  <c r="AK4177" i="4"/>
  <c r="AK4193" i="4"/>
  <c r="AK4209" i="4"/>
  <c r="AK4225" i="4"/>
  <c r="AK4241" i="4"/>
  <c r="AK4257" i="4"/>
  <c r="AK4273" i="4"/>
  <c r="AK4289" i="4"/>
  <c r="AK4154" i="4"/>
  <c r="AK4170" i="4"/>
  <c r="AK4186" i="4"/>
  <c r="AK4202" i="4"/>
  <c r="AK4218" i="4"/>
  <c r="AK4234" i="4"/>
  <c r="AK4250" i="4"/>
  <c r="AK4266" i="4"/>
  <c r="AK4282" i="4"/>
  <c r="AK4298" i="4"/>
  <c r="AK4163" i="4"/>
  <c r="AK4179" i="4"/>
  <c r="AK4195" i="4"/>
  <c r="AK4211" i="4"/>
  <c r="AK4227" i="4"/>
  <c r="AK4243" i="4"/>
  <c r="AK4259" i="4"/>
  <c r="AK4275" i="4"/>
  <c r="AK4291" i="4"/>
  <c r="AJ4167" i="4"/>
  <c r="AJ4168" i="4"/>
  <c r="AJ4169" i="4"/>
  <c r="AJ4170" i="4"/>
  <c r="AJ4171" i="4"/>
  <c r="AJ4172" i="4" s="1"/>
  <c r="AJ4173" i="4"/>
  <c r="AJ4174" i="4" s="1"/>
  <c r="AJ4175" i="4" s="1"/>
  <c r="AJ4176" i="4" s="1"/>
  <c r="AJ4177" i="4" s="1"/>
  <c r="AJ4178" i="4" s="1"/>
  <c r="AJ4179" i="4" s="1"/>
  <c r="AJ4180" i="4" s="1"/>
  <c r="AJ4181" i="4" s="1"/>
  <c r="AJ4182" i="4"/>
  <c r="AJ4183" i="4" s="1"/>
  <c r="AJ4184" i="4" s="1"/>
  <c r="AJ4185" i="4" s="1"/>
  <c r="AJ4186" i="4" s="1"/>
  <c r="AJ4187" i="4" s="1"/>
  <c r="AJ4188" i="4" s="1"/>
  <c r="AJ4189" i="4" s="1"/>
  <c r="AJ4190" i="4" s="1"/>
  <c r="AJ4191" i="4" s="1"/>
  <c r="AJ4192" i="4" s="1"/>
  <c r="AJ4193" i="4" s="1"/>
  <c r="AJ4194" i="4" s="1"/>
  <c r="AJ4195" i="4" s="1"/>
  <c r="AJ4196" i="4" s="1"/>
  <c r="AJ4197" i="4" s="1"/>
  <c r="AJ4198" i="4" s="1"/>
  <c r="AJ4199" i="4" s="1"/>
  <c r="AJ4200" i="4" s="1"/>
  <c r="AJ4201" i="4" s="1"/>
  <c r="AJ4202" i="4" s="1"/>
  <c r="AJ4203" i="4" s="1"/>
  <c r="AJ4204" i="4" s="1"/>
  <c r="AJ4205" i="4" s="1"/>
  <c r="AJ4206" i="4" s="1"/>
  <c r="AJ4207" i="4" s="1"/>
  <c r="AJ4208" i="4" s="1"/>
  <c r="AJ4209" i="4" s="1"/>
  <c r="AJ4210" i="4" s="1"/>
  <c r="AJ4211" i="4" s="1"/>
  <c r="AJ4212" i="4" s="1"/>
  <c r="AJ4213" i="4" s="1"/>
  <c r="AJ4214" i="4" s="1"/>
  <c r="AJ4215" i="4" s="1"/>
  <c r="AJ4216" i="4" s="1"/>
  <c r="AJ4217" i="4" s="1"/>
  <c r="AJ4218" i="4" s="1"/>
  <c r="AJ4219" i="4" s="1"/>
  <c r="AJ4220" i="4" s="1"/>
  <c r="AJ4221" i="4" s="1"/>
  <c r="AJ4222" i="4" s="1"/>
  <c r="AJ4223" i="4" s="1"/>
  <c r="AJ4224" i="4" s="1"/>
  <c r="AJ4225" i="4" s="1"/>
  <c r="AJ4226" i="4" s="1"/>
  <c r="AJ4227" i="4" s="1"/>
  <c r="AJ4228" i="4" s="1"/>
  <c r="AJ4229" i="4" s="1"/>
  <c r="AJ4230" i="4"/>
  <c r="AJ4231" i="4" s="1"/>
  <c r="AJ4232" i="4" s="1"/>
  <c r="AJ4233" i="4" s="1"/>
  <c r="AJ4234" i="4" s="1"/>
  <c r="AJ4235" i="4" s="1"/>
  <c r="AJ4236" i="4" s="1"/>
  <c r="AJ4237" i="4" s="1"/>
  <c r="AJ4238" i="4" s="1"/>
  <c r="AJ4239" i="4" s="1"/>
  <c r="AJ4240" i="4" s="1"/>
  <c r="AJ4241" i="4" s="1"/>
  <c r="AJ4242" i="4" s="1"/>
  <c r="AJ4243" i="4" s="1"/>
  <c r="AJ4244" i="4" s="1"/>
  <c r="AJ4245" i="4" s="1"/>
  <c r="AJ4246" i="4" s="1"/>
  <c r="AJ4247" i="4" s="1"/>
  <c r="AJ4248" i="4" s="1"/>
  <c r="AJ4249" i="4" s="1"/>
  <c r="AJ4250" i="4" s="1"/>
  <c r="AJ4251" i="4" s="1"/>
  <c r="AJ4252" i="4" s="1"/>
  <c r="AJ4253" i="4" s="1"/>
  <c r="AJ4254" i="4" s="1"/>
  <c r="AJ4255" i="4" s="1"/>
  <c r="AJ4256" i="4" s="1"/>
  <c r="AJ4257" i="4" s="1"/>
  <c r="AJ4258" i="4" s="1"/>
  <c r="AJ4259" i="4" s="1"/>
  <c r="AJ4260" i="4" s="1"/>
  <c r="AJ4261" i="4" s="1"/>
  <c r="AJ4262" i="4" s="1"/>
  <c r="AJ4263" i="4" s="1"/>
  <c r="AJ4264" i="4" s="1"/>
  <c r="AJ4265" i="4" s="1"/>
  <c r="AJ4266" i="4" s="1"/>
  <c r="AJ4267" i="4" s="1"/>
  <c r="AJ4268" i="4" s="1"/>
  <c r="AJ4269" i="4" s="1"/>
  <c r="AJ4270" i="4"/>
  <c r="AJ4271" i="4" s="1"/>
  <c r="AJ4272" i="4" s="1"/>
  <c r="AJ4273" i="4" s="1"/>
  <c r="AJ4274" i="4" s="1"/>
  <c r="AJ4275" i="4" s="1"/>
  <c r="AJ4276" i="4" s="1"/>
  <c r="AJ4277" i="4" s="1"/>
  <c r="AJ4278" i="4" s="1"/>
  <c r="AJ4279" i="4" s="1"/>
  <c r="AJ4280" i="4" s="1"/>
  <c r="AJ4281" i="4" s="1"/>
  <c r="AJ4282" i="4" s="1"/>
  <c r="AJ4283" i="4" s="1"/>
  <c r="AJ4284" i="4" s="1"/>
  <c r="AJ4285" i="4" s="1"/>
  <c r="AJ4286" i="4" s="1"/>
  <c r="AJ4287" i="4" s="1"/>
  <c r="AJ4288" i="4" s="1"/>
  <c r="AJ4289" i="4" s="1"/>
  <c r="AJ4290" i="4" s="1"/>
  <c r="AJ4291" i="4" s="1"/>
  <c r="AJ4292" i="4" s="1"/>
  <c r="AJ4293" i="4" s="1"/>
  <c r="AJ4294" i="4" s="1"/>
  <c r="AJ4295" i="4" s="1"/>
  <c r="AJ4296" i="4" s="1"/>
  <c r="AJ4297" i="4" s="1"/>
  <c r="AJ4298" i="4" s="1"/>
  <c r="AJ4299" i="4" s="1"/>
  <c r="AJ4300" i="4" s="1"/>
  <c r="AJ4301" i="4" s="1"/>
  <c r="AJ4302" i="4"/>
  <c r="AJ4148" i="4"/>
  <c r="AJ4149" i="4"/>
  <c r="AJ4150" i="4" s="1"/>
  <c r="AJ4151" i="4" s="1"/>
  <c r="AJ4152" i="4" s="1"/>
  <c r="AJ4153" i="4" s="1"/>
  <c r="AJ4154" i="4" s="1"/>
  <c r="AJ4155" i="4" s="1"/>
  <c r="AJ4156" i="4" s="1"/>
  <c r="AJ4157" i="4" s="1"/>
  <c r="AJ4158" i="4"/>
  <c r="AJ4159" i="4"/>
  <c r="AJ4160" i="4"/>
  <c r="AJ4161" i="4"/>
  <c r="AJ4162" i="4"/>
  <c r="AJ4163" i="4"/>
  <c r="AJ4164" i="4" s="1"/>
  <c r="AJ4165" i="4" s="1"/>
  <c r="AJ4166" i="4" s="1"/>
  <c r="AK4127" i="4"/>
  <c r="AK4135" i="4"/>
  <c r="AK4143" i="4"/>
  <c r="AK4128" i="4"/>
  <c r="AK4136" i="4"/>
  <c r="AK4144" i="4"/>
  <c r="AK4129" i="4"/>
  <c r="AK4137" i="4"/>
  <c r="AK4145" i="4"/>
  <c r="AK4130" i="4"/>
  <c r="AK4138" i="4"/>
  <c r="AK4146" i="4"/>
  <c r="AK4131" i="4"/>
  <c r="AK4139" i="4"/>
  <c r="AK4147" i="4"/>
  <c r="AK4132" i="4"/>
  <c r="AK4140" i="4"/>
  <c r="AK4133" i="4"/>
  <c r="AK4141" i="4"/>
  <c r="AK4134" i="4"/>
  <c r="AK4142" i="4"/>
  <c r="AJ4127" i="4"/>
  <c r="AJ4128" i="4"/>
  <c r="AJ4129" i="4"/>
  <c r="AJ4130" i="4" s="1"/>
  <c r="AJ4131" i="4" s="1"/>
  <c r="AJ4132" i="4"/>
  <c r="AJ4133" i="4" s="1"/>
  <c r="AJ4134" i="4" s="1"/>
  <c r="AJ4135" i="4" s="1"/>
  <c r="AJ4136" i="4" s="1"/>
  <c r="AJ4137" i="4" s="1"/>
  <c r="AJ4138" i="4" s="1"/>
  <c r="AJ4139" i="4" s="1"/>
  <c r="AJ4140" i="4" s="1"/>
  <c r="AJ4141" i="4" s="1"/>
  <c r="AJ4142" i="4" s="1"/>
  <c r="AJ4143" i="4" s="1"/>
  <c r="AJ4144" i="4" s="1"/>
  <c r="AJ4145" i="4" s="1"/>
  <c r="AJ4146" i="4" s="1"/>
  <c r="AJ4147" i="4" s="1"/>
  <c r="AK4126" i="4"/>
  <c r="T4064" i="5" l="1"/>
  <c r="T3918" i="5"/>
  <c r="T3582" i="5"/>
  <c r="T3569" i="5"/>
  <c r="T3385" i="5"/>
  <c r="T3911" i="5"/>
  <c r="T4222" i="5"/>
  <c r="T4231" i="5"/>
  <c r="T3758" i="5"/>
  <c r="T3745" i="5"/>
  <c r="T4081" i="5"/>
  <c r="T3735" i="5"/>
  <c r="T2992" i="5"/>
  <c r="T3402" i="5"/>
  <c r="T3901" i="5"/>
  <c r="T3373" i="5"/>
  <c r="T4213" i="5"/>
  <c r="T3030" i="5"/>
  <c r="T4071" i="5"/>
  <c r="T3592" i="5"/>
  <c r="T2959" i="5"/>
  <c r="T4240" i="5"/>
  <c r="T4094" i="5"/>
  <c r="T3928" i="5"/>
  <c r="T3765" i="5"/>
  <c r="T3605" i="5"/>
  <c r="T3416" i="5"/>
  <c r="T3062" i="5"/>
  <c r="T4169" i="5"/>
  <c r="T4014" i="5"/>
  <c r="T3848" i="5"/>
  <c r="T3685" i="5"/>
  <c r="T3519" i="5"/>
  <c r="T3279" i="5"/>
  <c r="T2772" i="5"/>
  <c r="T4165" i="5"/>
  <c r="T4001" i="5"/>
  <c r="T3838" i="5"/>
  <c r="T3672" i="5"/>
  <c r="T3509" i="5"/>
  <c r="T3248" i="5"/>
  <c r="T2732" i="5"/>
  <c r="T4156" i="5"/>
  <c r="T3991" i="5"/>
  <c r="T3825" i="5"/>
  <c r="T3662" i="5"/>
  <c r="T3501" i="5"/>
  <c r="T3225" i="5"/>
  <c r="T2695" i="5"/>
  <c r="T4144" i="5"/>
  <c r="T3981" i="5"/>
  <c r="T3815" i="5"/>
  <c r="T3655" i="5"/>
  <c r="T3482" i="5"/>
  <c r="T3194" i="5"/>
  <c r="T2657" i="5"/>
  <c r="T4207" i="5"/>
  <c r="T4134" i="5"/>
  <c r="T4054" i="5"/>
  <c r="T3968" i="5"/>
  <c r="T3888" i="5"/>
  <c r="T3808" i="5"/>
  <c r="T3725" i="5"/>
  <c r="T3645" i="5"/>
  <c r="T3559" i="5"/>
  <c r="T3470" i="5"/>
  <c r="T3362" i="5"/>
  <c r="T3168" i="5"/>
  <c r="T2926" i="5"/>
  <c r="T2611" i="5"/>
  <c r="T4198" i="5"/>
  <c r="T4121" i="5"/>
  <c r="T4041" i="5"/>
  <c r="T3961" i="5"/>
  <c r="T3878" i="5"/>
  <c r="T3798" i="5"/>
  <c r="T3712" i="5"/>
  <c r="T3632" i="5"/>
  <c r="T3552" i="5"/>
  <c r="T3456" i="5"/>
  <c r="T3350" i="5"/>
  <c r="T3142" i="5"/>
  <c r="T2891" i="5"/>
  <c r="T2563" i="5"/>
  <c r="T4189" i="5"/>
  <c r="T4117" i="5"/>
  <c r="T4031" i="5"/>
  <c r="T3951" i="5"/>
  <c r="T3865" i="5"/>
  <c r="T3785" i="5"/>
  <c r="T3705" i="5"/>
  <c r="T3622" i="5"/>
  <c r="T3542" i="5"/>
  <c r="T3439" i="5"/>
  <c r="T3333" i="5"/>
  <c r="T3114" i="5"/>
  <c r="T2851" i="5"/>
  <c r="T2504" i="5"/>
  <c r="T4180" i="5"/>
  <c r="T4104" i="5"/>
  <c r="T4021" i="5"/>
  <c r="T3941" i="5"/>
  <c r="T3861" i="5"/>
  <c r="T3775" i="5"/>
  <c r="T3695" i="5"/>
  <c r="T3609" i="5"/>
  <c r="T3529" i="5"/>
  <c r="T3430" i="5"/>
  <c r="T3302" i="5"/>
  <c r="T3088" i="5"/>
  <c r="T2810" i="5"/>
  <c r="T2443" i="5"/>
  <c r="T4241" i="5"/>
  <c r="T4223" i="5"/>
  <c r="T4208" i="5"/>
  <c r="T4190" i="5"/>
  <c r="T4175" i="5"/>
  <c r="T4157" i="5"/>
  <c r="T4135" i="5"/>
  <c r="T4118" i="5"/>
  <c r="T4095" i="5"/>
  <c r="T4078" i="5"/>
  <c r="T4055" i="5"/>
  <c r="T4032" i="5"/>
  <c r="T4015" i="5"/>
  <c r="T3992" i="5"/>
  <c r="T3975" i="5"/>
  <c r="T3952" i="5"/>
  <c r="T3929" i="5"/>
  <c r="T3912" i="5"/>
  <c r="T3889" i="5"/>
  <c r="T3872" i="5"/>
  <c r="T3849" i="5"/>
  <c r="T3829" i="5"/>
  <c r="T3809" i="5"/>
  <c r="T3789" i="5"/>
  <c r="T3769" i="5"/>
  <c r="T3749" i="5"/>
  <c r="T3726" i="5"/>
  <c r="T3709" i="5"/>
  <c r="T3686" i="5"/>
  <c r="T3669" i="5"/>
  <c r="T3646" i="5"/>
  <c r="T3623" i="5"/>
  <c r="T3606" i="5"/>
  <c r="T3583" i="5"/>
  <c r="T3566" i="5"/>
  <c r="T3543" i="5"/>
  <c r="T3520" i="5"/>
  <c r="T3502" i="5"/>
  <c r="T3471" i="5"/>
  <c r="T3448" i="5"/>
  <c r="T3417" i="5"/>
  <c r="T3386" i="5"/>
  <c r="T3365" i="5"/>
  <c r="T3334" i="5"/>
  <c r="T3311" i="5"/>
  <c r="T3280" i="5"/>
  <c r="T3254" i="5"/>
  <c r="T3226" i="5"/>
  <c r="T3200" i="5"/>
  <c r="T3174" i="5"/>
  <c r="T3146" i="5"/>
  <c r="T3117" i="5"/>
  <c r="T3094" i="5"/>
  <c r="T3063" i="5"/>
  <c r="T3031" i="5"/>
  <c r="T2998" i="5"/>
  <c r="T2960" i="5"/>
  <c r="T2927" i="5"/>
  <c r="T2892" i="5"/>
  <c r="T2855" i="5"/>
  <c r="T2815" i="5"/>
  <c r="T2773" i="5"/>
  <c r="T2736" i="5"/>
  <c r="T2696" i="5"/>
  <c r="T2658" i="5"/>
  <c r="T2612" i="5"/>
  <c r="T2564" i="5"/>
  <c r="T2513" i="5"/>
  <c r="T2444" i="5"/>
  <c r="T2381" i="5"/>
  <c r="T2316" i="5"/>
  <c r="T2234" i="5"/>
  <c r="T2163" i="5"/>
  <c r="T2090" i="5"/>
  <c r="T2004" i="5"/>
  <c r="T1894" i="5"/>
  <c r="T1775" i="5"/>
  <c r="T1623" i="5"/>
  <c r="T1486" i="5"/>
  <c r="T1326" i="5"/>
  <c r="T1111" i="5"/>
  <c r="T707" i="5"/>
  <c r="T2380" i="5"/>
  <c r="T2306" i="5"/>
  <c r="T2233" i="5"/>
  <c r="T2160" i="5"/>
  <c r="T2080" i="5"/>
  <c r="T2000" i="5"/>
  <c r="T1889" i="5"/>
  <c r="T1758" i="5"/>
  <c r="T1622" i="5"/>
  <c r="T1483" i="5"/>
  <c r="T1298" i="5"/>
  <c r="T1017" i="5"/>
  <c r="T706" i="5"/>
  <c r="T4239" i="5"/>
  <c r="T4221" i="5"/>
  <c r="T4201" i="5"/>
  <c r="T4188" i="5"/>
  <c r="T4168" i="5"/>
  <c r="T4153" i="5"/>
  <c r="T4133" i="5"/>
  <c r="T4110" i="5"/>
  <c r="T4093" i="5"/>
  <c r="T4070" i="5"/>
  <c r="T4053" i="5"/>
  <c r="T4030" i="5"/>
  <c r="T4007" i="5"/>
  <c r="T3990" i="5"/>
  <c r="T3967" i="5"/>
  <c r="T3950" i="5"/>
  <c r="T3927" i="5"/>
  <c r="T3904" i="5"/>
  <c r="T3887" i="5"/>
  <c r="T3864" i="5"/>
  <c r="T3847" i="5"/>
  <c r="T3824" i="5"/>
  <c r="T3801" i="5"/>
  <c r="T3784" i="5"/>
  <c r="T3761" i="5"/>
  <c r="T3744" i="5"/>
  <c r="T3721" i="5"/>
  <c r="T3701" i="5"/>
  <c r="T3681" i="5"/>
  <c r="T3661" i="5"/>
  <c r="T3641" i="5"/>
  <c r="T3621" i="5"/>
  <c r="T3598" i="5"/>
  <c r="T3581" i="5"/>
  <c r="T3558" i="5"/>
  <c r="T3541" i="5"/>
  <c r="T3518" i="5"/>
  <c r="T3490" i="5"/>
  <c r="T3469" i="5"/>
  <c r="T3438" i="5"/>
  <c r="T3415" i="5"/>
  <c r="T3384" i="5"/>
  <c r="T3353" i="5"/>
  <c r="T3330" i="5"/>
  <c r="T3301" i="5"/>
  <c r="T3278" i="5"/>
  <c r="T3247" i="5"/>
  <c r="T3216" i="5"/>
  <c r="T3193" i="5"/>
  <c r="T3162" i="5"/>
  <c r="T3141" i="5"/>
  <c r="T3110" i="5"/>
  <c r="T3082" i="5"/>
  <c r="T3056" i="5"/>
  <c r="T3024" i="5"/>
  <c r="T2991" i="5"/>
  <c r="T2958" i="5"/>
  <c r="T2925" i="5"/>
  <c r="T2888" i="5"/>
  <c r="T2847" i="5"/>
  <c r="T2809" i="5"/>
  <c r="T2769" i="5"/>
  <c r="T2731" i="5"/>
  <c r="T2693" i="5"/>
  <c r="T2650" i="5"/>
  <c r="T2610" i="5"/>
  <c r="T2562" i="5"/>
  <c r="T2503" i="5"/>
  <c r="T2440" i="5"/>
  <c r="T2371" i="5"/>
  <c r="T2305" i="5"/>
  <c r="T2232" i="5"/>
  <c r="T2148" i="5"/>
  <c r="T2077" i="5"/>
  <c r="T1997" i="5"/>
  <c r="T1875" i="5"/>
  <c r="T1755" i="5"/>
  <c r="T1620" i="5"/>
  <c r="T1451" i="5"/>
  <c r="T1294" i="5"/>
  <c r="T971" i="5"/>
  <c r="T587" i="5"/>
  <c r="T4233" i="5"/>
  <c r="T4220" i="5"/>
  <c r="T4200" i="5"/>
  <c r="T4185" i="5"/>
  <c r="T4167" i="5"/>
  <c r="T4149" i="5"/>
  <c r="T4129" i="5"/>
  <c r="T4109" i="5"/>
  <c r="T4089" i="5"/>
  <c r="T4069" i="5"/>
  <c r="T4046" i="5"/>
  <c r="T4029" i="5"/>
  <c r="T4006" i="5"/>
  <c r="T3989" i="5"/>
  <c r="T3966" i="5"/>
  <c r="T3943" i="5"/>
  <c r="T3926" i="5"/>
  <c r="T3903" i="5"/>
  <c r="T3886" i="5"/>
  <c r="T3863" i="5"/>
  <c r="T3840" i="5"/>
  <c r="T3823" i="5"/>
  <c r="T3800" i="5"/>
  <c r="T3783" i="5"/>
  <c r="T3760" i="5"/>
  <c r="T3737" i="5"/>
  <c r="T3720" i="5"/>
  <c r="T3697" i="5"/>
  <c r="T3680" i="5"/>
  <c r="T3657" i="5"/>
  <c r="T3637" i="5"/>
  <c r="T3617" i="5"/>
  <c r="T3597" i="5"/>
  <c r="T3577" i="5"/>
  <c r="T3557" i="5"/>
  <c r="T3534" i="5"/>
  <c r="T3517" i="5"/>
  <c r="T3489" i="5"/>
  <c r="T3466" i="5"/>
  <c r="T3437" i="5"/>
  <c r="T3406" i="5"/>
  <c r="T3383" i="5"/>
  <c r="T3352" i="5"/>
  <c r="T3329" i="5"/>
  <c r="T3298" i="5"/>
  <c r="T3269" i="5"/>
  <c r="T3246" i="5"/>
  <c r="T3215" i="5"/>
  <c r="T3192" i="5"/>
  <c r="T3161" i="5"/>
  <c r="T3130" i="5"/>
  <c r="T3109" i="5"/>
  <c r="T3078" i="5"/>
  <c r="T3055" i="5"/>
  <c r="T3023" i="5"/>
  <c r="T2990" i="5"/>
  <c r="T2957" i="5"/>
  <c r="T2922" i="5"/>
  <c r="T2883" i="5"/>
  <c r="T2845" i="5"/>
  <c r="T2805" i="5"/>
  <c r="T2768" i="5"/>
  <c r="T2730" i="5"/>
  <c r="T2687" i="5"/>
  <c r="T2649" i="5"/>
  <c r="T2602" i="5"/>
  <c r="T2554" i="5"/>
  <c r="T2501" i="5"/>
  <c r="T2431" i="5"/>
  <c r="T2370" i="5"/>
  <c r="T2304" i="5"/>
  <c r="T2220" i="5"/>
  <c r="T2147" i="5"/>
  <c r="T2074" i="5"/>
  <c r="T1986" i="5"/>
  <c r="T1871" i="5"/>
  <c r="T1751" i="5"/>
  <c r="T1593" i="5"/>
  <c r="T1450" i="5"/>
  <c r="T1232" i="5"/>
  <c r="T969" i="5"/>
  <c r="T514" i="5"/>
  <c r="T4232" i="5"/>
  <c r="T4217" i="5"/>
  <c r="T4199" i="5"/>
  <c r="T4181" i="5"/>
  <c r="T4166" i="5"/>
  <c r="T4145" i="5"/>
  <c r="T4128" i="5"/>
  <c r="T4105" i="5"/>
  <c r="T4085" i="5"/>
  <c r="T4065" i="5"/>
  <c r="T4045" i="5"/>
  <c r="T4025" i="5"/>
  <c r="T4005" i="5"/>
  <c r="T3982" i="5"/>
  <c r="T3965" i="5"/>
  <c r="T3942" i="5"/>
  <c r="T3925" i="5"/>
  <c r="T3902" i="5"/>
  <c r="T3879" i="5"/>
  <c r="T3862" i="5"/>
  <c r="T3839" i="5"/>
  <c r="T3822" i="5"/>
  <c r="T3799" i="5"/>
  <c r="T3776" i="5"/>
  <c r="T3759" i="5"/>
  <c r="T3736" i="5"/>
  <c r="T3719" i="5"/>
  <c r="T3696" i="5"/>
  <c r="T3673" i="5"/>
  <c r="T3656" i="5"/>
  <c r="T3633" i="5"/>
  <c r="T3616" i="5"/>
  <c r="T3593" i="5"/>
  <c r="T3573" i="5"/>
  <c r="T3553" i="5"/>
  <c r="T3533" i="5"/>
  <c r="T3513" i="5"/>
  <c r="T3488" i="5"/>
  <c r="T3457" i="5"/>
  <c r="T3434" i="5"/>
  <c r="T3405" i="5"/>
  <c r="T3382" i="5"/>
  <c r="T3351" i="5"/>
  <c r="T3320" i="5"/>
  <c r="T3297" i="5"/>
  <c r="T3266" i="5"/>
  <c r="T3245" i="5"/>
  <c r="T3214" i="5"/>
  <c r="T3183" i="5"/>
  <c r="T3160" i="5"/>
  <c r="T3129" i="5"/>
  <c r="T3106" i="5"/>
  <c r="T3077" i="5"/>
  <c r="T3046" i="5"/>
  <c r="T3013" i="5"/>
  <c r="T2978" i="5"/>
  <c r="T2945" i="5"/>
  <c r="T2912" i="5"/>
  <c r="T2869" i="5"/>
  <c r="T2832" i="5"/>
  <c r="T2794" i="5"/>
  <c r="T2756" i="5"/>
  <c r="T2719" i="5"/>
  <c r="T2675" i="5"/>
  <c r="T2637" i="5"/>
  <c r="T2589" i="5"/>
  <c r="T2539" i="5"/>
  <c r="T2480" i="5"/>
  <c r="T2417" i="5"/>
  <c r="T2346" i="5"/>
  <c r="T2275" i="5"/>
  <c r="T2202" i="5"/>
  <c r="T2122" i="5"/>
  <c r="T2049" i="5"/>
  <c r="T1961" i="5"/>
  <c r="T1830" i="5"/>
  <c r="T1704" i="5"/>
  <c r="T1560" i="5"/>
  <c r="T1390" i="5"/>
  <c r="T1231" i="5"/>
  <c r="T865" i="5"/>
  <c r="T513" i="5"/>
  <c r="T3319" i="5"/>
  <c r="T3296" i="5"/>
  <c r="T3265" i="5"/>
  <c r="T3234" i="5"/>
  <c r="T3213" i="5"/>
  <c r="T3182" i="5"/>
  <c r="T3159" i="5"/>
  <c r="T3128" i="5"/>
  <c r="T3097" i="5"/>
  <c r="T3074" i="5"/>
  <c r="T3045" i="5"/>
  <c r="T3010" i="5"/>
  <c r="T2977" i="5"/>
  <c r="T2944" i="5"/>
  <c r="T2906" i="5"/>
  <c r="T2868" i="5"/>
  <c r="T2831" i="5"/>
  <c r="T2793" i="5"/>
  <c r="T2755" i="5"/>
  <c r="T2712" i="5"/>
  <c r="T2674" i="5"/>
  <c r="T2636" i="5"/>
  <c r="T2586" i="5"/>
  <c r="T2538" i="5"/>
  <c r="T2476" i="5"/>
  <c r="T2408" i="5"/>
  <c r="T2345" i="5"/>
  <c r="T2274" i="5"/>
  <c r="T2192" i="5"/>
  <c r="T2121" i="5"/>
  <c r="T2048" i="5"/>
  <c r="T1944" i="5"/>
  <c r="T1825" i="5"/>
  <c r="T1695" i="5"/>
  <c r="T1540" i="5"/>
  <c r="T1388" i="5"/>
  <c r="T1195" i="5"/>
  <c r="T864" i="5"/>
  <c r="T330" i="5"/>
  <c r="T4230" i="5"/>
  <c r="T4212" i="5"/>
  <c r="T4197" i="5"/>
  <c r="T4177" i="5"/>
  <c r="T4159" i="5"/>
  <c r="T4143" i="5"/>
  <c r="T4120" i="5"/>
  <c r="T4103" i="5"/>
  <c r="T4080" i="5"/>
  <c r="T4057" i="5"/>
  <c r="T4040" i="5"/>
  <c r="T4017" i="5"/>
  <c r="T4000" i="5"/>
  <c r="T3977" i="5"/>
  <c r="T3957" i="5"/>
  <c r="T3937" i="5"/>
  <c r="T3917" i="5"/>
  <c r="T3897" i="5"/>
  <c r="T3877" i="5"/>
  <c r="T3854" i="5"/>
  <c r="T3837" i="5"/>
  <c r="T3814" i="5"/>
  <c r="T3797" i="5"/>
  <c r="T3774" i="5"/>
  <c r="T3751" i="5"/>
  <c r="T3734" i="5"/>
  <c r="T3711" i="5"/>
  <c r="T3694" i="5"/>
  <c r="T3671" i="5"/>
  <c r="T3648" i="5"/>
  <c r="T3631" i="5"/>
  <c r="T3608" i="5"/>
  <c r="T3591" i="5"/>
  <c r="T3568" i="5"/>
  <c r="T3545" i="5"/>
  <c r="T3528" i="5"/>
  <c r="T3504" i="5"/>
  <c r="T3481" i="5"/>
  <c r="T3450" i="5"/>
  <c r="T3424" i="5"/>
  <c r="T3398" i="5"/>
  <c r="T3370" i="5"/>
  <c r="T3344" i="5"/>
  <c r="T3318" i="5"/>
  <c r="T3287" i="5"/>
  <c r="T3264" i="5"/>
  <c r="T3233" i="5"/>
  <c r="T3210" i="5"/>
  <c r="T3181" i="5"/>
  <c r="T3150" i="5"/>
  <c r="T3127" i="5"/>
  <c r="T3096" i="5"/>
  <c r="T3073" i="5"/>
  <c r="T3042" i="5"/>
  <c r="T3009" i="5"/>
  <c r="T2976" i="5"/>
  <c r="T2938" i="5"/>
  <c r="T2905" i="5"/>
  <c r="T2867" i="5"/>
  <c r="T2829" i="5"/>
  <c r="T2792" i="5"/>
  <c r="T2748" i="5"/>
  <c r="T2711" i="5"/>
  <c r="T2673" i="5"/>
  <c r="T2635" i="5"/>
  <c r="T2585" i="5"/>
  <c r="T2537" i="5"/>
  <c r="T2467" i="5"/>
  <c r="T2407" i="5"/>
  <c r="T2344" i="5"/>
  <c r="T2264" i="5"/>
  <c r="T2189" i="5"/>
  <c r="T2116" i="5"/>
  <c r="T2036" i="5"/>
  <c r="T1943" i="5"/>
  <c r="T1820" i="5"/>
  <c r="T1675" i="5"/>
  <c r="T1539" i="5"/>
  <c r="T1387" i="5"/>
  <c r="T1115" i="5"/>
  <c r="T817" i="5"/>
  <c r="T325" i="5"/>
  <c r="T4229" i="5"/>
  <c r="T4209" i="5"/>
  <c r="T4191" i="5"/>
  <c r="T4176" i="5"/>
  <c r="T4158" i="5"/>
  <c r="T4142" i="5"/>
  <c r="T4119" i="5"/>
  <c r="T4096" i="5"/>
  <c r="T4079" i="5"/>
  <c r="T4056" i="5"/>
  <c r="T4039" i="5"/>
  <c r="T4016" i="5"/>
  <c r="T3993" i="5"/>
  <c r="T3976" i="5"/>
  <c r="T3953" i="5"/>
  <c r="T3936" i="5"/>
  <c r="T3913" i="5"/>
  <c r="T3893" i="5"/>
  <c r="T3873" i="5"/>
  <c r="T3853" i="5"/>
  <c r="T3833" i="5"/>
  <c r="T3813" i="5"/>
  <c r="T3790" i="5"/>
  <c r="T3773" i="5"/>
  <c r="T3750" i="5"/>
  <c r="T3733" i="5"/>
  <c r="T3710" i="5"/>
  <c r="T3687" i="5"/>
  <c r="T3670" i="5"/>
  <c r="T3647" i="5"/>
  <c r="T3630" i="5"/>
  <c r="T3607" i="5"/>
  <c r="T3584" i="5"/>
  <c r="T3567" i="5"/>
  <c r="T3544" i="5"/>
  <c r="T3527" i="5"/>
  <c r="T3503" i="5"/>
  <c r="T3472" i="5"/>
  <c r="T3449" i="5"/>
  <c r="T3418" i="5"/>
  <c r="T3397" i="5"/>
  <c r="T3366" i="5"/>
  <c r="T3338" i="5"/>
  <c r="T3312" i="5"/>
  <c r="T3286" i="5"/>
  <c r="T3258" i="5"/>
  <c r="T3232" i="5"/>
  <c r="T3201" i="5"/>
  <c r="T3178" i="5"/>
  <c r="T3149" i="5"/>
  <c r="T3126" i="5"/>
  <c r="T3095" i="5"/>
  <c r="T3064" i="5"/>
  <c r="T3041" i="5"/>
  <c r="T3008" i="5"/>
  <c r="T2970" i="5"/>
  <c r="T2937" i="5"/>
  <c r="T2904" i="5"/>
  <c r="T2866" i="5"/>
  <c r="T2828" i="5"/>
  <c r="T2785" i="5"/>
  <c r="T2747" i="5"/>
  <c r="T2709" i="5"/>
  <c r="T2672" i="5"/>
  <c r="T2627" i="5"/>
  <c r="T2577" i="5"/>
  <c r="T2529" i="5"/>
  <c r="T2466" i="5"/>
  <c r="T2403" i="5"/>
  <c r="T2335" i="5"/>
  <c r="T2261" i="5"/>
  <c r="T2188" i="5"/>
  <c r="T2106" i="5"/>
  <c r="T2035" i="5"/>
  <c r="T1935" i="5"/>
  <c r="T1803" i="5"/>
  <c r="T1673" i="5"/>
  <c r="T1538" i="5"/>
  <c r="T1364" i="5"/>
  <c r="T1113" i="5"/>
  <c r="T708" i="5"/>
  <c r="T240" i="5"/>
  <c r="T1291" i="5"/>
  <c r="T1194" i="5"/>
  <c r="T1071" i="5"/>
  <c r="T964" i="5"/>
  <c r="T816" i="5"/>
  <c r="T659" i="5"/>
  <c r="T512" i="5"/>
  <c r="T239" i="5"/>
  <c r="T3040" i="5"/>
  <c r="T3022" i="5"/>
  <c r="T3002" i="5"/>
  <c r="T2989" i="5"/>
  <c r="T2969" i="5"/>
  <c r="T2954" i="5"/>
  <c r="T2936" i="5"/>
  <c r="T2918" i="5"/>
  <c r="T2903" i="5"/>
  <c r="T2882" i="5"/>
  <c r="T2865" i="5"/>
  <c r="T2842" i="5"/>
  <c r="T2821" i="5"/>
  <c r="T2804" i="5"/>
  <c r="T2784" i="5"/>
  <c r="T2767" i="5"/>
  <c r="T2746" i="5"/>
  <c r="T2723" i="5"/>
  <c r="T2708" i="5"/>
  <c r="T2685" i="5"/>
  <c r="T2668" i="5"/>
  <c r="T2648" i="5"/>
  <c r="T2626" i="5"/>
  <c r="T2601" i="5"/>
  <c r="T2576" i="5"/>
  <c r="T2553" i="5"/>
  <c r="T2528" i="5"/>
  <c r="T2492" i="5"/>
  <c r="T2465" i="5"/>
  <c r="T2429" i="5"/>
  <c r="T2394" i="5"/>
  <c r="T2367" i="5"/>
  <c r="T2333" i="5"/>
  <c r="T2292" i="5"/>
  <c r="T2260" i="5"/>
  <c r="T2219" i="5"/>
  <c r="T2178" i="5"/>
  <c r="T2146" i="5"/>
  <c r="T2105" i="5"/>
  <c r="T2064" i="5"/>
  <c r="T2032" i="5"/>
  <c r="T1985" i="5"/>
  <c r="T1921" i="5"/>
  <c r="T1870" i="5"/>
  <c r="T1802" i="5"/>
  <c r="T1727" i="5"/>
  <c r="T1672" i="5"/>
  <c r="T1591" i="5"/>
  <c r="T1518" i="5"/>
  <c r="T1449" i="5"/>
  <c r="T1353" i="5"/>
  <c r="T1268" i="5"/>
  <c r="T1193" i="5"/>
  <c r="T1067" i="5"/>
  <c r="T919" i="5"/>
  <c r="T807" i="5"/>
  <c r="T658" i="5"/>
  <c r="T426" i="5"/>
  <c r="T234" i="5"/>
  <c r="T4238" i="5"/>
  <c r="T4228" i="5"/>
  <c r="T4216" i="5"/>
  <c r="T4206" i="5"/>
  <c r="T4196" i="5"/>
  <c r="T4184" i="5"/>
  <c r="T4174" i="5"/>
  <c r="T4164" i="5"/>
  <c r="T4152" i="5"/>
  <c r="T4141" i="5"/>
  <c r="T4127" i="5"/>
  <c r="T4113" i="5"/>
  <c r="T4102" i="5"/>
  <c r="T4088" i="5"/>
  <c r="T4077" i="5"/>
  <c r="T4063" i="5"/>
  <c r="T4049" i="5"/>
  <c r="T4038" i="5"/>
  <c r="T4024" i="5"/>
  <c r="T4013" i="5"/>
  <c r="T3999" i="5"/>
  <c r="T3985" i="5"/>
  <c r="T3974" i="5"/>
  <c r="T3960" i="5"/>
  <c r="T3949" i="5"/>
  <c r="T3935" i="5"/>
  <c r="T3921" i="5"/>
  <c r="T3910" i="5"/>
  <c r="T3896" i="5"/>
  <c r="T3885" i="5"/>
  <c r="T3871" i="5"/>
  <c r="T3857" i="5"/>
  <c r="T3846" i="5"/>
  <c r="T3832" i="5"/>
  <c r="T3821" i="5"/>
  <c r="T3807" i="5"/>
  <c r="T3793" i="5"/>
  <c r="T3782" i="5"/>
  <c r="T3768" i="5"/>
  <c r="T3757" i="5"/>
  <c r="T3743" i="5"/>
  <c r="T3729" i="5"/>
  <c r="T3718" i="5"/>
  <c r="T3704" i="5"/>
  <c r="T3693" i="5"/>
  <c r="T3679" i="5"/>
  <c r="T3665" i="5"/>
  <c r="T3654" i="5"/>
  <c r="T3640" i="5"/>
  <c r="T3629" i="5"/>
  <c r="T3615" i="5"/>
  <c r="T3601" i="5"/>
  <c r="T3590" i="5"/>
  <c r="T3576" i="5"/>
  <c r="T3565" i="5"/>
  <c r="T3551" i="5"/>
  <c r="T3537" i="5"/>
  <c r="T3526" i="5"/>
  <c r="T3512" i="5"/>
  <c r="T3498" i="5"/>
  <c r="T3480" i="5"/>
  <c r="T3462" i="5"/>
  <c r="T3447" i="5"/>
  <c r="T3429" i="5"/>
  <c r="T3414" i="5"/>
  <c r="T3394" i="5"/>
  <c r="T3376" i="5"/>
  <c r="T3361" i="5"/>
  <c r="T3343" i="5"/>
  <c r="T3328" i="5"/>
  <c r="T3310" i="5"/>
  <c r="T3290" i="5"/>
  <c r="T3277" i="5"/>
  <c r="T3257" i="5"/>
  <c r="T3242" i="5"/>
  <c r="T3224" i="5"/>
  <c r="T3206" i="5"/>
  <c r="T3191" i="5"/>
  <c r="T3173" i="5"/>
  <c r="T3158" i="5"/>
  <c r="T3138" i="5"/>
  <c r="T3120" i="5"/>
  <c r="T3105" i="5"/>
  <c r="T3087" i="5"/>
  <c r="T3072" i="5"/>
  <c r="T3054" i="5"/>
  <c r="T3034" i="5"/>
  <c r="T3021" i="5"/>
  <c r="T3001" i="5"/>
  <c r="T2986" i="5"/>
  <c r="T2968" i="5"/>
  <c r="T2950" i="5"/>
  <c r="T2935" i="5"/>
  <c r="T2917" i="5"/>
  <c r="T2901" i="5"/>
  <c r="T2879" i="5"/>
  <c r="T2858" i="5"/>
  <c r="T2841" i="5"/>
  <c r="T2820" i="5"/>
  <c r="T2803" i="5"/>
  <c r="T2783" i="5"/>
  <c r="T2760" i="5"/>
  <c r="T2745" i="5"/>
  <c r="T2722" i="5"/>
  <c r="T2705" i="5"/>
  <c r="T2684" i="5"/>
  <c r="T2664" i="5"/>
  <c r="T2647" i="5"/>
  <c r="T2623" i="5"/>
  <c r="T2600" i="5"/>
  <c r="T2575" i="5"/>
  <c r="T2549" i="5"/>
  <c r="T2527" i="5"/>
  <c r="T2491" i="5"/>
  <c r="T2456" i="5"/>
  <c r="T2428" i="5"/>
  <c r="T2393" i="5"/>
  <c r="T2357" i="5"/>
  <c r="T2330" i="5"/>
  <c r="T2291" i="5"/>
  <c r="T2250" i="5"/>
  <c r="T2218" i="5"/>
  <c r="T2177" i="5"/>
  <c r="T2136" i="5"/>
  <c r="T2104" i="5"/>
  <c r="T2061" i="5"/>
  <c r="T2019" i="5"/>
  <c r="T1984" i="5"/>
  <c r="T1916" i="5"/>
  <c r="T1849" i="5"/>
  <c r="T1798" i="5"/>
  <c r="T1726" i="5"/>
  <c r="T1652" i="5"/>
  <c r="T1590" i="5"/>
  <c r="T1508" i="5"/>
  <c r="T1425" i="5"/>
  <c r="T1352" i="5"/>
  <c r="T1267" i="5"/>
  <c r="T1158" i="5"/>
  <c r="T1063" i="5"/>
  <c r="T916" i="5"/>
  <c r="T768" i="5"/>
  <c r="T655" i="5"/>
  <c r="T425" i="5"/>
  <c r="T148" i="5"/>
  <c r="T4237" i="5"/>
  <c r="T4225" i="5"/>
  <c r="T4215" i="5"/>
  <c r="T4205" i="5"/>
  <c r="T4193" i="5"/>
  <c r="T4183" i="5"/>
  <c r="T4173" i="5"/>
  <c r="T4161" i="5"/>
  <c r="T4151" i="5"/>
  <c r="T4137" i="5"/>
  <c r="T4126" i="5"/>
  <c r="T4112" i="5"/>
  <c r="T4101" i="5"/>
  <c r="T4087" i="5"/>
  <c r="T4073" i="5"/>
  <c r="T4062" i="5"/>
  <c r="T4048" i="5"/>
  <c r="T4037" i="5"/>
  <c r="T4023" i="5"/>
  <c r="T4009" i="5"/>
  <c r="T3998" i="5"/>
  <c r="T3984" i="5"/>
  <c r="T3973" i="5"/>
  <c r="T3959" i="5"/>
  <c r="T3945" i="5"/>
  <c r="T3934" i="5"/>
  <c r="T3920" i="5"/>
  <c r="T3909" i="5"/>
  <c r="T3895" i="5"/>
  <c r="T3881" i="5"/>
  <c r="T3870" i="5"/>
  <c r="T3856" i="5"/>
  <c r="T3845" i="5"/>
  <c r="T3831" i="5"/>
  <c r="T3817" i="5"/>
  <c r="T3806" i="5"/>
  <c r="T3792" i="5"/>
  <c r="T3781" i="5"/>
  <c r="T3767" i="5"/>
  <c r="T3753" i="5"/>
  <c r="T3742" i="5"/>
  <c r="T3728" i="5"/>
  <c r="T3717" i="5"/>
  <c r="T3703" i="5"/>
  <c r="T3689" i="5"/>
  <c r="T3678" i="5"/>
  <c r="T3664" i="5"/>
  <c r="T3653" i="5"/>
  <c r="T3639" i="5"/>
  <c r="T3625" i="5"/>
  <c r="T3614" i="5"/>
  <c r="T3600" i="5"/>
  <c r="T3589" i="5"/>
  <c r="T3575" i="5"/>
  <c r="T3561" i="5"/>
  <c r="T3550" i="5"/>
  <c r="T3536" i="5"/>
  <c r="T3525" i="5"/>
  <c r="T3511" i="5"/>
  <c r="T3494" i="5"/>
  <c r="T3479" i="5"/>
  <c r="T3461" i="5"/>
  <c r="T3446" i="5"/>
  <c r="T3426" i="5"/>
  <c r="T3408" i="5"/>
  <c r="T3393" i="5"/>
  <c r="T3375" i="5"/>
  <c r="T3360" i="5"/>
  <c r="T3342" i="5"/>
  <c r="T3322" i="5"/>
  <c r="T3309" i="5"/>
  <c r="T3289" i="5"/>
  <c r="T3274" i="5"/>
  <c r="T3256" i="5"/>
  <c r="T3238" i="5"/>
  <c r="T3223" i="5"/>
  <c r="T3205" i="5"/>
  <c r="T3190" i="5"/>
  <c r="T3170" i="5"/>
  <c r="T3152" i="5"/>
  <c r="T3137" i="5"/>
  <c r="T3119" i="5"/>
  <c r="T3104" i="5"/>
  <c r="T3086" i="5"/>
  <c r="T3066" i="5"/>
  <c r="T3053" i="5"/>
  <c r="T3033" i="5"/>
  <c r="T3018" i="5"/>
  <c r="T3000" i="5"/>
  <c r="T2982" i="5"/>
  <c r="T2967" i="5"/>
  <c r="T2949" i="5"/>
  <c r="T2934" i="5"/>
  <c r="T2914" i="5"/>
  <c r="T2895" i="5"/>
  <c r="T2877" i="5"/>
  <c r="T2857" i="5"/>
  <c r="T2840" i="5"/>
  <c r="T2819" i="5"/>
  <c r="T2796" i="5"/>
  <c r="T2781" i="5"/>
  <c r="T2759" i="5"/>
  <c r="T2741" i="5"/>
  <c r="T2721" i="5"/>
  <c r="T2700" i="5"/>
  <c r="T2683" i="5"/>
  <c r="T2663" i="5"/>
  <c r="T2645" i="5"/>
  <c r="T2621" i="5"/>
  <c r="T2599" i="5"/>
  <c r="T2573" i="5"/>
  <c r="T2548" i="5"/>
  <c r="T2517" i="5"/>
  <c r="T2490" i="5"/>
  <c r="T2455" i="5"/>
  <c r="T2419" i="5"/>
  <c r="T2392" i="5"/>
  <c r="T2356" i="5"/>
  <c r="T2320" i="5"/>
  <c r="T2288" i="5"/>
  <c r="T2249" i="5"/>
  <c r="T2208" i="5"/>
  <c r="T2176" i="5"/>
  <c r="T2133" i="5"/>
  <c r="T2092" i="5"/>
  <c r="T2060" i="5"/>
  <c r="T2018" i="5"/>
  <c r="T1966" i="5"/>
  <c r="T1915" i="5"/>
  <c r="T1848" i="5"/>
  <c r="T1784" i="5"/>
  <c r="T1724" i="5"/>
  <c r="T1643" i="5"/>
  <c r="T1570" i="5"/>
  <c r="T1507" i="5"/>
  <c r="T1424" i="5"/>
  <c r="T1330" i="5"/>
  <c r="T1257" i="5"/>
  <c r="T1156" i="5"/>
  <c r="T1025" i="5"/>
  <c r="T915" i="5"/>
  <c r="T759" i="5"/>
  <c r="T595" i="5"/>
  <c r="T424" i="5"/>
  <c r="T147" i="5"/>
  <c r="T4236" i="5"/>
  <c r="T4224" i="5"/>
  <c r="T4214" i="5"/>
  <c r="T4204" i="5"/>
  <c r="T4192" i="5"/>
  <c r="T4182" i="5"/>
  <c r="T4172" i="5"/>
  <c r="T4160" i="5"/>
  <c r="T4150" i="5"/>
  <c r="T4136" i="5"/>
  <c r="T4125" i="5"/>
  <c r="T4111" i="5"/>
  <c r="T4097" i="5"/>
  <c r="T4086" i="5"/>
  <c r="T4072" i="5"/>
  <c r="T4061" i="5"/>
  <c r="T4047" i="5"/>
  <c r="T4033" i="5"/>
  <c r="T4022" i="5"/>
  <c r="T4008" i="5"/>
  <c r="T3997" i="5"/>
  <c r="T3983" i="5"/>
  <c r="T3969" i="5"/>
  <c r="T3958" i="5"/>
  <c r="T3944" i="5"/>
  <c r="T3933" i="5"/>
  <c r="T3919" i="5"/>
  <c r="T3905" i="5"/>
  <c r="T3894" i="5"/>
  <c r="T3880" i="5"/>
  <c r="T3869" i="5"/>
  <c r="T3855" i="5"/>
  <c r="T3841" i="5"/>
  <c r="T3830" i="5"/>
  <c r="T3816" i="5"/>
  <c r="T3805" i="5"/>
  <c r="T3791" i="5"/>
  <c r="T3777" i="5"/>
  <c r="T3766" i="5"/>
  <c r="T3752" i="5"/>
  <c r="T3741" i="5"/>
  <c r="T3727" i="5"/>
  <c r="T3713" i="5"/>
  <c r="T3702" i="5"/>
  <c r="T3688" i="5"/>
  <c r="T3677" i="5"/>
  <c r="T3663" i="5"/>
  <c r="T3649" i="5"/>
  <c r="T3638" i="5"/>
  <c r="T3624" i="5"/>
  <c r="T3613" i="5"/>
  <c r="T3599" i="5"/>
  <c r="T3585" i="5"/>
  <c r="T3574" i="5"/>
  <c r="T3560" i="5"/>
  <c r="T3549" i="5"/>
  <c r="T3535" i="5"/>
  <c r="T3521" i="5"/>
  <c r="T3510" i="5"/>
  <c r="T3493" i="5"/>
  <c r="T3478" i="5"/>
  <c r="T3458" i="5"/>
  <c r="T3440" i="5"/>
  <c r="T3425" i="5"/>
  <c r="T3407" i="5"/>
  <c r="T3392" i="5"/>
  <c r="T3374" i="5"/>
  <c r="T3354" i="5"/>
  <c r="T3341" i="5"/>
  <c r="T3321" i="5"/>
  <c r="T3306" i="5"/>
  <c r="T3288" i="5"/>
  <c r="T3270" i="5"/>
  <c r="T3255" i="5"/>
  <c r="T3237" i="5"/>
  <c r="T3222" i="5"/>
  <c r="T3202" i="5"/>
  <c r="T3184" i="5"/>
  <c r="T3169" i="5"/>
  <c r="T3151" i="5"/>
  <c r="T3136" i="5"/>
  <c r="T3118" i="5"/>
  <c r="T3098" i="5"/>
  <c r="T3085" i="5"/>
  <c r="T3065" i="5"/>
  <c r="T3050" i="5"/>
  <c r="T3032" i="5"/>
  <c r="T3014" i="5"/>
  <c r="T2999" i="5"/>
  <c r="T2981" i="5"/>
  <c r="T2966" i="5"/>
  <c r="T2946" i="5"/>
  <c r="T2928" i="5"/>
  <c r="T2913" i="5"/>
  <c r="T2893" i="5"/>
  <c r="T2876" i="5"/>
  <c r="T2856" i="5"/>
  <c r="T2833" i="5"/>
  <c r="T2818" i="5"/>
  <c r="T2795" i="5"/>
  <c r="T2778" i="5"/>
  <c r="T2757" i="5"/>
  <c r="T2737" i="5"/>
  <c r="T2720" i="5"/>
  <c r="T2699" i="5"/>
  <c r="T2682" i="5"/>
  <c r="T2659" i="5"/>
  <c r="T2639" i="5"/>
  <c r="T2613" i="5"/>
  <c r="T2591" i="5"/>
  <c r="T2565" i="5"/>
  <c r="T2540" i="5"/>
  <c r="T2516" i="5"/>
  <c r="T2481" i="5"/>
  <c r="T2453" i="5"/>
  <c r="T2418" i="5"/>
  <c r="T2383" i="5"/>
  <c r="T2355" i="5"/>
  <c r="T2317" i="5"/>
  <c r="T2276" i="5"/>
  <c r="T2244" i="5"/>
  <c r="T2205" i="5"/>
  <c r="T2164" i="5"/>
  <c r="T2132" i="5"/>
  <c r="T2091" i="5"/>
  <c r="T2050" i="5"/>
  <c r="T2017" i="5"/>
  <c r="T1962" i="5"/>
  <c r="T1898" i="5"/>
  <c r="T1843" i="5"/>
  <c r="T1776" i="5"/>
  <c r="T1705" i="5"/>
  <c r="T1642" i="5"/>
  <c r="T1569" i="5"/>
  <c r="T1487" i="5"/>
  <c r="T1414" i="5"/>
  <c r="T1328" i="5"/>
  <c r="T1239" i="5"/>
  <c r="T1154" i="5"/>
  <c r="T1019" i="5"/>
  <c r="T868" i="5"/>
  <c r="T755" i="5"/>
  <c r="T594" i="5"/>
  <c r="T335" i="5"/>
  <c r="T104" i="5"/>
  <c r="T2525" i="5"/>
  <c r="T2512" i="5"/>
  <c r="T2500" i="5"/>
  <c r="T2489" i="5"/>
  <c r="T2475" i="5"/>
  <c r="T2464" i="5"/>
  <c r="T2452" i="5"/>
  <c r="T2439" i="5"/>
  <c r="T2427" i="5"/>
  <c r="T2416" i="5"/>
  <c r="T2402" i="5"/>
  <c r="T2391" i="5"/>
  <c r="T2379" i="5"/>
  <c r="T2365" i="5"/>
  <c r="T2354" i="5"/>
  <c r="T2343" i="5"/>
  <c r="T2329" i="5"/>
  <c r="T2315" i="5"/>
  <c r="T2301" i="5"/>
  <c r="T2285" i="5"/>
  <c r="T2273" i="5"/>
  <c r="T2259" i="5"/>
  <c r="T2243" i="5"/>
  <c r="T2229" i="5"/>
  <c r="T2217" i="5"/>
  <c r="T2201" i="5"/>
  <c r="T2187" i="5"/>
  <c r="T2173" i="5"/>
  <c r="T2157" i="5"/>
  <c r="T2145" i="5"/>
  <c r="T2131" i="5"/>
  <c r="T2115" i="5"/>
  <c r="T2101" i="5"/>
  <c r="T2089" i="5"/>
  <c r="T2073" i="5"/>
  <c r="T2059" i="5"/>
  <c r="T2045" i="5"/>
  <c r="T2029" i="5"/>
  <c r="T2016" i="5"/>
  <c r="T1996" i="5"/>
  <c r="T1977" i="5"/>
  <c r="T1960" i="5"/>
  <c r="T1934" i="5"/>
  <c r="T1914" i="5"/>
  <c r="T1888" i="5"/>
  <c r="T1862" i="5"/>
  <c r="T1842" i="5"/>
  <c r="T1816" i="5"/>
  <c r="T1796" i="5"/>
  <c r="T1770" i="5"/>
  <c r="T1745" i="5"/>
  <c r="T1719" i="5"/>
  <c r="T1694" i="5"/>
  <c r="T1667" i="5"/>
  <c r="T1641" i="5"/>
  <c r="T1611" i="5"/>
  <c r="T1588" i="5"/>
  <c r="T1559" i="5"/>
  <c r="T1536" i="5"/>
  <c r="T1506" i="5"/>
  <c r="T1472" i="5"/>
  <c r="T1447" i="5"/>
  <c r="T1412" i="5"/>
  <c r="T1386" i="5"/>
  <c r="T1351" i="5"/>
  <c r="T1315" i="5"/>
  <c r="T1289" i="5"/>
  <c r="T1255" i="5"/>
  <c r="T1218" i="5"/>
  <c r="T1179" i="5"/>
  <c r="T1140" i="5"/>
  <c r="T1097" i="5"/>
  <c r="T1047" i="5"/>
  <c r="T1000" i="5"/>
  <c r="T951" i="5"/>
  <c r="T899" i="5"/>
  <c r="T850" i="5"/>
  <c r="T791" i="5"/>
  <c r="T741" i="5"/>
  <c r="T690" i="5"/>
  <c r="T631" i="5"/>
  <c r="T559" i="5"/>
  <c r="T476" i="5"/>
  <c r="T385" i="5"/>
  <c r="T293" i="5"/>
  <c r="T195" i="5"/>
  <c r="T103" i="5"/>
  <c r="T2632" i="5"/>
  <c r="T2620" i="5"/>
  <c r="T2609" i="5"/>
  <c r="T2595" i="5"/>
  <c r="T2584" i="5"/>
  <c r="T2572" i="5"/>
  <c r="T2559" i="5"/>
  <c r="T2547" i="5"/>
  <c r="T2536" i="5"/>
  <c r="T2522" i="5"/>
  <c r="T2511" i="5"/>
  <c r="T2499" i="5"/>
  <c r="T2485" i="5"/>
  <c r="T2474" i="5"/>
  <c r="T2463" i="5"/>
  <c r="T2449" i="5"/>
  <c r="T2437" i="5"/>
  <c r="T2426" i="5"/>
  <c r="T2412" i="5"/>
  <c r="T2401" i="5"/>
  <c r="T2389" i="5"/>
  <c r="T2376" i="5"/>
  <c r="T2364" i="5"/>
  <c r="T2353" i="5"/>
  <c r="T2339" i="5"/>
  <c r="T2328" i="5"/>
  <c r="T2314" i="5"/>
  <c r="T2298" i="5"/>
  <c r="T2284" i="5"/>
  <c r="T2272" i="5"/>
  <c r="T2256" i="5"/>
  <c r="T2242" i="5"/>
  <c r="T2228" i="5"/>
  <c r="T2212" i="5"/>
  <c r="T2200" i="5"/>
  <c r="T2186" i="5"/>
  <c r="T2170" i="5"/>
  <c r="T2156" i="5"/>
  <c r="T2144" i="5"/>
  <c r="T2128" i="5"/>
  <c r="T2114" i="5"/>
  <c r="T2100" i="5"/>
  <c r="T2084" i="5"/>
  <c r="T2072" i="5"/>
  <c r="T2058" i="5"/>
  <c r="T2042" i="5"/>
  <c r="T2028" i="5"/>
  <c r="T2010" i="5"/>
  <c r="T1995" i="5"/>
  <c r="T1976" i="5"/>
  <c r="T1959" i="5"/>
  <c r="T1932" i="5"/>
  <c r="T1906" i="5"/>
  <c r="T1887" i="5"/>
  <c r="T1860" i="5"/>
  <c r="T1841" i="5"/>
  <c r="T1815" i="5"/>
  <c r="T1788" i="5"/>
  <c r="T1769" i="5"/>
  <c r="T1740" i="5"/>
  <c r="T1718" i="5"/>
  <c r="T1688" i="5"/>
  <c r="T1662" i="5"/>
  <c r="T1635" i="5"/>
  <c r="T1609" i="5"/>
  <c r="T1584" i="5"/>
  <c r="T1558" i="5"/>
  <c r="T1527" i="5"/>
  <c r="T1505" i="5"/>
  <c r="T1471" i="5"/>
  <c r="T1444" i="5"/>
  <c r="T1410" i="5"/>
  <c r="T1376" i="5"/>
  <c r="T1350" i="5"/>
  <c r="T1314" i="5"/>
  <c r="T1288" i="5"/>
  <c r="T1252" i="5"/>
  <c r="T1216" i="5"/>
  <c r="T1178" i="5"/>
  <c r="T1139" i="5"/>
  <c r="T1089" i="5"/>
  <c r="T1044" i="5"/>
  <c r="T999" i="5"/>
  <c r="T947" i="5"/>
  <c r="T898" i="5"/>
  <c r="T841" i="5"/>
  <c r="T789" i="5"/>
  <c r="T740" i="5"/>
  <c r="T688" i="5"/>
  <c r="T626" i="5"/>
  <c r="T557" i="5"/>
  <c r="T472" i="5"/>
  <c r="T380" i="5"/>
  <c r="T285" i="5"/>
  <c r="T194" i="5"/>
  <c r="T95" i="5"/>
  <c r="T4148" i="5"/>
  <c r="T4140" i="5"/>
  <c r="T4132" i="5"/>
  <c r="T4124" i="5"/>
  <c r="T4116" i="5"/>
  <c r="T4108" i="5"/>
  <c r="T4100" i="5"/>
  <c r="T4092" i="5"/>
  <c r="T4084" i="5"/>
  <c r="T4076" i="5"/>
  <c r="T4068" i="5"/>
  <c r="T4060" i="5"/>
  <c r="T4052" i="5"/>
  <c r="T4044" i="5"/>
  <c r="T4036" i="5"/>
  <c r="T4028" i="5"/>
  <c r="T4020" i="5"/>
  <c r="T4012" i="5"/>
  <c r="T4004" i="5"/>
  <c r="T3996" i="5"/>
  <c r="T3988" i="5"/>
  <c r="T3980" i="5"/>
  <c r="T3972" i="5"/>
  <c r="T3964" i="5"/>
  <c r="T3956" i="5"/>
  <c r="T3948" i="5"/>
  <c r="T3940" i="5"/>
  <c r="T3932" i="5"/>
  <c r="T3924" i="5"/>
  <c r="T3916" i="5"/>
  <c r="T3908" i="5"/>
  <c r="T3900" i="5"/>
  <c r="T3892" i="5"/>
  <c r="T3884" i="5"/>
  <c r="T3876" i="5"/>
  <c r="T3868" i="5"/>
  <c r="T3860" i="5"/>
  <c r="T3852" i="5"/>
  <c r="T3844" i="5"/>
  <c r="T3836" i="5"/>
  <c r="T3828" i="5"/>
  <c r="T3820" i="5"/>
  <c r="T3812" i="5"/>
  <c r="T3804" i="5"/>
  <c r="T3796" i="5"/>
  <c r="T3788" i="5"/>
  <c r="T3780" i="5"/>
  <c r="T3772" i="5"/>
  <c r="T3764" i="5"/>
  <c r="T3756" i="5"/>
  <c r="T3748" i="5"/>
  <c r="T3740" i="5"/>
  <c r="T3732" i="5"/>
  <c r="T3724" i="5"/>
  <c r="T3716" i="5"/>
  <c r="T3708" i="5"/>
  <c r="T3700" i="5"/>
  <c r="T3692" i="5"/>
  <c r="T3684" i="5"/>
  <c r="T3676" i="5"/>
  <c r="T3668" i="5"/>
  <c r="T3660" i="5"/>
  <c r="T3652" i="5"/>
  <c r="T3644" i="5"/>
  <c r="T3636" i="5"/>
  <c r="T3628" i="5"/>
  <c r="T3620" i="5"/>
  <c r="T3612" i="5"/>
  <c r="T3604" i="5"/>
  <c r="T3596" i="5"/>
  <c r="T3588" i="5"/>
  <c r="T3580" i="5"/>
  <c r="T3572" i="5"/>
  <c r="T3564" i="5"/>
  <c r="T3556" i="5"/>
  <c r="T3548" i="5"/>
  <c r="T3540" i="5"/>
  <c r="T3532" i="5"/>
  <c r="T3524" i="5"/>
  <c r="T3516" i="5"/>
  <c r="T3507" i="5"/>
  <c r="T3497" i="5"/>
  <c r="T3487" i="5"/>
  <c r="T3477" i="5"/>
  <c r="T3465" i="5"/>
  <c r="T3455" i="5"/>
  <c r="T3445" i="5"/>
  <c r="T3433" i="5"/>
  <c r="T3423" i="5"/>
  <c r="T3413" i="5"/>
  <c r="T3401" i="5"/>
  <c r="T3391" i="5"/>
  <c r="T3381" i="5"/>
  <c r="T3369" i="5"/>
  <c r="T3359" i="5"/>
  <c r="T3349" i="5"/>
  <c r="T3337" i="5"/>
  <c r="T3327" i="5"/>
  <c r="T3317" i="5"/>
  <c r="T3305" i="5"/>
  <c r="T3295" i="5"/>
  <c r="T3285" i="5"/>
  <c r="T3273" i="5"/>
  <c r="T3263" i="5"/>
  <c r="T3253" i="5"/>
  <c r="T3241" i="5"/>
  <c r="T3231" i="5"/>
  <c r="T3221" i="5"/>
  <c r="T3209" i="5"/>
  <c r="T3199" i="5"/>
  <c r="T3189" i="5"/>
  <c r="T3177" i="5"/>
  <c r="T3167" i="5"/>
  <c r="T3157" i="5"/>
  <c r="T3145" i="5"/>
  <c r="T3135" i="5"/>
  <c r="T3125" i="5"/>
  <c r="T3113" i="5"/>
  <c r="T3103" i="5"/>
  <c r="T3093" i="5"/>
  <c r="T3081" i="5"/>
  <c r="T3071" i="5"/>
  <c r="T3061" i="5"/>
  <c r="T3049" i="5"/>
  <c r="T3039" i="5"/>
  <c r="T3029" i="5"/>
  <c r="T3017" i="5"/>
  <c r="T3007" i="5"/>
  <c r="T2997" i="5"/>
  <c r="T2985" i="5"/>
  <c r="T2975" i="5"/>
  <c r="T2965" i="5"/>
  <c r="T2953" i="5"/>
  <c r="T2943" i="5"/>
  <c r="T2933" i="5"/>
  <c r="T2921" i="5"/>
  <c r="T2911" i="5"/>
  <c r="T2900" i="5"/>
  <c r="T2887" i="5"/>
  <c r="T2875" i="5"/>
  <c r="T2864" i="5"/>
  <c r="T2850" i="5"/>
  <c r="T2839" i="5"/>
  <c r="T2827" i="5"/>
  <c r="T2813" i="5"/>
  <c r="T2802" i="5"/>
  <c r="T2791" i="5"/>
  <c r="T2777" i="5"/>
  <c r="T2765" i="5"/>
  <c r="T2754" i="5"/>
  <c r="T2740" i="5"/>
  <c r="T2729" i="5"/>
  <c r="T2717" i="5"/>
  <c r="T2704" i="5"/>
  <c r="T2692" i="5"/>
  <c r="T2681" i="5"/>
  <c r="T2667" i="5"/>
  <c r="T2656" i="5"/>
  <c r="T2644" i="5"/>
  <c r="T2631" i="5"/>
  <c r="T2619" i="5"/>
  <c r="T2608" i="5"/>
  <c r="T2594" i="5"/>
  <c r="T2583" i="5"/>
  <c r="T2571" i="5"/>
  <c r="T2557" i="5"/>
  <c r="T2546" i="5"/>
  <c r="T2535" i="5"/>
  <c r="T2521" i="5"/>
  <c r="T2509" i="5"/>
  <c r="T2498" i="5"/>
  <c r="T2484" i="5"/>
  <c r="T2473" i="5"/>
  <c r="T2461" i="5"/>
  <c r="T2448" i="5"/>
  <c r="T2436" i="5"/>
  <c r="T2425" i="5"/>
  <c r="T2411" i="5"/>
  <c r="T2400" i="5"/>
  <c r="T2388" i="5"/>
  <c r="T2375" i="5"/>
  <c r="T2363" i="5"/>
  <c r="T2352" i="5"/>
  <c r="T2338" i="5"/>
  <c r="T2325" i="5"/>
  <c r="T2313" i="5"/>
  <c r="T2297" i="5"/>
  <c r="T2283" i="5"/>
  <c r="T2269" i="5"/>
  <c r="T2253" i="5"/>
  <c r="T2241" i="5"/>
  <c r="T2227" i="5"/>
  <c r="T2211" i="5"/>
  <c r="T2197" i="5"/>
  <c r="T2185" i="5"/>
  <c r="T2169" i="5"/>
  <c r="T2155" i="5"/>
  <c r="T2141" i="5"/>
  <c r="T2125" i="5"/>
  <c r="T2113" i="5"/>
  <c r="T2099" i="5"/>
  <c r="T2083" i="5"/>
  <c r="T2069" i="5"/>
  <c r="T2057" i="5"/>
  <c r="T2041" i="5"/>
  <c r="T2027" i="5"/>
  <c r="T2009" i="5"/>
  <c r="T1994" i="5"/>
  <c r="T1975" i="5"/>
  <c r="T1951" i="5"/>
  <c r="T1931" i="5"/>
  <c r="T1905" i="5"/>
  <c r="T1886" i="5"/>
  <c r="T1859" i="5"/>
  <c r="T1833" i="5"/>
  <c r="T1814" i="5"/>
  <c r="T1787" i="5"/>
  <c r="T1768" i="5"/>
  <c r="T1739" i="5"/>
  <c r="T1708" i="5"/>
  <c r="T1687" i="5"/>
  <c r="T1657" i="5"/>
  <c r="T1634" i="5"/>
  <c r="T1604" i="5"/>
  <c r="T1578" i="5"/>
  <c r="T1552" i="5"/>
  <c r="T1526" i="5"/>
  <c r="T1499" i="5"/>
  <c r="T1470" i="5"/>
  <c r="T1434" i="5"/>
  <c r="T1408" i="5"/>
  <c r="T1374" i="5"/>
  <c r="T1348" i="5"/>
  <c r="T1313" i="5"/>
  <c r="T1278" i="5"/>
  <c r="T1251" i="5"/>
  <c r="T1215" i="5"/>
  <c r="T1177" i="5"/>
  <c r="T1131" i="5"/>
  <c r="T1088" i="5"/>
  <c r="T1043" i="5"/>
  <c r="T997" i="5"/>
  <c r="T946" i="5"/>
  <c r="T889" i="5"/>
  <c r="T837" i="5"/>
  <c r="T788" i="5"/>
  <c r="T736" i="5"/>
  <c r="T685" i="5"/>
  <c r="T624" i="5"/>
  <c r="T551" i="5"/>
  <c r="T471" i="5"/>
  <c r="T379" i="5"/>
  <c r="T284" i="5"/>
  <c r="T193" i="5"/>
  <c r="T58" i="5"/>
  <c r="T4235" i="5"/>
  <c r="T4227" i="5"/>
  <c r="T4219" i="5"/>
  <c r="T4211" i="5"/>
  <c r="T4203" i="5"/>
  <c r="T4195" i="5"/>
  <c r="T4187" i="5"/>
  <c r="T4179" i="5"/>
  <c r="T4171" i="5"/>
  <c r="T4163" i="5"/>
  <c r="T4155" i="5"/>
  <c r="T4147" i="5"/>
  <c r="T4139" i="5"/>
  <c r="T4131" i="5"/>
  <c r="T4123" i="5"/>
  <c r="T4115" i="5"/>
  <c r="T4107" i="5"/>
  <c r="T4099" i="5"/>
  <c r="T4091" i="5"/>
  <c r="T4083" i="5"/>
  <c r="T4075" i="5"/>
  <c r="T4067" i="5"/>
  <c r="T4059" i="5"/>
  <c r="T4051" i="5"/>
  <c r="T4043" i="5"/>
  <c r="T4035" i="5"/>
  <c r="T4027" i="5"/>
  <c r="T4019" i="5"/>
  <c r="T4011" i="5"/>
  <c r="T4003" i="5"/>
  <c r="T3995" i="5"/>
  <c r="T3987" i="5"/>
  <c r="T3979" i="5"/>
  <c r="T3971" i="5"/>
  <c r="T3963" i="5"/>
  <c r="T3955" i="5"/>
  <c r="T3947" i="5"/>
  <c r="T3939" i="5"/>
  <c r="T3931" i="5"/>
  <c r="T3923" i="5"/>
  <c r="T3915" i="5"/>
  <c r="T3907" i="5"/>
  <c r="T3899" i="5"/>
  <c r="T3891" i="5"/>
  <c r="T3883" i="5"/>
  <c r="T3875" i="5"/>
  <c r="T3867" i="5"/>
  <c r="T3859" i="5"/>
  <c r="T3851" i="5"/>
  <c r="T3843" i="5"/>
  <c r="T3835" i="5"/>
  <c r="T3827" i="5"/>
  <c r="T3819" i="5"/>
  <c r="T3811" i="5"/>
  <c r="T3803" i="5"/>
  <c r="T3795" i="5"/>
  <c r="T3787" i="5"/>
  <c r="T3779" i="5"/>
  <c r="T3771" i="5"/>
  <c r="T3763" i="5"/>
  <c r="T3755" i="5"/>
  <c r="T3747" i="5"/>
  <c r="T3739" i="5"/>
  <c r="T3731" i="5"/>
  <c r="T3723" i="5"/>
  <c r="T3715" i="5"/>
  <c r="T3707" i="5"/>
  <c r="T3699" i="5"/>
  <c r="T3691" i="5"/>
  <c r="T3683" i="5"/>
  <c r="T3675" i="5"/>
  <c r="T3667" i="5"/>
  <c r="T3659" i="5"/>
  <c r="T3651" i="5"/>
  <c r="T3643" i="5"/>
  <c r="T3635" i="5"/>
  <c r="T3627" i="5"/>
  <c r="T3619" i="5"/>
  <c r="T3611" i="5"/>
  <c r="T3603" i="5"/>
  <c r="T3595" i="5"/>
  <c r="T3587" i="5"/>
  <c r="T3579" i="5"/>
  <c r="T3571" i="5"/>
  <c r="T3563" i="5"/>
  <c r="T3555" i="5"/>
  <c r="T3547" i="5"/>
  <c r="T3539" i="5"/>
  <c r="T3531" i="5"/>
  <c r="T3523" i="5"/>
  <c r="T3515" i="5"/>
  <c r="T3506" i="5"/>
  <c r="T3496" i="5"/>
  <c r="T3486" i="5"/>
  <c r="T3474" i="5"/>
  <c r="T3464" i="5"/>
  <c r="T3454" i="5"/>
  <c r="T3442" i="5"/>
  <c r="T3432" i="5"/>
  <c r="T3422" i="5"/>
  <c r="T3410" i="5"/>
  <c r="T3400" i="5"/>
  <c r="T3390" i="5"/>
  <c r="T3378" i="5"/>
  <c r="T3368" i="5"/>
  <c r="T3358" i="5"/>
  <c r="T3346" i="5"/>
  <c r="T3336" i="5"/>
  <c r="T3326" i="5"/>
  <c r="T3314" i="5"/>
  <c r="T3304" i="5"/>
  <c r="T3294" i="5"/>
  <c r="T3282" i="5"/>
  <c r="T3272" i="5"/>
  <c r="T3262" i="5"/>
  <c r="T3250" i="5"/>
  <c r="T3240" i="5"/>
  <c r="T3230" i="5"/>
  <c r="T3218" i="5"/>
  <c r="T3208" i="5"/>
  <c r="T3198" i="5"/>
  <c r="T3186" i="5"/>
  <c r="T3176" i="5"/>
  <c r="T3166" i="5"/>
  <c r="T3154" i="5"/>
  <c r="T3144" i="5"/>
  <c r="T3134" i="5"/>
  <c r="T3122" i="5"/>
  <c r="T3112" i="5"/>
  <c r="T3102" i="5"/>
  <c r="T3090" i="5"/>
  <c r="T3080" i="5"/>
  <c r="T3070" i="5"/>
  <c r="T3058" i="5"/>
  <c r="T3048" i="5"/>
  <c r="T3038" i="5"/>
  <c r="T3026" i="5"/>
  <c r="T3016" i="5"/>
  <c r="T3006" i="5"/>
  <c r="T2994" i="5"/>
  <c r="T2984" i="5"/>
  <c r="T2974" i="5"/>
  <c r="T2962" i="5"/>
  <c r="T2952" i="5"/>
  <c r="T2942" i="5"/>
  <c r="T2930" i="5"/>
  <c r="T2920" i="5"/>
  <c r="T2910" i="5"/>
  <c r="T2897" i="5"/>
  <c r="T2885" i="5"/>
  <c r="T2874" i="5"/>
  <c r="T2860" i="5"/>
  <c r="T2849" i="5"/>
  <c r="T2837" i="5"/>
  <c r="T2824" i="5"/>
  <c r="T2812" i="5"/>
  <c r="T2801" i="5"/>
  <c r="T2787" i="5"/>
  <c r="T2776" i="5"/>
  <c r="T2764" i="5"/>
  <c r="T2751" i="5"/>
  <c r="T2739" i="5"/>
  <c r="T2728" i="5"/>
  <c r="T2714" i="5"/>
  <c r="T2703" i="5"/>
  <c r="T2691" i="5"/>
  <c r="T2677" i="5"/>
  <c r="T2666" i="5"/>
  <c r="T2655" i="5"/>
  <c r="T2641" i="5"/>
  <c r="T2629" i="5"/>
  <c r="T2618" i="5"/>
  <c r="T2604" i="5"/>
  <c r="T2593" i="5"/>
  <c r="T2581" i="5"/>
  <c r="T2568" i="5"/>
  <c r="T2556" i="5"/>
  <c r="T2545" i="5"/>
  <c r="T2531" i="5"/>
  <c r="T2520" i="5"/>
  <c r="T2508" i="5"/>
  <c r="T2495" i="5"/>
  <c r="T2483" i="5"/>
  <c r="T2472" i="5"/>
  <c r="T2458" i="5"/>
  <c r="T2447" i="5"/>
  <c r="T2435" i="5"/>
  <c r="T2421" i="5"/>
  <c r="T2410" i="5"/>
  <c r="T2399" i="5"/>
  <c r="T2385" i="5"/>
  <c r="T2373" i="5"/>
  <c r="T2362" i="5"/>
  <c r="T2348" i="5"/>
  <c r="T2337" i="5"/>
  <c r="T2324" i="5"/>
  <c r="T2308" i="5"/>
  <c r="T2296" i="5"/>
  <c r="T2282" i="5"/>
  <c r="T2266" i="5"/>
  <c r="T2252" i="5"/>
  <c r="T2240" i="5"/>
  <c r="T2224" i="5"/>
  <c r="T2210" i="5"/>
  <c r="T2196" i="5"/>
  <c r="T2180" i="5"/>
  <c r="T2168" i="5"/>
  <c r="T2154" i="5"/>
  <c r="T2138" i="5"/>
  <c r="T2124" i="5"/>
  <c r="T2112" i="5"/>
  <c r="T2096" i="5"/>
  <c r="T2082" i="5"/>
  <c r="T2068" i="5"/>
  <c r="T2052" i="5"/>
  <c r="T2040" i="5"/>
  <c r="T2026" i="5"/>
  <c r="T2008" i="5"/>
  <c r="T1988" i="5"/>
  <c r="T1971" i="5"/>
  <c r="T1950" i="5"/>
  <c r="T1930" i="5"/>
  <c r="T1904" i="5"/>
  <c r="T1878" i="5"/>
  <c r="T1858" i="5"/>
  <c r="T1832" i="5"/>
  <c r="T1812" i="5"/>
  <c r="T1786" i="5"/>
  <c r="T1760" i="5"/>
  <c r="T1737" i="5"/>
  <c r="T1707" i="5"/>
  <c r="T1686" i="5"/>
  <c r="T1655" i="5"/>
  <c r="T1625" i="5"/>
  <c r="T1603" i="5"/>
  <c r="T1572" i="5"/>
  <c r="T1551" i="5"/>
  <c r="T1521" i="5"/>
  <c r="T1495" i="5"/>
  <c r="T1463" i="5"/>
  <c r="T1433" i="5"/>
  <c r="T1403" i="5"/>
  <c r="T1371" i="5"/>
  <c r="T1337" i="5"/>
  <c r="T1312" i="5"/>
  <c r="T1276" i="5"/>
  <c r="T1250" i="5"/>
  <c r="T1214" i="5"/>
  <c r="T1170" i="5"/>
  <c r="T1130" i="5"/>
  <c r="T1087" i="5"/>
  <c r="T1042" i="5"/>
  <c r="T996" i="5"/>
  <c r="T937" i="5"/>
  <c r="T888" i="5"/>
  <c r="T836" i="5"/>
  <c r="T786" i="5"/>
  <c r="T733" i="5"/>
  <c r="T679" i="5"/>
  <c r="T623" i="5"/>
  <c r="T549" i="5"/>
  <c r="T469" i="5"/>
  <c r="T371" i="5"/>
  <c r="T280" i="5"/>
  <c r="T188" i="5"/>
  <c r="T50" i="5"/>
  <c r="T4234" i="5"/>
  <c r="T4226" i="5"/>
  <c r="T4218" i="5"/>
  <c r="T4210" i="5"/>
  <c r="T4202" i="5"/>
  <c r="T4194" i="5"/>
  <c r="T4186" i="5"/>
  <c r="T4178" i="5"/>
  <c r="T4170" i="5"/>
  <c r="T4162" i="5"/>
  <c r="T4154" i="5"/>
  <c r="T4146" i="5"/>
  <c r="T4138" i="5"/>
  <c r="T4130" i="5"/>
  <c r="T4122" i="5"/>
  <c r="T4114" i="5"/>
  <c r="T4106" i="5"/>
  <c r="T4098" i="5"/>
  <c r="T4090" i="5"/>
  <c r="T4082" i="5"/>
  <c r="T4074" i="5"/>
  <c r="T4066" i="5"/>
  <c r="T4058" i="5"/>
  <c r="T4050" i="5"/>
  <c r="T4042" i="5"/>
  <c r="T4034" i="5"/>
  <c r="T4026" i="5"/>
  <c r="T4018" i="5"/>
  <c r="T4010" i="5"/>
  <c r="T4002" i="5"/>
  <c r="T3994" i="5"/>
  <c r="T3986" i="5"/>
  <c r="T3978" i="5"/>
  <c r="T3970" i="5"/>
  <c r="T3962" i="5"/>
  <c r="T3954" i="5"/>
  <c r="T3946" i="5"/>
  <c r="T3938" i="5"/>
  <c r="T3930" i="5"/>
  <c r="T3922" i="5"/>
  <c r="T3914" i="5"/>
  <c r="T3906" i="5"/>
  <c r="T3898" i="5"/>
  <c r="T3890" i="5"/>
  <c r="T3882" i="5"/>
  <c r="T3874" i="5"/>
  <c r="T3866" i="5"/>
  <c r="T3858" i="5"/>
  <c r="T3850" i="5"/>
  <c r="T3842" i="5"/>
  <c r="T3834" i="5"/>
  <c r="T3826" i="5"/>
  <c r="T3818" i="5"/>
  <c r="T3810" i="5"/>
  <c r="T3802" i="5"/>
  <c r="T3794" i="5"/>
  <c r="T3786" i="5"/>
  <c r="T3778" i="5"/>
  <c r="T3770" i="5"/>
  <c r="T3762" i="5"/>
  <c r="T3754" i="5"/>
  <c r="T3746" i="5"/>
  <c r="T3738" i="5"/>
  <c r="T3730" i="5"/>
  <c r="T3722" i="5"/>
  <c r="T3714" i="5"/>
  <c r="T3706" i="5"/>
  <c r="T3698" i="5"/>
  <c r="T3690" i="5"/>
  <c r="T3682" i="5"/>
  <c r="T3674" i="5"/>
  <c r="T3666" i="5"/>
  <c r="T3658" i="5"/>
  <c r="T3650" i="5"/>
  <c r="T3642" i="5"/>
  <c r="T3634" i="5"/>
  <c r="T3626" i="5"/>
  <c r="T3618" i="5"/>
  <c r="T3610" i="5"/>
  <c r="T3602" i="5"/>
  <c r="T3594" i="5"/>
  <c r="T3586" i="5"/>
  <c r="T3578" i="5"/>
  <c r="T3570" i="5"/>
  <c r="T3562" i="5"/>
  <c r="T3554" i="5"/>
  <c r="T3546" i="5"/>
  <c r="T3538" i="5"/>
  <c r="T3530" i="5"/>
  <c r="T3522" i="5"/>
  <c r="T3514" i="5"/>
  <c r="T3505" i="5"/>
  <c r="T3495" i="5"/>
  <c r="T3485" i="5"/>
  <c r="T3473" i="5"/>
  <c r="T3463" i="5"/>
  <c r="T3453" i="5"/>
  <c r="T3441" i="5"/>
  <c r="T3431" i="5"/>
  <c r="T3421" i="5"/>
  <c r="T3409" i="5"/>
  <c r="T3399" i="5"/>
  <c r="T3389" i="5"/>
  <c r="T3377" i="5"/>
  <c r="T3367" i="5"/>
  <c r="T3357" i="5"/>
  <c r="T3345" i="5"/>
  <c r="T3335" i="5"/>
  <c r="T3325" i="5"/>
  <c r="T3313" i="5"/>
  <c r="T3303" i="5"/>
  <c r="T3293" i="5"/>
  <c r="T3281" i="5"/>
  <c r="T3271" i="5"/>
  <c r="T3261" i="5"/>
  <c r="T3249" i="5"/>
  <c r="T3239" i="5"/>
  <c r="T3229" i="5"/>
  <c r="T3217" i="5"/>
  <c r="T3207" i="5"/>
  <c r="T3197" i="5"/>
  <c r="T3185" i="5"/>
  <c r="T3175" i="5"/>
  <c r="T3165" i="5"/>
  <c r="T3153" i="5"/>
  <c r="T3143" i="5"/>
  <c r="T3133" i="5"/>
  <c r="T3121" i="5"/>
  <c r="T3111" i="5"/>
  <c r="T3101" i="5"/>
  <c r="T3089" i="5"/>
  <c r="T3079" i="5"/>
  <c r="T3069" i="5"/>
  <c r="T3057" i="5"/>
  <c r="T3047" i="5"/>
  <c r="T3037" i="5"/>
  <c r="T3025" i="5"/>
  <c r="T3015" i="5"/>
  <c r="T3005" i="5"/>
  <c r="T2993" i="5"/>
  <c r="T2983" i="5"/>
  <c r="T2973" i="5"/>
  <c r="T2961" i="5"/>
  <c r="T2951" i="5"/>
  <c r="T2941" i="5"/>
  <c r="T2929" i="5"/>
  <c r="T2919" i="5"/>
  <c r="T2909" i="5"/>
  <c r="T2896" i="5"/>
  <c r="T2884" i="5"/>
  <c r="T2873" i="5"/>
  <c r="T2859" i="5"/>
  <c r="T2848" i="5"/>
  <c r="T2836" i="5"/>
  <c r="T2823" i="5"/>
  <c r="T2811" i="5"/>
  <c r="T2800" i="5"/>
  <c r="T2786" i="5"/>
  <c r="T2775" i="5"/>
  <c r="T2763" i="5"/>
  <c r="T2749" i="5"/>
  <c r="T2738" i="5"/>
  <c r="T2727" i="5"/>
  <c r="T2713" i="5"/>
  <c r="T2701" i="5"/>
  <c r="T2690" i="5"/>
  <c r="T2676" i="5"/>
  <c r="T2665" i="5"/>
  <c r="T2653" i="5"/>
  <c r="T2640" i="5"/>
  <c r="T2628" i="5"/>
  <c r="T2617" i="5"/>
  <c r="T2603" i="5"/>
  <c r="T2592" i="5"/>
  <c r="T2580" i="5"/>
  <c r="T2567" i="5"/>
  <c r="T2555" i="5"/>
  <c r="T2544" i="5"/>
  <c r="T2530" i="5"/>
  <c r="T2519" i="5"/>
  <c r="T2507" i="5"/>
  <c r="T2493" i="5"/>
  <c r="T2482" i="5"/>
  <c r="T2471" i="5"/>
  <c r="T2457" i="5"/>
  <c r="T2445" i="5"/>
  <c r="T2434" i="5"/>
  <c r="T2420" i="5"/>
  <c r="T2409" i="5"/>
  <c r="T2397" i="5"/>
  <c r="T2384" i="5"/>
  <c r="T2372" i="5"/>
  <c r="T2361" i="5"/>
  <c r="T2347" i="5"/>
  <c r="T2336" i="5"/>
  <c r="T2323" i="5"/>
  <c r="T2307" i="5"/>
  <c r="T2293" i="5"/>
  <c r="T2281" i="5"/>
  <c r="T2265" i="5"/>
  <c r="T2251" i="5"/>
  <c r="T2237" i="5"/>
  <c r="T2221" i="5"/>
  <c r="T2209" i="5"/>
  <c r="T2195" i="5"/>
  <c r="T2179" i="5"/>
  <c r="T2165" i="5"/>
  <c r="T2153" i="5"/>
  <c r="T2137" i="5"/>
  <c r="T2123" i="5"/>
  <c r="T2109" i="5"/>
  <c r="T2093" i="5"/>
  <c r="T2081" i="5"/>
  <c r="T2067" i="5"/>
  <c r="T2051" i="5"/>
  <c r="T2037" i="5"/>
  <c r="T2020" i="5"/>
  <c r="T2005" i="5"/>
  <c r="T1987" i="5"/>
  <c r="T1970" i="5"/>
  <c r="T1948" i="5"/>
  <c r="T1922" i="5"/>
  <c r="T1903" i="5"/>
  <c r="T1876" i="5"/>
  <c r="T1857" i="5"/>
  <c r="T1831" i="5"/>
  <c r="T1804" i="5"/>
  <c r="T1785" i="5"/>
  <c r="T1759" i="5"/>
  <c r="T1736" i="5"/>
  <c r="T1706" i="5"/>
  <c r="T1676" i="5"/>
  <c r="T1654" i="5"/>
  <c r="T1624" i="5"/>
  <c r="T1602" i="5"/>
  <c r="T1571" i="5"/>
  <c r="T1542" i="5"/>
  <c r="T1520" i="5"/>
  <c r="T1488" i="5"/>
  <c r="T1462" i="5"/>
  <c r="T1426" i="5"/>
  <c r="T1396" i="5"/>
  <c r="T1367" i="5"/>
  <c r="T1335" i="5"/>
  <c r="T1305" i="5"/>
  <c r="T1275" i="5"/>
  <c r="T1240" i="5"/>
  <c r="T1202" i="5"/>
  <c r="T1159" i="5"/>
  <c r="T1116" i="5"/>
  <c r="T1073" i="5"/>
  <c r="T1027" i="5"/>
  <c r="T978" i="5"/>
  <c r="T923" i="5"/>
  <c r="T871" i="5"/>
  <c r="T818" i="5"/>
  <c r="T769" i="5"/>
  <c r="T717" i="5"/>
  <c r="T660" i="5"/>
  <c r="T596" i="5"/>
  <c r="T521" i="5"/>
  <c r="T431" i="5"/>
  <c r="T339" i="5"/>
  <c r="T241" i="5"/>
  <c r="T149" i="5"/>
  <c r="T49" i="5"/>
  <c r="T139" i="5"/>
  <c r="T93" i="5"/>
  <c r="T48" i="5"/>
  <c r="T1230" i="5"/>
  <c r="T1207" i="5"/>
  <c r="T1191" i="5"/>
  <c r="T1169" i="5"/>
  <c r="T1152" i="5"/>
  <c r="T1129" i="5"/>
  <c r="T1105" i="5"/>
  <c r="T1084" i="5"/>
  <c r="T1059" i="5"/>
  <c r="T1041" i="5"/>
  <c r="T1015" i="5"/>
  <c r="T987" i="5"/>
  <c r="T963" i="5"/>
  <c r="T936" i="5"/>
  <c r="T914" i="5"/>
  <c r="T887" i="5"/>
  <c r="T855" i="5"/>
  <c r="T834" i="5"/>
  <c r="T805" i="5"/>
  <c r="T781" i="5"/>
  <c r="T754" i="5"/>
  <c r="T727" i="5"/>
  <c r="T705" i="5"/>
  <c r="T676" i="5"/>
  <c r="T644" i="5"/>
  <c r="T612" i="5"/>
  <c r="T576" i="5"/>
  <c r="T536" i="5"/>
  <c r="T498" i="5"/>
  <c r="T453" i="5"/>
  <c r="T408" i="5"/>
  <c r="T359" i="5"/>
  <c r="T313" i="5"/>
  <c r="T267" i="5"/>
  <c r="T221" i="5"/>
  <c r="T176" i="5"/>
  <c r="T123" i="5"/>
  <c r="T77" i="5"/>
  <c r="T32" i="5"/>
  <c r="T2025" i="5"/>
  <c r="T2013" i="5"/>
  <c r="T2003" i="5"/>
  <c r="T1993" i="5"/>
  <c r="T1980" i="5"/>
  <c r="T1969" i="5"/>
  <c r="T1958" i="5"/>
  <c r="T1942" i="5"/>
  <c r="T1926" i="5"/>
  <c r="T1913" i="5"/>
  <c r="T1897" i="5"/>
  <c r="T1884" i="5"/>
  <c r="T1868" i="5"/>
  <c r="T1852" i="5"/>
  <c r="T1840" i="5"/>
  <c r="T1824" i="5"/>
  <c r="T1811" i="5"/>
  <c r="T1795" i="5"/>
  <c r="T1779" i="5"/>
  <c r="T1767" i="5"/>
  <c r="T1750" i="5"/>
  <c r="T1735" i="5"/>
  <c r="T1716" i="5"/>
  <c r="T1698" i="5"/>
  <c r="T1684" i="5"/>
  <c r="T1666" i="5"/>
  <c r="T1651" i="5"/>
  <c r="T1633" i="5"/>
  <c r="T1615" i="5"/>
  <c r="T1600" i="5"/>
  <c r="T1582" i="5"/>
  <c r="T1568" i="5"/>
  <c r="T1550" i="5"/>
  <c r="T1531" i="5"/>
  <c r="T1516" i="5"/>
  <c r="T1498" i="5"/>
  <c r="T1481" i="5"/>
  <c r="T1460" i="5"/>
  <c r="T1440" i="5"/>
  <c r="T1423" i="5"/>
  <c r="T1401" i="5"/>
  <c r="T1385" i="5"/>
  <c r="T1362" i="5"/>
  <c r="T1342" i="5"/>
  <c r="T1324" i="5"/>
  <c r="T1304" i="5"/>
  <c r="T1287" i="5"/>
  <c r="T1266" i="5"/>
  <c r="T1243" i="5"/>
  <c r="T1227" i="5"/>
  <c r="T1206" i="5"/>
  <c r="T1188" i="5"/>
  <c r="T1168" i="5"/>
  <c r="T1147" i="5"/>
  <c r="T1128" i="5"/>
  <c r="T1103" i="5"/>
  <c r="T1083" i="5"/>
  <c r="T1057" i="5"/>
  <c r="T1033" i="5"/>
  <c r="T1011" i="5"/>
  <c r="T984" i="5"/>
  <c r="T962" i="5"/>
  <c r="T935" i="5"/>
  <c r="T905" i="5"/>
  <c r="T882" i="5"/>
  <c r="T853" i="5"/>
  <c r="T832" i="5"/>
  <c r="T804" i="5"/>
  <c r="T777" i="5"/>
  <c r="T753" i="5"/>
  <c r="T724" i="5"/>
  <c r="T704" i="5"/>
  <c r="T672" i="5"/>
  <c r="T643" i="5"/>
  <c r="T609" i="5"/>
  <c r="T572" i="5"/>
  <c r="T535" i="5"/>
  <c r="T497" i="5"/>
  <c r="T452" i="5"/>
  <c r="T403" i="5"/>
  <c r="T357" i="5"/>
  <c r="T312" i="5"/>
  <c r="T266" i="5"/>
  <c r="T220" i="5"/>
  <c r="T168" i="5"/>
  <c r="T122" i="5"/>
  <c r="T76" i="5"/>
  <c r="T31" i="5"/>
  <c r="T3508" i="5"/>
  <c r="T3500" i="5"/>
  <c r="T3492" i="5"/>
  <c r="T3484" i="5"/>
  <c r="T3476" i="5"/>
  <c r="T3468" i="5"/>
  <c r="T3460" i="5"/>
  <c r="T3452" i="5"/>
  <c r="T3444" i="5"/>
  <c r="T3436" i="5"/>
  <c r="T3428" i="5"/>
  <c r="T3420" i="5"/>
  <c r="T3412" i="5"/>
  <c r="T3404" i="5"/>
  <c r="T3396" i="5"/>
  <c r="T3388" i="5"/>
  <c r="T3380" i="5"/>
  <c r="T3372" i="5"/>
  <c r="T3364" i="5"/>
  <c r="T3356" i="5"/>
  <c r="T3348" i="5"/>
  <c r="T3340" i="5"/>
  <c r="T3332" i="5"/>
  <c r="T3324" i="5"/>
  <c r="T3316" i="5"/>
  <c r="T3308" i="5"/>
  <c r="T3300" i="5"/>
  <c r="T3292" i="5"/>
  <c r="T3284" i="5"/>
  <c r="T3276" i="5"/>
  <c r="T3268" i="5"/>
  <c r="T3260" i="5"/>
  <c r="T3252" i="5"/>
  <c r="T3244" i="5"/>
  <c r="T3236" i="5"/>
  <c r="T3228" i="5"/>
  <c r="T3220" i="5"/>
  <c r="T3212" i="5"/>
  <c r="T3204" i="5"/>
  <c r="T3196" i="5"/>
  <c r="T3188" i="5"/>
  <c r="T3180" i="5"/>
  <c r="T3172" i="5"/>
  <c r="T3164" i="5"/>
  <c r="T3156" i="5"/>
  <c r="T3148" i="5"/>
  <c r="T3140" i="5"/>
  <c r="T3132" i="5"/>
  <c r="T3124" i="5"/>
  <c r="T3116" i="5"/>
  <c r="T3108" i="5"/>
  <c r="T3100" i="5"/>
  <c r="T3092" i="5"/>
  <c r="T3084" i="5"/>
  <c r="T3076" i="5"/>
  <c r="T3068" i="5"/>
  <c r="T3060" i="5"/>
  <c r="T3052" i="5"/>
  <c r="T3044" i="5"/>
  <c r="T3036" i="5"/>
  <c r="T3028" i="5"/>
  <c r="T3020" i="5"/>
  <c r="T3012" i="5"/>
  <c r="T3004" i="5"/>
  <c r="T2996" i="5"/>
  <c r="T2988" i="5"/>
  <c r="T2980" i="5"/>
  <c r="T2972" i="5"/>
  <c r="T2964" i="5"/>
  <c r="T2956" i="5"/>
  <c r="T2948" i="5"/>
  <c r="T2940" i="5"/>
  <c r="T2932" i="5"/>
  <c r="T2924" i="5"/>
  <c r="T2916" i="5"/>
  <c r="T2908" i="5"/>
  <c r="T2899" i="5"/>
  <c r="T2890" i="5"/>
  <c r="T2881" i="5"/>
  <c r="T2872" i="5"/>
  <c r="T2863" i="5"/>
  <c r="T2853" i="5"/>
  <c r="T2844" i="5"/>
  <c r="T2835" i="5"/>
  <c r="T2826" i="5"/>
  <c r="T2817" i="5"/>
  <c r="T2808" i="5"/>
  <c r="T2799" i="5"/>
  <c r="T2789" i="5"/>
  <c r="T2780" i="5"/>
  <c r="T2771" i="5"/>
  <c r="T2762" i="5"/>
  <c r="T2753" i="5"/>
  <c r="T2744" i="5"/>
  <c r="T2735" i="5"/>
  <c r="T2725" i="5"/>
  <c r="T2716" i="5"/>
  <c r="T2707" i="5"/>
  <c r="T2698" i="5"/>
  <c r="T2689" i="5"/>
  <c r="T2680" i="5"/>
  <c r="T2671" i="5"/>
  <c r="T2661" i="5"/>
  <c r="T2652" i="5"/>
  <c r="T2643" i="5"/>
  <c r="T2634" i="5"/>
  <c r="T2625" i="5"/>
  <c r="T2616" i="5"/>
  <c r="T2607" i="5"/>
  <c r="T2597" i="5"/>
  <c r="T2588" i="5"/>
  <c r="T2579" i="5"/>
  <c r="T2570" i="5"/>
  <c r="T2561" i="5"/>
  <c r="T2552" i="5"/>
  <c r="T2543" i="5"/>
  <c r="T2533" i="5"/>
  <c r="T2524" i="5"/>
  <c r="T2515" i="5"/>
  <c r="T2506" i="5"/>
  <c r="T2497" i="5"/>
  <c r="T2488" i="5"/>
  <c r="T2479" i="5"/>
  <c r="T2469" i="5"/>
  <c r="T2460" i="5"/>
  <c r="T2451" i="5"/>
  <c r="T2442" i="5"/>
  <c r="T2433" i="5"/>
  <c r="T2424" i="5"/>
  <c r="T2415" i="5"/>
  <c r="T2405" i="5"/>
  <c r="T2396" i="5"/>
  <c r="T2387" i="5"/>
  <c r="T2378" i="5"/>
  <c r="T2369" i="5"/>
  <c r="T2360" i="5"/>
  <c r="T2351" i="5"/>
  <c r="T2341" i="5"/>
  <c r="T2332" i="5"/>
  <c r="T2322" i="5"/>
  <c r="T2312" i="5"/>
  <c r="T2300" i="5"/>
  <c r="T2290" i="5"/>
  <c r="T2280" i="5"/>
  <c r="T2268" i="5"/>
  <c r="T2258" i="5"/>
  <c r="T2248" i="5"/>
  <c r="T2236" i="5"/>
  <c r="T2226" i="5"/>
  <c r="T2216" i="5"/>
  <c r="T2204" i="5"/>
  <c r="T2194" i="5"/>
  <c r="T2184" i="5"/>
  <c r="T2172" i="5"/>
  <c r="T2162" i="5"/>
  <c r="T2152" i="5"/>
  <c r="T2140" i="5"/>
  <c r="T2130" i="5"/>
  <c r="T2120" i="5"/>
  <c r="T2108" i="5"/>
  <c r="T2098" i="5"/>
  <c r="T2088" i="5"/>
  <c r="T2076" i="5"/>
  <c r="T2066" i="5"/>
  <c r="T2056" i="5"/>
  <c r="T2044" i="5"/>
  <c r="T2034" i="5"/>
  <c r="T2024" i="5"/>
  <c r="T2012" i="5"/>
  <c r="T2002" i="5"/>
  <c r="T1992" i="5"/>
  <c r="T1979" i="5"/>
  <c r="T1968" i="5"/>
  <c r="T1953" i="5"/>
  <c r="T1940" i="5"/>
  <c r="T1924" i="5"/>
  <c r="T1912" i="5"/>
  <c r="T1896" i="5"/>
  <c r="T1880" i="5"/>
  <c r="T1867" i="5"/>
  <c r="T1851" i="5"/>
  <c r="T1839" i="5"/>
  <c r="T1823" i="5"/>
  <c r="T1807" i="5"/>
  <c r="T1794" i="5"/>
  <c r="T1778" i="5"/>
  <c r="T1766" i="5"/>
  <c r="T1748" i="5"/>
  <c r="T1730" i="5"/>
  <c r="T1715" i="5"/>
  <c r="T1697" i="5"/>
  <c r="T1682" i="5"/>
  <c r="T1664" i="5"/>
  <c r="T1646" i="5"/>
  <c r="T1632" i="5"/>
  <c r="T1614" i="5"/>
  <c r="T1599" i="5"/>
  <c r="T1580" i="5"/>
  <c r="T1562" i="5"/>
  <c r="T1548" i="5"/>
  <c r="T1530" i="5"/>
  <c r="T1515" i="5"/>
  <c r="T1497" i="5"/>
  <c r="T1476" i="5"/>
  <c r="T1459" i="5"/>
  <c r="T1438" i="5"/>
  <c r="T1422" i="5"/>
  <c r="T1399" i="5"/>
  <c r="T1378" i="5"/>
  <c r="T1361" i="5"/>
  <c r="T1340" i="5"/>
  <c r="T1323" i="5"/>
  <c r="T1303" i="5"/>
  <c r="T1280" i="5"/>
  <c r="T1264" i="5"/>
  <c r="T1242" i="5"/>
  <c r="T1225" i="5"/>
  <c r="T1204" i="5"/>
  <c r="T1184" i="5"/>
  <c r="T1167" i="5"/>
  <c r="T1145" i="5"/>
  <c r="T1127" i="5"/>
  <c r="T1099" i="5"/>
  <c r="T1075" i="5"/>
  <c r="T1056" i="5"/>
  <c r="T1032" i="5"/>
  <c r="T1010" i="5"/>
  <c r="T983" i="5"/>
  <c r="T953" i="5"/>
  <c r="T932" i="5"/>
  <c r="T901" i="5"/>
  <c r="T880" i="5"/>
  <c r="T852" i="5"/>
  <c r="T825" i="5"/>
  <c r="T801" i="5"/>
  <c r="T772" i="5"/>
  <c r="T752" i="5"/>
  <c r="T722" i="5"/>
  <c r="T695" i="5"/>
  <c r="T671" i="5"/>
  <c r="T642" i="5"/>
  <c r="T608" i="5"/>
  <c r="T571" i="5"/>
  <c r="T533" i="5"/>
  <c r="T496" i="5"/>
  <c r="T444" i="5"/>
  <c r="T399" i="5"/>
  <c r="T353" i="5"/>
  <c r="T307" i="5"/>
  <c r="T261" i="5"/>
  <c r="T212" i="5"/>
  <c r="T167" i="5"/>
  <c r="T121" i="5"/>
  <c r="T75" i="5"/>
  <c r="T29" i="5"/>
  <c r="T3499" i="5"/>
  <c r="T3491" i="5"/>
  <c r="T3483" i="5"/>
  <c r="T3475" i="5"/>
  <c r="T3467" i="5"/>
  <c r="T3459" i="5"/>
  <c r="T3451" i="5"/>
  <c r="T3443" i="5"/>
  <c r="T3435" i="5"/>
  <c r="T3427" i="5"/>
  <c r="T3419" i="5"/>
  <c r="T3411" i="5"/>
  <c r="T3403" i="5"/>
  <c r="T3395" i="5"/>
  <c r="T3387" i="5"/>
  <c r="T3379" i="5"/>
  <c r="T3371" i="5"/>
  <c r="T3363" i="5"/>
  <c r="T3355" i="5"/>
  <c r="T3347" i="5"/>
  <c r="T3339" i="5"/>
  <c r="T3331" i="5"/>
  <c r="T3323" i="5"/>
  <c r="T3315" i="5"/>
  <c r="T3307" i="5"/>
  <c r="T3299" i="5"/>
  <c r="T3291" i="5"/>
  <c r="T3283" i="5"/>
  <c r="T3275" i="5"/>
  <c r="T3267" i="5"/>
  <c r="T3259" i="5"/>
  <c r="T3251" i="5"/>
  <c r="T3243" i="5"/>
  <c r="T3235" i="5"/>
  <c r="T3227" i="5"/>
  <c r="T3219" i="5"/>
  <c r="T3211" i="5"/>
  <c r="T3203" i="5"/>
  <c r="T3195" i="5"/>
  <c r="T3187" i="5"/>
  <c r="T3179" i="5"/>
  <c r="T3171" i="5"/>
  <c r="T3163" i="5"/>
  <c r="T3155" i="5"/>
  <c r="T3147" i="5"/>
  <c r="T3139" i="5"/>
  <c r="T3131" i="5"/>
  <c r="T3123" i="5"/>
  <c r="T3115" i="5"/>
  <c r="T3107" i="5"/>
  <c r="T3099" i="5"/>
  <c r="T3091" i="5"/>
  <c r="T3083" i="5"/>
  <c r="T3075" i="5"/>
  <c r="T3067" i="5"/>
  <c r="T3059" i="5"/>
  <c r="T3051" i="5"/>
  <c r="T3043" i="5"/>
  <c r="T3035" i="5"/>
  <c r="T3027" i="5"/>
  <c r="T3019" i="5"/>
  <c r="T3011" i="5"/>
  <c r="T3003" i="5"/>
  <c r="T2995" i="5"/>
  <c r="T2987" i="5"/>
  <c r="T2979" i="5"/>
  <c r="T2971" i="5"/>
  <c r="T2963" i="5"/>
  <c r="T2955" i="5"/>
  <c r="T2947" i="5"/>
  <c r="T2939" i="5"/>
  <c r="T2931" i="5"/>
  <c r="T2923" i="5"/>
  <c r="T2915" i="5"/>
  <c r="T2907" i="5"/>
  <c r="T2898" i="5"/>
  <c r="T2889" i="5"/>
  <c r="T2880" i="5"/>
  <c r="T2871" i="5"/>
  <c r="T2861" i="5"/>
  <c r="T2852" i="5"/>
  <c r="T2843" i="5"/>
  <c r="T2834" i="5"/>
  <c r="T2825" i="5"/>
  <c r="T2816" i="5"/>
  <c r="T2807" i="5"/>
  <c r="T2797" i="5"/>
  <c r="T2788" i="5"/>
  <c r="T2779" i="5"/>
  <c r="T2770" i="5"/>
  <c r="T2761" i="5"/>
  <c r="T2752" i="5"/>
  <c r="T2743" i="5"/>
  <c r="T2733" i="5"/>
  <c r="T2724" i="5"/>
  <c r="T2715" i="5"/>
  <c r="T2706" i="5"/>
  <c r="T2697" i="5"/>
  <c r="T2688" i="5"/>
  <c r="T2679" i="5"/>
  <c r="T2669" i="5"/>
  <c r="T2660" i="5"/>
  <c r="T2651" i="5"/>
  <c r="T2642" i="5"/>
  <c r="T2633" i="5"/>
  <c r="T2624" i="5"/>
  <c r="T2615" i="5"/>
  <c r="T2605" i="5"/>
  <c r="T2596" i="5"/>
  <c r="T2587" i="5"/>
  <c r="T2578" i="5"/>
  <c r="T2569" i="5"/>
  <c r="T2560" i="5"/>
  <c r="T2551" i="5"/>
  <c r="T2541" i="5"/>
  <c r="T2532" i="5"/>
  <c r="T2523" i="5"/>
  <c r="T2514" i="5"/>
  <c r="T2505" i="5"/>
  <c r="T2496" i="5"/>
  <c r="T2487" i="5"/>
  <c r="T2477" i="5"/>
  <c r="T2468" i="5"/>
  <c r="T2459" i="5"/>
  <c r="T2450" i="5"/>
  <c r="T2441" i="5"/>
  <c r="T2432" i="5"/>
  <c r="T2423" i="5"/>
  <c r="T2413" i="5"/>
  <c r="T2404" i="5"/>
  <c r="T2395" i="5"/>
  <c r="T2386" i="5"/>
  <c r="T2377" i="5"/>
  <c r="T2368" i="5"/>
  <c r="T2359" i="5"/>
  <c r="T2349" i="5"/>
  <c r="T2340" i="5"/>
  <c r="T2331" i="5"/>
  <c r="T2321" i="5"/>
  <c r="T2309" i="5"/>
  <c r="T2299" i="5"/>
  <c r="T2289" i="5"/>
  <c r="T2277" i="5"/>
  <c r="T2267" i="5"/>
  <c r="T2257" i="5"/>
  <c r="T2245" i="5"/>
  <c r="T2235" i="5"/>
  <c r="T2225" i="5"/>
  <c r="T2213" i="5"/>
  <c r="T2203" i="5"/>
  <c r="T2193" i="5"/>
  <c r="T2181" i="5"/>
  <c r="T2171" i="5"/>
  <c r="T2161" i="5"/>
  <c r="T2149" i="5"/>
  <c r="T2139" i="5"/>
  <c r="T2129" i="5"/>
  <c r="T2117" i="5"/>
  <c r="T2107" i="5"/>
  <c r="T2097" i="5"/>
  <c r="T2085" i="5"/>
  <c r="T2075" i="5"/>
  <c r="T2065" i="5"/>
  <c r="T2053" i="5"/>
  <c r="T2043" i="5"/>
  <c r="T2033" i="5"/>
  <c r="T2021" i="5"/>
  <c r="T2011" i="5"/>
  <c r="T2001" i="5"/>
  <c r="T1989" i="5"/>
  <c r="T1978" i="5"/>
  <c r="T1967" i="5"/>
  <c r="T1952" i="5"/>
  <c r="T1939" i="5"/>
  <c r="T1923" i="5"/>
  <c r="T1907" i="5"/>
  <c r="T1895" i="5"/>
  <c r="T1879" i="5"/>
  <c r="T1866" i="5"/>
  <c r="T1850" i="5"/>
  <c r="T1834" i="5"/>
  <c r="T1822" i="5"/>
  <c r="T1806" i="5"/>
  <c r="T1793" i="5"/>
  <c r="T1777" i="5"/>
  <c r="T1761" i="5"/>
  <c r="T1746" i="5"/>
  <c r="T1728" i="5"/>
  <c r="T1714" i="5"/>
  <c r="T1696" i="5"/>
  <c r="T1678" i="5"/>
  <c r="T1663" i="5"/>
  <c r="T1644" i="5"/>
  <c r="T1631" i="5"/>
  <c r="T1612" i="5"/>
  <c r="T1594" i="5"/>
  <c r="T1579" i="5"/>
  <c r="T1561" i="5"/>
  <c r="T1547" i="5"/>
  <c r="T1529" i="5"/>
  <c r="T1511" i="5"/>
  <c r="T1496" i="5"/>
  <c r="T1474" i="5"/>
  <c r="T1458" i="5"/>
  <c r="T1435" i="5"/>
  <c r="T1415" i="5"/>
  <c r="T1398" i="5"/>
  <c r="T1377" i="5"/>
  <c r="T1360" i="5"/>
  <c r="T1339" i="5"/>
  <c r="T1316" i="5"/>
  <c r="T1300" i="5"/>
  <c r="T1279" i="5"/>
  <c r="T1262" i="5"/>
  <c r="T1241" i="5"/>
  <c r="T1220" i="5"/>
  <c r="T1203" i="5"/>
  <c r="T1182" i="5"/>
  <c r="T1166" i="5"/>
  <c r="T1143" i="5"/>
  <c r="T1119" i="5"/>
  <c r="T1098" i="5"/>
  <c r="T1074" i="5"/>
  <c r="T1055" i="5"/>
  <c r="T1031" i="5"/>
  <c r="T1001" i="5"/>
  <c r="T980" i="5"/>
  <c r="T952" i="5"/>
  <c r="T928" i="5"/>
  <c r="T900" i="5"/>
  <c r="T873" i="5"/>
  <c r="T851" i="5"/>
  <c r="T823" i="5"/>
  <c r="T800" i="5"/>
  <c r="T770" i="5"/>
  <c r="T743" i="5"/>
  <c r="T719" i="5"/>
  <c r="T691" i="5"/>
  <c r="T669" i="5"/>
  <c r="T640" i="5"/>
  <c r="T607" i="5"/>
  <c r="T570" i="5"/>
  <c r="T532" i="5"/>
  <c r="T489" i="5"/>
  <c r="T443" i="5"/>
  <c r="T397" i="5"/>
  <c r="T352" i="5"/>
  <c r="T306" i="5"/>
  <c r="T257" i="5"/>
  <c r="T211" i="5"/>
  <c r="T165" i="5"/>
  <c r="T120" i="5"/>
  <c r="T74" i="5"/>
  <c r="T21" i="5"/>
  <c r="T653" i="5"/>
  <c r="T635" i="5"/>
  <c r="T621" i="5"/>
  <c r="T605" i="5"/>
  <c r="T586" i="5"/>
  <c r="T569" i="5"/>
  <c r="T548" i="5"/>
  <c r="T525" i="5"/>
  <c r="T508" i="5"/>
  <c r="T488" i="5"/>
  <c r="T468" i="5"/>
  <c r="T442" i="5"/>
  <c r="T416" i="5"/>
  <c r="T396" i="5"/>
  <c r="T370" i="5"/>
  <c r="T351" i="5"/>
  <c r="T324" i="5"/>
  <c r="T298" i="5"/>
  <c r="T279" i="5"/>
  <c r="T252" i="5"/>
  <c r="T233" i="5"/>
  <c r="T207" i="5"/>
  <c r="T184" i="5"/>
  <c r="T161" i="5"/>
  <c r="T138" i="5"/>
  <c r="T115" i="5"/>
  <c r="T92" i="5"/>
  <c r="T66" i="5"/>
  <c r="T47" i="5"/>
  <c r="T20" i="5"/>
  <c r="T1956" i="5"/>
  <c r="T1947" i="5"/>
  <c r="T1938" i="5"/>
  <c r="T1929" i="5"/>
  <c r="T1920" i="5"/>
  <c r="T1911" i="5"/>
  <c r="T1902" i="5"/>
  <c r="T1892" i="5"/>
  <c r="T1883" i="5"/>
  <c r="T1874" i="5"/>
  <c r="T1865" i="5"/>
  <c r="T1856" i="5"/>
  <c r="T1847" i="5"/>
  <c r="T1838" i="5"/>
  <c r="T1828" i="5"/>
  <c r="T1819" i="5"/>
  <c r="T1810" i="5"/>
  <c r="T1801" i="5"/>
  <c r="T1792" i="5"/>
  <c r="T1783" i="5"/>
  <c r="T1774" i="5"/>
  <c r="T1764" i="5"/>
  <c r="T1754" i="5"/>
  <c r="T1744" i="5"/>
  <c r="T1734" i="5"/>
  <c r="T1723" i="5"/>
  <c r="T1713" i="5"/>
  <c r="T1703" i="5"/>
  <c r="T1691" i="5"/>
  <c r="T1681" i="5"/>
  <c r="T1671" i="5"/>
  <c r="T1660" i="5"/>
  <c r="T1650" i="5"/>
  <c r="T1640" i="5"/>
  <c r="T1630" i="5"/>
  <c r="T1618" i="5"/>
  <c r="T1608" i="5"/>
  <c r="T1598" i="5"/>
  <c r="T1587" i="5"/>
  <c r="T1577" i="5"/>
  <c r="T1567" i="5"/>
  <c r="T1556" i="5"/>
  <c r="T1545" i="5"/>
  <c r="T1535" i="5"/>
  <c r="T1524" i="5"/>
  <c r="T1514" i="5"/>
  <c r="T1504" i="5"/>
  <c r="T1492" i="5"/>
  <c r="T1480" i="5"/>
  <c r="T1468" i="5"/>
  <c r="T1456" i="5"/>
  <c r="T1443" i="5"/>
  <c r="T1432" i="5"/>
  <c r="T1419" i="5"/>
  <c r="T1407" i="5"/>
  <c r="T1395" i="5"/>
  <c r="T1383" i="5"/>
  <c r="T1370" i="5"/>
  <c r="T1359" i="5"/>
  <c r="T1346" i="5"/>
  <c r="T1334" i="5"/>
  <c r="T1322" i="5"/>
  <c r="T1310" i="5"/>
  <c r="T1297" i="5"/>
  <c r="T1286" i="5"/>
  <c r="T1273" i="5"/>
  <c r="T1260" i="5"/>
  <c r="T1249" i="5"/>
  <c r="T1236" i="5"/>
  <c r="T1224" i="5"/>
  <c r="T1212" i="5"/>
  <c r="T1200" i="5"/>
  <c r="T1187" i="5"/>
  <c r="T1176" i="5"/>
  <c r="T1163" i="5"/>
  <c r="T1151" i="5"/>
  <c r="T1138" i="5"/>
  <c r="T1123" i="5"/>
  <c r="T1108" i="5"/>
  <c r="T1096" i="5"/>
  <c r="T1081" i="5"/>
  <c r="T1066" i="5"/>
  <c r="T1052" i="5"/>
  <c r="T1039" i="5"/>
  <c r="T1024" i="5"/>
  <c r="T1009" i="5"/>
  <c r="T992" i="5"/>
  <c r="T975" i="5"/>
  <c r="T961" i="5"/>
  <c r="T944" i="5"/>
  <c r="T927" i="5"/>
  <c r="T911" i="5"/>
  <c r="T896" i="5"/>
  <c r="T879" i="5"/>
  <c r="T863" i="5"/>
  <c r="T845" i="5"/>
  <c r="T828" i="5"/>
  <c r="T815" i="5"/>
  <c r="T797" i="5"/>
  <c r="T780" i="5"/>
  <c r="T764" i="5"/>
  <c r="T749" i="5"/>
  <c r="T732" i="5"/>
  <c r="T716" i="5"/>
  <c r="T699" i="5"/>
  <c r="T682" i="5"/>
  <c r="T668" i="5"/>
  <c r="T651" i="5"/>
  <c r="T634" i="5"/>
  <c r="T618" i="5"/>
  <c r="T603" i="5"/>
  <c r="T585" i="5"/>
  <c r="T562" i="5"/>
  <c r="T545" i="5"/>
  <c r="T524" i="5"/>
  <c r="T507" i="5"/>
  <c r="T487" i="5"/>
  <c r="T460" i="5"/>
  <c r="T441" i="5"/>
  <c r="T415" i="5"/>
  <c r="T395" i="5"/>
  <c r="T369" i="5"/>
  <c r="T343" i="5"/>
  <c r="T323" i="5"/>
  <c r="T297" i="5"/>
  <c r="T277" i="5"/>
  <c r="T251" i="5"/>
  <c r="T225" i="5"/>
  <c r="T205" i="5"/>
  <c r="T179" i="5"/>
  <c r="T160" i="5"/>
  <c r="T133" i="5"/>
  <c r="T111" i="5"/>
  <c r="T88" i="5"/>
  <c r="T65" i="5"/>
  <c r="T42" i="5"/>
  <c r="T19" i="5"/>
  <c r="T2327" i="5"/>
  <c r="T2319" i="5"/>
  <c r="T2311" i="5"/>
  <c r="T2303" i="5"/>
  <c r="T2295" i="5"/>
  <c r="T2287" i="5"/>
  <c r="T2279" i="5"/>
  <c r="T2271" i="5"/>
  <c r="T2263" i="5"/>
  <c r="T2255" i="5"/>
  <c r="T2247" i="5"/>
  <c r="T2239" i="5"/>
  <c r="T2231" i="5"/>
  <c r="T2223" i="5"/>
  <c r="T2215" i="5"/>
  <c r="T2207" i="5"/>
  <c r="T2199" i="5"/>
  <c r="T2191" i="5"/>
  <c r="T2183" i="5"/>
  <c r="T2175" i="5"/>
  <c r="T2167" i="5"/>
  <c r="T2159" i="5"/>
  <c r="T2151" i="5"/>
  <c r="T2143" i="5"/>
  <c r="T2135" i="5"/>
  <c r="T2127" i="5"/>
  <c r="T2119" i="5"/>
  <c r="T2111" i="5"/>
  <c r="T2103" i="5"/>
  <c r="T2095" i="5"/>
  <c r="T2087" i="5"/>
  <c r="T2079" i="5"/>
  <c r="T2071" i="5"/>
  <c r="T2063" i="5"/>
  <c r="T2055" i="5"/>
  <c r="T2047" i="5"/>
  <c r="T2039" i="5"/>
  <c r="T2031" i="5"/>
  <c r="T2023" i="5"/>
  <c r="T2015" i="5"/>
  <c r="T2007" i="5"/>
  <c r="T1999" i="5"/>
  <c r="T1991" i="5"/>
  <c r="T1983" i="5"/>
  <c r="T1974" i="5"/>
  <c r="T1964" i="5"/>
  <c r="T1955" i="5"/>
  <c r="T1946" i="5"/>
  <c r="T1937" i="5"/>
  <c r="T1928" i="5"/>
  <c r="T1919" i="5"/>
  <c r="T1910" i="5"/>
  <c r="T1900" i="5"/>
  <c r="T1891" i="5"/>
  <c r="T1882" i="5"/>
  <c r="T1873" i="5"/>
  <c r="T1864" i="5"/>
  <c r="T1855" i="5"/>
  <c r="T1846" i="5"/>
  <c r="T1836" i="5"/>
  <c r="T1827" i="5"/>
  <c r="T1818" i="5"/>
  <c r="T1809" i="5"/>
  <c r="T1800" i="5"/>
  <c r="T1791" i="5"/>
  <c r="T1782" i="5"/>
  <c r="T1772" i="5"/>
  <c r="T1763" i="5"/>
  <c r="T1753" i="5"/>
  <c r="T1743" i="5"/>
  <c r="T1732" i="5"/>
  <c r="T1722" i="5"/>
  <c r="T1712" i="5"/>
  <c r="T1700" i="5"/>
  <c r="T1690" i="5"/>
  <c r="T1680" i="5"/>
  <c r="T1670" i="5"/>
  <c r="T1659" i="5"/>
  <c r="T1649" i="5"/>
  <c r="T1639" i="5"/>
  <c r="T1627" i="5"/>
  <c r="T1617" i="5"/>
  <c r="T1607" i="5"/>
  <c r="T1596" i="5"/>
  <c r="T1586" i="5"/>
  <c r="T1576" i="5"/>
  <c r="T1566" i="5"/>
  <c r="T1554" i="5"/>
  <c r="T1544" i="5"/>
  <c r="T1534" i="5"/>
  <c r="T1523" i="5"/>
  <c r="T1513" i="5"/>
  <c r="T1503" i="5"/>
  <c r="T1490" i="5"/>
  <c r="T1479" i="5"/>
  <c r="T1467" i="5"/>
  <c r="T1454" i="5"/>
  <c r="T1442" i="5"/>
  <c r="T1431" i="5"/>
  <c r="T1417" i="5"/>
  <c r="T1406" i="5"/>
  <c r="T1394" i="5"/>
  <c r="T1380" i="5"/>
  <c r="T1369" i="5"/>
  <c r="T1358" i="5"/>
  <c r="T1344" i="5"/>
  <c r="T1332" i="5"/>
  <c r="T1321" i="5"/>
  <c r="T1307" i="5"/>
  <c r="T1296" i="5"/>
  <c r="T1284" i="5"/>
  <c r="T1271" i="5"/>
  <c r="T1259" i="5"/>
  <c r="T1248" i="5"/>
  <c r="T1234" i="5"/>
  <c r="T1223" i="5"/>
  <c r="T1211" i="5"/>
  <c r="T1198" i="5"/>
  <c r="T1186" i="5"/>
  <c r="T1175" i="5"/>
  <c r="T1161" i="5"/>
  <c r="T1150" i="5"/>
  <c r="T1137" i="5"/>
  <c r="T1121" i="5"/>
  <c r="T1107" i="5"/>
  <c r="T1095" i="5"/>
  <c r="T1079" i="5"/>
  <c r="T1065" i="5"/>
  <c r="T1051" i="5"/>
  <c r="T1035" i="5"/>
  <c r="T1023" i="5"/>
  <c r="T1008" i="5"/>
  <c r="T989" i="5"/>
  <c r="T973" i="5"/>
  <c r="T960" i="5"/>
  <c r="T941" i="5"/>
  <c r="T925" i="5"/>
  <c r="T909" i="5"/>
  <c r="T891" i="5"/>
  <c r="T877" i="5"/>
  <c r="T861" i="5"/>
  <c r="T843" i="5"/>
  <c r="T827" i="5"/>
  <c r="T813" i="5"/>
  <c r="T795" i="5"/>
  <c r="T779" i="5"/>
  <c r="T763" i="5"/>
  <c r="T745" i="5"/>
  <c r="T731" i="5"/>
  <c r="T715" i="5"/>
  <c r="T697" i="5"/>
  <c r="T681" i="5"/>
  <c r="T667" i="5"/>
  <c r="T649" i="5"/>
  <c r="T633" i="5"/>
  <c r="T617" i="5"/>
  <c r="T599" i="5"/>
  <c r="T581" i="5"/>
  <c r="T561" i="5"/>
  <c r="T544" i="5"/>
  <c r="T523" i="5"/>
  <c r="T503" i="5"/>
  <c r="T485" i="5"/>
  <c r="T459" i="5"/>
  <c r="T440" i="5"/>
  <c r="T413" i="5"/>
  <c r="T387" i="5"/>
  <c r="T368" i="5"/>
  <c r="T341" i="5"/>
  <c r="T322" i="5"/>
  <c r="T296" i="5"/>
  <c r="T269" i="5"/>
  <c r="T250" i="5"/>
  <c r="T224" i="5"/>
  <c r="T204" i="5"/>
  <c r="T178" i="5"/>
  <c r="T152" i="5"/>
  <c r="T132" i="5"/>
  <c r="T106" i="5"/>
  <c r="T87" i="5"/>
  <c r="T60" i="5"/>
  <c r="T37" i="5"/>
  <c r="T15" i="5"/>
  <c r="T2902" i="5"/>
  <c r="T2894" i="5"/>
  <c r="T2886" i="5"/>
  <c r="T2878" i="5"/>
  <c r="T2870" i="5"/>
  <c r="T2862" i="5"/>
  <c r="T2854" i="5"/>
  <c r="T2846" i="5"/>
  <c r="T2838" i="5"/>
  <c r="T2830" i="5"/>
  <c r="T2822" i="5"/>
  <c r="T2814" i="5"/>
  <c r="T2806" i="5"/>
  <c r="T2798" i="5"/>
  <c r="T2790" i="5"/>
  <c r="T2782" i="5"/>
  <c r="T2774" i="5"/>
  <c r="T2766" i="5"/>
  <c r="T2758" i="5"/>
  <c r="T2750" i="5"/>
  <c r="T2742" i="5"/>
  <c r="T2734" i="5"/>
  <c r="T2726" i="5"/>
  <c r="T2718" i="5"/>
  <c r="T2710" i="5"/>
  <c r="T2702" i="5"/>
  <c r="T2694" i="5"/>
  <c r="T2686" i="5"/>
  <c r="T2678" i="5"/>
  <c r="T2670" i="5"/>
  <c r="T2662" i="5"/>
  <c r="T2654" i="5"/>
  <c r="T2646" i="5"/>
  <c r="T2638" i="5"/>
  <c r="T2630" i="5"/>
  <c r="T2622" i="5"/>
  <c r="T2614" i="5"/>
  <c r="T2606" i="5"/>
  <c r="T2598" i="5"/>
  <c r="T2590" i="5"/>
  <c r="T2582" i="5"/>
  <c r="T2574" i="5"/>
  <c r="T2566" i="5"/>
  <c r="T2558" i="5"/>
  <c r="T2550" i="5"/>
  <c r="T2542" i="5"/>
  <c r="T2534" i="5"/>
  <c r="T2526" i="5"/>
  <c r="T2518" i="5"/>
  <c r="T2510" i="5"/>
  <c r="T2502" i="5"/>
  <c r="T2494" i="5"/>
  <c r="T2486" i="5"/>
  <c r="T2478" i="5"/>
  <c r="T2470" i="5"/>
  <c r="T2462" i="5"/>
  <c r="T2454" i="5"/>
  <c r="T2446" i="5"/>
  <c r="T2438" i="5"/>
  <c r="T2430" i="5"/>
  <c r="T2422" i="5"/>
  <c r="T2414" i="5"/>
  <c r="T2406" i="5"/>
  <c r="T2398" i="5"/>
  <c r="T2390" i="5"/>
  <c r="T2382" i="5"/>
  <c r="T2374" i="5"/>
  <c r="T2366" i="5"/>
  <c r="T2358" i="5"/>
  <c r="T2350" i="5"/>
  <c r="T2342" i="5"/>
  <c r="T2334" i="5"/>
  <c r="T2326" i="5"/>
  <c r="T2318" i="5"/>
  <c r="T2310" i="5"/>
  <c r="T2302" i="5"/>
  <c r="T2294" i="5"/>
  <c r="T2286" i="5"/>
  <c r="T2278" i="5"/>
  <c r="T2270" i="5"/>
  <c r="T2262" i="5"/>
  <c r="T2254" i="5"/>
  <c r="T2246" i="5"/>
  <c r="T2238" i="5"/>
  <c r="T2230" i="5"/>
  <c r="T2222" i="5"/>
  <c r="T2214" i="5"/>
  <c r="T2206" i="5"/>
  <c r="T2198" i="5"/>
  <c r="T2190" i="5"/>
  <c r="T2182" i="5"/>
  <c r="T2174" i="5"/>
  <c r="T2166" i="5"/>
  <c r="T2158" i="5"/>
  <c r="T2150" i="5"/>
  <c r="T2142" i="5"/>
  <c r="T2134" i="5"/>
  <c r="T2126" i="5"/>
  <c r="T2118" i="5"/>
  <c r="T2110" i="5"/>
  <c r="T2102" i="5"/>
  <c r="T2094" i="5"/>
  <c r="T2086" i="5"/>
  <c r="T2078" i="5"/>
  <c r="T2070" i="5"/>
  <c r="T2062" i="5"/>
  <c r="T2054" i="5"/>
  <c r="T2046" i="5"/>
  <c r="T2038" i="5"/>
  <c r="T2030" i="5"/>
  <c r="T2022" i="5"/>
  <c r="T2014" i="5"/>
  <c r="T2006" i="5"/>
  <c r="T1998" i="5"/>
  <c r="T1990" i="5"/>
  <c r="T1982" i="5"/>
  <c r="T1972" i="5"/>
  <c r="T1963" i="5"/>
  <c r="T1954" i="5"/>
  <c r="T1945" i="5"/>
  <c r="T1936" i="5"/>
  <c r="T1927" i="5"/>
  <c r="T1918" i="5"/>
  <c r="T1908" i="5"/>
  <c r="T1899" i="5"/>
  <c r="T1890" i="5"/>
  <c r="T1881" i="5"/>
  <c r="T1872" i="5"/>
  <c r="T1863" i="5"/>
  <c r="T1854" i="5"/>
  <c r="T1844" i="5"/>
  <c r="T1835" i="5"/>
  <c r="T1826" i="5"/>
  <c r="T1817" i="5"/>
  <c r="T1808" i="5"/>
  <c r="T1799" i="5"/>
  <c r="T1790" i="5"/>
  <c r="T1780" i="5"/>
  <c r="T1771" i="5"/>
  <c r="T1762" i="5"/>
  <c r="T1752" i="5"/>
  <c r="T1742" i="5"/>
  <c r="T1731" i="5"/>
  <c r="T1721" i="5"/>
  <c r="T1710" i="5"/>
  <c r="T1699" i="5"/>
  <c r="T1689" i="5"/>
  <c r="T1679" i="5"/>
  <c r="T1668" i="5"/>
  <c r="T1658" i="5"/>
  <c r="T1648" i="5"/>
  <c r="T1636" i="5"/>
  <c r="T1626" i="5"/>
  <c r="T1616" i="5"/>
  <c r="T1606" i="5"/>
  <c r="T1595" i="5"/>
  <c r="T1585" i="5"/>
  <c r="T1575" i="5"/>
  <c r="T1563" i="5"/>
  <c r="T1553" i="5"/>
  <c r="T1543" i="5"/>
  <c r="T1532" i="5"/>
  <c r="T1522" i="5"/>
  <c r="T1512" i="5"/>
  <c r="T1502" i="5"/>
  <c r="T1489" i="5"/>
  <c r="T1478" i="5"/>
  <c r="T1465" i="5"/>
  <c r="T1452" i="5"/>
  <c r="T1441" i="5"/>
  <c r="T1428" i="5"/>
  <c r="T1416" i="5"/>
  <c r="T1404" i="5"/>
  <c r="T1392" i="5"/>
  <c r="T1379" i="5"/>
  <c r="T1368" i="5"/>
  <c r="T1355" i="5"/>
  <c r="T1343" i="5"/>
  <c r="T1331" i="5"/>
  <c r="T1319" i="5"/>
  <c r="T1306" i="5"/>
  <c r="T1295" i="5"/>
  <c r="T1282" i="5"/>
  <c r="T1270" i="5"/>
  <c r="T1258" i="5"/>
  <c r="T1246" i="5"/>
  <c r="T1233" i="5"/>
  <c r="T1222" i="5"/>
  <c r="T1209" i="5"/>
  <c r="T1196" i="5"/>
  <c r="T1185" i="5"/>
  <c r="T1172" i="5"/>
  <c r="T1160" i="5"/>
  <c r="T1148" i="5"/>
  <c r="T1135" i="5"/>
  <c r="T1120" i="5"/>
  <c r="T1106" i="5"/>
  <c r="T1091" i="5"/>
  <c r="T1076" i="5"/>
  <c r="T1064" i="5"/>
  <c r="T1049" i="5"/>
  <c r="T1034" i="5"/>
  <c r="T1020" i="5"/>
  <c r="T1005" i="5"/>
  <c r="T988" i="5"/>
  <c r="T972" i="5"/>
  <c r="T955" i="5"/>
  <c r="T938" i="5"/>
  <c r="T924" i="5"/>
  <c r="T907" i="5"/>
  <c r="T890" i="5"/>
  <c r="T874" i="5"/>
  <c r="T859" i="5"/>
  <c r="T842" i="5"/>
  <c r="T826" i="5"/>
  <c r="T809" i="5"/>
  <c r="T792" i="5"/>
  <c r="T778" i="5"/>
  <c r="T761" i="5"/>
  <c r="T744" i="5"/>
  <c r="T728" i="5"/>
  <c r="T713" i="5"/>
  <c r="T696" i="5"/>
  <c r="T680" i="5"/>
  <c r="T663" i="5"/>
  <c r="T645" i="5"/>
  <c r="T632" i="5"/>
  <c r="T615" i="5"/>
  <c r="T597" i="5"/>
  <c r="T580" i="5"/>
  <c r="T560" i="5"/>
  <c r="T539" i="5"/>
  <c r="T522" i="5"/>
  <c r="T499" i="5"/>
  <c r="T481" i="5"/>
  <c r="T458" i="5"/>
  <c r="T432" i="5"/>
  <c r="T412" i="5"/>
  <c r="T386" i="5"/>
  <c r="T367" i="5"/>
  <c r="T340" i="5"/>
  <c r="T314" i="5"/>
  <c r="T295" i="5"/>
  <c r="T268" i="5"/>
  <c r="T249" i="5"/>
  <c r="T223" i="5"/>
  <c r="T196" i="5"/>
  <c r="T177" i="5"/>
  <c r="T151" i="5"/>
  <c r="T131" i="5"/>
  <c r="T105" i="5"/>
  <c r="T79" i="5"/>
  <c r="T59" i="5"/>
  <c r="T33" i="5"/>
  <c r="T13" i="5"/>
  <c r="T1494" i="5"/>
  <c r="T1484" i="5"/>
  <c r="T1475" i="5"/>
  <c r="T1466" i="5"/>
  <c r="T1457" i="5"/>
  <c r="T1448" i="5"/>
  <c r="T1439" i="5"/>
  <c r="T1430" i="5"/>
  <c r="T1420" i="5"/>
  <c r="T1411" i="5"/>
  <c r="T1402" i="5"/>
  <c r="T1393" i="5"/>
  <c r="T1384" i="5"/>
  <c r="T1375" i="5"/>
  <c r="T1366" i="5"/>
  <c r="T1356" i="5"/>
  <c r="T1347" i="5"/>
  <c r="T1338" i="5"/>
  <c r="T1329" i="5"/>
  <c r="T1320" i="5"/>
  <c r="T1311" i="5"/>
  <c r="T1302" i="5"/>
  <c r="T1292" i="5"/>
  <c r="T1283" i="5"/>
  <c r="T1274" i="5"/>
  <c r="T1265" i="5"/>
  <c r="T1256" i="5"/>
  <c r="T1247" i="5"/>
  <c r="T1238" i="5"/>
  <c r="T1228" i="5"/>
  <c r="T1219" i="5"/>
  <c r="T1210" i="5"/>
  <c r="T1201" i="5"/>
  <c r="T1192" i="5"/>
  <c r="T1183" i="5"/>
  <c r="T1174" i="5"/>
  <c r="T1164" i="5"/>
  <c r="T1155" i="5"/>
  <c r="T1146" i="5"/>
  <c r="T1136" i="5"/>
  <c r="T1124" i="5"/>
  <c r="T1114" i="5"/>
  <c r="T1104" i="5"/>
  <c r="T1092" i="5"/>
  <c r="T1082" i="5"/>
  <c r="T1072" i="5"/>
  <c r="T1060" i="5"/>
  <c r="T1050" i="5"/>
  <c r="T1040" i="5"/>
  <c r="T1028" i="5"/>
  <c r="T1018" i="5"/>
  <c r="T1007" i="5"/>
  <c r="T993" i="5"/>
  <c r="T981" i="5"/>
  <c r="T970" i="5"/>
  <c r="T956" i="5"/>
  <c r="T945" i="5"/>
  <c r="T933" i="5"/>
  <c r="T920" i="5"/>
  <c r="T908" i="5"/>
  <c r="T897" i="5"/>
  <c r="T883" i="5"/>
  <c r="T872" i="5"/>
  <c r="T860" i="5"/>
  <c r="T847" i="5"/>
  <c r="T835" i="5"/>
  <c r="T824" i="5"/>
  <c r="T810" i="5"/>
  <c r="T799" i="5"/>
  <c r="T787" i="5"/>
  <c r="T773" i="5"/>
  <c r="T762" i="5"/>
  <c r="T751" i="5"/>
  <c r="T737" i="5"/>
  <c r="T725" i="5"/>
  <c r="T714" i="5"/>
  <c r="T700" i="5"/>
  <c r="T689" i="5"/>
  <c r="T677" i="5"/>
  <c r="T664" i="5"/>
  <c r="T652" i="5"/>
  <c r="T641" i="5"/>
  <c r="T627" i="5"/>
  <c r="T616" i="5"/>
  <c r="T604" i="5"/>
  <c r="T591" i="5"/>
  <c r="T579" i="5"/>
  <c r="T568" i="5"/>
  <c r="T554" i="5"/>
  <c r="T543" i="5"/>
  <c r="T531" i="5"/>
  <c r="T517" i="5"/>
  <c r="T506" i="5"/>
  <c r="T495" i="5"/>
  <c r="T480" i="5"/>
  <c r="T467" i="5"/>
  <c r="T451" i="5"/>
  <c r="T435" i="5"/>
  <c r="T423" i="5"/>
  <c r="T407" i="5"/>
  <c r="T394" i="5"/>
  <c r="T378" i="5"/>
  <c r="T362" i="5"/>
  <c r="T349" i="5"/>
  <c r="T333" i="5"/>
  <c r="T321" i="5"/>
  <c r="T305" i="5"/>
  <c r="T289" i="5"/>
  <c r="T276" i="5"/>
  <c r="T260" i="5"/>
  <c r="T248" i="5"/>
  <c r="T232" i="5"/>
  <c r="T216" i="5"/>
  <c r="T203" i="5"/>
  <c r="T187" i="5"/>
  <c r="T175" i="5"/>
  <c r="T159" i="5"/>
  <c r="T143" i="5"/>
  <c r="T130" i="5"/>
  <c r="T114" i="5"/>
  <c r="T101" i="5"/>
  <c r="T85" i="5"/>
  <c r="T69" i="5"/>
  <c r="T57" i="5"/>
  <c r="T41" i="5"/>
  <c r="T28" i="5"/>
  <c r="T12" i="5"/>
  <c r="T589" i="5"/>
  <c r="T578" i="5"/>
  <c r="T567" i="5"/>
  <c r="T553" i="5"/>
  <c r="T541" i="5"/>
  <c r="T530" i="5"/>
  <c r="T516" i="5"/>
  <c r="T505" i="5"/>
  <c r="T493" i="5"/>
  <c r="T479" i="5"/>
  <c r="T463" i="5"/>
  <c r="T450" i="5"/>
  <c r="T434" i="5"/>
  <c r="T421" i="5"/>
  <c r="T405" i="5"/>
  <c r="T389" i="5"/>
  <c r="T377" i="5"/>
  <c r="T361" i="5"/>
  <c r="T348" i="5"/>
  <c r="T332" i="5"/>
  <c r="T316" i="5"/>
  <c r="T304" i="5"/>
  <c r="T288" i="5"/>
  <c r="T275" i="5"/>
  <c r="T259" i="5"/>
  <c r="T243" i="5"/>
  <c r="T231" i="5"/>
  <c r="T215" i="5"/>
  <c r="T202" i="5"/>
  <c r="T186" i="5"/>
  <c r="T170" i="5"/>
  <c r="T157" i="5"/>
  <c r="T141" i="5"/>
  <c r="T129" i="5"/>
  <c r="T113" i="5"/>
  <c r="T97" i="5"/>
  <c r="T84" i="5"/>
  <c r="T68" i="5"/>
  <c r="T56" i="5"/>
  <c r="T40" i="5"/>
  <c r="T24" i="5"/>
  <c r="T11" i="5"/>
  <c r="T1981" i="5"/>
  <c r="T1973" i="5"/>
  <c r="T1965" i="5"/>
  <c r="T1957" i="5"/>
  <c r="T1949" i="5"/>
  <c r="T1941" i="5"/>
  <c r="T1933" i="5"/>
  <c r="T1925" i="5"/>
  <c r="T1917" i="5"/>
  <c r="T1909" i="5"/>
  <c r="T1901" i="5"/>
  <c r="T1893" i="5"/>
  <c r="T1885" i="5"/>
  <c r="T1877" i="5"/>
  <c r="T1869" i="5"/>
  <c r="T1861" i="5"/>
  <c r="T1853" i="5"/>
  <c r="T1845" i="5"/>
  <c r="T1837" i="5"/>
  <c r="T1829" i="5"/>
  <c r="T1821" i="5"/>
  <c r="T1813" i="5"/>
  <c r="T1805" i="5"/>
  <c r="T1797" i="5"/>
  <c r="T1789" i="5"/>
  <c r="T1781" i="5"/>
  <c r="T1773" i="5"/>
  <c r="T1765" i="5"/>
  <c r="T1756" i="5"/>
  <c r="T1747" i="5"/>
  <c r="T1738" i="5"/>
  <c r="T1729" i="5"/>
  <c r="T1720" i="5"/>
  <c r="T1711" i="5"/>
  <c r="T1702" i="5"/>
  <c r="T1692" i="5"/>
  <c r="T1683" i="5"/>
  <c r="T1674" i="5"/>
  <c r="T1665" i="5"/>
  <c r="T1656" i="5"/>
  <c r="T1647" i="5"/>
  <c r="T1638" i="5"/>
  <c r="T1628" i="5"/>
  <c r="T1619" i="5"/>
  <c r="T1610" i="5"/>
  <c r="T1601" i="5"/>
  <c r="T1592" i="5"/>
  <c r="T1583" i="5"/>
  <c r="T1574" i="5"/>
  <c r="T1564" i="5"/>
  <c r="T1555" i="5"/>
  <c r="T1546" i="5"/>
  <c r="T1537" i="5"/>
  <c r="T1528" i="5"/>
  <c r="T1519" i="5"/>
  <c r="T1510" i="5"/>
  <c r="T1500" i="5"/>
  <c r="T1491" i="5"/>
  <c r="T1482" i="5"/>
  <c r="T1473" i="5"/>
  <c r="T1464" i="5"/>
  <c r="T1455" i="5"/>
  <c r="T1446" i="5"/>
  <c r="T1436" i="5"/>
  <c r="T1427" i="5"/>
  <c r="T1418" i="5"/>
  <c r="T1409" i="5"/>
  <c r="T1400" i="5"/>
  <c r="T1391" i="5"/>
  <c r="T1382" i="5"/>
  <c r="T1372" i="5"/>
  <c r="T1363" i="5"/>
  <c r="T1354" i="5"/>
  <c r="T1345" i="5"/>
  <c r="T1336" i="5"/>
  <c r="T1327" i="5"/>
  <c r="T1318" i="5"/>
  <c r="T1308" i="5"/>
  <c r="T1299" i="5"/>
  <c r="T1290" i="5"/>
  <c r="T1281" i="5"/>
  <c r="T1272" i="5"/>
  <c r="T1263" i="5"/>
  <c r="T1254" i="5"/>
  <c r="T1244" i="5"/>
  <c r="T1235" i="5"/>
  <c r="T1226" i="5"/>
  <c r="T1217" i="5"/>
  <c r="T1208" i="5"/>
  <c r="T1199" i="5"/>
  <c r="T1190" i="5"/>
  <c r="T1180" i="5"/>
  <c r="T1171" i="5"/>
  <c r="T1162" i="5"/>
  <c r="T1153" i="5"/>
  <c r="T1144" i="5"/>
  <c r="T1132" i="5"/>
  <c r="T1122" i="5"/>
  <c r="T1112" i="5"/>
  <c r="T1100" i="5"/>
  <c r="T1090" i="5"/>
  <c r="T1080" i="5"/>
  <c r="T1068" i="5"/>
  <c r="T1058" i="5"/>
  <c r="T1048" i="5"/>
  <c r="T1036" i="5"/>
  <c r="T1026" i="5"/>
  <c r="T1016" i="5"/>
  <c r="T1002" i="5"/>
  <c r="T991" i="5"/>
  <c r="T979" i="5"/>
  <c r="T965" i="5"/>
  <c r="T954" i="5"/>
  <c r="T943" i="5"/>
  <c r="T929" i="5"/>
  <c r="T917" i="5"/>
  <c r="T906" i="5"/>
  <c r="T892" i="5"/>
  <c r="T881" i="5"/>
  <c r="T869" i="5"/>
  <c r="T856" i="5"/>
  <c r="T844" i="5"/>
  <c r="T833" i="5"/>
  <c r="T819" i="5"/>
  <c r="T808" i="5"/>
  <c r="T796" i="5"/>
  <c r="T783" i="5"/>
  <c r="T771" i="5"/>
  <c r="T760" i="5"/>
  <c r="T746" i="5"/>
  <c r="T735" i="5"/>
  <c r="T723" i="5"/>
  <c r="T709" i="5"/>
  <c r="T698" i="5"/>
  <c r="T687" i="5"/>
  <c r="T673" i="5"/>
  <c r="T661" i="5"/>
  <c r="T650" i="5"/>
  <c r="T636" i="5"/>
  <c r="T625" i="5"/>
  <c r="T613" i="5"/>
  <c r="T600" i="5"/>
  <c r="T588" i="5"/>
  <c r="T577" i="5"/>
  <c r="T563" i="5"/>
  <c r="T552" i="5"/>
  <c r="T540" i="5"/>
  <c r="T527" i="5"/>
  <c r="T515" i="5"/>
  <c r="T504" i="5"/>
  <c r="T490" i="5"/>
  <c r="T477" i="5"/>
  <c r="T461" i="5"/>
  <c r="T449" i="5"/>
  <c r="T433" i="5"/>
  <c r="T417" i="5"/>
  <c r="T404" i="5"/>
  <c r="T388" i="5"/>
  <c r="T376" i="5"/>
  <c r="T360" i="5"/>
  <c r="T344" i="5"/>
  <c r="T331" i="5"/>
  <c r="T315" i="5"/>
  <c r="T303" i="5"/>
  <c r="T287" i="5"/>
  <c r="T271" i="5"/>
  <c r="T258" i="5"/>
  <c r="T242" i="5"/>
  <c r="T229" i="5"/>
  <c r="T213" i="5"/>
  <c r="T197" i="5"/>
  <c r="T185" i="5"/>
  <c r="T169" i="5"/>
  <c r="T156" i="5"/>
  <c r="T140" i="5"/>
  <c r="T124" i="5"/>
  <c r="T112" i="5"/>
  <c r="T96" i="5"/>
  <c r="T83" i="5"/>
  <c r="T67" i="5"/>
  <c r="T51" i="5"/>
  <c r="T39" i="5"/>
  <c r="T23" i="5"/>
  <c r="T10" i="5"/>
  <c r="T484" i="5"/>
  <c r="T475" i="5"/>
  <c r="T466" i="5"/>
  <c r="T457" i="5"/>
  <c r="T448" i="5"/>
  <c r="T439" i="5"/>
  <c r="T429" i="5"/>
  <c r="T420" i="5"/>
  <c r="T411" i="5"/>
  <c r="T402" i="5"/>
  <c r="T393" i="5"/>
  <c r="T384" i="5"/>
  <c r="T375" i="5"/>
  <c r="T365" i="5"/>
  <c r="T356" i="5"/>
  <c r="T347" i="5"/>
  <c r="T338" i="5"/>
  <c r="T329" i="5"/>
  <c r="T320" i="5"/>
  <c r="T311" i="5"/>
  <c r="T301" i="5"/>
  <c r="T292" i="5"/>
  <c r="T283" i="5"/>
  <c r="T274" i="5"/>
  <c r="T265" i="5"/>
  <c r="T256" i="5"/>
  <c r="T247" i="5"/>
  <c r="T237" i="5"/>
  <c r="T228" i="5"/>
  <c r="T219" i="5"/>
  <c r="T210" i="5"/>
  <c r="T201" i="5"/>
  <c r="T192" i="5"/>
  <c r="T183" i="5"/>
  <c r="T173" i="5"/>
  <c r="T164" i="5"/>
  <c r="T155" i="5"/>
  <c r="T146" i="5"/>
  <c r="T137" i="5"/>
  <c r="T128" i="5"/>
  <c r="T119" i="5"/>
  <c r="T109" i="5"/>
  <c r="T100" i="5"/>
  <c r="T91" i="5"/>
  <c r="T82" i="5"/>
  <c r="T73" i="5"/>
  <c r="T64" i="5"/>
  <c r="T55" i="5"/>
  <c r="T45" i="5"/>
  <c r="T36" i="5"/>
  <c r="T27" i="5"/>
  <c r="T18" i="5"/>
  <c r="T9" i="5"/>
  <c r="T1142" i="5"/>
  <c r="T1134" i="5"/>
  <c r="T1126" i="5"/>
  <c r="T1118" i="5"/>
  <c r="T1110" i="5"/>
  <c r="T1102" i="5"/>
  <c r="T1094" i="5"/>
  <c r="T1086" i="5"/>
  <c r="T1078" i="5"/>
  <c r="T1070" i="5"/>
  <c r="T1062" i="5"/>
  <c r="T1054" i="5"/>
  <c r="T1046" i="5"/>
  <c r="T1038" i="5"/>
  <c r="T1030" i="5"/>
  <c r="T1022" i="5"/>
  <c r="T1013" i="5"/>
  <c r="T1004" i="5"/>
  <c r="T995" i="5"/>
  <c r="T986" i="5"/>
  <c r="T977" i="5"/>
  <c r="T968" i="5"/>
  <c r="T959" i="5"/>
  <c r="T949" i="5"/>
  <c r="T940" i="5"/>
  <c r="T931" i="5"/>
  <c r="T922" i="5"/>
  <c r="T913" i="5"/>
  <c r="T904" i="5"/>
  <c r="T895" i="5"/>
  <c r="T885" i="5"/>
  <c r="T876" i="5"/>
  <c r="T867" i="5"/>
  <c r="T858" i="5"/>
  <c r="T849" i="5"/>
  <c r="T840" i="5"/>
  <c r="T831" i="5"/>
  <c r="T821" i="5"/>
  <c r="T812" i="5"/>
  <c r="T803" i="5"/>
  <c r="T794" i="5"/>
  <c r="T785" i="5"/>
  <c r="T776" i="5"/>
  <c r="T767" i="5"/>
  <c r="T757" i="5"/>
  <c r="T748" i="5"/>
  <c r="T739" i="5"/>
  <c r="T730" i="5"/>
  <c r="T721" i="5"/>
  <c r="T712" i="5"/>
  <c r="T703" i="5"/>
  <c r="T693" i="5"/>
  <c r="T684" i="5"/>
  <c r="T675" i="5"/>
  <c r="T666" i="5"/>
  <c r="T657" i="5"/>
  <c r="T648" i="5"/>
  <c r="T639" i="5"/>
  <c r="T629" i="5"/>
  <c r="T620" i="5"/>
  <c r="T611" i="5"/>
  <c r="T602" i="5"/>
  <c r="T593" i="5"/>
  <c r="T584" i="5"/>
  <c r="T575" i="5"/>
  <c r="T565" i="5"/>
  <c r="T556" i="5"/>
  <c r="T547" i="5"/>
  <c r="T538" i="5"/>
  <c r="T529" i="5"/>
  <c r="T520" i="5"/>
  <c r="T511" i="5"/>
  <c r="T501" i="5"/>
  <c r="T492" i="5"/>
  <c r="T483" i="5"/>
  <c r="T474" i="5"/>
  <c r="T465" i="5"/>
  <c r="T456" i="5"/>
  <c r="T447" i="5"/>
  <c r="T437" i="5"/>
  <c r="T428" i="5"/>
  <c r="T419" i="5"/>
  <c r="T410" i="5"/>
  <c r="T401" i="5"/>
  <c r="T392" i="5"/>
  <c r="T383" i="5"/>
  <c r="T373" i="5"/>
  <c r="T364" i="5"/>
  <c r="T355" i="5"/>
  <c r="T346" i="5"/>
  <c r="T337" i="5"/>
  <c r="T328" i="5"/>
  <c r="T319" i="5"/>
  <c r="T309" i="5"/>
  <c r="T300" i="5"/>
  <c r="T291" i="5"/>
  <c r="T282" i="5"/>
  <c r="T273" i="5"/>
  <c r="T264" i="5"/>
  <c r="T255" i="5"/>
  <c r="T245" i="5"/>
  <c r="T236" i="5"/>
  <c r="T227" i="5"/>
  <c r="T218" i="5"/>
  <c r="T209" i="5"/>
  <c r="T200" i="5"/>
  <c r="T191" i="5"/>
  <c r="T181" i="5"/>
  <c r="T172" i="5"/>
  <c r="T163" i="5"/>
  <c r="T154" i="5"/>
  <c r="T145" i="5"/>
  <c r="T136" i="5"/>
  <c r="T127" i="5"/>
  <c r="T117" i="5"/>
  <c r="T108" i="5"/>
  <c r="T99" i="5"/>
  <c r="T90" i="5"/>
  <c r="T81" i="5"/>
  <c r="T72" i="5"/>
  <c r="T63" i="5"/>
  <c r="T53" i="5"/>
  <c r="T44" i="5"/>
  <c r="T35" i="5"/>
  <c r="T26" i="5"/>
  <c r="T17" i="5"/>
  <c r="T8" i="5"/>
  <c r="T1757" i="5"/>
  <c r="T1749" i="5"/>
  <c r="T1741" i="5"/>
  <c r="T1733" i="5"/>
  <c r="T1725" i="5"/>
  <c r="T1717" i="5"/>
  <c r="T1709" i="5"/>
  <c r="T1701" i="5"/>
  <c r="T1693" i="5"/>
  <c r="T1685" i="5"/>
  <c r="T1677" i="5"/>
  <c r="T1669" i="5"/>
  <c r="T1661" i="5"/>
  <c r="T1653" i="5"/>
  <c r="T1645" i="5"/>
  <c r="T1637" i="5"/>
  <c r="T1629" i="5"/>
  <c r="T1621" i="5"/>
  <c r="T1613" i="5"/>
  <c r="T1605" i="5"/>
  <c r="T1597" i="5"/>
  <c r="T1589" i="5"/>
  <c r="T1581" i="5"/>
  <c r="T1573" i="5"/>
  <c r="T1565" i="5"/>
  <c r="T1557" i="5"/>
  <c r="T1549" i="5"/>
  <c r="T1541" i="5"/>
  <c r="T1533" i="5"/>
  <c r="T1525" i="5"/>
  <c r="T1517" i="5"/>
  <c r="T1509" i="5"/>
  <c r="T1501" i="5"/>
  <c r="T1493" i="5"/>
  <c r="T1485" i="5"/>
  <c r="T1477" i="5"/>
  <c r="T1469" i="5"/>
  <c r="T1461" i="5"/>
  <c r="T1453" i="5"/>
  <c r="T1445" i="5"/>
  <c r="T1437" i="5"/>
  <c r="T1429" i="5"/>
  <c r="T1421" i="5"/>
  <c r="T1413" i="5"/>
  <c r="T1405" i="5"/>
  <c r="T1397" i="5"/>
  <c r="T1389" i="5"/>
  <c r="T1381" i="5"/>
  <c r="T1373" i="5"/>
  <c r="T1365" i="5"/>
  <c r="T1357" i="5"/>
  <c r="T1349" i="5"/>
  <c r="T1341" i="5"/>
  <c r="T1333" i="5"/>
  <c r="T1325" i="5"/>
  <c r="T1317" i="5"/>
  <c r="T1309" i="5"/>
  <c r="T1301" i="5"/>
  <c r="T1293" i="5"/>
  <c r="T1285" i="5"/>
  <c r="T1277" i="5"/>
  <c r="T1269" i="5"/>
  <c r="T1261" i="5"/>
  <c r="T1253" i="5"/>
  <c r="T1245" i="5"/>
  <c r="T1237" i="5"/>
  <c r="T1229" i="5"/>
  <c r="T1221" i="5"/>
  <c r="T1213" i="5"/>
  <c r="T1205" i="5"/>
  <c r="T1197" i="5"/>
  <c r="T1189" i="5"/>
  <c r="T1181" i="5"/>
  <c r="T1173" i="5"/>
  <c r="T1165" i="5"/>
  <c r="T1157" i="5"/>
  <c r="T1149" i="5"/>
  <c r="T1141" i="5"/>
  <c r="T1133" i="5"/>
  <c r="T1125" i="5"/>
  <c r="T1117" i="5"/>
  <c r="T1109" i="5"/>
  <c r="T1101" i="5"/>
  <c r="T1093" i="5"/>
  <c r="T1085" i="5"/>
  <c r="T1077" i="5"/>
  <c r="T1069" i="5"/>
  <c r="T1061" i="5"/>
  <c r="T1053" i="5"/>
  <c r="T1045" i="5"/>
  <c r="T1037" i="5"/>
  <c r="T1029" i="5"/>
  <c r="T1021" i="5"/>
  <c r="T1012" i="5"/>
  <c r="T1003" i="5"/>
  <c r="T994" i="5"/>
  <c r="T985" i="5"/>
  <c r="T976" i="5"/>
  <c r="T967" i="5"/>
  <c r="T957" i="5"/>
  <c r="T948" i="5"/>
  <c r="T939" i="5"/>
  <c r="T930" i="5"/>
  <c r="T921" i="5"/>
  <c r="T912" i="5"/>
  <c r="T903" i="5"/>
  <c r="T893" i="5"/>
  <c r="T884" i="5"/>
  <c r="T875" i="5"/>
  <c r="T866" i="5"/>
  <c r="T857" i="5"/>
  <c r="T848" i="5"/>
  <c r="T839" i="5"/>
  <c r="T829" i="5"/>
  <c r="T820" i="5"/>
  <c r="T811" i="5"/>
  <c r="T802" i="5"/>
  <c r="T793" i="5"/>
  <c r="T784" i="5"/>
  <c r="T775" i="5"/>
  <c r="T765" i="5"/>
  <c r="T756" i="5"/>
  <c r="T747" i="5"/>
  <c r="T738" i="5"/>
  <c r="T729" i="5"/>
  <c r="T720" i="5"/>
  <c r="T711" i="5"/>
  <c r="T701" i="5"/>
  <c r="T692" i="5"/>
  <c r="T683" i="5"/>
  <c r="T674" i="5"/>
  <c r="T665" i="5"/>
  <c r="T656" i="5"/>
  <c r="T647" i="5"/>
  <c r="T637" i="5"/>
  <c r="T628" i="5"/>
  <c r="T619" i="5"/>
  <c r="T610" i="5"/>
  <c r="T601" i="5"/>
  <c r="T592" i="5"/>
  <c r="T583" i="5"/>
  <c r="T573" i="5"/>
  <c r="T564" i="5"/>
  <c r="T555" i="5"/>
  <c r="T546" i="5"/>
  <c r="T537" i="5"/>
  <c r="T528" i="5"/>
  <c r="T519" i="5"/>
  <c r="T509" i="5"/>
  <c r="T500" i="5"/>
  <c r="T491" i="5"/>
  <c r="T482" i="5"/>
  <c r="T473" i="5"/>
  <c r="T464" i="5"/>
  <c r="T455" i="5"/>
  <c r="T445" i="5"/>
  <c r="T436" i="5"/>
  <c r="T427" i="5"/>
  <c r="T418" i="5"/>
  <c r="T409" i="5"/>
  <c r="T400" i="5"/>
  <c r="T391" i="5"/>
  <c r="T381" i="5"/>
  <c r="T372" i="5"/>
  <c r="T363" i="5"/>
  <c r="T354" i="5"/>
  <c r="T345" i="5"/>
  <c r="T336" i="5"/>
  <c r="T327" i="5"/>
  <c r="T317" i="5"/>
  <c r="T308" i="5"/>
  <c r="T299" i="5"/>
  <c r="T290" i="5"/>
  <c r="T281" i="5"/>
  <c r="T272" i="5"/>
  <c r="T263" i="5"/>
  <c r="T253" i="5"/>
  <c r="T244" i="5"/>
  <c r="T235" i="5"/>
  <c r="T226" i="5"/>
  <c r="T217" i="5"/>
  <c r="T208" i="5"/>
  <c r="T199" i="5"/>
  <c r="T189" i="5"/>
  <c r="T180" i="5"/>
  <c r="T171" i="5"/>
  <c r="T162" i="5"/>
  <c r="T153" i="5"/>
  <c r="T144" i="5"/>
  <c r="T135" i="5"/>
  <c r="T125" i="5"/>
  <c r="T116" i="5"/>
  <c r="T107" i="5"/>
  <c r="T98" i="5"/>
  <c r="T89" i="5"/>
  <c r="T80" i="5"/>
  <c r="T71" i="5"/>
  <c r="T61" i="5"/>
  <c r="T52" i="5"/>
  <c r="T43" i="5"/>
  <c r="T34" i="5"/>
  <c r="T25" i="5"/>
  <c r="T16" i="5"/>
  <c r="T7" i="5"/>
  <c r="T1014" i="5"/>
  <c r="T1006" i="5"/>
  <c r="T998" i="5"/>
  <c r="T990" i="5"/>
  <c r="T982" i="5"/>
  <c r="T974" i="5"/>
  <c r="T966" i="5"/>
  <c r="T958" i="5"/>
  <c r="T950" i="5"/>
  <c r="T942" i="5"/>
  <c r="T934" i="5"/>
  <c r="T926" i="5"/>
  <c r="T918" i="5"/>
  <c r="T910" i="5"/>
  <c r="T902" i="5"/>
  <c r="T894" i="5"/>
  <c r="T886" i="5"/>
  <c r="T878" i="5"/>
  <c r="T870" i="5"/>
  <c r="T862" i="5"/>
  <c r="T854" i="5"/>
  <c r="T846" i="5"/>
  <c r="T838" i="5"/>
  <c r="T830" i="5"/>
  <c r="T822" i="5"/>
  <c r="T814" i="5"/>
  <c r="T806" i="5"/>
  <c r="T798" i="5"/>
  <c r="T790" i="5"/>
  <c r="T782" i="5"/>
  <c r="T774" i="5"/>
  <c r="T766" i="5"/>
  <c r="T758" i="5"/>
  <c r="T750" i="5"/>
  <c r="T742" i="5"/>
  <c r="T734" i="5"/>
  <c r="T726" i="5"/>
  <c r="T718" i="5"/>
  <c r="T710" i="5"/>
  <c r="T702" i="5"/>
  <c r="T694" i="5"/>
  <c r="T686" i="5"/>
  <c r="T678" i="5"/>
  <c r="T670" i="5"/>
  <c r="T662" i="5"/>
  <c r="T654" i="5"/>
  <c r="T646" i="5"/>
  <c r="T638" i="5"/>
  <c r="T630" i="5"/>
  <c r="T622" i="5"/>
  <c r="T614" i="5"/>
  <c r="T606" i="5"/>
  <c r="T598" i="5"/>
  <c r="T590" i="5"/>
  <c r="T582" i="5"/>
  <c r="T574" i="5"/>
  <c r="T566" i="5"/>
  <c r="T558" i="5"/>
  <c r="T550" i="5"/>
  <c r="T542" i="5"/>
  <c r="T534" i="5"/>
  <c r="T526" i="5"/>
  <c r="T518" i="5"/>
  <c r="T510" i="5"/>
  <c r="T502" i="5"/>
  <c r="T494" i="5"/>
  <c r="T486" i="5"/>
  <c r="T478" i="5"/>
  <c r="T470" i="5"/>
  <c r="T462" i="5"/>
  <c r="T454" i="5"/>
  <c r="T446" i="5"/>
  <c r="T438" i="5"/>
  <c r="T430" i="5"/>
  <c r="T422" i="5"/>
  <c r="T414" i="5"/>
  <c r="T406" i="5"/>
  <c r="T398" i="5"/>
  <c r="T390" i="5"/>
  <c r="T382" i="5"/>
  <c r="T374" i="5"/>
  <c r="T366" i="5"/>
  <c r="T358" i="5"/>
  <c r="T350" i="5"/>
  <c r="T342" i="5"/>
  <c r="T334" i="5"/>
  <c r="T326" i="5"/>
  <c r="T318" i="5"/>
  <c r="T310" i="5"/>
  <c r="T302" i="5"/>
  <c r="T294" i="5"/>
  <c r="T286" i="5"/>
  <c r="T278" i="5"/>
  <c r="T270" i="5"/>
  <c r="T262" i="5"/>
  <c r="T254" i="5"/>
  <c r="T246" i="5"/>
  <c r="T238" i="5"/>
  <c r="T230" i="5"/>
  <c r="T222" i="5"/>
  <c r="T214" i="5"/>
  <c r="T206" i="5"/>
  <c r="T198" i="5"/>
  <c r="T190" i="5"/>
  <c r="T182" i="5"/>
  <c r="T174" i="5"/>
  <c r="T166" i="5"/>
  <c r="T158" i="5"/>
  <c r="T150" i="5"/>
  <c r="T142" i="5"/>
  <c r="T134" i="5"/>
  <c r="T126" i="5"/>
  <c r="T118" i="5"/>
  <c r="T110" i="5"/>
  <c r="T102" i="5"/>
  <c r="T94" i="5"/>
  <c r="T86" i="5"/>
  <c r="T78" i="5"/>
  <c r="T70" i="5"/>
  <c r="T62" i="5"/>
  <c r="T54" i="5"/>
  <c r="T46" i="5"/>
  <c r="T38" i="5"/>
  <c r="T30" i="5"/>
  <c r="T22" i="5"/>
  <c r="T14" i="5"/>
  <c r="T6" i="5"/>
  <c r="T5" i="5"/>
  <c r="S4216" i="5"/>
  <c r="S4120" i="5"/>
  <c r="S4044" i="5"/>
  <c r="S3947" i="5"/>
  <c r="S3840" i="5"/>
  <c r="S3755" i="5"/>
  <c r="S4217" i="5"/>
  <c r="S4148" i="5"/>
  <c r="S4051" i="5"/>
  <c r="S3948" i="5"/>
  <c r="S3868" i="5"/>
  <c r="S3758" i="5"/>
  <c r="S4212" i="5"/>
  <c r="S4119" i="5"/>
  <c r="S4019" i="5"/>
  <c r="S3945" i="5"/>
  <c r="S3833" i="5"/>
  <c r="S3721" i="5"/>
  <c r="S4191" i="5"/>
  <c r="S4115" i="5"/>
  <c r="S4015" i="5"/>
  <c r="S3915" i="5"/>
  <c r="S3831" i="5"/>
  <c r="S3720" i="5"/>
  <c r="S4185" i="5"/>
  <c r="S4087" i="5"/>
  <c r="S4011" i="5"/>
  <c r="S3914" i="5"/>
  <c r="S3796" i="5"/>
  <c r="S3712" i="5"/>
  <c r="S4183" i="5"/>
  <c r="S4084" i="5"/>
  <c r="S3983" i="5"/>
  <c r="S3906" i="5"/>
  <c r="S3795" i="5"/>
  <c r="S3683" i="5"/>
  <c r="S4241" i="5"/>
  <c r="S4153" i="5"/>
  <c r="S4079" i="5"/>
  <c r="S3980" i="5"/>
  <c r="S3878" i="5"/>
  <c r="S3793" i="5"/>
  <c r="S3682" i="5"/>
  <c r="S4239" i="5"/>
  <c r="S4152" i="5"/>
  <c r="S4052" i="5"/>
  <c r="S3978" i="5"/>
  <c r="S3876" i="5"/>
  <c r="S3759" i="5"/>
  <c r="S3674" i="5"/>
  <c r="S4235" i="5"/>
  <c r="S4211" i="5"/>
  <c r="S4180" i="5"/>
  <c r="S4147" i="5"/>
  <c r="S4111" i="5"/>
  <c r="S4076" i="5"/>
  <c r="S4043" i="5"/>
  <c r="S4010" i="5"/>
  <c r="S3977" i="5"/>
  <c r="S3939" i="5"/>
  <c r="S3905" i="5"/>
  <c r="S3867" i="5"/>
  <c r="S3830" i="5"/>
  <c r="S3792" i="5"/>
  <c r="S3748" i="5"/>
  <c r="S3711" i="5"/>
  <c r="S3673" i="5"/>
  <c r="S4231" i="5"/>
  <c r="S4203" i="5"/>
  <c r="S4171" i="5"/>
  <c r="S4138" i="5"/>
  <c r="S4105" i="5"/>
  <c r="S4067" i="5"/>
  <c r="S4034" i="5"/>
  <c r="S4001" i="5"/>
  <c r="S3968" i="5"/>
  <c r="S3935" i="5"/>
  <c r="S3895" i="5"/>
  <c r="S3857" i="5"/>
  <c r="S3819" i="5"/>
  <c r="S3779" i="5"/>
  <c r="S3742" i="5"/>
  <c r="S3700" i="5"/>
  <c r="S3660" i="5"/>
  <c r="S4230" i="5"/>
  <c r="S4202" i="5"/>
  <c r="S4170" i="5"/>
  <c r="S4137" i="5"/>
  <c r="S4099" i="5"/>
  <c r="S4066" i="5"/>
  <c r="S4033" i="5"/>
  <c r="S4000" i="5"/>
  <c r="S3967" i="5"/>
  <c r="S3929" i="5"/>
  <c r="S3894" i="5"/>
  <c r="S3856" i="5"/>
  <c r="S3816" i="5"/>
  <c r="S3778" i="5"/>
  <c r="S3737" i="5"/>
  <c r="S3697" i="5"/>
  <c r="S3659" i="5"/>
  <c r="S4225" i="5"/>
  <c r="S4200" i="5"/>
  <c r="S4163" i="5"/>
  <c r="S4130" i="5"/>
  <c r="S4097" i="5"/>
  <c r="S4064" i="5"/>
  <c r="S4031" i="5"/>
  <c r="S3993" i="5"/>
  <c r="S3960" i="5"/>
  <c r="S3927" i="5"/>
  <c r="S3889" i="5"/>
  <c r="S3851" i="5"/>
  <c r="S3810" i="5"/>
  <c r="S3770" i="5"/>
  <c r="S3732" i="5"/>
  <c r="S3695" i="5"/>
  <c r="S3657" i="5"/>
  <c r="S4224" i="5"/>
  <c r="S4195" i="5"/>
  <c r="S4162" i="5"/>
  <c r="S4129" i="5"/>
  <c r="S4096" i="5"/>
  <c r="S4063" i="5"/>
  <c r="S4025" i="5"/>
  <c r="S3992" i="5"/>
  <c r="S3959" i="5"/>
  <c r="S3924" i="5"/>
  <c r="S3888" i="5"/>
  <c r="S3847" i="5"/>
  <c r="S3807" i="5"/>
  <c r="S3769" i="5"/>
  <c r="S3731" i="5"/>
  <c r="S3694" i="5"/>
  <c r="S3650" i="5"/>
  <c r="S3646" i="5"/>
  <c r="S3623" i="5"/>
  <c r="S3602" i="5"/>
  <c r="S3585" i="5"/>
  <c r="S3564" i="5"/>
  <c r="S3547" i="5"/>
  <c r="S3527" i="5"/>
  <c r="S3504" i="5"/>
  <c r="S3487" i="5"/>
  <c r="S3466" i="5"/>
  <c r="S3447" i="5"/>
  <c r="S3423" i="5"/>
  <c r="S3399" i="5"/>
  <c r="S3378" i="5"/>
  <c r="S3352" i="5"/>
  <c r="S3335" i="5"/>
  <c r="S3307" i="5"/>
  <c r="S3283" i="5"/>
  <c r="S3264" i="5"/>
  <c r="S3233" i="5"/>
  <c r="S3210" i="5"/>
  <c r="S3170" i="5"/>
  <c r="S3136" i="5"/>
  <c r="S3105" i="5"/>
  <c r="S3071" i="5"/>
  <c r="S3040" i="5"/>
  <c r="S3000" i="5"/>
  <c r="S2964" i="5"/>
  <c r="S2935" i="5"/>
  <c r="S2891" i="5"/>
  <c r="S2849" i="5"/>
  <c r="S2796" i="5"/>
  <c r="S2746" i="5"/>
  <c r="S2696" i="5"/>
  <c r="S2643" i="5"/>
  <c r="S2591" i="5"/>
  <c r="S2517" i="5"/>
  <c r="S2439" i="5"/>
  <c r="S2356" i="5"/>
  <c r="S2282" i="5"/>
  <c r="S2207" i="5"/>
  <c r="S2114" i="5"/>
  <c r="S2020" i="5"/>
  <c r="S1821" i="5"/>
  <c r="S3639" i="5"/>
  <c r="S3622" i="5"/>
  <c r="S3601" i="5"/>
  <c r="S3584" i="5"/>
  <c r="S3563" i="5"/>
  <c r="S3540" i="5"/>
  <c r="S3523" i="5"/>
  <c r="S3503" i="5"/>
  <c r="S3486" i="5"/>
  <c r="S3465" i="5"/>
  <c r="S3441" i="5"/>
  <c r="S3420" i="5"/>
  <c r="S3394" i="5"/>
  <c r="S3377" i="5"/>
  <c r="S3351" i="5"/>
  <c r="S3327" i="5"/>
  <c r="S3306" i="5"/>
  <c r="S3282" i="5"/>
  <c r="S3263" i="5"/>
  <c r="S3232" i="5"/>
  <c r="S3200" i="5"/>
  <c r="S3169" i="5"/>
  <c r="S3135" i="5"/>
  <c r="S3104" i="5"/>
  <c r="S3064" i="5"/>
  <c r="S3028" i="5"/>
  <c r="S2999" i="5"/>
  <c r="S2963" i="5"/>
  <c r="S2922" i="5"/>
  <c r="S2880" i="5"/>
  <c r="S2834" i="5"/>
  <c r="S2784" i="5"/>
  <c r="S2731" i="5"/>
  <c r="S2681" i="5"/>
  <c r="S2628" i="5"/>
  <c r="S2573" i="5"/>
  <c r="S2490" i="5"/>
  <c r="S2412" i="5"/>
  <c r="S2338" i="5"/>
  <c r="S2254" i="5"/>
  <c r="S2178" i="5"/>
  <c r="S2093" i="5"/>
  <c r="S1983" i="5"/>
  <c r="S1790" i="5"/>
  <c r="S4240" i="5"/>
  <c r="S4226" i="5"/>
  <c r="S4215" i="5"/>
  <c r="S4201" i="5"/>
  <c r="S4184" i="5"/>
  <c r="S4169" i="5"/>
  <c r="S4151" i="5"/>
  <c r="S4131" i="5"/>
  <c r="S4116" i="5"/>
  <c r="S4098" i="5"/>
  <c r="S4083" i="5"/>
  <c r="S4065" i="5"/>
  <c r="S4047" i="5"/>
  <c r="S4032" i="5"/>
  <c r="S4012" i="5"/>
  <c r="S3999" i="5"/>
  <c r="S3979" i="5"/>
  <c r="S3961" i="5"/>
  <c r="S3946" i="5"/>
  <c r="S3928" i="5"/>
  <c r="S3913" i="5"/>
  <c r="S3892" i="5"/>
  <c r="S3870" i="5"/>
  <c r="S3852" i="5"/>
  <c r="S3832" i="5"/>
  <c r="S3815" i="5"/>
  <c r="S3794" i="5"/>
  <c r="S3774" i="5"/>
  <c r="S3756" i="5"/>
  <c r="S3734" i="5"/>
  <c r="S3719" i="5"/>
  <c r="S3696" i="5"/>
  <c r="S3675" i="5"/>
  <c r="S3658" i="5"/>
  <c r="S3638" i="5"/>
  <c r="S3620" i="5"/>
  <c r="S3600" i="5"/>
  <c r="S3577" i="5"/>
  <c r="S3560" i="5"/>
  <c r="S3539" i="5"/>
  <c r="S3522" i="5"/>
  <c r="S3502" i="5"/>
  <c r="S3481" i="5"/>
  <c r="S3464" i="5"/>
  <c r="S3436" i="5"/>
  <c r="S3419" i="5"/>
  <c r="S3393" i="5"/>
  <c r="S3369" i="5"/>
  <c r="S3348" i="5"/>
  <c r="S3324" i="5"/>
  <c r="S3305" i="5"/>
  <c r="S3281" i="5"/>
  <c r="S3252" i="5"/>
  <c r="S3231" i="5"/>
  <c r="S3199" i="5"/>
  <c r="S3168" i="5"/>
  <c r="S3128" i="5"/>
  <c r="S3092" i="5"/>
  <c r="S3063" i="5"/>
  <c r="S3027" i="5"/>
  <c r="S2996" i="5"/>
  <c r="S2956" i="5"/>
  <c r="S2921" i="5"/>
  <c r="S2879" i="5"/>
  <c r="S2833" i="5"/>
  <c r="S2780" i="5"/>
  <c r="S2730" i="5"/>
  <c r="S2680" i="5"/>
  <c r="S2627" i="5"/>
  <c r="S2563" i="5"/>
  <c r="S2485" i="5"/>
  <c r="S2411" i="5"/>
  <c r="S2327" i="5"/>
  <c r="S2253" i="5"/>
  <c r="S2177" i="5"/>
  <c r="S2077" i="5"/>
  <c r="S1982" i="5"/>
  <c r="S1717" i="5"/>
  <c r="S3636" i="5"/>
  <c r="S3614" i="5"/>
  <c r="S3596" i="5"/>
  <c r="S3576" i="5"/>
  <c r="S3559" i="5"/>
  <c r="S3538" i="5"/>
  <c r="S3518" i="5"/>
  <c r="S3500" i="5"/>
  <c r="S3478" i="5"/>
  <c r="S3463" i="5"/>
  <c r="S3435" i="5"/>
  <c r="S3411" i="5"/>
  <c r="S3392" i="5"/>
  <c r="S3368" i="5"/>
  <c r="S3347" i="5"/>
  <c r="S3323" i="5"/>
  <c r="S3297" i="5"/>
  <c r="S3276" i="5"/>
  <c r="S3251" i="5"/>
  <c r="S3228" i="5"/>
  <c r="S3192" i="5"/>
  <c r="S3156" i="5"/>
  <c r="S3127" i="5"/>
  <c r="S3091" i="5"/>
  <c r="S3060" i="5"/>
  <c r="S3020" i="5"/>
  <c r="S2986" i="5"/>
  <c r="S2955" i="5"/>
  <c r="S2914" i="5"/>
  <c r="S2872" i="5"/>
  <c r="S2825" i="5"/>
  <c r="S2772" i="5"/>
  <c r="S2722" i="5"/>
  <c r="S2672" i="5"/>
  <c r="S2619" i="5"/>
  <c r="S2558" i="5"/>
  <c r="S2484" i="5"/>
  <c r="S2401" i="5"/>
  <c r="S2326" i="5"/>
  <c r="S2252" i="5"/>
  <c r="S2161" i="5"/>
  <c r="S2076" i="5"/>
  <c r="S1981" i="5"/>
  <c r="S1711" i="5"/>
  <c r="S3633" i="5"/>
  <c r="S3612" i="5"/>
  <c r="S3595" i="5"/>
  <c r="S3575" i="5"/>
  <c r="S3554" i="5"/>
  <c r="S3537" i="5"/>
  <c r="S3514" i="5"/>
  <c r="S3499" i="5"/>
  <c r="S3476" i="5"/>
  <c r="S3455" i="5"/>
  <c r="S3434" i="5"/>
  <c r="S3410" i="5"/>
  <c r="S3391" i="5"/>
  <c r="S3367" i="5"/>
  <c r="S3339" i="5"/>
  <c r="S3320" i="5"/>
  <c r="S3296" i="5"/>
  <c r="S3275" i="5"/>
  <c r="S3250" i="5"/>
  <c r="S3219" i="5"/>
  <c r="S3191" i="5"/>
  <c r="S3155" i="5"/>
  <c r="S3124" i="5"/>
  <c r="S3084" i="5"/>
  <c r="S3050" i="5"/>
  <c r="S3019" i="5"/>
  <c r="S2985" i="5"/>
  <c r="S2954" i="5"/>
  <c r="S2913" i="5"/>
  <c r="S2871" i="5"/>
  <c r="S2824" i="5"/>
  <c r="S2771" i="5"/>
  <c r="S2721" i="5"/>
  <c r="S2668" i="5"/>
  <c r="S2618" i="5"/>
  <c r="S2557" i="5"/>
  <c r="S2474" i="5"/>
  <c r="S2399" i="5"/>
  <c r="S2325" i="5"/>
  <c r="S2238" i="5"/>
  <c r="S2159" i="5"/>
  <c r="S2075" i="5"/>
  <c r="S1931" i="5"/>
  <c r="S1681" i="5"/>
  <c r="S4234" i="5"/>
  <c r="S4223" i="5"/>
  <c r="S4210" i="5"/>
  <c r="S4194" i="5"/>
  <c r="S4179" i="5"/>
  <c r="S4161" i="5"/>
  <c r="S4143" i="5"/>
  <c r="S4128" i="5"/>
  <c r="S4108" i="5"/>
  <c r="S4095" i="5"/>
  <c r="S4075" i="5"/>
  <c r="S4057" i="5"/>
  <c r="S4042" i="5"/>
  <c r="S4024" i="5"/>
  <c r="S4009" i="5"/>
  <c r="S3991" i="5"/>
  <c r="S3971" i="5"/>
  <c r="S3956" i="5"/>
  <c r="S3938" i="5"/>
  <c r="S3923" i="5"/>
  <c r="S3904" i="5"/>
  <c r="S3883" i="5"/>
  <c r="S3866" i="5"/>
  <c r="S3843" i="5"/>
  <c r="S3828" i="5"/>
  <c r="S3806" i="5"/>
  <c r="S3785" i="5"/>
  <c r="S3768" i="5"/>
  <c r="S3747" i="5"/>
  <c r="S3730" i="5"/>
  <c r="S3710" i="5"/>
  <c r="S3687" i="5"/>
  <c r="S3670" i="5"/>
  <c r="S3649" i="5"/>
  <c r="S3632" i="5"/>
  <c r="S3611" i="5"/>
  <c r="S3591" i="5"/>
  <c r="S3574" i="5"/>
  <c r="S3551" i="5"/>
  <c r="S3536" i="5"/>
  <c r="S3513" i="5"/>
  <c r="S3492" i="5"/>
  <c r="S3475" i="5"/>
  <c r="S3452" i="5"/>
  <c r="S3433" i="5"/>
  <c r="S3409" i="5"/>
  <c r="S3383" i="5"/>
  <c r="S3362" i="5"/>
  <c r="S3338" i="5"/>
  <c r="S3319" i="5"/>
  <c r="S3295" i="5"/>
  <c r="S3271" i="5"/>
  <c r="S3244" i="5"/>
  <c r="S3218" i="5"/>
  <c r="S3188" i="5"/>
  <c r="S3148" i="5"/>
  <c r="S3114" i="5"/>
  <c r="S3083" i="5"/>
  <c r="S3049" i="5"/>
  <c r="S3018" i="5"/>
  <c r="S2978" i="5"/>
  <c r="S2944" i="5"/>
  <c r="S2900" i="5"/>
  <c r="S2858" i="5"/>
  <c r="S2809" i="5"/>
  <c r="S2756" i="5"/>
  <c r="S2706" i="5"/>
  <c r="S2656" i="5"/>
  <c r="S2603" i="5"/>
  <c r="S2530" i="5"/>
  <c r="S2455" i="5"/>
  <c r="S2372" i="5"/>
  <c r="S2298" i="5"/>
  <c r="S2220" i="5"/>
  <c r="S2129" i="5"/>
  <c r="S2041" i="5"/>
  <c r="S1900" i="5"/>
  <c r="S1559" i="5"/>
  <c r="S4233" i="5"/>
  <c r="S4222" i="5"/>
  <c r="S4207" i="5"/>
  <c r="S4193" i="5"/>
  <c r="S4175" i="5"/>
  <c r="S4160" i="5"/>
  <c r="S4140" i="5"/>
  <c r="S4127" i="5"/>
  <c r="S4107" i="5"/>
  <c r="S4089" i="5"/>
  <c r="S4074" i="5"/>
  <c r="S4056" i="5"/>
  <c r="S4041" i="5"/>
  <c r="S4023" i="5"/>
  <c r="S4003" i="5"/>
  <c r="S3988" i="5"/>
  <c r="S3970" i="5"/>
  <c r="S3955" i="5"/>
  <c r="S3937" i="5"/>
  <c r="S3919" i="5"/>
  <c r="S3903" i="5"/>
  <c r="S3880" i="5"/>
  <c r="S3865" i="5"/>
  <c r="S3842" i="5"/>
  <c r="S3822" i="5"/>
  <c r="S3804" i="5"/>
  <c r="S3784" i="5"/>
  <c r="S3767" i="5"/>
  <c r="S3746" i="5"/>
  <c r="S3723" i="5"/>
  <c r="S3706" i="5"/>
  <c r="S3686" i="5"/>
  <c r="S3668" i="5"/>
  <c r="S3648" i="5"/>
  <c r="S3627" i="5"/>
  <c r="S3610" i="5"/>
  <c r="S3587" i="5"/>
  <c r="S3572" i="5"/>
  <c r="S3550" i="5"/>
  <c r="S3529" i="5"/>
  <c r="S3512" i="5"/>
  <c r="S3491" i="5"/>
  <c r="S3474" i="5"/>
  <c r="S3451" i="5"/>
  <c r="S3425" i="5"/>
  <c r="S3404" i="5"/>
  <c r="S3380" i="5"/>
  <c r="S3361" i="5"/>
  <c r="S3337" i="5"/>
  <c r="S3313" i="5"/>
  <c r="S3292" i="5"/>
  <c r="S3266" i="5"/>
  <c r="S3243" i="5"/>
  <c r="S3212" i="5"/>
  <c r="S3178" i="5"/>
  <c r="S3147" i="5"/>
  <c r="S3113" i="5"/>
  <c r="S3082" i="5"/>
  <c r="S3042" i="5"/>
  <c r="S3008" i="5"/>
  <c r="S2977" i="5"/>
  <c r="S2943" i="5"/>
  <c r="S2899" i="5"/>
  <c r="S2857" i="5"/>
  <c r="S2808" i="5"/>
  <c r="S2755" i="5"/>
  <c r="S2705" i="5"/>
  <c r="S2652" i="5"/>
  <c r="S2602" i="5"/>
  <c r="S2529" i="5"/>
  <c r="S2445" i="5"/>
  <c r="S2371" i="5"/>
  <c r="S2293" i="5"/>
  <c r="S2210" i="5"/>
  <c r="S2127" i="5"/>
  <c r="S2039" i="5"/>
  <c r="S1899" i="5"/>
  <c r="S1553" i="5"/>
  <c r="S4232" i="5"/>
  <c r="S4220" i="5"/>
  <c r="S4204" i="5"/>
  <c r="S4192" i="5"/>
  <c r="S4172" i="5"/>
  <c r="S4159" i="5"/>
  <c r="S4139" i="5"/>
  <c r="S4121" i="5"/>
  <c r="S4106" i="5"/>
  <c r="S4088" i="5"/>
  <c r="S4073" i="5"/>
  <c r="S4055" i="5"/>
  <c r="S4035" i="5"/>
  <c r="S4020" i="5"/>
  <c r="S4002" i="5"/>
  <c r="S3987" i="5"/>
  <c r="S3969" i="5"/>
  <c r="S3951" i="5"/>
  <c r="S3936" i="5"/>
  <c r="S3916" i="5"/>
  <c r="S3902" i="5"/>
  <c r="S3879" i="5"/>
  <c r="S3858" i="5"/>
  <c r="S3841" i="5"/>
  <c r="S3820" i="5"/>
  <c r="S3803" i="5"/>
  <c r="S3783" i="5"/>
  <c r="S3760" i="5"/>
  <c r="S3743" i="5"/>
  <c r="S3722" i="5"/>
  <c r="S3705" i="5"/>
  <c r="S3684" i="5"/>
  <c r="S3664" i="5"/>
  <c r="S3647" i="5"/>
  <c r="S3624" i="5"/>
  <c r="S3609" i="5"/>
  <c r="S3586" i="5"/>
  <c r="S3566" i="5"/>
  <c r="S3548" i="5"/>
  <c r="S3528" i="5"/>
  <c r="S3511" i="5"/>
  <c r="S3490" i="5"/>
  <c r="S3467" i="5"/>
  <c r="S3448" i="5"/>
  <c r="S3424" i="5"/>
  <c r="S3403" i="5"/>
  <c r="S3379" i="5"/>
  <c r="S3355" i="5"/>
  <c r="S3336" i="5"/>
  <c r="S3308" i="5"/>
  <c r="S3291" i="5"/>
  <c r="S3265" i="5"/>
  <c r="S3234" i="5"/>
  <c r="S3211" i="5"/>
  <c r="S3177" i="5"/>
  <c r="S3146" i="5"/>
  <c r="S3106" i="5"/>
  <c r="S3072" i="5"/>
  <c r="S3041" i="5"/>
  <c r="S3007" i="5"/>
  <c r="S2976" i="5"/>
  <c r="S2936" i="5"/>
  <c r="S2892" i="5"/>
  <c r="S2850" i="5"/>
  <c r="S2800" i="5"/>
  <c r="S2747" i="5"/>
  <c r="S2697" i="5"/>
  <c r="S2644" i="5"/>
  <c r="S2593" i="5"/>
  <c r="S2518" i="5"/>
  <c r="S2444" i="5"/>
  <c r="S2366" i="5"/>
  <c r="S2283" i="5"/>
  <c r="S2209" i="5"/>
  <c r="S2126" i="5"/>
  <c r="S2027" i="5"/>
  <c r="S1826" i="5"/>
  <c r="S1517" i="5"/>
  <c r="S1958" i="5"/>
  <c r="S1894" i="5"/>
  <c r="S1789" i="5"/>
  <c r="S1675" i="5"/>
  <c r="S1511" i="5"/>
  <c r="S2932" i="5"/>
  <c r="S2912" i="5"/>
  <c r="S2890" i="5"/>
  <c r="S2868" i="5"/>
  <c r="S2848" i="5"/>
  <c r="S2820" i="5"/>
  <c r="S2795" i="5"/>
  <c r="S2770" i="5"/>
  <c r="S2745" i="5"/>
  <c r="S2720" i="5"/>
  <c r="S2692" i="5"/>
  <c r="S2667" i="5"/>
  <c r="S2642" i="5"/>
  <c r="S2617" i="5"/>
  <c r="S2590" i="5"/>
  <c r="S2547" i="5"/>
  <c r="S2513" i="5"/>
  <c r="S2473" i="5"/>
  <c r="S2429" i="5"/>
  <c r="S2398" i="5"/>
  <c r="S2355" i="5"/>
  <c r="S2311" i="5"/>
  <c r="S2281" i="5"/>
  <c r="S2237" i="5"/>
  <c r="S2197" i="5"/>
  <c r="S2158" i="5"/>
  <c r="S2109" i="5"/>
  <c r="S2063" i="5"/>
  <c r="S2019" i="5"/>
  <c r="S1957" i="5"/>
  <c r="S1863" i="5"/>
  <c r="S1785" i="5"/>
  <c r="S1643" i="5"/>
  <c r="S1476" i="5"/>
  <c r="S4188" i="5"/>
  <c r="S4178" i="5"/>
  <c r="S4168" i="5"/>
  <c r="S4156" i="5"/>
  <c r="S4146" i="5"/>
  <c r="S4136" i="5"/>
  <c r="S4124" i="5"/>
  <c r="S4114" i="5"/>
  <c r="S4104" i="5"/>
  <c r="S4092" i="5"/>
  <c r="S4082" i="5"/>
  <c r="S4072" i="5"/>
  <c r="S4060" i="5"/>
  <c r="S4050" i="5"/>
  <c r="S4040" i="5"/>
  <c r="S4028" i="5"/>
  <c r="S4018" i="5"/>
  <c r="S4008" i="5"/>
  <c r="S3996" i="5"/>
  <c r="S3986" i="5"/>
  <c r="S3976" i="5"/>
  <c r="S3964" i="5"/>
  <c r="S3954" i="5"/>
  <c r="S3944" i="5"/>
  <c r="S3932" i="5"/>
  <c r="S3922" i="5"/>
  <c r="S3912" i="5"/>
  <c r="S3898" i="5"/>
  <c r="S3887" i="5"/>
  <c r="S3875" i="5"/>
  <c r="S3862" i="5"/>
  <c r="S3850" i="5"/>
  <c r="S3839" i="5"/>
  <c r="S3825" i="5"/>
  <c r="S3814" i="5"/>
  <c r="S3802" i="5"/>
  <c r="S3788" i="5"/>
  <c r="S3777" i="5"/>
  <c r="S3766" i="5"/>
  <c r="S3752" i="5"/>
  <c r="S3740" i="5"/>
  <c r="S3729" i="5"/>
  <c r="S3715" i="5"/>
  <c r="S3704" i="5"/>
  <c r="S3692" i="5"/>
  <c r="S3679" i="5"/>
  <c r="S3667" i="5"/>
  <c r="S3656" i="5"/>
  <c r="S3642" i="5"/>
  <c r="S3631" i="5"/>
  <c r="S3619" i="5"/>
  <c r="S3606" i="5"/>
  <c r="S3594" i="5"/>
  <c r="S3583" i="5"/>
  <c r="S3569" i="5"/>
  <c r="S3558" i="5"/>
  <c r="S3546" i="5"/>
  <c r="S3532" i="5"/>
  <c r="S3521" i="5"/>
  <c r="S3510" i="5"/>
  <c r="S3496" i="5"/>
  <c r="S3484" i="5"/>
  <c r="S3473" i="5"/>
  <c r="S3458" i="5"/>
  <c r="S3444" i="5"/>
  <c r="S3432" i="5"/>
  <c r="S3416" i="5"/>
  <c r="S3402" i="5"/>
  <c r="S3388" i="5"/>
  <c r="S3372" i="5"/>
  <c r="S3360" i="5"/>
  <c r="S3346" i="5"/>
  <c r="S3330" i="5"/>
  <c r="S3316" i="5"/>
  <c r="S3304" i="5"/>
  <c r="S3288" i="5"/>
  <c r="S3274" i="5"/>
  <c r="S3260" i="5"/>
  <c r="S3242" i="5"/>
  <c r="S3224" i="5"/>
  <c r="S3209" i="5"/>
  <c r="S3187" i="5"/>
  <c r="S3167" i="5"/>
  <c r="S3145" i="5"/>
  <c r="S3123" i="5"/>
  <c r="S3103" i="5"/>
  <c r="S3081" i="5"/>
  <c r="S3059" i="5"/>
  <c r="S3039" i="5"/>
  <c r="S3017" i="5"/>
  <c r="S2995" i="5"/>
  <c r="S2975" i="5"/>
  <c r="S2953" i="5"/>
  <c r="S2931" i="5"/>
  <c r="S2911" i="5"/>
  <c r="S2889" i="5"/>
  <c r="S2867" i="5"/>
  <c r="S2844" i="5"/>
  <c r="S2819" i="5"/>
  <c r="S2794" i="5"/>
  <c r="S2769" i="5"/>
  <c r="S2744" i="5"/>
  <c r="S2716" i="5"/>
  <c r="S2691" i="5"/>
  <c r="S2666" i="5"/>
  <c r="S2641" i="5"/>
  <c r="S2616" i="5"/>
  <c r="S2586" i="5"/>
  <c r="S2546" i="5"/>
  <c r="S2502" i="5"/>
  <c r="S2471" i="5"/>
  <c r="S2428" i="5"/>
  <c r="S2385" i="5"/>
  <c r="S2354" i="5"/>
  <c r="S2310" i="5"/>
  <c r="S2270" i="5"/>
  <c r="S2236" i="5"/>
  <c r="S2193" i="5"/>
  <c r="S2147" i="5"/>
  <c r="S2108" i="5"/>
  <c r="S2062" i="5"/>
  <c r="S2004" i="5"/>
  <c r="S1956" i="5"/>
  <c r="S1862" i="5"/>
  <c r="S1754" i="5"/>
  <c r="S1636" i="5"/>
  <c r="S1469" i="5"/>
  <c r="S4238" i="5"/>
  <c r="S4228" i="5"/>
  <c r="S4219" i="5"/>
  <c r="S4209" i="5"/>
  <c r="S4199" i="5"/>
  <c r="S4187" i="5"/>
  <c r="S4177" i="5"/>
  <c r="S4167" i="5"/>
  <c r="S4155" i="5"/>
  <c r="S4145" i="5"/>
  <c r="S4135" i="5"/>
  <c r="S4123" i="5"/>
  <c r="S4113" i="5"/>
  <c r="S4103" i="5"/>
  <c r="S4091" i="5"/>
  <c r="S4081" i="5"/>
  <c r="S4071" i="5"/>
  <c r="S4059" i="5"/>
  <c r="S4049" i="5"/>
  <c r="S4039" i="5"/>
  <c r="S4027" i="5"/>
  <c r="S4017" i="5"/>
  <c r="S4007" i="5"/>
  <c r="S3995" i="5"/>
  <c r="S3985" i="5"/>
  <c r="S3975" i="5"/>
  <c r="S3963" i="5"/>
  <c r="S3953" i="5"/>
  <c r="S3943" i="5"/>
  <c r="S3931" i="5"/>
  <c r="S3921" i="5"/>
  <c r="S3911" i="5"/>
  <c r="S3897" i="5"/>
  <c r="S3886" i="5"/>
  <c r="S3874" i="5"/>
  <c r="S3860" i="5"/>
  <c r="S3849" i="5"/>
  <c r="S3838" i="5"/>
  <c r="S3824" i="5"/>
  <c r="S3812" i="5"/>
  <c r="S3801" i="5"/>
  <c r="S3787" i="5"/>
  <c r="S3776" i="5"/>
  <c r="S3764" i="5"/>
  <c r="S3751" i="5"/>
  <c r="S3739" i="5"/>
  <c r="S3728" i="5"/>
  <c r="S3714" i="5"/>
  <c r="S3703" i="5"/>
  <c r="S3691" i="5"/>
  <c r="S3678" i="5"/>
  <c r="S3666" i="5"/>
  <c r="S3655" i="5"/>
  <c r="S3641" i="5"/>
  <c r="S3630" i="5"/>
  <c r="S3618" i="5"/>
  <c r="S3604" i="5"/>
  <c r="S3593" i="5"/>
  <c r="S3582" i="5"/>
  <c r="S3568" i="5"/>
  <c r="S3556" i="5"/>
  <c r="S3545" i="5"/>
  <c r="S3531" i="5"/>
  <c r="S3520" i="5"/>
  <c r="S3508" i="5"/>
  <c r="S3495" i="5"/>
  <c r="S3483" i="5"/>
  <c r="S3472" i="5"/>
  <c r="S3457" i="5"/>
  <c r="S3443" i="5"/>
  <c r="S3431" i="5"/>
  <c r="S3415" i="5"/>
  <c r="S3401" i="5"/>
  <c r="S3387" i="5"/>
  <c r="S3371" i="5"/>
  <c r="S3359" i="5"/>
  <c r="S3345" i="5"/>
  <c r="S3329" i="5"/>
  <c r="S3315" i="5"/>
  <c r="S3303" i="5"/>
  <c r="S3287" i="5"/>
  <c r="S3273" i="5"/>
  <c r="S3256" i="5"/>
  <c r="S3241" i="5"/>
  <c r="S3223" i="5"/>
  <c r="S3202" i="5"/>
  <c r="S3180" i="5"/>
  <c r="S3160" i="5"/>
  <c r="S3138" i="5"/>
  <c r="S3116" i="5"/>
  <c r="S3096" i="5"/>
  <c r="S3074" i="5"/>
  <c r="S3052" i="5"/>
  <c r="S3032" i="5"/>
  <c r="S3010" i="5"/>
  <c r="S2988" i="5"/>
  <c r="S2968" i="5"/>
  <c r="S2946" i="5"/>
  <c r="S2924" i="5"/>
  <c r="S2904" i="5"/>
  <c r="S2882" i="5"/>
  <c r="S2860" i="5"/>
  <c r="S2836" i="5"/>
  <c r="S2811" i="5"/>
  <c r="S2786" i="5"/>
  <c r="S2761" i="5"/>
  <c r="S2736" i="5"/>
  <c r="S2708" i="5"/>
  <c r="S2683" i="5"/>
  <c r="S2658" i="5"/>
  <c r="S2633" i="5"/>
  <c r="S2608" i="5"/>
  <c r="S2575" i="5"/>
  <c r="S2545" i="5"/>
  <c r="S2501" i="5"/>
  <c r="S2458" i="5"/>
  <c r="S2427" i="5"/>
  <c r="S2383" i="5"/>
  <c r="S2343" i="5"/>
  <c r="S2309" i="5"/>
  <c r="S2266" i="5"/>
  <c r="S2226" i="5"/>
  <c r="S2191" i="5"/>
  <c r="S2146" i="5"/>
  <c r="S2095" i="5"/>
  <c r="S2057" i="5"/>
  <c r="S2003" i="5"/>
  <c r="S1935" i="5"/>
  <c r="S1858" i="5"/>
  <c r="S1753" i="5"/>
  <c r="S1601" i="5"/>
  <c r="S1323" i="5"/>
  <c r="S4236" i="5"/>
  <c r="S4227" i="5"/>
  <c r="S4218" i="5"/>
  <c r="S4208" i="5"/>
  <c r="S4196" i="5"/>
  <c r="S4186" i="5"/>
  <c r="S4176" i="5"/>
  <c r="S4164" i="5"/>
  <c r="S4154" i="5"/>
  <c r="S4144" i="5"/>
  <c r="S4132" i="5"/>
  <c r="S4122" i="5"/>
  <c r="S4112" i="5"/>
  <c r="S4100" i="5"/>
  <c r="S4090" i="5"/>
  <c r="S4080" i="5"/>
  <c r="S4068" i="5"/>
  <c r="S4058" i="5"/>
  <c r="S4048" i="5"/>
  <c r="S4036" i="5"/>
  <c r="S4026" i="5"/>
  <c r="S4016" i="5"/>
  <c r="S4004" i="5"/>
  <c r="S3994" i="5"/>
  <c r="S3984" i="5"/>
  <c r="S3972" i="5"/>
  <c r="S3962" i="5"/>
  <c r="S3952" i="5"/>
  <c r="S3940" i="5"/>
  <c r="S3930" i="5"/>
  <c r="S3920" i="5"/>
  <c r="S3907" i="5"/>
  <c r="S3896" i="5"/>
  <c r="S3884" i="5"/>
  <c r="S3871" i="5"/>
  <c r="S3859" i="5"/>
  <c r="S3848" i="5"/>
  <c r="S3834" i="5"/>
  <c r="S3823" i="5"/>
  <c r="S3811" i="5"/>
  <c r="S3798" i="5"/>
  <c r="S3786" i="5"/>
  <c r="S3775" i="5"/>
  <c r="S3761" i="5"/>
  <c r="S3750" i="5"/>
  <c r="S3738" i="5"/>
  <c r="S3724" i="5"/>
  <c r="S3713" i="5"/>
  <c r="S3702" i="5"/>
  <c r="S3688" i="5"/>
  <c r="S3676" i="5"/>
  <c r="S3665" i="5"/>
  <c r="S3651" i="5"/>
  <c r="S3640" i="5"/>
  <c r="S3628" i="5"/>
  <c r="S3615" i="5"/>
  <c r="S3603" i="5"/>
  <c r="S3592" i="5"/>
  <c r="S3578" i="5"/>
  <c r="S3567" i="5"/>
  <c r="S3555" i="5"/>
  <c r="S3542" i="5"/>
  <c r="S3530" i="5"/>
  <c r="S3519" i="5"/>
  <c r="S3505" i="5"/>
  <c r="S3494" i="5"/>
  <c r="S3482" i="5"/>
  <c r="S3468" i="5"/>
  <c r="S3456" i="5"/>
  <c r="S3442" i="5"/>
  <c r="S3426" i="5"/>
  <c r="S3412" i="5"/>
  <c r="S3400" i="5"/>
  <c r="S3384" i="5"/>
  <c r="S3370" i="5"/>
  <c r="S3356" i="5"/>
  <c r="S3340" i="5"/>
  <c r="S3328" i="5"/>
  <c r="S3314" i="5"/>
  <c r="S3298" i="5"/>
  <c r="S3284" i="5"/>
  <c r="S3272" i="5"/>
  <c r="S3255" i="5"/>
  <c r="S3240" i="5"/>
  <c r="S3220" i="5"/>
  <c r="S3201" i="5"/>
  <c r="S3179" i="5"/>
  <c r="S3159" i="5"/>
  <c r="S3137" i="5"/>
  <c r="S3115" i="5"/>
  <c r="S3095" i="5"/>
  <c r="S3073" i="5"/>
  <c r="S3051" i="5"/>
  <c r="S3031" i="5"/>
  <c r="S3009" i="5"/>
  <c r="S2987" i="5"/>
  <c r="S2967" i="5"/>
  <c r="S2945" i="5"/>
  <c r="S2923" i="5"/>
  <c r="S2903" i="5"/>
  <c r="S2881" i="5"/>
  <c r="S2859" i="5"/>
  <c r="S2835" i="5"/>
  <c r="S2810" i="5"/>
  <c r="S2785" i="5"/>
  <c r="S2760" i="5"/>
  <c r="S2732" i="5"/>
  <c r="S2707" i="5"/>
  <c r="S2682" i="5"/>
  <c r="S2657" i="5"/>
  <c r="S2632" i="5"/>
  <c r="S2604" i="5"/>
  <c r="S2574" i="5"/>
  <c r="S2531" i="5"/>
  <c r="S2500" i="5"/>
  <c r="S2457" i="5"/>
  <c r="S2417" i="5"/>
  <c r="S2382" i="5"/>
  <c r="S2339" i="5"/>
  <c r="S2299" i="5"/>
  <c r="S2265" i="5"/>
  <c r="S2225" i="5"/>
  <c r="S2179" i="5"/>
  <c r="S2140" i="5"/>
  <c r="S2094" i="5"/>
  <c r="S2042" i="5"/>
  <c r="S2002" i="5"/>
  <c r="S1932" i="5"/>
  <c r="S1827" i="5"/>
  <c r="S1748" i="5"/>
  <c r="S1595" i="5"/>
  <c r="S1302" i="5"/>
  <c r="S2577" i="5"/>
  <c r="S2564" i="5"/>
  <c r="S2548" i="5"/>
  <c r="S2535" i="5"/>
  <c r="S2519" i="5"/>
  <c r="S2503" i="5"/>
  <c r="S2491" i="5"/>
  <c r="S2475" i="5"/>
  <c r="S2462" i="5"/>
  <c r="S2446" i="5"/>
  <c r="S2430" i="5"/>
  <c r="S2418" i="5"/>
  <c r="S2402" i="5"/>
  <c r="S2389" i="5"/>
  <c r="S2373" i="5"/>
  <c r="S2357" i="5"/>
  <c r="S2345" i="5"/>
  <c r="S2329" i="5"/>
  <c r="S2316" i="5"/>
  <c r="S2300" i="5"/>
  <c r="S2284" i="5"/>
  <c r="S2271" i="5"/>
  <c r="S2255" i="5"/>
  <c r="S2243" i="5"/>
  <c r="S2227" i="5"/>
  <c r="S2211" i="5"/>
  <c r="S2198" i="5"/>
  <c r="S2181" i="5"/>
  <c r="S2166" i="5"/>
  <c r="S2148" i="5"/>
  <c r="S2130" i="5"/>
  <c r="S2115" i="5"/>
  <c r="S2097" i="5"/>
  <c r="S2083" i="5"/>
  <c r="S2065" i="5"/>
  <c r="S2045" i="5"/>
  <c r="S2028" i="5"/>
  <c r="S2005" i="5"/>
  <c r="S1990" i="5"/>
  <c r="S1966" i="5"/>
  <c r="S1941" i="5"/>
  <c r="S1910" i="5"/>
  <c r="S1874" i="5"/>
  <c r="S1837" i="5"/>
  <c r="S1801" i="5"/>
  <c r="S1764" i="5"/>
  <c r="S1727" i="5"/>
  <c r="S1691" i="5"/>
  <c r="S1654" i="5"/>
  <c r="S1613" i="5"/>
  <c r="S1571" i="5"/>
  <c r="S1530" i="5"/>
  <c r="S1487" i="5"/>
  <c r="S1375" i="5"/>
  <c r="S1716" i="5"/>
  <c r="S1679" i="5"/>
  <c r="S1642" i="5"/>
  <c r="S1599" i="5"/>
  <c r="S1558" i="5"/>
  <c r="S1516" i="5"/>
  <c r="S1475" i="5"/>
  <c r="S1313" i="5"/>
  <c r="S3208" i="5"/>
  <c r="S3196" i="5"/>
  <c r="S3186" i="5"/>
  <c r="S3176" i="5"/>
  <c r="S3164" i="5"/>
  <c r="S3154" i="5"/>
  <c r="S3144" i="5"/>
  <c r="S3132" i="5"/>
  <c r="S3122" i="5"/>
  <c r="S3112" i="5"/>
  <c r="S3100" i="5"/>
  <c r="S3090" i="5"/>
  <c r="S3080" i="5"/>
  <c r="S3068" i="5"/>
  <c r="S3058" i="5"/>
  <c r="S3048" i="5"/>
  <c r="S3036" i="5"/>
  <c r="S3026" i="5"/>
  <c r="S3016" i="5"/>
  <c r="S3004" i="5"/>
  <c r="S2994" i="5"/>
  <c r="S2984" i="5"/>
  <c r="S2972" i="5"/>
  <c r="S2962" i="5"/>
  <c r="S2952" i="5"/>
  <c r="S2940" i="5"/>
  <c r="S2930" i="5"/>
  <c r="S2920" i="5"/>
  <c r="S2908" i="5"/>
  <c r="S2898" i="5"/>
  <c r="S2888" i="5"/>
  <c r="S2876" i="5"/>
  <c r="S2866" i="5"/>
  <c r="S2856" i="5"/>
  <c r="S2843" i="5"/>
  <c r="S2832" i="5"/>
  <c r="S2818" i="5"/>
  <c r="S2804" i="5"/>
  <c r="S2793" i="5"/>
  <c r="S2779" i="5"/>
  <c r="S2768" i="5"/>
  <c r="S2754" i="5"/>
  <c r="S2740" i="5"/>
  <c r="S2729" i="5"/>
  <c r="S2715" i="5"/>
  <c r="S2704" i="5"/>
  <c r="S2690" i="5"/>
  <c r="S2676" i="5"/>
  <c r="S2665" i="5"/>
  <c r="S2651" i="5"/>
  <c r="S2640" i="5"/>
  <c r="S2626" i="5"/>
  <c r="S2612" i="5"/>
  <c r="S2601" i="5"/>
  <c r="S2585" i="5"/>
  <c r="S2572" i="5"/>
  <c r="S2556" i="5"/>
  <c r="S2540" i="5"/>
  <c r="S2527" i="5"/>
  <c r="S2511" i="5"/>
  <c r="S2499" i="5"/>
  <c r="S2483" i="5"/>
  <c r="S2467" i="5"/>
  <c r="S2454" i="5"/>
  <c r="S2438" i="5"/>
  <c r="S2426" i="5"/>
  <c r="S2410" i="5"/>
  <c r="S2394" i="5"/>
  <c r="S2381" i="5"/>
  <c r="S2365" i="5"/>
  <c r="S2353" i="5"/>
  <c r="S2337" i="5"/>
  <c r="S2321" i="5"/>
  <c r="S2308" i="5"/>
  <c r="S2292" i="5"/>
  <c r="S2279" i="5"/>
  <c r="S2263" i="5"/>
  <c r="S2247" i="5"/>
  <c r="S2235" i="5"/>
  <c r="S2219" i="5"/>
  <c r="S2206" i="5"/>
  <c r="S2190" i="5"/>
  <c r="S2172" i="5"/>
  <c r="S2157" i="5"/>
  <c r="S2139" i="5"/>
  <c r="S2124" i="5"/>
  <c r="S2106" i="5"/>
  <c r="S2087" i="5"/>
  <c r="S2074" i="5"/>
  <c r="S2055" i="5"/>
  <c r="S2038" i="5"/>
  <c r="S2018" i="5"/>
  <c r="S1995" i="5"/>
  <c r="S1978" i="5"/>
  <c r="S1955" i="5"/>
  <c r="S1929" i="5"/>
  <c r="S1892" i="5"/>
  <c r="S1855" i="5"/>
  <c r="S1819" i="5"/>
  <c r="S1782" i="5"/>
  <c r="S1746" i="5"/>
  <c r="S1709" i="5"/>
  <c r="S1673" i="5"/>
  <c r="S1634" i="5"/>
  <c r="S1591" i="5"/>
  <c r="S1550" i="5"/>
  <c r="S1508" i="5"/>
  <c r="S1459" i="5"/>
  <c r="S1290" i="5"/>
  <c r="S3259" i="5"/>
  <c r="S3249" i="5"/>
  <c r="S3239" i="5"/>
  <c r="S3227" i="5"/>
  <c r="S3217" i="5"/>
  <c r="S3207" i="5"/>
  <c r="S3195" i="5"/>
  <c r="S3185" i="5"/>
  <c r="S3175" i="5"/>
  <c r="S3163" i="5"/>
  <c r="S3153" i="5"/>
  <c r="S3143" i="5"/>
  <c r="S3131" i="5"/>
  <c r="S3121" i="5"/>
  <c r="S3111" i="5"/>
  <c r="S3099" i="5"/>
  <c r="S3089" i="5"/>
  <c r="S3079" i="5"/>
  <c r="S3067" i="5"/>
  <c r="S3057" i="5"/>
  <c r="S3047" i="5"/>
  <c r="S3035" i="5"/>
  <c r="S3025" i="5"/>
  <c r="S3015" i="5"/>
  <c r="S3003" i="5"/>
  <c r="S2993" i="5"/>
  <c r="S2983" i="5"/>
  <c r="S2971" i="5"/>
  <c r="S2961" i="5"/>
  <c r="S2951" i="5"/>
  <c r="S2939" i="5"/>
  <c r="S2929" i="5"/>
  <c r="S2919" i="5"/>
  <c r="S2907" i="5"/>
  <c r="S2897" i="5"/>
  <c r="S2887" i="5"/>
  <c r="S2875" i="5"/>
  <c r="S2865" i="5"/>
  <c r="S2855" i="5"/>
  <c r="S2842" i="5"/>
  <c r="S2828" i="5"/>
  <c r="S2817" i="5"/>
  <c r="S2803" i="5"/>
  <c r="S2792" i="5"/>
  <c r="S2778" i="5"/>
  <c r="S2764" i="5"/>
  <c r="S2753" i="5"/>
  <c r="S2739" i="5"/>
  <c r="S2728" i="5"/>
  <c r="S2714" i="5"/>
  <c r="S2700" i="5"/>
  <c r="S2689" i="5"/>
  <c r="S2675" i="5"/>
  <c r="S2664" i="5"/>
  <c r="S2650" i="5"/>
  <c r="S2636" i="5"/>
  <c r="S2625" i="5"/>
  <c r="S2611" i="5"/>
  <c r="S2599" i="5"/>
  <c r="S2583" i="5"/>
  <c r="S2567" i="5"/>
  <c r="S2555" i="5"/>
  <c r="S2539" i="5"/>
  <c r="S2526" i="5"/>
  <c r="S2510" i="5"/>
  <c r="S2494" i="5"/>
  <c r="S2482" i="5"/>
  <c r="S2466" i="5"/>
  <c r="S2453" i="5"/>
  <c r="S2437" i="5"/>
  <c r="S2421" i="5"/>
  <c r="S2409" i="5"/>
  <c r="S2393" i="5"/>
  <c r="S2380" i="5"/>
  <c r="S2364" i="5"/>
  <c r="S2348" i="5"/>
  <c r="S2335" i="5"/>
  <c r="S2319" i="5"/>
  <c r="S2307" i="5"/>
  <c r="S2291" i="5"/>
  <c r="S2275" i="5"/>
  <c r="S2262" i="5"/>
  <c r="S2246" i="5"/>
  <c r="S2234" i="5"/>
  <c r="S2218" i="5"/>
  <c r="S2202" i="5"/>
  <c r="S2188" i="5"/>
  <c r="S2170" i="5"/>
  <c r="S2156" i="5"/>
  <c r="S2138" i="5"/>
  <c r="S2119" i="5"/>
  <c r="S2105" i="5"/>
  <c r="S2086" i="5"/>
  <c r="S2073" i="5"/>
  <c r="S2054" i="5"/>
  <c r="S2031" i="5"/>
  <c r="S2014" i="5"/>
  <c r="S1994" i="5"/>
  <c r="S1972" i="5"/>
  <c r="S1947" i="5"/>
  <c r="S1918" i="5"/>
  <c r="S1882" i="5"/>
  <c r="S1845" i="5"/>
  <c r="S1809" i="5"/>
  <c r="S1772" i="5"/>
  <c r="S1735" i="5"/>
  <c r="S1699" i="5"/>
  <c r="S1662" i="5"/>
  <c r="S1622" i="5"/>
  <c r="S1580" i="5"/>
  <c r="S1539" i="5"/>
  <c r="S1497" i="5"/>
  <c r="S1406" i="5"/>
  <c r="S1230" i="5"/>
  <c r="S4214" i="5"/>
  <c r="S4206" i="5"/>
  <c r="S4198" i="5"/>
  <c r="S4190" i="5"/>
  <c r="S4182" i="5"/>
  <c r="S4174" i="5"/>
  <c r="S4166" i="5"/>
  <c r="S4158" i="5"/>
  <c r="S4150" i="5"/>
  <c r="S4142" i="5"/>
  <c r="S4134" i="5"/>
  <c r="S4126" i="5"/>
  <c r="S4118" i="5"/>
  <c r="S4110" i="5"/>
  <c r="S4102" i="5"/>
  <c r="S4094" i="5"/>
  <c r="S4086" i="5"/>
  <c r="S4078" i="5"/>
  <c r="S4070" i="5"/>
  <c r="S4062" i="5"/>
  <c r="S4054" i="5"/>
  <c r="S4046" i="5"/>
  <c r="S4038" i="5"/>
  <c r="S4030" i="5"/>
  <c r="S4022" i="5"/>
  <c r="S4014" i="5"/>
  <c r="S4006" i="5"/>
  <c r="S3998" i="5"/>
  <c r="S3990" i="5"/>
  <c r="S3982" i="5"/>
  <c r="S3974" i="5"/>
  <c r="S3966" i="5"/>
  <c r="S3958" i="5"/>
  <c r="S3950" i="5"/>
  <c r="S3942" i="5"/>
  <c r="S3934" i="5"/>
  <c r="S3926" i="5"/>
  <c r="S3918" i="5"/>
  <c r="S3910" i="5"/>
  <c r="S3900" i="5"/>
  <c r="S3891" i="5"/>
  <c r="S3882" i="5"/>
  <c r="S3873" i="5"/>
  <c r="S3864" i="5"/>
  <c r="S3855" i="5"/>
  <c r="S3846" i="5"/>
  <c r="S3836" i="5"/>
  <c r="S3827" i="5"/>
  <c r="S3818" i="5"/>
  <c r="S3809" i="5"/>
  <c r="S3800" i="5"/>
  <c r="S3791" i="5"/>
  <c r="S3782" i="5"/>
  <c r="S3772" i="5"/>
  <c r="S3763" i="5"/>
  <c r="S3754" i="5"/>
  <c r="S3745" i="5"/>
  <c r="S3736" i="5"/>
  <c r="S3727" i="5"/>
  <c r="S3718" i="5"/>
  <c r="S3708" i="5"/>
  <c r="S3699" i="5"/>
  <c r="S3690" i="5"/>
  <c r="S3681" i="5"/>
  <c r="S3672" i="5"/>
  <c r="S3663" i="5"/>
  <c r="S3654" i="5"/>
  <c r="S3644" i="5"/>
  <c r="S3635" i="5"/>
  <c r="S3626" i="5"/>
  <c r="S3617" i="5"/>
  <c r="S3608" i="5"/>
  <c r="S3599" i="5"/>
  <c r="S3590" i="5"/>
  <c r="S3580" i="5"/>
  <c r="S3571" i="5"/>
  <c r="S3562" i="5"/>
  <c r="S3553" i="5"/>
  <c r="S3544" i="5"/>
  <c r="S3535" i="5"/>
  <c r="S3526" i="5"/>
  <c r="S3516" i="5"/>
  <c r="S3507" i="5"/>
  <c r="S3498" i="5"/>
  <c r="S3489" i="5"/>
  <c r="S3480" i="5"/>
  <c r="S3471" i="5"/>
  <c r="S3460" i="5"/>
  <c r="S3450" i="5"/>
  <c r="S3440" i="5"/>
  <c r="S3428" i="5"/>
  <c r="S3418" i="5"/>
  <c r="S3408" i="5"/>
  <c r="S3396" i="5"/>
  <c r="S3386" i="5"/>
  <c r="S3376" i="5"/>
  <c r="S3364" i="5"/>
  <c r="S3354" i="5"/>
  <c r="S3344" i="5"/>
  <c r="S3332" i="5"/>
  <c r="S3322" i="5"/>
  <c r="S3312" i="5"/>
  <c r="S3300" i="5"/>
  <c r="S3290" i="5"/>
  <c r="S3280" i="5"/>
  <c r="S3268" i="5"/>
  <c r="S3258" i="5"/>
  <c r="S3248" i="5"/>
  <c r="S3236" i="5"/>
  <c r="S3226" i="5"/>
  <c r="S3216" i="5"/>
  <c r="S3204" i="5"/>
  <c r="S3194" i="5"/>
  <c r="S3184" i="5"/>
  <c r="S3172" i="5"/>
  <c r="S3162" i="5"/>
  <c r="S3152" i="5"/>
  <c r="S3140" i="5"/>
  <c r="S3130" i="5"/>
  <c r="S3120" i="5"/>
  <c r="S3108" i="5"/>
  <c r="S3098" i="5"/>
  <c r="S3088" i="5"/>
  <c r="S3076" i="5"/>
  <c r="S3066" i="5"/>
  <c r="S3056" i="5"/>
  <c r="S3044" i="5"/>
  <c r="S3034" i="5"/>
  <c r="S3024" i="5"/>
  <c r="S3012" i="5"/>
  <c r="S3002" i="5"/>
  <c r="S2992" i="5"/>
  <c r="S2980" i="5"/>
  <c r="S2970" i="5"/>
  <c r="S2960" i="5"/>
  <c r="S2948" i="5"/>
  <c r="S2938" i="5"/>
  <c r="S2928" i="5"/>
  <c r="S2916" i="5"/>
  <c r="S2906" i="5"/>
  <c r="S2896" i="5"/>
  <c r="S2884" i="5"/>
  <c r="S2874" i="5"/>
  <c r="S2864" i="5"/>
  <c r="S2852" i="5"/>
  <c r="S2841" i="5"/>
  <c r="S2827" i="5"/>
  <c r="S2816" i="5"/>
  <c r="S2802" i="5"/>
  <c r="S2788" i="5"/>
  <c r="S2777" i="5"/>
  <c r="S2763" i="5"/>
  <c r="S2752" i="5"/>
  <c r="S2738" i="5"/>
  <c r="S2724" i="5"/>
  <c r="S2713" i="5"/>
  <c r="S2699" i="5"/>
  <c r="S2688" i="5"/>
  <c r="S2674" i="5"/>
  <c r="S2660" i="5"/>
  <c r="S2649" i="5"/>
  <c r="S2635" i="5"/>
  <c r="S2624" i="5"/>
  <c r="S2610" i="5"/>
  <c r="S2595" i="5"/>
  <c r="S2582" i="5"/>
  <c r="S2566" i="5"/>
  <c r="S2554" i="5"/>
  <c r="S2538" i="5"/>
  <c r="S2522" i="5"/>
  <c r="S2509" i="5"/>
  <c r="S2493" i="5"/>
  <c r="S2481" i="5"/>
  <c r="S2465" i="5"/>
  <c r="S2449" i="5"/>
  <c r="S2436" i="5"/>
  <c r="S2420" i="5"/>
  <c r="S2407" i="5"/>
  <c r="S2391" i="5"/>
  <c r="S2375" i="5"/>
  <c r="S2363" i="5"/>
  <c r="S2347" i="5"/>
  <c r="S2334" i="5"/>
  <c r="S2318" i="5"/>
  <c r="S2302" i="5"/>
  <c r="S2290" i="5"/>
  <c r="S2274" i="5"/>
  <c r="S2261" i="5"/>
  <c r="S2245" i="5"/>
  <c r="S2229" i="5"/>
  <c r="S2217" i="5"/>
  <c r="S2201" i="5"/>
  <c r="S2187" i="5"/>
  <c r="S2169" i="5"/>
  <c r="S2150" i="5"/>
  <c r="S2137" i="5"/>
  <c r="S2118" i="5"/>
  <c r="S2103" i="5"/>
  <c r="S2085" i="5"/>
  <c r="S2067" i="5"/>
  <c r="S2051" i="5"/>
  <c r="S2030" i="5"/>
  <c r="S2013" i="5"/>
  <c r="S1993" i="5"/>
  <c r="S1969" i="5"/>
  <c r="S1946" i="5"/>
  <c r="S1917" i="5"/>
  <c r="S1881" i="5"/>
  <c r="S1844" i="5"/>
  <c r="S1807" i="5"/>
  <c r="S1771" i="5"/>
  <c r="S1734" i="5"/>
  <c r="S1698" i="5"/>
  <c r="S1661" i="5"/>
  <c r="S1621" i="5"/>
  <c r="S1579" i="5"/>
  <c r="S1537" i="5"/>
  <c r="S1495" i="5"/>
  <c r="S1396" i="5"/>
  <c r="S1217" i="5"/>
  <c r="S4237" i="5"/>
  <c r="S4229" i="5"/>
  <c r="S4221" i="5"/>
  <c r="S4213" i="5"/>
  <c r="S4205" i="5"/>
  <c r="S4197" i="5"/>
  <c r="S4189" i="5"/>
  <c r="S4181" i="5"/>
  <c r="S4173" i="5"/>
  <c r="S4165" i="5"/>
  <c r="S4157" i="5"/>
  <c r="S4149" i="5"/>
  <c r="S4141" i="5"/>
  <c r="S4133" i="5"/>
  <c r="S4125" i="5"/>
  <c r="S4117" i="5"/>
  <c r="S4109" i="5"/>
  <c r="S4101" i="5"/>
  <c r="S4093" i="5"/>
  <c r="S4085" i="5"/>
  <c r="S4077" i="5"/>
  <c r="S4069" i="5"/>
  <c r="S4061" i="5"/>
  <c r="S4053" i="5"/>
  <c r="S4045" i="5"/>
  <c r="S4037" i="5"/>
  <c r="S4029" i="5"/>
  <c r="S4021" i="5"/>
  <c r="S4013" i="5"/>
  <c r="S4005" i="5"/>
  <c r="S3997" i="5"/>
  <c r="S3989" i="5"/>
  <c r="S3981" i="5"/>
  <c r="S3973" i="5"/>
  <c r="S3965" i="5"/>
  <c r="S3957" i="5"/>
  <c r="S3949" i="5"/>
  <c r="S3941" i="5"/>
  <c r="S3933" i="5"/>
  <c r="S3925" i="5"/>
  <c r="S3917" i="5"/>
  <c r="S3908" i="5"/>
  <c r="S3899" i="5"/>
  <c r="S3890" i="5"/>
  <c r="S3881" i="5"/>
  <c r="S3872" i="5"/>
  <c r="S3863" i="5"/>
  <c r="S3854" i="5"/>
  <c r="S3844" i="5"/>
  <c r="S3835" i="5"/>
  <c r="S3826" i="5"/>
  <c r="S3817" i="5"/>
  <c r="S3808" i="5"/>
  <c r="S3799" i="5"/>
  <c r="S3790" i="5"/>
  <c r="S3780" i="5"/>
  <c r="S3771" i="5"/>
  <c r="S3762" i="5"/>
  <c r="S3753" i="5"/>
  <c r="S3744" i="5"/>
  <c r="S3735" i="5"/>
  <c r="S3726" i="5"/>
  <c r="S3716" i="5"/>
  <c r="S3707" i="5"/>
  <c r="S3698" i="5"/>
  <c r="S3689" i="5"/>
  <c r="S3680" i="5"/>
  <c r="S3671" i="5"/>
  <c r="S3662" i="5"/>
  <c r="S3652" i="5"/>
  <c r="S3643" i="5"/>
  <c r="S3634" i="5"/>
  <c r="S3625" i="5"/>
  <c r="S3616" i="5"/>
  <c r="S3607" i="5"/>
  <c r="S3598" i="5"/>
  <c r="S3588" i="5"/>
  <c r="S3579" i="5"/>
  <c r="S3570" i="5"/>
  <c r="S3561" i="5"/>
  <c r="S3552" i="5"/>
  <c r="S3543" i="5"/>
  <c r="S3534" i="5"/>
  <c r="S3524" i="5"/>
  <c r="S3515" i="5"/>
  <c r="S3506" i="5"/>
  <c r="S3497" i="5"/>
  <c r="S3488" i="5"/>
  <c r="S3479" i="5"/>
  <c r="S3470" i="5"/>
  <c r="S3459" i="5"/>
  <c r="S3449" i="5"/>
  <c r="S3439" i="5"/>
  <c r="S3427" i="5"/>
  <c r="S3417" i="5"/>
  <c r="S3407" i="5"/>
  <c r="S3395" i="5"/>
  <c r="S3385" i="5"/>
  <c r="S3375" i="5"/>
  <c r="S3363" i="5"/>
  <c r="S3353" i="5"/>
  <c r="S3343" i="5"/>
  <c r="S3331" i="5"/>
  <c r="S3321" i="5"/>
  <c r="S3311" i="5"/>
  <c r="S3299" i="5"/>
  <c r="S3289" i="5"/>
  <c r="S3279" i="5"/>
  <c r="S3267" i="5"/>
  <c r="S3257" i="5"/>
  <c r="S3247" i="5"/>
  <c r="S3235" i="5"/>
  <c r="S3225" i="5"/>
  <c r="S3215" i="5"/>
  <c r="S3203" i="5"/>
  <c r="S3193" i="5"/>
  <c r="S3183" i="5"/>
  <c r="S3171" i="5"/>
  <c r="S3161" i="5"/>
  <c r="S3151" i="5"/>
  <c r="S3139" i="5"/>
  <c r="S3129" i="5"/>
  <c r="S3119" i="5"/>
  <c r="S3107" i="5"/>
  <c r="S3097" i="5"/>
  <c r="S3087" i="5"/>
  <c r="S3075" i="5"/>
  <c r="S3065" i="5"/>
  <c r="S3055" i="5"/>
  <c r="S3043" i="5"/>
  <c r="S3033" i="5"/>
  <c r="S3023" i="5"/>
  <c r="S3011" i="5"/>
  <c r="S3001" i="5"/>
  <c r="S2991" i="5"/>
  <c r="S2979" i="5"/>
  <c r="S2969" i="5"/>
  <c r="S2959" i="5"/>
  <c r="S2947" i="5"/>
  <c r="S2937" i="5"/>
  <c r="S2927" i="5"/>
  <c r="S2915" i="5"/>
  <c r="S2905" i="5"/>
  <c r="S2895" i="5"/>
  <c r="S2883" i="5"/>
  <c r="S2873" i="5"/>
  <c r="S2863" i="5"/>
  <c r="S2851" i="5"/>
  <c r="S2840" i="5"/>
  <c r="S2826" i="5"/>
  <c r="S2812" i="5"/>
  <c r="S2801" i="5"/>
  <c r="S2787" i="5"/>
  <c r="S2776" i="5"/>
  <c r="S2762" i="5"/>
  <c r="S2748" i="5"/>
  <c r="S2737" i="5"/>
  <c r="S2723" i="5"/>
  <c r="S2712" i="5"/>
  <c r="S2698" i="5"/>
  <c r="S2684" i="5"/>
  <c r="S2673" i="5"/>
  <c r="S2659" i="5"/>
  <c r="S2648" i="5"/>
  <c r="S2634" i="5"/>
  <c r="S2620" i="5"/>
  <c r="S2609" i="5"/>
  <c r="S2594" i="5"/>
  <c r="S2581" i="5"/>
  <c r="S2565" i="5"/>
  <c r="S2549" i="5"/>
  <c r="S2537" i="5"/>
  <c r="S2521" i="5"/>
  <c r="S2508" i="5"/>
  <c r="S2492" i="5"/>
  <c r="S2476" i="5"/>
  <c r="S2463" i="5"/>
  <c r="S2447" i="5"/>
  <c r="S2435" i="5"/>
  <c r="S2419" i="5"/>
  <c r="S2403" i="5"/>
  <c r="S2390" i="5"/>
  <c r="S2374" i="5"/>
  <c r="S2362" i="5"/>
  <c r="S2346" i="5"/>
  <c r="S2330" i="5"/>
  <c r="S2317" i="5"/>
  <c r="S2301" i="5"/>
  <c r="S2289" i="5"/>
  <c r="S2273" i="5"/>
  <c r="S2257" i="5"/>
  <c r="S2244" i="5"/>
  <c r="S2228" i="5"/>
  <c r="S2215" i="5"/>
  <c r="S2199" i="5"/>
  <c r="S2182" i="5"/>
  <c r="S2167" i="5"/>
  <c r="S2149" i="5"/>
  <c r="S2135" i="5"/>
  <c r="S2117" i="5"/>
  <c r="S2099" i="5"/>
  <c r="S2084" i="5"/>
  <c r="S2066" i="5"/>
  <c r="S2050" i="5"/>
  <c r="S2029" i="5"/>
  <c r="S2009" i="5"/>
  <c r="S1991" i="5"/>
  <c r="S1967" i="5"/>
  <c r="S1945" i="5"/>
  <c r="S1913" i="5"/>
  <c r="S1876" i="5"/>
  <c r="S1839" i="5"/>
  <c r="S1803" i="5"/>
  <c r="S1766" i="5"/>
  <c r="S1730" i="5"/>
  <c r="S1693" i="5"/>
  <c r="S1657" i="5"/>
  <c r="S1615" i="5"/>
  <c r="S1573" i="5"/>
  <c r="S1532" i="5"/>
  <c r="S1490" i="5"/>
  <c r="S1386" i="5"/>
  <c r="S1205" i="5"/>
  <c r="S1191" i="5"/>
  <c r="S1977" i="5"/>
  <c r="S1965" i="5"/>
  <c r="S1954" i="5"/>
  <c r="S1940" i="5"/>
  <c r="S1927" i="5"/>
  <c r="S1909" i="5"/>
  <c r="S1891" i="5"/>
  <c r="S1873" i="5"/>
  <c r="S1854" i="5"/>
  <c r="S1836" i="5"/>
  <c r="S1818" i="5"/>
  <c r="S1799" i="5"/>
  <c r="S1781" i="5"/>
  <c r="S1763" i="5"/>
  <c r="S1745" i="5"/>
  <c r="S1726" i="5"/>
  <c r="S1708" i="5"/>
  <c r="S1690" i="5"/>
  <c r="S1671" i="5"/>
  <c r="S1653" i="5"/>
  <c r="S1633" i="5"/>
  <c r="S1612" i="5"/>
  <c r="S1590" i="5"/>
  <c r="S1570" i="5"/>
  <c r="S1549" i="5"/>
  <c r="S1527" i="5"/>
  <c r="S1507" i="5"/>
  <c r="S1486" i="5"/>
  <c r="S1449" i="5"/>
  <c r="S1365" i="5"/>
  <c r="S1278" i="5"/>
  <c r="S1175" i="5"/>
  <c r="S2847" i="5"/>
  <c r="S2839" i="5"/>
  <c r="S2831" i="5"/>
  <c r="S2823" i="5"/>
  <c r="S2815" i="5"/>
  <c r="S2807" i="5"/>
  <c r="S2799" i="5"/>
  <c r="S2791" i="5"/>
  <c r="S2783" i="5"/>
  <c r="S2775" i="5"/>
  <c r="S2767" i="5"/>
  <c r="S2759" i="5"/>
  <c r="S2751" i="5"/>
  <c r="S2743" i="5"/>
  <c r="S2735" i="5"/>
  <c r="S2727" i="5"/>
  <c r="S2719" i="5"/>
  <c r="S2711" i="5"/>
  <c r="S2703" i="5"/>
  <c r="S2695" i="5"/>
  <c r="S2687" i="5"/>
  <c r="S2679" i="5"/>
  <c r="S2671" i="5"/>
  <c r="S2663" i="5"/>
  <c r="S2655" i="5"/>
  <c r="S2647" i="5"/>
  <c r="S2639" i="5"/>
  <c r="S2631" i="5"/>
  <c r="S2623" i="5"/>
  <c r="S2615" i="5"/>
  <c r="S2607" i="5"/>
  <c r="S2598" i="5"/>
  <c r="S2589" i="5"/>
  <c r="S2580" i="5"/>
  <c r="S2571" i="5"/>
  <c r="S2562" i="5"/>
  <c r="S2553" i="5"/>
  <c r="S2543" i="5"/>
  <c r="S2534" i="5"/>
  <c r="S2525" i="5"/>
  <c r="S2516" i="5"/>
  <c r="S2507" i="5"/>
  <c r="S2498" i="5"/>
  <c r="S2489" i="5"/>
  <c r="S2479" i="5"/>
  <c r="S2470" i="5"/>
  <c r="S2461" i="5"/>
  <c r="S2452" i="5"/>
  <c r="S2443" i="5"/>
  <c r="S2434" i="5"/>
  <c r="S2425" i="5"/>
  <c r="S2415" i="5"/>
  <c r="S2406" i="5"/>
  <c r="S2397" i="5"/>
  <c r="S2388" i="5"/>
  <c r="S2379" i="5"/>
  <c r="S2370" i="5"/>
  <c r="S2361" i="5"/>
  <c r="S2351" i="5"/>
  <c r="S2342" i="5"/>
  <c r="S2333" i="5"/>
  <c r="S2324" i="5"/>
  <c r="S2315" i="5"/>
  <c r="S2306" i="5"/>
  <c r="S2297" i="5"/>
  <c r="S2287" i="5"/>
  <c r="S2278" i="5"/>
  <c r="S2269" i="5"/>
  <c r="S2260" i="5"/>
  <c r="S2251" i="5"/>
  <c r="S2242" i="5"/>
  <c r="S2233" i="5"/>
  <c r="S2223" i="5"/>
  <c r="S2214" i="5"/>
  <c r="S2205" i="5"/>
  <c r="S2196" i="5"/>
  <c r="S2186" i="5"/>
  <c r="S2175" i="5"/>
  <c r="S2165" i="5"/>
  <c r="S2155" i="5"/>
  <c r="S2145" i="5"/>
  <c r="S2133" i="5"/>
  <c r="S2123" i="5"/>
  <c r="S2113" i="5"/>
  <c r="S2102" i="5"/>
  <c r="S2092" i="5"/>
  <c r="S2082" i="5"/>
  <c r="S2071" i="5"/>
  <c r="S2060" i="5"/>
  <c r="S2049" i="5"/>
  <c r="S2037" i="5"/>
  <c r="S2023" i="5"/>
  <c r="S2012" i="5"/>
  <c r="S2001" i="5"/>
  <c r="S1987" i="5"/>
  <c r="S1975" i="5"/>
  <c r="S1964" i="5"/>
  <c r="S1950" i="5"/>
  <c r="S1939" i="5"/>
  <c r="S1926" i="5"/>
  <c r="S1908" i="5"/>
  <c r="S1890" i="5"/>
  <c r="S1871" i="5"/>
  <c r="S1853" i="5"/>
  <c r="S1835" i="5"/>
  <c r="S1817" i="5"/>
  <c r="S1798" i="5"/>
  <c r="S1780" i="5"/>
  <c r="S1762" i="5"/>
  <c r="S1743" i="5"/>
  <c r="S1725" i="5"/>
  <c r="S1707" i="5"/>
  <c r="S1689" i="5"/>
  <c r="S1670" i="5"/>
  <c r="S1652" i="5"/>
  <c r="S1631" i="5"/>
  <c r="S1610" i="5"/>
  <c r="S1589" i="5"/>
  <c r="S1569" i="5"/>
  <c r="S1548" i="5"/>
  <c r="S1526" i="5"/>
  <c r="S1506" i="5"/>
  <c r="S1485" i="5"/>
  <c r="S1438" i="5"/>
  <c r="S1354" i="5"/>
  <c r="S1267" i="5"/>
  <c r="S1163" i="5"/>
  <c r="S3462" i="5"/>
  <c r="S3454" i="5"/>
  <c r="S3446" i="5"/>
  <c r="S3438" i="5"/>
  <c r="S3430" i="5"/>
  <c r="S3422" i="5"/>
  <c r="S3414" i="5"/>
  <c r="S3406" i="5"/>
  <c r="S3398" i="5"/>
  <c r="S3390" i="5"/>
  <c r="S3382" i="5"/>
  <c r="S3374" i="5"/>
  <c r="S3366" i="5"/>
  <c r="S3358" i="5"/>
  <c r="S3350" i="5"/>
  <c r="S3342" i="5"/>
  <c r="S3334" i="5"/>
  <c r="S3326" i="5"/>
  <c r="S3318" i="5"/>
  <c r="S3310" i="5"/>
  <c r="S3302" i="5"/>
  <c r="S3294" i="5"/>
  <c r="S3286" i="5"/>
  <c r="S3278" i="5"/>
  <c r="S3270" i="5"/>
  <c r="S3262" i="5"/>
  <c r="S3254" i="5"/>
  <c r="S3246" i="5"/>
  <c r="S3238" i="5"/>
  <c r="S3230" i="5"/>
  <c r="S3222" i="5"/>
  <c r="S3214" i="5"/>
  <c r="S3206" i="5"/>
  <c r="S3198" i="5"/>
  <c r="S3190" i="5"/>
  <c r="S3182" i="5"/>
  <c r="S3174" i="5"/>
  <c r="S3166" i="5"/>
  <c r="S3158" i="5"/>
  <c r="S3150" i="5"/>
  <c r="S3142" i="5"/>
  <c r="S3134" i="5"/>
  <c r="S3126" i="5"/>
  <c r="S3118" i="5"/>
  <c r="S3110" i="5"/>
  <c r="S3102" i="5"/>
  <c r="S3094" i="5"/>
  <c r="S3086" i="5"/>
  <c r="S3078" i="5"/>
  <c r="S3070" i="5"/>
  <c r="S3062" i="5"/>
  <c r="S3054" i="5"/>
  <c r="S3046" i="5"/>
  <c r="S3038" i="5"/>
  <c r="S3030" i="5"/>
  <c r="S3022" i="5"/>
  <c r="S3014" i="5"/>
  <c r="S3006" i="5"/>
  <c r="S2998" i="5"/>
  <c r="S2990" i="5"/>
  <c r="S2982" i="5"/>
  <c r="S2974" i="5"/>
  <c r="S2966" i="5"/>
  <c r="S2958" i="5"/>
  <c r="S2950" i="5"/>
  <c r="S2942" i="5"/>
  <c r="S2934" i="5"/>
  <c r="S2926" i="5"/>
  <c r="S2918" i="5"/>
  <c r="S2910" i="5"/>
  <c r="S2902" i="5"/>
  <c r="S2894" i="5"/>
  <c r="S2886" i="5"/>
  <c r="S2878" i="5"/>
  <c r="S2870" i="5"/>
  <c r="S2862" i="5"/>
  <c r="S2854" i="5"/>
  <c r="S2846" i="5"/>
  <c r="S2838" i="5"/>
  <c r="S2830" i="5"/>
  <c r="S2822" i="5"/>
  <c r="S2814" i="5"/>
  <c r="S2806" i="5"/>
  <c r="S2798" i="5"/>
  <c r="S2790" i="5"/>
  <c r="S2782" i="5"/>
  <c r="S2774" i="5"/>
  <c r="S2766" i="5"/>
  <c r="S2758" i="5"/>
  <c r="S2750" i="5"/>
  <c r="S2742" i="5"/>
  <c r="S2734" i="5"/>
  <c r="S2726" i="5"/>
  <c r="S2718" i="5"/>
  <c r="S2710" i="5"/>
  <c r="S2702" i="5"/>
  <c r="S2694" i="5"/>
  <c r="S2686" i="5"/>
  <c r="S2678" i="5"/>
  <c r="S2670" i="5"/>
  <c r="S2662" i="5"/>
  <c r="S2654" i="5"/>
  <c r="S2646" i="5"/>
  <c r="S2638" i="5"/>
  <c r="S2630" i="5"/>
  <c r="S2622" i="5"/>
  <c r="S2614" i="5"/>
  <c r="S2606" i="5"/>
  <c r="S2597" i="5"/>
  <c r="S2588" i="5"/>
  <c r="S2579" i="5"/>
  <c r="S2570" i="5"/>
  <c r="S2561" i="5"/>
  <c r="S2551" i="5"/>
  <c r="S2542" i="5"/>
  <c r="S2533" i="5"/>
  <c r="S2524" i="5"/>
  <c r="S2515" i="5"/>
  <c r="S2506" i="5"/>
  <c r="S2497" i="5"/>
  <c r="S2487" i="5"/>
  <c r="S2478" i="5"/>
  <c r="S2469" i="5"/>
  <c r="S2460" i="5"/>
  <c r="S2451" i="5"/>
  <c r="S2442" i="5"/>
  <c r="S2433" i="5"/>
  <c r="S2423" i="5"/>
  <c r="S2414" i="5"/>
  <c r="S2405" i="5"/>
  <c r="S2396" i="5"/>
  <c r="S2387" i="5"/>
  <c r="S2378" i="5"/>
  <c r="S2369" i="5"/>
  <c r="S2359" i="5"/>
  <c r="S2350" i="5"/>
  <c r="S2341" i="5"/>
  <c r="S2332" i="5"/>
  <c r="S2323" i="5"/>
  <c r="S2314" i="5"/>
  <c r="S2305" i="5"/>
  <c r="S2295" i="5"/>
  <c r="S2286" i="5"/>
  <c r="S2277" i="5"/>
  <c r="S2268" i="5"/>
  <c r="S2259" i="5"/>
  <c r="S2250" i="5"/>
  <c r="S2241" i="5"/>
  <c r="S2231" i="5"/>
  <c r="S2222" i="5"/>
  <c r="S2213" i="5"/>
  <c r="S2204" i="5"/>
  <c r="S2195" i="5"/>
  <c r="S2185" i="5"/>
  <c r="S2174" i="5"/>
  <c r="S2164" i="5"/>
  <c r="S2154" i="5"/>
  <c r="S2142" i="5"/>
  <c r="S2132" i="5"/>
  <c r="S2122" i="5"/>
  <c r="S2111" i="5"/>
  <c r="S2101" i="5"/>
  <c r="S2091" i="5"/>
  <c r="S2081" i="5"/>
  <c r="S2069" i="5"/>
  <c r="S2059" i="5"/>
  <c r="S2047" i="5"/>
  <c r="S2036" i="5"/>
  <c r="S2022" i="5"/>
  <c r="S2011" i="5"/>
  <c r="S1999" i="5"/>
  <c r="S1986" i="5"/>
  <c r="S1974" i="5"/>
  <c r="S1963" i="5"/>
  <c r="S1949" i="5"/>
  <c r="S1938" i="5"/>
  <c r="S1922" i="5"/>
  <c r="S1903" i="5"/>
  <c r="S1885" i="5"/>
  <c r="S1867" i="5"/>
  <c r="S1849" i="5"/>
  <c r="S1830" i="5"/>
  <c r="S1812" i="5"/>
  <c r="S1794" i="5"/>
  <c r="S1775" i="5"/>
  <c r="S1757" i="5"/>
  <c r="S1739" i="5"/>
  <c r="S1721" i="5"/>
  <c r="S1702" i="5"/>
  <c r="S1684" i="5"/>
  <c r="S1666" i="5"/>
  <c r="S1646" i="5"/>
  <c r="S1626" i="5"/>
  <c r="S1605" i="5"/>
  <c r="S1585" i="5"/>
  <c r="S1563" i="5"/>
  <c r="S1542" i="5"/>
  <c r="S1522" i="5"/>
  <c r="S1500" i="5"/>
  <c r="S1479" i="5"/>
  <c r="S1427" i="5"/>
  <c r="S1343" i="5"/>
  <c r="S1253" i="5"/>
  <c r="S1149" i="5"/>
  <c r="S3909" i="5"/>
  <c r="S3901" i="5"/>
  <c r="S3893" i="5"/>
  <c r="S3885" i="5"/>
  <c r="S3877" i="5"/>
  <c r="S3869" i="5"/>
  <c r="S3861" i="5"/>
  <c r="S3853" i="5"/>
  <c r="S3845" i="5"/>
  <c r="S3837" i="5"/>
  <c r="S3829" i="5"/>
  <c r="S3821" i="5"/>
  <c r="S3813" i="5"/>
  <c r="S3805" i="5"/>
  <c r="S3797" i="5"/>
  <c r="S3789" i="5"/>
  <c r="S3781" i="5"/>
  <c r="S3773" i="5"/>
  <c r="S3765" i="5"/>
  <c r="S3757" i="5"/>
  <c r="S3749" i="5"/>
  <c r="S3741" i="5"/>
  <c r="S3733" i="5"/>
  <c r="S3725" i="5"/>
  <c r="S3717" i="5"/>
  <c r="S3709" i="5"/>
  <c r="S3701" i="5"/>
  <c r="S3693" i="5"/>
  <c r="S3685" i="5"/>
  <c r="S3677" i="5"/>
  <c r="S3669" i="5"/>
  <c r="S3661" i="5"/>
  <c r="S3653" i="5"/>
  <c r="S3645" i="5"/>
  <c r="S3637" i="5"/>
  <c r="S3629" i="5"/>
  <c r="S3621" i="5"/>
  <c r="S3613" i="5"/>
  <c r="S3605" i="5"/>
  <c r="S3597" i="5"/>
  <c r="S3589" i="5"/>
  <c r="S3581" i="5"/>
  <c r="S3573" i="5"/>
  <c r="S3565" i="5"/>
  <c r="S3557" i="5"/>
  <c r="S3549" i="5"/>
  <c r="S3541" i="5"/>
  <c r="S3533" i="5"/>
  <c r="S3525" i="5"/>
  <c r="S3517" i="5"/>
  <c r="S3509" i="5"/>
  <c r="S3501" i="5"/>
  <c r="S3493" i="5"/>
  <c r="S3485" i="5"/>
  <c r="S3477" i="5"/>
  <c r="S3469" i="5"/>
  <c r="S3461" i="5"/>
  <c r="S3453" i="5"/>
  <c r="S3445" i="5"/>
  <c r="S3437" i="5"/>
  <c r="S3429" i="5"/>
  <c r="S3421" i="5"/>
  <c r="S3413" i="5"/>
  <c r="S3405" i="5"/>
  <c r="S3397" i="5"/>
  <c r="S3389" i="5"/>
  <c r="S3381" i="5"/>
  <c r="S3373" i="5"/>
  <c r="S3365" i="5"/>
  <c r="S3357" i="5"/>
  <c r="S3349" i="5"/>
  <c r="S3341" i="5"/>
  <c r="S3333" i="5"/>
  <c r="S3325" i="5"/>
  <c r="S3317" i="5"/>
  <c r="S3309" i="5"/>
  <c r="S3301" i="5"/>
  <c r="S3293" i="5"/>
  <c r="S3285" i="5"/>
  <c r="S3277" i="5"/>
  <c r="S3269" i="5"/>
  <c r="S3261" i="5"/>
  <c r="S3253" i="5"/>
  <c r="S3245" i="5"/>
  <c r="S3237" i="5"/>
  <c r="S3229" i="5"/>
  <c r="S3221" i="5"/>
  <c r="S3213" i="5"/>
  <c r="S3205" i="5"/>
  <c r="S3197" i="5"/>
  <c r="S3189" i="5"/>
  <c r="S3181" i="5"/>
  <c r="S3173" i="5"/>
  <c r="S3165" i="5"/>
  <c r="S3157" i="5"/>
  <c r="S3149" i="5"/>
  <c r="S3141" i="5"/>
  <c r="S3133" i="5"/>
  <c r="S3125" i="5"/>
  <c r="S3117" i="5"/>
  <c r="S3109" i="5"/>
  <c r="S3101" i="5"/>
  <c r="S3093" i="5"/>
  <c r="S3085" i="5"/>
  <c r="S3077" i="5"/>
  <c r="S3069" i="5"/>
  <c r="S3061" i="5"/>
  <c r="S3053" i="5"/>
  <c r="S3045" i="5"/>
  <c r="S3037" i="5"/>
  <c r="S3029" i="5"/>
  <c r="S3021" i="5"/>
  <c r="S3013" i="5"/>
  <c r="S3005" i="5"/>
  <c r="S2997" i="5"/>
  <c r="S2989" i="5"/>
  <c r="S2981" i="5"/>
  <c r="S2973" i="5"/>
  <c r="S2965" i="5"/>
  <c r="S2957" i="5"/>
  <c r="S2949" i="5"/>
  <c r="S2941" i="5"/>
  <c r="S2933" i="5"/>
  <c r="S2925" i="5"/>
  <c r="S2917" i="5"/>
  <c r="S2909" i="5"/>
  <c r="S2901" i="5"/>
  <c r="S2893" i="5"/>
  <c r="S2885" i="5"/>
  <c r="S2877" i="5"/>
  <c r="S2869" i="5"/>
  <c r="S2861" i="5"/>
  <c r="S2853" i="5"/>
  <c r="S2845" i="5"/>
  <c r="S2837" i="5"/>
  <c r="S2829" i="5"/>
  <c r="S2821" i="5"/>
  <c r="S2813" i="5"/>
  <c r="S2805" i="5"/>
  <c r="S2797" i="5"/>
  <c r="S2789" i="5"/>
  <c r="S2781" i="5"/>
  <c r="S2773" i="5"/>
  <c r="S2765" i="5"/>
  <c r="S2757" i="5"/>
  <c r="S2749" i="5"/>
  <c r="S2741" i="5"/>
  <c r="S2733" i="5"/>
  <c r="S2725" i="5"/>
  <c r="S2717" i="5"/>
  <c r="S2709" i="5"/>
  <c r="S2701" i="5"/>
  <c r="S2693" i="5"/>
  <c r="S2685" i="5"/>
  <c r="S2677" i="5"/>
  <c r="S2669" i="5"/>
  <c r="S2661" i="5"/>
  <c r="S2653" i="5"/>
  <c r="S2645" i="5"/>
  <c r="S2637" i="5"/>
  <c r="S2629" i="5"/>
  <c r="S2621" i="5"/>
  <c r="S2613" i="5"/>
  <c r="S2605" i="5"/>
  <c r="S2596" i="5"/>
  <c r="S2587" i="5"/>
  <c r="S2578" i="5"/>
  <c r="S2569" i="5"/>
  <c r="S2559" i="5"/>
  <c r="S2550" i="5"/>
  <c r="S2541" i="5"/>
  <c r="S2532" i="5"/>
  <c r="S2523" i="5"/>
  <c r="S2514" i="5"/>
  <c r="S2505" i="5"/>
  <c r="S2495" i="5"/>
  <c r="S2486" i="5"/>
  <c r="S2477" i="5"/>
  <c r="S2468" i="5"/>
  <c r="S2459" i="5"/>
  <c r="S2450" i="5"/>
  <c r="S2441" i="5"/>
  <c r="S2431" i="5"/>
  <c r="S2422" i="5"/>
  <c r="S2413" i="5"/>
  <c r="S2404" i="5"/>
  <c r="S2395" i="5"/>
  <c r="S2386" i="5"/>
  <c r="S2377" i="5"/>
  <c r="S2367" i="5"/>
  <c r="S2358" i="5"/>
  <c r="S2349" i="5"/>
  <c r="S2340" i="5"/>
  <c r="S2331" i="5"/>
  <c r="S2322" i="5"/>
  <c r="S2313" i="5"/>
  <c r="S2303" i="5"/>
  <c r="S2294" i="5"/>
  <c r="S2285" i="5"/>
  <c r="S2276" i="5"/>
  <c r="S2267" i="5"/>
  <c r="S2258" i="5"/>
  <c r="S2249" i="5"/>
  <c r="S2239" i="5"/>
  <c r="S2230" i="5"/>
  <c r="S2221" i="5"/>
  <c r="S2212" i="5"/>
  <c r="S2203" i="5"/>
  <c r="S2194" i="5"/>
  <c r="S2183" i="5"/>
  <c r="S2173" i="5"/>
  <c r="S2163" i="5"/>
  <c r="S2151" i="5"/>
  <c r="S2141" i="5"/>
  <c r="S2131" i="5"/>
  <c r="S2121" i="5"/>
  <c r="S2110" i="5"/>
  <c r="S2100" i="5"/>
  <c r="S2090" i="5"/>
  <c r="S2078" i="5"/>
  <c r="S2068" i="5"/>
  <c r="S2058" i="5"/>
  <c r="S2046" i="5"/>
  <c r="S2033" i="5"/>
  <c r="S2021" i="5"/>
  <c r="S2010" i="5"/>
  <c r="S1996" i="5"/>
  <c r="S1985" i="5"/>
  <c r="S1973" i="5"/>
  <c r="S1959" i="5"/>
  <c r="S1948" i="5"/>
  <c r="S1937" i="5"/>
  <c r="S1919" i="5"/>
  <c r="S1901" i="5"/>
  <c r="S1883" i="5"/>
  <c r="S1865" i="5"/>
  <c r="S1846" i="5"/>
  <c r="S1828" i="5"/>
  <c r="S1810" i="5"/>
  <c r="S1791" i="5"/>
  <c r="S1773" i="5"/>
  <c r="S1755" i="5"/>
  <c r="S1737" i="5"/>
  <c r="S1718" i="5"/>
  <c r="S1700" i="5"/>
  <c r="S1682" i="5"/>
  <c r="S1663" i="5"/>
  <c r="S1644" i="5"/>
  <c r="S1623" i="5"/>
  <c r="S1603" i="5"/>
  <c r="S1581" i="5"/>
  <c r="S1561" i="5"/>
  <c r="S1540" i="5"/>
  <c r="S1518" i="5"/>
  <c r="S1498" i="5"/>
  <c r="S1477" i="5"/>
  <c r="S1417" i="5"/>
  <c r="S1333" i="5"/>
  <c r="S1242" i="5"/>
  <c r="S1133" i="5"/>
  <c r="S1923" i="5"/>
  <c r="S1914" i="5"/>
  <c r="S1905" i="5"/>
  <c r="S1895" i="5"/>
  <c r="S1886" i="5"/>
  <c r="S1877" i="5"/>
  <c r="S1868" i="5"/>
  <c r="S1859" i="5"/>
  <c r="S1850" i="5"/>
  <c r="S1841" i="5"/>
  <c r="S1831" i="5"/>
  <c r="S1822" i="5"/>
  <c r="S1813" i="5"/>
  <c r="S1804" i="5"/>
  <c r="S1795" i="5"/>
  <c r="S1786" i="5"/>
  <c r="S1777" i="5"/>
  <c r="S1767" i="5"/>
  <c r="S1758" i="5"/>
  <c r="S1749" i="5"/>
  <c r="S1740" i="5"/>
  <c r="S1731" i="5"/>
  <c r="S1722" i="5"/>
  <c r="S1713" i="5"/>
  <c r="S1703" i="5"/>
  <c r="S1694" i="5"/>
  <c r="S1685" i="5"/>
  <c r="S1676" i="5"/>
  <c r="S1667" i="5"/>
  <c r="S1658" i="5"/>
  <c r="S1649" i="5"/>
  <c r="S1637" i="5"/>
  <c r="S1627" i="5"/>
  <c r="S1617" i="5"/>
  <c r="S1606" i="5"/>
  <c r="S1596" i="5"/>
  <c r="S1586" i="5"/>
  <c r="S1575" i="5"/>
  <c r="S1564" i="5"/>
  <c r="S1554" i="5"/>
  <c r="S1543" i="5"/>
  <c r="S1533" i="5"/>
  <c r="S1523" i="5"/>
  <c r="S1513" i="5"/>
  <c r="S1502" i="5"/>
  <c r="S1491" i="5"/>
  <c r="S1481" i="5"/>
  <c r="S1470" i="5"/>
  <c r="S1460" i="5"/>
  <c r="S1450" i="5"/>
  <c r="S1439" i="5"/>
  <c r="S1429" i="5"/>
  <c r="S1418" i="5"/>
  <c r="S1407" i="5"/>
  <c r="S1397" i="5"/>
  <c r="S1387" i="5"/>
  <c r="S1377" i="5"/>
  <c r="S1366" i="5"/>
  <c r="S1356" i="5"/>
  <c r="S1345" i="5"/>
  <c r="S1334" i="5"/>
  <c r="S1324" i="5"/>
  <c r="S1314" i="5"/>
  <c r="S1303" i="5"/>
  <c r="S1293" i="5"/>
  <c r="S1279" i="5"/>
  <c r="S1268" i="5"/>
  <c r="S1257" i="5"/>
  <c r="S1243" i="5"/>
  <c r="S1231" i="5"/>
  <c r="S1220" i="5"/>
  <c r="S1206" i="5"/>
  <c r="S1194" i="5"/>
  <c r="S1180" i="5"/>
  <c r="S1164" i="5"/>
  <c r="S1150" i="5"/>
  <c r="S1138" i="5"/>
  <c r="S1122" i="5"/>
  <c r="S1107" i="5"/>
  <c r="S1087" i="5"/>
  <c r="S1069" i="5"/>
  <c r="S1054" i="5"/>
  <c r="S1036" i="5"/>
  <c r="S1021" i="5"/>
  <c r="S1001" i="5"/>
  <c r="S978" i="5"/>
  <c r="S963" i="5"/>
  <c r="S940" i="5"/>
  <c r="S923" i="5"/>
  <c r="S903" i="5"/>
  <c r="S882" i="5"/>
  <c r="S865" i="5"/>
  <c r="S844" i="5"/>
  <c r="S827" i="5"/>
  <c r="S804" i="5"/>
  <c r="S784" i="5"/>
  <c r="S767" i="5"/>
  <c r="S746" i="5"/>
  <c r="S729" i="5"/>
  <c r="S708" i="5"/>
  <c r="S685" i="5"/>
  <c r="S671" i="5"/>
  <c r="S648" i="5"/>
  <c r="S628" i="5"/>
  <c r="S602" i="5"/>
  <c r="S576" i="5"/>
  <c r="S556" i="5"/>
  <c r="S530" i="5"/>
  <c r="S511" i="5"/>
  <c r="S484" i="5"/>
  <c r="S459" i="5"/>
  <c r="S433" i="5"/>
  <c r="S405" i="5"/>
  <c r="S379" i="5"/>
  <c r="S353" i="5"/>
  <c r="S322" i="5"/>
  <c r="S299" i="5"/>
  <c r="S268" i="5"/>
  <c r="S245" i="5"/>
  <c r="S216" i="5"/>
  <c r="S185" i="5"/>
  <c r="S162" i="5"/>
  <c r="S131" i="5"/>
  <c r="S108" i="5"/>
  <c r="S77" i="5"/>
  <c r="S48" i="5"/>
  <c r="S1119" i="5"/>
  <c r="S1101" i="5"/>
  <c r="S1086" i="5"/>
  <c r="S1068" i="5"/>
  <c r="S1053" i="5"/>
  <c r="S1035" i="5"/>
  <c r="S1015" i="5"/>
  <c r="S1000" i="5"/>
  <c r="S977" i="5"/>
  <c r="S960" i="5"/>
  <c r="S939" i="5"/>
  <c r="S919" i="5"/>
  <c r="S901" i="5"/>
  <c r="S881" i="5"/>
  <c r="S864" i="5"/>
  <c r="S841" i="5"/>
  <c r="S820" i="5"/>
  <c r="S803" i="5"/>
  <c r="S783" i="5"/>
  <c r="S765" i="5"/>
  <c r="S745" i="5"/>
  <c r="S722" i="5"/>
  <c r="S707" i="5"/>
  <c r="S684" i="5"/>
  <c r="S667" i="5"/>
  <c r="S647" i="5"/>
  <c r="S620" i="5"/>
  <c r="S601" i="5"/>
  <c r="S575" i="5"/>
  <c r="S555" i="5"/>
  <c r="S529" i="5"/>
  <c r="S503" i="5"/>
  <c r="S483" i="5"/>
  <c r="S453" i="5"/>
  <c r="S432" i="5"/>
  <c r="S401" i="5"/>
  <c r="S373" i="5"/>
  <c r="S347" i="5"/>
  <c r="S321" i="5"/>
  <c r="S293" i="5"/>
  <c r="S267" i="5"/>
  <c r="S236" i="5"/>
  <c r="S213" i="5"/>
  <c r="S184" i="5"/>
  <c r="S161" i="5"/>
  <c r="S130" i="5"/>
  <c r="S99" i="5"/>
  <c r="S76" i="5"/>
  <c r="S45" i="5"/>
  <c r="S1930" i="5"/>
  <c r="S1921" i="5"/>
  <c r="S1911" i="5"/>
  <c r="S1902" i="5"/>
  <c r="S1893" i="5"/>
  <c r="S1884" i="5"/>
  <c r="S1875" i="5"/>
  <c r="S1866" i="5"/>
  <c r="S1857" i="5"/>
  <c r="S1847" i="5"/>
  <c r="S1838" i="5"/>
  <c r="S1829" i="5"/>
  <c r="S1820" i="5"/>
  <c r="S1811" i="5"/>
  <c r="S1802" i="5"/>
  <c r="S1793" i="5"/>
  <c r="S1783" i="5"/>
  <c r="S1774" i="5"/>
  <c r="S1765" i="5"/>
  <c r="S1756" i="5"/>
  <c r="S1747" i="5"/>
  <c r="S1738" i="5"/>
  <c r="S1729" i="5"/>
  <c r="S1719" i="5"/>
  <c r="S1710" i="5"/>
  <c r="S1701" i="5"/>
  <c r="S1692" i="5"/>
  <c r="S1683" i="5"/>
  <c r="S1674" i="5"/>
  <c r="S1665" i="5"/>
  <c r="S1655" i="5"/>
  <c r="S1645" i="5"/>
  <c r="S1635" i="5"/>
  <c r="S1625" i="5"/>
  <c r="S1614" i="5"/>
  <c r="S1604" i="5"/>
  <c r="S1594" i="5"/>
  <c r="S1582" i="5"/>
  <c r="S1572" i="5"/>
  <c r="S1562" i="5"/>
  <c r="S1551" i="5"/>
  <c r="S1541" i="5"/>
  <c r="S1531" i="5"/>
  <c r="S1521" i="5"/>
  <c r="S1509" i="5"/>
  <c r="S1499" i="5"/>
  <c r="S1489" i="5"/>
  <c r="S1478" i="5"/>
  <c r="S1468" i="5"/>
  <c r="S1458" i="5"/>
  <c r="S1447" i="5"/>
  <c r="S1436" i="5"/>
  <c r="S1426" i="5"/>
  <c r="S1415" i="5"/>
  <c r="S1405" i="5"/>
  <c r="S1395" i="5"/>
  <c r="S1385" i="5"/>
  <c r="S1374" i="5"/>
  <c r="S1363" i="5"/>
  <c r="S1353" i="5"/>
  <c r="S1342" i="5"/>
  <c r="S1332" i="5"/>
  <c r="S1322" i="5"/>
  <c r="S1311" i="5"/>
  <c r="S1301" i="5"/>
  <c r="S1289" i="5"/>
  <c r="S1277" i="5"/>
  <c r="S1266" i="5"/>
  <c r="S1252" i="5"/>
  <c r="S1241" i="5"/>
  <c r="S1229" i="5"/>
  <c r="S1215" i="5"/>
  <c r="S1204" i="5"/>
  <c r="S1190" i="5"/>
  <c r="S1174" i="5"/>
  <c r="S1162" i="5"/>
  <c r="S1148" i="5"/>
  <c r="S1132" i="5"/>
  <c r="S1118" i="5"/>
  <c r="S1100" i="5"/>
  <c r="S1085" i="5"/>
  <c r="S1067" i="5"/>
  <c r="S1047" i="5"/>
  <c r="S1034" i="5"/>
  <c r="S1013" i="5"/>
  <c r="S996" i="5"/>
  <c r="S976" i="5"/>
  <c r="S955" i="5"/>
  <c r="S938" i="5"/>
  <c r="S917" i="5"/>
  <c r="S900" i="5"/>
  <c r="S877" i="5"/>
  <c r="S857" i="5"/>
  <c r="S840" i="5"/>
  <c r="S819" i="5"/>
  <c r="S802" i="5"/>
  <c r="S781" i="5"/>
  <c r="S759" i="5"/>
  <c r="S744" i="5"/>
  <c r="S721" i="5"/>
  <c r="S704" i="5"/>
  <c r="S683" i="5"/>
  <c r="S663" i="5"/>
  <c r="S645" i="5"/>
  <c r="S619" i="5"/>
  <c r="S600" i="5"/>
  <c r="S573" i="5"/>
  <c r="S547" i="5"/>
  <c r="S528" i="5"/>
  <c r="S501" i="5"/>
  <c r="S482" i="5"/>
  <c r="S452" i="5"/>
  <c r="S421" i="5"/>
  <c r="S400" i="5"/>
  <c r="S369" i="5"/>
  <c r="S346" i="5"/>
  <c r="S315" i="5"/>
  <c r="S289" i="5"/>
  <c r="S261" i="5"/>
  <c r="S235" i="5"/>
  <c r="S209" i="5"/>
  <c r="S181" i="5"/>
  <c r="S152" i="5"/>
  <c r="S129" i="5"/>
  <c r="S98" i="5"/>
  <c r="S75" i="5"/>
  <c r="S44" i="5"/>
  <c r="S1467" i="5"/>
  <c r="S1457" i="5"/>
  <c r="S1445" i="5"/>
  <c r="S1435" i="5"/>
  <c r="S1425" i="5"/>
  <c r="S1414" i="5"/>
  <c r="S1404" i="5"/>
  <c r="S1394" i="5"/>
  <c r="S1383" i="5"/>
  <c r="S1372" i="5"/>
  <c r="S1362" i="5"/>
  <c r="S1351" i="5"/>
  <c r="S1341" i="5"/>
  <c r="S1331" i="5"/>
  <c r="S1321" i="5"/>
  <c r="S1310" i="5"/>
  <c r="S1299" i="5"/>
  <c r="S1287" i="5"/>
  <c r="S1276" i="5"/>
  <c r="S1262" i="5"/>
  <c r="S1251" i="5"/>
  <c r="S1239" i="5"/>
  <c r="S1226" i="5"/>
  <c r="S1214" i="5"/>
  <c r="S1203" i="5"/>
  <c r="S1187" i="5"/>
  <c r="S1173" i="5"/>
  <c r="S1159" i="5"/>
  <c r="S1143" i="5"/>
  <c r="S1131" i="5"/>
  <c r="S1117" i="5"/>
  <c r="S1099" i="5"/>
  <c r="S1079" i="5"/>
  <c r="S1066" i="5"/>
  <c r="S1046" i="5"/>
  <c r="S1031" i="5"/>
  <c r="S1012" i="5"/>
  <c r="S992" i="5"/>
  <c r="S975" i="5"/>
  <c r="S954" i="5"/>
  <c r="S937" i="5"/>
  <c r="S914" i="5"/>
  <c r="S893" i="5"/>
  <c r="S876" i="5"/>
  <c r="S856" i="5"/>
  <c r="S839" i="5"/>
  <c r="S818" i="5"/>
  <c r="S795" i="5"/>
  <c r="S780" i="5"/>
  <c r="S757" i="5"/>
  <c r="S740" i="5"/>
  <c r="S720" i="5"/>
  <c r="S699" i="5"/>
  <c r="S682" i="5"/>
  <c r="S661" i="5"/>
  <c r="S644" i="5"/>
  <c r="S618" i="5"/>
  <c r="S592" i="5"/>
  <c r="S572" i="5"/>
  <c r="S546" i="5"/>
  <c r="S527" i="5"/>
  <c r="S500" i="5"/>
  <c r="S474" i="5"/>
  <c r="S451" i="5"/>
  <c r="S420" i="5"/>
  <c r="S397" i="5"/>
  <c r="S368" i="5"/>
  <c r="S337" i="5"/>
  <c r="S314" i="5"/>
  <c r="S283" i="5"/>
  <c r="S260" i="5"/>
  <c r="S229" i="5"/>
  <c r="S203" i="5"/>
  <c r="S177" i="5"/>
  <c r="S149" i="5"/>
  <c r="S123" i="5"/>
  <c r="S97" i="5"/>
  <c r="S66" i="5"/>
  <c r="S43" i="5"/>
  <c r="S1466" i="5"/>
  <c r="S1454" i="5"/>
  <c r="S1444" i="5"/>
  <c r="S1434" i="5"/>
  <c r="S1423" i="5"/>
  <c r="S1413" i="5"/>
  <c r="S1403" i="5"/>
  <c r="S1393" i="5"/>
  <c r="S1381" i="5"/>
  <c r="S1371" i="5"/>
  <c r="S1361" i="5"/>
  <c r="S1350" i="5"/>
  <c r="S1340" i="5"/>
  <c r="S1330" i="5"/>
  <c r="S1319" i="5"/>
  <c r="S1308" i="5"/>
  <c r="S1298" i="5"/>
  <c r="S1286" i="5"/>
  <c r="S1275" i="5"/>
  <c r="S1261" i="5"/>
  <c r="S1250" i="5"/>
  <c r="S1238" i="5"/>
  <c r="S1225" i="5"/>
  <c r="S1213" i="5"/>
  <c r="S1202" i="5"/>
  <c r="S1186" i="5"/>
  <c r="S1172" i="5"/>
  <c r="S1158" i="5"/>
  <c r="S1142" i="5"/>
  <c r="S1130" i="5"/>
  <c r="S1111" i="5"/>
  <c r="S1098" i="5"/>
  <c r="S1078" i="5"/>
  <c r="S1063" i="5"/>
  <c r="S1045" i="5"/>
  <c r="S1027" i="5"/>
  <c r="S1011" i="5"/>
  <c r="S991" i="5"/>
  <c r="S973" i="5"/>
  <c r="S951" i="5"/>
  <c r="S930" i="5"/>
  <c r="S913" i="5"/>
  <c r="S892" i="5"/>
  <c r="S875" i="5"/>
  <c r="S855" i="5"/>
  <c r="S832" i="5"/>
  <c r="S817" i="5"/>
  <c r="S794" i="5"/>
  <c r="S777" i="5"/>
  <c r="S756" i="5"/>
  <c r="S736" i="5"/>
  <c r="S719" i="5"/>
  <c r="S698" i="5"/>
  <c r="S681" i="5"/>
  <c r="S658" i="5"/>
  <c r="S636" i="5"/>
  <c r="S617" i="5"/>
  <c r="S591" i="5"/>
  <c r="S571" i="5"/>
  <c r="S545" i="5"/>
  <c r="S519" i="5"/>
  <c r="S499" i="5"/>
  <c r="S473" i="5"/>
  <c r="S450" i="5"/>
  <c r="S419" i="5"/>
  <c r="S388" i="5"/>
  <c r="S365" i="5"/>
  <c r="S336" i="5"/>
  <c r="S313" i="5"/>
  <c r="S282" i="5"/>
  <c r="S251" i="5"/>
  <c r="S228" i="5"/>
  <c r="S197" i="5"/>
  <c r="S176" i="5"/>
  <c r="S145" i="5"/>
  <c r="S117" i="5"/>
  <c r="S91" i="5"/>
  <c r="S65" i="5"/>
  <c r="S27" i="5"/>
  <c r="S1463" i="5"/>
  <c r="S1453" i="5"/>
  <c r="S1443" i="5"/>
  <c r="S1433" i="5"/>
  <c r="S1422" i="5"/>
  <c r="S1412" i="5"/>
  <c r="S1402" i="5"/>
  <c r="S1390" i="5"/>
  <c r="S1380" i="5"/>
  <c r="S1370" i="5"/>
  <c r="S1359" i="5"/>
  <c r="S1349" i="5"/>
  <c r="S1339" i="5"/>
  <c r="S1329" i="5"/>
  <c r="S1317" i="5"/>
  <c r="S1307" i="5"/>
  <c r="S1297" i="5"/>
  <c r="S1285" i="5"/>
  <c r="S1271" i="5"/>
  <c r="S1260" i="5"/>
  <c r="S1249" i="5"/>
  <c r="S1235" i="5"/>
  <c r="S1223" i="5"/>
  <c r="S1212" i="5"/>
  <c r="S1197" i="5"/>
  <c r="S1183" i="5"/>
  <c r="S1171" i="5"/>
  <c r="S1155" i="5"/>
  <c r="S1141" i="5"/>
  <c r="S1127" i="5"/>
  <c r="S1110" i="5"/>
  <c r="S1095" i="5"/>
  <c r="S1077" i="5"/>
  <c r="S1059" i="5"/>
  <c r="S1044" i="5"/>
  <c r="S1026" i="5"/>
  <c r="S1010" i="5"/>
  <c r="S987" i="5"/>
  <c r="S967" i="5"/>
  <c r="S949" i="5"/>
  <c r="S929" i="5"/>
  <c r="S912" i="5"/>
  <c r="S891" i="5"/>
  <c r="S868" i="5"/>
  <c r="S853" i="5"/>
  <c r="S831" i="5"/>
  <c r="S813" i="5"/>
  <c r="S793" i="5"/>
  <c r="S772" i="5"/>
  <c r="S755" i="5"/>
  <c r="S735" i="5"/>
  <c r="S717" i="5"/>
  <c r="S695" i="5"/>
  <c r="S674" i="5"/>
  <c r="S657" i="5"/>
  <c r="S635" i="5"/>
  <c r="S612" i="5"/>
  <c r="S589" i="5"/>
  <c r="S563" i="5"/>
  <c r="S544" i="5"/>
  <c r="S517" i="5"/>
  <c r="S498" i="5"/>
  <c r="S472" i="5"/>
  <c r="S441" i="5"/>
  <c r="S418" i="5"/>
  <c r="S387" i="5"/>
  <c r="S364" i="5"/>
  <c r="S333" i="5"/>
  <c r="S304" i="5"/>
  <c r="S281" i="5"/>
  <c r="S250" i="5"/>
  <c r="S227" i="5"/>
  <c r="S196" i="5"/>
  <c r="S165" i="5"/>
  <c r="S144" i="5"/>
  <c r="S113" i="5"/>
  <c r="S90" i="5"/>
  <c r="S59" i="5"/>
  <c r="S26" i="5"/>
  <c r="S2053" i="5"/>
  <c r="S2044" i="5"/>
  <c r="S2035" i="5"/>
  <c r="S2026" i="5"/>
  <c r="S2017" i="5"/>
  <c r="S2007" i="5"/>
  <c r="S1998" i="5"/>
  <c r="S1989" i="5"/>
  <c r="S1980" i="5"/>
  <c r="S1971" i="5"/>
  <c r="S1962" i="5"/>
  <c r="S1953" i="5"/>
  <c r="S1943" i="5"/>
  <c r="S1934" i="5"/>
  <c r="S1925" i="5"/>
  <c r="S1916" i="5"/>
  <c r="S1907" i="5"/>
  <c r="S1898" i="5"/>
  <c r="S1889" i="5"/>
  <c r="S1879" i="5"/>
  <c r="S1870" i="5"/>
  <c r="S1861" i="5"/>
  <c r="S1852" i="5"/>
  <c r="S1843" i="5"/>
  <c r="S1834" i="5"/>
  <c r="S1825" i="5"/>
  <c r="S1815" i="5"/>
  <c r="S1806" i="5"/>
  <c r="S1797" i="5"/>
  <c r="S1788" i="5"/>
  <c r="S1779" i="5"/>
  <c r="S1770" i="5"/>
  <c r="S1761" i="5"/>
  <c r="S1751" i="5"/>
  <c r="S1742" i="5"/>
  <c r="S1733" i="5"/>
  <c r="S1724" i="5"/>
  <c r="S1715" i="5"/>
  <c r="S1706" i="5"/>
  <c r="S1697" i="5"/>
  <c r="S1687" i="5"/>
  <c r="S1678" i="5"/>
  <c r="S1669" i="5"/>
  <c r="S1660" i="5"/>
  <c r="S1651" i="5"/>
  <c r="S1641" i="5"/>
  <c r="S1630" i="5"/>
  <c r="S1619" i="5"/>
  <c r="S1609" i="5"/>
  <c r="S1598" i="5"/>
  <c r="S1588" i="5"/>
  <c r="S1578" i="5"/>
  <c r="S1567" i="5"/>
  <c r="S1557" i="5"/>
  <c r="S1546" i="5"/>
  <c r="S1535" i="5"/>
  <c r="S1525" i="5"/>
  <c r="S1515" i="5"/>
  <c r="S1505" i="5"/>
  <c r="S1494" i="5"/>
  <c r="S1484" i="5"/>
  <c r="S1473" i="5"/>
  <c r="S1462" i="5"/>
  <c r="S1452" i="5"/>
  <c r="S1442" i="5"/>
  <c r="S1431" i="5"/>
  <c r="S1421" i="5"/>
  <c r="S1411" i="5"/>
  <c r="S1399" i="5"/>
  <c r="S1389" i="5"/>
  <c r="S1379" i="5"/>
  <c r="S1369" i="5"/>
  <c r="S1358" i="5"/>
  <c r="S1348" i="5"/>
  <c r="S1338" i="5"/>
  <c r="S1326" i="5"/>
  <c r="S1316" i="5"/>
  <c r="S1306" i="5"/>
  <c r="S1295" i="5"/>
  <c r="S1284" i="5"/>
  <c r="S1270" i="5"/>
  <c r="S1259" i="5"/>
  <c r="S1247" i="5"/>
  <c r="S1234" i="5"/>
  <c r="S1222" i="5"/>
  <c r="S1211" i="5"/>
  <c r="S1196" i="5"/>
  <c r="S1182" i="5"/>
  <c r="S1170" i="5"/>
  <c r="S1154" i="5"/>
  <c r="S1140" i="5"/>
  <c r="S1126" i="5"/>
  <c r="S1109" i="5"/>
  <c r="S1091" i="5"/>
  <c r="S1076" i="5"/>
  <c r="S1058" i="5"/>
  <c r="S1043" i="5"/>
  <c r="S1023" i="5"/>
  <c r="S1003" i="5"/>
  <c r="S986" i="5"/>
  <c r="S965" i="5"/>
  <c r="S948" i="5"/>
  <c r="S928" i="5"/>
  <c r="S905" i="5"/>
  <c r="S890" i="5"/>
  <c r="S867" i="5"/>
  <c r="S850" i="5"/>
  <c r="S829" i="5"/>
  <c r="S809" i="5"/>
  <c r="S792" i="5"/>
  <c r="S771" i="5"/>
  <c r="S754" i="5"/>
  <c r="S731" i="5"/>
  <c r="S711" i="5"/>
  <c r="S693" i="5"/>
  <c r="S673" i="5"/>
  <c r="S656" i="5"/>
  <c r="S631" i="5"/>
  <c r="S608" i="5"/>
  <c r="S585" i="5"/>
  <c r="S562" i="5"/>
  <c r="S539" i="5"/>
  <c r="S516" i="5"/>
  <c r="S490" i="5"/>
  <c r="S469" i="5"/>
  <c r="S440" i="5"/>
  <c r="S417" i="5"/>
  <c r="S386" i="5"/>
  <c r="S355" i="5"/>
  <c r="S332" i="5"/>
  <c r="S301" i="5"/>
  <c r="S280" i="5"/>
  <c r="S249" i="5"/>
  <c r="S218" i="5"/>
  <c r="S195" i="5"/>
  <c r="S164" i="5"/>
  <c r="S141" i="5"/>
  <c r="S112" i="5"/>
  <c r="S81" i="5"/>
  <c r="S58" i="5"/>
  <c r="S25" i="5"/>
  <c r="S2189" i="5"/>
  <c r="S2180" i="5"/>
  <c r="S2171" i="5"/>
  <c r="S2162" i="5"/>
  <c r="S2153" i="5"/>
  <c r="S2143" i="5"/>
  <c r="S2134" i="5"/>
  <c r="S2125" i="5"/>
  <c r="S2116" i="5"/>
  <c r="S2107" i="5"/>
  <c r="S2098" i="5"/>
  <c r="S2089" i="5"/>
  <c r="S2079" i="5"/>
  <c r="S2070" i="5"/>
  <c r="S2061" i="5"/>
  <c r="S2052" i="5"/>
  <c r="S2043" i="5"/>
  <c r="S2034" i="5"/>
  <c r="S2025" i="5"/>
  <c r="S2015" i="5"/>
  <c r="S2006" i="5"/>
  <c r="S1997" i="5"/>
  <c r="S1988" i="5"/>
  <c r="S1979" i="5"/>
  <c r="S1970" i="5"/>
  <c r="S1961" i="5"/>
  <c r="S1951" i="5"/>
  <c r="S1942" i="5"/>
  <c r="S1933" i="5"/>
  <c r="S1924" i="5"/>
  <c r="S1915" i="5"/>
  <c r="S1906" i="5"/>
  <c r="S1897" i="5"/>
  <c r="S1887" i="5"/>
  <c r="S1878" i="5"/>
  <c r="S1869" i="5"/>
  <c r="S1860" i="5"/>
  <c r="S1851" i="5"/>
  <c r="S1842" i="5"/>
  <c r="S1833" i="5"/>
  <c r="S1823" i="5"/>
  <c r="S1814" i="5"/>
  <c r="S1805" i="5"/>
  <c r="S1796" i="5"/>
  <c r="S1787" i="5"/>
  <c r="S1778" i="5"/>
  <c r="S1769" i="5"/>
  <c r="S1759" i="5"/>
  <c r="S1750" i="5"/>
  <c r="S1741" i="5"/>
  <c r="S1732" i="5"/>
  <c r="S1723" i="5"/>
  <c r="S1714" i="5"/>
  <c r="S1705" i="5"/>
  <c r="S1695" i="5"/>
  <c r="S1686" i="5"/>
  <c r="S1677" i="5"/>
  <c r="S1668" i="5"/>
  <c r="S1659" i="5"/>
  <c r="S1650" i="5"/>
  <c r="S1639" i="5"/>
  <c r="S1628" i="5"/>
  <c r="S1618" i="5"/>
  <c r="S1607" i="5"/>
  <c r="S1597" i="5"/>
  <c r="S1587" i="5"/>
  <c r="S1577" i="5"/>
  <c r="S1566" i="5"/>
  <c r="S1555" i="5"/>
  <c r="S1545" i="5"/>
  <c r="S1534" i="5"/>
  <c r="S1524" i="5"/>
  <c r="S1514" i="5"/>
  <c r="S1503" i="5"/>
  <c r="S1493" i="5"/>
  <c r="S1482" i="5"/>
  <c r="S1471" i="5"/>
  <c r="S1461" i="5"/>
  <c r="S1451" i="5"/>
  <c r="S1441" i="5"/>
  <c r="S1430" i="5"/>
  <c r="S1420" i="5"/>
  <c r="S1409" i="5"/>
  <c r="S1398" i="5"/>
  <c r="S1388" i="5"/>
  <c r="S1378" i="5"/>
  <c r="S1367" i="5"/>
  <c r="S1357" i="5"/>
  <c r="S1347" i="5"/>
  <c r="S1335" i="5"/>
  <c r="S1325" i="5"/>
  <c r="S1315" i="5"/>
  <c r="S1305" i="5"/>
  <c r="S1294" i="5"/>
  <c r="S1281" i="5"/>
  <c r="S1269" i="5"/>
  <c r="S1258" i="5"/>
  <c r="S1244" i="5"/>
  <c r="S1233" i="5"/>
  <c r="S1221" i="5"/>
  <c r="S1207" i="5"/>
  <c r="S1195" i="5"/>
  <c r="S1181" i="5"/>
  <c r="S1165" i="5"/>
  <c r="S1151" i="5"/>
  <c r="S1139" i="5"/>
  <c r="S1123" i="5"/>
  <c r="S1108" i="5"/>
  <c r="S1090" i="5"/>
  <c r="S1075" i="5"/>
  <c r="S1055" i="5"/>
  <c r="S1037" i="5"/>
  <c r="S1022" i="5"/>
  <c r="S1002" i="5"/>
  <c r="S985" i="5"/>
  <c r="S964" i="5"/>
  <c r="S941" i="5"/>
  <c r="S927" i="5"/>
  <c r="S904" i="5"/>
  <c r="S887" i="5"/>
  <c r="S866" i="5"/>
  <c r="S845" i="5"/>
  <c r="S828" i="5"/>
  <c r="S808" i="5"/>
  <c r="S791" i="5"/>
  <c r="S768" i="5"/>
  <c r="S747" i="5"/>
  <c r="S730" i="5"/>
  <c r="S709" i="5"/>
  <c r="S692" i="5"/>
  <c r="S672" i="5"/>
  <c r="S649" i="5"/>
  <c r="S629" i="5"/>
  <c r="S603" i="5"/>
  <c r="S584" i="5"/>
  <c r="S557" i="5"/>
  <c r="S535" i="5"/>
  <c r="S512" i="5"/>
  <c r="S489" i="5"/>
  <c r="S465" i="5"/>
  <c r="S437" i="5"/>
  <c r="S408" i="5"/>
  <c r="S385" i="5"/>
  <c r="S354" i="5"/>
  <c r="S331" i="5"/>
  <c r="S300" i="5"/>
  <c r="S269" i="5"/>
  <c r="S248" i="5"/>
  <c r="S217" i="5"/>
  <c r="S194" i="5"/>
  <c r="S163" i="5"/>
  <c r="S132" i="5"/>
  <c r="S109" i="5"/>
  <c r="S80" i="5"/>
  <c r="S57" i="5"/>
  <c r="S24" i="5"/>
  <c r="S37" i="5"/>
  <c r="S17" i="5"/>
  <c r="S1116" i="5"/>
  <c r="S1106" i="5"/>
  <c r="S1094" i="5"/>
  <c r="S1084" i="5"/>
  <c r="S1074" i="5"/>
  <c r="S1062" i="5"/>
  <c r="S1052" i="5"/>
  <c r="S1042" i="5"/>
  <c r="S1030" i="5"/>
  <c r="S1020" i="5"/>
  <c r="S1009" i="5"/>
  <c r="S995" i="5"/>
  <c r="S984" i="5"/>
  <c r="S972" i="5"/>
  <c r="S959" i="5"/>
  <c r="S947" i="5"/>
  <c r="S936" i="5"/>
  <c r="S922" i="5"/>
  <c r="S911" i="5"/>
  <c r="S899" i="5"/>
  <c r="S885" i="5"/>
  <c r="S874" i="5"/>
  <c r="S863" i="5"/>
  <c r="S849" i="5"/>
  <c r="S837" i="5"/>
  <c r="S826" i="5"/>
  <c r="S812" i="5"/>
  <c r="S801" i="5"/>
  <c r="S789" i="5"/>
  <c r="S776" i="5"/>
  <c r="S764" i="5"/>
  <c r="S753" i="5"/>
  <c r="S739" i="5"/>
  <c r="S728" i="5"/>
  <c r="S716" i="5"/>
  <c r="S703" i="5"/>
  <c r="S691" i="5"/>
  <c r="S680" i="5"/>
  <c r="S666" i="5"/>
  <c r="S655" i="5"/>
  <c r="S640" i="5"/>
  <c r="S627" i="5"/>
  <c r="S611" i="5"/>
  <c r="S599" i="5"/>
  <c r="S583" i="5"/>
  <c r="S567" i="5"/>
  <c r="S554" i="5"/>
  <c r="S538" i="5"/>
  <c r="S525" i="5"/>
  <c r="S509" i="5"/>
  <c r="S493" i="5"/>
  <c r="S481" i="5"/>
  <c r="S464" i="5"/>
  <c r="S449" i="5"/>
  <c r="S429" i="5"/>
  <c r="S411" i="5"/>
  <c r="S396" i="5"/>
  <c r="S378" i="5"/>
  <c r="S363" i="5"/>
  <c r="S345" i="5"/>
  <c r="S325" i="5"/>
  <c r="S312" i="5"/>
  <c r="S292" i="5"/>
  <c r="S277" i="5"/>
  <c r="S259" i="5"/>
  <c r="S241" i="5"/>
  <c r="S226" i="5"/>
  <c r="S208" i="5"/>
  <c r="S193" i="5"/>
  <c r="S173" i="5"/>
  <c r="S155" i="5"/>
  <c r="S140" i="5"/>
  <c r="S122" i="5"/>
  <c r="S107" i="5"/>
  <c r="S89" i="5"/>
  <c r="S69" i="5"/>
  <c r="S56" i="5"/>
  <c r="S36" i="5"/>
  <c r="S16" i="5"/>
  <c r="S1292" i="5"/>
  <c r="S1283" i="5"/>
  <c r="S1274" i="5"/>
  <c r="S1265" i="5"/>
  <c r="S1255" i="5"/>
  <c r="S1246" i="5"/>
  <c r="S1237" i="5"/>
  <c r="S1228" i="5"/>
  <c r="S1219" i="5"/>
  <c r="S1210" i="5"/>
  <c r="S1199" i="5"/>
  <c r="S1189" i="5"/>
  <c r="S1179" i="5"/>
  <c r="S1167" i="5"/>
  <c r="S1157" i="5"/>
  <c r="S1147" i="5"/>
  <c r="S1135" i="5"/>
  <c r="S1125" i="5"/>
  <c r="S1115" i="5"/>
  <c r="S1103" i="5"/>
  <c r="S1093" i="5"/>
  <c r="S1083" i="5"/>
  <c r="S1071" i="5"/>
  <c r="S1061" i="5"/>
  <c r="S1051" i="5"/>
  <c r="S1039" i="5"/>
  <c r="S1029" i="5"/>
  <c r="S1019" i="5"/>
  <c r="S1005" i="5"/>
  <c r="S994" i="5"/>
  <c r="S983" i="5"/>
  <c r="S969" i="5"/>
  <c r="S957" i="5"/>
  <c r="S946" i="5"/>
  <c r="S932" i="5"/>
  <c r="S921" i="5"/>
  <c r="S909" i="5"/>
  <c r="S896" i="5"/>
  <c r="S884" i="5"/>
  <c r="S873" i="5"/>
  <c r="S859" i="5"/>
  <c r="S848" i="5"/>
  <c r="S836" i="5"/>
  <c r="S823" i="5"/>
  <c r="S811" i="5"/>
  <c r="S800" i="5"/>
  <c r="S786" i="5"/>
  <c r="S775" i="5"/>
  <c r="S763" i="5"/>
  <c r="S749" i="5"/>
  <c r="S738" i="5"/>
  <c r="S727" i="5"/>
  <c r="S713" i="5"/>
  <c r="S701" i="5"/>
  <c r="S690" i="5"/>
  <c r="S676" i="5"/>
  <c r="S665" i="5"/>
  <c r="S653" i="5"/>
  <c r="S639" i="5"/>
  <c r="S626" i="5"/>
  <c r="S610" i="5"/>
  <c r="S594" i="5"/>
  <c r="S581" i="5"/>
  <c r="S565" i="5"/>
  <c r="S553" i="5"/>
  <c r="S537" i="5"/>
  <c r="S521" i="5"/>
  <c r="S508" i="5"/>
  <c r="S492" i="5"/>
  <c r="S480" i="5"/>
  <c r="S461" i="5"/>
  <c r="S443" i="5"/>
  <c r="S428" i="5"/>
  <c r="S410" i="5"/>
  <c r="S395" i="5"/>
  <c r="S377" i="5"/>
  <c r="S357" i="5"/>
  <c r="S344" i="5"/>
  <c r="S324" i="5"/>
  <c r="S309" i="5"/>
  <c r="S291" i="5"/>
  <c r="S273" i="5"/>
  <c r="S258" i="5"/>
  <c r="S240" i="5"/>
  <c r="S225" i="5"/>
  <c r="S205" i="5"/>
  <c r="S187" i="5"/>
  <c r="S172" i="5"/>
  <c r="S154" i="5"/>
  <c r="S139" i="5"/>
  <c r="S121" i="5"/>
  <c r="S101" i="5"/>
  <c r="S88" i="5"/>
  <c r="S68" i="5"/>
  <c r="S53" i="5"/>
  <c r="S35" i="5"/>
  <c r="S13" i="5"/>
  <c r="S2600" i="5"/>
  <c r="S2592" i="5"/>
  <c r="S2584" i="5"/>
  <c r="S2576" i="5"/>
  <c r="S2568" i="5"/>
  <c r="S2560" i="5"/>
  <c r="S2552" i="5"/>
  <c r="S2544" i="5"/>
  <c r="S2536" i="5"/>
  <c r="S2528" i="5"/>
  <c r="S2520" i="5"/>
  <c r="S2512" i="5"/>
  <c r="S2504" i="5"/>
  <c r="S2496" i="5"/>
  <c r="S2488" i="5"/>
  <c r="S2480" i="5"/>
  <c r="S2472" i="5"/>
  <c r="S2464" i="5"/>
  <c r="S2456" i="5"/>
  <c r="S2448" i="5"/>
  <c r="S2440" i="5"/>
  <c r="S2432" i="5"/>
  <c r="S2424" i="5"/>
  <c r="S2416" i="5"/>
  <c r="S2408" i="5"/>
  <c r="S2400" i="5"/>
  <c r="S2392" i="5"/>
  <c r="S2384" i="5"/>
  <c r="S2376" i="5"/>
  <c r="S2368" i="5"/>
  <c r="S2360" i="5"/>
  <c r="S2352" i="5"/>
  <c r="S2344" i="5"/>
  <c r="S2336" i="5"/>
  <c r="S2328" i="5"/>
  <c r="S2320" i="5"/>
  <c r="S2312" i="5"/>
  <c r="S2304" i="5"/>
  <c r="S2296" i="5"/>
  <c r="S2288" i="5"/>
  <c r="S2280" i="5"/>
  <c r="S2272" i="5"/>
  <c r="S2264" i="5"/>
  <c r="S2256" i="5"/>
  <c r="S2248" i="5"/>
  <c r="S2240" i="5"/>
  <c r="S2232" i="5"/>
  <c r="S2224" i="5"/>
  <c r="S2216" i="5"/>
  <c r="S2208" i="5"/>
  <c r="S2200" i="5"/>
  <c r="S2192" i="5"/>
  <c r="S2184" i="5"/>
  <c r="S2176" i="5"/>
  <c r="S2168" i="5"/>
  <c r="S2160" i="5"/>
  <c r="S2152" i="5"/>
  <c r="S2144" i="5"/>
  <c r="S2136" i="5"/>
  <c r="S2128" i="5"/>
  <c r="S2120" i="5"/>
  <c r="S2112" i="5"/>
  <c r="S2104" i="5"/>
  <c r="S2096" i="5"/>
  <c r="S2088" i="5"/>
  <c r="S2080" i="5"/>
  <c r="S2072" i="5"/>
  <c r="S2064" i="5"/>
  <c r="S2056" i="5"/>
  <c r="S2048" i="5"/>
  <c r="S2040" i="5"/>
  <c r="S2032" i="5"/>
  <c r="S2024" i="5"/>
  <c r="S2016" i="5"/>
  <c r="S2008" i="5"/>
  <c r="S2000" i="5"/>
  <c r="S1992" i="5"/>
  <c r="S1984" i="5"/>
  <c r="S1976" i="5"/>
  <c r="S1968" i="5"/>
  <c r="S1960" i="5"/>
  <c r="S1952" i="5"/>
  <c r="S1944" i="5"/>
  <c r="S1936" i="5"/>
  <c r="S1928" i="5"/>
  <c r="S1920" i="5"/>
  <c r="S1912" i="5"/>
  <c r="S1904" i="5"/>
  <c r="S1896" i="5"/>
  <c r="S1888" i="5"/>
  <c r="S1880" i="5"/>
  <c r="S1872" i="5"/>
  <c r="S1864" i="5"/>
  <c r="S1856" i="5"/>
  <c r="S1848" i="5"/>
  <c r="S1840" i="5"/>
  <c r="S1832" i="5"/>
  <c r="S1824" i="5"/>
  <c r="S1816" i="5"/>
  <c r="S1808" i="5"/>
  <c r="S1800" i="5"/>
  <c r="S1792" i="5"/>
  <c r="S1784" i="5"/>
  <c r="S1776" i="5"/>
  <c r="S1768" i="5"/>
  <c r="S1760" i="5"/>
  <c r="S1752" i="5"/>
  <c r="S1744" i="5"/>
  <c r="S1736" i="5"/>
  <c r="S1728" i="5"/>
  <c r="S1720" i="5"/>
  <c r="S1712" i="5"/>
  <c r="S1704" i="5"/>
  <c r="S1696" i="5"/>
  <c r="S1688" i="5"/>
  <c r="S1680" i="5"/>
  <c r="S1672" i="5"/>
  <c r="S1664" i="5"/>
  <c r="S1656" i="5"/>
  <c r="S1647" i="5"/>
  <c r="S1638" i="5"/>
  <c r="S1629" i="5"/>
  <c r="S1620" i="5"/>
  <c r="S1611" i="5"/>
  <c r="S1602" i="5"/>
  <c r="S1593" i="5"/>
  <c r="S1583" i="5"/>
  <c r="S1574" i="5"/>
  <c r="S1565" i="5"/>
  <c r="S1556" i="5"/>
  <c r="S1547" i="5"/>
  <c r="S1538" i="5"/>
  <c r="S1529" i="5"/>
  <c r="S1519" i="5"/>
  <c r="S1510" i="5"/>
  <c r="S1501" i="5"/>
  <c r="S1492" i="5"/>
  <c r="S1483" i="5"/>
  <c r="S1474" i="5"/>
  <c r="S1465" i="5"/>
  <c r="S1455" i="5"/>
  <c r="S1446" i="5"/>
  <c r="S1437" i="5"/>
  <c r="S1428" i="5"/>
  <c r="S1419" i="5"/>
  <c r="S1410" i="5"/>
  <c r="S1401" i="5"/>
  <c r="S1391" i="5"/>
  <c r="S1382" i="5"/>
  <c r="S1373" i="5"/>
  <c r="S1364" i="5"/>
  <c r="S1355" i="5"/>
  <c r="S1346" i="5"/>
  <c r="S1337" i="5"/>
  <c r="S1327" i="5"/>
  <c r="S1318" i="5"/>
  <c r="S1309" i="5"/>
  <c r="S1300" i="5"/>
  <c r="S1291" i="5"/>
  <c r="S1282" i="5"/>
  <c r="S1273" i="5"/>
  <c r="S1263" i="5"/>
  <c r="S1254" i="5"/>
  <c r="S1245" i="5"/>
  <c r="S1236" i="5"/>
  <c r="S1227" i="5"/>
  <c r="S1218" i="5"/>
  <c r="S1209" i="5"/>
  <c r="S1198" i="5"/>
  <c r="S1188" i="5"/>
  <c r="S1178" i="5"/>
  <c r="S1166" i="5"/>
  <c r="S1156" i="5"/>
  <c r="S1146" i="5"/>
  <c r="S1134" i="5"/>
  <c r="S1124" i="5"/>
  <c r="S1114" i="5"/>
  <c r="S1102" i="5"/>
  <c r="S1092" i="5"/>
  <c r="S1082" i="5"/>
  <c r="S1070" i="5"/>
  <c r="S1060" i="5"/>
  <c r="S1050" i="5"/>
  <c r="S1038" i="5"/>
  <c r="S1028" i="5"/>
  <c r="S1018" i="5"/>
  <c r="S1004" i="5"/>
  <c r="S993" i="5"/>
  <c r="S981" i="5"/>
  <c r="S968" i="5"/>
  <c r="S956" i="5"/>
  <c r="S945" i="5"/>
  <c r="S931" i="5"/>
  <c r="S920" i="5"/>
  <c r="S908" i="5"/>
  <c r="S895" i="5"/>
  <c r="S883" i="5"/>
  <c r="S872" i="5"/>
  <c r="S858" i="5"/>
  <c r="S847" i="5"/>
  <c r="S835" i="5"/>
  <c r="S821" i="5"/>
  <c r="S810" i="5"/>
  <c r="S799" i="5"/>
  <c r="S785" i="5"/>
  <c r="S773" i="5"/>
  <c r="S762" i="5"/>
  <c r="S748" i="5"/>
  <c r="S737" i="5"/>
  <c r="S725" i="5"/>
  <c r="S712" i="5"/>
  <c r="S700" i="5"/>
  <c r="S689" i="5"/>
  <c r="S675" i="5"/>
  <c r="S664" i="5"/>
  <c r="S652" i="5"/>
  <c r="S637" i="5"/>
  <c r="S621" i="5"/>
  <c r="S609" i="5"/>
  <c r="S593" i="5"/>
  <c r="S580" i="5"/>
  <c r="S564" i="5"/>
  <c r="S548" i="5"/>
  <c r="S536" i="5"/>
  <c r="S520" i="5"/>
  <c r="S507" i="5"/>
  <c r="S491" i="5"/>
  <c r="S475" i="5"/>
  <c r="S460" i="5"/>
  <c r="S442" i="5"/>
  <c r="S427" i="5"/>
  <c r="S409" i="5"/>
  <c r="S389" i="5"/>
  <c r="S376" i="5"/>
  <c r="S356" i="5"/>
  <c r="S341" i="5"/>
  <c r="S323" i="5"/>
  <c r="S305" i="5"/>
  <c r="S290" i="5"/>
  <c r="S272" i="5"/>
  <c r="S257" i="5"/>
  <c r="S237" i="5"/>
  <c r="S219" i="5"/>
  <c r="S204" i="5"/>
  <c r="S186" i="5"/>
  <c r="S171" i="5"/>
  <c r="S153" i="5"/>
  <c r="S133" i="5"/>
  <c r="S120" i="5"/>
  <c r="S100" i="5"/>
  <c r="S85" i="5"/>
  <c r="S67" i="5"/>
  <c r="S49" i="5"/>
  <c r="S34" i="5"/>
  <c r="S12" i="5"/>
  <c r="S33" i="5"/>
  <c r="S21" i="5"/>
  <c r="S11" i="5"/>
  <c r="S643" i="5"/>
  <c r="S634" i="5"/>
  <c r="S625" i="5"/>
  <c r="S616" i="5"/>
  <c r="S607" i="5"/>
  <c r="S597" i="5"/>
  <c r="S588" i="5"/>
  <c r="S579" i="5"/>
  <c r="S570" i="5"/>
  <c r="S561" i="5"/>
  <c r="S552" i="5"/>
  <c r="S543" i="5"/>
  <c r="S533" i="5"/>
  <c r="S524" i="5"/>
  <c r="S515" i="5"/>
  <c r="S506" i="5"/>
  <c r="S497" i="5"/>
  <c r="S488" i="5"/>
  <c r="S479" i="5"/>
  <c r="S468" i="5"/>
  <c r="S458" i="5"/>
  <c r="S448" i="5"/>
  <c r="S436" i="5"/>
  <c r="S426" i="5"/>
  <c r="S416" i="5"/>
  <c r="S404" i="5"/>
  <c r="S394" i="5"/>
  <c r="S384" i="5"/>
  <c r="S372" i="5"/>
  <c r="S362" i="5"/>
  <c r="S352" i="5"/>
  <c r="S340" i="5"/>
  <c r="S330" i="5"/>
  <c r="S320" i="5"/>
  <c r="S308" i="5"/>
  <c r="S298" i="5"/>
  <c r="S288" i="5"/>
  <c r="S276" i="5"/>
  <c r="S266" i="5"/>
  <c r="S256" i="5"/>
  <c r="S244" i="5"/>
  <c r="S234" i="5"/>
  <c r="S224" i="5"/>
  <c r="S212" i="5"/>
  <c r="S202" i="5"/>
  <c r="S192" i="5"/>
  <c r="S180" i="5"/>
  <c r="S170" i="5"/>
  <c r="S160" i="5"/>
  <c r="S148" i="5"/>
  <c r="S138" i="5"/>
  <c r="S128" i="5"/>
  <c r="S116" i="5"/>
  <c r="S106" i="5"/>
  <c r="S96" i="5"/>
  <c r="S84" i="5"/>
  <c r="S74" i="5"/>
  <c r="S64" i="5"/>
  <c r="S52" i="5"/>
  <c r="S42" i="5"/>
  <c r="S32" i="5"/>
  <c r="S20" i="5"/>
  <c r="S10" i="5"/>
  <c r="S1201" i="5"/>
  <c r="S1193" i="5"/>
  <c r="S1185" i="5"/>
  <c r="S1177" i="5"/>
  <c r="S1169" i="5"/>
  <c r="S1161" i="5"/>
  <c r="S1153" i="5"/>
  <c r="S1145" i="5"/>
  <c r="S1137" i="5"/>
  <c r="S1129" i="5"/>
  <c r="S1121" i="5"/>
  <c r="S1113" i="5"/>
  <c r="S1105" i="5"/>
  <c r="S1097" i="5"/>
  <c r="S1089" i="5"/>
  <c r="S1081" i="5"/>
  <c r="S1073" i="5"/>
  <c r="S1065" i="5"/>
  <c r="S1057" i="5"/>
  <c r="S1049" i="5"/>
  <c r="S1041" i="5"/>
  <c r="S1033" i="5"/>
  <c r="S1025" i="5"/>
  <c r="S1017" i="5"/>
  <c r="S1008" i="5"/>
  <c r="S999" i="5"/>
  <c r="S989" i="5"/>
  <c r="S980" i="5"/>
  <c r="S971" i="5"/>
  <c r="S962" i="5"/>
  <c r="S953" i="5"/>
  <c r="S944" i="5"/>
  <c r="S935" i="5"/>
  <c r="S925" i="5"/>
  <c r="S916" i="5"/>
  <c r="S907" i="5"/>
  <c r="S898" i="5"/>
  <c r="S889" i="5"/>
  <c r="S880" i="5"/>
  <c r="S871" i="5"/>
  <c r="S861" i="5"/>
  <c r="S852" i="5"/>
  <c r="S843" i="5"/>
  <c r="S834" i="5"/>
  <c r="S825" i="5"/>
  <c r="S816" i="5"/>
  <c r="S807" i="5"/>
  <c r="S797" i="5"/>
  <c r="S788" i="5"/>
  <c r="S779" i="5"/>
  <c r="S770" i="5"/>
  <c r="S761" i="5"/>
  <c r="S752" i="5"/>
  <c r="S743" i="5"/>
  <c r="S733" i="5"/>
  <c r="S724" i="5"/>
  <c r="S715" i="5"/>
  <c r="S706" i="5"/>
  <c r="S697" i="5"/>
  <c r="S688" i="5"/>
  <c r="S679" i="5"/>
  <c r="S669" i="5"/>
  <c r="S660" i="5"/>
  <c r="S651" i="5"/>
  <c r="S642" i="5"/>
  <c r="S633" i="5"/>
  <c r="S624" i="5"/>
  <c r="S615" i="5"/>
  <c r="S605" i="5"/>
  <c r="S596" i="5"/>
  <c r="S587" i="5"/>
  <c r="S578" i="5"/>
  <c r="S569" i="5"/>
  <c r="S560" i="5"/>
  <c r="S551" i="5"/>
  <c r="S541" i="5"/>
  <c r="S532" i="5"/>
  <c r="S523" i="5"/>
  <c r="S514" i="5"/>
  <c r="S505" i="5"/>
  <c r="S496" i="5"/>
  <c r="S487" i="5"/>
  <c r="S477" i="5"/>
  <c r="S467" i="5"/>
  <c r="S457" i="5"/>
  <c r="S445" i="5"/>
  <c r="S435" i="5"/>
  <c r="S425" i="5"/>
  <c r="S413" i="5"/>
  <c r="S403" i="5"/>
  <c r="S393" i="5"/>
  <c r="S381" i="5"/>
  <c r="S371" i="5"/>
  <c r="S361" i="5"/>
  <c r="S349" i="5"/>
  <c r="S339" i="5"/>
  <c r="S329" i="5"/>
  <c r="S317" i="5"/>
  <c r="S307" i="5"/>
  <c r="S297" i="5"/>
  <c r="S285" i="5"/>
  <c r="S275" i="5"/>
  <c r="S265" i="5"/>
  <c r="S253" i="5"/>
  <c r="S243" i="5"/>
  <c r="S233" i="5"/>
  <c r="S221" i="5"/>
  <c r="S211" i="5"/>
  <c r="S201" i="5"/>
  <c r="S189" i="5"/>
  <c r="S179" i="5"/>
  <c r="S169" i="5"/>
  <c r="S157" i="5"/>
  <c r="S147" i="5"/>
  <c r="S137" i="5"/>
  <c r="S125" i="5"/>
  <c r="S115" i="5"/>
  <c r="S105" i="5"/>
  <c r="S93" i="5"/>
  <c r="S83" i="5"/>
  <c r="S73" i="5"/>
  <c r="S61" i="5"/>
  <c r="S51" i="5"/>
  <c r="S41" i="5"/>
  <c r="S29" i="5"/>
  <c r="S19" i="5"/>
  <c r="S9" i="5"/>
  <c r="S1648" i="5"/>
  <c r="S1640" i="5"/>
  <c r="S1632" i="5"/>
  <c r="S1624" i="5"/>
  <c r="S1616" i="5"/>
  <c r="S1608" i="5"/>
  <c r="S1600" i="5"/>
  <c r="S1592" i="5"/>
  <c r="S1584" i="5"/>
  <c r="S1576" i="5"/>
  <c r="S1568" i="5"/>
  <c r="S1560" i="5"/>
  <c r="S1552" i="5"/>
  <c r="S1544" i="5"/>
  <c r="S1536" i="5"/>
  <c r="S1528" i="5"/>
  <c r="S1520" i="5"/>
  <c r="S1512" i="5"/>
  <c r="S1504" i="5"/>
  <c r="S1496" i="5"/>
  <c r="S1488" i="5"/>
  <c r="S1480" i="5"/>
  <c r="S1472" i="5"/>
  <c r="S1464" i="5"/>
  <c r="S1456" i="5"/>
  <c r="S1448" i="5"/>
  <c r="S1440" i="5"/>
  <c r="S1432" i="5"/>
  <c r="S1424" i="5"/>
  <c r="S1416" i="5"/>
  <c r="S1408" i="5"/>
  <c r="S1400" i="5"/>
  <c r="S1392" i="5"/>
  <c r="S1384" i="5"/>
  <c r="S1376" i="5"/>
  <c r="S1368" i="5"/>
  <c r="S1360" i="5"/>
  <c r="S1352" i="5"/>
  <c r="S1344" i="5"/>
  <c r="S1336" i="5"/>
  <c r="S1328" i="5"/>
  <c r="S1320" i="5"/>
  <c r="S1312" i="5"/>
  <c r="S1304" i="5"/>
  <c r="S1296" i="5"/>
  <c r="S1288" i="5"/>
  <c r="S1280" i="5"/>
  <c r="S1272" i="5"/>
  <c r="S1264" i="5"/>
  <c r="S1256" i="5"/>
  <c r="S1248" i="5"/>
  <c r="S1240" i="5"/>
  <c r="S1232" i="5"/>
  <c r="S1224" i="5"/>
  <c r="S1216" i="5"/>
  <c r="S1208" i="5"/>
  <c r="S1200" i="5"/>
  <c r="S1192" i="5"/>
  <c r="S1184" i="5"/>
  <c r="S1176" i="5"/>
  <c r="S1168" i="5"/>
  <c r="S1160" i="5"/>
  <c r="S1152" i="5"/>
  <c r="S1144" i="5"/>
  <c r="S1136" i="5"/>
  <c r="S1128" i="5"/>
  <c r="S1120" i="5"/>
  <c r="S1112" i="5"/>
  <c r="S1104" i="5"/>
  <c r="S1096" i="5"/>
  <c r="S1088" i="5"/>
  <c r="S1080" i="5"/>
  <c r="S1072" i="5"/>
  <c r="S1064" i="5"/>
  <c r="S1056" i="5"/>
  <c r="S1048" i="5"/>
  <c r="S1040" i="5"/>
  <c r="S1032" i="5"/>
  <c r="S1024" i="5"/>
  <c r="S1016" i="5"/>
  <c r="S1007" i="5"/>
  <c r="S997" i="5"/>
  <c r="S988" i="5"/>
  <c r="S979" i="5"/>
  <c r="S970" i="5"/>
  <c r="S961" i="5"/>
  <c r="S952" i="5"/>
  <c r="S943" i="5"/>
  <c r="S933" i="5"/>
  <c r="S924" i="5"/>
  <c r="S915" i="5"/>
  <c r="S906" i="5"/>
  <c r="S897" i="5"/>
  <c r="S888" i="5"/>
  <c r="S879" i="5"/>
  <c r="S869" i="5"/>
  <c r="S860" i="5"/>
  <c r="S851" i="5"/>
  <c r="S842" i="5"/>
  <c r="S833" i="5"/>
  <c r="S824" i="5"/>
  <c r="S815" i="5"/>
  <c r="S805" i="5"/>
  <c r="S796" i="5"/>
  <c r="S787" i="5"/>
  <c r="S778" i="5"/>
  <c r="S769" i="5"/>
  <c r="S760" i="5"/>
  <c r="S751" i="5"/>
  <c r="S741" i="5"/>
  <c r="S732" i="5"/>
  <c r="S723" i="5"/>
  <c r="S714" i="5"/>
  <c r="S705" i="5"/>
  <c r="S696" i="5"/>
  <c r="S687" i="5"/>
  <c r="S677" i="5"/>
  <c r="S668" i="5"/>
  <c r="S659" i="5"/>
  <c r="S650" i="5"/>
  <c r="S641" i="5"/>
  <c r="S632" i="5"/>
  <c r="S623" i="5"/>
  <c r="S613" i="5"/>
  <c r="S604" i="5"/>
  <c r="S595" i="5"/>
  <c r="S586" i="5"/>
  <c r="S577" i="5"/>
  <c r="S568" i="5"/>
  <c r="S559" i="5"/>
  <c r="S549" i="5"/>
  <c r="S540" i="5"/>
  <c r="S531" i="5"/>
  <c r="S522" i="5"/>
  <c r="S513" i="5"/>
  <c r="S504" i="5"/>
  <c r="S495" i="5"/>
  <c r="S485" i="5"/>
  <c r="S476" i="5"/>
  <c r="S466" i="5"/>
  <c r="S456" i="5"/>
  <c r="S444" i="5"/>
  <c r="S434" i="5"/>
  <c r="S424" i="5"/>
  <c r="S412" i="5"/>
  <c r="S402" i="5"/>
  <c r="S392" i="5"/>
  <c r="S380" i="5"/>
  <c r="S370" i="5"/>
  <c r="S360" i="5"/>
  <c r="S348" i="5"/>
  <c r="S338" i="5"/>
  <c r="S328" i="5"/>
  <c r="S316" i="5"/>
  <c r="S306" i="5"/>
  <c r="S296" i="5"/>
  <c r="S284" i="5"/>
  <c r="S274" i="5"/>
  <c r="S264" i="5"/>
  <c r="S252" i="5"/>
  <c r="S242" i="5"/>
  <c r="S232" i="5"/>
  <c r="S220" i="5"/>
  <c r="S210" i="5"/>
  <c r="S200" i="5"/>
  <c r="S188" i="5"/>
  <c r="S178" i="5"/>
  <c r="S168" i="5"/>
  <c r="S156" i="5"/>
  <c r="S146" i="5"/>
  <c r="S136" i="5"/>
  <c r="S124" i="5"/>
  <c r="S114" i="5"/>
  <c r="S104" i="5"/>
  <c r="S92" i="5"/>
  <c r="S82" i="5"/>
  <c r="S72" i="5"/>
  <c r="S60" i="5"/>
  <c r="S50" i="5"/>
  <c r="S40" i="5"/>
  <c r="S28" i="5"/>
  <c r="S18" i="5"/>
  <c r="S8" i="5"/>
  <c r="S471" i="5"/>
  <c r="S463" i="5"/>
  <c r="S455" i="5"/>
  <c r="S447" i="5"/>
  <c r="S439" i="5"/>
  <c r="S431" i="5"/>
  <c r="S423" i="5"/>
  <c r="S415" i="5"/>
  <c r="S407" i="5"/>
  <c r="S399" i="5"/>
  <c r="S391" i="5"/>
  <c r="S383" i="5"/>
  <c r="S375" i="5"/>
  <c r="S367" i="5"/>
  <c r="S359" i="5"/>
  <c r="S351" i="5"/>
  <c r="S343" i="5"/>
  <c r="S335" i="5"/>
  <c r="S327" i="5"/>
  <c r="S319" i="5"/>
  <c r="S311" i="5"/>
  <c r="S303" i="5"/>
  <c r="S295" i="5"/>
  <c r="S287" i="5"/>
  <c r="S279" i="5"/>
  <c r="S271" i="5"/>
  <c r="S263" i="5"/>
  <c r="S255" i="5"/>
  <c r="S247" i="5"/>
  <c r="S239" i="5"/>
  <c r="S231" i="5"/>
  <c r="S223" i="5"/>
  <c r="S215" i="5"/>
  <c r="S207" i="5"/>
  <c r="S199" i="5"/>
  <c r="S191" i="5"/>
  <c r="S183" i="5"/>
  <c r="S175" i="5"/>
  <c r="S167" i="5"/>
  <c r="S159" i="5"/>
  <c r="S151" i="5"/>
  <c r="S143" i="5"/>
  <c r="S135" i="5"/>
  <c r="S127" i="5"/>
  <c r="S119" i="5"/>
  <c r="S111" i="5"/>
  <c r="S103" i="5"/>
  <c r="S95" i="5"/>
  <c r="S87" i="5"/>
  <c r="S79" i="5"/>
  <c r="S71" i="5"/>
  <c r="S63" i="5"/>
  <c r="S55" i="5"/>
  <c r="S47" i="5"/>
  <c r="S39" i="5"/>
  <c r="S31" i="5"/>
  <c r="S23" i="5"/>
  <c r="S15" i="5"/>
  <c r="S7" i="5"/>
  <c r="S1014" i="5"/>
  <c r="S1006" i="5"/>
  <c r="S998" i="5"/>
  <c r="S990" i="5"/>
  <c r="S982" i="5"/>
  <c r="S974" i="5"/>
  <c r="S966" i="5"/>
  <c r="S958" i="5"/>
  <c r="S950" i="5"/>
  <c r="S942" i="5"/>
  <c r="S934" i="5"/>
  <c r="S926" i="5"/>
  <c r="S918" i="5"/>
  <c r="S910" i="5"/>
  <c r="S902" i="5"/>
  <c r="S894" i="5"/>
  <c r="S886" i="5"/>
  <c r="S878" i="5"/>
  <c r="S870" i="5"/>
  <c r="S862" i="5"/>
  <c r="S854" i="5"/>
  <c r="S846" i="5"/>
  <c r="S838" i="5"/>
  <c r="S830" i="5"/>
  <c r="S822" i="5"/>
  <c r="S814" i="5"/>
  <c r="S806" i="5"/>
  <c r="S798" i="5"/>
  <c r="S790" i="5"/>
  <c r="S782" i="5"/>
  <c r="S774" i="5"/>
  <c r="S766" i="5"/>
  <c r="S758" i="5"/>
  <c r="S750" i="5"/>
  <c r="S742" i="5"/>
  <c r="S734" i="5"/>
  <c r="S726" i="5"/>
  <c r="S718" i="5"/>
  <c r="S710" i="5"/>
  <c r="S702" i="5"/>
  <c r="S694" i="5"/>
  <c r="S686" i="5"/>
  <c r="S678" i="5"/>
  <c r="S670" i="5"/>
  <c r="S662" i="5"/>
  <c r="S654" i="5"/>
  <c r="S646" i="5"/>
  <c r="S638" i="5"/>
  <c r="S630" i="5"/>
  <c r="S622" i="5"/>
  <c r="S614" i="5"/>
  <c r="S606" i="5"/>
  <c r="S598" i="5"/>
  <c r="S590" i="5"/>
  <c r="S582" i="5"/>
  <c r="S574" i="5"/>
  <c r="S566" i="5"/>
  <c r="S558" i="5"/>
  <c r="S550" i="5"/>
  <c r="S542" i="5"/>
  <c r="S534" i="5"/>
  <c r="S526" i="5"/>
  <c r="S518" i="5"/>
  <c r="S510" i="5"/>
  <c r="S502" i="5"/>
  <c r="S494" i="5"/>
  <c r="S486" i="5"/>
  <c r="S478" i="5"/>
  <c r="S470" i="5"/>
  <c r="S462" i="5"/>
  <c r="S454" i="5"/>
  <c r="S446" i="5"/>
  <c r="S438" i="5"/>
  <c r="S430" i="5"/>
  <c r="S422" i="5"/>
  <c r="S414" i="5"/>
  <c r="S406" i="5"/>
  <c r="S398" i="5"/>
  <c r="S390" i="5"/>
  <c r="S382" i="5"/>
  <c r="S374" i="5"/>
  <c r="S366" i="5"/>
  <c r="S358" i="5"/>
  <c r="S350" i="5"/>
  <c r="S342" i="5"/>
  <c r="S334" i="5"/>
  <c r="S326" i="5"/>
  <c r="S318" i="5"/>
  <c r="S310" i="5"/>
  <c r="S302" i="5"/>
  <c r="S294" i="5"/>
  <c r="S286" i="5"/>
  <c r="S278" i="5"/>
  <c r="S270" i="5"/>
  <c r="S262" i="5"/>
  <c r="S254" i="5"/>
  <c r="S246" i="5"/>
  <c r="S238" i="5"/>
  <c r="S230" i="5"/>
  <c r="S222" i="5"/>
  <c r="S214" i="5"/>
  <c r="S206" i="5"/>
  <c r="S198" i="5"/>
  <c r="S190" i="5"/>
  <c r="S182" i="5"/>
  <c r="S174" i="5"/>
  <c r="S166" i="5"/>
  <c r="S158" i="5"/>
  <c r="S150" i="5"/>
  <c r="S142" i="5"/>
  <c r="S134" i="5"/>
  <c r="S126" i="5"/>
  <c r="S118" i="5"/>
  <c r="S110" i="5"/>
  <c r="S102" i="5"/>
  <c r="S94" i="5"/>
  <c r="S86" i="5"/>
  <c r="S78" i="5"/>
  <c r="S70" i="5"/>
  <c r="S62" i="5"/>
  <c r="S54" i="5"/>
  <c r="S46" i="5"/>
  <c r="S38" i="5"/>
  <c r="S30" i="5"/>
  <c r="S22" i="5"/>
  <c r="S14" i="5"/>
  <c r="S6" i="5"/>
  <c r="R4235" i="5"/>
  <c r="R4213" i="5"/>
  <c r="R4191" i="5"/>
  <c r="R4171" i="5"/>
  <c r="R4149" i="5"/>
  <c r="R4127" i="5"/>
  <c r="R4107" i="5"/>
  <c r="R4085" i="5"/>
  <c r="R4063" i="5"/>
  <c r="R4043" i="5"/>
  <c r="R4021" i="5"/>
  <c r="R3999" i="5"/>
  <c r="R3975" i="5"/>
  <c r="R3950" i="5"/>
  <c r="R3925" i="5"/>
  <c r="R3900" i="5"/>
  <c r="R3875" i="5"/>
  <c r="R3847" i="5"/>
  <c r="R3822" i="5"/>
  <c r="R3797" i="5"/>
  <c r="R3772" i="5"/>
  <c r="R3747" i="5"/>
  <c r="R3719" i="5"/>
  <c r="R3694" i="5"/>
  <c r="R3669" i="5"/>
  <c r="R3630" i="5"/>
  <c r="R3583" i="5"/>
  <c r="R3501" i="5"/>
  <c r="R3365" i="5"/>
  <c r="R4234" i="5"/>
  <c r="R4212" i="5"/>
  <c r="R4190" i="5"/>
  <c r="R4170" i="5"/>
  <c r="R4148" i="5"/>
  <c r="R4126" i="5"/>
  <c r="R4106" i="5"/>
  <c r="R4084" i="5"/>
  <c r="R4062" i="5"/>
  <c r="R4042" i="5"/>
  <c r="R4020" i="5"/>
  <c r="R3998" i="5"/>
  <c r="R3974" i="5"/>
  <c r="R3949" i="5"/>
  <c r="R3924" i="5"/>
  <c r="R3899" i="5"/>
  <c r="R3871" i="5"/>
  <c r="R3846" i="5"/>
  <c r="R3821" i="5"/>
  <c r="R3796" i="5"/>
  <c r="R3771" i="5"/>
  <c r="R3743" i="5"/>
  <c r="R3718" i="5"/>
  <c r="R3693" i="5"/>
  <c r="R3668" i="5"/>
  <c r="R3629" i="5"/>
  <c r="R3581" i="5"/>
  <c r="R3494" i="5"/>
  <c r="R3332" i="5"/>
  <c r="R4231" i="5"/>
  <c r="R4211" i="5"/>
  <c r="R4189" i="5"/>
  <c r="R4167" i="5"/>
  <c r="R4147" i="5"/>
  <c r="R4125" i="5"/>
  <c r="R4103" i="5"/>
  <c r="R4083" i="5"/>
  <c r="R4061" i="5"/>
  <c r="R4039" i="5"/>
  <c r="R4019" i="5"/>
  <c r="R3997" i="5"/>
  <c r="R3973" i="5"/>
  <c r="R3948" i="5"/>
  <c r="R3923" i="5"/>
  <c r="R3895" i="5"/>
  <c r="R3870" i="5"/>
  <c r="R3845" i="5"/>
  <c r="R3820" i="5"/>
  <c r="R3795" i="5"/>
  <c r="R3767" i="5"/>
  <c r="R3742" i="5"/>
  <c r="R3717" i="5"/>
  <c r="R3692" i="5"/>
  <c r="R3667" i="5"/>
  <c r="R3623" i="5"/>
  <c r="R3565" i="5"/>
  <c r="R3478" i="5"/>
  <c r="R3296" i="5"/>
  <c r="R4230" i="5"/>
  <c r="R4210" i="5"/>
  <c r="R4188" i="5"/>
  <c r="R4166" i="5"/>
  <c r="R4146" i="5"/>
  <c r="R4124" i="5"/>
  <c r="R4102" i="5"/>
  <c r="R4082" i="5"/>
  <c r="R4060" i="5"/>
  <c r="R4038" i="5"/>
  <c r="R4018" i="5"/>
  <c r="R3996" i="5"/>
  <c r="R3972" i="5"/>
  <c r="R3947" i="5"/>
  <c r="R3919" i="5"/>
  <c r="R3894" i="5"/>
  <c r="R3869" i="5"/>
  <c r="R3844" i="5"/>
  <c r="R3819" i="5"/>
  <c r="R3791" i="5"/>
  <c r="R3766" i="5"/>
  <c r="R3741" i="5"/>
  <c r="R3716" i="5"/>
  <c r="R3691" i="5"/>
  <c r="R3663" i="5"/>
  <c r="R3622" i="5"/>
  <c r="R3558" i="5"/>
  <c r="R3471" i="5"/>
  <c r="R3259" i="5"/>
  <c r="R4223" i="5"/>
  <c r="R4203" i="5"/>
  <c r="R4181" i="5"/>
  <c r="R4159" i="5"/>
  <c r="R4139" i="5"/>
  <c r="R4117" i="5"/>
  <c r="R4095" i="5"/>
  <c r="R4075" i="5"/>
  <c r="R4053" i="5"/>
  <c r="R4031" i="5"/>
  <c r="R4011" i="5"/>
  <c r="R3989" i="5"/>
  <c r="R3964" i="5"/>
  <c r="R3939" i="5"/>
  <c r="R3911" i="5"/>
  <c r="R3886" i="5"/>
  <c r="R3861" i="5"/>
  <c r="R3836" i="5"/>
  <c r="R3811" i="5"/>
  <c r="R3783" i="5"/>
  <c r="R3758" i="5"/>
  <c r="R3733" i="5"/>
  <c r="R3708" i="5"/>
  <c r="R3683" i="5"/>
  <c r="R3653" i="5"/>
  <c r="R3607" i="5"/>
  <c r="R3542" i="5"/>
  <c r="R3455" i="5"/>
  <c r="R3223" i="5"/>
  <c r="R4222" i="5"/>
  <c r="R4202" i="5"/>
  <c r="R4180" i="5"/>
  <c r="R4158" i="5"/>
  <c r="R4138" i="5"/>
  <c r="R4116" i="5"/>
  <c r="R4094" i="5"/>
  <c r="R4074" i="5"/>
  <c r="R4052" i="5"/>
  <c r="R4030" i="5"/>
  <c r="R4010" i="5"/>
  <c r="R3988" i="5"/>
  <c r="R3963" i="5"/>
  <c r="R3935" i="5"/>
  <c r="R3910" i="5"/>
  <c r="R3885" i="5"/>
  <c r="R3860" i="5"/>
  <c r="R3835" i="5"/>
  <c r="R3807" i="5"/>
  <c r="R3782" i="5"/>
  <c r="R3757" i="5"/>
  <c r="R3732" i="5"/>
  <c r="R3707" i="5"/>
  <c r="R3679" i="5"/>
  <c r="R3647" i="5"/>
  <c r="R3606" i="5"/>
  <c r="R3535" i="5"/>
  <c r="R3437" i="5"/>
  <c r="R3186" i="5"/>
  <c r="R4221" i="5"/>
  <c r="R4199" i="5"/>
  <c r="R4179" i="5"/>
  <c r="R4157" i="5"/>
  <c r="R4135" i="5"/>
  <c r="R4115" i="5"/>
  <c r="R4093" i="5"/>
  <c r="R4071" i="5"/>
  <c r="R4051" i="5"/>
  <c r="R4029" i="5"/>
  <c r="R4007" i="5"/>
  <c r="R3987" i="5"/>
  <c r="R3959" i="5"/>
  <c r="R3934" i="5"/>
  <c r="R3909" i="5"/>
  <c r="R3884" i="5"/>
  <c r="R3859" i="5"/>
  <c r="R3831" i="5"/>
  <c r="R3806" i="5"/>
  <c r="R3781" i="5"/>
  <c r="R3756" i="5"/>
  <c r="R3731" i="5"/>
  <c r="R3703" i="5"/>
  <c r="R3678" i="5"/>
  <c r="R3646" i="5"/>
  <c r="R3605" i="5"/>
  <c r="R3519" i="5"/>
  <c r="R3414" i="5"/>
  <c r="R3150" i="5"/>
  <c r="R4220" i="5"/>
  <c r="R4198" i="5"/>
  <c r="R4178" i="5"/>
  <c r="R4156" i="5"/>
  <c r="R4134" i="5"/>
  <c r="R4114" i="5"/>
  <c r="R4092" i="5"/>
  <c r="R4070" i="5"/>
  <c r="R4050" i="5"/>
  <c r="R4028" i="5"/>
  <c r="R4006" i="5"/>
  <c r="R3983" i="5"/>
  <c r="R3958" i="5"/>
  <c r="R3933" i="5"/>
  <c r="R3908" i="5"/>
  <c r="R3883" i="5"/>
  <c r="R3855" i="5"/>
  <c r="R3830" i="5"/>
  <c r="R3805" i="5"/>
  <c r="R3780" i="5"/>
  <c r="R3755" i="5"/>
  <c r="R3727" i="5"/>
  <c r="R3702" i="5"/>
  <c r="R3677" i="5"/>
  <c r="R3645" i="5"/>
  <c r="R3599" i="5"/>
  <c r="R3517" i="5"/>
  <c r="R3391" i="5"/>
  <c r="R3074" i="5"/>
  <c r="R3589" i="5"/>
  <c r="R3566" i="5"/>
  <c r="R3543" i="5"/>
  <c r="R3525" i="5"/>
  <c r="R3502" i="5"/>
  <c r="R3479" i="5"/>
  <c r="R3461" i="5"/>
  <c r="R3438" i="5"/>
  <c r="R3415" i="5"/>
  <c r="R3397" i="5"/>
  <c r="R3366" i="5"/>
  <c r="R3334" i="5"/>
  <c r="R3297" i="5"/>
  <c r="R3260" i="5"/>
  <c r="R3224" i="5"/>
  <c r="R3187" i="5"/>
  <c r="R3151" i="5"/>
  <c r="R3087" i="5"/>
  <c r="R3582" i="5"/>
  <c r="R3559" i="5"/>
  <c r="R3541" i="5"/>
  <c r="R3518" i="5"/>
  <c r="R3495" i="5"/>
  <c r="R3477" i="5"/>
  <c r="R3454" i="5"/>
  <c r="R3431" i="5"/>
  <c r="R3413" i="5"/>
  <c r="R3390" i="5"/>
  <c r="R3358" i="5"/>
  <c r="R3324" i="5"/>
  <c r="R3288" i="5"/>
  <c r="R3251" i="5"/>
  <c r="R3215" i="5"/>
  <c r="R3178" i="5"/>
  <c r="R3142" i="5"/>
  <c r="R3055" i="5"/>
  <c r="R3453" i="5"/>
  <c r="R3430" i="5"/>
  <c r="R3407" i="5"/>
  <c r="R3389" i="5"/>
  <c r="R3357" i="5"/>
  <c r="R3323" i="5"/>
  <c r="R3287" i="5"/>
  <c r="R3250" i="5"/>
  <c r="R3214" i="5"/>
  <c r="R3177" i="5"/>
  <c r="R3140" i="5"/>
  <c r="R3037" i="5"/>
  <c r="R4239" i="5"/>
  <c r="R4229" i="5"/>
  <c r="R4219" i="5"/>
  <c r="R4207" i="5"/>
  <c r="R4197" i="5"/>
  <c r="R4187" i="5"/>
  <c r="R4175" i="5"/>
  <c r="R4165" i="5"/>
  <c r="R4155" i="5"/>
  <c r="R4143" i="5"/>
  <c r="R4133" i="5"/>
  <c r="R4123" i="5"/>
  <c r="R4111" i="5"/>
  <c r="R4101" i="5"/>
  <c r="R4091" i="5"/>
  <c r="R4079" i="5"/>
  <c r="R4069" i="5"/>
  <c r="R4059" i="5"/>
  <c r="R4047" i="5"/>
  <c r="R4037" i="5"/>
  <c r="R4027" i="5"/>
  <c r="R4015" i="5"/>
  <c r="R4005" i="5"/>
  <c r="R3995" i="5"/>
  <c r="R3982" i="5"/>
  <c r="R3971" i="5"/>
  <c r="R3957" i="5"/>
  <c r="R3943" i="5"/>
  <c r="R3932" i="5"/>
  <c r="R3918" i="5"/>
  <c r="R3907" i="5"/>
  <c r="R3893" i="5"/>
  <c r="R3879" i="5"/>
  <c r="R3868" i="5"/>
  <c r="R3854" i="5"/>
  <c r="R3843" i="5"/>
  <c r="R3829" i="5"/>
  <c r="R3815" i="5"/>
  <c r="R3804" i="5"/>
  <c r="R3790" i="5"/>
  <c r="R3779" i="5"/>
  <c r="R3765" i="5"/>
  <c r="R3751" i="5"/>
  <c r="R3740" i="5"/>
  <c r="R3726" i="5"/>
  <c r="R3715" i="5"/>
  <c r="R3701" i="5"/>
  <c r="R3687" i="5"/>
  <c r="R3676" i="5"/>
  <c r="R3662" i="5"/>
  <c r="R3639" i="5"/>
  <c r="R3621" i="5"/>
  <c r="R3598" i="5"/>
  <c r="R3575" i="5"/>
  <c r="R3557" i="5"/>
  <c r="R3534" i="5"/>
  <c r="R3511" i="5"/>
  <c r="R3493" i="5"/>
  <c r="R3470" i="5"/>
  <c r="R3447" i="5"/>
  <c r="R3429" i="5"/>
  <c r="R3406" i="5"/>
  <c r="R3382" i="5"/>
  <c r="R3350" i="5"/>
  <c r="R3315" i="5"/>
  <c r="R3279" i="5"/>
  <c r="R3242" i="5"/>
  <c r="R3206" i="5"/>
  <c r="R3169" i="5"/>
  <c r="R3132" i="5"/>
  <c r="R3022" i="5"/>
  <c r="R4238" i="5"/>
  <c r="R4228" i="5"/>
  <c r="R4218" i="5"/>
  <c r="R4206" i="5"/>
  <c r="R4196" i="5"/>
  <c r="R4186" i="5"/>
  <c r="R4174" i="5"/>
  <c r="R4164" i="5"/>
  <c r="R4154" i="5"/>
  <c r="R4142" i="5"/>
  <c r="R4132" i="5"/>
  <c r="R4122" i="5"/>
  <c r="R4110" i="5"/>
  <c r="R4100" i="5"/>
  <c r="R4090" i="5"/>
  <c r="R4078" i="5"/>
  <c r="R4068" i="5"/>
  <c r="R4058" i="5"/>
  <c r="R4046" i="5"/>
  <c r="R4036" i="5"/>
  <c r="R4026" i="5"/>
  <c r="R4014" i="5"/>
  <c r="R4004" i="5"/>
  <c r="R3994" i="5"/>
  <c r="R3981" i="5"/>
  <c r="R3967" i="5"/>
  <c r="R3956" i="5"/>
  <c r="R3942" i="5"/>
  <c r="R3931" i="5"/>
  <c r="R3917" i="5"/>
  <c r="R3903" i="5"/>
  <c r="R3892" i="5"/>
  <c r="R3878" i="5"/>
  <c r="R3867" i="5"/>
  <c r="R3853" i="5"/>
  <c r="R3839" i="5"/>
  <c r="R3828" i="5"/>
  <c r="R3814" i="5"/>
  <c r="R3803" i="5"/>
  <c r="R3789" i="5"/>
  <c r="R3775" i="5"/>
  <c r="R3764" i="5"/>
  <c r="R3750" i="5"/>
  <c r="R3739" i="5"/>
  <c r="R3725" i="5"/>
  <c r="R3711" i="5"/>
  <c r="R3700" i="5"/>
  <c r="R3686" i="5"/>
  <c r="R3675" i="5"/>
  <c r="R3661" i="5"/>
  <c r="R3638" i="5"/>
  <c r="R3615" i="5"/>
  <c r="R3597" i="5"/>
  <c r="R3574" i="5"/>
  <c r="R3551" i="5"/>
  <c r="R3533" i="5"/>
  <c r="R3510" i="5"/>
  <c r="R3487" i="5"/>
  <c r="R3469" i="5"/>
  <c r="R3446" i="5"/>
  <c r="R3423" i="5"/>
  <c r="R3405" i="5"/>
  <c r="R3381" i="5"/>
  <c r="R3349" i="5"/>
  <c r="R3314" i="5"/>
  <c r="R3278" i="5"/>
  <c r="R3241" i="5"/>
  <c r="R3204" i="5"/>
  <c r="R3168" i="5"/>
  <c r="R3123" i="5"/>
  <c r="R3004" i="5"/>
  <c r="R4237" i="5"/>
  <c r="R4227" i="5"/>
  <c r="R4215" i="5"/>
  <c r="R4205" i="5"/>
  <c r="R4195" i="5"/>
  <c r="R4183" i="5"/>
  <c r="R4173" i="5"/>
  <c r="R4163" i="5"/>
  <c r="R4151" i="5"/>
  <c r="R4141" i="5"/>
  <c r="R4131" i="5"/>
  <c r="R4119" i="5"/>
  <c r="R4109" i="5"/>
  <c r="R4099" i="5"/>
  <c r="R4087" i="5"/>
  <c r="R4077" i="5"/>
  <c r="R4067" i="5"/>
  <c r="R4055" i="5"/>
  <c r="R4045" i="5"/>
  <c r="R4035" i="5"/>
  <c r="R4023" i="5"/>
  <c r="R4013" i="5"/>
  <c r="R4003" i="5"/>
  <c r="R3991" i="5"/>
  <c r="R3980" i="5"/>
  <c r="R3966" i="5"/>
  <c r="R3955" i="5"/>
  <c r="R3941" i="5"/>
  <c r="R3927" i="5"/>
  <c r="R3916" i="5"/>
  <c r="R3902" i="5"/>
  <c r="R3891" i="5"/>
  <c r="R3877" i="5"/>
  <c r="R3863" i="5"/>
  <c r="R3852" i="5"/>
  <c r="R3838" i="5"/>
  <c r="R3827" i="5"/>
  <c r="R3813" i="5"/>
  <c r="R3799" i="5"/>
  <c r="R3788" i="5"/>
  <c r="R3774" i="5"/>
  <c r="R3763" i="5"/>
  <c r="R3749" i="5"/>
  <c r="R3735" i="5"/>
  <c r="R3724" i="5"/>
  <c r="R3710" i="5"/>
  <c r="R3699" i="5"/>
  <c r="R3685" i="5"/>
  <c r="R3671" i="5"/>
  <c r="R3655" i="5"/>
  <c r="R3637" i="5"/>
  <c r="R3614" i="5"/>
  <c r="R3591" i="5"/>
  <c r="R3573" i="5"/>
  <c r="R3550" i="5"/>
  <c r="R3527" i="5"/>
  <c r="R3509" i="5"/>
  <c r="R3486" i="5"/>
  <c r="R3463" i="5"/>
  <c r="R3445" i="5"/>
  <c r="R3422" i="5"/>
  <c r="R3399" i="5"/>
  <c r="R3374" i="5"/>
  <c r="R3342" i="5"/>
  <c r="R3306" i="5"/>
  <c r="R3270" i="5"/>
  <c r="R3233" i="5"/>
  <c r="R3196" i="5"/>
  <c r="R3160" i="5"/>
  <c r="R3114" i="5"/>
  <c r="R2985" i="5"/>
  <c r="R4236" i="5"/>
  <c r="R4226" i="5"/>
  <c r="R4214" i="5"/>
  <c r="R4204" i="5"/>
  <c r="R4194" i="5"/>
  <c r="R4182" i="5"/>
  <c r="R4172" i="5"/>
  <c r="R4162" i="5"/>
  <c r="R4150" i="5"/>
  <c r="R4140" i="5"/>
  <c r="R4130" i="5"/>
  <c r="R4118" i="5"/>
  <c r="R4108" i="5"/>
  <c r="R4098" i="5"/>
  <c r="R4086" i="5"/>
  <c r="R4076" i="5"/>
  <c r="R4066" i="5"/>
  <c r="R4054" i="5"/>
  <c r="R4044" i="5"/>
  <c r="R4034" i="5"/>
  <c r="R4022" i="5"/>
  <c r="R4012" i="5"/>
  <c r="R4002" i="5"/>
  <c r="R3990" i="5"/>
  <c r="R3979" i="5"/>
  <c r="R3965" i="5"/>
  <c r="R3951" i="5"/>
  <c r="R3940" i="5"/>
  <c r="R3926" i="5"/>
  <c r="R3915" i="5"/>
  <c r="R3901" i="5"/>
  <c r="R3887" i="5"/>
  <c r="R3876" i="5"/>
  <c r="R3862" i="5"/>
  <c r="R3851" i="5"/>
  <c r="R3837" i="5"/>
  <c r="R3823" i="5"/>
  <c r="R3812" i="5"/>
  <c r="R3798" i="5"/>
  <c r="R3787" i="5"/>
  <c r="R3773" i="5"/>
  <c r="R3759" i="5"/>
  <c r="R3748" i="5"/>
  <c r="R3734" i="5"/>
  <c r="R3723" i="5"/>
  <c r="R3709" i="5"/>
  <c r="R3695" i="5"/>
  <c r="R3684" i="5"/>
  <c r="R3670" i="5"/>
  <c r="R3654" i="5"/>
  <c r="R3631" i="5"/>
  <c r="R3613" i="5"/>
  <c r="R3590" i="5"/>
  <c r="R3567" i="5"/>
  <c r="R3549" i="5"/>
  <c r="R3526" i="5"/>
  <c r="R3503" i="5"/>
  <c r="R3485" i="5"/>
  <c r="R3462" i="5"/>
  <c r="R3439" i="5"/>
  <c r="R3421" i="5"/>
  <c r="R3398" i="5"/>
  <c r="R3373" i="5"/>
  <c r="R3341" i="5"/>
  <c r="R3305" i="5"/>
  <c r="R3268" i="5"/>
  <c r="R3232" i="5"/>
  <c r="R3195" i="5"/>
  <c r="R3159" i="5"/>
  <c r="R3103" i="5"/>
  <c r="R2964" i="5"/>
  <c r="R3383" i="5"/>
  <c r="R3375" i="5"/>
  <c r="R3367" i="5"/>
  <c r="R3359" i="5"/>
  <c r="R3351" i="5"/>
  <c r="R3343" i="5"/>
  <c r="R3335" i="5"/>
  <c r="R3326" i="5"/>
  <c r="R3316" i="5"/>
  <c r="R3307" i="5"/>
  <c r="R3298" i="5"/>
  <c r="R3289" i="5"/>
  <c r="R3280" i="5"/>
  <c r="R3271" i="5"/>
  <c r="R3262" i="5"/>
  <c r="R3252" i="5"/>
  <c r="R3243" i="5"/>
  <c r="R3234" i="5"/>
  <c r="R3225" i="5"/>
  <c r="R3216" i="5"/>
  <c r="R3207" i="5"/>
  <c r="R3198" i="5"/>
  <c r="R3188" i="5"/>
  <c r="R3179" i="5"/>
  <c r="R3170" i="5"/>
  <c r="R3161" i="5"/>
  <c r="R3152" i="5"/>
  <c r="R3143" i="5"/>
  <c r="R3134" i="5"/>
  <c r="R3124" i="5"/>
  <c r="R3115" i="5"/>
  <c r="R3105" i="5"/>
  <c r="R3089" i="5"/>
  <c r="R3075" i="5"/>
  <c r="R3057" i="5"/>
  <c r="R3042" i="5"/>
  <c r="R3023" i="5"/>
  <c r="R3005" i="5"/>
  <c r="R2991" i="5"/>
  <c r="R2970" i="5"/>
  <c r="R2949" i="5"/>
  <c r="R2929" i="5"/>
  <c r="R2907" i="5"/>
  <c r="R2886" i="5"/>
  <c r="R2866" i="5"/>
  <c r="R2845" i="5"/>
  <c r="R2823" i="5"/>
  <c r="R2803" i="5"/>
  <c r="R2782" i="5"/>
  <c r="R2761" i="5"/>
  <c r="R2740" i="5"/>
  <c r="R2719" i="5"/>
  <c r="R2699" i="5"/>
  <c r="R2677" i="5"/>
  <c r="R2655" i="5"/>
  <c r="R2630" i="5"/>
  <c r="R2605" i="5"/>
  <c r="R2582" i="5"/>
  <c r="R2557" i="5"/>
  <c r="R2532" i="5"/>
  <c r="R2509" i="5"/>
  <c r="R2484" i="5"/>
  <c r="R2458" i="5"/>
  <c r="R2429" i="5"/>
  <c r="R2401" i="5"/>
  <c r="R2372" i="5"/>
  <c r="R2340" i="5"/>
  <c r="R2311" i="5"/>
  <c r="R2283" i="5"/>
  <c r="R2254" i="5"/>
  <c r="R2139" i="5"/>
  <c r="R2025" i="5"/>
  <c r="R1907" i="5"/>
  <c r="R1789" i="5"/>
  <c r="R1668" i="5"/>
  <c r="R1515" i="5"/>
  <c r="R1329" i="5"/>
  <c r="R2942" i="5"/>
  <c r="R2922" i="5"/>
  <c r="R2901" i="5"/>
  <c r="R2879" i="5"/>
  <c r="R2859" i="5"/>
  <c r="R2838" i="5"/>
  <c r="R2818" i="5"/>
  <c r="R2796" i="5"/>
  <c r="R2775" i="5"/>
  <c r="R2755" i="5"/>
  <c r="R2733" i="5"/>
  <c r="R2713" i="5"/>
  <c r="R2692" i="5"/>
  <c r="R2671" i="5"/>
  <c r="R2647" i="5"/>
  <c r="R2622" i="5"/>
  <c r="R2599" i="5"/>
  <c r="R2574" i="5"/>
  <c r="R2549" i="5"/>
  <c r="R2526" i="5"/>
  <c r="R2501" i="5"/>
  <c r="R2476" i="5"/>
  <c r="R2449" i="5"/>
  <c r="R2420" i="5"/>
  <c r="R2391" i="5"/>
  <c r="R2363" i="5"/>
  <c r="R2331" i="5"/>
  <c r="R2302" i="5"/>
  <c r="R2274" i="5"/>
  <c r="R2244" i="5"/>
  <c r="R2126" i="5"/>
  <c r="R2009" i="5"/>
  <c r="R1891" i="5"/>
  <c r="R1773" i="5"/>
  <c r="R1653" i="5"/>
  <c r="R1495" i="5"/>
  <c r="R1293" i="5"/>
  <c r="R3131" i="5"/>
  <c r="R3122" i="5"/>
  <c r="R3113" i="5"/>
  <c r="R3099" i="5"/>
  <c r="R3086" i="5"/>
  <c r="R3068" i="5"/>
  <c r="R3053" i="5"/>
  <c r="R3035" i="5"/>
  <c r="R3021" i="5"/>
  <c r="R3003" i="5"/>
  <c r="R2983" i="5"/>
  <c r="R2962" i="5"/>
  <c r="R2941" i="5"/>
  <c r="R2921" i="5"/>
  <c r="R2900" i="5"/>
  <c r="R2878" i="5"/>
  <c r="R2858" i="5"/>
  <c r="R2837" i="5"/>
  <c r="R2815" i="5"/>
  <c r="R2795" i="5"/>
  <c r="R2774" i="5"/>
  <c r="R2754" i="5"/>
  <c r="R2732" i="5"/>
  <c r="R2711" i="5"/>
  <c r="R2691" i="5"/>
  <c r="R2669" i="5"/>
  <c r="R2646" i="5"/>
  <c r="R2621" i="5"/>
  <c r="R2596" i="5"/>
  <c r="R2573" i="5"/>
  <c r="R2548" i="5"/>
  <c r="R2523" i="5"/>
  <c r="R2500" i="5"/>
  <c r="R2475" i="5"/>
  <c r="R2447" i="5"/>
  <c r="R2419" i="5"/>
  <c r="R2390" i="5"/>
  <c r="R2358" i="5"/>
  <c r="R2330" i="5"/>
  <c r="R2301" i="5"/>
  <c r="R2273" i="5"/>
  <c r="R2228" i="5"/>
  <c r="R2110" i="5"/>
  <c r="R1993" i="5"/>
  <c r="R1878" i="5"/>
  <c r="R1761" i="5"/>
  <c r="R1635" i="5"/>
  <c r="R1475" i="5"/>
  <c r="R1242" i="5"/>
  <c r="R3660" i="5"/>
  <c r="R3652" i="5"/>
  <c r="R3644" i="5"/>
  <c r="R3636" i="5"/>
  <c r="R3628" i="5"/>
  <c r="R3620" i="5"/>
  <c r="R3612" i="5"/>
  <c r="R3604" i="5"/>
  <c r="R3596" i="5"/>
  <c r="R3588" i="5"/>
  <c r="R3580" i="5"/>
  <c r="R3572" i="5"/>
  <c r="R3564" i="5"/>
  <c r="R3556" i="5"/>
  <c r="R3548" i="5"/>
  <c r="R3540" i="5"/>
  <c r="R3532" i="5"/>
  <c r="R3524" i="5"/>
  <c r="R3516" i="5"/>
  <c r="R3508" i="5"/>
  <c r="R3500" i="5"/>
  <c r="R3492" i="5"/>
  <c r="R3484" i="5"/>
  <c r="R3476" i="5"/>
  <c r="R3468" i="5"/>
  <c r="R3460" i="5"/>
  <c r="R3452" i="5"/>
  <c r="R3444" i="5"/>
  <c r="R3436" i="5"/>
  <c r="R3428" i="5"/>
  <c r="R3420" i="5"/>
  <c r="R3412" i="5"/>
  <c r="R3404" i="5"/>
  <c r="R3396" i="5"/>
  <c r="R3388" i="5"/>
  <c r="R3380" i="5"/>
  <c r="R3372" i="5"/>
  <c r="R3364" i="5"/>
  <c r="R3356" i="5"/>
  <c r="R3348" i="5"/>
  <c r="R3340" i="5"/>
  <c r="R3331" i="5"/>
  <c r="R3322" i="5"/>
  <c r="R3313" i="5"/>
  <c r="R3304" i="5"/>
  <c r="R3295" i="5"/>
  <c r="R3286" i="5"/>
  <c r="R3276" i="5"/>
  <c r="R3267" i="5"/>
  <c r="R3258" i="5"/>
  <c r="R3249" i="5"/>
  <c r="R3240" i="5"/>
  <c r="R3231" i="5"/>
  <c r="R3222" i="5"/>
  <c r="R3212" i="5"/>
  <c r="R3203" i="5"/>
  <c r="R3194" i="5"/>
  <c r="R3185" i="5"/>
  <c r="R3176" i="5"/>
  <c r="R3167" i="5"/>
  <c r="R3158" i="5"/>
  <c r="R3148" i="5"/>
  <c r="R3139" i="5"/>
  <c r="R3130" i="5"/>
  <c r="R3121" i="5"/>
  <c r="R3112" i="5"/>
  <c r="R3098" i="5"/>
  <c r="R3085" i="5"/>
  <c r="R3067" i="5"/>
  <c r="R3052" i="5"/>
  <c r="R3034" i="5"/>
  <c r="R3015" i="5"/>
  <c r="R3002" i="5"/>
  <c r="R2982" i="5"/>
  <c r="R2961" i="5"/>
  <c r="R2940" i="5"/>
  <c r="R2919" i="5"/>
  <c r="R2898" i="5"/>
  <c r="R2877" i="5"/>
  <c r="R2857" i="5"/>
  <c r="R2836" i="5"/>
  <c r="R2814" i="5"/>
  <c r="R2794" i="5"/>
  <c r="R2773" i="5"/>
  <c r="R2751" i="5"/>
  <c r="R2731" i="5"/>
  <c r="R2710" i="5"/>
  <c r="R2690" i="5"/>
  <c r="R2668" i="5"/>
  <c r="R2645" i="5"/>
  <c r="R2620" i="5"/>
  <c r="R2595" i="5"/>
  <c r="R2572" i="5"/>
  <c r="R2547" i="5"/>
  <c r="R2522" i="5"/>
  <c r="R2499" i="5"/>
  <c r="R2474" i="5"/>
  <c r="R2446" i="5"/>
  <c r="R2418" i="5"/>
  <c r="R2386" i="5"/>
  <c r="R2357" i="5"/>
  <c r="R2329" i="5"/>
  <c r="R2300" i="5"/>
  <c r="R2271" i="5"/>
  <c r="R2212" i="5"/>
  <c r="R2098" i="5"/>
  <c r="R1980" i="5"/>
  <c r="R1862" i="5"/>
  <c r="R1745" i="5"/>
  <c r="R1615" i="5"/>
  <c r="R1455" i="5"/>
  <c r="R1202" i="5"/>
  <c r="R3659" i="5"/>
  <c r="R3651" i="5"/>
  <c r="R3643" i="5"/>
  <c r="R3635" i="5"/>
  <c r="R3627" i="5"/>
  <c r="R3619" i="5"/>
  <c r="R3611" i="5"/>
  <c r="R3603" i="5"/>
  <c r="R3595" i="5"/>
  <c r="R3587" i="5"/>
  <c r="R3579" i="5"/>
  <c r="R3571" i="5"/>
  <c r="R3563" i="5"/>
  <c r="R3555" i="5"/>
  <c r="R3547" i="5"/>
  <c r="R3539" i="5"/>
  <c r="R3531" i="5"/>
  <c r="R3523" i="5"/>
  <c r="R3515" i="5"/>
  <c r="R3507" i="5"/>
  <c r="R3499" i="5"/>
  <c r="R3491" i="5"/>
  <c r="R3483" i="5"/>
  <c r="R3475" i="5"/>
  <c r="R3467" i="5"/>
  <c r="R3459" i="5"/>
  <c r="R3451" i="5"/>
  <c r="R3443" i="5"/>
  <c r="R3435" i="5"/>
  <c r="R3427" i="5"/>
  <c r="R3419" i="5"/>
  <c r="R3411" i="5"/>
  <c r="R3403" i="5"/>
  <c r="R3395" i="5"/>
  <c r="R3387" i="5"/>
  <c r="R3379" i="5"/>
  <c r="R3371" i="5"/>
  <c r="R3363" i="5"/>
  <c r="R3355" i="5"/>
  <c r="R3347" i="5"/>
  <c r="R3339" i="5"/>
  <c r="R3330" i="5"/>
  <c r="R3321" i="5"/>
  <c r="R3312" i="5"/>
  <c r="R3303" i="5"/>
  <c r="R3294" i="5"/>
  <c r="R3284" i="5"/>
  <c r="R3275" i="5"/>
  <c r="R3266" i="5"/>
  <c r="R3257" i="5"/>
  <c r="R3248" i="5"/>
  <c r="R3239" i="5"/>
  <c r="R3230" i="5"/>
  <c r="R3220" i="5"/>
  <c r="R3211" i="5"/>
  <c r="R3202" i="5"/>
  <c r="R3193" i="5"/>
  <c r="R3184" i="5"/>
  <c r="R3175" i="5"/>
  <c r="R3166" i="5"/>
  <c r="R3156" i="5"/>
  <c r="R3147" i="5"/>
  <c r="R3138" i="5"/>
  <c r="R3129" i="5"/>
  <c r="R3120" i="5"/>
  <c r="R3110" i="5"/>
  <c r="R3097" i="5"/>
  <c r="R3084" i="5"/>
  <c r="R3066" i="5"/>
  <c r="R3047" i="5"/>
  <c r="R3033" i="5"/>
  <c r="R3014" i="5"/>
  <c r="R3001" i="5"/>
  <c r="R2980" i="5"/>
  <c r="R2959" i="5"/>
  <c r="R2939" i="5"/>
  <c r="R2918" i="5"/>
  <c r="R2897" i="5"/>
  <c r="R2876" i="5"/>
  <c r="R2855" i="5"/>
  <c r="R2834" i="5"/>
  <c r="R2813" i="5"/>
  <c r="R2793" i="5"/>
  <c r="R2772" i="5"/>
  <c r="R2750" i="5"/>
  <c r="R2730" i="5"/>
  <c r="R2709" i="5"/>
  <c r="R2687" i="5"/>
  <c r="R2667" i="5"/>
  <c r="R2642" i="5"/>
  <c r="R2619" i="5"/>
  <c r="R2594" i="5"/>
  <c r="R2569" i="5"/>
  <c r="R2546" i="5"/>
  <c r="R2521" i="5"/>
  <c r="R2495" i="5"/>
  <c r="R2473" i="5"/>
  <c r="R2445" i="5"/>
  <c r="R2413" i="5"/>
  <c r="R2385" i="5"/>
  <c r="R2356" i="5"/>
  <c r="R2327" i="5"/>
  <c r="R2299" i="5"/>
  <c r="R2267" i="5"/>
  <c r="R2199" i="5"/>
  <c r="R2082" i="5"/>
  <c r="R1964" i="5"/>
  <c r="R1846" i="5"/>
  <c r="R1732" i="5"/>
  <c r="R1598" i="5"/>
  <c r="R1433" i="5"/>
  <c r="R1153" i="5"/>
  <c r="R3986" i="5"/>
  <c r="R3978" i="5"/>
  <c r="R3970" i="5"/>
  <c r="R3962" i="5"/>
  <c r="R3954" i="5"/>
  <c r="R3946" i="5"/>
  <c r="R3938" i="5"/>
  <c r="R3930" i="5"/>
  <c r="R3922" i="5"/>
  <c r="R3914" i="5"/>
  <c r="R3906" i="5"/>
  <c r="R3898" i="5"/>
  <c r="R3890" i="5"/>
  <c r="R3882" i="5"/>
  <c r="R3874" i="5"/>
  <c r="R3866" i="5"/>
  <c r="R3858" i="5"/>
  <c r="R3850" i="5"/>
  <c r="R3842" i="5"/>
  <c r="R3834" i="5"/>
  <c r="R3826" i="5"/>
  <c r="R3818" i="5"/>
  <c r="R3810" i="5"/>
  <c r="R3802" i="5"/>
  <c r="R3794" i="5"/>
  <c r="R3786" i="5"/>
  <c r="R3778" i="5"/>
  <c r="R3770" i="5"/>
  <c r="R3762" i="5"/>
  <c r="R3754" i="5"/>
  <c r="R3746" i="5"/>
  <c r="R3738" i="5"/>
  <c r="R3730" i="5"/>
  <c r="R3722" i="5"/>
  <c r="R3714" i="5"/>
  <c r="R3706" i="5"/>
  <c r="R3698" i="5"/>
  <c r="R3690" i="5"/>
  <c r="R3682" i="5"/>
  <c r="R3674" i="5"/>
  <c r="R3666" i="5"/>
  <c r="R3658" i="5"/>
  <c r="R3650" i="5"/>
  <c r="R3642" i="5"/>
  <c r="R3634" i="5"/>
  <c r="R3626" i="5"/>
  <c r="R3618" i="5"/>
  <c r="R3610" i="5"/>
  <c r="R3602" i="5"/>
  <c r="R3594" i="5"/>
  <c r="R3586" i="5"/>
  <c r="R3578" i="5"/>
  <c r="R3570" i="5"/>
  <c r="R3562" i="5"/>
  <c r="R3554" i="5"/>
  <c r="R3546" i="5"/>
  <c r="R3538" i="5"/>
  <c r="R3530" i="5"/>
  <c r="R3522" i="5"/>
  <c r="R3514" i="5"/>
  <c r="R3506" i="5"/>
  <c r="R3498" i="5"/>
  <c r="R3490" i="5"/>
  <c r="R3482" i="5"/>
  <c r="R3474" i="5"/>
  <c r="R3466" i="5"/>
  <c r="R3458" i="5"/>
  <c r="R3450" i="5"/>
  <c r="R3442" i="5"/>
  <c r="R3434" i="5"/>
  <c r="R3426" i="5"/>
  <c r="R3418" i="5"/>
  <c r="R3410" i="5"/>
  <c r="R3402" i="5"/>
  <c r="R3394" i="5"/>
  <c r="R3386" i="5"/>
  <c r="R3378" i="5"/>
  <c r="R3370" i="5"/>
  <c r="R3362" i="5"/>
  <c r="R3354" i="5"/>
  <c r="R3346" i="5"/>
  <c r="R3338" i="5"/>
  <c r="R3329" i="5"/>
  <c r="R3320" i="5"/>
  <c r="R3311" i="5"/>
  <c r="R3302" i="5"/>
  <c r="R3292" i="5"/>
  <c r="R3283" i="5"/>
  <c r="R3274" i="5"/>
  <c r="R3265" i="5"/>
  <c r="R3256" i="5"/>
  <c r="R3247" i="5"/>
  <c r="R3238" i="5"/>
  <c r="R3228" i="5"/>
  <c r="R3219" i="5"/>
  <c r="R3210" i="5"/>
  <c r="R3201" i="5"/>
  <c r="R3192" i="5"/>
  <c r="R3183" i="5"/>
  <c r="R3174" i="5"/>
  <c r="R3164" i="5"/>
  <c r="R3155" i="5"/>
  <c r="R3146" i="5"/>
  <c r="R3137" i="5"/>
  <c r="R3128" i="5"/>
  <c r="R3119" i="5"/>
  <c r="R3108" i="5"/>
  <c r="R3095" i="5"/>
  <c r="R3078" i="5"/>
  <c r="R3065" i="5"/>
  <c r="R3046" i="5"/>
  <c r="R3031" i="5"/>
  <c r="R3013" i="5"/>
  <c r="R2995" i="5"/>
  <c r="R2974" i="5"/>
  <c r="R2953" i="5"/>
  <c r="R2932" i="5"/>
  <c r="R2911" i="5"/>
  <c r="R2891" i="5"/>
  <c r="R2869" i="5"/>
  <c r="R2849" i="5"/>
  <c r="R2828" i="5"/>
  <c r="R2806" i="5"/>
  <c r="R2786" i="5"/>
  <c r="R2765" i="5"/>
  <c r="R2745" i="5"/>
  <c r="R2723" i="5"/>
  <c r="R2702" i="5"/>
  <c r="R2682" i="5"/>
  <c r="R2659" i="5"/>
  <c r="R2636" i="5"/>
  <c r="R2611" i="5"/>
  <c r="R2586" i="5"/>
  <c r="R2563" i="5"/>
  <c r="R2538" i="5"/>
  <c r="R2513" i="5"/>
  <c r="R2490" i="5"/>
  <c r="R2465" i="5"/>
  <c r="R2436" i="5"/>
  <c r="R2404" i="5"/>
  <c r="R2375" i="5"/>
  <c r="R2347" i="5"/>
  <c r="R2318" i="5"/>
  <c r="R2290" i="5"/>
  <c r="R2258" i="5"/>
  <c r="R2183" i="5"/>
  <c r="R2066" i="5"/>
  <c r="R1951" i="5"/>
  <c r="R1834" i="5"/>
  <c r="R1716" i="5"/>
  <c r="R1575" i="5"/>
  <c r="R1404" i="5"/>
  <c r="R1101" i="5"/>
  <c r="R4241" i="5"/>
  <c r="R4233" i="5"/>
  <c r="R4225" i="5"/>
  <c r="R4217" i="5"/>
  <c r="R4209" i="5"/>
  <c r="R4201" i="5"/>
  <c r="R4193" i="5"/>
  <c r="R4185" i="5"/>
  <c r="R4177" i="5"/>
  <c r="R4169" i="5"/>
  <c r="R4161" i="5"/>
  <c r="R4153" i="5"/>
  <c r="R4145" i="5"/>
  <c r="R4137" i="5"/>
  <c r="R4129" i="5"/>
  <c r="R4121" i="5"/>
  <c r="R4113" i="5"/>
  <c r="R4105" i="5"/>
  <c r="R4097" i="5"/>
  <c r="R4089" i="5"/>
  <c r="R4081" i="5"/>
  <c r="R4073" i="5"/>
  <c r="R4065" i="5"/>
  <c r="R4057" i="5"/>
  <c r="R4049" i="5"/>
  <c r="R4041" i="5"/>
  <c r="R4033" i="5"/>
  <c r="R4025" i="5"/>
  <c r="R4017" i="5"/>
  <c r="R4009" i="5"/>
  <c r="R4001" i="5"/>
  <c r="R3993" i="5"/>
  <c r="R3985" i="5"/>
  <c r="R3977" i="5"/>
  <c r="R3969" i="5"/>
  <c r="R3961" i="5"/>
  <c r="R3953" i="5"/>
  <c r="R3945" i="5"/>
  <c r="R3937" i="5"/>
  <c r="R3929" i="5"/>
  <c r="R3921" i="5"/>
  <c r="R3913" i="5"/>
  <c r="R3905" i="5"/>
  <c r="R3897" i="5"/>
  <c r="R3889" i="5"/>
  <c r="R3881" i="5"/>
  <c r="R3873" i="5"/>
  <c r="R3865" i="5"/>
  <c r="R3857" i="5"/>
  <c r="R3849" i="5"/>
  <c r="R3841" i="5"/>
  <c r="R3833" i="5"/>
  <c r="R3825" i="5"/>
  <c r="R3817" i="5"/>
  <c r="R3809" i="5"/>
  <c r="R3801" i="5"/>
  <c r="R3793" i="5"/>
  <c r="R3785" i="5"/>
  <c r="R3777" i="5"/>
  <c r="R3769" i="5"/>
  <c r="R3761" i="5"/>
  <c r="R3753" i="5"/>
  <c r="R3745" i="5"/>
  <c r="R3737" i="5"/>
  <c r="R3729" i="5"/>
  <c r="R3721" i="5"/>
  <c r="R3713" i="5"/>
  <c r="R3705" i="5"/>
  <c r="R3697" i="5"/>
  <c r="R3689" i="5"/>
  <c r="R3681" i="5"/>
  <c r="R3673" i="5"/>
  <c r="R3665" i="5"/>
  <c r="R3657" i="5"/>
  <c r="R3649" i="5"/>
  <c r="R3641" i="5"/>
  <c r="R3633" i="5"/>
  <c r="R3625" i="5"/>
  <c r="R3617" i="5"/>
  <c r="R3609" i="5"/>
  <c r="R3601" i="5"/>
  <c r="R3593" i="5"/>
  <c r="R3585" i="5"/>
  <c r="R3577" i="5"/>
  <c r="R3569" i="5"/>
  <c r="R3561" i="5"/>
  <c r="R3553" i="5"/>
  <c r="R3545" i="5"/>
  <c r="R3537" i="5"/>
  <c r="R3529" i="5"/>
  <c r="R3521" i="5"/>
  <c r="R3513" i="5"/>
  <c r="R3505" i="5"/>
  <c r="R3497" i="5"/>
  <c r="R3489" i="5"/>
  <c r="R3481" i="5"/>
  <c r="R3473" i="5"/>
  <c r="R3465" i="5"/>
  <c r="R3457" i="5"/>
  <c r="R3449" i="5"/>
  <c r="R3441" i="5"/>
  <c r="R3433" i="5"/>
  <c r="R3425" i="5"/>
  <c r="R3417" i="5"/>
  <c r="R3409" i="5"/>
  <c r="R3401" i="5"/>
  <c r="R3393" i="5"/>
  <c r="R3385" i="5"/>
  <c r="R3377" i="5"/>
  <c r="R3369" i="5"/>
  <c r="R3361" i="5"/>
  <c r="R3353" i="5"/>
  <c r="R3345" i="5"/>
  <c r="R3337" i="5"/>
  <c r="R3328" i="5"/>
  <c r="R3319" i="5"/>
  <c r="R3310" i="5"/>
  <c r="R3300" i="5"/>
  <c r="R3291" i="5"/>
  <c r="R3282" i="5"/>
  <c r="R3273" i="5"/>
  <c r="R3264" i="5"/>
  <c r="R3255" i="5"/>
  <c r="R3246" i="5"/>
  <c r="R3236" i="5"/>
  <c r="R3227" i="5"/>
  <c r="R3218" i="5"/>
  <c r="R3209" i="5"/>
  <c r="R3200" i="5"/>
  <c r="R3191" i="5"/>
  <c r="R3182" i="5"/>
  <c r="R3172" i="5"/>
  <c r="R3163" i="5"/>
  <c r="R3154" i="5"/>
  <c r="R3145" i="5"/>
  <c r="R3136" i="5"/>
  <c r="R3127" i="5"/>
  <c r="R3118" i="5"/>
  <c r="R3107" i="5"/>
  <c r="R3094" i="5"/>
  <c r="R3077" i="5"/>
  <c r="R3062" i="5"/>
  <c r="R3044" i="5"/>
  <c r="R3026" i="5"/>
  <c r="R3012" i="5"/>
  <c r="R2994" i="5"/>
  <c r="R2973" i="5"/>
  <c r="R2951" i="5"/>
  <c r="R2931" i="5"/>
  <c r="R2910" i="5"/>
  <c r="R2889" i="5"/>
  <c r="R2868" i="5"/>
  <c r="R2847" i="5"/>
  <c r="R2827" i="5"/>
  <c r="R2805" i="5"/>
  <c r="R2785" i="5"/>
  <c r="R2764" i="5"/>
  <c r="R2742" i="5"/>
  <c r="R2722" i="5"/>
  <c r="R2701" i="5"/>
  <c r="R2681" i="5"/>
  <c r="R2658" i="5"/>
  <c r="R2633" i="5"/>
  <c r="R2610" i="5"/>
  <c r="R2585" i="5"/>
  <c r="R2559" i="5"/>
  <c r="R2537" i="5"/>
  <c r="R2511" i="5"/>
  <c r="R2486" i="5"/>
  <c r="R2463" i="5"/>
  <c r="R2431" i="5"/>
  <c r="R2403" i="5"/>
  <c r="R2374" i="5"/>
  <c r="R2346" i="5"/>
  <c r="R2317" i="5"/>
  <c r="R2285" i="5"/>
  <c r="R2257" i="5"/>
  <c r="R2171" i="5"/>
  <c r="R2053" i="5"/>
  <c r="R1935" i="5"/>
  <c r="R1818" i="5"/>
  <c r="R1700" i="5"/>
  <c r="R1558" i="5"/>
  <c r="R1381" i="5"/>
  <c r="R1038" i="5"/>
  <c r="R4240" i="5"/>
  <c r="R4232" i="5"/>
  <c r="R4224" i="5"/>
  <c r="R4216" i="5"/>
  <c r="R4208" i="5"/>
  <c r="R4200" i="5"/>
  <c r="R4192" i="5"/>
  <c r="R4184" i="5"/>
  <c r="R4176" i="5"/>
  <c r="R4168" i="5"/>
  <c r="R4160" i="5"/>
  <c r="R4152" i="5"/>
  <c r="R4144" i="5"/>
  <c r="R4136" i="5"/>
  <c r="R4128" i="5"/>
  <c r="R4120" i="5"/>
  <c r="R4112" i="5"/>
  <c r="R4104" i="5"/>
  <c r="R4096" i="5"/>
  <c r="R4088" i="5"/>
  <c r="R4080" i="5"/>
  <c r="R4072" i="5"/>
  <c r="R4064" i="5"/>
  <c r="R4056" i="5"/>
  <c r="R4048" i="5"/>
  <c r="R4040" i="5"/>
  <c r="R4032" i="5"/>
  <c r="R4024" i="5"/>
  <c r="R4016" i="5"/>
  <c r="R4008" i="5"/>
  <c r="R4000" i="5"/>
  <c r="R3992" i="5"/>
  <c r="R3984" i="5"/>
  <c r="R3976" i="5"/>
  <c r="R3968" i="5"/>
  <c r="R3960" i="5"/>
  <c r="R3952" i="5"/>
  <c r="R3944" i="5"/>
  <c r="R3936" i="5"/>
  <c r="R3928" i="5"/>
  <c r="R3920" i="5"/>
  <c r="R3912" i="5"/>
  <c r="R3904" i="5"/>
  <c r="R3896" i="5"/>
  <c r="R3888" i="5"/>
  <c r="R3880" i="5"/>
  <c r="R3872" i="5"/>
  <c r="R3864" i="5"/>
  <c r="R3856" i="5"/>
  <c r="R3848" i="5"/>
  <c r="R3840" i="5"/>
  <c r="R3832" i="5"/>
  <c r="R3824" i="5"/>
  <c r="R3816" i="5"/>
  <c r="R3808" i="5"/>
  <c r="R3800" i="5"/>
  <c r="R3792" i="5"/>
  <c r="R3784" i="5"/>
  <c r="R3776" i="5"/>
  <c r="R3768" i="5"/>
  <c r="R3760" i="5"/>
  <c r="R3752" i="5"/>
  <c r="R3744" i="5"/>
  <c r="R3736" i="5"/>
  <c r="R3728" i="5"/>
  <c r="R3720" i="5"/>
  <c r="R3712" i="5"/>
  <c r="R3704" i="5"/>
  <c r="R3696" i="5"/>
  <c r="R3688" i="5"/>
  <c r="R3680" i="5"/>
  <c r="R3672" i="5"/>
  <c r="R3664" i="5"/>
  <c r="R3656" i="5"/>
  <c r="R3648" i="5"/>
  <c r="R3640" i="5"/>
  <c r="R3632" i="5"/>
  <c r="R3624" i="5"/>
  <c r="R3616" i="5"/>
  <c r="R3608" i="5"/>
  <c r="R3600" i="5"/>
  <c r="R3592" i="5"/>
  <c r="R3584" i="5"/>
  <c r="R3576" i="5"/>
  <c r="R3568" i="5"/>
  <c r="R3560" i="5"/>
  <c r="R3552" i="5"/>
  <c r="R3544" i="5"/>
  <c r="R3536" i="5"/>
  <c r="R3528" i="5"/>
  <c r="R3520" i="5"/>
  <c r="R3512" i="5"/>
  <c r="R3504" i="5"/>
  <c r="R3496" i="5"/>
  <c r="R3488" i="5"/>
  <c r="R3480" i="5"/>
  <c r="R3472" i="5"/>
  <c r="R3464" i="5"/>
  <c r="R3456" i="5"/>
  <c r="R3448" i="5"/>
  <c r="R3440" i="5"/>
  <c r="R3432" i="5"/>
  <c r="R3424" i="5"/>
  <c r="R3416" i="5"/>
  <c r="R3408" i="5"/>
  <c r="R3400" i="5"/>
  <c r="R3392" i="5"/>
  <c r="R3384" i="5"/>
  <c r="R3376" i="5"/>
  <c r="R3368" i="5"/>
  <c r="R3360" i="5"/>
  <c r="R3352" i="5"/>
  <c r="R3344" i="5"/>
  <c r="R3336" i="5"/>
  <c r="R3327" i="5"/>
  <c r="R3318" i="5"/>
  <c r="R3308" i="5"/>
  <c r="R3299" i="5"/>
  <c r="R3290" i="5"/>
  <c r="R3281" i="5"/>
  <c r="R3272" i="5"/>
  <c r="R3263" i="5"/>
  <c r="R3254" i="5"/>
  <c r="R3244" i="5"/>
  <c r="R3235" i="5"/>
  <c r="R3226" i="5"/>
  <c r="R3217" i="5"/>
  <c r="R3208" i="5"/>
  <c r="R3199" i="5"/>
  <c r="R3190" i="5"/>
  <c r="R3180" i="5"/>
  <c r="R3171" i="5"/>
  <c r="R3162" i="5"/>
  <c r="R3153" i="5"/>
  <c r="R3144" i="5"/>
  <c r="R3135" i="5"/>
  <c r="R3126" i="5"/>
  <c r="R3116" i="5"/>
  <c r="R3106" i="5"/>
  <c r="R3093" i="5"/>
  <c r="R3076" i="5"/>
  <c r="R3058" i="5"/>
  <c r="R3043" i="5"/>
  <c r="R3025" i="5"/>
  <c r="R3011" i="5"/>
  <c r="R2993" i="5"/>
  <c r="R2971" i="5"/>
  <c r="R2950" i="5"/>
  <c r="R2930" i="5"/>
  <c r="R2909" i="5"/>
  <c r="R2887" i="5"/>
  <c r="R2867" i="5"/>
  <c r="R2846" i="5"/>
  <c r="R2825" i="5"/>
  <c r="R2804" i="5"/>
  <c r="R2783" i="5"/>
  <c r="R2763" i="5"/>
  <c r="R2741" i="5"/>
  <c r="R2721" i="5"/>
  <c r="R2700" i="5"/>
  <c r="R2678" i="5"/>
  <c r="R2657" i="5"/>
  <c r="R2631" i="5"/>
  <c r="R2609" i="5"/>
  <c r="R2583" i="5"/>
  <c r="R2558" i="5"/>
  <c r="R2535" i="5"/>
  <c r="R2510" i="5"/>
  <c r="R2485" i="5"/>
  <c r="R2459" i="5"/>
  <c r="R2430" i="5"/>
  <c r="R2402" i="5"/>
  <c r="R2373" i="5"/>
  <c r="R2345" i="5"/>
  <c r="R2313" i="5"/>
  <c r="R2284" i="5"/>
  <c r="R2255" i="5"/>
  <c r="R2155" i="5"/>
  <c r="R2037" i="5"/>
  <c r="R1919" i="5"/>
  <c r="R1805" i="5"/>
  <c r="R1686" i="5"/>
  <c r="R1535" i="5"/>
  <c r="R1352" i="5"/>
  <c r="R954" i="5"/>
  <c r="R2245" i="5"/>
  <c r="R2229" i="5"/>
  <c r="R2217" i="5"/>
  <c r="R2201" i="5"/>
  <c r="R2185" i="5"/>
  <c r="R2172" i="5"/>
  <c r="R2156" i="5"/>
  <c r="R2143" i="5"/>
  <c r="R2127" i="5"/>
  <c r="R2111" i="5"/>
  <c r="R2099" i="5"/>
  <c r="R2083" i="5"/>
  <c r="R2070" i="5"/>
  <c r="R2054" i="5"/>
  <c r="R2038" i="5"/>
  <c r="R2026" i="5"/>
  <c r="R2010" i="5"/>
  <c r="R1997" i="5"/>
  <c r="R1981" i="5"/>
  <c r="R1965" i="5"/>
  <c r="R1953" i="5"/>
  <c r="R1937" i="5"/>
  <c r="R1924" i="5"/>
  <c r="R1908" i="5"/>
  <c r="R1892" i="5"/>
  <c r="R1879" i="5"/>
  <c r="R1863" i="5"/>
  <c r="R1851" i="5"/>
  <c r="R1835" i="5"/>
  <c r="R1819" i="5"/>
  <c r="R1806" i="5"/>
  <c r="R1790" i="5"/>
  <c r="R1778" i="5"/>
  <c r="R1762" i="5"/>
  <c r="R1746" i="5"/>
  <c r="R1733" i="5"/>
  <c r="R1717" i="5"/>
  <c r="R1705" i="5"/>
  <c r="R1687" i="5"/>
  <c r="R1669" i="5"/>
  <c r="R1654" i="5"/>
  <c r="R1636" i="5"/>
  <c r="R1621" i="5"/>
  <c r="R1599" i="5"/>
  <c r="R1579" i="5"/>
  <c r="R1559" i="5"/>
  <c r="R1539" i="5"/>
  <c r="R1519" i="5"/>
  <c r="R1499" i="5"/>
  <c r="R1476" i="5"/>
  <c r="R1459" i="5"/>
  <c r="R1434" i="5"/>
  <c r="R1413" i="5"/>
  <c r="R1384" i="5"/>
  <c r="R1353" i="5"/>
  <c r="R1330" i="5"/>
  <c r="R1294" i="5"/>
  <c r="R1258" i="5"/>
  <c r="R1211" i="5"/>
  <c r="R1154" i="5"/>
  <c r="R1102" i="5"/>
  <c r="R1045" i="5"/>
  <c r="R977" i="5"/>
  <c r="R895" i="5"/>
  <c r="R882" i="5"/>
  <c r="R2239" i="5"/>
  <c r="R2227" i="5"/>
  <c r="R2211" i="5"/>
  <c r="R2198" i="5"/>
  <c r="R2182" i="5"/>
  <c r="R2166" i="5"/>
  <c r="R2154" i="5"/>
  <c r="R2138" i="5"/>
  <c r="R2125" i="5"/>
  <c r="R2109" i="5"/>
  <c r="R2093" i="5"/>
  <c r="R2081" i="5"/>
  <c r="R2065" i="5"/>
  <c r="R2052" i="5"/>
  <c r="R2036" i="5"/>
  <c r="R2020" i="5"/>
  <c r="R2007" i="5"/>
  <c r="R1991" i="5"/>
  <c r="R1979" i="5"/>
  <c r="R1963" i="5"/>
  <c r="R1947" i="5"/>
  <c r="R1934" i="5"/>
  <c r="R1918" i="5"/>
  <c r="R1906" i="5"/>
  <c r="R1890" i="5"/>
  <c r="R1874" i="5"/>
  <c r="R1861" i="5"/>
  <c r="R1845" i="5"/>
  <c r="R1833" i="5"/>
  <c r="R1817" i="5"/>
  <c r="R1801" i="5"/>
  <c r="R1788" i="5"/>
  <c r="R1772" i="5"/>
  <c r="R1759" i="5"/>
  <c r="R1743" i="5"/>
  <c r="R1727" i="5"/>
  <c r="R1715" i="5"/>
  <c r="R1699" i="5"/>
  <c r="R1685" i="5"/>
  <c r="R1667" i="5"/>
  <c r="R1647" i="5"/>
  <c r="R1633" i="5"/>
  <c r="R1614" i="5"/>
  <c r="R1597" i="5"/>
  <c r="R1574" i="5"/>
  <c r="R1551" i="5"/>
  <c r="R1534" i="5"/>
  <c r="R1511" i="5"/>
  <c r="R1494" i="5"/>
  <c r="R1471" i="5"/>
  <c r="R1451" i="5"/>
  <c r="R1428" i="5"/>
  <c r="R1403" i="5"/>
  <c r="R1377" i="5"/>
  <c r="R1349" i="5"/>
  <c r="R1320" i="5"/>
  <c r="R1285" i="5"/>
  <c r="R1241" i="5"/>
  <c r="R1201" i="5"/>
  <c r="R1147" i="5"/>
  <c r="R1083" i="5"/>
  <c r="R1027" i="5"/>
  <c r="R953" i="5"/>
  <c r="R881" i="5"/>
  <c r="R2238" i="5"/>
  <c r="R2226" i="5"/>
  <c r="R2210" i="5"/>
  <c r="R2194" i="5"/>
  <c r="R2181" i="5"/>
  <c r="R2165" i="5"/>
  <c r="R2153" i="5"/>
  <c r="R2137" i="5"/>
  <c r="R2121" i="5"/>
  <c r="R2108" i="5"/>
  <c r="R2092" i="5"/>
  <c r="R2079" i="5"/>
  <c r="R2063" i="5"/>
  <c r="R2047" i="5"/>
  <c r="R2035" i="5"/>
  <c r="R2019" i="5"/>
  <c r="R2006" i="5"/>
  <c r="R1990" i="5"/>
  <c r="R1974" i="5"/>
  <c r="R1962" i="5"/>
  <c r="R1946" i="5"/>
  <c r="R1933" i="5"/>
  <c r="R1917" i="5"/>
  <c r="R1901" i="5"/>
  <c r="R1889" i="5"/>
  <c r="R1873" i="5"/>
  <c r="R1860" i="5"/>
  <c r="R1844" i="5"/>
  <c r="R1828" i="5"/>
  <c r="R1815" i="5"/>
  <c r="R1799" i="5"/>
  <c r="R1787" i="5"/>
  <c r="R1771" i="5"/>
  <c r="R1755" i="5"/>
  <c r="R1742" i="5"/>
  <c r="R1726" i="5"/>
  <c r="R1714" i="5"/>
  <c r="R1698" i="5"/>
  <c r="R1679" i="5"/>
  <c r="R1665" i="5"/>
  <c r="R1646" i="5"/>
  <c r="R1631" i="5"/>
  <c r="R1613" i="5"/>
  <c r="R1590" i="5"/>
  <c r="R1573" i="5"/>
  <c r="R1550" i="5"/>
  <c r="R1533" i="5"/>
  <c r="R1510" i="5"/>
  <c r="R1487" i="5"/>
  <c r="R1470" i="5"/>
  <c r="R1446" i="5"/>
  <c r="R1427" i="5"/>
  <c r="R1397" i="5"/>
  <c r="R1371" i="5"/>
  <c r="R1345" i="5"/>
  <c r="R1316" i="5"/>
  <c r="R1284" i="5"/>
  <c r="R1240" i="5"/>
  <c r="R1185" i="5"/>
  <c r="R1137" i="5"/>
  <c r="R1082" i="5"/>
  <c r="R1026" i="5"/>
  <c r="R945" i="5"/>
  <c r="R807" i="5"/>
  <c r="R2989" i="5"/>
  <c r="R2979" i="5"/>
  <c r="R2969" i="5"/>
  <c r="R2958" i="5"/>
  <c r="R2948" i="5"/>
  <c r="R2938" i="5"/>
  <c r="R2927" i="5"/>
  <c r="R2916" i="5"/>
  <c r="R2906" i="5"/>
  <c r="R2895" i="5"/>
  <c r="R2885" i="5"/>
  <c r="R2875" i="5"/>
  <c r="R2865" i="5"/>
  <c r="R2854" i="5"/>
  <c r="R2843" i="5"/>
  <c r="R2833" i="5"/>
  <c r="R2822" i="5"/>
  <c r="R2812" i="5"/>
  <c r="R2802" i="5"/>
  <c r="R2791" i="5"/>
  <c r="R2781" i="5"/>
  <c r="R2770" i="5"/>
  <c r="R2759" i="5"/>
  <c r="R2749" i="5"/>
  <c r="R2739" i="5"/>
  <c r="R2729" i="5"/>
  <c r="R2718" i="5"/>
  <c r="R2708" i="5"/>
  <c r="R2697" i="5"/>
  <c r="R2686" i="5"/>
  <c r="R2676" i="5"/>
  <c r="R2666" i="5"/>
  <c r="R2654" i="5"/>
  <c r="R2641" i="5"/>
  <c r="R2629" i="5"/>
  <c r="R2618" i="5"/>
  <c r="R2604" i="5"/>
  <c r="R2593" i="5"/>
  <c r="R2581" i="5"/>
  <c r="R2567" i="5"/>
  <c r="R2556" i="5"/>
  <c r="R2545" i="5"/>
  <c r="R2531" i="5"/>
  <c r="R2519" i="5"/>
  <c r="R2508" i="5"/>
  <c r="R2494" i="5"/>
  <c r="R2483" i="5"/>
  <c r="R2471" i="5"/>
  <c r="R2457" i="5"/>
  <c r="R2441" i="5"/>
  <c r="R2428" i="5"/>
  <c r="R2412" i="5"/>
  <c r="R2399" i="5"/>
  <c r="R2383" i="5"/>
  <c r="R2367" i="5"/>
  <c r="R2355" i="5"/>
  <c r="R2339" i="5"/>
  <c r="R2326" i="5"/>
  <c r="R2310" i="5"/>
  <c r="R2294" i="5"/>
  <c r="R2282" i="5"/>
  <c r="R2266" i="5"/>
  <c r="R2253" i="5"/>
  <c r="R2237" i="5"/>
  <c r="R2221" i="5"/>
  <c r="R2209" i="5"/>
  <c r="R2193" i="5"/>
  <c r="R2180" i="5"/>
  <c r="R2164" i="5"/>
  <c r="R2148" i="5"/>
  <c r="R2135" i="5"/>
  <c r="R2119" i="5"/>
  <c r="R2107" i="5"/>
  <c r="R2091" i="5"/>
  <c r="R2075" i="5"/>
  <c r="R2062" i="5"/>
  <c r="R2046" i="5"/>
  <c r="R2034" i="5"/>
  <c r="R2018" i="5"/>
  <c r="R2002" i="5"/>
  <c r="R1989" i="5"/>
  <c r="R1973" i="5"/>
  <c r="R1961" i="5"/>
  <c r="R1945" i="5"/>
  <c r="R1929" i="5"/>
  <c r="R1916" i="5"/>
  <c r="R1900" i="5"/>
  <c r="R1887" i="5"/>
  <c r="R1871" i="5"/>
  <c r="R1855" i="5"/>
  <c r="R1843" i="5"/>
  <c r="R1827" i="5"/>
  <c r="R1814" i="5"/>
  <c r="R1798" i="5"/>
  <c r="R1782" i="5"/>
  <c r="R1770" i="5"/>
  <c r="R1754" i="5"/>
  <c r="R1741" i="5"/>
  <c r="R1725" i="5"/>
  <c r="R1709" i="5"/>
  <c r="R1697" i="5"/>
  <c r="R1678" i="5"/>
  <c r="R1663" i="5"/>
  <c r="R1645" i="5"/>
  <c r="R1627" i="5"/>
  <c r="R1612" i="5"/>
  <c r="R1589" i="5"/>
  <c r="R1572" i="5"/>
  <c r="R1549" i="5"/>
  <c r="R1526" i="5"/>
  <c r="R1509" i="5"/>
  <c r="R1486" i="5"/>
  <c r="R1469" i="5"/>
  <c r="R1445" i="5"/>
  <c r="R1419" i="5"/>
  <c r="R1396" i="5"/>
  <c r="R1365" i="5"/>
  <c r="R1344" i="5"/>
  <c r="R1312" i="5"/>
  <c r="R1270" i="5"/>
  <c r="R1230" i="5"/>
  <c r="R1184" i="5"/>
  <c r="R1134" i="5"/>
  <c r="R1081" i="5"/>
  <c r="R1002" i="5"/>
  <c r="R930" i="5"/>
  <c r="R708" i="5"/>
  <c r="R3083" i="5"/>
  <c r="R3071" i="5"/>
  <c r="R3061" i="5"/>
  <c r="R3051" i="5"/>
  <c r="R3041" i="5"/>
  <c r="R3030" i="5"/>
  <c r="R3020" i="5"/>
  <c r="R3010" i="5"/>
  <c r="R2998" i="5"/>
  <c r="R2988" i="5"/>
  <c r="R2978" i="5"/>
  <c r="R2967" i="5"/>
  <c r="R2957" i="5"/>
  <c r="R2947" i="5"/>
  <c r="R2937" i="5"/>
  <c r="R2925" i="5"/>
  <c r="R2915" i="5"/>
  <c r="R2905" i="5"/>
  <c r="R2894" i="5"/>
  <c r="R2884" i="5"/>
  <c r="R2874" i="5"/>
  <c r="R2863" i="5"/>
  <c r="R2852" i="5"/>
  <c r="R2842" i="5"/>
  <c r="R2831" i="5"/>
  <c r="R2821" i="5"/>
  <c r="R2811" i="5"/>
  <c r="R2801" i="5"/>
  <c r="R2790" i="5"/>
  <c r="R2779" i="5"/>
  <c r="R2769" i="5"/>
  <c r="R2758" i="5"/>
  <c r="R2748" i="5"/>
  <c r="R2738" i="5"/>
  <c r="R2727" i="5"/>
  <c r="R2717" i="5"/>
  <c r="R2706" i="5"/>
  <c r="R2695" i="5"/>
  <c r="R2685" i="5"/>
  <c r="R2675" i="5"/>
  <c r="R2665" i="5"/>
  <c r="R2651" i="5"/>
  <c r="R2639" i="5"/>
  <c r="R2628" i="5"/>
  <c r="R2614" i="5"/>
  <c r="R2603" i="5"/>
  <c r="R2591" i="5"/>
  <c r="R2578" i="5"/>
  <c r="R2566" i="5"/>
  <c r="R2555" i="5"/>
  <c r="R2541" i="5"/>
  <c r="R2530" i="5"/>
  <c r="R2518" i="5"/>
  <c r="R2505" i="5"/>
  <c r="R2493" i="5"/>
  <c r="R2482" i="5"/>
  <c r="R2468" i="5"/>
  <c r="R2455" i="5"/>
  <c r="R2439" i="5"/>
  <c r="R2427" i="5"/>
  <c r="R2411" i="5"/>
  <c r="R2395" i="5"/>
  <c r="R2382" i="5"/>
  <c r="R2366" i="5"/>
  <c r="R2354" i="5"/>
  <c r="R2338" i="5"/>
  <c r="R2322" i="5"/>
  <c r="R2309" i="5"/>
  <c r="R2293" i="5"/>
  <c r="R2281" i="5"/>
  <c r="R2265" i="5"/>
  <c r="R2249" i="5"/>
  <c r="R2236" i="5"/>
  <c r="R2220" i="5"/>
  <c r="R2207" i="5"/>
  <c r="R2191" i="5"/>
  <c r="R2175" i="5"/>
  <c r="R2163" i="5"/>
  <c r="R2147" i="5"/>
  <c r="R2134" i="5"/>
  <c r="R2118" i="5"/>
  <c r="R2102" i="5"/>
  <c r="R2090" i="5"/>
  <c r="R2074" i="5"/>
  <c r="R2061" i="5"/>
  <c r="R2045" i="5"/>
  <c r="R2029" i="5"/>
  <c r="R2017" i="5"/>
  <c r="R2001" i="5"/>
  <c r="R1988" i="5"/>
  <c r="R1972" i="5"/>
  <c r="R1956" i="5"/>
  <c r="R1943" i="5"/>
  <c r="R1927" i="5"/>
  <c r="R1915" i="5"/>
  <c r="R1899" i="5"/>
  <c r="R1883" i="5"/>
  <c r="R1870" i="5"/>
  <c r="R1854" i="5"/>
  <c r="R1842" i="5"/>
  <c r="R1826" i="5"/>
  <c r="R1810" i="5"/>
  <c r="R1797" i="5"/>
  <c r="R1781" i="5"/>
  <c r="R1769" i="5"/>
  <c r="R1753" i="5"/>
  <c r="R1737" i="5"/>
  <c r="R1724" i="5"/>
  <c r="R1708" i="5"/>
  <c r="R1695" i="5"/>
  <c r="R1677" i="5"/>
  <c r="R1659" i="5"/>
  <c r="R1644" i="5"/>
  <c r="R1625" i="5"/>
  <c r="R1611" i="5"/>
  <c r="R1588" i="5"/>
  <c r="R1565" i="5"/>
  <c r="R1548" i="5"/>
  <c r="R1525" i="5"/>
  <c r="R1508" i="5"/>
  <c r="R1485" i="5"/>
  <c r="R1462" i="5"/>
  <c r="R1444" i="5"/>
  <c r="R1418" i="5"/>
  <c r="R1395" i="5"/>
  <c r="R1364" i="5"/>
  <c r="R1333" i="5"/>
  <c r="R1310" i="5"/>
  <c r="R1269" i="5"/>
  <c r="R1229" i="5"/>
  <c r="R1182" i="5"/>
  <c r="R1121" i="5"/>
  <c r="R1069" i="5"/>
  <c r="R1001" i="5"/>
  <c r="R929" i="5"/>
  <c r="R610" i="5"/>
  <c r="R3102" i="5"/>
  <c r="R3092" i="5"/>
  <c r="R3081" i="5"/>
  <c r="R3070" i="5"/>
  <c r="R3060" i="5"/>
  <c r="R3050" i="5"/>
  <c r="R3039" i="5"/>
  <c r="R3029" i="5"/>
  <c r="R3019" i="5"/>
  <c r="R3007" i="5"/>
  <c r="R2997" i="5"/>
  <c r="R2987" i="5"/>
  <c r="R2977" i="5"/>
  <c r="R2966" i="5"/>
  <c r="R2956" i="5"/>
  <c r="R2946" i="5"/>
  <c r="R2934" i="5"/>
  <c r="R2924" i="5"/>
  <c r="R2914" i="5"/>
  <c r="R2903" i="5"/>
  <c r="R2893" i="5"/>
  <c r="R2883" i="5"/>
  <c r="R2873" i="5"/>
  <c r="R2861" i="5"/>
  <c r="R2851" i="5"/>
  <c r="R2841" i="5"/>
  <c r="R2830" i="5"/>
  <c r="R2820" i="5"/>
  <c r="R2810" i="5"/>
  <c r="R2799" i="5"/>
  <c r="R2788" i="5"/>
  <c r="R2778" i="5"/>
  <c r="R2767" i="5"/>
  <c r="R2757" i="5"/>
  <c r="R2747" i="5"/>
  <c r="R2737" i="5"/>
  <c r="R2726" i="5"/>
  <c r="R2715" i="5"/>
  <c r="R2705" i="5"/>
  <c r="R2694" i="5"/>
  <c r="R2684" i="5"/>
  <c r="R2674" i="5"/>
  <c r="R2663" i="5"/>
  <c r="R2650" i="5"/>
  <c r="R2638" i="5"/>
  <c r="R2627" i="5"/>
  <c r="R2613" i="5"/>
  <c r="R2602" i="5"/>
  <c r="R2590" i="5"/>
  <c r="R2577" i="5"/>
  <c r="R2565" i="5"/>
  <c r="R2554" i="5"/>
  <c r="R2540" i="5"/>
  <c r="R2529" i="5"/>
  <c r="R2517" i="5"/>
  <c r="R2503" i="5"/>
  <c r="R2492" i="5"/>
  <c r="R2481" i="5"/>
  <c r="R2467" i="5"/>
  <c r="R2454" i="5"/>
  <c r="R2438" i="5"/>
  <c r="R2422" i="5"/>
  <c r="R2410" i="5"/>
  <c r="R2394" i="5"/>
  <c r="R2381" i="5"/>
  <c r="R2365" i="5"/>
  <c r="R2349" i="5"/>
  <c r="R2337" i="5"/>
  <c r="R2321" i="5"/>
  <c r="R2308" i="5"/>
  <c r="R2292" i="5"/>
  <c r="R2276" i="5"/>
  <c r="R2263" i="5"/>
  <c r="R2247" i="5"/>
  <c r="R2235" i="5"/>
  <c r="R2219" i="5"/>
  <c r="R2203" i="5"/>
  <c r="R2190" i="5"/>
  <c r="R2174" i="5"/>
  <c r="R2162" i="5"/>
  <c r="R2146" i="5"/>
  <c r="R2130" i="5"/>
  <c r="R2117" i="5"/>
  <c r="R2101" i="5"/>
  <c r="R2089" i="5"/>
  <c r="R2073" i="5"/>
  <c r="R2057" i="5"/>
  <c r="R2044" i="5"/>
  <c r="R2028" i="5"/>
  <c r="R2015" i="5"/>
  <c r="R1999" i="5"/>
  <c r="R1983" i="5"/>
  <c r="R1971" i="5"/>
  <c r="R1955" i="5"/>
  <c r="R1942" i="5"/>
  <c r="R1926" i="5"/>
  <c r="R1910" i="5"/>
  <c r="R1898" i="5"/>
  <c r="R1882" i="5"/>
  <c r="R1869" i="5"/>
  <c r="R1853" i="5"/>
  <c r="R1837" i="5"/>
  <c r="R1825" i="5"/>
  <c r="R1809" i="5"/>
  <c r="R1796" i="5"/>
  <c r="R1780" i="5"/>
  <c r="R1764" i="5"/>
  <c r="R1751" i="5"/>
  <c r="R1735" i="5"/>
  <c r="R1723" i="5"/>
  <c r="R1707" i="5"/>
  <c r="R1691" i="5"/>
  <c r="R1676" i="5"/>
  <c r="R1657" i="5"/>
  <c r="R1643" i="5"/>
  <c r="R1623" i="5"/>
  <c r="R1604" i="5"/>
  <c r="R1587" i="5"/>
  <c r="R1564" i="5"/>
  <c r="R1547" i="5"/>
  <c r="R1524" i="5"/>
  <c r="R1501" i="5"/>
  <c r="R1484" i="5"/>
  <c r="R1461" i="5"/>
  <c r="R1443" i="5"/>
  <c r="R1417" i="5"/>
  <c r="R1386" i="5"/>
  <c r="R1363" i="5"/>
  <c r="R1332" i="5"/>
  <c r="R1307" i="5"/>
  <c r="R1268" i="5"/>
  <c r="R1213" i="5"/>
  <c r="R1173" i="5"/>
  <c r="R1115" i="5"/>
  <c r="R1068" i="5"/>
  <c r="R993" i="5"/>
  <c r="R904" i="5"/>
  <c r="R514" i="5"/>
  <c r="R3111" i="5"/>
  <c r="R3101" i="5"/>
  <c r="R3090" i="5"/>
  <c r="R3079" i="5"/>
  <c r="R3069" i="5"/>
  <c r="R3059" i="5"/>
  <c r="R3049" i="5"/>
  <c r="R3038" i="5"/>
  <c r="R3028" i="5"/>
  <c r="R3017" i="5"/>
  <c r="R3006" i="5"/>
  <c r="R2996" i="5"/>
  <c r="R2986" i="5"/>
  <c r="R2975" i="5"/>
  <c r="R2965" i="5"/>
  <c r="R2955" i="5"/>
  <c r="R2943" i="5"/>
  <c r="R2933" i="5"/>
  <c r="R2923" i="5"/>
  <c r="R2913" i="5"/>
  <c r="R2902" i="5"/>
  <c r="R2892" i="5"/>
  <c r="R2882" i="5"/>
  <c r="R2870" i="5"/>
  <c r="R2860" i="5"/>
  <c r="R2850" i="5"/>
  <c r="R2839" i="5"/>
  <c r="R2829" i="5"/>
  <c r="R2819" i="5"/>
  <c r="R2809" i="5"/>
  <c r="R2797" i="5"/>
  <c r="R2787" i="5"/>
  <c r="R2777" i="5"/>
  <c r="R2766" i="5"/>
  <c r="R2756" i="5"/>
  <c r="R2746" i="5"/>
  <c r="R2735" i="5"/>
  <c r="R2724" i="5"/>
  <c r="R2714" i="5"/>
  <c r="R2703" i="5"/>
  <c r="R2693" i="5"/>
  <c r="R2683" i="5"/>
  <c r="R2673" i="5"/>
  <c r="R2660" i="5"/>
  <c r="R2649" i="5"/>
  <c r="R2637" i="5"/>
  <c r="R2623" i="5"/>
  <c r="R2612" i="5"/>
  <c r="R2601" i="5"/>
  <c r="R2587" i="5"/>
  <c r="R2575" i="5"/>
  <c r="R2564" i="5"/>
  <c r="R2550" i="5"/>
  <c r="R2539" i="5"/>
  <c r="R2527" i="5"/>
  <c r="R2514" i="5"/>
  <c r="R2502" i="5"/>
  <c r="R2491" i="5"/>
  <c r="R2477" i="5"/>
  <c r="R2466" i="5"/>
  <c r="R2450" i="5"/>
  <c r="R2437" i="5"/>
  <c r="R2421" i="5"/>
  <c r="R2409" i="5"/>
  <c r="R2393" i="5"/>
  <c r="R2377" i="5"/>
  <c r="R2364" i="5"/>
  <c r="R2348" i="5"/>
  <c r="R2335" i="5"/>
  <c r="R2319" i="5"/>
  <c r="R2303" i="5"/>
  <c r="R2291" i="5"/>
  <c r="R2275" i="5"/>
  <c r="R2262" i="5"/>
  <c r="R2246" i="5"/>
  <c r="R2230" i="5"/>
  <c r="R2218" i="5"/>
  <c r="R2202" i="5"/>
  <c r="R2189" i="5"/>
  <c r="R2173" i="5"/>
  <c r="R2157" i="5"/>
  <c r="R2145" i="5"/>
  <c r="R2129" i="5"/>
  <c r="R2116" i="5"/>
  <c r="R2100" i="5"/>
  <c r="R2084" i="5"/>
  <c r="R2071" i="5"/>
  <c r="R2055" i="5"/>
  <c r="R2043" i="5"/>
  <c r="R2027" i="5"/>
  <c r="R2011" i="5"/>
  <c r="R1998" i="5"/>
  <c r="R1982" i="5"/>
  <c r="R1970" i="5"/>
  <c r="R1954" i="5"/>
  <c r="R1938" i="5"/>
  <c r="R1925" i="5"/>
  <c r="R1909" i="5"/>
  <c r="R1897" i="5"/>
  <c r="R1881" i="5"/>
  <c r="R1865" i="5"/>
  <c r="R1852" i="5"/>
  <c r="R1836" i="5"/>
  <c r="R1823" i="5"/>
  <c r="R1807" i="5"/>
  <c r="R1791" i="5"/>
  <c r="R1779" i="5"/>
  <c r="R1763" i="5"/>
  <c r="R1750" i="5"/>
  <c r="R1734" i="5"/>
  <c r="R1718" i="5"/>
  <c r="R1706" i="5"/>
  <c r="R1689" i="5"/>
  <c r="R1675" i="5"/>
  <c r="R1655" i="5"/>
  <c r="R1637" i="5"/>
  <c r="R1622" i="5"/>
  <c r="R1603" i="5"/>
  <c r="R1583" i="5"/>
  <c r="R1563" i="5"/>
  <c r="R1540" i="5"/>
  <c r="R1523" i="5"/>
  <c r="R1500" i="5"/>
  <c r="R1483" i="5"/>
  <c r="R1460" i="5"/>
  <c r="R1435" i="5"/>
  <c r="R1416" i="5"/>
  <c r="R1385" i="5"/>
  <c r="R1362" i="5"/>
  <c r="R1331" i="5"/>
  <c r="R1296" i="5"/>
  <c r="R1259" i="5"/>
  <c r="R1212" i="5"/>
  <c r="R1169" i="5"/>
  <c r="R1114" i="5"/>
  <c r="R1046" i="5"/>
  <c r="R980" i="5"/>
  <c r="R903" i="5"/>
  <c r="R416" i="5"/>
  <c r="R2462" i="5"/>
  <c r="R2453" i="5"/>
  <c r="R2444" i="5"/>
  <c r="R2435" i="5"/>
  <c r="R2426" i="5"/>
  <c r="R2417" i="5"/>
  <c r="R2407" i="5"/>
  <c r="R2398" i="5"/>
  <c r="R2389" i="5"/>
  <c r="R2380" i="5"/>
  <c r="R2371" i="5"/>
  <c r="R2362" i="5"/>
  <c r="R2353" i="5"/>
  <c r="R2343" i="5"/>
  <c r="R2334" i="5"/>
  <c r="R2325" i="5"/>
  <c r="R2316" i="5"/>
  <c r="R2307" i="5"/>
  <c r="R2298" i="5"/>
  <c r="R2289" i="5"/>
  <c r="R2279" i="5"/>
  <c r="R2270" i="5"/>
  <c r="R2261" i="5"/>
  <c r="R2252" i="5"/>
  <c r="R2243" i="5"/>
  <c r="R2234" i="5"/>
  <c r="R2225" i="5"/>
  <c r="R2215" i="5"/>
  <c r="R2206" i="5"/>
  <c r="R2197" i="5"/>
  <c r="R2188" i="5"/>
  <c r="R2179" i="5"/>
  <c r="R2170" i="5"/>
  <c r="R2161" i="5"/>
  <c r="R2151" i="5"/>
  <c r="R2142" i="5"/>
  <c r="R2133" i="5"/>
  <c r="R2124" i="5"/>
  <c r="R2115" i="5"/>
  <c r="R2106" i="5"/>
  <c r="R2097" i="5"/>
  <c r="R2087" i="5"/>
  <c r="R2078" i="5"/>
  <c r="R2069" i="5"/>
  <c r="R2060" i="5"/>
  <c r="R2051" i="5"/>
  <c r="R2042" i="5"/>
  <c r="R2033" i="5"/>
  <c r="R2023" i="5"/>
  <c r="R2014" i="5"/>
  <c r="R2005" i="5"/>
  <c r="R1996" i="5"/>
  <c r="R1987" i="5"/>
  <c r="R1978" i="5"/>
  <c r="R1969" i="5"/>
  <c r="R1959" i="5"/>
  <c r="R1950" i="5"/>
  <c r="R1941" i="5"/>
  <c r="R1932" i="5"/>
  <c r="R1923" i="5"/>
  <c r="R1914" i="5"/>
  <c r="R1905" i="5"/>
  <c r="R1895" i="5"/>
  <c r="R1886" i="5"/>
  <c r="R1877" i="5"/>
  <c r="R1868" i="5"/>
  <c r="R1859" i="5"/>
  <c r="R1850" i="5"/>
  <c r="R1841" i="5"/>
  <c r="R1831" i="5"/>
  <c r="R1822" i="5"/>
  <c r="R1813" i="5"/>
  <c r="R1804" i="5"/>
  <c r="R1795" i="5"/>
  <c r="R1786" i="5"/>
  <c r="R1777" i="5"/>
  <c r="R1767" i="5"/>
  <c r="R1758" i="5"/>
  <c r="R1749" i="5"/>
  <c r="R1740" i="5"/>
  <c r="R1731" i="5"/>
  <c r="R1722" i="5"/>
  <c r="R1713" i="5"/>
  <c r="R1703" i="5"/>
  <c r="R1694" i="5"/>
  <c r="R1684" i="5"/>
  <c r="R1673" i="5"/>
  <c r="R1662" i="5"/>
  <c r="R1652" i="5"/>
  <c r="R1641" i="5"/>
  <c r="R1630" i="5"/>
  <c r="R1620" i="5"/>
  <c r="R1607" i="5"/>
  <c r="R1596" i="5"/>
  <c r="R1582" i="5"/>
  <c r="R1571" i="5"/>
  <c r="R1557" i="5"/>
  <c r="R1543" i="5"/>
  <c r="R1532" i="5"/>
  <c r="R1518" i="5"/>
  <c r="R1507" i="5"/>
  <c r="R1493" i="5"/>
  <c r="R1479" i="5"/>
  <c r="R1468" i="5"/>
  <c r="R1454" i="5"/>
  <c r="R1442" i="5"/>
  <c r="R1426" i="5"/>
  <c r="R1409" i="5"/>
  <c r="R1394" i="5"/>
  <c r="R1376" i="5"/>
  <c r="R1361" i="5"/>
  <c r="R1341" i="5"/>
  <c r="R1323" i="5"/>
  <c r="R1306" i="5"/>
  <c r="R1283" i="5"/>
  <c r="R1257" i="5"/>
  <c r="R1228" i="5"/>
  <c r="R1196" i="5"/>
  <c r="R1166" i="5"/>
  <c r="R1133" i="5"/>
  <c r="R1100" i="5"/>
  <c r="R1067" i="5"/>
  <c r="R1025" i="5"/>
  <c r="R976" i="5"/>
  <c r="R928" i="5"/>
  <c r="R880" i="5"/>
  <c r="R317" i="5"/>
  <c r="R2662" i="5"/>
  <c r="R2653" i="5"/>
  <c r="R2644" i="5"/>
  <c r="R2635" i="5"/>
  <c r="R2626" i="5"/>
  <c r="R2617" i="5"/>
  <c r="R2607" i="5"/>
  <c r="R2598" i="5"/>
  <c r="R2589" i="5"/>
  <c r="R2580" i="5"/>
  <c r="R2571" i="5"/>
  <c r="R2562" i="5"/>
  <c r="R2553" i="5"/>
  <c r="R2543" i="5"/>
  <c r="R2534" i="5"/>
  <c r="R2525" i="5"/>
  <c r="R2516" i="5"/>
  <c r="R2507" i="5"/>
  <c r="R2498" i="5"/>
  <c r="R2489" i="5"/>
  <c r="R2479" i="5"/>
  <c r="R2470" i="5"/>
  <c r="R2461" i="5"/>
  <c r="R2452" i="5"/>
  <c r="R2443" i="5"/>
  <c r="R2434" i="5"/>
  <c r="R2425" i="5"/>
  <c r="R2415" i="5"/>
  <c r="R2406" i="5"/>
  <c r="R2397" i="5"/>
  <c r="R2388" i="5"/>
  <c r="R2379" i="5"/>
  <c r="R2370" i="5"/>
  <c r="R2361" i="5"/>
  <c r="R2351" i="5"/>
  <c r="R2342" i="5"/>
  <c r="R2333" i="5"/>
  <c r="R2324" i="5"/>
  <c r="R2315" i="5"/>
  <c r="R2306" i="5"/>
  <c r="R2297" i="5"/>
  <c r="R2287" i="5"/>
  <c r="R2278" i="5"/>
  <c r="R2269" i="5"/>
  <c r="R2260" i="5"/>
  <c r="R2251" i="5"/>
  <c r="R2242" i="5"/>
  <c r="R2233" i="5"/>
  <c r="R2223" i="5"/>
  <c r="R2214" i="5"/>
  <c r="R2205" i="5"/>
  <c r="R2196" i="5"/>
  <c r="R2187" i="5"/>
  <c r="R2178" i="5"/>
  <c r="R2169" i="5"/>
  <c r="R2159" i="5"/>
  <c r="R2150" i="5"/>
  <c r="R2141" i="5"/>
  <c r="R2132" i="5"/>
  <c r="R2123" i="5"/>
  <c r="R2114" i="5"/>
  <c r="R2105" i="5"/>
  <c r="R2095" i="5"/>
  <c r="R2086" i="5"/>
  <c r="R2077" i="5"/>
  <c r="R2068" i="5"/>
  <c r="R2059" i="5"/>
  <c r="R2050" i="5"/>
  <c r="R2041" i="5"/>
  <c r="R2031" i="5"/>
  <c r="R2022" i="5"/>
  <c r="R2013" i="5"/>
  <c r="R2004" i="5"/>
  <c r="R1995" i="5"/>
  <c r="R1986" i="5"/>
  <c r="R1977" i="5"/>
  <c r="R1967" i="5"/>
  <c r="R1958" i="5"/>
  <c r="R1949" i="5"/>
  <c r="R1940" i="5"/>
  <c r="R1931" i="5"/>
  <c r="R1922" i="5"/>
  <c r="R1913" i="5"/>
  <c r="R1903" i="5"/>
  <c r="R1894" i="5"/>
  <c r="R1885" i="5"/>
  <c r="R1876" i="5"/>
  <c r="R1867" i="5"/>
  <c r="R1858" i="5"/>
  <c r="R1849" i="5"/>
  <c r="R1839" i="5"/>
  <c r="R1830" i="5"/>
  <c r="R1821" i="5"/>
  <c r="R1812" i="5"/>
  <c r="R1803" i="5"/>
  <c r="R1794" i="5"/>
  <c r="R1785" i="5"/>
  <c r="R1775" i="5"/>
  <c r="R1766" i="5"/>
  <c r="R1757" i="5"/>
  <c r="R1748" i="5"/>
  <c r="R1739" i="5"/>
  <c r="R1730" i="5"/>
  <c r="R1721" i="5"/>
  <c r="R1711" i="5"/>
  <c r="R1702" i="5"/>
  <c r="R1693" i="5"/>
  <c r="R1683" i="5"/>
  <c r="R1671" i="5"/>
  <c r="R1661" i="5"/>
  <c r="R1651" i="5"/>
  <c r="R1639" i="5"/>
  <c r="R1629" i="5"/>
  <c r="R1619" i="5"/>
  <c r="R1606" i="5"/>
  <c r="R1595" i="5"/>
  <c r="R1581" i="5"/>
  <c r="R1567" i="5"/>
  <c r="R1556" i="5"/>
  <c r="R1542" i="5"/>
  <c r="R1531" i="5"/>
  <c r="R1517" i="5"/>
  <c r="R1503" i="5"/>
  <c r="R1492" i="5"/>
  <c r="R1478" i="5"/>
  <c r="R1467" i="5"/>
  <c r="R1453" i="5"/>
  <c r="R1437" i="5"/>
  <c r="R1425" i="5"/>
  <c r="R1408" i="5"/>
  <c r="R1393" i="5"/>
  <c r="R1373" i="5"/>
  <c r="R1355" i="5"/>
  <c r="R1340" i="5"/>
  <c r="R1322" i="5"/>
  <c r="R1305" i="5"/>
  <c r="R1280" i="5"/>
  <c r="R1256" i="5"/>
  <c r="R1224" i="5"/>
  <c r="R1195" i="5"/>
  <c r="R1165" i="5"/>
  <c r="R1132" i="5"/>
  <c r="R1099" i="5"/>
  <c r="R1060" i="5"/>
  <c r="R1018" i="5"/>
  <c r="R968" i="5"/>
  <c r="R920" i="5"/>
  <c r="R872" i="5"/>
  <c r="R221" i="5"/>
  <c r="R3333" i="5"/>
  <c r="R3325" i="5"/>
  <c r="R3317" i="5"/>
  <c r="R3309" i="5"/>
  <c r="R3301" i="5"/>
  <c r="R3293" i="5"/>
  <c r="R3285" i="5"/>
  <c r="R3277" i="5"/>
  <c r="R3269" i="5"/>
  <c r="R3261" i="5"/>
  <c r="R3253" i="5"/>
  <c r="R3245" i="5"/>
  <c r="R3237" i="5"/>
  <c r="R3229" i="5"/>
  <c r="R3221" i="5"/>
  <c r="R3213" i="5"/>
  <c r="R3205" i="5"/>
  <c r="R3197" i="5"/>
  <c r="R3189" i="5"/>
  <c r="R3181" i="5"/>
  <c r="R3173" i="5"/>
  <c r="R3165" i="5"/>
  <c r="R3157" i="5"/>
  <c r="R3149" i="5"/>
  <c r="R3141" i="5"/>
  <c r="R3133" i="5"/>
  <c r="R3125" i="5"/>
  <c r="R3117" i="5"/>
  <c r="R3109" i="5"/>
  <c r="R3100" i="5"/>
  <c r="R3091" i="5"/>
  <c r="R3082" i="5"/>
  <c r="R3073" i="5"/>
  <c r="R3063" i="5"/>
  <c r="R3054" i="5"/>
  <c r="R3045" i="5"/>
  <c r="R3036" i="5"/>
  <c r="R3027" i="5"/>
  <c r="R3018" i="5"/>
  <c r="R3009" i="5"/>
  <c r="R2999" i="5"/>
  <c r="R2990" i="5"/>
  <c r="R2981" i="5"/>
  <c r="R2972" i="5"/>
  <c r="R2963" i="5"/>
  <c r="R2954" i="5"/>
  <c r="R2945" i="5"/>
  <c r="R2935" i="5"/>
  <c r="R2926" i="5"/>
  <c r="R2917" i="5"/>
  <c r="R2908" i="5"/>
  <c r="R2899" i="5"/>
  <c r="R2890" i="5"/>
  <c r="R2881" i="5"/>
  <c r="R2871" i="5"/>
  <c r="R2862" i="5"/>
  <c r="R2853" i="5"/>
  <c r="R2844" i="5"/>
  <c r="R2835" i="5"/>
  <c r="R2826" i="5"/>
  <c r="R2817" i="5"/>
  <c r="R2807" i="5"/>
  <c r="R2798" i="5"/>
  <c r="R2789" i="5"/>
  <c r="R2780" i="5"/>
  <c r="R2771" i="5"/>
  <c r="R2762" i="5"/>
  <c r="R2753" i="5"/>
  <c r="R2743" i="5"/>
  <c r="R2734" i="5"/>
  <c r="R2725" i="5"/>
  <c r="R2716" i="5"/>
  <c r="R2707" i="5"/>
  <c r="R2698" i="5"/>
  <c r="R2689" i="5"/>
  <c r="R2679" i="5"/>
  <c r="R2670" i="5"/>
  <c r="R2661" i="5"/>
  <c r="R2652" i="5"/>
  <c r="R2643" i="5"/>
  <c r="R2634" i="5"/>
  <c r="R2625" i="5"/>
  <c r="R2615" i="5"/>
  <c r="R2606" i="5"/>
  <c r="R2597" i="5"/>
  <c r="R2588" i="5"/>
  <c r="R2579" i="5"/>
  <c r="R2570" i="5"/>
  <c r="R2561" i="5"/>
  <c r="R2551" i="5"/>
  <c r="R2542" i="5"/>
  <c r="R2533" i="5"/>
  <c r="R2524" i="5"/>
  <c r="R2515" i="5"/>
  <c r="R2506" i="5"/>
  <c r="R2497" i="5"/>
  <c r="R2487" i="5"/>
  <c r="R2478" i="5"/>
  <c r="R2469" i="5"/>
  <c r="R2460" i="5"/>
  <c r="R2451" i="5"/>
  <c r="R2442" i="5"/>
  <c r="R2433" i="5"/>
  <c r="R2423" i="5"/>
  <c r="R2414" i="5"/>
  <c r="R2405" i="5"/>
  <c r="R2396" i="5"/>
  <c r="R2387" i="5"/>
  <c r="R2378" i="5"/>
  <c r="R2369" i="5"/>
  <c r="R2359" i="5"/>
  <c r="R2350" i="5"/>
  <c r="R2341" i="5"/>
  <c r="R2332" i="5"/>
  <c r="R2323" i="5"/>
  <c r="R2314" i="5"/>
  <c r="R2305" i="5"/>
  <c r="R2295" i="5"/>
  <c r="R2286" i="5"/>
  <c r="R2277" i="5"/>
  <c r="R2268" i="5"/>
  <c r="R2259" i="5"/>
  <c r="R2250" i="5"/>
  <c r="R2241" i="5"/>
  <c r="R2231" i="5"/>
  <c r="R2222" i="5"/>
  <c r="R2213" i="5"/>
  <c r="R2204" i="5"/>
  <c r="R2195" i="5"/>
  <c r="R2186" i="5"/>
  <c r="R2177" i="5"/>
  <c r="R2167" i="5"/>
  <c r="R2158" i="5"/>
  <c r="R2149" i="5"/>
  <c r="R2140" i="5"/>
  <c r="R2131" i="5"/>
  <c r="R2122" i="5"/>
  <c r="R2113" i="5"/>
  <c r="R2103" i="5"/>
  <c r="R2094" i="5"/>
  <c r="R2085" i="5"/>
  <c r="R2076" i="5"/>
  <c r="R2067" i="5"/>
  <c r="R2058" i="5"/>
  <c r="R2049" i="5"/>
  <c r="R2039" i="5"/>
  <c r="R2030" i="5"/>
  <c r="R2021" i="5"/>
  <c r="R2012" i="5"/>
  <c r="R2003" i="5"/>
  <c r="R1994" i="5"/>
  <c r="R1985" i="5"/>
  <c r="R1975" i="5"/>
  <c r="R1966" i="5"/>
  <c r="R1957" i="5"/>
  <c r="R1948" i="5"/>
  <c r="R1939" i="5"/>
  <c r="R1930" i="5"/>
  <c r="R1921" i="5"/>
  <c r="R1911" i="5"/>
  <c r="R1902" i="5"/>
  <c r="R1893" i="5"/>
  <c r="R1884" i="5"/>
  <c r="R1875" i="5"/>
  <c r="R1866" i="5"/>
  <c r="R1857" i="5"/>
  <c r="R1847" i="5"/>
  <c r="R1838" i="5"/>
  <c r="R1829" i="5"/>
  <c r="R1820" i="5"/>
  <c r="R1811" i="5"/>
  <c r="R1802" i="5"/>
  <c r="R1793" i="5"/>
  <c r="R1783" i="5"/>
  <c r="R1774" i="5"/>
  <c r="R1765" i="5"/>
  <c r="R1756" i="5"/>
  <c r="R1747" i="5"/>
  <c r="R1738" i="5"/>
  <c r="R1729" i="5"/>
  <c r="R1719" i="5"/>
  <c r="R1710" i="5"/>
  <c r="R1701" i="5"/>
  <c r="R1692" i="5"/>
  <c r="R1681" i="5"/>
  <c r="R1670" i="5"/>
  <c r="R1660" i="5"/>
  <c r="R1649" i="5"/>
  <c r="R1638" i="5"/>
  <c r="R1628" i="5"/>
  <c r="R1617" i="5"/>
  <c r="R1605" i="5"/>
  <c r="R1591" i="5"/>
  <c r="R1580" i="5"/>
  <c r="R1566" i="5"/>
  <c r="R1555" i="5"/>
  <c r="R1541" i="5"/>
  <c r="R1527" i="5"/>
  <c r="R1516" i="5"/>
  <c r="R1502" i="5"/>
  <c r="R1491" i="5"/>
  <c r="R1477" i="5"/>
  <c r="R1463" i="5"/>
  <c r="R1452" i="5"/>
  <c r="R1436" i="5"/>
  <c r="R1424" i="5"/>
  <c r="R1405" i="5"/>
  <c r="R1387" i="5"/>
  <c r="R1372" i="5"/>
  <c r="R1354" i="5"/>
  <c r="R1339" i="5"/>
  <c r="R1321" i="5"/>
  <c r="R1297" i="5"/>
  <c r="R1274" i="5"/>
  <c r="R1246" i="5"/>
  <c r="R1214" i="5"/>
  <c r="R1186" i="5"/>
  <c r="R1155" i="5"/>
  <c r="R1122" i="5"/>
  <c r="R1089" i="5"/>
  <c r="R1049" i="5"/>
  <c r="R1003" i="5"/>
  <c r="R955" i="5"/>
  <c r="R907" i="5"/>
  <c r="R857" i="5"/>
  <c r="R108" i="5"/>
  <c r="R1298" i="5"/>
  <c r="R1286" i="5"/>
  <c r="R1275" i="5"/>
  <c r="R1260" i="5"/>
  <c r="R1248" i="5"/>
  <c r="R1232" i="5"/>
  <c r="R1219" i="5"/>
  <c r="R1203" i="5"/>
  <c r="R1187" i="5"/>
  <c r="R1174" i="5"/>
  <c r="R1156" i="5"/>
  <c r="R1141" i="5"/>
  <c r="R1123" i="5"/>
  <c r="R1105" i="5"/>
  <c r="R1090" i="5"/>
  <c r="R1070" i="5"/>
  <c r="R1050" i="5"/>
  <c r="R1028" i="5"/>
  <c r="R1004" i="5"/>
  <c r="R981" i="5"/>
  <c r="R956" i="5"/>
  <c r="R931" i="5"/>
  <c r="R908" i="5"/>
  <c r="R883" i="5"/>
  <c r="R858" i="5"/>
  <c r="R818" i="5"/>
  <c r="R720" i="5"/>
  <c r="R624" i="5"/>
  <c r="R525" i="5"/>
  <c r="R427" i="5"/>
  <c r="R331" i="5"/>
  <c r="R233" i="5"/>
  <c r="R122" i="5"/>
  <c r="R856" i="5"/>
  <c r="R793" i="5"/>
  <c r="R697" i="5"/>
  <c r="R599" i="5"/>
  <c r="R500" i="5"/>
  <c r="R404" i="5"/>
  <c r="R306" i="5"/>
  <c r="R208" i="5"/>
  <c r="R96" i="5"/>
  <c r="R855" i="5"/>
  <c r="R781" i="5"/>
  <c r="R683" i="5"/>
  <c r="R587" i="5"/>
  <c r="R489" i="5"/>
  <c r="R391" i="5"/>
  <c r="R295" i="5"/>
  <c r="R194" i="5"/>
  <c r="R80" i="5"/>
  <c r="R847" i="5"/>
  <c r="R770" i="5"/>
  <c r="R672" i="5"/>
  <c r="R573" i="5"/>
  <c r="R477" i="5"/>
  <c r="R379" i="5"/>
  <c r="R281" i="5"/>
  <c r="R180" i="5"/>
  <c r="R66" i="5"/>
  <c r="R1690" i="5"/>
  <c r="R1682" i="5"/>
  <c r="R1674" i="5"/>
  <c r="R1666" i="5"/>
  <c r="R1658" i="5"/>
  <c r="R1650" i="5"/>
  <c r="R1642" i="5"/>
  <c r="R1634" i="5"/>
  <c r="R1626" i="5"/>
  <c r="R1618" i="5"/>
  <c r="R1610" i="5"/>
  <c r="R1602" i="5"/>
  <c r="R1594" i="5"/>
  <c r="R1586" i="5"/>
  <c r="R1578" i="5"/>
  <c r="R1570" i="5"/>
  <c r="R1562" i="5"/>
  <c r="R1554" i="5"/>
  <c r="R1546" i="5"/>
  <c r="R1538" i="5"/>
  <c r="R1530" i="5"/>
  <c r="R1522" i="5"/>
  <c r="R1514" i="5"/>
  <c r="R1506" i="5"/>
  <c r="R1498" i="5"/>
  <c r="R1490" i="5"/>
  <c r="R1482" i="5"/>
  <c r="R1474" i="5"/>
  <c r="R1466" i="5"/>
  <c r="R1458" i="5"/>
  <c r="R1450" i="5"/>
  <c r="R1441" i="5"/>
  <c r="R1432" i="5"/>
  <c r="R1422" i="5"/>
  <c r="R1412" i="5"/>
  <c r="R1402" i="5"/>
  <c r="R1392" i="5"/>
  <c r="R1380" i="5"/>
  <c r="R1370" i="5"/>
  <c r="R1360" i="5"/>
  <c r="R1348" i="5"/>
  <c r="R1338" i="5"/>
  <c r="R1328" i="5"/>
  <c r="R1315" i="5"/>
  <c r="R1304" i="5"/>
  <c r="R1292" i="5"/>
  <c r="R1278" i="5"/>
  <c r="R1267" i="5"/>
  <c r="R1251" i="5"/>
  <c r="R1238" i="5"/>
  <c r="R1222" i="5"/>
  <c r="R1210" i="5"/>
  <c r="R1194" i="5"/>
  <c r="R1178" i="5"/>
  <c r="R1164" i="5"/>
  <c r="R1146" i="5"/>
  <c r="R1131" i="5"/>
  <c r="R1113" i="5"/>
  <c r="R1093" i="5"/>
  <c r="R1078" i="5"/>
  <c r="R1059" i="5"/>
  <c r="R1037" i="5"/>
  <c r="R1017" i="5"/>
  <c r="R992" i="5"/>
  <c r="R967" i="5"/>
  <c r="R944" i="5"/>
  <c r="R919" i="5"/>
  <c r="R893" i="5"/>
  <c r="R871" i="5"/>
  <c r="R845" i="5"/>
  <c r="R756" i="5"/>
  <c r="R660" i="5"/>
  <c r="R562" i="5"/>
  <c r="R464" i="5"/>
  <c r="R368" i="5"/>
  <c r="R269" i="5"/>
  <c r="R164" i="5"/>
  <c r="R52" i="5"/>
  <c r="R1609" i="5"/>
  <c r="R1601" i="5"/>
  <c r="R1593" i="5"/>
  <c r="R1585" i="5"/>
  <c r="R1577" i="5"/>
  <c r="R1569" i="5"/>
  <c r="R1561" i="5"/>
  <c r="R1553" i="5"/>
  <c r="R1545" i="5"/>
  <c r="R1537" i="5"/>
  <c r="R1529" i="5"/>
  <c r="R1521" i="5"/>
  <c r="R1513" i="5"/>
  <c r="R1505" i="5"/>
  <c r="R1497" i="5"/>
  <c r="R1489" i="5"/>
  <c r="R1481" i="5"/>
  <c r="R1473" i="5"/>
  <c r="R1465" i="5"/>
  <c r="R1457" i="5"/>
  <c r="R1449" i="5"/>
  <c r="R1440" i="5"/>
  <c r="R1430" i="5"/>
  <c r="R1421" i="5"/>
  <c r="R1411" i="5"/>
  <c r="R1401" i="5"/>
  <c r="R1389" i="5"/>
  <c r="R1379" i="5"/>
  <c r="R1369" i="5"/>
  <c r="R1357" i="5"/>
  <c r="R1347" i="5"/>
  <c r="R1337" i="5"/>
  <c r="R1325" i="5"/>
  <c r="R1314" i="5"/>
  <c r="R1302" i="5"/>
  <c r="R1289" i="5"/>
  <c r="R1277" i="5"/>
  <c r="R1266" i="5"/>
  <c r="R1250" i="5"/>
  <c r="R1237" i="5"/>
  <c r="R1221" i="5"/>
  <c r="R1205" i="5"/>
  <c r="R1193" i="5"/>
  <c r="R1177" i="5"/>
  <c r="R1163" i="5"/>
  <c r="R1145" i="5"/>
  <c r="R1125" i="5"/>
  <c r="R1110" i="5"/>
  <c r="R1092" i="5"/>
  <c r="R1077" i="5"/>
  <c r="R1058" i="5"/>
  <c r="R1036" i="5"/>
  <c r="R1013" i="5"/>
  <c r="R991" i="5"/>
  <c r="R965" i="5"/>
  <c r="R940" i="5"/>
  <c r="R917" i="5"/>
  <c r="R892" i="5"/>
  <c r="R867" i="5"/>
  <c r="R843" i="5"/>
  <c r="R745" i="5"/>
  <c r="R647" i="5"/>
  <c r="R551" i="5"/>
  <c r="R452" i="5"/>
  <c r="R354" i="5"/>
  <c r="R258" i="5"/>
  <c r="R152" i="5"/>
  <c r="R36" i="5"/>
  <c r="R3104" i="5"/>
  <c r="R3096" i="5"/>
  <c r="R3088" i="5"/>
  <c r="R3080" i="5"/>
  <c r="R3072" i="5"/>
  <c r="R3064" i="5"/>
  <c r="R3056" i="5"/>
  <c r="R3048" i="5"/>
  <c r="R3040" i="5"/>
  <c r="R3032" i="5"/>
  <c r="R3024" i="5"/>
  <c r="R3016" i="5"/>
  <c r="R3008" i="5"/>
  <c r="R3000" i="5"/>
  <c r="R2992" i="5"/>
  <c r="R2984" i="5"/>
  <c r="R2976" i="5"/>
  <c r="R2968" i="5"/>
  <c r="R2960" i="5"/>
  <c r="R2952" i="5"/>
  <c r="R2944" i="5"/>
  <c r="R2936" i="5"/>
  <c r="R2928" i="5"/>
  <c r="R2920" i="5"/>
  <c r="R2912" i="5"/>
  <c r="R2904" i="5"/>
  <c r="R2896" i="5"/>
  <c r="R2888" i="5"/>
  <c r="R2880" i="5"/>
  <c r="R2872" i="5"/>
  <c r="R2864" i="5"/>
  <c r="R2856" i="5"/>
  <c r="R2848" i="5"/>
  <c r="R2840" i="5"/>
  <c r="R2832" i="5"/>
  <c r="R2824" i="5"/>
  <c r="R2816" i="5"/>
  <c r="R2808" i="5"/>
  <c r="R2800" i="5"/>
  <c r="R2792" i="5"/>
  <c r="R2784" i="5"/>
  <c r="R2776" i="5"/>
  <c r="R2768" i="5"/>
  <c r="R2760" i="5"/>
  <c r="R2752" i="5"/>
  <c r="R2744" i="5"/>
  <c r="R2736" i="5"/>
  <c r="R2728" i="5"/>
  <c r="R2720" i="5"/>
  <c r="R2712" i="5"/>
  <c r="R2704" i="5"/>
  <c r="R2696" i="5"/>
  <c r="R2688" i="5"/>
  <c r="R2680" i="5"/>
  <c r="R2672" i="5"/>
  <c r="R2664" i="5"/>
  <c r="R2656" i="5"/>
  <c r="R2648" i="5"/>
  <c r="R2640" i="5"/>
  <c r="R2632" i="5"/>
  <c r="R2624" i="5"/>
  <c r="R2616" i="5"/>
  <c r="R2608" i="5"/>
  <c r="R2600" i="5"/>
  <c r="R2592" i="5"/>
  <c r="R2584" i="5"/>
  <c r="R2576" i="5"/>
  <c r="R2568" i="5"/>
  <c r="R2560" i="5"/>
  <c r="R2552" i="5"/>
  <c r="R2544" i="5"/>
  <c r="R2536" i="5"/>
  <c r="R2528" i="5"/>
  <c r="R2520" i="5"/>
  <c r="R2512" i="5"/>
  <c r="R2504" i="5"/>
  <c r="R2496" i="5"/>
  <c r="R2488" i="5"/>
  <c r="R2480" i="5"/>
  <c r="R2472" i="5"/>
  <c r="R2464" i="5"/>
  <c r="R2456" i="5"/>
  <c r="R2448" i="5"/>
  <c r="R2440" i="5"/>
  <c r="R2432" i="5"/>
  <c r="R2424" i="5"/>
  <c r="R2416" i="5"/>
  <c r="R2408" i="5"/>
  <c r="R2400" i="5"/>
  <c r="R2392" i="5"/>
  <c r="R2384" i="5"/>
  <c r="R2376" i="5"/>
  <c r="R2368" i="5"/>
  <c r="R2360" i="5"/>
  <c r="R2352" i="5"/>
  <c r="R2344" i="5"/>
  <c r="R2336" i="5"/>
  <c r="R2328" i="5"/>
  <c r="R2320" i="5"/>
  <c r="R2312" i="5"/>
  <c r="R2304" i="5"/>
  <c r="R2296" i="5"/>
  <c r="R2288" i="5"/>
  <c r="R2280" i="5"/>
  <c r="R2272" i="5"/>
  <c r="R2264" i="5"/>
  <c r="R2256" i="5"/>
  <c r="R2248" i="5"/>
  <c r="R2240" i="5"/>
  <c r="R2232" i="5"/>
  <c r="R2224" i="5"/>
  <c r="R2216" i="5"/>
  <c r="R2208" i="5"/>
  <c r="R2200" i="5"/>
  <c r="R2192" i="5"/>
  <c r="R2184" i="5"/>
  <c r="R2176" i="5"/>
  <c r="R2168" i="5"/>
  <c r="R2160" i="5"/>
  <c r="R2152" i="5"/>
  <c r="R2144" i="5"/>
  <c r="R2136" i="5"/>
  <c r="R2128" i="5"/>
  <c r="R2120" i="5"/>
  <c r="R2112" i="5"/>
  <c r="R2104" i="5"/>
  <c r="R2096" i="5"/>
  <c r="R2088" i="5"/>
  <c r="R2080" i="5"/>
  <c r="R2072" i="5"/>
  <c r="R2064" i="5"/>
  <c r="R2056" i="5"/>
  <c r="R2048" i="5"/>
  <c r="R2040" i="5"/>
  <c r="R2032" i="5"/>
  <c r="R2024" i="5"/>
  <c r="R2016" i="5"/>
  <c r="R2008" i="5"/>
  <c r="R2000" i="5"/>
  <c r="R1992" i="5"/>
  <c r="R1984" i="5"/>
  <c r="R1976" i="5"/>
  <c r="R1968" i="5"/>
  <c r="R1960" i="5"/>
  <c r="R1952" i="5"/>
  <c r="R1944" i="5"/>
  <c r="R1936" i="5"/>
  <c r="R1928" i="5"/>
  <c r="R1920" i="5"/>
  <c r="R1912" i="5"/>
  <c r="R1904" i="5"/>
  <c r="R1896" i="5"/>
  <c r="R1888" i="5"/>
  <c r="R1880" i="5"/>
  <c r="R1872" i="5"/>
  <c r="R1864" i="5"/>
  <c r="R1856" i="5"/>
  <c r="R1848" i="5"/>
  <c r="R1840" i="5"/>
  <c r="R1832" i="5"/>
  <c r="R1824" i="5"/>
  <c r="R1816" i="5"/>
  <c r="R1808" i="5"/>
  <c r="R1800" i="5"/>
  <c r="R1792" i="5"/>
  <c r="R1784" i="5"/>
  <c r="R1776" i="5"/>
  <c r="R1768" i="5"/>
  <c r="R1760" i="5"/>
  <c r="R1752" i="5"/>
  <c r="R1744" i="5"/>
  <c r="R1736" i="5"/>
  <c r="R1728" i="5"/>
  <c r="R1720" i="5"/>
  <c r="R1712" i="5"/>
  <c r="R1704" i="5"/>
  <c r="R1696" i="5"/>
  <c r="R1688" i="5"/>
  <c r="R1680" i="5"/>
  <c r="R1672" i="5"/>
  <c r="R1664" i="5"/>
  <c r="R1656" i="5"/>
  <c r="R1648" i="5"/>
  <c r="R1640" i="5"/>
  <c r="R1632" i="5"/>
  <c r="R1624" i="5"/>
  <c r="R1616" i="5"/>
  <c r="R1608" i="5"/>
  <c r="R1600" i="5"/>
  <c r="R1592" i="5"/>
  <c r="R1584" i="5"/>
  <c r="R1576" i="5"/>
  <c r="R1568" i="5"/>
  <c r="R1560" i="5"/>
  <c r="R1552" i="5"/>
  <c r="R1544" i="5"/>
  <c r="R1536" i="5"/>
  <c r="R1528" i="5"/>
  <c r="R1520" i="5"/>
  <c r="R1512" i="5"/>
  <c r="R1504" i="5"/>
  <c r="R1496" i="5"/>
  <c r="R1488" i="5"/>
  <c r="R1480" i="5"/>
  <c r="R1472" i="5"/>
  <c r="R1464" i="5"/>
  <c r="R1456" i="5"/>
  <c r="R1448" i="5"/>
  <c r="R1438" i="5"/>
  <c r="R1429" i="5"/>
  <c r="R1420" i="5"/>
  <c r="R1410" i="5"/>
  <c r="R1400" i="5"/>
  <c r="R1388" i="5"/>
  <c r="R1378" i="5"/>
  <c r="R1368" i="5"/>
  <c r="R1356" i="5"/>
  <c r="R1346" i="5"/>
  <c r="R1336" i="5"/>
  <c r="R1324" i="5"/>
  <c r="R1313" i="5"/>
  <c r="R1301" i="5"/>
  <c r="R1288" i="5"/>
  <c r="R1276" i="5"/>
  <c r="R1265" i="5"/>
  <c r="R1249" i="5"/>
  <c r="R1233" i="5"/>
  <c r="R1220" i="5"/>
  <c r="R1204" i="5"/>
  <c r="R1192" i="5"/>
  <c r="R1176" i="5"/>
  <c r="R1157" i="5"/>
  <c r="R1142" i="5"/>
  <c r="R1124" i="5"/>
  <c r="R1109" i="5"/>
  <c r="R1091" i="5"/>
  <c r="R1073" i="5"/>
  <c r="R1057" i="5"/>
  <c r="R1035" i="5"/>
  <c r="R1012" i="5"/>
  <c r="R989" i="5"/>
  <c r="R964" i="5"/>
  <c r="R939" i="5"/>
  <c r="R916" i="5"/>
  <c r="R891" i="5"/>
  <c r="R866" i="5"/>
  <c r="R829" i="5"/>
  <c r="R733" i="5"/>
  <c r="R635" i="5"/>
  <c r="R537" i="5"/>
  <c r="R441" i="5"/>
  <c r="R343" i="5"/>
  <c r="R244" i="5"/>
  <c r="R138" i="5"/>
  <c r="R24" i="5"/>
  <c r="R1447" i="5"/>
  <c r="R1439" i="5"/>
  <c r="R1431" i="5"/>
  <c r="R1423" i="5"/>
  <c r="R1415" i="5"/>
  <c r="R1407" i="5"/>
  <c r="R1399" i="5"/>
  <c r="R1391" i="5"/>
  <c r="R1383" i="5"/>
  <c r="R1375" i="5"/>
  <c r="R1367" i="5"/>
  <c r="R1359" i="5"/>
  <c r="R1351" i="5"/>
  <c r="R1343" i="5"/>
  <c r="R1335" i="5"/>
  <c r="R1327" i="5"/>
  <c r="R1318" i="5"/>
  <c r="R1309" i="5"/>
  <c r="R1300" i="5"/>
  <c r="R1291" i="5"/>
  <c r="R1282" i="5"/>
  <c r="R1273" i="5"/>
  <c r="R1264" i="5"/>
  <c r="R1254" i="5"/>
  <c r="R1245" i="5"/>
  <c r="R1236" i="5"/>
  <c r="R1227" i="5"/>
  <c r="R1218" i="5"/>
  <c r="R1209" i="5"/>
  <c r="R1200" i="5"/>
  <c r="R1190" i="5"/>
  <c r="R1181" i="5"/>
  <c r="R1172" i="5"/>
  <c r="R1162" i="5"/>
  <c r="R1150" i="5"/>
  <c r="R1140" i="5"/>
  <c r="R1130" i="5"/>
  <c r="R1118" i="5"/>
  <c r="R1108" i="5"/>
  <c r="R1098" i="5"/>
  <c r="R1086" i="5"/>
  <c r="R1076" i="5"/>
  <c r="R1066" i="5"/>
  <c r="R1054" i="5"/>
  <c r="R1044" i="5"/>
  <c r="R1034" i="5"/>
  <c r="R1022" i="5"/>
  <c r="R1011" i="5"/>
  <c r="R1000" i="5"/>
  <c r="R986" i="5"/>
  <c r="R975" i="5"/>
  <c r="R963" i="5"/>
  <c r="R949" i="5"/>
  <c r="R938" i="5"/>
  <c r="R927" i="5"/>
  <c r="R913" i="5"/>
  <c r="R901" i="5"/>
  <c r="R890" i="5"/>
  <c r="R876" i="5"/>
  <c r="R865" i="5"/>
  <c r="R853" i="5"/>
  <c r="R840" i="5"/>
  <c r="R828" i="5"/>
  <c r="R817" i="5"/>
  <c r="R803" i="5"/>
  <c r="R792" i="5"/>
  <c r="R780" i="5"/>
  <c r="R767" i="5"/>
  <c r="R755" i="5"/>
  <c r="R744" i="5"/>
  <c r="R730" i="5"/>
  <c r="R719" i="5"/>
  <c r="R707" i="5"/>
  <c r="R693" i="5"/>
  <c r="R682" i="5"/>
  <c r="R671" i="5"/>
  <c r="R657" i="5"/>
  <c r="R645" i="5"/>
  <c r="R634" i="5"/>
  <c r="R620" i="5"/>
  <c r="R609" i="5"/>
  <c r="R597" i="5"/>
  <c r="R584" i="5"/>
  <c r="R572" i="5"/>
  <c r="R561" i="5"/>
  <c r="R547" i="5"/>
  <c r="R536" i="5"/>
  <c r="R524" i="5"/>
  <c r="R511" i="5"/>
  <c r="R499" i="5"/>
  <c r="R488" i="5"/>
  <c r="R474" i="5"/>
  <c r="R463" i="5"/>
  <c r="R451" i="5"/>
  <c r="R437" i="5"/>
  <c r="R426" i="5"/>
  <c r="R415" i="5"/>
  <c r="R401" i="5"/>
  <c r="R389" i="5"/>
  <c r="R378" i="5"/>
  <c r="R364" i="5"/>
  <c r="R353" i="5"/>
  <c r="R341" i="5"/>
  <c r="R328" i="5"/>
  <c r="R316" i="5"/>
  <c r="R305" i="5"/>
  <c r="R291" i="5"/>
  <c r="R280" i="5"/>
  <c r="R268" i="5"/>
  <c r="R255" i="5"/>
  <c r="R243" i="5"/>
  <c r="R232" i="5"/>
  <c r="R218" i="5"/>
  <c r="R205" i="5"/>
  <c r="R193" i="5"/>
  <c r="R177" i="5"/>
  <c r="R163" i="5"/>
  <c r="R149" i="5"/>
  <c r="R133" i="5"/>
  <c r="R121" i="5"/>
  <c r="R107" i="5"/>
  <c r="R91" i="5"/>
  <c r="R77" i="5"/>
  <c r="R65" i="5"/>
  <c r="R49" i="5"/>
  <c r="R35" i="5"/>
  <c r="R21" i="5"/>
  <c r="R1414" i="5"/>
  <c r="R1406" i="5"/>
  <c r="R1398" i="5"/>
  <c r="R1390" i="5"/>
  <c r="R1382" i="5"/>
  <c r="R1374" i="5"/>
  <c r="R1366" i="5"/>
  <c r="R1358" i="5"/>
  <c r="R1350" i="5"/>
  <c r="R1342" i="5"/>
  <c r="R1334" i="5"/>
  <c r="R1326" i="5"/>
  <c r="R1317" i="5"/>
  <c r="R1308" i="5"/>
  <c r="R1299" i="5"/>
  <c r="R1290" i="5"/>
  <c r="R1281" i="5"/>
  <c r="R1272" i="5"/>
  <c r="R1262" i="5"/>
  <c r="R1253" i="5"/>
  <c r="R1244" i="5"/>
  <c r="R1235" i="5"/>
  <c r="R1226" i="5"/>
  <c r="R1217" i="5"/>
  <c r="R1208" i="5"/>
  <c r="R1198" i="5"/>
  <c r="R1189" i="5"/>
  <c r="R1180" i="5"/>
  <c r="R1171" i="5"/>
  <c r="R1161" i="5"/>
  <c r="R1149" i="5"/>
  <c r="R1139" i="5"/>
  <c r="R1129" i="5"/>
  <c r="R1117" i="5"/>
  <c r="R1107" i="5"/>
  <c r="R1097" i="5"/>
  <c r="R1085" i="5"/>
  <c r="R1075" i="5"/>
  <c r="R1065" i="5"/>
  <c r="R1053" i="5"/>
  <c r="R1043" i="5"/>
  <c r="R1033" i="5"/>
  <c r="R1021" i="5"/>
  <c r="R1010" i="5"/>
  <c r="R999" i="5"/>
  <c r="R985" i="5"/>
  <c r="R973" i="5"/>
  <c r="R962" i="5"/>
  <c r="R948" i="5"/>
  <c r="R937" i="5"/>
  <c r="R925" i="5"/>
  <c r="R912" i="5"/>
  <c r="R900" i="5"/>
  <c r="R889" i="5"/>
  <c r="R875" i="5"/>
  <c r="R864" i="5"/>
  <c r="R852" i="5"/>
  <c r="R839" i="5"/>
  <c r="R827" i="5"/>
  <c r="R816" i="5"/>
  <c r="R802" i="5"/>
  <c r="R791" i="5"/>
  <c r="R779" i="5"/>
  <c r="R765" i="5"/>
  <c r="R754" i="5"/>
  <c r="R743" i="5"/>
  <c r="R729" i="5"/>
  <c r="R717" i="5"/>
  <c r="R706" i="5"/>
  <c r="R692" i="5"/>
  <c r="R681" i="5"/>
  <c r="R669" i="5"/>
  <c r="R656" i="5"/>
  <c r="R644" i="5"/>
  <c r="R633" i="5"/>
  <c r="R619" i="5"/>
  <c r="R608" i="5"/>
  <c r="R596" i="5"/>
  <c r="R583" i="5"/>
  <c r="R571" i="5"/>
  <c r="R560" i="5"/>
  <c r="R546" i="5"/>
  <c r="R535" i="5"/>
  <c r="R523" i="5"/>
  <c r="R509" i="5"/>
  <c r="R498" i="5"/>
  <c r="R487" i="5"/>
  <c r="R473" i="5"/>
  <c r="R461" i="5"/>
  <c r="R450" i="5"/>
  <c r="R436" i="5"/>
  <c r="R425" i="5"/>
  <c r="R413" i="5"/>
  <c r="R400" i="5"/>
  <c r="R388" i="5"/>
  <c r="R377" i="5"/>
  <c r="R363" i="5"/>
  <c r="R352" i="5"/>
  <c r="R340" i="5"/>
  <c r="R327" i="5"/>
  <c r="R315" i="5"/>
  <c r="R304" i="5"/>
  <c r="R290" i="5"/>
  <c r="R279" i="5"/>
  <c r="R267" i="5"/>
  <c r="R253" i="5"/>
  <c r="R242" i="5"/>
  <c r="R231" i="5"/>
  <c r="R217" i="5"/>
  <c r="R204" i="5"/>
  <c r="R192" i="5"/>
  <c r="R176" i="5"/>
  <c r="R162" i="5"/>
  <c r="R148" i="5"/>
  <c r="R132" i="5"/>
  <c r="R120" i="5"/>
  <c r="R106" i="5"/>
  <c r="R90" i="5"/>
  <c r="R76" i="5"/>
  <c r="R64" i="5"/>
  <c r="R48" i="5"/>
  <c r="R34" i="5"/>
  <c r="R20" i="5"/>
  <c r="R1261" i="5"/>
  <c r="R1252" i="5"/>
  <c r="R1243" i="5"/>
  <c r="R1234" i="5"/>
  <c r="R1225" i="5"/>
  <c r="R1216" i="5"/>
  <c r="R1206" i="5"/>
  <c r="R1197" i="5"/>
  <c r="R1188" i="5"/>
  <c r="R1179" i="5"/>
  <c r="R1170" i="5"/>
  <c r="R1158" i="5"/>
  <c r="R1148" i="5"/>
  <c r="R1138" i="5"/>
  <c r="R1126" i="5"/>
  <c r="R1116" i="5"/>
  <c r="R1106" i="5"/>
  <c r="R1094" i="5"/>
  <c r="R1084" i="5"/>
  <c r="R1074" i="5"/>
  <c r="R1062" i="5"/>
  <c r="R1052" i="5"/>
  <c r="R1042" i="5"/>
  <c r="R1030" i="5"/>
  <c r="R1020" i="5"/>
  <c r="R1009" i="5"/>
  <c r="R995" i="5"/>
  <c r="R984" i="5"/>
  <c r="R972" i="5"/>
  <c r="R959" i="5"/>
  <c r="R947" i="5"/>
  <c r="R936" i="5"/>
  <c r="R922" i="5"/>
  <c r="R911" i="5"/>
  <c r="R899" i="5"/>
  <c r="R885" i="5"/>
  <c r="R874" i="5"/>
  <c r="R863" i="5"/>
  <c r="R849" i="5"/>
  <c r="R837" i="5"/>
  <c r="R826" i="5"/>
  <c r="R812" i="5"/>
  <c r="R801" i="5"/>
  <c r="R789" i="5"/>
  <c r="R776" i="5"/>
  <c r="R764" i="5"/>
  <c r="R753" i="5"/>
  <c r="R739" i="5"/>
  <c r="R728" i="5"/>
  <c r="R716" i="5"/>
  <c r="R703" i="5"/>
  <c r="R691" i="5"/>
  <c r="R680" i="5"/>
  <c r="R666" i="5"/>
  <c r="R655" i="5"/>
  <c r="R643" i="5"/>
  <c r="R629" i="5"/>
  <c r="R618" i="5"/>
  <c r="R607" i="5"/>
  <c r="R593" i="5"/>
  <c r="R581" i="5"/>
  <c r="R570" i="5"/>
  <c r="R556" i="5"/>
  <c r="R545" i="5"/>
  <c r="R533" i="5"/>
  <c r="R520" i="5"/>
  <c r="R508" i="5"/>
  <c r="R497" i="5"/>
  <c r="R483" i="5"/>
  <c r="R472" i="5"/>
  <c r="R460" i="5"/>
  <c r="R447" i="5"/>
  <c r="R435" i="5"/>
  <c r="R424" i="5"/>
  <c r="R410" i="5"/>
  <c r="R399" i="5"/>
  <c r="R387" i="5"/>
  <c r="R373" i="5"/>
  <c r="R362" i="5"/>
  <c r="R351" i="5"/>
  <c r="R337" i="5"/>
  <c r="R325" i="5"/>
  <c r="R314" i="5"/>
  <c r="R300" i="5"/>
  <c r="R289" i="5"/>
  <c r="R277" i="5"/>
  <c r="R264" i="5"/>
  <c r="R252" i="5"/>
  <c r="R241" i="5"/>
  <c r="R227" i="5"/>
  <c r="R216" i="5"/>
  <c r="R203" i="5"/>
  <c r="R187" i="5"/>
  <c r="R173" i="5"/>
  <c r="R161" i="5"/>
  <c r="R145" i="5"/>
  <c r="R131" i="5"/>
  <c r="R117" i="5"/>
  <c r="R101" i="5"/>
  <c r="R89" i="5"/>
  <c r="R75" i="5"/>
  <c r="R59" i="5"/>
  <c r="R45" i="5"/>
  <c r="R33" i="5"/>
  <c r="R17" i="5"/>
  <c r="R1061" i="5"/>
  <c r="R1051" i="5"/>
  <c r="R1041" i="5"/>
  <c r="R1029" i="5"/>
  <c r="R1019" i="5"/>
  <c r="R1008" i="5"/>
  <c r="R994" i="5"/>
  <c r="R983" i="5"/>
  <c r="R971" i="5"/>
  <c r="R957" i="5"/>
  <c r="R946" i="5"/>
  <c r="R935" i="5"/>
  <c r="R921" i="5"/>
  <c r="R909" i="5"/>
  <c r="R898" i="5"/>
  <c r="R884" i="5"/>
  <c r="R873" i="5"/>
  <c r="R861" i="5"/>
  <c r="R848" i="5"/>
  <c r="R836" i="5"/>
  <c r="R825" i="5"/>
  <c r="R811" i="5"/>
  <c r="R800" i="5"/>
  <c r="R788" i="5"/>
  <c r="R775" i="5"/>
  <c r="R763" i="5"/>
  <c r="R752" i="5"/>
  <c r="R738" i="5"/>
  <c r="R727" i="5"/>
  <c r="R715" i="5"/>
  <c r="R701" i="5"/>
  <c r="R690" i="5"/>
  <c r="R679" i="5"/>
  <c r="R665" i="5"/>
  <c r="R653" i="5"/>
  <c r="R642" i="5"/>
  <c r="R628" i="5"/>
  <c r="R617" i="5"/>
  <c r="R605" i="5"/>
  <c r="R592" i="5"/>
  <c r="R580" i="5"/>
  <c r="R569" i="5"/>
  <c r="R555" i="5"/>
  <c r="R544" i="5"/>
  <c r="R532" i="5"/>
  <c r="R519" i="5"/>
  <c r="R507" i="5"/>
  <c r="R496" i="5"/>
  <c r="R482" i="5"/>
  <c r="R471" i="5"/>
  <c r="R459" i="5"/>
  <c r="R445" i="5"/>
  <c r="R434" i="5"/>
  <c r="R423" i="5"/>
  <c r="R409" i="5"/>
  <c r="R397" i="5"/>
  <c r="R386" i="5"/>
  <c r="R372" i="5"/>
  <c r="R361" i="5"/>
  <c r="R349" i="5"/>
  <c r="R336" i="5"/>
  <c r="R324" i="5"/>
  <c r="R313" i="5"/>
  <c r="R299" i="5"/>
  <c r="R288" i="5"/>
  <c r="R276" i="5"/>
  <c r="R263" i="5"/>
  <c r="R251" i="5"/>
  <c r="R240" i="5"/>
  <c r="R226" i="5"/>
  <c r="R215" i="5"/>
  <c r="R202" i="5"/>
  <c r="R186" i="5"/>
  <c r="R172" i="5"/>
  <c r="R160" i="5"/>
  <c r="R144" i="5"/>
  <c r="R130" i="5"/>
  <c r="R116" i="5"/>
  <c r="R100" i="5"/>
  <c r="R88" i="5"/>
  <c r="R74" i="5"/>
  <c r="R58" i="5"/>
  <c r="R44" i="5"/>
  <c r="R32" i="5"/>
  <c r="R16" i="5"/>
  <c r="R835" i="5"/>
  <c r="R821" i="5"/>
  <c r="R810" i="5"/>
  <c r="R799" i="5"/>
  <c r="R785" i="5"/>
  <c r="R773" i="5"/>
  <c r="R762" i="5"/>
  <c r="R748" i="5"/>
  <c r="R737" i="5"/>
  <c r="R725" i="5"/>
  <c r="R712" i="5"/>
  <c r="R700" i="5"/>
  <c r="R689" i="5"/>
  <c r="R675" i="5"/>
  <c r="R664" i="5"/>
  <c r="R652" i="5"/>
  <c r="R639" i="5"/>
  <c r="R627" i="5"/>
  <c r="R616" i="5"/>
  <c r="R602" i="5"/>
  <c r="R591" i="5"/>
  <c r="R579" i="5"/>
  <c r="R565" i="5"/>
  <c r="R554" i="5"/>
  <c r="R543" i="5"/>
  <c r="R529" i="5"/>
  <c r="R517" i="5"/>
  <c r="R506" i="5"/>
  <c r="R492" i="5"/>
  <c r="R481" i="5"/>
  <c r="R469" i="5"/>
  <c r="R456" i="5"/>
  <c r="R444" i="5"/>
  <c r="R433" i="5"/>
  <c r="R419" i="5"/>
  <c r="R408" i="5"/>
  <c r="R396" i="5"/>
  <c r="R383" i="5"/>
  <c r="R371" i="5"/>
  <c r="R360" i="5"/>
  <c r="R346" i="5"/>
  <c r="R335" i="5"/>
  <c r="R323" i="5"/>
  <c r="R309" i="5"/>
  <c r="R298" i="5"/>
  <c r="R287" i="5"/>
  <c r="R273" i="5"/>
  <c r="R261" i="5"/>
  <c r="R250" i="5"/>
  <c r="R236" i="5"/>
  <c r="R225" i="5"/>
  <c r="R213" i="5"/>
  <c r="R197" i="5"/>
  <c r="R185" i="5"/>
  <c r="R171" i="5"/>
  <c r="R155" i="5"/>
  <c r="R141" i="5"/>
  <c r="R129" i="5"/>
  <c r="R113" i="5"/>
  <c r="R99" i="5"/>
  <c r="R85" i="5"/>
  <c r="R69" i="5"/>
  <c r="R57" i="5"/>
  <c r="R43" i="5"/>
  <c r="R27" i="5"/>
  <c r="R13" i="5"/>
  <c r="R834" i="5"/>
  <c r="R820" i="5"/>
  <c r="R809" i="5"/>
  <c r="R797" i="5"/>
  <c r="R784" i="5"/>
  <c r="R772" i="5"/>
  <c r="R761" i="5"/>
  <c r="R747" i="5"/>
  <c r="R736" i="5"/>
  <c r="R724" i="5"/>
  <c r="R711" i="5"/>
  <c r="R699" i="5"/>
  <c r="R688" i="5"/>
  <c r="R674" i="5"/>
  <c r="R663" i="5"/>
  <c r="R651" i="5"/>
  <c r="R637" i="5"/>
  <c r="R626" i="5"/>
  <c r="R615" i="5"/>
  <c r="R601" i="5"/>
  <c r="R589" i="5"/>
  <c r="R578" i="5"/>
  <c r="R564" i="5"/>
  <c r="R553" i="5"/>
  <c r="R541" i="5"/>
  <c r="R528" i="5"/>
  <c r="R516" i="5"/>
  <c r="R505" i="5"/>
  <c r="R491" i="5"/>
  <c r="R480" i="5"/>
  <c r="R468" i="5"/>
  <c r="R455" i="5"/>
  <c r="R443" i="5"/>
  <c r="R432" i="5"/>
  <c r="R418" i="5"/>
  <c r="R407" i="5"/>
  <c r="R395" i="5"/>
  <c r="R381" i="5"/>
  <c r="R370" i="5"/>
  <c r="R359" i="5"/>
  <c r="R345" i="5"/>
  <c r="R333" i="5"/>
  <c r="R322" i="5"/>
  <c r="R308" i="5"/>
  <c r="R297" i="5"/>
  <c r="R285" i="5"/>
  <c r="R272" i="5"/>
  <c r="R260" i="5"/>
  <c r="R249" i="5"/>
  <c r="R235" i="5"/>
  <c r="R224" i="5"/>
  <c r="R212" i="5"/>
  <c r="R196" i="5"/>
  <c r="R184" i="5"/>
  <c r="R170" i="5"/>
  <c r="R154" i="5"/>
  <c r="R140" i="5"/>
  <c r="R128" i="5"/>
  <c r="R112" i="5"/>
  <c r="R98" i="5"/>
  <c r="R84" i="5"/>
  <c r="R68" i="5"/>
  <c r="R56" i="5"/>
  <c r="R42" i="5"/>
  <c r="R26" i="5"/>
  <c r="R12" i="5"/>
  <c r="R844" i="5"/>
  <c r="R831" i="5"/>
  <c r="R819" i="5"/>
  <c r="R808" i="5"/>
  <c r="R794" i="5"/>
  <c r="R783" i="5"/>
  <c r="R771" i="5"/>
  <c r="R757" i="5"/>
  <c r="R746" i="5"/>
  <c r="R735" i="5"/>
  <c r="R721" i="5"/>
  <c r="R709" i="5"/>
  <c r="R698" i="5"/>
  <c r="R684" i="5"/>
  <c r="R673" i="5"/>
  <c r="R661" i="5"/>
  <c r="R648" i="5"/>
  <c r="R636" i="5"/>
  <c r="R625" i="5"/>
  <c r="R611" i="5"/>
  <c r="R600" i="5"/>
  <c r="R588" i="5"/>
  <c r="R575" i="5"/>
  <c r="R563" i="5"/>
  <c r="R552" i="5"/>
  <c r="R538" i="5"/>
  <c r="R527" i="5"/>
  <c r="R515" i="5"/>
  <c r="R501" i="5"/>
  <c r="R490" i="5"/>
  <c r="R479" i="5"/>
  <c r="R465" i="5"/>
  <c r="R453" i="5"/>
  <c r="R442" i="5"/>
  <c r="R428" i="5"/>
  <c r="R417" i="5"/>
  <c r="R405" i="5"/>
  <c r="R392" i="5"/>
  <c r="R380" i="5"/>
  <c r="R369" i="5"/>
  <c r="R355" i="5"/>
  <c r="R344" i="5"/>
  <c r="R332" i="5"/>
  <c r="R319" i="5"/>
  <c r="R307" i="5"/>
  <c r="R296" i="5"/>
  <c r="R282" i="5"/>
  <c r="R271" i="5"/>
  <c r="R259" i="5"/>
  <c r="R245" i="5"/>
  <c r="R234" i="5"/>
  <c r="R223" i="5"/>
  <c r="R209" i="5"/>
  <c r="R195" i="5"/>
  <c r="R181" i="5"/>
  <c r="R165" i="5"/>
  <c r="R153" i="5"/>
  <c r="R139" i="5"/>
  <c r="R123" i="5"/>
  <c r="R109" i="5"/>
  <c r="R97" i="5"/>
  <c r="R81" i="5"/>
  <c r="R67" i="5"/>
  <c r="R53" i="5"/>
  <c r="R37" i="5"/>
  <c r="R25" i="5"/>
  <c r="R11" i="5"/>
  <c r="R10" i="5"/>
  <c r="R1168" i="5"/>
  <c r="R1160" i="5"/>
  <c r="R1152" i="5"/>
  <c r="R1144" i="5"/>
  <c r="R1136" i="5"/>
  <c r="R1128" i="5"/>
  <c r="R1120" i="5"/>
  <c r="R1112" i="5"/>
  <c r="R1104" i="5"/>
  <c r="R1096" i="5"/>
  <c r="R1088" i="5"/>
  <c r="R1080" i="5"/>
  <c r="R1072" i="5"/>
  <c r="R1064" i="5"/>
  <c r="R1056" i="5"/>
  <c r="R1048" i="5"/>
  <c r="R1040" i="5"/>
  <c r="R1032" i="5"/>
  <c r="R1024" i="5"/>
  <c r="R1016" i="5"/>
  <c r="R1007" i="5"/>
  <c r="R997" i="5"/>
  <c r="R988" i="5"/>
  <c r="R979" i="5"/>
  <c r="R970" i="5"/>
  <c r="R961" i="5"/>
  <c r="R952" i="5"/>
  <c r="R943" i="5"/>
  <c r="R933" i="5"/>
  <c r="R924" i="5"/>
  <c r="R915" i="5"/>
  <c r="R906" i="5"/>
  <c r="R897" i="5"/>
  <c r="R888" i="5"/>
  <c r="R879" i="5"/>
  <c r="R869" i="5"/>
  <c r="R860" i="5"/>
  <c r="R851" i="5"/>
  <c r="R842" i="5"/>
  <c r="R833" i="5"/>
  <c r="R824" i="5"/>
  <c r="R815" i="5"/>
  <c r="R805" i="5"/>
  <c r="R796" i="5"/>
  <c r="R787" i="5"/>
  <c r="R778" i="5"/>
  <c r="R769" i="5"/>
  <c r="R760" i="5"/>
  <c r="R751" i="5"/>
  <c r="R741" i="5"/>
  <c r="R732" i="5"/>
  <c r="R723" i="5"/>
  <c r="R714" i="5"/>
  <c r="R705" i="5"/>
  <c r="R696" i="5"/>
  <c r="R687" i="5"/>
  <c r="R677" i="5"/>
  <c r="R668" i="5"/>
  <c r="R659" i="5"/>
  <c r="R650" i="5"/>
  <c r="R641" i="5"/>
  <c r="R632" i="5"/>
  <c r="R623" i="5"/>
  <c r="R613" i="5"/>
  <c r="R604" i="5"/>
  <c r="R595" i="5"/>
  <c r="R586" i="5"/>
  <c r="R577" i="5"/>
  <c r="R568" i="5"/>
  <c r="R559" i="5"/>
  <c r="R549" i="5"/>
  <c r="R540" i="5"/>
  <c r="R531" i="5"/>
  <c r="R522" i="5"/>
  <c r="R513" i="5"/>
  <c r="R504" i="5"/>
  <c r="R495" i="5"/>
  <c r="R485" i="5"/>
  <c r="R476" i="5"/>
  <c r="R467" i="5"/>
  <c r="R458" i="5"/>
  <c r="R449" i="5"/>
  <c r="R440" i="5"/>
  <c r="R431" i="5"/>
  <c r="R421" i="5"/>
  <c r="R412" i="5"/>
  <c r="R403" i="5"/>
  <c r="R394" i="5"/>
  <c r="R385" i="5"/>
  <c r="R376" i="5"/>
  <c r="R367" i="5"/>
  <c r="R357" i="5"/>
  <c r="R348" i="5"/>
  <c r="R339" i="5"/>
  <c r="R330" i="5"/>
  <c r="R321" i="5"/>
  <c r="R312" i="5"/>
  <c r="R303" i="5"/>
  <c r="R293" i="5"/>
  <c r="R284" i="5"/>
  <c r="R275" i="5"/>
  <c r="R266" i="5"/>
  <c r="R257" i="5"/>
  <c r="R248" i="5"/>
  <c r="R239" i="5"/>
  <c r="R229" i="5"/>
  <c r="R220" i="5"/>
  <c r="R211" i="5"/>
  <c r="R201" i="5"/>
  <c r="R189" i="5"/>
  <c r="R179" i="5"/>
  <c r="R169" i="5"/>
  <c r="R157" i="5"/>
  <c r="R147" i="5"/>
  <c r="R137" i="5"/>
  <c r="R125" i="5"/>
  <c r="R115" i="5"/>
  <c r="R105" i="5"/>
  <c r="R93" i="5"/>
  <c r="R83" i="5"/>
  <c r="R73" i="5"/>
  <c r="R61" i="5"/>
  <c r="R51" i="5"/>
  <c r="R41" i="5"/>
  <c r="R29" i="5"/>
  <c r="R19" i="5"/>
  <c r="R9" i="5"/>
  <c r="R1319" i="5"/>
  <c r="R1311" i="5"/>
  <c r="R1303" i="5"/>
  <c r="R1295" i="5"/>
  <c r="R1287" i="5"/>
  <c r="R1279" i="5"/>
  <c r="R1271" i="5"/>
  <c r="R1263" i="5"/>
  <c r="R1255" i="5"/>
  <c r="R1247" i="5"/>
  <c r="R1239" i="5"/>
  <c r="R1231" i="5"/>
  <c r="R1223" i="5"/>
  <c r="R1215" i="5"/>
  <c r="R1207" i="5"/>
  <c r="R1199" i="5"/>
  <c r="R1191" i="5"/>
  <c r="R1183" i="5"/>
  <c r="R1175" i="5"/>
  <c r="R1167" i="5"/>
  <c r="R1159" i="5"/>
  <c r="R1151" i="5"/>
  <c r="R1143" i="5"/>
  <c r="R1135" i="5"/>
  <c r="R1127" i="5"/>
  <c r="R1119" i="5"/>
  <c r="R1111" i="5"/>
  <c r="R1103" i="5"/>
  <c r="R1095" i="5"/>
  <c r="R1087" i="5"/>
  <c r="R1079" i="5"/>
  <c r="R1071" i="5"/>
  <c r="R1063" i="5"/>
  <c r="R1055" i="5"/>
  <c r="R1047" i="5"/>
  <c r="R1039" i="5"/>
  <c r="R1031" i="5"/>
  <c r="R1023" i="5"/>
  <c r="R1015" i="5"/>
  <c r="R1005" i="5"/>
  <c r="R996" i="5"/>
  <c r="R987" i="5"/>
  <c r="R978" i="5"/>
  <c r="R969" i="5"/>
  <c r="R960" i="5"/>
  <c r="R951" i="5"/>
  <c r="R941" i="5"/>
  <c r="R932" i="5"/>
  <c r="R923" i="5"/>
  <c r="R914" i="5"/>
  <c r="R905" i="5"/>
  <c r="R896" i="5"/>
  <c r="R887" i="5"/>
  <c r="R877" i="5"/>
  <c r="R868" i="5"/>
  <c r="R859" i="5"/>
  <c r="R850" i="5"/>
  <c r="R841" i="5"/>
  <c r="R832" i="5"/>
  <c r="R823" i="5"/>
  <c r="R813" i="5"/>
  <c r="R804" i="5"/>
  <c r="R795" i="5"/>
  <c r="R786" i="5"/>
  <c r="R777" i="5"/>
  <c r="R768" i="5"/>
  <c r="R759" i="5"/>
  <c r="R749" i="5"/>
  <c r="R740" i="5"/>
  <c r="R731" i="5"/>
  <c r="R722" i="5"/>
  <c r="R713" i="5"/>
  <c r="R704" i="5"/>
  <c r="R695" i="5"/>
  <c r="R685" i="5"/>
  <c r="R676" i="5"/>
  <c r="R667" i="5"/>
  <c r="R658" i="5"/>
  <c r="R649" i="5"/>
  <c r="R640" i="5"/>
  <c r="R631" i="5"/>
  <c r="R621" i="5"/>
  <c r="R612" i="5"/>
  <c r="R603" i="5"/>
  <c r="R594" i="5"/>
  <c r="R585" i="5"/>
  <c r="R576" i="5"/>
  <c r="R567" i="5"/>
  <c r="R557" i="5"/>
  <c r="R548" i="5"/>
  <c r="R539" i="5"/>
  <c r="R530" i="5"/>
  <c r="R521" i="5"/>
  <c r="R512" i="5"/>
  <c r="R503" i="5"/>
  <c r="R493" i="5"/>
  <c r="R484" i="5"/>
  <c r="R475" i="5"/>
  <c r="R466" i="5"/>
  <c r="R457" i="5"/>
  <c r="R448" i="5"/>
  <c r="R439" i="5"/>
  <c r="R429" i="5"/>
  <c r="R420" i="5"/>
  <c r="R411" i="5"/>
  <c r="R402" i="5"/>
  <c r="R393" i="5"/>
  <c r="R384" i="5"/>
  <c r="R375" i="5"/>
  <c r="R365" i="5"/>
  <c r="R356" i="5"/>
  <c r="R347" i="5"/>
  <c r="R338" i="5"/>
  <c r="R329" i="5"/>
  <c r="R320" i="5"/>
  <c r="R311" i="5"/>
  <c r="R301" i="5"/>
  <c r="R292" i="5"/>
  <c r="R283" i="5"/>
  <c r="R274" i="5"/>
  <c r="R265" i="5"/>
  <c r="R256" i="5"/>
  <c r="R247" i="5"/>
  <c r="R237" i="5"/>
  <c r="R228" i="5"/>
  <c r="R219" i="5"/>
  <c r="R210" i="5"/>
  <c r="R200" i="5"/>
  <c r="R188" i="5"/>
  <c r="R178" i="5"/>
  <c r="R168" i="5"/>
  <c r="R156" i="5"/>
  <c r="R146" i="5"/>
  <c r="R136" i="5"/>
  <c r="R124" i="5"/>
  <c r="R114" i="5"/>
  <c r="R104" i="5"/>
  <c r="R92" i="5"/>
  <c r="R82" i="5"/>
  <c r="R72" i="5"/>
  <c r="R60" i="5"/>
  <c r="R50" i="5"/>
  <c r="R40" i="5"/>
  <c r="R28" i="5"/>
  <c r="R18" i="5"/>
  <c r="R8" i="5"/>
  <c r="R207" i="5"/>
  <c r="R199" i="5"/>
  <c r="R191" i="5"/>
  <c r="R183" i="5"/>
  <c r="R175" i="5"/>
  <c r="R167" i="5"/>
  <c r="R159" i="5"/>
  <c r="R151" i="5"/>
  <c r="R143" i="5"/>
  <c r="R135" i="5"/>
  <c r="R127" i="5"/>
  <c r="R119" i="5"/>
  <c r="R111" i="5"/>
  <c r="R103" i="5"/>
  <c r="R95" i="5"/>
  <c r="R87" i="5"/>
  <c r="R79" i="5"/>
  <c r="R71" i="5"/>
  <c r="R63" i="5"/>
  <c r="R55" i="5"/>
  <c r="R47" i="5"/>
  <c r="R39" i="5"/>
  <c r="R31" i="5"/>
  <c r="R23" i="5"/>
  <c r="R15" i="5"/>
  <c r="R7" i="5"/>
  <c r="R1014" i="5"/>
  <c r="R1006" i="5"/>
  <c r="R998" i="5"/>
  <c r="R990" i="5"/>
  <c r="R982" i="5"/>
  <c r="R974" i="5"/>
  <c r="R966" i="5"/>
  <c r="R958" i="5"/>
  <c r="R950" i="5"/>
  <c r="R942" i="5"/>
  <c r="R934" i="5"/>
  <c r="R926" i="5"/>
  <c r="R918" i="5"/>
  <c r="R910" i="5"/>
  <c r="R902" i="5"/>
  <c r="R894" i="5"/>
  <c r="S5" i="5"/>
  <c r="R886" i="5"/>
  <c r="R878" i="5"/>
  <c r="R870" i="5"/>
  <c r="R862" i="5"/>
  <c r="R854" i="5"/>
  <c r="R846" i="5"/>
  <c r="R838" i="5"/>
  <c r="R830" i="5"/>
  <c r="R822" i="5"/>
  <c r="R814" i="5"/>
  <c r="R806" i="5"/>
  <c r="R798" i="5"/>
  <c r="R790" i="5"/>
  <c r="R782" i="5"/>
  <c r="R774" i="5"/>
  <c r="R766" i="5"/>
  <c r="R758" i="5"/>
  <c r="R750" i="5"/>
  <c r="R742" i="5"/>
  <c r="R734" i="5"/>
  <c r="R726" i="5"/>
  <c r="R718" i="5"/>
  <c r="R710" i="5"/>
  <c r="R702" i="5"/>
  <c r="R694" i="5"/>
  <c r="R686" i="5"/>
  <c r="R678" i="5"/>
  <c r="R670" i="5"/>
  <c r="R662" i="5"/>
  <c r="R654" i="5"/>
  <c r="R646" i="5"/>
  <c r="R638" i="5"/>
  <c r="R630" i="5"/>
  <c r="R622" i="5"/>
  <c r="R614" i="5"/>
  <c r="R606" i="5"/>
  <c r="R598" i="5"/>
  <c r="R590" i="5"/>
  <c r="R582" i="5"/>
  <c r="R574" i="5"/>
  <c r="R566" i="5"/>
  <c r="R558" i="5"/>
  <c r="R550" i="5"/>
  <c r="R542" i="5"/>
  <c r="R534" i="5"/>
  <c r="R526" i="5"/>
  <c r="R518" i="5"/>
  <c r="R510" i="5"/>
  <c r="R502" i="5"/>
  <c r="R494" i="5"/>
  <c r="R486" i="5"/>
  <c r="R478" i="5"/>
  <c r="R470" i="5"/>
  <c r="R462" i="5"/>
  <c r="R454" i="5"/>
  <c r="R446" i="5"/>
  <c r="R438" i="5"/>
  <c r="R430" i="5"/>
  <c r="R422" i="5"/>
  <c r="R414" i="5"/>
  <c r="R406" i="5"/>
  <c r="R398" i="5"/>
  <c r="R390" i="5"/>
  <c r="R382" i="5"/>
  <c r="R374" i="5"/>
  <c r="R366" i="5"/>
  <c r="R358" i="5"/>
  <c r="R350" i="5"/>
  <c r="R342" i="5"/>
  <c r="R334" i="5"/>
  <c r="R326" i="5"/>
  <c r="R318" i="5"/>
  <c r="R310" i="5"/>
  <c r="R302" i="5"/>
  <c r="R294" i="5"/>
  <c r="R286" i="5"/>
  <c r="R278" i="5"/>
  <c r="R270" i="5"/>
  <c r="R262" i="5"/>
  <c r="R254" i="5"/>
  <c r="R246" i="5"/>
  <c r="R238" i="5"/>
  <c r="R230" i="5"/>
  <c r="R222" i="5"/>
  <c r="R214" i="5"/>
  <c r="R206" i="5"/>
  <c r="R198" i="5"/>
  <c r="R190" i="5"/>
  <c r="R182" i="5"/>
  <c r="R174" i="5"/>
  <c r="R166" i="5"/>
  <c r="R158" i="5"/>
  <c r="R150" i="5"/>
  <c r="R142" i="5"/>
  <c r="R134" i="5"/>
  <c r="R126" i="5"/>
  <c r="R118" i="5"/>
  <c r="R110" i="5"/>
  <c r="R102" i="5"/>
  <c r="R94" i="5"/>
  <c r="R86" i="5"/>
  <c r="R78" i="5"/>
  <c r="R70" i="5"/>
  <c r="R62" i="5"/>
  <c r="R54" i="5"/>
  <c r="R46" i="5"/>
  <c r="R38" i="5"/>
  <c r="R30" i="5"/>
  <c r="R22" i="5"/>
  <c r="R14" i="5"/>
  <c r="R6" i="5"/>
  <c r="R5" i="5"/>
  <c r="C6" i="4"/>
  <c r="P22" i="4" s="1"/>
  <c r="H3" i="5"/>
  <c r="P21" i="4" l="1"/>
  <c r="C3" i="4" l="1"/>
  <c r="J25" i="4" l="1"/>
  <c r="J26" i="4"/>
  <c r="J27" i="4"/>
  <c r="J28" i="4"/>
  <c r="J29" i="4"/>
  <c r="J30" i="4"/>
  <c r="J31" i="4"/>
  <c r="J32" i="4"/>
  <c r="J33" i="4"/>
  <c r="J34" i="4"/>
  <c r="J35" i="4"/>
  <c r="J24" i="4"/>
  <c r="K95" i="4"/>
  <c r="K30" i="4"/>
  <c r="K28" i="4"/>
  <c r="K35" i="4"/>
  <c r="K34" i="4"/>
  <c r="K33" i="4"/>
  <c r="K32" i="4"/>
  <c r="K29" i="4"/>
  <c r="K27" i="4"/>
  <c r="K26" i="4"/>
  <c r="K25" i="4"/>
  <c r="K24" i="4"/>
  <c r="K31" i="4"/>
  <c r="P29" i="4"/>
  <c r="Q24" i="4" l="1"/>
  <c r="Q9" i="4" l="1"/>
  <c r="Q18" i="4"/>
  <c r="K20" i="1"/>
  <c r="K21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6" i="4"/>
  <c r="K55" i="4"/>
  <c r="K56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V96" i="4"/>
  <c r="X96" i="4" s="1"/>
  <c r="U96" i="4"/>
  <c r="W96" i="4" s="1"/>
  <c r="V95" i="4"/>
  <c r="X95" i="4" s="1"/>
  <c r="U95" i="4"/>
  <c r="W95" i="4" s="1"/>
  <c r="V94" i="4"/>
  <c r="X94" i="4" s="1"/>
  <c r="U94" i="4"/>
  <c r="W94" i="4" s="1"/>
  <c r="V93" i="4"/>
  <c r="X93" i="4" s="1"/>
  <c r="U93" i="4"/>
  <c r="W93" i="4" s="1"/>
  <c r="V92" i="4"/>
  <c r="X92" i="4" s="1"/>
  <c r="U92" i="4"/>
  <c r="W92" i="4" s="1"/>
  <c r="V91" i="4"/>
  <c r="X91" i="4" s="1"/>
  <c r="U91" i="4"/>
  <c r="W91" i="4" s="1"/>
  <c r="V90" i="4"/>
  <c r="X90" i="4" s="1"/>
  <c r="U90" i="4"/>
  <c r="W90" i="4" s="1"/>
  <c r="V89" i="4"/>
  <c r="X89" i="4" s="1"/>
  <c r="U89" i="4"/>
  <c r="W89" i="4" s="1"/>
  <c r="V88" i="4"/>
  <c r="X88" i="4" s="1"/>
  <c r="U88" i="4"/>
  <c r="W88" i="4" s="1"/>
  <c r="V87" i="4"/>
  <c r="X87" i="4" s="1"/>
  <c r="U87" i="4"/>
  <c r="W87" i="4" s="1"/>
  <c r="V86" i="4"/>
  <c r="X86" i="4" s="1"/>
  <c r="U86" i="4"/>
  <c r="W86" i="4" s="1"/>
  <c r="V85" i="4"/>
  <c r="X85" i="4" s="1"/>
  <c r="U85" i="4"/>
  <c r="W85" i="4" s="1"/>
  <c r="V84" i="4"/>
  <c r="X84" i="4" s="1"/>
  <c r="U84" i="4"/>
  <c r="W84" i="4" s="1"/>
  <c r="V83" i="4"/>
  <c r="X83" i="4" s="1"/>
  <c r="U83" i="4"/>
  <c r="W83" i="4" s="1"/>
  <c r="V82" i="4"/>
  <c r="X82" i="4" s="1"/>
  <c r="U82" i="4"/>
  <c r="W82" i="4" s="1"/>
  <c r="V81" i="4"/>
  <c r="X81" i="4" s="1"/>
  <c r="U81" i="4"/>
  <c r="W81" i="4" s="1"/>
  <c r="V80" i="4"/>
  <c r="X80" i="4" s="1"/>
  <c r="U80" i="4"/>
  <c r="W80" i="4" s="1"/>
  <c r="V79" i="4"/>
  <c r="X79" i="4" s="1"/>
  <c r="U79" i="4"/>
  <c r="W79" i="4" s="1"/>
  <c r="V78" i="4"/>
  <c r="X78" i="4" s="1"/>
  <c r="U78" i="4"/>
  <c r="W78" i="4" s="1"/>
  <c r="V77" i="4"/>
  <c r="X77" i="4" s="1"/>
  <c r="U77" i="4"/>
  <c r="W77" i="4" s="1"/>
  <c r="V76" i="4"/>
  <c r="X76" i="4" s="1"/>
  <c r="U76" i="4"/>
  <c r="W76" i="4" s="1"/>
  <c r="V75" i="4"/>
  <c r="X75" i="4" s="1"/>
  <c r="U75" i="4"/>
  <c r="W75" i="4" s="1"/>
  <c r="V74" i="4"/>
  <c r="X74" i="4" s="1"/>
  <c r="U74" i="4"/>
  <c r="W74" i="4" s="1"/>
  <c r="V73" i="4"/>
  <c r="X73" i="4" s="1"/>
  <c r="U73" i="4"/>
  <c r="W73" i="4" s="1"/>
  <c r="V72" i="4"/>
  <c r="X72" i="4" s="1"/>
  <c r="U72" i="4"/>
  <c r="W72" i="4" s="1"/>
  <c r="E52" i="4"/>
  <c r="U96" i="1"/>
  <c r="W96" i="1" s="1"/>
  <c r="T96" i="1"/>
  <c r="V96" i="1" s="1"/>
  <c r="U95" i="1"/>
  <c r="W95" i="1" s="1"/>
  <c r="T95" i="1"/>
  <c r="V95" i="1" s="1"/>
  <c r="U94" i="1"/>
  <c r="W94" i="1" s="1"/>
  <c r="T94" i="1"/>
  <c r="V94" i="1" s="1"/>
  <c r="U93" i="1"/>
  <c r="W93" i="1" s="1"/>
  <c r="T93" i="1"/>
  <c r="V93" i="1" s="1"/>
  <c r="U92" i="1"/>
  <c r="W92" i="1" s="1"/>
  <c r="T92" i="1"/>
  <c r="V92" i="1" s="1"/>
  <c r="U91" i="1"/>
  <c r="W91" i="1" s="1"/>
  <c r="T91" i="1"/>
  <c r="V91" i="1" s="1"/>
  <c r="U90" i="1"/>
  <c r="W90" i="1" s="1"/>
  <c r="T90" i="1"/>
  <c r="V90" i="1" s="1"/>
  <c r="U89" i="1"/>
  <c r="W89" i="1" s="1"/>
  <c r="T89" i="1"/>
  <c r="V89" i="1" s="1"/>
  <c r="U88" i="1"/>
  <c r="W88" i="1" s="1"/>
  <c r="T88" i="1"/>
  <c r="V88" i="1" s="1"/>
  <c r="U87" i="1"/>
  <c r="W87" i="1" s="1"/>
  <c r="T87" i="1"/>
  <c r="V87" i="1" s="1"/>
  <c r="U86" i="1"/>
  <c r="W86" i="1" s="1"/>
  <c r="T86" i="1"/>
  <c r="V86" i="1" s="1"/>
  <c r="U85" i="1"/>
  <c r="W85" i="1" s="1"/>
  <c r="T85" i="1"/>
  <c r="V85" i="1" s="1"/>
  <c r="U84" i="1"/>
  <c r="W84" i="1" s="1"/>
  <c r="T84" i="1"/>
  <c r="V84" i="1" s="1"/>
  <c r="U83" i="1"/>
  <c r="W83" i="1" s="1"/>
  <c r="T83" i="1"/>
  <c r="V83" i="1" s="1"/>
  <c r="U82" i="1"/>
  <c r="W82" i="1" s="1"/>
  <c r="T82" i="1"/>
  <c r="V82" i="1" s="1"/>
  <c r="U81" i="1"/>
  <c r="W81" i="1" s="1"/>
  <c r="T81" i="1"/>
  <c r="V81" i="1" s="1"/>
  <c r="U80" i="1"/>
  <c r="W80" i="1" s="1"/>
  <c r="T80" i="1"/>
  <c r="V80" i="1" s="1"/>
  <c r="U79" i="1"/>
  <c r="W79" i="1" s="1"/>
  <c r="T79" i="1"/>
  <c r="V79" i="1" s="1"/>
  <c r="U78" i="1"/>
  <c r="W78" i="1" s="1"/>
  <c r="T78" i="1"/>
  <c r="V78" i="1" s="1"/>
  <c r="U77" i="1"/>
  <c r="W77" i="1" s="1"/>
  <c r="T77" i="1"/>
  <c r="V77" i="1" s="1"/>
  <c r="U76" i="1"/>
  <c r="W76" i="1" s="1"/>
  <c r="T76" i="1"/>
  <c r="V76" i="1" s="1"/>
  <c r="U75" i="1"/>
  <c r="W75" i="1" s="1"/>
  <c r="T75" i="1"/>
  <c r="V75" i="1" s="1"/>
  <c r="U74" i="1"/>
  <c r="W74" i="1" s="1"/>
  <c r="T74" i="1"/>
  <c r="V74" i="1" s="1"/>
  <c r="U73" i="1"/>
  <c r="W73" i="1" s="1"/>
  <c r="T73" i="1"/>
  <c r="V73" i="1" s="1"/>
  <c r="U72" i="1"/>
  <c r="W72" i="1" s="1"/>
  <c r="T72" i="1"/>
  <c r="V72" i="1" s="1"/>
  <c r="U71" i="1"/>
  <c r="W71" i="1" s="1"/>
  <c r="T71" i="1"/>
  <c r="V71" i="1" s="1"/>
  <c r="U70" i="1"/>
  <c r="W70" i="1" s="1"/>
  <c r="T70" i="1"/>
  <c r="V70" i="1" s="1"/>
  <c r="U69" i="1"/>
  <c r="W69" i="1" s="1"/>
  <c r="T69" i="1"/>
  <c r="V69" i="1" s="1"/>
  <c r="U68" i="1"/>
  <c r="W68" i="1" s="1"/>
  <c r="T68" i="1"/>
  <c r="V68" i="1" s="1"/>
  <c r="U67" i="1"/>
  <c r="W67" i="1" s="1"/>
  <c r="T67" i="1"/>
  <c r="V67" i="1" s="1"/>
  <c r="U66" i="1"/>
  <c r="W66" i="1" s="1"/>
  <c r="T66" i="1"/>
  <c r="V66" i="1" s="1"/>
  <c r="U65" i="1"/>
  <c r="W65" i="1" s="1"/>
  <c r="T65" i="1"/>
  <c r="V65" i="1" s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3" i="4"/>
  <c r="J3" i="4" s="1"/>
  <c r="I4" i="4"/>
  <c r="J4" i="4" s="1"/>
  <c r="I5" i="4"/>
  <c r="J5" i="4" s="1"/>
  <c r="P5" i="4"/>
  <c r="I6" i="4"/>
  <c r="J6" i="4" s="1"/>
  <c r="P6" i="4"/>
  <c r="I7" i="4"/>
  <c r="J7" i="4" s="1"/>
  <c r="P7" i="4"/>
  <c r="I8" i="4"/>
  <c r="J8" i="4" s="1"/>
  <c r="P8" i="4"/>
  <c r="I9" i="4"/>
  <c r="J9" i="4" s="1"/>
  <c r="I10" i="4"/>
  <c r="J10" i="4" s="1"/>
  <c r="Q11" i="4"/>
  <c r="I11" i="4"/>
  <c r="J11" i="4" s="1"/>
  <c r="Q12" i="4"/>
  <c r="I12" i="4"/>
  <c r="J12" i="4" s="1"/>
  <c r="Q13" i="4"/>
  <c r="I13" i="4"/>
  <c r="J13" i="4" s="1"/>
  <c r="I14" i="4"/>
  <c r="J14" i="4" s="1"/>
  <c r="I15" i="4"/>
  <c r="J15" i="4" s="1"/>
  <c r="I16" i="4"/>
  <c r="J16" i="4" s="1"/>
  <c r="I17" i="4"/>
  <c r="J17" i="4"/>
  <c r="I18" i="4"/>
  <c r="J18" i="4"/>
  <c r="J55" i="4" a="1"/>
  <c r="J55" i="4" s="1"/>
  <c r="Q29" i="4"/>
  <c r="K52" i="4" l="1"/>
  <c r="Q19" i="4" s="1"/>
  <c r="Q26" i="4"/>
  <c r="J96" i="4"/>
  <c r="Q23" i="4"/>
  <c r="J93" i="4"/>
  <c r="J88" i="4"/>
  <c r="J92" i="4"/>
  <c r="Q5" i="1"/>
  <c r="K21" i="4"/>
  <c r="Q10" i="4" s="1"/>
  <c r="J85" i="4"/>
  <c r="J81" i="4"/>
  <c r="J77" i="4"/>
  <c r="J73" i="4"/>
  <c r="J69" i="4"/>
  <c r="J65" i="4"/>
  <c r="J61" i="4"/>
  <c r="J57" i="4"/>
  <c r="J89" i="4"/>
  <c r="J83" i="4"/>
  <c r="J79" i="4"/>
  <c r="J75" i="4"/>
  <c r="J71" i="4"/>
  <c r="J67" i="4"/>
  <c r="J63" i="4"/>
  <c r="J59" i="4"/>
  <c r="J86" i="4"/>
  <c r="J90" i="4"/>
  <c r="J94" i="4"/>
  <c r="J56" i="4"/>
  <c r="J58" i="4"/>
  <c r="J60" i="4"/>
  <c r="J62" i="4"/>
  <c r="J64" i="4"/>
  <c r="J66" i="4"/>
  <c r="J68" i="4"/>
  <c r="J70" i="4"/>
  <c r="J72" i="4"/>
  <c r="J74" i="4"/>
  <c r="J76" i="4"/>
  <c r="J78" i="4"/>
  <c r="J80" i="4"/>
  <c r="J82" i="4"/>
  <c r="J84" i="4"/>
  <c r="J87" i="4"/>
  <c r="J91" i="4"/>
  <c r="J95" i="4"/>
  <c r="P30" i="4"/>
  <c r="M3" i="1" a="1"/>
  <c r="N6" i="1" l="1"/>
  <c r="N38" i="1"/>
  <c r="N70" i="1"/>
  <c r="M27" i="1"/>
  <c r="M59" i="1"/>
  <c r="N15" i="1"/>
  <c r="N47" i="1"/>
  <c r="M4" i="1"/>
  <c r="M36" i="1"/>
  <c r="M68" i="1"/>
  <c r="N24" i="1"/>
  <c r="M45" i="1"/>
  <c r="N37" i="1"/>
  <c r="M29" i="1"/>
  <c r="N29" i="1"/>
  <c r="M30" i="1"/>
  <c r="M33" i="1"/>
  <c r="N33" i="1"/>
  <c r="M34" i="1"/>
  <c r="N46" i="1"/>
  <c r="M35" i="1"/>
  <c r="M67" i="1"/>
  <c r="M44" i="1"/>
  <c r="M61" i="1"/>
  <c r="M46" i="1"/>
  <c r="N48" i="1"/>
  <c r="N49" i="1"/>
  <c r="N52" i="1"/>
  <c r="N10" i="1"/>
  <c r="N42" i="1"/>
  <c r="N74" i="1"/>
  <c r="M31" i="1"/>
  <c r="M63" i="1"/>
  <c r="N19" i="1"/>
  <c r="N51" i="1"/>
  <c r="M8" i="1"/>
  <c r="M40" i="1"/>
  <c r="M72" i="1"/>
  <c r="N28" i="1"/>
  <c r="M53" i="1"/>
  <c r="N45" i="1"/>
  <c r="M38" i="1"/>
  <c r="N40" i="1"/>
  <c r="M41" i="1"/>
  <c r="N41" i="1"/>
  <c r="M42" i="1"/>
  <c r="N44" i="1"/>
  <c r="N14" i="1"/>
  <c r="M3" i="1"/>
  <c r="N23" i="1"/>
  <c r="N55" i="1"/>
  <c r="M12" i="1"/>
  <c r="M76" i="1"/>
  <c r="N32" i="1"/>
  <c r="N53" i="1"/>
  <c r="M49" i="1"/>
  <c r="M50" i="1"/>
  <c r="N18" i="1"/>
  <c r="N50" i="1"/>
  <c r="M7" i="1"/>
  <c r="M39" i="1"/>
  <c r="M71" i="1"/>
  <c r="N27" i="1"/>
  <c r="N59" i="1"/>
  <c r="M16" i="1"/>
  <c r="M48" i="1"/>
  <c r="N4" i="1"/>
  <c r="N36" i="1"/>
  <c r="M69" i="1"/>
  <c r="N61" i="1"/>
  <c r="M54" i="1"/>
  <c r="N56" i="1"/>
  <c r="M57" i="1"/>
  <c r="N57" i="1"/>
  <c r="M58" i="1"/>
  <c r="N60" i="1"/>
  <c r="N22" i="1"/>
  <c r="N54" i="1"/>
  <c r="M11" i="1"/>
  <c r="M43" i="1"/>
  <c r="M75" i="1"/>
  <c r="N31" i="1"/>
  <c r="N63" i="1"/>
  <c r="M20" i="1"/>
  <c r="M52" i="1"/>
  <c r="N8" i="1"/>
  <c r="M5" i="1"/>
  <c r="M77" i="1"/>
  <c r="N69" i="1"/>
  <c r="M62" i="1"/>
  <c r="N64" i="1"/>
  <c r="M65" i="1"/>
  <c r="N65" i="1"/>
  <c r="M66" i="1"/>
  <c r="N68" i="1"/>
  <c r="N26" i="1"/>
  <c r="N58" i="1"/>
  <c r="M15" i="1"/>
  <c r="M47" i="1"/>
  <c r="N3" i="1"/>
  <c r="N35" i="1"/>
  <c r="N67" i="1"/>
  <c r="M24" i="1"/>
  <c r="M56" i="1"/>
  <c r="N12" i="1"/>
  <c r="M14" i="1"/>
  <c r="N5" i="1"/>
  <c r="N77" i="1"/>
  <c r="M70" i="1"/>
  <c r="N72" i="1"/>
  <c r="M73" i="1"/>
  <c r="N73" i="1"/>
  <c r="M74" i="1"/>
  <c r="N76" i="1"/>
  <c r="N66" i="1"/>
  <c r="N30" i="1"/>
  <c r="N62" i="1"/>
  <c r="M19" i="1"/>
  <c r="M51" i="1"/>
  <c r="N7" i="1"/>
  <c r="N39" i="1"/>
  <c r="N71" i="1"/>
  <c r="M28" i="1"/>
  <c r="M60" i="1"/>
  <c r="N16" i="1"/>
  <c r="N25" i="1"/>
  <c r="M17" i="1"/>
  <c r="M6" i="1"/>
  <c r="M9" i="1"/>
  <c r="N9" i="1"/>
  <c r="M10" i="1"/>
  <c r="M13" i="1"/>
  <c r="N13" i="1"/>
  <c r="N34" i="1"/>
  <c r="M23" i="1"/>
  <c r="M55" i="1"/>
  <c r="N11" i="1"/>
  <c r="N43" i="1"/>
  <c r="N75" i="1"/>
  <c r="M32" i="1"/>
  <c r="M64" i="1"/>
  <c r="N20" i="1"/>
  <c r="M37" i="1"/>
  <c r="M26" i="1"/>
  <c r="N17" i="1"/>
  <c r="M18" i="1"/>
  <c r="M21" i="1"/>
  <c r="N21" i="1"/>
  <c r="M22" i="1"/>
  <c r="M25" i="1"/>
  <c r="Q30" i="4"/>
  <c r="P31" i="4"/>
  <c r="N78" i="1" l="1"/>
  <c r="N1" i="1" s="1"/>
  <c r="P32" i="4"/>
  <c r="Q31" i="4"/>
  <c r="T33" i="1"/>
  <c r="T28" i="1"/>
  <c r="T5" i="1"/>
  <c r="U26" i="1"/>
  <c r="T11" i="1"/>
  <c r="T45" i="1"/>
  <c r="T15" i="1"/>
  <c r="U31" i="1"/>
  <c r="U46" i="1"/>
  <c r="U28" i="1"/>
  <c r="T52" i="1"/>
  <c r="T9" i="1"/>
  <c r="U49" i="1"/>
  <c r="T14" i="1"/>
  <c r="T19" i="1"/>
  <c r="T31" i="1"/>
  <c r="T13" i="1"/>
  <c r="T35" i="1"/>
  <c r="T30" i="1"/>
  <c r="U55" i="1"/>
  <c r="T36" i="1"/>
  <c r="T34" i="1"/>
  <c r="U42" i="1"/>
  <c r="T44" i="1"/>
  <c r="T62" i="1"/>
  <c r="T37" i="1"/>
  <c r="U37" i="1"/>
  <c r="T29" i="1"/>
  <c r="U24" i="1"/>
  <c r="U64" i="1"/>
  <c r="T57" i="1"/>
  <c r="T18" i="1"/>
  <c r="T3" i="1"/>
  <c r="U41" i="1"/>
  <c r="U8" i="1"/>
  <c r="T26" i="1"/>
  <c r="U52" i="1"/>
  <c r="U63" i="1"/>
  <c r="U57" i="1"/>
  <c r="T64" i="1"/>
  <c r="T22" i="1"/>
  <c r="T43" i="1"/>
  <c r="U25" i="1"/>
  <c r="U56" i="1"/>
  <c r="U18" i="1"/>
  <c r="U4" i="1"/>
  <c r="U54" i="1"/>
  <c r="U9" i="1"/>
  <c r="T7" i="1"/>
  <c r="T10" i="1"/>
  <c r="T60" i="1"/>
  <c r="U29" i="1"/>
  <c r="T49" i="1"/>
  <c r="U30" i="1"/>
  <c r="T55" i="1"/>
  <c r="T6" i="1"/>
  <c r="U20" i="1"/>
  <c r="T25" i="1"/>
  <c r="U44" i="1"/>
  <c r="T41" i="1"/>
  <c r="T56" i="1"/>
  <c r="U32" i="1"/>
  <c r="T54" i="1"/>
  <c r="U19" i="1"/>
  <c r="T39" i="1"/>
  <c r="U51" i="1"/>
  <c r="T40" i="1"/>
  <c r="T53" i="1"/>
  <c r="U39" i="1"/>
  <c r="U13" i="1"/>
  <c r="U48" i="1"/>
  <c r="U6" i="1"/>
  <c r="T59" i="1"/>
  <c r="U40" i="1"/>
  <c r="T8" i="1"/>
  <c r="U33" i="1"/>
  <c r="U27" i="1"/>
  <c r="U62" i="1"/>
  <c r="U3" i="1"/>
  <c r="T46" i="1"/>
  <c r="T38" i="1"/>
  <c r="U59" i="1"/>
  <c r="U23" i="1"/>
  <c r="U16" i="1"/>
  <c r="T50" i="1"/>
  <c r="T47" i="1"/>
  <c r="U5" i="1"/>
  <c r="T16" i="1"/>
  <c r="T27" i="1"/>
  <c r="U43" i="1"/>
  <c r="U10" i="1"/>
  <c r="U50" i="1"/>
  <c r="U61" i="1"/>
  <c r="T58" i="1"/>
  <c r="U47" i="1"/>
  <c r="T48" i="1"/>
  <c r="T24" i="1"/>
  <c r="T51" i="1"/>
  <c r="T23" i="1"/>
  <c r="U12" i="1"/>
  <c r="U53" i="1"/>
  <c r="T4" i="1"/>
  <c r="U35" i="1"/>
  <c r="U45" i="1"/>
  <c r="U14" i="1"/>
  <c r="T42" i="1"/>
  <c r="T12" i="1"/>
  <c r="U60" i="1"/>
  <c r="U36" i="1"/>
  <c r="T21" i="1"/>
  <c r="U15" i="1"/>
  <c r="U58" i="1"/>
  <c r="U11" i="1"/>
  <c r="T32" i="1"/>
  <c r="U17" i="1"/>
  <c r="U34" i="1"/>
  <c r="U38" i="1"/>
  <c r="T61" i="1"/>
  <c r="T17" i="1"/>
  <c r="U22" i="1"/>
  <c r="T20" i="1"/>
  <c r="U21" i="1"/>
  <c r="U7" i="1"/>
  <c r="T63" i="1"/>
  <c r="W13" i="1" l="1"/>
  <c r="V59" i="1"/>
  <c r="V45" i="1"/>
  <c r="V27" i="1"/>
  <c r="V56" i="1"/>
  <c r="V41" i="1"/>
  <c r="W6" i="1"/>
  <c r="W40" i="1"/>
  <c r="W51" i="1"/>
  <c r="W21" i="1"/>
  <c r="V63" i="1"/>
  <c r="W52" i="1"/>
  <c r="W29" i="1"/>
  <c r="W57" i="1"/>
  <c r="V3" i="1"/>
  <c r="V64" i="1"/>
  <c r="V52" i="1"/>
  <c r="W48" i="1"/>
  <c r="W32" i="1"/>
  <c r="W38" i="1"/>
  <c r="V39" i="1"/>
  <c r="W24" i="1"/>
  <c r="W56" i="1"/>
  <c r="V51" i="1"/>
  <c r="W42" i="1"/>
  <c r="W55" i="1"/>
  <c r="W28" i="1"/>
  <c r="W59" i="1"/>
  <c r="W9" i="1"/>
  <c r="W54" i="1"/>
  <c r="W27" i="1"/>
  <c r="W63" i="1"/>
  <c r="W25" i="1"/>
  <c r="W43" i="1"/>
  <c r="V57" i="1"/>
  <c r="W45" i="1"/>
  <c r="V37" i="1"/>
  <c r="W7" i="1"/>
  <c r="V20" i="1"/>
  <c r="V60" i="1"/>
  <c r="V43" i="1"/>
  <c r="W23" i="1"/>
  <c r="W8" i="1"/>
  <c r="V36" i="1"/>
  <c r="W11" i="1"/>
  <c r="V58" i="1"/>
  <c r="W41" i="1"/>
  <c r="V34" i="1"/>
  <c r="V33" i="1"/>
  <c r="V32" i="1"/>
  <c r="V24" i="1"/>
  <c r="W20" i="1"/>
  <c r="V42" i="1"/>
  <c r="V19" i="1"/>
  <c r="W39" i="1"/>
  <c r="V40" i="1"/>
  <c r="W58" i="1"/>
  <c r="V13" i="1"/>
  <c r="V7" i="1"/>
  <c r="V61" i="1"/>
  <c r="W26" i="1"/>
  <c r="W15" i="1"/>
  <c r="V9" i="1"/>
  <c r="V47" i="1"/>
  <c r="V31" i="1"/>
  <c r="W22" i="1"/>
  <c r="W31" i="1"/>
  <c r="W50" i="1"/>
  <c r="V50" i="1"/>
  <c r="V21" i="1"/>
  <c r="W60" i="1"/>
  <c r="V44" i="1"/>
  <c r="V17" i="1"/>
  <c r="W12" i="1"/>
  <c r="V10" i="1"/>
  <c r="V14" i="1"/>
  <c r="V30" i="1"/>
  <c r="W19" i="1"/>
  <c r="W5" i="1"/>
  <c r="W61" i="1"/>
  <c r="V8" i="1"/>
  <c r="W3" i="1"/>
  <c r="V16" i="1"/>
  <c r="V38" i="1"/>
  <c r="W36" i="1"/>
  <c r="W18" i="1"/>
  <c r="W35" i="1"/>
  <c r="V62" i="1"/>
  <c r="V26" i="1"/>
  <c r="V4" i="1"/>
  <c r="V12" i="1"/>
  <c r="W44" i="1"/>
  <c r="V48" i="1"/>
  <c r="W33" i="1"/>
  <c r="V25" i="1"/>
  <c r="V28" i="1"/>
  <c r="W46" i="1"/>
  <c r="W47" i="1"/>
  <c r="V29" i="1"/>
  <c r="V15" i="1"/>
  <c r="V22" i="1"/>
  <c r="W10" i="1"/>
  <c r="W49" i="1"/>
  <c r="V5" i="1"/>
  <c r="V6" i="1"/>
  <c r="W4" i="1"/>
  <c r="W64" i="1"/>
  <c r="V35" i="1"/>
  <c r="V18" i="1"/>
  <c r="W30" i="1"/>
  <c r="V49" i="1"/>
  <c r="W14" i="1"/>
  <c r="V53" i="1"/>
  <c r="V11" i="1"/>
  <c r="W16" i="1"/>
  <c r="V54" i="1"/>
  <c r="W62" i="1"/>
  <c r="W34" i="1"/>
  <c r="W53" i="1"/>
  <c r="V23" i="1"/>
  <c r="V55" i="1"/>
  <c r="V46" i="1"/>
  <c r="W17" i="1"/>
  <c r="W37" i="1"/>
  <c r="P33" i="4"/>
  <c r="Q32" i="4"/>
  <c r="P34" i="4"/>
  <c r="U71" i="4" l="1"/>
  <c r="V71" i="4"/>
  <c r="Q33" i="4"/>
  <c r="P35" i="4"/>
  <c r="Q34" i="4"/>
  <c r="P36" i="4"/>
  <c r="P37" i="4"/>
  <c r="Q36" i="4"/>
  <c r="Q37" i="4"/>
  <c r="R28" i="4" l="1"/>
  <c r="J21" i="4" s="1"/>
  <c r="X71" i="4"/>
  <c r="W71" i="4"/>
  <c r="V16" i="4"/>
  <c r="U16" i="4"/>
  <c r="V20" i="4"/>
  <c r="U20" i="4"/>
  <c r="P38" i="4"/>
  <c r="Q35" i="4"/>
  <c r="P39" i="4"/>
  <c r="Q38" i="4"/>
  <c r="Q39" i="4"/>
  <c r="S28" i="4" l="1"/>
  <c r="R29" i="4" s="1" a="1"/>
  <c r="C20" i="4"/>
  <c r="J38" i="4"/>
  <c r="W16" i="4"/>
  <c r="W20" i="4"/>
  <c r="X20" i="4"/>
  <c r="X16" i="4"/>
  <c r="P40" i="4"/>
  <c r="J39" i="4"/>
  <c r="R31" i="4" l="1"/>
  <c r="S31" i="4" s="1"/>
  <c r="R39" i="4"/>
  <c r="S39" i="4" s="1"/>
  <c r="R38" i="4"/>
  <c r="S38" i="4" s="1"/>
  <c r="R33" i="4"/>
  <c r="S33" i="4" s="1"/>
  <c r="R34" i="4"/>
  <c r="S34" i="4" s="1"/>
  <c r="R30" i="4"/>
  <c r="S30" i="4" s="1"/>
  <c r="R29" i="4"/>
  <c r="R37" i="4"/>
  <c r="S37" i="4" s="1"/>
  <c r="R35" i="4"/>
  <c r="S35" i="4" s="1"/>
  <c r="R32" i="4"/>
  <c r="S32" i="4" s="1"/>
  <c r="R36" i="4"/>
  <c r="S36" i="4" s="1"/>
  <c r="R40" i="4"/>
  <c r="S40" i="4" s="1"/>
  <c r="J40" i="4"/>
  <c r="Q40" i="4"/>
  <c r="S29" i="4" l="1"/>
  <c r="E38" i="4" a="1"/>
  <c r="J41" i="4"/>
  <c r="E43" i="4" l="1"/>
  <c r="K43" i="4" s="1"/>
  <c r="E49" i="4"/>
  <c r="K49" i="4" s="1"/>
  <c r="E38" i="4"/>
  <c r="K38" i="4" s="1"/>
  <c r="E41" i="4"/>
  <c r="K41" i="4" s="1"/>
  <c r="E48" i="4"/>
  <c r="K48" i="4" s="1"/>
  <c r="E46" i="4"/>
  <c r="K46" i="4" s="1"/>
  <c r="E45" i="4"/>
  <c r="K45" i="4" s="1"/>
  <c r="E40" i="4"/>
  <c r="K40" i="4" s="1"/>
  <c r="E47" i="4"/>
  <c r="K47" i="4" s="1"/>
  <c r="E42" i="4"/>
  <c r="K42" i="4" s="1"/>
  <c r="E39" i="4"/>
  <c r="K39" i="4" s="1"/>
  <c r="E44" i="4"/>
  <c r="K44" i="4" s="1"/>
  <c r="J42" i="4"/>
  <c r="Q25" i="4" l="1"/>
  <c r="J43" i="4"/>
  <c r="J44" i="4"/>
  <c r="J45" i="4" s="1"/>
  <c r="J46" i="4" s="1"/>
  <c r="J47" i="4" s="1"/>
  <c r="J48" i="4" s="1"/>
  <c r="J49" i="4" s="1"/>
  <c r="M3" i="4" a="1"/>
  <c r="M4" i="4" l="1"/>
  <c r="M41" i="4"/>
  <c r="N13" i="4"/>
  <c r="M33" i="4"/>
  <c r="M63" i="4"/>
  <c r="N53" i="4"/>
  <c r="M48" i="4"/>
  <c r="N8" i="4"/>
  <c r="N30" i="4"/>
  <c r="M58" i="4"/>
  <c r="M12" i="4"/>
  <c r="M57" i="4"/>
  <c r="N27" i="4"/>
  <c r="M13" i="4"/>
  <c r="N21" i="4"/>
  <c r="N9" i="4"/>
  <c r="N25" i="4"/>
  <c r="N75" i="4"/>
  <c r="M65" i="4"/>
  <c r="N24" i="4"/>
  <c r="M8" i="4"/>
  <c r="M18" i="4"/>
  <c r="M74" i="4"/>
  <c r="N3" i="4"/>
  <c r="N37" i="4"/>
  <c r="M45" i="4"/>
  <c r="M22" i="4"/>
  <c r="N10" i="4"/>
  <c r="M40" i="4"/>
  <c r="N54" i="4"/>
  <c r="M42" i="4"/>
  <c r="M61" i="4"/>
  <c r="M52" i="4"/>
  <c r="M59" i="4"/>
  <c r="N45" i="4"/>
  <c r="M20" i="4"/>
  <c r="M19" i="4"/>
  <c r="M72" i="4"/>
  <c r="N68" i="4"/>
  <c r="M11" i="4"/>
  <c r="M23" i="4"/>
  <c r="M67" i="4"/>
  <c r="N61" i="4"/>
  <c r="N50" i="4"/>
  <c r="M69" i="4"/>
  <c r="M56" i="4"/>
  <c r="N39" i="4"/>
  <c r="M5" i="4"/>
  <c r="M64" i="4"/>
  <c r="M62" i="4"/>
  <c r="N71" i="4"/>
  <c r="M73" i="4"/>
  <c r="N6" i="4"/>
  <c r="M36" i="4"/>
  <c r="N57" i="4"/>
  <c r="M15" i="4"/>
  <c r="N66" i="4"/>
  <c r="N19" i="4"/>
  <c r="M46" i="4"/>
  <c r="N69" i="4"/>
  <c r="N77" i="4"/>
  <c r="N7" i="4"/>
  <c r="N14" i="4"/>
  <c r="M44" i="4"/>
  <c r="N73" i="4"/>
  <c r="N59" i="4"/>
  <c r="N5" i="4"/>
  <c r="N26" i="4"/>
  <c r="M10" i="4"/>
  <c r="N17" i="4"/>
  <c r="M32" i="4"/>
  <c r="M68" i="4"/>
  <c r="N70" i="4"/>
  <c r="M17" i="4"/>
  <c r="N41" i="4"/>
  <c r="M49" i="4"/>
  <c r="N58" i="4"/>
  <c r="N32" i="4"/>
  <c r="N31" i="4"/>
  <c r="M66" i="4"/>
  <c r="M43" i="4"/>
  <c r="N35" i="4"/>
  <c r="N18" i="4"/>
  <c r="N67" i="4"/>
  <c r="N29" i="4"/>
  <c r="N42" i="4"/>
  <c r="M77" i="4"/>
  <c r="M55" i="4"/>
  <c r="N15" i="4"/>
  <c r="M28" i="4"/>
  <c r="N74" i="4"/>
  <c r="M75" i="4"/>
  <c r="M9" i="4"/>
  <c r="M54" i="4"/>
  <c r="M14" i="4"/>
  <c r="M25" i="4"/>
  <c r="N47" i="4"/>
  <c r="N38" i="4"/>
  <c r="N60" i="4"/>
  <c r="M24" i="4"/>
  <c r="M37" i="4"/>
  <c r="N51" i="4"/>
  <c r="N48" i="4"/>
  <c r="N33" i="4"/>
  <c r="N16" i="4"/>
  <c r="N46" i="4"/>
  <c r="M76" i="4"/>
  <c r="N76" i="4"/>
  <c r="M16" i="4"/>
  <c r="N22" i="4"/>
  <c r="M47" i="4"/>
  <c r="N52" i="4"/>
  <c r="M21" i="4"/>
  <c r="N20" i="4"/>
  <c r="M34" i="4"/>
  <c r="N44" i="4"/>
  <c r="M3" i="4"/>
  <c r="N4" i="4"/>
  <c r="N62" i="4"/>
  <c r="M27" i="4"/>
  <c r="N65" i="4"/>
  <c r="M35" i="4"/>
  <c r="N36" i="4"/>
  <c r="M51" i="4"/>
  <c r="N34" i="4"/>
  <c r="N12" i="4"/>
  <c r="M30" i="4"/>
  <c r="M38" i="4"/>
  <c r="N28" i="4"/>
  <c r="N49" i="4"/>
  <c r="N23" i="4"/>
  <c r="M39" i="4"/>
  <c r="M70" i="4"/>
  <c r="N11" i="4"/>
  <c r="N40" i="4"/>
  <c r="N55" i="4"/>
  <c r="M50" i="4"/>
  <c r="M60" i="4"/>
  <c r="M29" i="4"/>
  <c r="N43" i="4"/>
  <c r="M26" i="4"/>
  <c r="N56" i="4"/>
  <c r="N64" i="4"/>
  <c r="N63" i="4"/>
  <c r="M6" i="4"/>
  <c r="M31" i="4"/>
  <c r="M71" i="4"/>
  <c r="M53" i="4"/>
  <c r="M7" i="4"/>
  <c r="N72" i="4"/>
  <c r="U13" i="4"/>
  <c r="U5" i="4"/>
  <c r="V55" i="4"/>
  <c r="U34" i="4"/>
  <c r="V12" i="4"/>
  <c r="V18" i="4"/>
  <c r="U43" i="4"/>
  <c r="V66" i="4"/>
  <c r="V48" i="4"/>
  <c r="V40" i="4"/>
  <c r="V63" i="4"/>
  <c r="V28" i="4"/>
  <c r="V15" i="4"/>
  <c r="V50" i="4"/>
  <c r="U37" i="4"/>
  <c r="U7" i="4"/>
  <c r="U61" i="4"/>
  <c r="V61" i="4"/>
  <c r="V60" i="4"/>
  <c r="V4" i="4"/>
  <c r="V36" i="4"/>
  <c r="U31" i="4"/>
  <c r="U63" i="4"/>
  <c r="U65" i="4"/>
  <c r="V27" i="4"/>
  <c r="V44" i="4"/>
  <c r="U4" i="4"/>
  <c r="V42" i="4"/>
  <c r="U41" i="4"/>
  <c r="U14" i="4"/>
  <c r="U27" i="4"/>
  <c r="U18" i="4"/>
  <c r="U10" i="4"/>
  <c r="V38" i="4"/>
  <c r="V52" i="4"/>
  <c r="U57" i="4"/>
  <c r="V17" i="4"/>
  <c r="U15" i="4"/>
  <c r="U3" i="4"/>
  <c r="V32" i="4"/>
  <c r="V25" i="4"/>
  <c r="U56" i="4"/>
  <c r="V39" i="4"/>
  <c r="V3" i="4"/>
  <c r="V8" i="4"/>
  <c r="U48" i="4"/>
  <c r="U50" i="4"/>
  <c r="U29" i="4"/>
  <c r="V37" i="4"/>
  <c r="U33" i="4"/>
  <c r="U39" i="4"/>
  <c r="U40" i="4"/>
  <c r="U54" i="4"/>
  <c r="U8" i="4"/>
  <c r="U66" i="4"/>
  <c r="V41" i="4"/>
  <c r="U46" i="4"/>
  <c r="U24" i="4"/>
  <c r="U68" i="4"/>
  <c r="U42" i="4"/>
  <c r="V21" i="4"/>
  <c r="V35" i="4"/>
  <c r="V5" i="4"/>
  <c r="U51" i="4"/>
  <c r="V67" i="4"/>
  <c r="U49" i="4"/>
  <c r="U26" i="4"/>
  <c r="V30" i="4"/>
  <c r="U9" i="4"/>
  <c r="U32" i="4"/>
  <c r="V54" i="4"/>
  <c r="U64" i="4"/>
  <c r="U69" i="4"/>
  <c r="V64" i="4"/>
  <c r="V65" i="4"/>
  <c r="V46" i="4"/>
  <c r="U17" i="4"/>
  <c r="V24" i="4"/>
  <c r="U47" i="4"/>
  <c r="V62" i="4"/>
  <c r="U38" i="4"/>
  <c r="U23" i="4"/>
  <c r="V53" i="4"/>
  <c r="V68" i="4"/>
  <c r="V34" i="4"/>
  <c r="U28" i="4"/>
  <c r="V22" i="4"/>
  <c r="U30" i="4"/>
  <c r="V23" i="4"/>
  <c r="U67" i="4"/>
  <c r="U58" i="4"/>
  <c r="U70" i="4"/>
  <c r="U21" i="4"/>
  <c r="V10" i="4"/>
  <c r="U52" i="4"/>
  <c r="V19" i="4"/>
  <c r="V29" i="4"/>
  <c r="U55" i="4"/>
  <c r="V14" i="4"/>
  <c r="V43" i="4"/>
  <c r="U25" i="4"/>
  <c r="U36" i="4"/>
  <c r="V13" i="4"/>
  <c r="U45" i="4"/>
  <c r="V51" i="4"/>
  <c r="U62" i="4"/>
  <c r="U53" i="4"/>
  <c r="U6" i="4"/>
  <c r="V69" i="4"/>
  <c r="U12" i="4"/>
  <c r="V9" i="4"/>
  <c r="V6" i="4"/>
  <c r="V58" i="4"/>
  <c r="U44" i="4"/>
  <c r="U60" i="4"/>
  <c r="V31" i="4"/>
  <c r="V45" i="4"/>
  <c r="U11" i="4"/>
  <c r="U22" i="4"/>
  <c r="V11" i="4"/>
  <c r="V7" i="4"/>
  <c r="V33" i="4"/>
  <c r="U59" i="4"/>
  <c r="V49" i="4"/>
  <c r="V70" i="4"/>
  <c r="V59" i="4"/>
  <c r="V26" i="4"/>
  <c r="V47" i="4"/>
  <c r="V56" i="4"/>
  <c r="V57" i="4"/>
  <c r="U35" i="4"/>
  <c r="U19" i="4"/>
  <c r="W19" i="4" l="1"/>
  <c r="W35" i="4"/>
  <c r="X57" i="4"/>
  <c r="X56" i="4"/>
  <c r="X47" i="4"/>
  <c r="X26" i="4"/>
  <c r="X59" i="4"/>
  <c r="X70" i="4"/>
  <c r="X49" i="4"/>
  <c r="W59" i="4"/>
  <c r="X33" i="4"/>
  <c r="X7" i="4"/>
  <c r="X11" i="4"/>
  <c r="W22" i="4"/>
  <c r="W11" i="4"/>
  <c r="X45" i="4"/>
  <c r="X31" i="4"/>
  <c r="W60" i="4"/>
  <c r="W44" i="4"/>
  <c r="X58" i="4"/>
  <c r="X6" i="4"/>
  <c r="X9" i="4"/>
  <c r="W12" i="4"/>
  <c r="X69" i="4"/>
  <c r="W6" i="4"/>
  <c r="W53" i="4"/>
  <c r="W62" i="4"/>
  <c r="X51" i="4"/>
  <c r="W45" i="4"/>
  <c r="X13" i="4"/>
  <c r="W36" i="4"/>
  <c r="W25" i="4"/>
  <c r="X43" i="4"/>
  <c r="X14" i="4"/>
  <c r="W55" i="4"/>
  <c r="X29" i="4"/>
  <c r="X19" i="4"/>
  <c r="W52" i="4"/>
  <c r="X10" i="4"/>
  <c r="W21" i="4"/>
  <c r="W70" i="4"/>
  <c r="W58" i="4"/>
  <c r="W67" i="4"/>
  <c r="X23" i="4"/>
  <c r="W30" i="4"/>
  <c r="X22" i="4"/>
  <c r="W28" i="4"/>
  <c r="X34" i="4"/>
  <c r="X68" i="4"/>
  <c r="X53" i="4"/>
  <c r="W23" i="4"/>
  <c r="W38" i="4"/>
  <c r="X62" i="4"/>
  <c r="W47" i="4"/>
  <c r="X24" i="4"/>
  <c r="W17" i="4"/>
  <c r="X46" i="4"/>
  <c r="X65" i="4"/>
  <c r="X64" i="4"/>
  <c r="W69" i="4"/>
  <c r="W64" i="4"/>
  <c r="X54" i="4"/>
  <c r="W32" i="4"/>
  <c r="W9" i="4"/>
  <c r="X30" i="4"/>
  <c r="W26" i="4"/>
  <c r="W49" i="4"/>
  <c r="X67" i="4"/>
  <c r="W51" i="4"/>
  <c r="X5" i="4"/>
  <c r="X35" i="4"/>
  <c r="X21" i="4"/>
  <c r="W42" i="4"/>
  <c r="W68" i="4"/>
  <c r="W24" i="4"/>
  <c r="W46" i="4"/>
  <c r="X41" i="4"/>
  <c r="W66" i="4"/>
  <c r="W8" i="4"/>
  <c r="W54" i="4"/>
  <c r="W40" i="4"/>
  <c r="W39" i="4"/>
  <c r="W33" i="4"/>
  <c r="X37" i="4"/>
  <c r="W29" i="4"/>
  <c r="W50" i="4"/>
  <c r="W48" i="4"/>
  <c r="X8" i="4"/>
  <c r="X3" i="4"/>
  <c r="X39" i="4"/>
  <c r="W56" i="4"/>
  <c r="X25" i="4"/>
  <c r="X32" i="4"/>
  <c r="W3" i="4"/>
  <c r="W15" i="4"/>
  <c r="X17" i="4"/>
  <c r="W57" i="4"/>
  <c r="X52" i="4"/>
  <c r="X38" i="4"/>
  <c r="W10" i="4"/>
  <c r="W18" i="4"/>
  <c r="W27" i="4"/>
  <c r="W14" i="4"/>
  <c r="W41" i="4"/>
  <c r="X42" i="4"/>
  <c r="W4" i="4"/>
  <c r="X44" i="4"/>
  <c r="X27" i="4"/>
  <c r="W65" i="4"/>
  <c r="W63" i="4"/>
  <c r="W31" i="4"/>
  <c r="X36" i="4"/>
  <c r="X4" i="4"/>
  <c r="X60" i="4"/>
  <c r="X61" i="4"/>
  <c r="W61" i="4"/>
  <c r="W7" i="4"/>
  <c r="W37" i="4"/>
  <c r="X50" i="4"/>
  <c r="X15" i="4"/>
  <c r="X28" i="4"/>
  <c r="X63" i="4"/>
  <c r="X40" i="4"/>
  <c r="X48" i="4"/>
  <c r="X66" i="4"/>
  <c r="W43" i="4"/>
  <c r="X18" i="4"/>
  <c r="X12" i="4"/>
  <c r="W34" i="4"/>
  <c r="X55" i="4"/>
  <c r="W5" i="4"/>
  <c r="W13" i="4"/>
  <c r="N78" i="4"/>
  <c r="N1" i="4" s="1"/>
</calcChain>
</file>

<file path=xl/sharedStrings.xml><?xml version="1.0" encoding="utf-8"?>
<sst xmlns="http://schemas.openxmlformats.org/spreadsheetml/2006/main" count="13406" uniqueCount="212">
  <si>
    <t>Depos</t>
  </si>
  <si>
    <t>Real Time</t>
  </si>
  <si>
    <t>Override</t>
  </si>
  <si>
    <t>Spread</t>
  </si>
  <si>
    <t>Used</t>
  </si>
  <si>
    <t>PDG</t>
  </si>
  <si>
    <t>Parameters</t>
  </si>
  <si>
    <t>EUR</t>
  </si>
  <si>
    <t>cont</t>
  </si>
  <si>
    <t>n_depo</t>
  </si>
  <si>
    <t>2Y</t>
  </si>
  <si>
    <t>5Y</t>
  </si>
  <si>
    <t>7Y</t>
  </si>
  <si>
    <t>8Y</t>
  </si>
  <si>
    <t>9Y</t>
  </si>
  <si>
    <t>10Y</t>
  </si>
  <si>
    <t>15Y</t>
  </si>
  <si>
    <t>20Y</t>
  </si>
  <si>
    <t>25Y</t>
  </si>
  <si>
    <t>30Y</t>
  </si>
  <si>
    <t>3Y</t>
  </si>
  <si>
    <t>4Y</t>
  </si>
  <si>
    <t>6Y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</si>
  <si>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</si>
  <si>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</si>
  <si>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</si>
  <si>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</si>
  <si>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</si>
  <si>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</si>
  <si>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</si>
  <si>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</si>
  <si>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</si>
  <si>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</si>
  <si>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</si>
  <si>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</si>
  <si>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</si>
  <si>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</si>
  <si>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</si>
  <si>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</si>
  <si>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</si>
  <si>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</si>
  <si>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</si>
  <si>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copy here MX outcomes</t>
  </si>
  <si>
    <t>Real-Time Money Market Curves</t>
  </si>
  <si>
    <t>Version 1.0</t>
  </si>
  <si>
    <t>Today</t>
  </si>
  <si>
    <t>on</t>
  </si>
  <si>
    <t>Currency</t>
  </si>
  <si>
    <t>tn</t>
  </si>
  <si>
    <t>CurveName</t>
  </si>
  <si>
    <t>sn</t>
  </si>
  <si>
    <t>DiscCurveName</t>
  </si>
  <si>
    <t>1w</t>
  </si>
  <si>
    <t>InterpType</t>
  </si>
  <si>
    <t>2w</t>
  </si>
  <si>
    <t>InterpOn</t>
  </si>
  <si>
    <t>r</t>
  </si>
  <si>
    <t>3w</t>
  </si>
  <si>
    <t>Comp</t>
  </si>
  <si>
    <t>1m</t>
  </si>
  <si>
    <t>FutBlockStubRate</t>
  </si>
  <si>
    <t>DayCount</t>
  </si>
  <si>
    <t>2m</t>
  </si>
  <si>
    <t>FraFutTenor</t>
  </si>
  <si>
    <t>First IMM Future</t>
  </si>
  <si>
    <t>3m</t>
  </si>
  <si>
    <t>FraFutAdjType</t>
  </si>
  <si>
    <t>Last IMM Future</t>
  </si>
  <si>
    <t>4m</t>
  </si>
  <si>
    <t>SwapFltFreq</t>
  </si>
  <si>
    <t>FutEndDate</t>
  </si>
  <si>
    <t>standard</t>
  </si>
  <si>
    <t>5m</t>
  </si>
  <si>
    <t>SwapMatType</t>
  </si>
  <si>
    <t>MatBlockCons</t>
  </si>
  <si>
    <t>6m</t>
  </si>
  <si>
    <t>SwapFirstCpn</t>
  </si>
  <si>
    <t>FutBlockCons</t>
  </si>
  <si>
    <t>7m</t>
  </si>
  <si>
    <t>BlockOrder</t>
  </si>
  <si>
    <t>8m</t>
  </si>
  <si>
    <t>STUB</t>
  </si>
  <si>
    <t>9m</t>
  </si>
  <si>
    <t>ModFollow</t>
  </si>
  <si>
    <t>n_futu</t>
  </si>
  <si>
    <t>Stub Date</t>
  </si>
  <si>
    <t>n_swap</t>
  </si>
  <si>
    <t>UseFirst Coupon</t>
  </si>
  <si>
    <t>StubRate</t>
  </si>
  <si>
    <t>FloatIndex</t>
  </si>
  <si>
    <t>Futures</t>
  </si>
  <si>
    <t>Cnv.Sprd.</t>
  </si>
  <si>
    <t>IMMFutures</t>
  </si>
  <si>
    <t>1stFixing</t>
  </si>
  <si>
    <t>swaps</t>
  </si>
  <si>
    <t>35Y</t>
  </si>
  <si>
    <t>interpdisc</t>
  </si>
  <si>
    <t>SwapFixFreq</t>
  </si>
  <si>
    <t>SwapFltYrf</t>
  </si>
  <si>
    <t>SwapFixYrf</t>
  </si>
  <si>
    <t>EURIBOR3M</t>
  </si>
  <si>
    <t>CustomOptions</t>
  </si>
  <si>
    <t>OutputType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</si>
  <si>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</si>
  <si>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</si>
  <si>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</si>
  <si>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</si>
  <si>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</si>
  <si>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</si>
  <si>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</si>
  <si>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</si>
  <si>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</si>
  <si>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</si>
  <si>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</si>
  <si>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</si>
  <si>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</si>
  <si>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</si>
  <si>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numOfDepos</t>
  </si>
  <si>
    <t>disc Diff</t>
  </si>
  <si>
    <t>interprate (%)</t>
  </si>
  <si>
    <t>rate Diff (%)</t>
  </si>
  <si>
    <t>UseExtStubRate</t>
  </si>
  <si>
    <t>SwapFirstCpnFixed</t>
  </si>
  <si>
    <t>UseExtStub</t>
  </si>
  <si>
    <t>H8</t>
  </si>
  <si>
    <t>FRA</t>
  </si>
  <si>
    <t>end</t>
  </si>
  <si>
    <t>n_fra</t>
  </si>
  <si>
    <t>BackboneName</t>
  </si>
  <si>
    <t>bspline</t>
  </si>
  <si>
    <t>EUR3M_16MAR17</t>
  </si>
  <si>
    <t>EUR3M_16MAR17_C</t>
  </si>
  <si>
    <t>EUR3M_16MAR17_B</t>
  </si>
  <si>
    <t>EUR3M_16MAR17_H</t>
  </si>
  <si>
    <t>1D</t>
  </si>
  <si>
    <t>1W</t>
  </si>
  <si>
    <t>QuantLib</t>
  </si>
  <si>
    <t>hspline</t>
  </si>
  <si>
    <t>cspline</t>
  </si>
  <si>
    <t>DIFF QuantLib - PDG</t>
  </si>
  <si>
    <t>Cubic - bspline</t>
  </si>
  <si>
    <t>Cubic - cspline</t>
  </si>
  <si>
    <t>Monotone - hspline</t>
  </si>
  <si>
    <t>OIS_16MAR17</t>
  </si>
  <si>
    <t>Tp</t>
  </si>
  <si>
    <t>Start date</t>
  </si>
  <si>
    <t>Generator</t>
  </si>
  <si>
    <t>Maturity</t>
  </si>
  <si>
    <t>ds.factor</t>
  </si>
  <si>
    <t>ds.rate</t>
  </si>
  <si>
    <t>Market quote</t>
  </si>
  <si>
    <t>Dp</t>
  </si>
  <si>
    <t>DEP_EURON_C_BIS</t>
  </si>
  <si>
    <t>O/N</t>
  </si>
  <si>
    <t>T/N</t>
  </si>
  <si>
    <t>S/N</t>
  </si>
  <si>
    <t>Sw</t>
  </si>
  <si>
    <t>SWP_EURON_C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</si>
  <si>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</si>
  <si>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</si>
  <si>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</si>
  <si>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</si>
  <si>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</si>
  <si>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</si>
  <si>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</si>
  <si>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</si>
  <si>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</si>
  <si>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</si>
  <si>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</si>
  <si>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</si>
  <si>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</si>
  <si>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</si>
  <si>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</si>
  <si>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</si>
  <si>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</si>
  <si>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</si>
  <si>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</si>
  <si>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</si>
  <si>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</si>
  <si>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</si>
  <si>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</si>
  <si>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</si>
  <si>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</si>
  <si>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Dg</t>
  </si>
  <si>
    <t>DEP_EUR3M_FOLL_C</t>
  </si>
  <si>
    <t>DEP_EUR3M_C</t>
  </si>
  <si>
    <t>Fr</t>
  </si>
  <si>
    <t>FRA_EUR3M_C</t>
  </si>
  <si>
    <t>1M-4M</t>
  </si>
  <si>
    <t>2M-5M</t>
  </si>
  <si>
    <t>3M-6M</t>
  </si>
  <si>
    <t>4M-7M</t>
  </si>
  <si>
    <t>5M-8M</t>
  </si>
  <si>
    <t>6M-9M</t>
  </si>
  <si>
    <t>Sf</t>
  </si>
  <si>
    <t>FUT_EUR3M_CL_C</t>
  </si>
  <si>
    <t>7M-10M</t>
  </si>
  <si>
    <t>8M-11M</t>
  </si>
  <si>
    <t>9M-12M</t>
  </si>
  <si>
    <t>10M-13M</t>
  </si>
  <si>
    <t>11M-14M</t>
  </si>
  <si>
    <t>12M-15M</t>
  </si>
  <si>
    <t>SWP_EUR3M_C</t>
  </si>
  <si>
    <t>31Y</t>
  </si>
  <si>
    <t>32Y</t>
  </si>
  <si>
    <t>33Y</t>
  </si>
  <si>
    <t>34Y</t>
  </si>
  <si>
    <t>36Y</t>
  </si>
  <si>
    <t>37Y</t>
  </si>
  <si>
    <t>38Y</t>
  </si>
  <si>
    <t>39Y</t>
  </si>
  <si>
    <t>U9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</si>
</sst>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2" formatCode="_(&quot;$&quot;* #,##0_);_(&quot;$&quot;* \(#,##0\);_(&quot;$&quot;* &quot;-&quot;_);_(@_)"/>
    <numFmt numFmtId="41" formatCode="_(* #,##0_);_(* \(#,##0\);_(* &quot;-&quot;_);_(@_)"/>
    <numFmt numFmtId="164" formatCode="0.000%"/>
    <numFmt numFmtId="165" formatCode="0.000"/>
    <numFmt numFmtId="166" formatCode="0.0000"/>
    <numFmt numFmtId="167" formatCode="0.0000000000000"/>
    <numFmt numFmtId="168" formatCode="dd\ mmm\ yyyy"/>
    <numFmt numFmtId="169" formatCode="dd\ mmm\ yy"/>
    <numFmt numFmtId="170" formatCode="#,##0.0;#,##0.0"/>
    <numFmt numFmtId="171" formatCode="0.00000000"/>
    <numFmt numFmtId="172" formatCode="hh:mm:ss;@"/>
    <numFmt numFmtId="173" formatCode="0.000000"/>
    <numFmt numFmtId="174" formatCode="[$-409]dd\-mmm\-yy;@"/>
    <numFmt numFmtId="175" formatCode="0.0000000"/>
    <numFmt numFmtId="176" formatCode="_-[$€]\ * #,##0.00_-;\-[$€]\ * #,##0.00_-;_-[$€]\ * &quot;-&quot;??_-;_-@_-"/>
    <numFmt numFmtId="177" formatCode="[$-409]d\-mmm\-yy;@"/>
    <numFmt numFmtId="178" formatCode="0.000000E+00"/>
    <numFmt numFmtId="179" formatCode="General_)"/>
    <numFmt numFmtId="180" formatCode="&quot;£&quot;#,##0;[Red]\-&quot;£&quot;#,##0"/>
    <numFmt numFmtId="181" formatCode="0.0000%"/>
    <numFmt numFmtId="182" formatCode="_([$€-2]* #,##0.00_);_([$€-2]* \(#,##0.00\);_([$€-2]* &quot;-&quot;??_)"/>
    <numFmt numFmtId="183" formatCode="0.0000000000"/>
    <numFmt numFmtId="184" formatCode="0.00000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sz val="8"/>
      <color rgb="FFFF0000"/>
      <name val="Courier New"/>
      <family val="3"/>
    </font>
    <font>
      <sz val="9"/>
      <name val="Courier New"/>
      <family val="3"/>
    </font>
    <font>
      <sz val="10"/>
      <name val="Courier New"/>
      <family val="3"/>
    </font>
    <font>
      <b/>
      <sz val="8"/>
      <color indexed="9"/>
      <name val="Courier New"/>
      <family val="3"/>
    </font>
    <font>
      <sz val="8"/>
      <color indexed="10"/>
      <name val="Courier New"/>
      <family val="3"/>
    </font>
    <font>
      <sz val="7"/>
      <name val="Courier New"/>
      <family val="3"/>
    </font>
    <font>
      <b/>
      <sz val="10"/>
      <name val="Courier New"/>
      <family val="3"/>
    </font>
    <font>
      <b/>
      <sz val="12"/>
      <color indexed="10"/>
      <name val="Courier New"/>
      <family val="3"/>
    </font>
    <font>
      <b/>
      <i/>
      <sz val="8"/>
      <color indexed="23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10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3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8" fillId="16" borderId="1" applyNumberFormat="0" applyAlignment="0" applyProtection="0"/>
    <xf numFmtId="0" fontId="9" fillId="0" borderId="2" applyNumberFormat="0" applyFill="0" applyAlignment="0" applyProtection="0"/>
    <xf numFmtId="0" fontId="10" fillId="17" borderId="3" applyNumberFormat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21" borderId="0" applyNumberFormat="0" applyBorder="0" applyAlignment="0" applyProtection="0"/>
    <xf numFmtId="176" fontId="5" fillId="0" borderId="0" applyFont="0" applyFill="0" applyBorder="0" applyAlignment="0" applyProtection="0"/>
    <xf numFmtId="0" fontId="11" fillId="7" borderId="1" applyNumberFormat="0" applyAlignment="0" applyProtection="0"/>
    <xf numFmtId="41" fontId="12" fillId="0" borderId="0" applyFont="0" applyFill="0" applyBorder="0" applyAlignment="0" applyProtection="0"/>
    <xf numFmtId="0" fontId="13" fillId="22" borderId="0" applyNumberFormat="0" applyBorder="0" applyAlignment="0" applyProtection="0"/>
    <xf numFmtId="0" fontId="14" fillId="0" borderId="0"/>
    <xf numFmtId="0" fontId="5" fillId="23" borderId="4" applyNumberFormat="0" applyFont="0" applyAlignment="0" applyProtection="0"/>
    <xf numFmtId="0" fontId="15" fillId="16" borderId="5" applyNumberFormat="0" applyAlignment="0" applyProtection="0"/>
    <xf numFmtId="170" fontId="16" fillId="24" borderId="0">
      <alignment horizontal="center" vertical="center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3" borderId="0" applyNumberFormat="0" applyBorder="0" applyAlignment="0" applyProtection="0"/>
    <xf numFmtId="0" fontId="25" fillId="4" borderId="0" applyNumberFormat="0" applyBorder="0" applyAlignment="0" applyProtection="0"/>
    <xf numFmtId="42" fontId="12" fillId="0" borderId="0" applyFont="0" applyFill="0" applyBorder="0" applyAlignment="0" applyProtection="0"/>
    <xf numFmtId="0" fontId="4" fillId="0" borderId="0"/>
    <xf numFmtId="0" fontId="3" fillId="0" borderId="0"/>
    <xf numFmtId="40" fontId="28" fillId="0" borderId="0" applyFont="0" applyFill="0" applyBorder="0" applyAlignment="0" applyProtection="0"/>
    <xf numFmtId="0" fontId="5" fillId="0" borderId="0"/>
    <xf numFmtId="179" fontId="29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80" fontId="28" fillId="0" borderId="0" applyFont="0" applyFill="0" applyBorder="0" applyAlignment="0" applyProtection="0"/>
    <xf numFmtId="0" fontId="2" fillId="0" borderId="0"/>
    <xf numFmtId="9" fontId="39" fillId="0" borderId="0" applyFont="0" applyFill="0" applyBorder="0" applyAlignment="0" applyProtection="0"/>
    <xf numFmtId="0" fontId="1" fillId="0" borderId="0"/>
    <xf numFmtId="0" fontId="14" fillId="0" borderId="0"/>
    <xf numFmtId="9" fontId="14" fillId="0" borderId="0" applyFont="0" applyFill="0" applyBorder="0" applyAlignment="0" applyProtection="0"/>
    <xf numFmtId="182" fontId="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32" fillId="0" borderId="0" xfId="0" applyFont="1"/>
    <xf numFmtId="167" fontId="31" fillId="36" borderId="0" xfId="0" applyNumberFormat="1" applyFont="1" applyFill="1"/>
    <xf numFmtId="0" fontId="26" fillId="26" borderId="15" xfId="32" applyFont="1" applyFill="1" applyBorder="1"/>
    <xf numFmtId="0" fontId="26" fillId="26" borderId="16" xfId="32" applyFont="1" applyFill="1" applyBorder="1"/>
    <xf numFmtId="0" fontId="26" fillId="26" borderId="17" xfId="32" applyFont="1" applyFill="1" applyBorder="1"/>
    <xf numFmtId="164" fontId="33" fillId="25" borderId="18" xfId="32" applyNumberFormat="1" applyFont="1" applyFill="1" applyBorder="1" applyAlignment="1">
      <alignment horizontal="center"/>
    </xf>
    <xf numFmtId="164" fontId="33" fillId="25" borderId="19" xfId="32" applyNumberFormat="1" applyFont="1" applyFill="1" applyBorder="1" applyAlignment="1">
      <alignment horizontal="center"/>
    </xf>
    <xf numFmtId="164" fontId="33" fillId="25" borderId="20" xfId="32" applyNumberFormat="1" applyFont="1" applyFill="1" applyBorder="1" applyAlignment="1">
      <alignment horizontal="center"/>
    </xf>
    <xf numFmtId="0" fontId="26" fillId="0" borderId="0" xfId="32" applyFont="1"/>
    <xf numFmtId="164" fontId="33" fillId="25" borderId="10" xfId="32" applyNumberFormat="1" applyFont="1" applyFill="1" applyBorder="1" applyAlignment="1"/>
    <xf numFmtId="164" fontId="34" fillId="26" borderId="11" xfId="32" applyNumberFormat="1" applyFont="1" applyFill="1" applyBorder="1" applyAlignment="1"/>
    <xf numFmtId="0" fontId="35" fillId="29" borderId="22" xfId="32" applyFont="1" applyFill="1" applyBorder="1" applyAlignment="1">
      <alignment horizontal="center"/>
    </xf>
    <xf numFmtId="0" fontId="26" fillId="28" borderId="23" xfId="32" applyFont="1" applyFill="1" applyBorder="1" applyAlignment="1">
      <alignment horizontal="center"/>
    </xf>
    <xf numFmtId="0" fontId="26" fillId="28" borderId="41" xfId="32" applyFont="1" applyFill="1" applyBorder="1" applyAlignment="1">
      <alignment horizontal="center"/>
    </xf>
    <xf numFmtId="0" fontId="26" fillId="28" borderId="22" xfId="32" applyFont="1" applyFill="1" applyBorder="1" applyAlignment="1">
      <alignment horizontal="center"/>
    </xf>
    <xf numFmtId="0" fontId="36" fillId="26" borderId="47" xfId="32" applyFont="1" applyFill="1" applyBorder="1" applyAlignment="1">
      <alignment horizontal="center"/>
    </xf>
    <xf numFmtId="0" fontId="36" fillId="26" borderId="47" xfId="32" applyFont="1" applyFill="1" applyBorder="1" applyAlignment="1"/>
    <xf numFmtId="0" fontId="36" fillId="26" borderId="11" xfId="32" applyFont="1" applyFill="1" applyBorder="1" applyAlignment="1"/>
    <xf numFmtId="14" fontId="26" fillId="29" borderId="12" xfId="32" applyNumberFormat="1" applyFont="1" applyFill="1" applyBorder="1"/>
    <xf numFmtId="15" fontId="27" fillId="27" borderId="12" xfId="0" applyNumberFormat="1" applyFont="1" applyFill="1" applyBorder="1" applyAlignment="1">
      <alignment horizontal="center"/>
    </xf>
    <xf numFmtId="1" fontId="26" fillId="30" borderId="24" xfId="32" applyNumberFormat="1" applyFont="1" applyFill="1" applyBorder="1" applyAlignment="1">
      <alignment horizontal="center"/>
    </xf>
    <xf numFmtId="166" fontId="26" fillId="31" borderId="25" xfId="32" quotePrefix="1" applyNumberFormat="1" applyFont="1" applyFill="1" applyBorder="1" applyAlignment="1">
      <alignment horizontal="center"/>
    </xf>
    <xf numFmtId="166" fontId="26" fillId="32" borderId="25" xfId="32" applyNumberFormat="1" applyFont="1" applyFill="1" applyBorder="1" applyAlignment="1">
      <alignment horizontal="center"/>
    </xf>
    <xf numFmtId="166" fontId="26" fillId="32" borderId="26" xfId="32" applyNumberFormat="1" applyFont="1" applyFill="1" applyBorder="1" applyAlignment="1">
      <alignment horizontal="center"/>
    </xf>
    <xf numFmtId="0" fontId="26" fillId="0" borderId="26" xfId="32" applyFont="1" applyFill="1" applyBorder="1" applyAlignment="1">
      <alignment horizontal="center"/>
    </xf>
    <xf numFmtId="166" fontId="26" fillId="0" borderId="27" xfId="32" applyNumberFormat="1" applyFont="1" applyFill="1" applyBorder="1" applyAlignment="1">
      <alignment horizontal="center"/>
    </xf>
    <xf numFmtId="14" fontId="26" fillId="33" borderId="18" xfId="0" applyNumberFormat="1" applyFont="1" applyFill="1" applyBorder="1"/>
    <xf numFmtId="167" fontId="26" fillId="33" borderId="20" xfId="0" applyNumberFormat="1" applyFont="1" applyFill="1" applyBorder="1"/>
    <xf numFmtId="0" fontId="32" fillId="0" borderId="0" xfId="0" applyNumberFormat="1" applyFont="1"/>
    <xf numFmtId="174" fontId="35" fillId="29" borderId="28" xfId="32" applyNumberFormat="1" applyFont="1" applyFill="1" applyBorder="1" applyAlignment="1">
      <alignment horizontal="center"/>
    </xf>
    <xf numFmtId="0" fontId="26" fillId="28" borderId="32" xfId="0" applyFont="1" applyFill="1" applyBorder="1"/>
    <xf numFmtId="0" fontId="26" fillId="28" borderId="0" xfId="0" applyFont="1" applyFill="1" applyBorder="1"/>
    <xf numFmtId="11" fontId="26" fillId="28" borderId="0" xfId="0" applyNumberFormat="1" applyFont="1" applyFill="1" applyBorder="1"/>
    <xf numFmtId="166" fontId="30" fillId="28" borderId="33" xfId="0" applyNumberFormat="1" applyFont="1" applyFill="1" applyBorder="1"/>
    <xf numFmtId="0" fontId="26" fillId="26" borderId="0" xfId="32" applyFont="1" applyFill="1" applyBorder="1" applyAlignment="1">
      <alignment horizontal="center"/>
    </xf>
    <xf numFmtId="14" fontId="26" fillId="26" borderId="0" xfId="32" applyNumberFormat="1" applyFont="1" applyFill="1" applyBorder="1" applyAlignment="1">
      <alignment horizontal="center"/>
    </xf>
    <xf numFmtId="0" fontId="26" fillId="26" borderId="0" xfId="32" applyFont="1" applyFill="1" applyBorder="1"/>
    <xf numFmtId="0" fontId="26" fillId="26" borderId="29" xfId="32" applyFont="1" applyFill="1" applyBorder="1"/>
    <xf numFmtId="14" fontId="26" fillId="29" borderId="13" xfId="32" applyNumberFormat="1" applyFont="1" applyFill="1" applyBorder="1"/>
    <xf numFmtId="15" fontId="26" fillId="27" borderId="13" xfId="0" applyNumberFormat="1" applyFont="1" applyFill="1" applyBorder="1" applyAlignment="1">
      <alignment horizontal="center"/>
    </xf>
    <xf numFmtId="1" fontId="26" fillId="30" borderId="30" xfId="32" applyNumberFormat="1" applyFont="1" applyFill="1" applyBorder="1" applyAlignment="1">
      <alignment horizontal="center"/>
    </xf>
    <xf numFmtId="166" fontId="26" fillId="31" borderId="26" xfId="32" quotePrefix="1" applyNumberFormat="1" applyFont="1" applyFill="1" applyBorder="1" applyAlignment="1">
      <alignment horizontal="center"/>
    </xf>
    <xf numFmtId="0" fontId="26" fillId="0" borderId="34" xfId="32" applyFont="1" applyFill="1" applyBorder="1" applyAlignment="1">
      <alignment horizontal="center"/>
    </xf>
    <xf numFmtId="166" fontId="26" fillId="0" borderId="31" xfId="32" applyNumberFormat="1" applyFont="1" applyFill="1" applyBorder="1" applyAlignment="1">
      <alignment horizontal="center"/>
    </xf>
    <xf numFmtId="14" fontId="26" fillId="33" borderId="49" xfId="0" applyNumberFormat="1" applyFont="1" applyFill="1" applyBorder="1"/>
    <xf numFmtId="167" fontId="26" fillId="33" borderId="50" xfId="0" applyNumberFormat="1" applyFont="1" applyFill="1" applyBorder="1"/>
    <xf numFmtId="0" fontId="26" fillId="28" borderId="39" xfId="0" applyFont="1" applyFill="1" applyBorder="1" applyAlignment="1">
      <alignment horizontal="center"/>
    </xf>
    <xf numFmtId="0" fontId="26" fillId="28" borderId="14" xfId="0" applyFont="1" applyFill="1" applyBorder="1" applyAlignment="1">
      <alignment horizontal="center"/>
    </xf>
    <xf numFmtId="0" fontId="26" fillId="29" borderId="34" xfId="32" applyFont="1" applyFill="1" applyBorder="1"/>
    <xf numFmtId="0" fontId="26" fillId="27" borderId="13" xfId="0" applyFont="1" applyFill="1" applyBorder="1" applyAlignment="1">
      <alignment horizontal="center"/>
    </xf>
    <xf numFmtId="14" fontId="26" fillId="33" borderId="30" xfId="0" applyNumberFormat="1" applyFont="1" applyFill="1" applyBorder="1"/>
    <xf numFmtId="167" fontId="26" fillId="33" borderId="31" xfId="0" applyNumberFormat="1" applyFont="1" applyFill="1" applyBorder="1"/>
    <xf numFmtId="0" fontId="26" fillId="29" borderId="12" xfId="32" applyFont="1" applyFill="1" applyBorder="1"/>
    <xf numFmtId="0" fontId="26" fillId="34" borderId="12" xfId="32" applyFont="1" applyFill="1" applyBorder="1" applyAlignment="1">
      <alignment horizontal="center"/>
    </xf>
    <xf numFmtId="0" fontId="26" fillId="29" borderId="13" xfId="32" applyFont="1" applyFill="1" applyBorder="1"/>
    <xf numFmtId="0" fontId="26" fillId="34" borderId="13" xfId="32" applyFont="1" applyFill="1" applyBorder="1" applyAlignment="1">
      <alignment horizontal="center"/>
    </xf>
    <xf numFmtId="0" fontId="26" fillId="34" borderId="34" xfId="32" applyFont="1" applyFill="1" applyBorder="1" applyAlignment="1">
      <alignment horizontal="center"/>
    </xf>
    <xf numFmtId="17" fontId="26" fillId="26" borderId="0" xfId="32" applyNumberFormat="1" applyFont="1" applyFill="1" applyBorder="1" applyAlignment="1">
      <alignment horizontal="center"/>
    </xf>
    <xf numFmtId="0" fontId="32" fillId="0" borderId="0" xfId="0" applyFont="1" applyFill="1" applyBorder="1"/>
    <xf numFmtId="172" fontId="32" fillId="0" borderId="0" xfId="0" applyNumberFormat="1" applyFont="1"/>
    <xf numFmtId="0" fontId="26" fillId="0" borderId="0" xfId="0" applyFont="1" applyFill="1" applyBorder="1" applyAlignment="1">
      <alignment horizontal="center"/>
    </xf>
    <xf numFmtId="14" fontId="26" fillId="33" borderId="42" xfId="0" applyNumberFormat="1" applyFont="1" applyFill="1" applyBorder="1"/>
    <xf numFmtId="167" fontId="26" fillId="33" borderId="43" xfId="0" applyNumberFormat="1" applyFont="1" applyFill="1" applyBorder="1"/>
    <xf numFmtId="0" fontId="26" fillId="28" borderId="35" xfId="0" applyFont="1" applyFill="1" applyBorder="1"/>
    <xf numFmtId="0" fontId="26" fillId="28" borderId="44" xfId="0" applyFont="1" applyFill="1" applyBorder="1"/>
    <xf numFmtId="11" fontId="26" fillId="28" borderId="44" xfId="0" applyNumberFormat="1" applyFont="1" applyFill="1" applyBorder="1"/>
    <xf numFmtId="166" fontId="30" fillId="28" borderId="28" xfId="0" applyNumberFormat="1" applyFont="1" applyFill="1" applyBorder="1"/>
    <xf numFmtId="0" fontId="26" fillId="26" borderId="45" xfId="32" applyFont="1" applyFill="1" applyBorder="1" applyAlignment="1">
      <alignment horizontal="center"/>
    </xf>
    <xf numFmtId="0" fontId="26" fillId="26" borderId="45" xfId="32" applyFont="1" applyFill="1" applyBorder="1"/>
    <xf numFmtId="0" fontId="26" fillId="26" borderId="46" xfId="32" applyFont="1" applyFill="1" applyBorder="1"/>
    <xf numFmtId="0" fontId="37" fillId="0" borderId="0" xfId="32" applyFont="1" applyAlignment="1">
      <alignment vertical="center"/>
    </xf>
    <xf numFmtId="0" fontId="31" fillId="36" borderId="0" xfId="32" applyFont="1" applyFill="1"/>
    <xf numFmtId="0" fontId="32" fillId="0" borderId="0" xfId="0" applyFont="1" applyBorder="1"/>
    <xf numFmtId="164" fontId="33" fillId="25" borderId="21" xfId="32" applyNumberFormat="1" applyFont="1" applyFill="1" applyBorder="1" applyAlignment="1"/>
    <xf numFmtId="15" fontId="26" fillId="27" borderId="12" xfId="32" applyNumberFormat="1" applyFont="1" applyFill="1" applyBorder="1" applyAlignment="1">
      <alignment horizontal="center"/>
    </xf>
    <xf numFmtId="0" fontId="26" fillId="0" borderId="25" xfId="32" applyFont="1" applyFill="1" applyBorder="1" applyAlignment="1">
      <alignment horizontal="center"/>
    </xf>
    <xf numFmtId="169" fontId="26" fillId="33" borderId="24" xfId="32" applyNumberFormat="1" applyFont="1" applyFill="1" applyBorder="1" applyAlignment="1">
      <alignment horizontal="center"/>
    </xf>
    <xf numFmtId="167" fontId="26" fillId="33" borderId="27" xfId="32" applyNumberFormat="1" applyFont="1" applyFill="1" applyBorder="1"/>
    <xf numFmtId="175" fontId="26" fillId="28" borderId="32" xfId="0" applyNumberFormat="1" applyFont="1" applyFill="1" applyBorder="1"/>
    <xf numFmtId="166" fontId="26" fillId="28" borderId="0" xfId="0" applyNumberFormat="1" applyFont="1" applyFill="1" applyBorder="1"/>
    <xf numFmtId="171" fontId="26" fillId="26" borderId="0" xfId="32" applyNumberFormat="1" applyFont="1" applyFill="1" applyBorder="1"/>
    <xf numFmtId="166" fontId="26" fillId="26" borderId="0" xfId="32" applyNumberFormat="1" applyFont="1" applyFill="1" applyBorder="1"/>
    <xf numFmtId="15" fontId="26" fillId="27" borderId="13" xfId="32" applyNumberFormat="1" applyFont="1" applyFill="1" applyBorder="1" applyAlignment="1">
      <alignment horizontal="center"/>
    </xf>
    <xf numFmtId="169" fontId="26" fillId="33" borderId="30" xfId="32" applyNumberFormat="1" applyFont="1" applyFill="1" applyBorder="1" applyAlignment="1">
      <alignment horizontal="center"/>
    </xf>
    <xf numFmtId="167" fontId="26" fillId="33" borderId="31" xfId="32" applyNumberFormat="1" applyFont="1" applyFill="1" applyBorder="1"/>
    <xf numFmtId="0" fontId="35" fillId="28" borderId="23" xfId="0" applyFont="1" applyFill="1" applyBorder="1"/>
    <xf numFmtId="0" fontId="35" fillId="28" borderId="22" xfId="0" applyFont="1" applyFill="1" applyBorder="1" applyAlignment="1">
      <alignment horizontal="center"/>
    </xf>
    <xf numFmtId="0" fontId="35" fillId="28" borderId="32" xfId="0" applyFont="1" applyFill="1" applyBorder="1"/>
    <xf numFmtId="0" fontId="35" fillId="28" borderId="33" xfId="0" applyFont="1" applyFill="1" applyBorder="1" applyAlignment="1">
      <alignment horizontal="center"/>
    </xf>
    <xf numFmtId="0" fontId="35" fillId="35" borderId="32" xfId="0" applyFont="1" applyFill="1" applyBorder="1"/>
    <xf numFmtId="0" fontId="35" fillId="35" borderId="33" xfId="0" applyFont="1" applyFill="1" applyBorder="1" applyAlignment="1">
      <alignment horizontal="center"/>
    </xf>
    <xf numFmtId="166" fontId="26" fillId="34" borderId="12" xfId="32" applyNumberFormat="1" applyFont="1" applyFill="1" applyBorder="1" applyAlignment="1">
      <alignment horizontal="center"/>
    </xf>
    <xf numFmtId="0" fontId="35" fillId="28" borderId="23" xfId="32" applyFont="1" applyFill="1" applyBorder="1"/>
    <xf numFmtId="0" fontId="35" fillId="28" borderId="22" xfId="32" applyFont="1" applyFill="1" applyBorder="1" applyAlignment="1">
      <alignment horizontal="center"/>
    </xf>
    <xf numFmtId="1" fontId="38" fillId="30" borderId="36" xfId="32" applyNumberFormat="1" applyFont="1" applyFill="1" applyBorder="1" applyAlignment="1">
      <alignment horizontal="center"/>
    </xf>
    <xf numFmtId="166" fontId="38" fillId="31" borderId="37" xfId="32" quotePrefix="1" applyNumberFormat="1" applyFont="1" applyFill="1" applyBorder="1" applyAlignment="1">
      <alignment horizontal="center"/>
    </xf>
    <xf numFmtId="166" fontId="38" fillId="32" borderId="37" xfId="32" applyNumberFormat="1" applyFont="1" applyFill="1" applyBorder="1" applyAlignment="1">
      <alignment horizontal="center"/>
    </xf>
    <xf numFmtId="0" fontId="38" fillId="0" borderId="37" xfId="32" applyFont="1" applyFill="1" applyBorder="1" applyAlignment="1">
      <alignment horizontal="center"/>
    </xf>
    <xf numFmtId="166" fontId="38" fillId="0" borderId="38" xfId="32" applyNumberFormat="1" applyFont="1" applyFill="1" applyBorder="1" applyAlignment="1">
      <alignment horizontal="center"/>
    </xf>
    <xf numFmtId="0" fontId="35" fillId="28" borderId="32" xfId="32" applyFont="1" applyFill="1" applyBorder="1"/>
    <xf numFmtId="0" fontId="35" fillId="28" borderId="33" xfId="32" applyFont="1" applyFill="1" applyBorder="1" applyAlignment="1">
      <alignment horizontal="center"/>
    </xf>
    <xf numFmtId="0" fontId="26" fillId="0" borderId="0" xfId="32" applyFont="1" applyFill="1"/>
    <xf numFmtId="0" fontId="35" fillId="28" borderId="35" xfId="32" applyFont="1" applyFill="1" applyBorder="1"/>
    <xf numFmtId="0" fontId="35" fillId="28" borderId="28" xfId="32" applyFont="1" applyFill="1" applyBorder="1" applyAlignment="1">
      <alignment horizontal="center"/>
    </xf>
    <xf numFmtId="11" fontId="26" fillId="0" borderId="0" xfId="32" applyNumberFormat="1" applyFont="1"/>
    <xf numFmtId="1" fontId="35" fillId="30" borderId="24" xfId="32" applyNumberFormat="1" applyFont="1" applyFill="1" applyBorder="1" applyAlignment="1">
      <alignment horizontal="left"/>
    </xf>
    <xf numFmtId="166" fontId="26" fillId="32" borderId="27" xfId="32" applyNumberFormat="1" applyFont="1" applyFill="1" applyBorder="1" applyAlignment="1">
      <alignment horizontal="center"/>
    </xf>
    <xf numFmtId="1" fontId="26" fillId="30" borderId="26" xfId="32" applyNumberFormat="1" applyFont="1" applyFill="1" applyBorder="1" applyAlignment="1">
      <alignment horizontal="center"/>
    </xf>
    <xf numFmtId="166" fontId="26" fillId="31" borderId="40" xfId="32" quotePrefix="1" applyNumberFormat="1" applyFont="1" applyFill="1" applyBorder="1" applyAlignment="1">
      <alignment horizontal="center"/>
    </xf>
    <xf numFmtId="166" fontId="26" fillId="0" borderId="0" xfId="32" applyNumberFormat="1" applyFont="1"/>
    <xf numFmtId="0" fontId="26" fillId="0" borderId="24" xfId="32" applyFont="1" applyFill="1" applyBorder="1" applyAlignment="1">
      <alignment horizontal="center"/>
    </xf>
    <xf numFmtId="166" fontId="26" fillId="31" borderId="14" xfId="32" quotePrefix="1" applyNumberFormat="1" applyFont="1" applyFill="1" applyBorder="1" applyAlignment="1">
      <alignment horizontal="center"/>
    </xf>
    <xf numFmtId="166" fontId="26" fillId="32" borderId="31" xfId="32" applyNumberFormat="1" applyFont="1" applyFill="1" applyBorder="1" applyAlignment="1">
      <alignment horizontal="center"/>
    </xf>
    <xf numFmtId="0" fontId="26" fillId="0" borderId="30" xfId="32" applyFont="1" applyFill="1" applyBorder="1" applyAlignment="1">
      <alignment horizontal="center"/>
    </xf>
    <xf numFmtId="1" fontId="26" fillId="0" borderId="30" xfId="32" applyNumberFormat="1" applyFont="1" applyFill="1" applyBorder="1" applyAlignment="1">
      <alignment horizontal="center"/>
    </xf>
    <xf numFmtId="169" fontId="26" fillId="33" borderId="42" xfId="32" applyNumberFormat="1" applyFont="1" applyFill="1" applyBorder="1" applyAlignment="1">
      <alignment horizontal="center"/>
    </xf>
    <xf numFmtId="167" fontId="26" fillId="33" borderId="43" xfId="32" applyNumberFormat="1" applyFont="1" applyFill="1" applyBorder="1"/>
    <xf numFmtId="166" fontId="26" fillId="0" borderId="43" xfId="32" applyNumberFormat="1" applyFont="1" applyFill="1" applyBorder="1" applyAlignment="1">
      <alignment horizontal="center"/>
    </xf>
    <xf numFmtId="175" fontId="26" fillId="28" borderId="35" xfId="0" applyNumberFormat="1" applyFont="1" applyFill="1" applyBorder="1"/>
    <xf numFmtId="166" fontId="26" fillId="28" borderId="44" xfId="0" applyNumberFormat="1" applyFont="1" applyFill="1" applyBorder="1"/>
    <xf numFmtId="0" fontId="26" fillId="26" borderId="44" xfId="32" applyFont="1" applyFill="1" applyBorder="1" applyAlignment="1">
      <alignment horizontal="center"/>
    </xf>
    <xf numFmtId="0" fontId="26" fillId="26" borderId="44" xfId="32" applyFont="1" applyFill="1" applyBorder="1"/>
    <xf numFmtId="0" fontId="26" fillId="26" borderId="48" xfId="32" applyFont="1" applyFill="1" applyBorder="1"/>
    <xf numFmtId="0" fontId="26" fillId="27" borderId="13" xfId="32" applyFont="1" applyFill="1" applyBorder="1" applyAlignment="1">
      <alignment horizontal="center"/>
    </xf>
    <xf numFmtId="0" fontId="26" fillId="29" borderId="23" xfId="32" applyFont="1" applyFill="1" applyBorder="1"/>
    <xf numFmtId="0" fontId="26" fillId="29" borderId="35" xfId="32" applyFont="1" applyFill="1" applyBorder="1"/>
    <xf numFmtId="165" fontId="35" fillId="35" borderId="33" xfId="0" applyNumberFormat="1" applyFont="1" applyFill="1" applyBorder="1" applyAlignment="1">
      <alignment horizontal="center"/>
    </xf>
    <xf numFmtId="14" fontId="26" fillId="0" borderId="12" xfId="32" applyNumberFormat="1" applyFont="1" applyBorder="1" applyAlignment="1">
      <alignment horizontal="center"/>
    </xf>
    <xf numFmtId="166" fontId="26" fillId="34" borderId="34" xfId="32" applyNumberFormat="1" applyFont="1" applyFill="1" applyBorder="1" applyAlignment="1">
      <alignment horizontal="center"/>
    </xf>
    <xf numFmtId="14" fontId="26" fillId="30" borderId="24" xfId="32" applyNumberFormat="1" applyFont="1" applyFill="1" applyBorder="1" applyAlignment="1">
      <alignment horizontal="center"/>
    </xf>
    <xf numFmtId="169" fontId="26" fillId="0" borderId="30" xfId="32" applyNumberFormat="1" applyFont="1" applyFill="1" applyBorder="1" applyAlignment="1">
      <alignment horizontal="center"/>
    </xf>
    <xf numFmtId="0" fontId="35" fillId="28" borderId="35" xfId="0" applyFont="1" applyFill="1" applyBorder="1"/>
    <xf numFmtId="0" fontId="35" fillId="28" borderId="28" xfId="0" applyFont="1" applyFill="1" applyBorder="1" applyAlignment="1">
      <alignment horizontal="center"/>
    </xf>
    <xf numFmtId="177" fontId="26" fillId="30" borderId="24" xfId="32" applyNumberFormat="1" applyFont="1" applyFill="1" applyBorder="1" applyAlignment="1">
      <alignment horizontal="center"/>
    </xf>
    <xf numFmtId="169" fontId="26" fillId="0" borderId="24" xfId="32" applyNumberFormat="1" applyFont="1" applyFill="1" applyBorder="1" applyAlignment="1">
      <alignment horizontal="center"/>
    </xf>
    <xf numFmtId="177" fontId="26" fillId="30" borderId="30" xfId="32" applyNumberFormat="1" applyFont="1" applyFill="1" applyBorder="1" applyAlignment="1">
      <alignment horizontal="center"/>
    </xf>
    <xf numFmtId="0" fontId="26" fillId="0" borderId="39" xfId="32" applyFont="1" applyBorder="1"/>
    <xf numFmtId="0" fontId="26" fillId="0" borderId="14" xfId="32" applyFont="1" applyBorder="1"/>
    <xf numFmtId="0" fontId="26" fillId="0" borderId="12" xfId="32" applyFont="1" applyBorder="1" applyAlignment="1">
      <alignment horizontal="center"/>
    </xf>
    <xf numFmtId="168" fontId="26" fillId="0" borderId="23" xfId="32" applyNumberFormat="1" applyFont="1" applyBorder="1" applyAlignment="1">
      <alignment horizontal="center"/>
    </xf>
    <xf numFmtId="0" fontId="26" fillId="0" borderId="23" xfId="32" applyFont="1" applyBorder="1"/>
    <xf numFmtId="0" fontId="26" fillId="0" borderId="22" xfId="32" applyFont="1" applyBorder="1"/>
    <xf numFmtId="168" fontId="26" fillId="0" borderId="32" xfId="32" applyNumberFormat="1" applyFont="1" applyBorder="1" applyAlignment="1">
      <alignment horizontal="center"/>
    </xf>
    <xf numFmtId="0" fontId="26" fillId="0" borderId="13" xfId="32" applyFont="1" applyBorder="1" applyAlignment="1">
      <alignment horizontal="center"/>
    </xf>
    <xf numFmtId="0" fontId="26" fillId="0" borderId="32" xfId="32" applyFont="1" applyBorder="1"/>
    <xf numFmtId="0" fontId="26" fillId="0" borderId="33" xfId="32" applyFont="1" applyBorder="1"/>
    <xf numFmtId="169" fontId="26" fillId="0" borderId="42" xfId="32" applyNumberFormat="1" applyFont="1" applyFill="1" applyBorder="1" applyAlignment="1">
      <alignment horizontal="center"/>
    </xf>
    <xf numFmtId="168" fontId="26" fillId="0" borderId="35" xfId="32" applyNumberFormat="1" applyFont="1" applyBorder="1" applyAlignment="1">
      <alignment horizontal="center"/>
    </xf>
    <xf numFmtId="0" fontId="26" fillId="0" borderId="34" xfId="32" applyFont="1" applyBorder="1" applyAlignment="1">
      <alignment horizontal="center"/>
    </xf>
    <xf numFmtId="0" fontId="26" fillId="0" borderId="35" xfId="32" applyFont="1" applyBorder="1"/>
    <xf numFmtId="0" fontId="26" fillId="0" borderId="28" xfId="32" applyFont="1" applyBorder="1"/>
    <xf numFmtId="178" fontId="26" fillId="0" borderId="0" xfId="32" applyNumberFormat="1" applyFont="1"/>
    <xf numFmtId="0" fontId="26" fillId="32" borderId="26" xfId="32" applyFont="1" applyFill="1" applyBorder="1" applyAlignment="1">
      <alignment horizontal="center"/>
    </xf>
    <xf numFmtId="173" fontId="26" fillId="32" borderId="26" xfId="32" applyNumberFormat="1" applyFont="1" applyFill="1" applyBorder="1" applyAlignment="1">
      <alignment horizontal="center"/>
    </xf>
    <xf numFmtId="14" fontId="26" fillId="26" borderId="44" xfId="32" applyNumberFormat="1" applyFont="1" applyFill="1" applyBorder="1" applyAlignment="1">
      <alignment horizontal="center"/>
    </xf>
    <xf numFmtId="14" fontId="26" fillId="0" borderId="0" xfId="32" applyNumberFormat="1" applyFont="1"/>
    <xf numFmtId="17" fontId="26" fillId="0" borderId="0" xfId="32" applyNumberFormat="1" applyFont="1"/>
    <xf numFmtId="0" fontId="26" fillId="29" borderId="32" xfId="32" applyFont="1" applyFill="1" applyBorder="1"/>
    <xf numFmtId="14" fontId="26" fillId="29" borderId="23" xfId="32" applyNumberFormat="1" applyFont="1" applyFill="1" applyBorder="1"/>
    <xf numFmtId="14" fontId="26" fillId="29" borderId="32" xfId="32" applyNumberFormat="1" applyFont="1" applyFill="1" applyBorder="1"/>
    <xf numFmtId="15" fontId="40" fillId="0" borderId="35" xfId="58" applyNumberFormat="1" applyFont="1" applyFill="1" applyBorder="1"/>
    <xf numFmtId="15" fontId="40" fillId="0" borderId="32" xfId="58" applyNumberFormat="1" applyFont="1" applyFill="1" applyBorder="1"/>
    <xf numFmtId="15" fontId="40" fillId="0" borderId="0" xfId="58" applyNumberFormat="1" applyFont="1" applyFill="1" applyBorder="1"/>
    <xf numFmtId="15" fontId="40" fillId="0" borderId="0" xfId="58" applyNumberFormat="1" applyFont="1" applyFill="1" applyBorder="1" applyAlignment="1">
      <alignment horizontal="right"/>
    </xf>
    <xf numFmtId="183" fontId="40" fillId="0" borderId="28" xfId="58" applyNumberFormat="1" applyFont="1" applyFill="1" applyBorder="1"/>
    <xf numFmtId="183" fontId="40" fillId="0" borderId="33" xfId="58" applyNumberFormat="1" applyFont="1" applyFill="1" applyBorder="1"/>
    <xf numFmtId="183" fontId="40" fillId="0" borderId="22" xfId="58" applyNumberFormat="1" applyFont="1" applyFill="1" applyBorder="1"/>
    <xf numFmtId="15" fontId="40" fillId="0" borderId="23" xfId="58" applyNumberFormat="1" applyFont="1" applyFill="1" applyBorder="1"/>
    <xf numFmtId="0" fontId="0" fillId="0" borderId="0" xfId="57" applyNumberFormat="1" applyFont="1"/>
    <xf numFmtId="11" fontId="30" fillId="0" borderId="0" xfId="57" applyNumberFormat="1" applyFont="1" applyFill="1" applyBorder="1" applyAlignment="1">
      <alignment horizontal="center"/>
    </xf>
    <xf numFmtId="11" fontId="41" fillId="0" borderId="0" xfId="57" applyNumberFormat="1" applyFont="1" applyAlignment="1">
      <alignment horizontal="center"/>
    </xf>
    <xf numFmtId="0" fontId="0" fillId="0" borderId="41" xfId="0" applyBorder="1"/>
    <xf numFmtId="15" fontId="40" fillId="0" borderId="41" xfId="58" applyNumberFormat="1" applyFont="1" applyFill="1" applyBorder="1" applyAlignment="1">
      <alignment horizontal="center"/>
    </xf>
    <xf numFmtId="11" fontId="30" fillId="0" borderId="33" xfId="57" applyNumberFormat="1" applyFont="1" applyFill="1" applyBorder="1" applyAlignment="1">
      <alignment horizontal="center"/>
    </xf>
    <xf numFmtId="171" fontId="40" fillId="0" borderId="0" xfId="62" applyNumberFormat="1" applyFont="1" applyFill="1" applyBorder="1"/>
    <xf numFmtId="15" fontId="40" fillId="0" borderId="44" xfId="58" applyNumberFormat="1" applyFont="1" applyFill="1" applyBorder="1"/>
    <xf numFmtId="0" fontId="0" fillId="0" borderId="44" xfId="0" applyBorder="1"/>
    <xf numFmtId="171" fontId="40" fillId="0" borderId="44" xfId="62" applyNumberFormat="1" applyFont="1" applyFill="1" applyBorder="1"/>
    <xf numFmtId="11" fontId="30" fillId="0" borderId="44" xfId="57" applyNumberFormat="1" applyFont="1" applyFill="1" applyBorder="1" applyAlignment="1">
      <alignment horizontal="center"/>
    </xf>
    <xf numFmtId="11" fontId="30" fillId="0" borderId="28" xfId="57" applyNumberFormat="1" applyFont="1" applyFill="1" applyBorder="1" applyAlignment="1">
      <alignment horizontal="center"/>
    </xf>
    <xf numFmtId="0" fontId="0" fillId="0" borderId="12" xfId="0" applyBorder="1"/>
    <xf numFmtId="0" fontId="0" fillId="0" borderId="34" xfId="0" applyBorder="1"/>
    <xf numFmtId="15" fontId="40" fillId="0" borderId="44" xfId="58" applyNumberFormat="1" applyFont="1" applyFill="1" applyBorder="1" applyAlignment="1">
      <alignment horizontal="center"/>
    </xf>
    <xf numFmtId="0" fontId="0" fillId="0" borderId="13" xfId="0" applyBorder="1"/>
    <xf numFmtId="15" fontId="40" fillId="0" borderId="13" xfId="58" applyNumberFormat="1" applyFont="1" applyFill="1" applyBorder="1" applyAlignment="1">
      <alignment horizontal="right"/>
    </xf>
    <xf numFmtId="15" fontId="40" fillId="0" borderId="34" xfId="58" applyNumberFormat="1" applyFont="1" applyFill="1" applyBorder="1" applyAlignment="1">
      <alignment horizontal="right"/>
    </xf>
    <xf numFmtId="11" fontId="30" fillId="0" borderId="35" xfId="57" applyNumberFormat="1" applyFont="1" applyFill="1" applyBorder="1" applyAlignment="1">
      <alignment horizontal="center"/>
    </xf>
    <xf numFmtId="11" fontId="30" fillId="0" borderId="32" xfId="57" applyNumberFormat="1" applyFont="1" applyFill="1" applyBorder="1" applyAlignment="1">
      <alignment horizontal="center"/>
    </xf>
    <xf numFmtId="166" fontId="26" fillId="26" borderId="16" xfId="32" applyNumberFormat="1" applyFont="1" applyFill="1" applyBorder="1"/>
    <xf numFmtId="166" fontId="36" fillId="26" borderId="47" xfId="32" applyNumberFormat="1" applyFont="1" applyFill="1" applyBorder="1" applyAlignment="1"/>
    <xf numFmtId="184" fontId="26" fillId="26" borderId="16" xfId="32" applyNumberFormat="1" applyFont="1" applyFill="1" applyBorder="1"/>
    <xf numFmtId="184" fontId="36" fillId="26" borderId="47" xfId="32" applyNumberFormat="1" applyFont="1" applyFill="1" applyBorder="1" applyAlignment="1"/>
    <xf numFmtId="184" fontId="26" fillId="26" borderId="0" xfId="32" applyNumberFormat="1" applyFont="1" applyFill="1" applyBorder="1"/>
    <xf numFmtId="184" fontId="26" fillId="26" borderId="45" xfId="32" applyNumberFormat="1" applyFont="1" applyFill="1" applyBorder="1"/>
    <xf numFmtId="184" fontId="32" fillId="0" borderId="0" xfId="0" applyNumberFormat="1" applyFont="1"/>
    <xf numFmtId="166" fontId="26" fillId="32" borderId="25" xfId="57" applyNumberFormat="1" applyFont="1" applyFill="1" applyBorder="1" applyAlignment="1">
      <alignment horizontal="center"/>
    </xf>
    <xf numFmtId="166" fontId="26" fillId="32" borderId="26" xfId="57" applyNumberFormat="1" applyFont="1" applyFill="1" applyBorder="1" applyAlignment="1">
      <alignment horizontal="center"/>
    </xf>
    <xf numFmtId="0" fontId="26" fillId="0" borderId="0" xfId="32" applyFont="1" applyAlignment="1">
      <alignment horizontal="right"/>
    </xf>
    <xf numFmtId="181" fontId="32" fillId="0" borderId="0" xfId="57" applyNumberFormat="1" applyFont="1"/>
    <xf numFmtId="166" fontId="26" fillId="26" borderId="44" xfId="32" applyNumberFormat="1" applyFont="1" applyFill="1" applyBorder="1"/>
    <xf numFmtId="181" fontId="26" fillId="0" borderId="0" xfId="57" applyNumberFormat="1" applyFont="1"/>
    <xf numFmtId="164" fontId="33" fillId="25" borderId="10" xfId="0" applyNumberFormat="1" applyFont="1" applyFill="1" applyBorder="1" applyAlignment="1">
      <alignment horizontal="center"/>
    </xf>
    <xf numFmtId="164" fontId="33" fillId="25" borderId="11" xfId="0" applyNumberFormat="1" applyFont="1" applyFill="1" applyBorder="1" applyAlignment="1">
      <alignment horizontal="center"/>
    </xf>
    <xf numFmtId="0" fontId="27" fillId="29" borderId="23" xfId="32" applyFont="1" applyFill="1" applyBorder="1" applyAlignment="1">
      <alignment horizontal="center" wrapText="1"/>
    </xf>
    <xf numFmtId="0" fontId="27" fillId="29" borderId="35" xfId="32" applyFont="1" applyFill="1" applyBorder="1" applyAlignment="1">
      <alignment horizontal="center" wrapText="1"/>
    </xf>
    <xf numFmtId="164" fontId="33" fillId="25" borderId="21" xfId="32" applyNumberFormat="1" applyFont="1" applyFill="1" applyBorder="1" applyAlignment="1">
      <alignment horizontal="center"/>
    </xf>
    <xf numFmtId="164" fontId="33" fillId="25" borderId="51" xfId="32" applyNumberFormat="1" applyFont="1" applyFill="1" applyBorder="1" applyAlignment="1">
      <alignment horizontal="center"/>
    </xf>
    <xf numFmtId="0" fontId="27" fillId="29" borderId="23" xfId="32" applyFont="1" applyFill="1" applyBorder="1" applyAlignment="1">
      <alignment horizontal="center" vertical="center" wrapText="1"/>
    </xf>
    <xf numFmtId="0" fontId="27" fillId="29" borderId="35" xfId="32" applyFont="1" applyFill="1" applyBorder="1" applyAlignment="1">
      <alignment horizontal="center" vertical="center" wrapText="1"/>
    </xf>
    <xf numFmtId="11" fontId="26" fillId="28" borderId="39" xfId="32" applyNumberFormat="1" applyFont="1" applyFill="1" applyBorder="1" applyAlignment="1">
      <alignment horizontal="center"/>
    </xf>
    <xf numFmtId="11" fontId="26" fillId="28" borderId="14" xfId="32" applyNumberFormat="1" applyFont="1" applyFill="1" applyBorder="1" applyAlignment="1">
      <alignment horizontal="center"/>
    </xf>
    <xf numFmtId="11" fontId="30" fillId="0" borderId="23" xfId="57" applyNumberFormat="1" applyFont="1" applyFill="1" applyBorder="1" applyAlignment="1">
      <alignment horizontal="center"/>
    </xf>
    <xf numFmtId="11" fontId="30" fillId="0" borderId="41" xfId="57" applyNumberFormat="1" applyFont="1" applyFill="1" applyBorder="1" applyAlignment="1">
      <alignment horizontal="center"/>
    </xf>
    <xf numFmtId="11" fontId="30" fillId="0" borderId="22" xfId="57" applyNumberFormat="1" applyFont="1" applyFill="1" applyBorder="1" applyAlignment="1">
      <alignment horizontal="center"/>
    </xf>
    <xf numFmtId="15" fontId="40" fillId="0" borderId="39" xfId="58" applyNumberFormat="1" applyFont="1" applyFill="1" applyBorder="1" applyAlignment="1">
      <alignment horizontal="center"/>
    </xf>
    <xf numFmtId="15" fontId="40" fillId="0" borderId="14" xfId="58" applyNumberFormat="1" applyFont="1" applyFill="1" applyBorder="1" applyAlignment="1">
      <alignment horizontal="center"/>
    </xf>
    <xf numFmtId="15" fontId="30" fillId="0" borderId="39" xfId="58" applyNumberFormat="1" applyFont="1" applyFill="1" applyBorder="1" applyAlignment="1">
      <alignment horizontal="center"/>
    </xf>
    <xf numFmtId="15" fontId="30" fillId="0" borderId="14" xfId="58" applyNumberFormat="1" applyFont="1" applyFill="1" applyBorder="1" applyAlignment="1">
      <alignment horizontal="center"/>
    </xf>
  </cellXfs>
  <cellStyles count="63">
    <cellStyle name="20% - Colore 1" xfId="1"/>
    <cellStyle name="20% - Colore 2" xfId="2"/>
    <cellStyle name="20% - Colore 3" xfId="3"/>
    <cellStyle name="20% - Colore 4" xfId="4"/>
    <cellStyle name="20% - Colore 5" xfId="5"/>
    <cellStyle name="20% - Colore 6" xfId="6"/>
    <cellStyle name="40% - Colore 1" xfId="7"/>
    <cellStyle name="40% - Colore 2" xfId="8"/>
    <cellStyle name="40% - Colore 3" xfId="9"/>
    <cellStyle name="40% - Colore 4" xfId="10"/>
    <cellStyle name="40% - Colore 5" xfId="11"/>
    <cellStyle name="40% - Colore 6" xfId="12"/>
    <cellStyle name="60% - Colore 1" xfId="13"/>
    <cellStyle name="60% - Colore 2" xfId="14"/>
    <cellStyle name="60% - Colore 3" xfId="15"/>
    <cellStyle name="60% - Colore 4" xfId="16"/>
    <cellStyle name="60% - Colore 5" xfId="17"/>
    <cellStyle name="60% - Colore 6" xfId="18"/>
    <cellStyle name="Calcolo" xfId="19"/>
    <cellStyle name="Cella collegata" xfId="20"/>
    <cellStyle name="Cella da controllare" xfId="21"/>
    <cellStyle name="Colore 1" xfId="22"/>
    <cellStyle name="Colore 2" xfId="23"/>
    <cellStyle name="Colore 3" xfId="24"/>
    <cellStyle name="Colore 4" xfId="25"/>
    <cellStyle name="Colore 5" xfId="26"/>
    <cellStyle name="Colore 6" xfId="27"/>
    <cellStyle name="Euro" xfId="28"/>
    <cellStyle name="Euro 2" xfId="61"/>
    <cellStyle name="Input" xfId="29" builtinId="20" customBuiltin="1"/>
    <cellStyle name="Migliaia (0)_Anagrafiche Mutui" xfId="30"/>
    <cellStyle name="Migliaia_AZIONI" xfId="49"/>
    <cellStyle name="Neutrale" xfId="31"/>
    <cellStyle name="Normal" xfId="0" builtinId="0"/>
    <cellStyle name="Normal 2" xfId="47"/>
    <cellStyle name="Normal 2 2" xfId="50"/>
    <cellStyle name="Normal 3" xfId="48"/>
    <cellStyle name="Normal 3 2" xfId="59"/>
    <cellStyle name="Normal 4" xfId="56"/>
    <cellStyle name="Normal 5" xfId="58"/>
    <cellStyle name="Normal_Eur STD.1" xfId="32"/>
    <cellStyle name="Normale_AZIONI" xfId="51"/>
    <cellStyle name="Nota" xfId="33"/>
    <cellStyle name="Output" xfId="34" builtinId="21" customBuiltin="1"/>
    <cellStyle name="Percent" xfId="57" builtinId="5"/>
    <cellStyle name="Percent 2" xfId="52"/>
    <cellStyle name="Percent 2 2" xfId="53"/>
    <cellStyle name="Percent 3" xfId="54"/>
    <cellStyle name="Percent 3 2" xfId="60"/>
    <cellStyle name="Percent 4" xfId="62"/>
    <cellStyle name="result" xfId="35"/>
    <cellStyle name="Testo avviso" xfId="36"/>
    <cellStyle name="Testo descrittivo" xfId="37"/>
    <cellStyle name="Titolo" xfId="38"/>
    <cellStyle name="Titolo 1" xfId="39"/>
    <cellStyle name="Titolo 2" xfId="40"/>
    <cellStyle name="Titolo 3" xfId="41"/>
    <cellStyle name="Titolo 4" xfId="42"/>
    <cellStyle name="Totale" xfId="43"/>
    <cellStyle name="Valore non valido" xfId="44"/>
    <cellStyle name="Valore valido" xfId="45"/>
    <cellStyle name="Valuta (0)_Anagrafiche Mutui" xfId="46"/>
    <cellStyle name="Valuta_AZIONI" xfId="55"/>
  </cellStyles>
  <dxfs count="6"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colors>
    <mruColors>
      <color rgb="FFCCFF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EUROIS!$AI$3:$AI$4275</c:f>
              <c:numCache>
                <c:formatCode>d/m/yyyy</c:formatCode>
                <c:ptCount val="4273"/>
                <c:pt idx="0">
                  <c:v>42810</c:v>
                </c:pt>
                <c:pt idx="1">
                  <c:v>42811</c:v>
                </c:pt>
                <c:pt idx="2">
                  <c:v>42814</c:v>
                </c:pt>
                <c:pt idx="3">
                  <c:v>42815</c:v>
                </c:pt>
                <c:pt idx="4">
                  <c:v>42816</c:v>
                </c:pt>
                <c:pt idx="5">
                  <c:v>42817</c:v>
                </c:pt>
                <c:pt idx="6">
                  <c:v>42818</c:v>
                </c:pt>
                <c:pt idx="7">
                  <c:v>42821</c:v>
                </c:pt>
                <c:pt idx="8">
                  <c:v>42822</c:v>
                </c:pt>
                <c:pt idx="9">
                  <c:v>42823</c:v>
                </c:pt>
                <c:pt idx="10">
                  <c:v>42824</c:v>
                </c:pt>
                <c:pt idx="11">
                  <c:v>42825</c:v>
                </c:pt>
                <c:pt idx="12">
                  <c:v>42828</c:v>
                </c:pt>
                <c:pt idx="13">
                  <c:v>42829</c:v>
                </c:pt>
                <c:pt idx="14">
                  <c:v>42830</c:v>
                </c:pt>
                <c:pt idx="15">
                  <c:v>42831</c:v>
                </c:pt>
                <c:pt idx="16">
                  <c:v>42832</c:v>
                </c:pt>
                <c:pt idx="17">
                  <c:v>42835</c:v>
                </c:pt>
                <c:pt idx="18">
                  <c:v>42836</c:v>
                </c:pt>
                <c:pt idx="19">
                  <c:v>42837</c:v>
                </c:pt>
                <c:pt idx="20">
                  <c:v>42838</c:v>
                </c:pt>
                <c:pt idx="21">
                  <c:v>42843</c:v>
                </c:pt>
                <c:pt idx="22">
                  <c:v>42844</c:v>
                </c:pt>
                <c:pt idx="23">
                  <c:v>42845</c:v>
                </c:pt>
                <c:pt idx="24">
                  <c:v>42846</c:v>
                </c:pt>
                <c:pt idx="25">
                  <c:v>42849</c:v>
                </c:pt>
                <c:pt idx="26">
                  <c:v>42850</c:v>
                </c:pt>
                <c:pt idx="27">
                  <c:v>42851</c:v>
                </c:pt>
                <c:pt idx="28">
                  <c:v>42852</c:v>
                </c:pt>
                <c:pt idx="29">
                  <c:v>42853</c:v>
                </c:pt>
                <c:pt idx="30">
                  <c:v>42857</c:v>
                </c:pt>
                <c:pt idx="31">
                  <c:v>42858</c:v>
                </c:pt>
                <c:pt idx="32">
                  <c:v>42859</c:v>
                </c:pt>
                <c:pt idx="33">
                  <c:v>42860</c:v>
                </c:pt>
                <c:pt idx="34">
                  <c:v>42863</c:v>
                </c:pt>
                <c:pt idx="35">
                  <c:v>42864</c:v>
                </c:pt>
                <c:pt idx="36">
                  <c:v>42865</c:v>
                </c:pt>
                <c:pt idx="37">
                  <c:v>42866</c:v>
                </c:pt>
                <c:pt idx="38">
                  <c:v>42867</c:v>
                </c:pt>
                <c:pt idx="39">
                  <c:v>42870</c:v>
                </c:pt>
                <c:pt idx="40">
                  <c:v>42871</c:v>
                </c:pt>
                <c:pt idx="41">
                  <c:v>42872</c:v>
                </c:pt>
                <c:pt idx="42">
                  <c:v>42873</c:v>
                </c:pt>
                <c:pt idx="43">
                  <c:v>42874</c:v>
                </c:pt>
                <c:pt idx="44">
                  <c:v>42877</c:v>
                </c:pt>
                <c:pt idx="45">
                  <c:v>42878</c:v>
                </c:pt>
                <c:pt idx="46">
                  <c:v>42879</c:v>
                </c:pt>
                <c:pt idx="47">
                  <c:v>42880</c:v>
                </c:pt>
                <c:pt idx="48">
                  <c:v>42881</c:v>
                </c:pt>
                <c:pt idx="49">
                  <c:v>42884</c:v>
                </c:pt>
                <c:pt idx="50">
                  <c:v>42885</c:v>
                </c:pt>
                <c:pt idx="51">
                  <c:v>42886</c:v>
                </c:pt>
                <c:pt idx="52">
                  <c:v>42887</c:v>
                </c:pt>
                <c:pt idx="53">
                  <c:v>42888</c:v>
                </c:pt>
                <c:pt idx="54">
                  <c:v>42891</c:v>
                </c:pt>
                <c:pt idx="55">
                  <c:v>42892</c:v>
                </c:pt>
                <c:pt idx="56">
                  <c:v>42893</c:v>
                </c:pt>
                <c:pt idx="57">
                  <c:v>42894</c:v>
                </c:pt>
                <c:pt idx="58">
                  <c:v>42895</c:v>
                </c:pt>
                <c:pt idx="59">
                  <c:v>42898</c:v>
                </c:pt>
                <c:pt idx="60">
                  <c:v>42899</c:v>
                </c:pt>
                <c:pt idx="61">
                  <c:v>42900</c:v>
                </c:pt>
                <c:pt idx="62">
                  <c:v>42901</c:v>
                </c:pt>
                <c:pt idx="63">
                  <c:v>42902</c:v>
                </c:pt>
                <c:pt idx="64">
                  <c:v>42905</c:v>
                </c:pt>
                <c:pt idx="65">
                  <c:v>42906</c:v>
                </c:pt>
                <c:pt idx="66">
                  <c:v>42907</c:v>
                </c:pt>
                <c:pt idx="67">
                  <c:v>42908</c:v>
                </c:pt>
                <c:pt idx="68">
                  <c:v>42909</c:v>
                </c:pt>
                <c:pt idx="69">
                  <c:v>42912</c:v>
                </c:pt>
                <c:pt idx="70">
                  <c:v>42913</c:v>
                </c:pt>
                <c:pt idx="71">
                  <c:v>42914</c:v>
                </c:pt>
                <c:pt idx="72">
                  <c:v>42915</c:v>
                </c:pt>
                <c:pt idx="73">
                  <c:v>42916</c:v>
                </c:pt>
                <c:pt idx="74">
                  <c:v>42919</c:v>
                </c:pt>
                <c:pt idx="75">
                  <c:v>42920</c:v>
                </c:pt>
                <c:pt idx="76">
                  <c:v>42921</c:v>
                </c:pt>
                <c:pt idx="77">
                  <c:v>42922</c:v>
                </c:pt>
                <c:pt idx="78">
                  <c:v>42923</c:v>
                </c:pt>
                <c:pt idx="79">
                  <c:v>42926</c:v>
                </c:pt>
                <c:pt idx="80">
                  <c:v>42927</c:v>
                </c:pt>
                <c:pt idx="81">
                  <c:v>42928</c:v>
                </c:pt>
                <c:pt idx="82">
                  <c:v>42929</c:v>
                </c:pt>
                <c:pt idx="83">
                  <c:v>42930</c:v>
                </c:pt>
                <c:pt idx="84">
                  <c:v>42933</c:v>
                </c:pt>
                <c:pt idx="85">
                  <c:v>42934</c:v>
                </c:pt>
                <c:pt idx="86">
                  <c:v>42935</c:v>
                </c:pt>
                <c:pt idx="87">
                  <c:v>42936</c:v>
                </c:pt>
                <c:pt idx="88">
                  <c:v>42937</c:v>
                </c:pt>
                <c:pt idx="89">
                  <c:v>42940</c:v>
                </c:pt>
                <c:pt idx="90">
                  <c:v>42941</c:v>
                </c:pt>
                <c:pt idx="91">
                  <c:v>42942</c:v>
                </c:pt>
                <c:pt idx="92">
                  <c:v>42943</c:v>
                </c:pt>
                <c:pt idx="93">
                  <c:v>42944</c:v>
                </c:pt>
                <c:pt idx="94">
                  <c:v>42947</c:v>
                </c:pt>
                <c:pt idx="95">
                  <c:v>42948</c:v>
                </c:pt>
                <c:pt idx="96">
                  <c:v>42949</c:v>
                </c:pt>
                <c:pt idx="97">
                  <c:v>42950</c:v>
                </c:pt>
                <c:pt idx="98">
                  <c:v>42951</c:v>
                </c:pt>
                <c:pt idx="99">
                  <c:v>42954</c:v>
                </c:pt>
                <c:pt idx="100">
                  <c:v>42955</c:v>
                </c:pt>
                <c:pt idx="101">
                  <c:v>42956</c:v>
                </c:pt>
                <c:pt idx="102">
                  <c:v>42957</c:v>
                </c:pt>
                <c:pt idx="103">
                  <c:v>42958</c:v>
                </c:pt>
                <c:pt idx="104">
                  <c:v>42961</c:v>
                </c:pt>
                <c:pt idx="105">
                  <c:v>42962</c:v>
                </c:pt>
                <c:pt idx="106">
                  <c:v>42963</c:v>
                </c:pt>
                <c:pt idx="107">
                  <c:v>42964</c:v>
                </c:pt>
                <c:pt idx="108">
                  <c:v>42965</c:v>
                </c:pt>
                <c:pt idx="109">
                  <c:v>42968</c:v>
                </c:pt>
                <c:pt idx="110">
                  <c:v>42969</c:v>
                </c:pt>
                <c:pt idx="111">
                  <c:v>42970</c:v>
                </c:pt>
                <c:pt idx="112">
                  <c:v>42971</c:v>
                </c:pt>
                <c:pt idx="113">
                  <c:v>42972</c:v>
                </c:pt>
                <c:pt idx="114">
                  <c:v>42975</c:v>
                </c:pt>
                <c:pt idx="115">
                  <c:v>42976</c:v>
                </c:pt>
                <c:pt idx="116">
                  <c:v>42977</c:v>
                </c:pt>
                <c:pt idx="117">
                  <c:v>42978</c:v>
                </c:pt>
                <c:pt idx="118">
                  <c:v>42979</c:v>
                </c:pt>
                <c:pt idx="119">
                  <c:v>42982</c:v>
                </c:pt>
                <c:pt idx="120">
                  <c:v>42983</c:v>
                </c:pt>
                <c:pt idx="121">
                  <c:v>42984</c:v>
                </c:pt>
                <c:pt idx="122">
                  <c:v>42985</c:v>
                </c:pt>
                <c:pt idx="123">
                  <c:v>42986</c:v>
                </c:pt>
                <c:pt idx="124">
                  <c:v>42989</c:v>
                </c:pt>
                <c:pt idx="125">
                  <c:v>42990</c:v>
                </c:pt>
                <c:pt idx="126">
                  <c:v>42991</c:v>
                </c:pt>
                <c:pt idx="127">
                  <c:v>42992</c:v>
                </c:pt>
                <c:pt idx="128">
                  <c:v>42993</c:v>
                </c:pt>
                <c:pt idx="129">
                  <c:v>42996</c:v>
                </c:pt>
                <c:pt idx="130">
                  <c:v>42997</c:v>
                </c:pt>
                <c:pt idx="131">
                  <c:v>42998</c:v>
                </c:pt>
                <c:pt idx="132">
                  <c:v>42999</c:v>
                </c:pt>
                <c:pt idx="133">
                  <c:v>43000</c:v>
                </c:pt>
                <c:pt idx="134">
                  <c:v>43003</c:v>
                </c:pt>
                <c:pt idx="135">
                  <c:v>43004</c:v>
                </c:pt>
                <c:pt idx="136">
                  <c:v>43005</c:v>
                </c:pt>
                <c:pt idx="137">
                  <c:v>43006</c:v>
                </c:pt>
                <c:pt idx="138">
                  <c:v>43007</c:v>
                </c:pt>
                <c:pt idx="139">
                  <c:v>43010</c:v>
                </c:pt>
                <c:pt idx="140">
                  <c:v>43011</c:v>
                </c:pt>
                <c:pt idx="141">
                  <c:v>43012</c:v>
                </c:pt>
                <c:pt idx="142">
                  <c:v>43013</c:v>
                </c:pt>
                <c:pt idx="143">
                  <c:v>43014</c:v>
                </c:pt>
                <c:pt idx="144">
                  <c:v>43017</c:v>
                </c:pt>
                <c:pt idx="145">
                  <c:v>43018</c:v>
                </c:pt>
                <c:pt idx="146">
                  <c:v>43019</c:v>
                </c:pt>
                <c:pt idx="147">
                  <c:v>43020</c:v>
                </c:pt>
                <c:pt idx="148">
                  <c:v>43021</c:v>
                </c:pt>
                <c:pt idx="149">
                  <c:v>43024</c:v>
                </c:pt>
                <c:pt idx="150">
                  <c:v>43025</c:v>
                </c:pt>
                <c:pt idx="151">
                  <c:v>43026</c:v>
                </c:pt>
                <c:pt idx="152">
                  <c:v>43027</c:v>
                </c:pt>
                <c:pt idx="153">
                  <c:v>43028</c:v>
                </c:pt>
                <c:pt idx="154">
                  <c:v>43031</c:v>
                </c:pt>
                <c:pt idx="155">
                  <c:v>43032</c:v>
                </c:pt>
                <c:pt idx="156">
                  <c:v>43033</c:v>
                </c:pt>
                <c:pt idx="157">
                  <c:v>43034</c:v>
                </c:pt>
                <c:pt idx="158">
                  <c:v>43035</c:v>
                </c:pt>
                <c:pt idx="159">
                  <c:v>43038</c:v>
                </c:pt>
                <c:pt idx="160">
                  <c:v>43039</c:v>
                </c:pt>
                <c:pt idx="161">
                  <c:v>43040</c:v>
                </c:pt>
                <c:pt idx="162">
                  <c:v>43041</c:v>
                </c:pt>
                <c:pt idx="163">
                  <c:v>43042</c:v>
                </c:pt>
                <c:pt idx="164">
                  <c:v>43045</c:v>
                </c:pt>
                <c:pt idx="165">
                  <c:v>43046</c:v>
                </c:pt>
                <c:pt idx="166">
                  <c:v>43047</c:v>
                </c:pt>
                <c:pt idx="167">
                  <c:v>43048</c:v>
                </c:pt>
                <c:pt idx="168">
                  <c:v>43049</c:v>
                </c:pt>
                <c:pt idx="169">
                  <c:v>43052</c:v>
                </c:pt>
                <c:pt idx="170">
                  <c:v>43053</c:v>
                </c:pt>
                <c:pt idx="171">
                  <c:v>43054</c:v>
                </c:pt>
                <c:pt idx="172">
                  <c:v>43055</c:v>
                </c:pt>
                <c:pt idx="173">
                  <c:v>43056</c:v>
                </c:pt>
                <c:pt idx="174">
                  <c:v>43059</c:v>
                </c:pt>
                <c:pt idx="175">
                  <c:v>43060</c:v>
                </c:pt>
                <c:pt idx="176">
                  <c:v>43061</c:v>
                </c:pt>
                <c:pt idx="177">
                  <c:v>43062</c:v>
                </c:pt>
                <c:pt idx="178">
                  <c:v>43063</c:v>
                </c:pt>
                <c:pt idx="179">
                  <c:v>43066</c:v>
                </c:pt>
                <c:pt idx="180">
                  <c:v>43067</c:v>
                </c:pt>
                <c:pt idx="181">
                  <c:v>43068</c:v>
                </c:pt>
                <c:pt idx="182">
                  <c:v>43069</c:v>
                </c:pt>
                <c:pt idx="183">
                  <c:v>43070</c:v>
                </c:pt>
                <c:pt idx="184">
                  <c:v>43073</c:v>
                </c:pt>
                <c:pt idx="185">
                  <c:v>43074</c:v>
                </c:pt>
                <c:pt idx="186">
                  <c:v>43075</c:v>
                </c:pt>
                <c:pt idx="187">
                  <c:v>43076</c:v>
                </c:pt>
                <c:pt idx="188">
                  <c:v>43077</c:v>
                </c:pt>
                <c:pt idx="189">
                  <c:v>43080</c:v>
                </c:pt>
                <c:pt idx="190">
                  <c:v>43081</c:v>
                </c:pt>
                <c:pt idx="191">
                  <c:v>43082</c:v>
                </c:pt>
                <c:pt idx="192">
                  <c:v>43083</c:v>
                </c:pt>
                <c:pt idx="193">
                  <c:v>43084</c:v>
                </c:pt>
                <c:pt idx="194">
                  <c:v>43087</c:v>
                </c:pt>
                <c:pt idx="195">
                  <c:v>43088</c:v>
                </c:pt>
                <c:pt idx="196">
                  <c:v>43089</c:v>
                </c:pt>
                <c:pt idx="197">
                  <c:v>43090</c:v>
                </c:pt>
                <c:pt idx="198">
                  <c:v>43091</c:v>
                </c:pt>
                <c:pt idx="199">
                  <c:v>43096</c:v>
                </c:pt>
                <c:pt idx="200">
                  <c:v>43097</c:v>
                </c:pt>
                <c:pt idx="201">
                  <c:v>43098</c:v>
                </c:pt>
                <c:pt idx="202">
                  <c:v>43102</c:v>
                </c:pt>
                <c:pt idx="203">
                  <c:v>43103</c:v>
                </c:pt>
                <c:pt idx="204">
                  <c:v>43104</c:v>
                </c:pt>
                <c:pt idx="205">
                  <c:v>43105</c:v>
                </c:pt>
                <c:pt idx="206">
                  <c:v>43108</c:v>
                </c:pt>
                <c:pt idx="207">
                  <c:v>43109</c:v>
                </c:pt>
                <c:pt idx="208">
                  <c:v>43110</c:v>
                </c:pt>
                <c:pt idx="209">
                  <c:v>43111</c:v>
                </c:pt>
                <c:pt idx="210">
                  <c:v>43112</c:v>
                </c:pt>
                <c:pt idx="211">
                  <c:v>43115</c:v>
                </c:pt>
                <c:pt idx="212">
                  <c:v>43116</c:v>
                </c:pt>
                <c:pt idx="213">
                  <c:v>43117</c:v>
                </c:pt>
                <c:pt idx="214">
                  <c:v>43118</c:v>
                </c:pt>
                <c:pt idx="215">
                  <c:v>43119</c:v>
                </c:pt>
                <c:pt idx="216">
                  <c:v>43122</c:v>
                </c:pt>
                <c:pt idx="217">
                  <c:v>43123</c:v>
                </c:pt>
                <c:pt idx="218">
                  <c:v>43124</c:v>
                </c:pt>
                <c:pt idx="219">
                  <c:v>43125</c:v>
                </c:pt>
                <c:pt idx="220">
                  <c:v>43126</c:v>
                </c:pt>
                <c:pt idx="221">
                  <c:v>43129</c:v>
                </c:pt>
                <c:pt idx="222">
                  <c:v>43130</c:v>
                </c:pt>
                <c:pt idx="223">
                  <c:v>43131</c:v>
                </c:pt>
                <c:pt idx="224">
                  <c:v>43132</c:v>
                </c:pt>
                <c:pt idx="225">
                  <c:v>43133</c:v>
                </c:pt>
                <c:pt idx="226">
                  <c:v>43136</c:v>
                </c:pt>
                <c:pt idx="227">
                  <c:v>43137</c:v>
                </c:pt>
                <c:pt idx="228">
                  <c:v>43138</c:v>
                </c:pt>
                <c:pt idx="229">
                  <c:v>43139</c:v>
                </c:pt>
                <c:pt idx="230">
                  <c:v>43140</c:v>
                </c:pt>
                <c:pt idx="231">
                  <c:v>43143</c:v>
                </c:pt>
                <c:pt idx="232">
                  <c:v>43144</c:v>
                </c:pt>
                <c:pt idx="233">
                  <c:v>43145</c:v>
                </c:pt>
                <c:pt idx="234">
                  <c:v>43146</c:v>
                </c:pt>
                <c:pt idx="235">
                  <c:v>43147</c:v>
                </c:pt>
                <c:pt idx="236">
                  <c:v>43150</c:v>
                </c:pt>
                <c:pt idx="237">
                  <c:v>43151</c:v>
                </c:pt>
                <c:pt idx="238">
                  <c:v>43152</c:v>
                </c:pt>
                <c:pt idx="239">
                  <c:v>43153</c:v>
                </c:pt>
                <c:pt idx="240">
                  <c:v>43154</c:v>
                </c:pt>
                <c:pt idx="241">
                  <c:v>43157</c:v>
                </c:pt>
                <c:pt idx="242">
                  <c:v>43158</c:v>
                </c:pt>
                <c:pt idx="243">
                  <c:v>43159</c:v>
                </c:pt>
                <c:pt idx="244">
                  <c:v>43160</c:v>
                </c:pt>
                <c:pt idx="245">
                  <c:v>43161</c:v>
                </c:pt>
                <c:pt idx="246">
                  <c:v>43164</c:v>
                </c:pt>
                <c:pt idx="247">
                  <c:v>43165</c:v>
                </c:pt>
                <c:pt idx="248">
                  <c:v>43166</c:v>
                </c:pt>
                <c:pt idx="249">
                  <c:v>43167</c:v>
                </c:pt>
                <c:pt idx="250">
                  <c:v>43168</c:v>
                </c:pt>
                <c:pt idx="251">
                  <c:v>43171</c:v>
                </c:pt>
                <c:pt idx="252">
                  <c:v>43172</c:v>
                </c:pt>
                <c:pt idx="253">
                  <c:v>43173</c:v>
                </c:pt>
                <c:pt idx="254">
                  <c:v>43174</c:v>
                </c:pt>
                <c:pt idx="255">
                  <c:v>43175</c:v>
                </c:pt>
                <c:pt idx="256">
                  <c:v>43178</c:v>
                </c:pt>
                <c:pt idx="257">
                  <c:v>43179</c:v>
                </c:pt>
                <c:pt idx="258">
                  <c:v>43180</c:v>
                </c:pt>
                <c:pt idx="259">
                  <c:v>43181</c:v>
                </c:pt>
                <c:pt idx="260">
                  <c:v>43182</c:v>
                </c:pt>
                <c:pt idx="261">
                  <c:v>43185</c:v>
                </c:pt>
                <c:pt idx="262">
                  <c:v>43186</c:v>
                </c:pt>
                <c:pt idx="263">
                  <c:v>43187</c:v>
                </c:pt>
                <c:pt idx="264">
                  <c:v>43188</c:v>
                </c:pt>
                <c:pt idx="265">
                  <c:v>43193</c:v>
                </c:pt>
                <c:pt idx="266">
                  <c:v>43194</c:v>
                </c:pt>
                <c:pt idx="267">
                  <c:v>43195</c:v>
                </c:pt>
                <c:pt idx="268">
                  <c:v>43196</c:v>
                </c:pt>
                <c:pt idx="269">
                  <c:v>43199</c:v>
                </c:pt>
                <c:pt idx="270">
                  <c:v>43200</c:v>
                </c:pt>
                <c:pt idx="271">
                  <c:v>43201</c:v>
                </c:pt>
                <c:pt idx="272">
                  <c:v>43202</c:v>
                </c:pt>
                <c:pt idx="273">
                  <c:v>43203</c:v>
                </c:pt>
                <c:pt idx="274">
                  <c:v>43206</c:v>
                </c:pt>
                <c:pt idx="275">
                  <c:v>43207</c:v>
                </c:pt>
                <c:pt idx="276">
                  <c:v>43208</c:v>
                </c:pt>
                <c:pt idx="277">
                  <c:v>43209</c:v>
                </c:pt>
                <c:pt idx="278">
                  <c:v>43210</c:v>
                </c:pt>
                <c:pt idx="279">
                  <c:v>43213</c:v>
                </c:pt>
                <c:pt idx="280">
                  <c:v>43214</c:v>
                </c:pt>
                <c:pt idx="281">
                  <c:v>43215</c:v>
                </c:pt>
                <c:pt idx="282">
                  <c:v>43216</c:v>
                </c:pt>
                <c:pt idx="283">
                  <c:v>43217</c:v>
                </c:pt>
                <c:pt idx="284">
                  <c:v>43220</c:v>
                </c:pt>
                <c:pt idx="285">
                  <c:v>43222</c:v>
                </c:pt>
                <c:pt idx="286">
                  <c:v>43223</c:v>
                </c:pt>
                <c:pt idx="287">
                  <c:v>43224</c:v>
                </c:pt>
                <c:pt idx="288">
                  <c:v>43227</c:v>
                </c:pt>
                <c:pt idx="289">
                  <c:v>43228</c:v>
                </c:pt>
                <c:pt idx="290">
                  <c:v>43229</c:v>
                </c:pt>
                <c:pt idx="291">
                  <c:v>43230</c:v>
                </c:pt>
                <c:pt idx="292">
                  <c:v>43231</c:v>
                </c:pt>
                <c:pt idx="293">
                  <c:v>43234</c:v>
                </c:pt>
                <c:pt idx="294">
                  <c:v>43235</c:v>
                </c:pt>
                <c:pt idx="295">
                  <c:v>43236</c:v>
                </c:pt>
                <c:pt idx="296">
                  <c:v>43237</c:v>
                </c:pt>
                <c:pt idx="297">
                  <c:v>43238</c:v>
                </c:pt>
                <c:pt idx="298">
                  <c:v>43241</c:v>
                </c:pt>
                <c:pt idx="299">
                  <c:v>43242</c:v>
                </c:pt>
                <c:pt idx="300">
                  <c:v>43243</c:v>
                </c:pt>
                <c:pt idx="301">
                  <c:v>43244</c:v>
                </c:pt>
                <c:pt idx="302">
                  <c:v>43245</c:v>
                </c:pt>
                <c:pt idx="303">
                  <c:v>43248</c:v>
                </c:pt>
                <c:pt idx="304">
                  <c:v>43249</c:v>
                </c:pt>
                <c:pt idx="305">
                  <c:v>43250</c:v>
                </c:pt>
                <c:pt idx="306">
                  <c:v>43251</c:v>
                </c:pt>
                <c:pt idx="307">
                  <c:v>43252</c:v>
                </c:pt>
                <c:pt idx="308">
                  <c:v>43255</c:v>
                </c:pt>
                <c:pt idx="309">
                  <c:v>43256</c:v>
                </c:pt>
                <c:pt idx="310">
                  <c:v>43257</c:v>
                </c:pt>
                <c:pt idx="311">
                  <c:v>43258</c:v>
                </c:pt>
                <c:pt idx="312">
                  <c:v>43259</c:v>
                </c:pt>
                <c:pt idx="313">
                  <c:v>43262</c:v>
                </c:pt>
                <c:pt idx="314">
                  <c:v>43263</c:v>
                </c:pt>
                <c:pt idx="315">
                  <c:v>43264</c:v>
                </c:pt>
                <c:pt idx="316">
                  <c:v>43265</c:v>
                </c:pt>
                <c:pt idx="317">
                  <c:v>43266</c:v>
                </c:pt>
                <c:pt idx="318">
                  <c:v>43269</c:v>
                </c:pt>
                <c:pt idx="319">
                  <c:v>43270</c:v>
                </c:pt>
                <c:pt idx="320">
                  <c:v>43271</c:v>
                </c:pt>
                <c:pt idx="321">
                  <c:v>43272</c:v>
                </c:pt>
                <c:pt idx="322">
                  <c:v>43273</c:v>
                </c:pt>
                <c:pt idx="323">
                  <c:v>43276</c:v>
                </c:pt>
                <c:pt idx="324">
                  <c:v>43277</c:v>
                </c:pt>
                <c:pt idx="325">
                  <c:v>43278</c:v>
                </c:pt>
                <c:pt idx="326">
                  <c:v>43279</c:v>
                </c:pt>
                <c:pt idx="327">
                  <c:v>43280</c:v>
                </c:pt>
                <c:pt idx="328">
                  <c:v>43283</c:v>
                </c:pt>
                <c:pt idx="329">
                  <c:v>43284</c:v>
                </c:pt>
                <c:pt idx="330">
                  <c:v>43285</c:v>
                </c:pt>
                <c:pt idx="331">
                  <c:v>43286</c:v>
                </c:pt>
                <c:pt idx="332">
                  <c:v>43287</c:v>
                </c:pt>
                <c:pt idx="333">
                  <c:v>43290</c:v>
                </c:pt>
                <c:pt idx="334">
                  <c:v>43291</c:v>
                </c:pt>
                <c:pt idx="335">
                  <c:v>43292</c:v>
                </c:pt>
                <c:pt idx="336">
                  <c:v>43293</c:v>
                </c:pt>
                <c:pt idx="337">
                  <c:v>43294</c:v>
                </c:pt>
                <c:pt idx="338">
                  <c:v>43297</c:v>
                </c:pt>
                <c:pt idx="339">
                  <c:v>43298</c:v>
                </c:pt>
                <c:pt idx="340">
                  <c:v>43299</c:v>
                </c:pt>
                <c:pt idx="341">
                  <c:v>43300</c:v>
                </c:pt>
                <c:pt idx="342">
                  <c:v>43301</c:v>
                </c:pt>
                <c:pt idx="343">
                  <c:v>43304</c:v>
                </c:pt>
                <c:pt idx="344">
                  <c:v>43305</c:v>
                </c:pt>
                <c:pt idx="345">
                  <c:v>43306</c:v>
                </c:pt>
                <c:pt idx="346">
                  <c:v>43307</c:v>
                </c:pt>
                <c:pt idx="347">
                  <c:v>43308</c:v>
                </c:pt>
                <c:pt idx="348">
                  <c:v>43311</c:v>
                </c:pt>
                <c:pt idx="349">
                  <c:v>43312</c:v>
                </c:pt>
                <c:pt idx="350">
                  <c:v>43313</c:v>
                </c:pt>
                <c:pt idx="351">
                  <c:v>43314</c:v>
                </c:pt>
                <c:pt idx="352">
                  <c:v>43315</c:v>
                </c:pt>
                <c:pt idx="353">
                  <c:v>43318</c:v>
                </c:pt>
                <c:pt idx="354">
                  <c:v>43319</c:v>
                </c:pt>
                <c:pt idx="355">
                  <c:v>43320</c:v>
                </c:pt>
                <c:pt idx="356">
                  <c:v>43321</c:v>
                </c:pt>
                <c:pt idx="357">
                  <c:v>43322</c:v>
                </c:pt>
                <c:pt idx="358">
                  <c:v>43325</c:v>
                </c:pt>
                <c:pt idx="359">
                  <c:v>43326</c:v>
                </c:pt>
                <c:pt idx="360">
                  <c:v>43327</c:v>
                </c:pt>
                <c:pt idx="361">
                  <c:v>43328</c:v>
                </c:pt>
                <c:pt idx="362">
                  <c:v>43329</c:v>
                </c:pt>
                <c:pt idx="363">
                  <c:v>43332</c:v>
                </c:pt>
                <c:pt idx="364">
                  <c:v>43333</c:v>
                </c:pt>
                <c:pt idx="365">
                  <c:v>43334</c:v>
                </c:pt>
                <c:pt idx="366">
                  <c:v>43335</c:v>
                </c:pt>
                <c:pt idx="367">
                  <c:v>43336</c:v>
                </c:pt>
                <c:pt idx="368">
                  <c:v>43339</c:v>
                </c:pt>
                <c:pt idx="369">
                  <c:v>43340</c:v>
                </c:pt>
                <c:pt idx="370">
                  <c:v>43341</c:v>
                </c:pt>
                <c:pt idx="371">
                  <c:v>43342</c:v>
                </c:pt>
                <c:pt idx="372">
                  <c:v>43343</c:v>
                </c:pt>
                <c:pt idx="373">
                  <c:v>43346</c:v>
                </c:pt>
                <c:pt idx="374">
                  <c:v>43347</c:v>
                </c:pt>
                <c:pt idx="375">
                  <c:v>43348</c:v>
                </c:pt>
                <c:pt idx="376">
                  <c:v>43349</c:v>
                </c:pt>
                <c:pt idx="377">
                  <c:v>43350</c:v>
                </c:pt>
                <c:pt idx="378">
                  <c:v>43353</c:v>
                </c:pt>
                <c:pt idx="379">
                  <c:v>43354</c:v>
                </c:pt>
                <c:pt idx="380">
                  <c:v>43355</c:v>
                </c:pt>
                <c:pt idx="381">
                  <c:v>43356</c:v>
                </c:pt>
                <c:pt idx="382">
                  <c:v>43357</c:v>
                </c:pt>
                <c:pt idx="383">
                  <c:v>43360</c:v>
                </c:pt>
                <c:pt idx="384">
                  <c:v>43361</c:v>
                </c:pt>
                <c:pt idx="385">
                  <c:v>43362</c:v>
                </c:pt>
                <c:pt idx="386">
                  <c:v>43363</c:v>
                </c:pt>
                <c:pt idx="387">
                  <c:v>43364</c:v>
                </c:pt>
                <c:pt idx="388">
                  <c:v>43367</c:v>
                </c:pt>
                <c:pt idx="389">
                  <c:v>43368</c:v>
                </c:pt>
                <c:pt idx="390">
                  <c:v>43369</c:v>
                </c:pt>
                <c:pt idx="391">
                  <c:v>43370</c:v>
                </c:pt>
                <c:pt idx="392">
                  <c:v>43371</c:v>
                </c:pt>
                <c:pt idx="393">
                  <c:v>43374</c:v>
                </c:pt>
                <c:pt idx="394">
                  <c:v>43375</c:v>
                </c:pt>
                <c:pt idx="395">
                  <c:v>43376</c:v>
                </c:pt>
                <c:pt idx="396">
                  <c:v>43377</c:v>
                </c:pt>
                <c:pt idx="397">
                  <c:v>43378</c:v>
                </c:pt>
                <c:pt idx="398">
                  <c:v>43381</c:v>
                </c:pt>
                <c:pt idx="399">
                  <c:v>43382</c:v>
                </c:pt>
                <c:pt idx="400">
                  <c:v>43383</c:v>
                </c:pt>
                <c:pt idx="401">
                  <c:v>43384</c:v>
                </c:pt>
                <c:pt idx="402">
                  <c:v>43385</c:v>
                </c:pt>
                <c:pt idx="403">
                  <c:v>43388</c:v>
                </c:pt>
                <c:pt idx="404">
                  <c:v>43389</c:v>
                </c:pt>
                <c:pt idx="405">
                  <c:v>43390</c:v>
                </c:pt>
                <c:pt idx="406">
                  <c:v>43391</c:v>
                </c:pt>
                <c:pt idx="407">
                  <c:v>43392</c:v>
                </c:pt>
                <c:pt idx="408">
                  <c:v>43395</c:v>
                </c:pt>
                <c:pt idx="409">
                  <c:v>43396</c:v>
                </c:pt>
                <c:pt idx="410">
                  <c:v>43397</c:v>
                </c:pt>
                <c:pt idx="411">
                  <c:v>43398</c:v>
                </c:pt>
                <c:pt idx="412">
                  <c:v>43399</c:v>
                </c:pt>
                <c:pt idx="413">
                  <c:v>43402</c:v>
                </c:pt>
                <c:pt idx="414">
                  <c:v>43403</c:v>
                </c:pt>
                <c:pt idx="415">
                  <c:v>43404</c:v>
                </c:pt>
                <c:pt idx="416">
                  <c:v>43405</c:v>
                </c:pt>
                <c:pt idx="417">
                  <c:v>43406</c:v>
                </c:pt>
                <c:pt idx="418">
                  <c:v>43409</c:v>
                </c:pt>
                <c:pt idx="419">
                  <c:v>43410</c:v>
                </c:pt>
                <c:pt idx="420">
                  <c:v>43411</c:v>
                </c:pt>
                <c:pt idx="421">
                  <c:v>43412</c:v>
                </c:pt>
                <c:pt idx="422">
                  <c:v>43413</c:v>
                </c:pt>
                <c:pt idx="423">
                  <c:v>43416</c:v>
                </c:pt>
                <c:pt idx="424">
                  <c:v>43417</c:v>
                </c:pt>
                <c:pt idx="425">
                  <c:v>43418</c:v>
                </c:pt>
                <c:pt idx="426">
                  <c:v>43419</c:v>
                </c:pt>
                <c:pt idx="427">
                  <c:v>43420</c:v>
                </c:pt>
                <c:pt idx="428">
                  <c:v>43423</c:v>
                </c:pt>
                <c:pt idx="429">
                  <c:v>43424</c:v>
                </c:pt>
                <c:pt idx="430">
                  <c:v>43425</c:v>
                </c:pt>
                <c:pt idx="431">
                  <c:v>43426</c:v>
                </c:pt>
                <c:pt idx="432">
                  <c:v>43427</c:v>
                </c:pt>
                <c:pt idx="433">
                  <c:v>43430</c:v>
                </c:pt>
                <c:pt idx="434">
                  <c:v>43431</c:v>
                </c:pt>
                <c:pt idx="435">
                  <c:v>43432</c:v>
                </c:pt>
                <c:pt idx="436">
                  <c:v>43433</c:v>
                </c:pt>
                <c:pt idx="437">
                  <c:v>43434</c:v>
                </c:pt>
                <c:pt idx="438">
                  <c:v>43437</c:v>
                </c:pt>
                <c:pt idx="439">
                  <c:v>43438</c:v>
                </c:pt>
                <c:pt idx="440">
                  <c:v>43439</c:v>
                </c:pt>
                <c:pt idx="441">
                  <c:v>43440</c:v>
                </c:pt>
                <c:pt idx="442">
                  <c:v>43441</c:v>
                </c:pt>
                <c:pt idx="443">
                  <c:v>43444</c:v>
                </c:pt>
                <c:pt idx="444">
                  <c:v>43445</c:v>
                </c:pt>
                <c:pt idx="445">
                  <c:v>43446</c:v>
                </c:pt>
                <c:pt idx="446">
                  <c:v>43447</c:v>
                </c:pt>
                <c:pt idx="447">
                  <c:v>43448</c:v>
                </c:pt>
                <c:pt idx="448">
                  <c:v>43451</c:v>
                </c:pt>
                <c:pt idx="449">
                  <c:v>43452</c:v>
                </c:pt>
                <c:pt idx="450">
                  <c:v>43453</c:v>
                </c:pt>
                <c:pt idx="451">
                  <c:v>43454</c:v>
                </c:pt>
                <c:pt idx="452">
                  <c:v>43455</c:v>
                </c:pt>
                <c:pt idx="453">
                  <c:v>43458</c:v>
                </c:pt>
                <c:pt idx="454">
                  <c:v>43461</c:v>
                </c:pt>
                <c:pt idx="455">
                  <c:v>43462</c:v>
                </c:pt>
                <c:pt idx="456">
                  <c:v>43465</c:v>
                </c:pt>
                <c:pt idx="457">
                  <c:v>43467</c:v>
                </c:pt>
                <c:pt idx="458">
                  <c:v>43468</c:v>
                </c:pt>
                <c:pt idx="459">
                  <c:v>43469</c:v>
                </c:pt>
                <c:pt idx="460">
                  <c:v>43472</c:v>
                </c:pt>
                <c:pt idx="461">
                  <c:v>43473</c:v>
                </c:pt>
                <c:pt idx="462">
                  <c:v>43474</c:v>
                </c:pt>
                <c:pt idx="463">
                  <c:v>43475</c:v>
                </c:pt>
                <c:pt idx="464">
                  <c:v>43476</c:v>
                </c:pt>
                <c:pt idx="465">
                  <c:v>43479</c:v>
                </c:pt>
                <c:pt idx="466">
                  <c:v>43480</c:v>
                </c:pt>
                <c:pt idx="467">
                  <c:v>43481</c:v>
                </c:pt>
                <c:pt idx="468">
                  <c:v>43482</c:v>
                </c:pt>
                <c:pt idx="469">
                  <c:v>43483</c:v>
                </c:pt>
                <c:pt idx="470">
                  <c:v>43486</c:v>
                </c:pt>
                <c:pt idx="471">
                  <c:v>43487</c:v>
                </c:pt>
                <c:pt idx="472">
                  <c:v>43488</c:v>
                </c:pt>
                <c:pt idx="473">
                  <c:v>43489</c:v>
                </c:pt>
                <c:pt idx="474">
                  <c:v>43490</c:v>
                </c:pt>
                <c:pt idx="475">
                  <c:v>43493</c:v>
                </c:pt>
                <c:pt idx="476">
                  <c:v>43494</c:v>
                </c:pt>
                <c:pt idx="477">
                  <c:v>43495</c:v>
                </c:pt>
                <c:pt idx="478">
                  <c:v>43496</c:v>
                </c:pt>
                <c:pt idx="479">
                  <c:v>43497</c:v>
                </c:pt>
                <c:pt idx="480">
                  <c:v>43500</c:v>
                </c:pt>
                <c:pt idx="481">
                  <c:v>43501</c:v>
                </c:pt>
                <c:pt idx="482">
                  <c:v>43502</c:v>
                </c:pt>
                <c:pt idx="483">
                  <c:v>43503</c:v>
                </c:pt>
                <c:pt idx="484">
                  <c:v>43504</c:v>
                </c:pt>
                <c:pt idx="485">
                  <c:v>43507</c:v>
                </c:pt>
                <c:pt idx="486">
                  <c:v>43508</c:v>
                </c:pt>
                <c:pt idx="487">
                  <c:v>43509</c:v>
                </c:pt>
                <c:pt idx="488">
                  <c:v>43510</c:v>
                </c:pt>
                <c:pt idx="489">
                  <c:v>43511</c:v>
                </c:pt>
                <c:pt idx="490">
                  <c:v>43514</c:v>
                </c:pt>
                <c:pt idx="491">
                  <c:v>43515</c:v>
                </c:pt>
                <c:pt idx="492">
                  <c:v>43516</c:v>
                </c:pt>
                <c:pt idx="493">
                  <c:v>43517</c:v>
                </c:pt>
                <c:pt idx="494">
                  <c:v>43518</c:v>
                </c:pt>
                <c:pt idx="495">
                  <c:v>43521</c:v>
                </c:pt>
                <c:pt idx="496">
                  <c:v>43522</c:v>
                </c:pt>
                <c:pt idx="497">
                  <c:v>43523</c:v>
                </c:pt>
                <c:pt idx="498">
                  <c:v>43524</c:v>
                </c:pt>
                <c:pt idx="499">
                  <c:v>43525</c:v>
                </c:pt>
                <c:pt idx="500">
                  <c:v>43528</c:v>
                </c:pt>
                <c:pt idx="501">
                  <c:v>43529</c:v>
                </c:pt>
                <c:pt idx="502">
                  <c:v>43530</c:v>
                </c:pt>
                <c:pt idx="503">
                  <c:v>43531</c:v>
                </c:pt>
                <c:pt idx="504">
                  <c:v>43532</c:v>
                </c:pt>
                <c:pt idx="505">
                  <c:v>43535</c:v>
                </c:pt>
                <c:pt idx="506">
                  <c:v>43536</c:v>
                </c:pt>
                <c:pt idx="507">
                  <c:v>43537</c:v>
                </c:pt>
                <c:pt idx="508">
                  <c:v>43538</c:v>
                </c:pt>
                <c:pt idx="509">
                  <c:v>43539</c:v>
                </c:pt>
                <c:pt idx="510">
                  <c:v>43542</c:v>
                </c:pt>
                <c:pt idx="511">
                  <c:v>43543</c:v>
                </c:pt>
                <c:pt idx="512">
                  <c:v>43544</c:v>
                </c:pt>
                <c:pt idx="513">
                  <c:v>43545</c:v>
                </c:pt>
                <c:pt idx="514">
                  <c:v>43546</c:v>
                </c:pt>
                <c:pt idx="515">
                  <c:v>43549</c:v>
                </c:pt>
                <c:pt idx="516">
                  <c:v>43550</c:v>
                </c:pt>
                <c:pt idx="517">
                  <c:v>43551</c:v>
                </c:pt>
                <c:pt idx="518">
                  <c:v>43552</c:v>
                </c:pt>
                <c:pt idx="519">
                  <c:v>43553</c:v>
                </c:pt>
                <c:pt idx="520">
                  <c:v>43556</c:v>
                </c:pt>
                <c:pt idx="521">
                  <c:v>43557</c:v>
                </c:pt>
                <c:pt idx="522">
                  <c:v>43558</c:v>
                </c:pt>
                <c:pt idx="523">
                  <c:v>43559</c:v>
                </c:pt>
                <c:pt idx="524">
                  <c:v>43560</c:v>
                </c:pt>
                <c:pt idx="525">
                  <c:v>43563</c:v>
                </c:pt>
                <c:pt idx="526">
                  <c:v>43564</c:v>
                </c:pt>
                <c:pt idx="527">
                  <c:v>43565</c:v>
                </c:pt>
                <c:pt idx="528">
                  <c:v>43566</c:v>
                </c:pt>
                <c:pt idx="529">
                  <c:v>43567</c:v>
                </c:pt>
                <c:pt idx="530">
                  <c:v>43570</c:v>
                </c:pt>
                <c:pt idx="531">
                  <c:v>43571</c:v>
                </c:pt>
                <c:pt idx="532">
                  <c:v>43572</c:v>
                </c:pt>
                <c:pt idx="533">
                  <c:v>43573</c:v>
                </c:pt>
                <c:pt idx="534">
                  <c:v>43578</c:v>
                </c:pt>
                <c:pt idx="535">
                  <c:v>43579</c:v>
                </c:pt>
                <c:pt idx="536">
                  <c:v>43580</c:v>
                </c:pt>
                <c:pt idx="537">
                  <c:v>43581</c:v>
                </c:pt>
                <c:pt idx="538">
                  <c:v>43584</c:v>
                </c:pt>
                <c:pt idx="539">
                  <c:v>43585</c:v>
                </c:pt>
                <c:pt idx="540">
                  <c:v>43587</c:v>
                </c:pt>
                <c:pt idx="541">
                  <c:v>43588</c:v>
                </c:pt>
                <c:pt idx="542">
                  <c:v>43591</c:v>
                </c:pt>
                <c:pt idx="543">
                  <c:v>43592</c:v>
                </c:pt>
                <c:pt idx="544">
                  <c:v>43593</c:v>
                </c:pt>
                <c:pt idx="545">
                  <c:v>43594</c:v>
                </c:pt>
                <c:pt idx="546">
                  <c:v>43595</c:v>
                </c:pt>
                <c:pt idx="547">
                  <c:v>43598</c:v>
                </c:pt>
                <c:pt idx="548">
                  <c:v>43599</c:v>
                </c:pt>
                <c:pt idx="549">
                  <c:v>43600</c:v>
                </c:pt>
                <c:pt idx="550">
                  <c:v>43601</c:v>
                </c:pt>
                <c:pt idx="551">
                  <c:v>43602</c:v>
                </c:pt>
                <c:pt idx="552">
                  <c:v>43605</c:v>
                </c:pt>
                <c:pt idx="553">
                  <c:v>43606</c:v>
                </c:pt>
                <c:pt idx="554">
                  <c:v>43607</c:v>
                </c:pt>
                <c:pt idx="555">
                  <c:v>43608</c:v>
                </c:pt>
                <c:pt idx="556">
                  <c:v>43609</c:v>
                </c:pt>
                <c:pt idx="557">
                  <c:v>43612</c:v>
                </c:pt>
                <c:pt idx="558">
                  <c:v>43613</c:v>
                </c:pt>
                <c:pt idx="559">
                  <c:v>43614</c:v>
                </c:pt>
                <c:pt idx="560">
                  <c:v>43615</c:v>
                </c:pt>
                <c:pt idx="561">
                  <c:v>43616</c:v>
                </c:pt>
                <c:pt idx="562">
                  <c:v>43619</c:v>
                </c:pt>
                <c:pt idx="563">
                  <c:v>43620</c:v>
                </c:pt>
                <c:pt idx="564">
                  <c:v>43621</c:v>
                </c:pt>
                <c:pt idx="565">
                  <c:v>43622</c:v>
                </c:pt>
                <c:pt idx="566">
                  <c:v>43623</c:v>
                </c:pt>
                <c:pt idx="567">
                  <c:v>43626</c:v>
                </c:pt>
                <c:pt idx="568">
                  <c:v>43627</c:v>
                </c:pt>
                <c:pt idx="569">
                  <c:v>43628</c:v>
                </c:pt>
                <c:pt idx="570">
                  <c:v>43629</c:v>
                </c:pt>
                <c:pt idx="571">
                  <c:v>43630</c:v>
                </c:pt>
                <c:pt idx="572">
                  <c:v>43633</c:v>
                </c:pt>
                <c:pt idx="573">
                  <c:v>43634</c:v>
                </c:pt>
                <c:pt idx="574">
                  <c:v>43635</c:v>
                </c:pt>
                <c:pt idx="575">
                  <c:v>43636</c:v>
                </c:pt>
                <c:pt idx="576">
                  <c:v>43637</c:v>
                </c:pt>
                <c:pt idx="577">
                  <c:v>43640</c:v>
                </c:pt>
                <c:pt idx="578">
                  <c:v>43641</c:v>
                </c:pt>
                <c:pt idx="579">
                  <c:v>43642</c:v>
                </c:pt>
                <c:pt idx="580">
                  <c:v>43643</c:v>
                </c:pt>
                <c:pt idx="581">
                  <c:v>43644</c:v>
                </c:pt>
                <c:pt idx="582">
                  <c:v>43647</c:v>
                </c:pt>
                <c:pt idx="583">
                  <c:v>43648</c:v>
                </c:pt>
                <c:pt idx="584">
                  <c:v>43649</c:v>
                </c:pt>
                <c:pt idx="585">
                  <c:v>43650</c:v>
                </c:pt>
                <c:pt idx="586">
                  <c:v>43651</c:v>
                </c:pt>
                <c:pt idx="587">
                  <c:v>43654</c:v>
                </c:pt>
                <c:pt idx="588">
                  <c:v>43655</c:v>
                </c:pt>
                <c:pt idx="589">
                  <c:v>43656</c:v>
                </c:pt>
                <c:pt idx="590">
                  <c:v>43657</c:v>
                </c:pt>
                <c:pt idx="591">
                  <c:v>43658</c:v>
                </c:pt>
                <c:pt idx="592">
                  <c:v>43661</c:v>
                </c:pt>
                <c:pt idx="593">
                  <c:v>43662</c:v>
                </c:pt>
                <c:pt idx="594">
                  <c:v>43663</c:v>
                </c:pt>
                <c:pt idx="595">
                  <c:v>43664</c:v>
                </c:pt>
                <c:pt idx="596">
                  <c:v>43665</c:v>
                </c:pt>
                <c:pt idx="597">
                  <c:v>43668</c:v>
                </c:pt>
                <c:pt idx="598">
                  <c:v>43669</c:v>
                </c:pt>
                <c:pt idx="599">
                  <c:v>43670</c:v>
                </c:pt>
                <c:pt idx="600">
                  <c:v>43671</c:v>
                </c:pt>
                <c:pt idx="601">
                  <c:v>43672</c:v>
                </c:pt>
                <c:pt idx="602">
                  <c:v>43675</c:v>
                </c:pt>
                <c:pt idx="603">
                  <c:v>43676</c:v>
                </c:pt>
                <c:pt idx="604">
                  <c:v>43677</c:v>
                </c:pt>
                <c:pt idx="605">
                  <c:v>43678</c:v>
                </c:pt>
                <c:pt idx="606">
                  <c:v>43679</c:v>
                </c:pt>
                <c:pt idx="607">
                  <c:v>43682</c:v>
                </c:pt>
                <c:pt idx="608">
                  <c:v>43683</c:v>
                </c:pt>
                <c:pt idx="609">
                  <c:v>43684</c:v>
                </c:pt>
                <c:pt idx="610">
                  <c:v>43685</c:v>
                </c:pt>
                <c:pt idx="611">
                  <c:v>43686</c:v>
                </c:pt>
                <c:pt idx="612">
                  <c:v>43689</c:v>
                </c:pt>
                <c:pt idx="613">
                  <c:v>43690</c:v>
                </c:pt>
                <c:pt idx="614">
                  <c:v>43691</c:v>
                </c:pt>
                <c:pt idx="615">
                  <c:v>43692</c:v>
                </c:pt>
                <c:pt idx="616">
                  <c:v>43693</c:v>
                </c:pt>
                <c:pt idx="617">
                  <c:v>43696</c:v>
                </c:pt>
                <c:pt idx="618">
                  <c:v>43697</c:v>
                </c:pt>
                <c:pt idx="619">
                  <c:v>43698</c:v>
                </c:pt>
                <c:pt idx="620">
                  <c:v>43699</c:v>
                </c:pt>
                <c:pt idx="621">
                  <c:v>43700</c:v>
                </c:pt>
                <c:pt idx="622">
                  <c:v>43703</c:v>
                </c:pt>
                <c:pt idx="623">
                  <c:v>43704</c:v>
                </c:pt>
                <c:pt idx="624">
                  <c:v>43705</c:v>
                </c:pt>
                <c:pt idx="625">
                  <c:v>43706</c:v>
                </c:pt>
                <c:pt idx="626">
                  <c:v>43707</c:v>
                </c:pt>
                <c:pt idx="627">
                  <c:v>43710</c:v>
                </c:pt>
                <c:pt idx="628">
                  <c:v>43711</c:v>
                </c:pt>
                <c:pt idx="629">
                  <c:v>43712</c:v>
                </c:pt>
                <c:pt idx="630">
                  <c:v>43713</c:v>
                </c:pt>
                <c:pt idx="631">
                  <c:v>43714</c:v>
                </c:pt>
                <c:pt idx="632">
                  <c:v>43717</c:v>
                </c:pt>
                <c:pt idx="633">
                  <c:v>43718</c:v>
                </c:pt>
                <c:pt idx="634">
                  <c:v>43719</c:v>
                </c:pt>
                <c:pt idx="635">
                  <c:v>43720</c:v>
                </c:pt>
                <c:pt idx="636">
                  <c:v>43721</c:v>
                </c:pt>
                <c:pt idx="637">
                  <c:v>43724</c:v>
                </c:pt>
                <c:pt idx="638">
                  <c:v>43725</c:v>
                </c:pt>
                <c:pt idx="639">
                  <c:v>43726</c:v>
                </c:pt>
                <c:pt idx="640">
                  <c:v>43727</c:v>
                </c:pt>
                <c:pt idx="641">
                  <c:v>43728</c:v>
                </c:pt>
                <c:pt idx="642">
                  <c:v>43731</c:v>
                </c:pt>
                <c:pt idx="643">
                  <c:v>43732</c:v>
                </c:pt>
                <c:pt idx="644">
                  <c:v>43733</c:v>
                </c:pt>
                <c:pt idx="645">
                  <c:v>43734</c:v>
                </c:pt>
                <c:pt idx="646">
                  <c:v>43735</c:v>
                </c:pt>
                <c:pt idx="647">
                  <c:v>43738</c:v>
                </c:pt>
                <c:pt idx="648">
                  <c:v>43739</c:v>
                </c:pt>
                <c:pt idx="649">
                  <c:v>43740</c:v>
                </c:pt>
                <c:pt idx="650">
                  <c:v>43741</c:v>
                </c:pt>
                <c:pt idx="651">
                  <c:v>43742</c:v>
                </c:pt>
                <c:pt idx="652">
                  <c:v>43745</c:v>
                </c:pt>
                <c:pt idx="653">
                  <c:v>43746</c:v>
                </c:pt>
                <c:pt idx="654">
                  <c:v>43747</c:v>
                </c:pt>
                <c:pt idx="655">
                  <c:v>43748</c:v>
                </c:pt>
                <c:pt idx="656">
                  <c:v>43749</c:v>
                </c:pt>
                <c:pt idx="657">
                  <c:v>43752</c:v>
                </c:pt>
                <c:pt idx="658">
                  <c:v>43753</c:v>
                </c:pt>
                <c:pt idx="659">
                  <c:v>43754</c:v>
                </c:pt>
                <c:pt idx="660">
                  <c:v>43755</c:v>
                </c:pt>
                <c:pt idx="661">
                  <c:v>43756</c:v>
                </c:pt>
                <c:pt idx="662">
                  <c:v>43759</c:v>
                </c:pt>
                <c:pt idx="663">
                  <c:v>43760</c:v>
                </c:pt>
                <c:pt idx="664">
                  <c:v>43761</c:v>
                </c:pt>
                <c:pt idx="665">
                  <c:v>43762</c:v>
                </c:pt>
                <c:pt idx="666">
                  <c:v>43763</c:v>
                </c:pt>
                <c:pt idx="667">
                  <c:v>43766</c:v>
                </c:pt>
                <c:pt idx="668">
                  <c:v>43767</c:v>
                </c:pt>
                <c:pt idx="669">
                  <c:v>43768</c:v>
                </c:pt>
                <c:pt idx="670">
                  <c:v>43769</c:v>
                </c:pt>
                <c:pt idx="671">
                  <c:v>43770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43780</c:v>
                </c:pt>
                <c:pt idx="678">
                  <c:v>43781</c:v>
                </c:pt>
                <c:pt idx="679">
                  <c:v>43782</c:v>
                </c:pt>
                <c:pt idx="680">
                  <c:v>43783</c:v>
                </c:pt>
                <c:pt idx="681">
                  <c:v>43784</c:v>
                </c:pt>
                <c:pt idx="682">
                  <c:v>43787</c:v>
                </c:pt>
                <c:pt idx="683">
                  <c:v>43788</c:v>
                </c:pt>
                <c:pt idx="684">
                  <c:v>43789</c:v>
                </c:pt>
                <c:pt idx="685">
                  <c:v>43790</c:v>
                </c:pt>
                <c:pt idx="686">
                  <c:v>43791</c:v>
                </c:pt>
                <c:pt idx="687">
                  <c:v>43794</c:v>
                </c:pt>
                <c:pt idx="688">
                  <c:v>43795</c:v>
                </c:pt>
                <c:pt idx="689">
                  <c:v>43796</c:v>
                </c:pt>
                <c:pt idx="690">
                  <c:v>43797</c:v>
                </c:pt>
                <c:pt idx="691">
                  <c:v>43798</c:v>
                </c:pt>
                <c:pt idx="692">
                  <c:v>43801</c:v>
                </c:pt>
                <c:pt idx="693">
                  <c:v>43802</c:v>
                </c:pt>
                <c:pt idx="694">
                  <c:v>43803</c:v>
                </c:pt>
                <c:pt idx="695">
                  <c:v>43804</c:v>
                </c:pt>
                <c:pt idx="696">
                  <c:v>43805</c:v>
                </c:pt>
                <c:pt idx="697">
                  <c:v>43808</c:v>
                </c:pt>
                <c:pt idx="698">
                  <c:v>43809</c:v>
                </c:pt>
                <c:pt idx="699">
                  <c:v>43810</c:v>
                </c:pt>
                <c:pt idx="700">
                  <c:v>43811</c:v>
                </c:pt>
                <c:pt idx="701">
                  <c:v>43812</c:v>
                </c:pt>
                <c:pt idx="702">
                  <c:v>43815</c:v>
                </c:pt>
                <c:pt idx="703">
                  <c:v>43816</c:v>
                </c:pt>
                <c:pt idx="704">
                  <c:v>43817</c:v>
                </c:pt>
                <c:pt idx="705">
                  <c:v>43818</c:v>
                </c:pt>
                <c:pt idx="706">
                  <c:v>43819</c:v>
                </c:pt>
                <c:pt idx="707">
                  <c:v>43822</c:v>
                </c:pt>
                <c:pt idx="708">
                  <c:v>43823</c:v>
                </c:pt>
                <c:pt idx="709">
                  <c:v>43826</c:v>
                </c:pt>
                <c:pt idx="710">
                  <c:v>43829</c:v>
                </c:pt>
                <c:pt idx="711">
                  <c:v>43830</c:v>
                </c:pt>
                <c:pt idx="712">
                  <c:v>43832</c:v>
                </c:pt>
                <c:pt idx="713">
                  <c:v>43833</c:v>
                </c:pt>
                <c:pt idx="714">
                  <c:v>43836</c:v>
                </c:pt>
                <c:pt idx="715">
                  <c:v>43837</c:v>
                </c:pt>
                <c:pt idx="716">
                  <c:v>43838</c:v>
                </c:pt>
                <c:pt idx="717">
                  <c:v>43839</c:v>
                </c:pt>
                <c:pt idx="718">
                  <c:v>43840</c:v>
                </c:pt>
                <c:pt idx="719">
                  <c:v>43843</c:v>
                </c:pt>
                <c:pt idx="720">
                  <c:v>43844</c:v>
                </c:pt>
                <c:pt idx="721">
                  <c:v>43845</c:v>
                </c:pt>
                <c:pt idx="722">
                  <c:v>43846</c:v>
                </c:pt>
                <c:pt idx="723">
                  <c:v>43847</c:v>
                </c:pt>
                <c:pt idx="724">
                  <c:v>43850</c:v>
                </c:pt>
                <c:pt idx="725">
                  <c:v>43851</c:v>
                </c:pt>
                <c:pt idx="726">
                  <c:v>43852</c:v>
                </c:pt>
                <c:pt idx="727">
                  <c:v>43853</c:v>
                </c:pt>
                <c:pt idx="728">
                  <c:v>43854</c:v>
                </c:pt>
                <c:pt idx="729">
                  <c:v>43857</c:v>
                </c:pt>
                <c:pt idx="730">
                  <c:v>43858</c:v>
                </c:pt>
                <c:pt idx="731">
                  <c:v>43859</c:v>
                </c:pt>
                <c:pt idx="732">
                  <c:v>43860</c:v>
                </c:pt>
                <c:pt idx="733">
                  <c:v>43861</c:v>
                </c:pt>
                <c:pt idx="734">
                  <c:v>43864</c:v>
                </c:pt>
                <c:pt idx="735">
                  <c:v>43865</c:v>
                </c:pt>
                <c:pt idx="736">
                  <c:v>43866</c:v>
                </c:pt>
                <c:pt idx="737">
                  <c:v>43867</c:v>
                </c:pt>
                <c:pt idx="738">
                  <c:v>43868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43878</c:v>
                </c:pt>
                <c:pt idx="745">
                  <c:v>43879</c:v>
                </c:pt>
                <c:pt idx="746">
                  <c:v>43880</c:v>
                </c:pt>
                <c:pt idx="747">
                  <c:v>43881</c:v>
                </c:pt>
                <c:pt idx="748">
                  <c:v>43882</c:v>
                </c:pt>
                <c:pt idx="749">
                  <c:v>43885</c:v>
                </c:pt>
                <c:pt idx="750">
                  <c:v>43886</c:v>
                </c:pt>
                <c:pt idx="751">
                  <c:v>43887</c:v>
                </c:pt>
                <c:pt idx="752">
                  <c:v>43888</c:v>
                </c:pt>
                <c:pt idx="753">
                  <c:v>43889</c:v>
                </c:pt>
                <c:pt idx="754">
                  <c:v>43892</c:v>
                </c:pt>
                <c:pt idx="755">
                  <c:v>43893</c:v>
                </c:pt>
                <c:pt idx="756">
                  <c:v>43894</c:v>
                </c:pt>
                <c:pt idx="757">
                  <c:v>43895</c:v>
                </c:pt>
                <c:pt idx="758">
                  <c:v>43896</c:v>
                </c:pt>
                <c:pt idx="759">
                  <c:v>43899</c:v>
                </c:pt>
                <c:pt idx="760">
                  <c:v>43900</c:v>
                </c:pt>
                <c:pt idx="761">
                  <c:v>43901</c:v>
                </c:pt>
                <c:pt idx="762">
                  <c:v>43902</c:v>
                </c:pt>
                <c:pt idx="763">
                  <c:v>43903</c:v>
                </c:pt>
                <c:pt idx="764">
                  <c:v>43906</c:v>
                </c:pt>
                <c:pt idx="765">
                  <c:v>43907</c:v>
                </c:pt>
                <c:pt idx="766">
                  <c:v>43908</c:v>
                </c:pt>
                <c:pt idx="767">
                  <c:v>43909</c:v>
                </c:pt>
                <c:pt idx="768">
                  <c:v>43910</c:v>
                </c:pt>
                <c:pt idx="769">
                  <c:v>43913</c:v>
                </c:pt>
                <c:pt idx="770">
                  <c:v>43914</c:v>
                </c:pt>
                <c:pt idx="771">
                  <c:v>43915</c:v>
                </c:pt>
                <c:pt idx="772">
                  <c:v>43916</c:v>
                </c:pt>
                <c:pt idx="773">
                  <c:v>43917</c:v>
                </c:pt>
                <c:pt idx="774">
                  <c:v>43920</c:v>
                </c:pt>
                <c:pt idx="775">
                  <c:v>43921</c:v>
                </c:pt>
                <c:pt idx="776">
                  <c:v>43922</c:v>
                </c:pt>
                <c:pt idx="777">
                  <c:v>43923</c:v>
                </c:pt>
                <c:pt idx="778">
                  <c:v>43924</c:v>
                </c:pt>
                <c:pt idx="779">
                  <c:v>43927</c:v>
                </c:pt>
                <c:pt idx="780">
                  <c:v>43928</c:v>
                </c:pt>
                <c:pt idx="781">
                  <c:v>43929</c:v>
                </c:pt>
                <c:pt idx="782">
                  <c:v>43930</c:v>
                </c:pt>
                <c:pt idx="783">
                  <c:v>43935</c:v>
                </c:pt>
                <c:pt idx="784">
                  <c:v>43936</c:v>
                </c:pt>
                <c:pt idx="785">
                  <c:v>43937</c:v>
                </c:pt>
                <c:pt idx="786">
                  <c:v>43938</c:v>
                </c:pt>
                <c:pt idx="787">
                  <c:v>43941</c:v>
                </c:pt>
                <c:pt idx="788">
                  <c:v>43942</c:v>
                </c:pt>
                <c:pt idx="789">
                  <c:v>43943</c:v>
                </c:pt>
                <c:pt idx="790">
                  <c:v>43944</c:v>
                </c:pt>
                <c:pt idx="791">
                  <c:v>43945</c:v>
                </c:pt>
                <c:pt idx="792">
                  <c:v>43948</c:v>
                </c:pt>
                <c:pt idx="793">
                  <c:v>43949</c:v>
                </c:pt>
                <c:pt idx="794">
                  <c:v>43950</c:v>
                </c:pt>
                <c:pt idx="795">
                  <c:v>43951</c:v>
                </c:pt>
                <c:pt idx="796">
                  <c:v>43955</c:v>
                </c:pt>
                <c:pt idx="797">
                  <c:v>43956</c:v>
                </c:pt>
                <c:pt idx="798">
                  <c:v>43957</c:v>
                </c:pt>
                <c:pt idx="799">
                  <c:v>43958</c:v>
                </c:pt>
                <c:pt idx="800">
                  <c:v>43959</c:v>
                </c:pt>
                <c:pt idx="801">
                  <c:v>43962</c:v>
                </c:pt>
                <c:pt idx="802">
                  <c:v>43963</c:v>
                </c:pt>
                <c:pt idx="803">
                  <c:v>43964</c:v>
                </c:pt>
                <c:pt idx="804">
                  <c:v>43965</c:v>
                </c:pt>
                <c:pt idx="805">
                  <c:v>43966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43976</c:v>
                </c:pt>
                <c:pt idx="812">
                  <c:v>43977</c:v>
                </c:pt>
                <c:pt idx="813">
                  <c:v>43978</c:v>
                </c:pt>
                <c:pt idx="814">
                  <c:v>43979</c:v>
                </c:pt>
                <c:pt idx="815">
                  <c:v>43980</c:v>
                </c:pt>
                <c:pt idx="816">
                  <c:v>43983</c:v>
                </c:pt>
                <c:pt idx="817">
                  <c:v>43984</c:v>
                </c:pt>
                <c:pt idx="818">
                  <c:v>43985</c:v>
                </c:pt>
                <c:pt idx="819">
                  <c:v>43986</c:v>
                </c:pt>
                <c:pt idx="820">
                  <c:v>43987</c:v>
                </c:pt>
                <c:pt idx="821">
                  <c:v>43990</c:v>
                </c:pt>
                <c:pt idx="822">
                  <c:v>43991</c:v>
                </c:pt>
                <c:pt idx="823">
                  <c:v>43992</c:v>
                </c:pt>
                <c:pt idx="824">
                  <c:v>43993</c:v>
                </c:pt>
                <c:pt idx="825">
                  <c:v>43994</c:v>
                </c:pt>
                <c:pt idx="826">
                  <c:v>43997</c:v>
                </c:pt>
                <c:pt idx="827">
                  <c:v>43998</c:v>
                </c:pt>
                <c:pt idx="828">
                  <c:v>43999</c:v>
                </c:pt>
                <c:pt idx="829">
                  <c:v>44000</c:v>
                </c:pt>
                <c:pt idx="830">
                  <c:v>44001</c:v>
                </c:pt>
                <c:pt idx="831">
                  <c:v>44004</c:v>
                </c:pt>
                <c:pt idx="832">
                  <c:v>44005</c:v>
                </c:pt>
                <c:pt idx="833">
                  <c:v>44006</c:v>
                </c:pt>
                <c:pt idx="834">
                  <c:v>44007</c:v>
                </c:pt>
                <c:pt idx="835">
                  <c:v>44008</c:v>
                </c:pt>
                <c:pt idx="836">
                  <c:v>44011</c:v>
                </c:pt>
                <c:pt idx="837">
                  <c:v>44012</c:v>
                </c:pt>
                <c:pt idx="838">
                  <c:v>44013</c:v>
                </c:pt>
                <c:pt idx="839">
                  <c:v>44014</c:v>
                </c:pt>
                <c:pt idx="840">
                  <c:v>44015</c:v>
                </c:pt>
                <c:pt idx="841">
                  <c:v>44018</c:v>
                </c:pt>
                <c:pt idx="842">
                  <c:v>44019</c:v>
                </c:pt>
                <c:pt idx="843">
                  <c:v>44020</c:v>
                </c:pt>
                <c:pt idx="844">
                  <c:v>44021</c:v>
                </c:pt>
                <c:pt idx="845">
                  <c:v>44022</c:v>
                </c:pt>
                <c:pt idx="846">
                  <c:v>44025</c:v>
                </c:pt>
                <c:pt idx="847">
                  <c:v>44026</c:v>
                </c:pt>
                <c:pt idx="848">
                  <c:v>44027</c:v>
                </c:pt>
                <c:pt idx="849">
                  <c:v>44028</c:v>
                </c:pt>
                <c:pt idx="850">
                  <c:v>44029</c:v>
                </c:pt>
                <c:pt idx="851">
                  <c:v>44032</c:v>
                </c:pt>
                <c:pt idx="852">
                  <c:v>44033</c:v>
                </c:pt>
                <c:pt idx="853">
                  <c:v>44034</c:v>
                </c:pt>
                <c:pt idx="854">
                  <c:v>44035</c:v>
                </c:pt>
                <c:pt idx="855">
                  <c:v>44036</c:v>
                </c:pt>
                <c:pt idx="856">
                  <c:v>44039</c:v>
                </c:pt>
                <c:pt idx="857">
                  <c:v>44040</c:v>
                </c:pt>
                <c:pt idx="858">
                  <c:v>44041</c:v>
                </c:pt>
                <c:pt idx="859">
                  <c:v>44042</c:v>
                </c:pt>
                <c:pt idx="860">
                  <c:v>44043</c:v>
                </c:pt>
                <c:pt idx="861">
                  <c:v>44046</c:v>
                </c:pt>
                <c:pt idx="862">
                  <c:v>44047</c:v>
                </c:pt>
                <c:pt idx="863">
                  <c:v>44048</c:v>
                </c:pt>
                <c:pt idx="864">
                  <c:v>44049</c:v>
                </c:pt>
                <c:pt idx="865">
                  <c:v>44050</c:v>
                </c:pt>
                <c:pt idx="866">
                  <c:v>44053</c:v>
                </c:pt>
                <c:pt idx="867">
                  <c:v>44054</c:v>
                </c:pt>
                <c:pt idx="868">
                  <c:v>44055</c:v>
                </c:pt>
                <c:pt idx="869">
                  <c:v>44056</c:v>
                </c:pt>
                <c:pt idx="870">
                  <c:v>44057</c:v>
                </c:pt>
                <c:pt idx="871">
                  <c:v>44060</c:v>
                </c:pt>
                <c:pt idx="872">
                  <c:v>44061</c:v>
                </c:pt>
                <c:pt idx="873">
                  <c:v>44062</c:v>
                </c:pt>
                <c:pt idx="874">
                  <c:v>44063</c:v>
                </c:pt>
                <c:pt idx="875">
                  <c:v>44064</c:v>
                </c:pt>
                <c:pt idx="876">
                  <c:v>44067</c:v>
                </c:pt>
                <c:pt idx="877">
                  <c:v>44068</c:v>
                </c:pt>
                <c:pt idx="878">
                  <c:v>44069</c:v>
                </c:pt>
                <c:pt idx="879">
                  <c:v>44070</c:v>
                </c:pt>
                <c:pt idx="880">
                  <c:v>44071</c:v>
                </c:pt>
                <c:pt idx="881">
                  <c:v>44074</c:v>
                </c:pt>
                <c:pt idx="882">
                  <c:v>44075</c:v>
                </c:pt>
                <c:pt idx="883">
                  <c:v>44076</c:v>
                </c:pt>
                <c:pt idx="884">
                  <c:v>44077</c:v>
                </c:pt>
                <c:pt idx="885">
                  <c:v>44078</c:v>
                </c:pt>
                <c:pt idx="886">
                  <c:v>44081</c:v>
                </c:pt>
                <c:pt idx="887">
                  <c:v>44082</c:v>
                </c:pt>
                <c:pt idx="888">
                  <c:v>44083</c:v>
                </c:pt>
                <c:pt idx="889">
                  <c:v>44084</c:v>
                </c:pt>
                <c:pt idx="890">
                  <c:v>44085</c:v>
                </c:pt>
                <c:pt idx="891">
                  <c:v>44088</c:v>
                </c:pt>
                <c:pt idx="892">
                  <c:v>44089</c:v>
                </c:pt>
                <c:pt idx="893">
                  <c:v>44090</c:v>
                </c:pt>
                <c:pt idx="894">
                  <c:v>44091</c:v>
                </c:pt>
                <c:pt idx="895">
                  <c:v>44092</c:v>
                </c:pt>
                <c:pt idx="896">
                  <c:v>44095</c:v>
                </c:pt>
                <c:pt idx="897">
                  <c:v>44096</c:v>
                </c:pt>
                <c:pt idx="898">
                  <c:v>44097</c:v>
                </c:pt>
                <c:pt idx="899">
                  <c:v>44098</c:v>
                </c:pt>
                <c:pt idx="900">
                  <c:v>44099</c:v>
                </c:pt>
                <c:pt idx="901">
                  <c:v>44102</c:v>
                </c:pt>
                <c:pt idx="902">
                  <c:v>44103</c:v>
                </c:pt>
                <c:pt idx="903">
                  <c:v>44104</c:v>
                </c:pt>
                <c:pt idx="904">
                  <c:v>44105</c:v>
                </c:pt>
                <c:pt idx="905">
                  <c:v>44106</c:v>
                </c:pt>
                <c:pt idx="906">
                  <c:v>44109</c:v>
                </c:pt>
                <c:pt idx="907">
                  <c:v>44110</c:v>
                </c:pt>
                <c:pt idx="908">
                  <c:v>44111</c:v>
                </c:pt>
                <c:pt idx="909">
                  <c:v>44112</c:v>
                </c:pt>
                <c:pt idx="910">
                  <c:v>44113</c:v>
                </c:pt>
                <c:pt idx="911">
                  <c:v>44116</c:v>
                </c:pt>
                <c:pt idx="912">
                  <c:v>44117</c:v>
                </c:pt>
                <c:pt idx="913">
                  <c:v>44118</c:v>
                </c:pt>
                <c:pt idx="914">
                  <c:v>44119</c:v>
                </c:pt>
                <c:pt idx="915">
                  <c:v>44120</c:v>
                </c:pt>
                <c:pt idx="916">
                  <c:v>44123</c:v>
                </c:pt>
                <c:pt idx="917">
                  <c:v>44124</c:v>
                </c:pt>
                <c:pt idx="918">
                  <c:v>44125</c:v>
                </c:pt>
                <c:pt idx="919">
                  <c:v>44126</c:v>
                </c:pt>
                <c:pt idx="920">
                  <c:v>44127</c:v>
                </c:pt>
                <c:pt idx="921">
                  <c:v>44130</c:v>
                </c:pt>
                <c:pt idx="922">
                  <c:v>44131</c:v>
                </c:pt>
                <c:pt idx="923">
                  <c:v>44132</c:v>
                </c:pt>
                <c:pt idx="924">
                  <c:v>44133</c:v>
                </c:pt>
                <c:pt idx="925">
                  <c:v>44134</c:v>
                </c:pt>
                <c:pt idx="926">
                  <c:v>44137</c:v>
                </c:pt>
                <c:pt idx="927">
                  <c:v>44138</c:v>
                </c:pt>
                <c:pt idx="928">
                  <c:v>44139</c:v>
                </c:pt>
                <c:pt idx="929">
                  <c:v>44140</c:v>
                </c:pt>
                <c:pt idx="930">
                  <c:v>44141</c:v>
                </c:pt>
                <c:pt idx="931">
                  <c:v>44144</c:v>
                </c:pt>
                <c:pt idx="932">
                  <c:v>44145</c:v>
                </c:pt>
                <c:pt idx="933">
                  <c:v>44146</c:v>
                </c:pt>
                <c:pt idx="934">
                  <c:v>44147</c:v>
                </c:pt>
                <c:pt idx="935">
                  <c:v>44148</c:v>
                </c:pt>
                <c:pt idx="936">
                  <c:v>44151</c:v>
                </c:pt>
                <c:pt idx="937">
                  <c:v>44152</c:v>
                </c:pt>
                <c:pt idx="938">
                  <c:v>44153</c:v>
                </c:pt>
                <c:pt idx="939">
                  <c:v>44154</c:v>
                </c:pt>
                <c:pt idx="940">
                  <c:v>44155</c:v>
                </c:pt>
                <c:pt idx="941">
                  <c:v>44158</c:v>
                </c:pt>
                <c:pt idx="942">
                  <c:v>44159</c:v>
                </c:pt>
                <c:pt idx="943">
                  <c:v>44160</c:v>
                </c:pt>
                <c:pt idx="944">
                  <c:v>44161</c:v>
                </c:pt>
                <c:pt idx="945">
                  <c:v>44162</c:v>
                </c:pt>
                <c:pt idx="946">
                  <c:v>44165</c:v>
                </c:pt>
                <c:pt idx="947">
                  <c:v>44166</c:v>
                </c:pt>
                <c:pt idx="948">
                  <c:v>44167</c:v>
                </c:pt>
                <c:pt idx="949">
                  <c:v>44168</c:v>
                </c:pt>
                <c:pt idx="950">
                  <c:v>44169</c:v>
                </c:pt>
                <c:pt idx="951">
                  <c:v>44172</c:v>
                </c:pt>
                <c:pt idx="952">
                  <c:v>44173</c:v>
                </c:pt>
                <c:pt idx="953">
                  <c:v>44174</c:v>
                </c:pt>
                <c:pt idx="954">
                  <c:v>44175</c:v>
                </c:pt>
                <c:pt idx="955">
                  <c:v>44176</c:v>
                </c:pt>
                <c:pt idx="956">
                  <c:v>44179</c:v>
                </c:pt>
                <c:pt idx="957">
                  <c:v>44180</c:v>
                </c:pt>
                <c:pt idx="958">
                  <c:v>44181</c:v>
                </c:pt>
                <c:pt idx="959">
                  <c:v>44182</c:v>
                </c:pt>
                <c:pt idx="960">
                  <c:v>44183</c:v>
                </c:pt>
                <c:pt idx="961">
                  <c:v>44186</c:v>
                </c:pt>
                <c:pt idx="962">
                  <c:v>44187</c:v>
                </c:pt>
                <c:pt idx="963">
                  <c:v>44188</c:v>
                </c:pt>
                <c:pt idx="964">
                  <c:v>44189</c:v>
                </c:pt>
                <c:pt idx="965">
                  <c:v>44193</c:v>
                </c:pt>
                <c:pt idx="966">
                  <c:v>44194</c:v>
                </c:pt>
                <c:pt idx="967">
                  <c:v>44195</c:v>
                </c:pt>
                <c:pt idx="968">
                  <c:v>44196</c:v>
                </c:pt>
                <c:pt idx="969">
                  <c:v>44200</c:v>
                </c:pt>
                <c:pt idx="970">
                  <c:v>44201</c:v>
                </c:pt>
                <c:pt idx="971">
                  <c:v>44202</c:v>
                </c:pt>
                <c:pt idx="972">
                  <c:v>44203</c:v>
                </c:pt>
                <c:pt idx="973">
                  <c:v>44204</c:v>
                </c:pt>
                <c:pt idx="974">
                  <c:v>44207</c:v>
                </c:pt>
                <c:pt idx="975">
                  <c:v>44208</c:v>
                </c:pt>
                <c:pt idx="976">
                  <c:v>44209</c:v>
                </c:pt>
                <c:pt idx="977">
                  <c:v>44210</c:v>
                </c:pt>
                <c:pt idx="978">
                  <c:v>44211</c:v>
                </c:pt>
                <c:pt idx="979">
                  <c:v>44214</c:v>
                </c:pt>
                <c:pt idx="980">
                  <c:v>44215</c:v>
                </c:pt>
                <c:pt idx="981">
                  <c:v>44216</c:v>
                </c:pt>
                <c:pt idx="982">
                  <c:v>44217</c:v>
                </c:pt>
                <c:pt idx="983">
                  <c:v>44218</c:v>
                </c:pt>
                <c:pt idx="984">
                  <c:v>44221</c:v>
                </c:pt>
                <c:pt idx="985">
                  <c:v>44222</c:v>
                </c:pt>
                <c:pt idx="986">
                  <c:v>44223</c:v>
                </c:pt>
                <c:pt idx="987">
                  <c:v>44224</c:v>
                </c:pt>
                <c:pt idx="988">
                  <c:v>44225</c:v>
                </c:pt>
                <c:pt idx="989">
                  <c:v>44228</c:v>
                </c:pt>
                <c:pt idx="990">
                  <c:v>44229</c:v>
                </c:pt>
                <c:pt idx="991">
                  <c:v>44230</c:v>
                </c:pt>
                <c:pt idx="992">
                  <c:v>44231</c:v>
                </c:pt>
                <c:pt idx="993">
                  <c:v>44232</c:v>
                </c:pt>
                <c:pt idx="994">
                  <c:v>44235</c:v>
                </c:pt>
                <c:pt idx="995">
                  <c:v>44236</c:v>
                </c:pt>
                <c:pt idx="996">
                  <c:v>44237</c:v>
                </c:pt>
                <c:pt idx="997">
                  <c:v>44238</c:v>
                </c:pt>
                <c:pt idx="998">
                  <c:v>44239</c:v>
                </c:pt>
                <c:pt idx="999">
                  <c:v>44242</c:v>
                </c:pt>
                <c:pt idx="1000">
                  <c:v>44243</c:v>
                </c:pt>
                <c:pt idx="1001">
                  <c:v>44244</c:v>
                </c:pt>
                <c:pt idx="1002">
                  <c:v>44245</c:v>
                </c:pt>
                <c:pt idx="1003">
                  <c:v>44246</c:v>
                </c:pt>
                <c:pt idx="1004">
                  <c:v>44249</c:v>
                </c:pt>
                <c:pt idx="1005">
                  <c:v>44250</c:v>
                </c:pt>
                <c:pt idx="1006">
                  <c:v>44251</c:v>
                </c:pt>
                <c:pt idx="1007">
                  <c:v>44252</c:v>
                </c:pt>
                <c:pt idx="1008">
                  <c:v>44253</c:v>
                </c:pt>
                <c:pt idx="1009">
                  <c:v>44256</c:v>
                </c:pt>
                <c:pt idx="1010">
                  <c:v>44257</c:v>
                </c:pt>
                <c:pt idx="1011">
                  <c:v>44258</c:v>
                </c:pt>
                <c:pt idx="1012">
                  <c:v>44259</c:v>
                </c:pt>
                <c:pt idx="1013">
                  <c:v>44260</c:v>
                </c:pt>
                <c:pt idx="1014">
                  <c:v>44263</c:v>
                </c:pt>
                <c:pt idx="1015">
                  <c:v>44264</c:v>
                </c:pt>
                <c:pt idx="1016">
                  <c:v>44265</c:v>
                </c:pt>
                <c:pt idx="1017">
                  <c:v>44266</c:v>
                </c:pt>
                <c:pt idx="1018">
                  <c:v>44267</c:v>
                </c:pt>
                <c:pt idx="1019">
                  <c:v>44270</c:v>
                </c:pt>
                <c:pt idx="1020">
                  <c:v>44271</c:v>
                </c:pt>
                <c:pt idx="1021">
                  <c:v>44272</c:v>
                </c:pt>
                <c:pt idx="1022">
                  <c:v>44273</c:v>
                </c:pt>
                <c:pt idx="1023">
                  <c:v>44274</c:v>
                </c:pt>
                <c:pt idx="1024">
                  <c:v>44277</c:v>
                </c:pt>
                <c:pt idx="1025">
                  <c:v>44278</c:v>
                </c:pt>
                <c:pt idx="1026">
                  <c:v>44279</c:v>
                </c:pt>
                <c:pt idx="1027">
                  <c:v>44280</c:v>
                </c:pt>
                <c:pt idx="1028">
                  <c:v>44281</c:v>
                </c:pt>
                <c:pt idx="1029">
                  <c:v>44284</c:v>
                </c:pt>
                <c:pt idx="1030">
                  <c:v>44285</c:v>
                </c:pt>
                <c:pt idx="1031">
                  <c:v>44286</c:v>
                </c:pt>
                <c:pt idx="1032">
                  <c:v>44287</c:v>
                </c:pt>
                <c:pt idx="1033">
                  <c:v>44292</c:v>
                </c:pt>
                <c:pt idx="1034">
                  <c:v>44293</c:v>
                </c:pt>
                <c:pt idx="1035">
                  <c:v>44294</c:v>
                </c:pt>
                <c:pt idx="1036">
                  <c:v>44295</c:v>
                </c:pt>
                <c:pt idx="1037">
                  <c:v>44298</c:v>
                </c:pt>
                <c:pt idx="1038">
                  <c:v>44299</c:v>
                </c:pt>
                <c:pt idx="1039">
                  <c:v>44300</c:v>
                </c:pt>
                <c:pt idx="1040">
                  <c:v>44301</c:v>
                </c:pt>
                <c:pt idx="1041">
                  <c:v>44302</c:v>
                </c:pt>
                <c:pt idx="1042">
                  <c:v>44305</c:v>
                </c:pt>
                <c:pt idx="1043">
                  <c:v>44306</c:v>
                </c:pt>
                <c:pt idx="1044">
                  <c:v>44307</c:v>
                </c:pt>
                <c:pt idx="1045">
                  <c:v>44308</c:v>
                </c:pt>
                <c:pt idx="1046">
                  <c:v>44309</c:v>
                </c:pt>
                <c:pt idx="1047">
                  <c:v>44312</c:v>
                </c:pt>
                <c:pt idx="1048">
                  <c:v>44313</c:v>
                </c:pt>
                <c:pt idx="1049">
                  <c:v>44314</c:v>
                </c:pt>
                <c:pt idx="1050">
                  <c:v>44315</c:v>
                </c:pt>
                <c:pt idx="1051">
                  <c:v>44316</c:v>
                </c:pt>
                <c:pt idx="1052">
                  <c:v>44319</c:v>
                </c:pt>
                <c:pt idx="1053">
                  <c:v>44320</c:v>
                </c:pt>
                <c:pt idx="1054">
                  <c:v>44321</c:v>
                </c:pt>
                <c:pt idx="1055">
                  <c:v>44322</c:v>
                </c:pt>
                <c:pt idx="1056">
                  <c:v>44323</c:v>
                </c:pt>
                <c:pt idx="1057">
                  <c:v>44326</c:v>
                </c:pt>
                <c:pt idx="1058">
                  <c:v>44327</c:v>
                </c:pt>
                <c:pt idx="1059">
                  <c:v>44328</c:v>
                </c:pt>
                <c:pt idx="1060">
                  <c:v>44329</c:v>
                </c:pt>
                <c:pt idx="1061">
                  <c:v>44330</c:v>
                </c:pt>
                <c:pt idx="1062">
                  <c:v>44333</c:v>
                </c:pt>
                <c:pt idx="1063">
                  <c:v>44334</c:v>
                </c:pt>
                <c:pt idx="1064">
                  <c:v>44335</c:v>
                </c:pt>
                <c:pt idx="1065">
                  <c:v>44336</c:v>
                </c:pt>
                <c:pt idx="1066">
                  <c:v>44337</c:v>
                </c:pt>
                <c:pt idx="1067">
                  <c:v>44340</c:v>
                </c:pt>
                <c:pt idx="1068">
                  <c:v>44341</c:v>
                </c:pt>
                <c:pt idx="1069">
                  <c:v>44342</c:v>
                </c:pt>
                <c:pt idx="1070">
                  <c:v>44343</c:v>
                </c:pt>
                <c:pt idx="1071">
                  <c:v>44344</c:v>
                </c:pt>
                <c:pt idx="1072">
                  <c:v>44347</c:v>
                </c:pt>
                <c:pt idx="1073">
                  <c:v>44348</c:v>
                </c:pt>
                <c:pt idx="1074">
                  <c:v>44349</c:v>
                </c:pt>
                <c:pt idx="1075">
                  <c:v>44350</c:v>
                </c:pt>
                <c:pt idx="1076">
                  <c:v>44351</c:v>
                </c:pt>
                <c:pt idx="1077">
                  <c:v>44354</c:v>
                </c:pt>
                <c:pt idx="1078">
                  <c:v>44355</c:v>
                </c:pt>
                <c:pt idx="1079">
                  <c:v>44356</c:v>
                </c:pt>
                <c:pt idx="1080">
                  <c:v>44357</c:v>
                </c:pt>
                <c:pt idx="1081">
                  <c:v>44358</c:v>
                </c:pt>
                <c:pt idx="1082">
                  <c:v>44361</c:v>
                </c:pt>
                <c:pt idx="1083">
                  <c:v>44362</c:v>
                </c:pt>
                <c:pt idx="1084">
                  <c:v>44363</c:v>
                </c:pt>
                <c:pt idx="1085">
                  <c:v>44364</c:v>
                </c:pt>
                <c:pt idx="1086">
                  <c:v>44365</c:v>
                </c:pt>
                <c:pt idx="1087">
                  <c:v>44368</c:v>
                </c:pt>
                <c:pt idx="1088">
                  <c:v>44369</c:v>
                </c:pt>
                <c:pt idx="1089">
                  <c:v>44370</c:v>
                </c:pt>
                <c:pt idx="1090">
                  <c:v>44371</c:v>
                </c:pt>
                <c:pt idx="1091">
                  <c:v>44372</c:v>
                </c:pt>
                <c:pt idx="1092">
                  <c:v>44375</c:v>
                </c:pt>
                <c:pt idx="1093">
                  <c:v>44376</c:v>
                </c:pt>
                <c:pt idx="1094">
                  <c:v>44377</c:v>
                </c:pt>
                <c:pt idx="1095">
                  <c:v>44378</c:v>
                </c:pt>
                <c:pt idx="1096">
                  <c:v>44379</c:v>
                </c:pt>
                <c:pt idx="1097">
                  <c:v>44382</c:v>
                </c:pt>
                <c:pt idx="1098">
                  <c:v>44383</c:v>
                </c:pt>
                <c:pt idx="1099">
                  <c:v>44384</c:v>
                </c:pt>
                <c:pt idx="1100">
                  <c:v>44385</c:v>
                </c:pt>
                <c:pt idx="1101">
                  <c:v>44386</c:v>
                </c:pt>
                <c:pt idx="1102">
                  <c:v>44389</c:v>
                </c:pt>
                <c:pt idx="1103">
                  <c:v>44390</c:v>
                </c:pt>
                <c:pt idx="1104">
                  <c:v>44391</c:v>
                </c:pt>
                <c:pt idx="1105">
                  <c:v>44392</c:v>
                </c:pt>
                <c:pt idx="1106">
                  <c:v>44393</c:v>
                </c:pt>
                <c:pt idx="1107">
                  <c:v>44396</c:v>
                </c:pt>
                <c:pt idx="1108">
                  <c:v>44397</c:v>
                </c:pt>
                <c:pt idx="1109">
                  <c:v>44398</c:v>
                </c:pt>
                <c:pt idx="1110">
                  <c:v>44399</c:v>
                </c:pt>
                <c:pt idx="1111">
                  <c:v>44400</c:v>
                </c:pt>
                <c:pt idx="1112">
                  <c:v>44403</c:v>
                </c:pt>
                <c:pt idx="1113">
                  <c:v>44404</c:v>
                </c:pt>
                <c:pt idx="1114">
                  <c:v>44405</c:v>
                </c:pt>
                <c:pt idx="1115">
                  <c:v>44406</c:v>
                </c:pt>
                <c:pt idx="1116">
                  <c:v>44407</c:v>
                </c:pt>
                <c:pt idx="1117">
                  <c:v>44410</c:v>
                </c:pt>
                <c:pt idx="1118">
                  <c:v>44411</c:v>
                </c:pt>
                <c:pt idx="1119">
                  <c:v>44412</c:v>
                </c:pt>
                <c:pt idx="1120">
                  <c:v>44413</c:v>
                </c:pt>
                <c:pt idx="1121">
                  <c:v>44414</c:v>
                </c:pt>
                <c:pt idx="1122">
                  <c:v>44417</c:v>
                </c:pt>
                <c:pt idx="1123">
                  <c:v>44418</c:v>
                </c:pt>
                <c:pt idx="1124">
                  <c:v>44419</c:v>
                </c:pt>
                <c:pt idx="1125">
                  <c:v>44420</c:v>
                </c:pt>
                <c:pt idx="1126">
                  <c:v>44421</c:v>
                </c:pt>
                <c:pt idx="1127">
                  <c:v>44424</c:v>
                </c:pt>
                <c:pt idx="1128">
                  <c:v>44425</c:v>
                </c:pt>
                <c:pt idx="1129">
                  <c:v>44426</c:v>
                </c:pt>
                <c:pt idx="1130">
                  <c:v>44427</c:v>
                </c:pt>
                <c:pt idx="1131">
                  <c:v>44428</c:v>
                </c:pt>
                <c:pt idx="1132">
                  <c:v>44431</c:v>
                </c:pt>
                <c:pt idx="1133">
                  <c:v>44432</c:v>
                </c:pt>
                <c:pt idx="1134">
                  <c:v>44433</c:v>
                </c:pt>
                <c:pt idx="1135">
                  <c:v>44434</c:v>
                </c:pt>
                <c:pt idx="1136">
                  <c:v>44435</c:v>
                </c:pt>
                <c:pt idx="1137">
                  <c:v>44438</c:v>
                </c:pt>
                <c:pt idx="1138">
                  <c:v>44439</c:v>
                </c:pt>
                <c:pt idx="1139">
                  <c:v>44440</c:v>
                </c:pt>
                <c:pt idx="1140">
                  <c:v>44441</c:v>
                </c:pt>
                <c:pt idx="1141">
                  <c:v>44442</c:v>
                </c:pt>
                <c:pt idx="1142">
                  <c:v>44445</c:v>
                </c:pt>
                <c:pt idx="1143">
                  <c:v>44446</c:v>
                </c:pt>
                <c:pt idx="1144">
                  <c:v>44447</c:v>
                </c:pt>
                <c:pt idx="1145">
                  <c:v>44448</c:v>
                </c:pt>
                <c:pt idx="1146">
                  <c:v>44449</c:v>
                </c:pt>
                <c:pt idx="1147">
                  <c:v>44452</c:v>
                </c:pt>
                <c:pt idx="1148">
                  <c:v>44453</c:v>
                </c:pt>
                <c:pt idx="1149">
                  <c:v>44454</c:v>
                </c:pt>
                <c:pt idx="1150">
                  <c:v>44455</c:v>
                </c:pt>
                <c:pt idx="1151">
                  <c:v>44456</c:v>
                </c:pt>
                <c:pt idx="1152">
                  <c:v>44459</c:v>
                </c:pt>
                <c:pt idx="1153">
                  <c:v>44460</c:v>
                </c:pt>
                <c:pt idx="1154">
                  <c:v>44461</c:v>
                </c:pt>
                <c:pt idx="1155">
                  <c:v>44462</c:v>
                </c:pt>
                <c:pt idx="1156">
                  <c:v>44463</c:v>
                </c:pt>
                <c:pt idx="1157">
                  <c:v>44466</c:v>
                </c:pt>
                <c:pt idx="1158">
                  <c:v>44467</c:v>
                </c:pt>
                <c:pt idx="1159">
                  <c:v>44468</c:v>
                </c:pt>
                <c:pt idx="1160">
                  <c:v>44469</c:v>
                </c:pt>
                <c:pt idx="1161">
                  <c:v>44470</c:v>
                </c:pt>
                <c:pt idx="1162">
                  <c:v>44473</c:v>
                </c:pt>
                <c:pt idx="1163">
                  <c:v>44474</c:v>
                </c:pt>
                <c:pt idx="1164">
                  <c:v>44475</c:v>
                </c:pt>
                <c:pt idx="1165">
                  <c:v>44476</c:v>
                </c:pt>
                <c:pt idx="1166">
                  <c:v>44477</c:v>
                </c:pt>
                <c:pt idx="1167">
                  <c:v>44480</c:v>
                </c:pt>
                <c:pt idx="1168">
                  <c:v>44481</c:v>
                </c:pt>
                <c:pt idx="1169">
                  <c:v>44482</c:v>
                </c:pt>
                <c:pt idx="1170">
                  <c:v>44483</c:v>
                </c:pt>
                <c:pt idx="1171">
                  <c:v>44484</c:v>
                </c:pt>
                <c:pt idx="1172">
                  <c:v>44487</c:v>
                </c:pt>
                <c:pt idx="1173">
                  <c:v>44488</c:v>
                </c:pt>
                <c:pt idx="1174">
                  <c:v>44489</c:v>
                </c:pt>
                <c:pt idx="1175">
                  <c:v>44490</c:v>
                </c:pt>
                <c:pt idx="1176">
                  <c:v>44491</c:v>
                </c:pt>
                <c:pt idx="1177">
                  <c:v>44494</c:v>
                </c:pt>
                <c:pt idx="1178">
                  <c:v>44495</c:v>
                </c:pt>
                <c:pt idx="1179">
                  <c:v>44496</c:v>
                </c:pt>
                <c:pt idx="1180">
                  <c:v>44497</c:v>
                </c:pt>
                <c:pt idx="1181">
                  <c:v>44498</c:v>
                </c:pt>
                <c:pt idx="1182">
                  <c:v>44501</c:v>
                </c:pt>
                <c:pt idx="1183">
                  <c:v>44502</c:v>
                </c:pt>
                <c:pt idx="1184">
                  <c:v>44503</c:v>
                </c:pt>
                <c:pt idx="1185">
                  <c:v>44504</c:v>
                </c:pt>
                <c:pt idx="1186">
                  <c:v>44505</c:v>
                </c:pt>
                <c:pt idx="1187">
                  <c:v>44508</c:v>
                </c:pt>
                <c:pt idx="1188">
                  <c:v>44509</c:v>
                </c:pt>
                <c:pt idx="1189">
                  <c:v>44510</c:v>
                </c:pt>
                <c:pt idx="1190">
                  <c:v>44511</c:v>
                </c:pt>
                <c:pt idx="1191">
                  <c:v>44512</c:v>
                </c:pt>
                <c:pt idx="1192">
                  <c:v>44515</c:v>
                </c:pt>
                <c:pt idx="1193">
                  <c:v>44516</c:v>
                </c:pt>
                <c:pt idx="1194">
                  <c:v>44517</c:v>
                </c:pt>
                <c:pt idx="1195">
                  <c:v>44518</c:v>
                </c:pt>
                <c:pt idx="1196">
                  <c:v>44519</c:v>
                </c:pt>
                <c:pt idx="1197">
                  <c:v>44522</c:v>
                </c:pt>
                <c:pt idx="1198">
                  <c:v>44523</c:v>
                </c:pt>
                <c:pt idx="1199">
                  <c:v>44524</c:v>
                </c:pt>
                <c:pt idx="1200">
                  <c:v>44525</c:v>
                </c:pt>
                <c:pt idx="1201">
                  <c:v>44526</c:v>
                </c:pt>
                <c:pt idx="1202">
                  <c:v>44529</c:v>
                </c:pt>
                <c:pt idx="1203">
                  <c:v>44530</c:v>
                </c:pt>
                <c:pt idx="1204">
                  <c:v>44531</c:v>
                </c:pt>
                <c:pt idx="1205">
                  <c:v>44532</c:v>
                </c:pt>
                <c:pt idx="1206">
                  <c:v>44533</c:v>
                </c:pt>
                <c:pt idx="1207">
                  <c:v>44536</c:v>
                </c:pt>
                <c:pt idx="1208">
                  <c:v>44537</c:v>
                </c:pt>
                <c:pt idx="1209">
                  <c:v>44538</c:v>
                </c:pt>
                <c:pt idx="1210">
                  <c:v>44539</c:v>
                </c:pt>
                <c:pt idx="1211">
                  <c:v>44540</c:v>
                </c:pt>
                <c:pt idx="1212">
                  <c:v>44543</c:v>
                </c:pt>
                <c:pt idx="1213">
                  <c:v>44544</c:v>
                </c:pt>
                <c:pt idx="1214">
                  <c:v>44551</c:v>
                </c:pt>
                <c:pt idx="1215">
                  <c:v>44558</c:v>
                </c:pt>
                <c:pt idx="1216">
                  <c:v>44565</c:v>
                </c:pt>
                <c:pt idx="1217">
                  <c:v>44572</c:v>
                </c:pt>
                <c:pt idx="1218">
                  <c:v>44579</c:v>
                </c:pt>
                <c:pt idx="1219">
                  <c:v>44586</c:v>
                </c:pt>
                <c:pt idx="1220">
                  <c:v>44593</c:v>
                </c:pt>
                <c:pt idx="1221">
                  <c:v>44600</c:v>
                </c:pt>
                <c:pt idx="1222">
                  <c:v>44607</c:v>
                </c:pt>
                <c:pt idx="1223">
                  <c:v>44614</c:v>
                </c:pt>
                <c:pt idx="1224">
                  <c:v>44621</c:v>
                </c:pt>
                <c:pt idx="1225">
                  <c:v>44628</c:v>
                </c:pt>
                <c:pt idx="1226">
                  <c:v>44635</c:v>
                </c:pt>
                <c:pt idx="1227">
                  <c:v>44642</c:v>
                </c:pt>
                <c:pt idx="1228">
                  <c:v>44649</c:v>
                </c:pt>
                <c:pt idx="1229">
                  <c:v>44656</c:v>
                </c:pt>
                <c:pt idx="1230">
                  <c:v>44663</c:v>
                </c:pt>
                <c:pt idx="1231">
                  <c:v>44670</c:v>
                </c:pt>
                <c:pt idx="1232">
                  <c:v>44677</c:v>
                </c:pt>
                <c:pt idx="1233">
                  <c:v>44684</c:v>
                </c:pt>
                <c:pt idx="1234">
                  <c:v>44691</c:v>
                </c:pt>
                <c:pt idx="1235">
                  <c:v>44698</c:v>
                </c:pt>
                <c:pt idx="1236">
                  <c:v>44705</c:v>
                </c:pt>
                <c:pt idx="1237">
                  <c:v>44712</c:v>
                </c:pt>
                <c:pt idx="1238">
                  <c:v>44719</c:v>
                </c:pt>
                <c:pt idx="1239">
                  <c:v>44726</c:v>
                </c:pt>
                <c:pt idx="1240">
                  <c:v>44733</c:v>
                </c:pt>
                <c:pt idx="1241">
                  <c:v>44740</c:v>
                </c:pt>
                <c:pt idx="1242">
                  <c:v>44747</c:v>
                </c:pt>
                <c:pt idx="1243">
                  <c:v>44754</c:v>
                </c:pt>
                <c:pt idx="1244">
                  <c:v>44761</c:v>
                </c:pt>
                <c:pt idx="1245">
                  <c:v>44768</c:v>
                </c:pt>
                <c:pt idx="1246">
                  <c:v>44775</c:v>
                </c:pt>
                <c:pt idx="1247">
                  <c:v>44782</c:v>
                </c:pt>
                <c:pt idx="1248">
                  <c:v>44789</c:v>
                </c:pt>
                <c:pt idx="1249">
                  <c:v>44796</c:v>
                </c:pt>
                <c:pt idx="1250">
                  <c:v>44803</c:v>
                </c:pt>
                <c:pt idx="1251">
                  <c:v>44810</c:v>
                </c:pt>
                <c:pt idx="1252">
                  <c:v>44817</c:v>
                </c:pt>
                <c:pt idx="1253">
                  <c:v>44824</c:v>
                </c:pt>
                <c:pt idx="1254">
                  <c:v>44831</c:v>
                </c:pt>
                <c:pt idx="1255">
                  <c:v>44838</c:v>
                </c:pt>
                <c:pt idx="1256">
                  <c:v>44845</c:v>
                </c:pt>
                <c:pt idx="1257">
                  <c:v>44852</c:v>
                </c:pt>
                <c:pt idx="1258">
                  <c:v>44859</c:v>
                </c:pt>
                <c:pt idx="1259">
                  <c:v>44866</c:v>
                </c:pt>
                <c:pt idx="1260">
                  <c:v>44873</c:v>
                </c:pt>
                <c:pt idx="1261">
                  <c:v>44880</c:v>
                </c:pt>
                <c:pt idx="1262">
                  <c:v>44887</c:v>
                </c:pt>
                <c:pt idx="1263">
                  <c:v>44894</c:v>
                </c:pt>
                <c:pt idx="1264">
                  <c:v>44901</c:v>
                </c:pt>
                <c:pt idx="1265">
                  <c:v>44908</c:v>
                </c:pt>
                <c:pt idx="1266">
                  <c:v>44915</c:v>
                </c:pt>
                <c:pt idx="1267">
                  <c:v>44922</c:v>
                </c:pt>
                <c:pt idx="1268">
                  <c:v>44929</c:v>
                </c:pt>
                <c:pt idx="1269">
                  <c:v>44936</c:v>
                </c:pt>
                <c:pt idx="1270">
                  <c:v>44943</c:v>
                </c:pt>
                <c:pt idx="1271">
                  <c:v>44950</c:v>
                </c:pt>
                <c:pt idx="1272">
                  <c:v>44957</c:v>
                </c:pt>
                <c:pt idx="1273">
                  <c:v>44964</c:v>
                </c:pt>
                <c:pt idx="1274">
                  <c:v>44971</c:v>
                </c:pt>
                <c:pt idx="1275">
                  <c:v>44978</c:v>
                </c:pt>
                <c:pt idx="1276">
                  <c:v>44985</c:v>
                </c:pt>
                <c:pt idx="1277">
                  <c:v>44992</c:v>
                </c:pt>
                <c:pt idx="1278">
                  <c:v>44999</c:v>
                </c:pt>
                <c:pt idx="1279">
                  <c:v>45006</c:v>
                </c:pt>
                <c:pt idx="1280">
                  <c:v>45013</c:v>
                </c:pt>
                <c:pt idx="1281">
                  <c:v>45020</c:v>
                </c:pt>
                <c:pt idx="1282">
                  <c:v>45027</c:v>
                </c:pt>
                <c:pt idx="1283">
                  <c:v>45034</c:v>
                </c:pt>
                <c:pt idx="1284">
                  <c:v>45041</c:v>
                </c:pt>
                <c:pt idx="1285">
                  <c:v>45048</c:v>
                </c:pt>
                <c:pt idx="1286">
                  <c:v>45055</c:v>
                </c:pt>
                <c:pt idx="1287">
                  <c:v>45062</c:v>
                </c:pt>
                <c:pt idx="1288">
                  <c:v>45069</c:v>
                </c:pt>
                <c:pt idx="1289">
                  <c:v>45076</c:v>
                </c:pt>
                <c:pt idx="1290">
                  <c:v>45083</c:v>
                </c:pt>
                <c:pt idx="1291">
                  <c:v>45090</c:v>
                </c:pt>
                <c:pt idx="1292">
                  <c:v>45097</c:v>
                </c:pt>
                <c:pt idx="1293">
                  <c:v>45104</c:v>
                </c:pt>
                <c:pt idx="1294">
                  <c:v>45111</c:v>
                </c:pt>
                <c:pt idx="1295">
                  <c:v>45118</c:v>
                </c:pt>
                <c:pt idx="1296">
                  <c:v>45125</c:v>
                </c:pt>
                <c:pt idx="1297">
                  <c:v>45132</c:v>
                </c:pt>
                <c:pt idx="1298">
                  <c:v>45139</c:v>
                </c:pt>
                <c:pt idx="1299">
                  <c:v>45146</c:v>
                </c:pt>
                <c:pt idx="1300">
                  <c:v>45153</c:v>
                </c:pt>
                <c:pt idx="1301">
                  <c:v>45160</c:v>
                </c:pt>
                <c:pt idx="1302">
                  <c:v>45167</c:v>
                </c:pt>
                <c:pt idx="1303">
                  <c:v>45174</c:v>
                </c:pt>
                <c:pt idx="1304">
                  <c:v>45181</c:v>
                </c:pt>
                <c:pt idx="1305">
                  <c:v>45188</c:v>
                </c:pt>
                <c:pt idx="1306">
                  <c:v>45195</c:v>
                </c:pt>
                <c:pt idx="1307">
                  <c:v>45202</c:v>
                </c:pt>
                <c:pt idx="1308">
                  <c:v>45209</c:v>
                </c:pt>
                <c:pt idx="1309">
                  <c:v>45216</c:v>
                </c:pt>
                <c:pt idx="1310">
                  <c:v>45223</c:v>
                </c:pt>
                <c:pt idx="1311">
                  <c:v>45230</c:v>
                </c:pt>
                <c:pt idx="1312">
                  <c:v>45237</c:v>
                </c:pt>
                <c:pt idx="1313">
                  <c:v>45244</c:v>
                </c:pt>
                <c:pt idx="1314">
                  <c:v>45251</c:v>
                </c:pt>
                <c:pt idx="1315">
                  <c:v>45258</c:v>
                </c:pt>
                <c:pt idx="1316">
                  <c:v>45265</c:v>
                </c:pt>
                <c:pt idx="1317">
                  <c:v>45272</c:v>
                </c:pt>
                <c:pt idx="1318">
                  <c:v>45279</c:v>
                </c:pt>
                <c:pt idx="1319">
                  <c:v>45287</c:v>
                </c:pt>
                <c:pt idx="1320">
                  <c:v>45294</c:v>
                </c:pt>
                <c:pt idx="1321">
                  <c:v>45301</c:v>
                </c:pt>
                <c:pt idx="1322">
                  <c:v>45308</c:v>
                </c:pt>
                <c:pt idx="1323">
                  <c:v>45315</c:v>
                </c:pt>
                <c:pt idx="1324">
                  <c:v>45322</c:v>
                </c:pt>
                <c:pt idx="1325">
                  <c:v>45329</c:v>
                </c:pt>
                <c:pt idx="1326">
                  <c:v>45336</c:v>
                </c:pt>
                <c:pt idx="1327">
                  <c:v>45343</c:v>
                </c:pt>
                <c:pt idx="1328">
                  <c:v>45350</c:v>
                </c:pt>
                <c:pt idx="1329">
                  <c:v>45357</c:v>
                </c:pt>
                <c:pt idx="1330">
                  <c:v>45364</c:v>
                </c:pt>
                <c:pt idx="1331">
                  <c:v>45371</c:v>
                </c:pt>
                <c:pt idx="1332">
                  <c:v>45378</c:v>
                </c:pt>
                <c:pt idx="1333">
                  <c:v>45385</c:v>
                </c:pt>
                <c:pt idx="1334">
                  <c:v>45392</c:v>
                </c:pt>
                <c:pt idx="1335">
                  <c:v>45399</c:v>
                </c:pt>
                <c:pt idx="1336">
                  <c:v>45406</c:v>
                </c:pt>
                <c:pt idx="1337">
                  <c:v>45414</c:v>
                </c:pt>
                <c:pt idx="1338">
                  <c:v>45421</c:v>
                </c:pt>
                <c:pt idx="1339">
                  <c:v>45428</c:v>
                </c:pt>
                <c:pt idx="1340">
                  <c:v>45435</c:v>
                </c:pt>
                <c:pt idx="1341">
                  <c:v>45442</c:v>
                </c:pt>
                <c:pt idx="1342">
                  <c:v>45449</c:v>
                </c:pt>
                <c:pt idx="1343">
                  <c:v>45456</c:v>
                </c:pt>
                <c:pt idx="1344">
                  <c:v>45463</c:v>
                </c:pt>
                <c:pt idx="1345">
                  <c:v>45470</c:v>
                </c:pt>
                <c:pt idx="1346">
                  <c:v>45477</c:v>
                </c:pt>
                <c:pt idx="1347">
                  <c:v>45484</c:v>
                </c:pt>
                <c:pt idx="1348">
                  <c:v>45491</c:v>
                </c:pt>
                <c:pt idx="1349">
                  <c:v>45498</c:v>
                </c:pt>
                <c:pt idx="1350">
                  <c:v>45505</c:v>
                </c:pt>
                <c:pt idx="1351">
                  <c:v>45512</c:v>
                </c:pt>
                <c:pt idx="1352">
                  <c:v>45519</c:v>
                </c:pt>
                <c:pt idx="1353">
                  <c:v>45526</c:v>
                </c:pt>
                <c:pt idx="1354">
                  <c:v>45533</c:v>
                </c:pt>
                <c:pt idx="1355">
                  <c:v>45540</c:v>
                </c:pt>
                <c:pt idx="1356">
                  <c:v>45547</c:v>
                </c:pt>
                <c:pt idx="1357">
                  <c:v>45554</c:v>
                </c:pt>
                <c:pt idx="1358">
                  <c:v>45561</c:v>
                </c:pt>
                <c:pt idx="1359">
                  <c:v>45568</c:v>
                </c:pt>
                <c:pt idx="1360">
                  <c:v>45575</c:v>
                </c:pt>
                <c:pt idx="1361">
                  <c:v>45582</c:v>
                </c:pt>
                <c:pt idx="1362">
                  <c:v>45589</c:v>
                </c:pt>
                <c:pt idx="1363">
                  <c:v>45596</c:v>
                </c:pt>
                <c:pt idx="1364">
                  <c:v>45603</c:v>
                </c:pt>
                <c:pt idx="1365">
                  <c:v>45610</c:v>
                </c:pt>
                <c:pt idx="1366">
                  <c:v>45617</c:v>
                </c:pt>
                <c:pt idx="1367">
                  <c:v>45624</c:v>
                </c:pt>
                <c:pt idx="1368">
                  <c:v>45631</c:v>
                </c:pt>
                <c:pt idx="1369">
                  <c:v>45638</c:v>
                </c:pt>
                <c:pt idx="1370">
                  <c:v>45645</c:v>
                </c:pt>
                <c:pt idx="1371">
                  <c:v>45653</c:v>
                </c:pt>
                <c:pt idx="1372">
                  <c:v>45660</c:v>
                </c:pt>
                <c:pt idx="1373">
                  <c:v>45667</c:v>
                </c:pt>
                <c:pt idx="1374">
                  <c:v>45674</c:v>
                </c:pt>
                <c:pt idx="1375">
                  <c:v>45681</c:v>
                </c:pt>
                <c:pt idx="1376">
                  <c:v>45688</c:v>
                </c:pt>
                <c:pt idx="1377">
                  <c:v>45695</c:v>
                </c:pt>
                <c:pt idx="1378">
                  <c:v>45702</c:v>
                </c:pt>
                <c:pt idx="1379">
                  <c:v>45709</c:v>
                </c:pt>
                <c:pt idx="1380">
                  <c:v>45716</c:v>
                </c:pt>
                <c:pt idx="1381">
                  <c:v>45723</c:v>
                </c:pt>
                <c:pt idx="1382">
                  <c:v>45730</c:v>
                </c:pt>
                <c:pt idx="1383">
                  <c:v>45737</c:v>
                </c:pt>
                <c:pt idx="1384">
                  <c:v>45744</c:v>
                </c:pt>
                <c:pt idx="1385">
                  <c:v>45751</c:v>
                </c:pt>
                <c:pt idx="1386">
                  <c:v>45758</c:v>
                </c:pt>
                <c:pt idx="1387">
                  <c:v>45769</c:v>
                </c:pt>
                <c:pt idx="1388">
                  <c:v>45776</c:v>
                </c:pt>
                <c:pt idx="1389">
                  <c:v>45783</c:v>
                </c:pt>
                <c:pt idx="1390">
                  <c:v>45790</c:v>
                </c:pt>
                <c:pt idx="1391">
                  <c:v>45797</c:v>
                </c:pt>
                <c:pt idx="1392">
                  <c:v>45804</c:v>
                </c:pt>
                <c:pt idx="1393">
                  <c:v>45811</c:v>
                </c:pt>
                <c:pt idx="1394">
                  <c:v>45818</c:v>
                </c:pt>
                <c:pt idx="1395">
                  <c:v>45825</c:v>
                </c:pt>
                <c:pt idx="1396">
                  <c:v>45832</c:v>
                </c:pt>
                <c:pt idx="1397">
                  <c:v>45839</c:v>
                </c:pt>
                <c:pt idx="1398">
                  <c:v>45846</c:v>
                </c:pt>
                <c:pt idx="1399">
                  <c:v>45853</c:v>
                </c:pt>
                <c:pt idx="1400">
                  <c:v>45860</c:v>
                </c:pt>
                <c:pt idx="1401">
                  <c:v>45867</c:v>
                </c:pt>
                <c:pt idx="1402">
                  <c:v>45874</c:v>
                </c:pt>
                <c:pt idx="1403">
                  <c:v>45881</c:v>
                </c:pt>
                <c:pt idx="1404">
                  <c:v>45888</c:v>
                </c:pt>
                <c:pt idx="1405">
                  <c:v>45895</c:v>
                </c:pt>
                <c:pt idx="1406">
                  <c:v>45902</c:v>
                </c:pt>
                <c:pt idx="1407">
                  <c:v>45909</c:v>
                </c:pt>
                <c:pt idx="1408">
                  <c:v>45916</c:v>
                </c:pt>
                <c:pt idx="1409">
                  <c:v>45923</c:v>
                </c:pt>
                <c:pt idx="1410">
                  <c:v>45930</c:v>
                </c:pt>
                <c:pt idx="1411">
                  <c:v>45937</c:v>
                </c:pt>
                <c:pt idx="1412">
                  <c:v>45944</c:v>
                </c:pt>
                <c:pt idx="1413">
                  <c:v>45951</c:v>
                </c:pt>
                <c:pt idx="1414">
                  <c:v>45958</c:v>
                </c:pt>
                <c:pt idx="1415">
                  <c:v>45965</c:v>
                </c:pt>
                <c:pt idx="1416">
                  <c:v>45972</c:v>
                </c:pt>
                <c:pt idx="1417">
                  <c:v>45979</c:v>
                </c:pt>
                <c:pt idx="1418">
                  <c:v>45986</c:v>
                </c:pt>
                <c:pt idx="1419">
                  <c:v>45993</c:v>
                </c:pt>
                <c:pt idx="1420">
                  <c:v>46000</c:v>
                </c:pt>
                <c:pt idx="1421">
                  <c:v>46007</c:v>
                </c:pt>
                <c:pt idx="1422">
                  <c:v>46014</c:v>
                </c:pt>
                <c:pt idx="1423">
                  <c:v>46021</c:v>
                </c:pt>
                <c:pt idx="1424">
                  <c:v>46028</c:v>
                </c:pt>
                <c:pt idx="1425">
                  <c:v>46035</c:v>
                </c:pt>
                <c:pt idx="1426">
                  <c:v>46042</c:v>
                </c:pt>
                <c:pt idx="1427">
                  <c:v>46049</c:v>
                </c:pt>
                <c:pt idx="1428">
                  <c:v>46056</c:v>
                </c:pt>
                <c:pt idx="1429">
                  <c:v>46063</c:v>
                </c:pt>
                <c:pt idx="1430">
                  <c:v>46070</c:v>
                </c:pt>
                <c:pt idx="1431">
                  <c:v>46077</c:v>
                </c:pt>
                <c:pt idx="1432">
                  <c:v>46084</c:v>
                </c:pt>
                <c:pt idx="1433">
                  <c:v>46091</c:v>
                </c:pt>
                <c:pt idx="1434">
                  <c:v>46098</c:v>
                </c:pt>
                <c:pt idx="1435">
                  <c:v>46105</c:v>
                </c:pt>
                <c:pt idx="1436">
                  <c:v>46112</c:v>
                </c:pt>
                <c:pt idx="1437">
                  <c:v>46119</c:v>
                </c:pt>
                <c:pt idx="1438">
                  <c:v>46126</c:v>
                </c:pt>
                <c:pt idx="1439">
                  <c:v>46133</c:v>
                </c:pt>
                <c:pt idx="1440">
                  <c:v>46140</c:v>
                </c:pt>
                <c:pt idx="1441">
                  <c:v>46147</c:v>
                </c:pt>
                <c:pt idx="1442">
                  <c:v>46154</c:v>
                </c:pt>
                <c:pt idx="1443">
                  <c:v>46161</c:v>
                </c:pt>
                <c:pt idx="1444">
                  <c:v>46168</c:v>
                </c:pt>
                <c:pt idx="1445">
                  <c:v>46175</c:v>
                </c:pt>
                <c:pt idx="1446">
                  <c:v>46182</c:v>
                </c:pt>
                <c:pt idx="1447">
                  <c:v>46189</c:v>
                </c:pt>
                <c:pt idx="1448">
                  <c:v>46196</c:v>
                </c:pt>
                <c:pt idx="1449">
                  <c:v>46203</c:v>
                </c:pt>
                <c:pt idx="1450">
                  <c:v>46210</c:v>
                </c:pt>
                <c:pt idx="1451">
                  <c:v>46217</c:v>
                </c:pt>
                <c:pt idx="1452">
                  <c:v>46224</c:v>
                </c:pt>
                <c:pt idx="1453">
                  <c:v>46231</c:v>
                </c:pt>
                <c:pt idx="1454">
                  <c:v>46238</c:v>
                </c:pt>
                <c:pt idx="1455">
                  <c:v>46245</c:v>
                </c:pt>
                <c:pt idx="1456">
                  <c:v>46252</c:v>
                </c:pt>
                <c:pt idx="1457">
                  <c:v>46259</c:v>
                </c:pt>
                <c:pt idx="1458">
                  <c:v>46266</c:v>
                </c:pt>
                <c:pt idx="1459">
                  <c:v>46273</c:v>
                </c:pt>
                <c:pt idx="1460">
                  <c:v>46280</c:v>
                </c:pt>
                <c:pt idx="1461">
                  <c:v>46287</c:v>
                </c:pt>
                <c:pt idx="1462">
                  <c:v>46294</c:v>
                </c:pt>
                <c:pt idx="1463">
                  <c:v>46301</c:v>
                </c:pt>
                <c:pt idx="1464">
                  <c:v>46308</c:v>
                </c:pt>
                <c:pt idx="1465">
                  <c:v>46315</c:v>
                </c:pt>
                <c:pt idx="1466">
                  <c:v>46322</c:v>
                </c:pt>
                <c:pt idx="1467">
                  <c:v>46329</c:v>
                </c:pt>
                <c:pt idx="1468">
                  <c:v>46336</c:v>
                </c:pt>
                <c:pt idx="1469">
                  <c:v>46343</c:v>
                </c:pt>
                <c:pt idx="1470">
                  <c:v>46350</c:v>
                </c:pt>
                <c:pt idx="1471">
                  <c:v>46357</c:v>
                </c:pt>
                <c:pt idx="1472">
                  <c:v>46364</c:v>
                </c:pt>
                <c:pt idx="1473">
                  <c:v>46371</c:v>
                </c:pt>
                <c:pt idx="1474">
                  <c:v>46378</c:v>
                </c:pt>
                <c:pt idx="1475">
                  <c:v>46385</c:v>
                </c:pt>
                <c:pt idx="1476">
                  <c:v>46392</c:v>
                </c:pt>
                <c:pt idx="1477">
                  <c:v>46399</c:v>
                </c:pt>
                <c:pt idx="1478">
                  <c:v>46406</c:v>
                </c:pt>
                <c:pt idx="1479">
                  <c:v>46413</c:v>
                </c:pt>
                <c:pt idx="1480">
                  <c:v>46420</c:v>
                </c:pt>
                <c:pt idx="1481">
                  <c:v>46427</c:v>
                </c:pt>
                <c:pt idx="1482">
                  <c:v>46434</c:v>
                </c:pt>
                <c:pt idx="1483">
                  <c:v>46441</c:v>
                </c:pt>
                <c:pt idx="1484">
                  <c:v>46448</c:v>
                </c:pt>
                <c:pt idx="1485">
                  <c:v>46455</c:v>
                </c:pt>
                <c:pt idx="1486">
                  <c:v>46462</c:v>
                </c:pt>
                <c:pt idx="1487">
                  <c:v>46469</c:v>
                </c:pt>
                <c:pt idx="1488">
                  <c:v>46476</c:v>
                </c:pt>
                <c:pt idx="1489">
                  <c:v>46483</c:v>
                </c:pt>
                <c:pt idx="1490">
                  <c:v>46490</c:v>
                </c:pt>
                <c:pt idx="1491">
                  <c:v>46497</c:v>
                </c:pt>
                <c:pt idx="1492">
                  <c:v>46504</c:v>
                </c:pt>
                <c:pt idx="1493">
                  <c:v>46511</c:v>
                </c:pt>
                <c:pt idx="1494">
                  <c:v>46518</c:v>
                </c:pt>
                <c:pt idx="1495">
                  <c:v>46525</c:v>
                </c:pt>
                <c:pt idx="1496">
                  <c:v>46532</c:v>
                </c:pt>
                <c:pt idx="1497">
                  <c:v>46539</c:v>
                </c:pt>
                <c:pt idx="1498">
                  <c:v>46546</c:v>
                </c:pt>
                <c:pt idx="1499">
                  <c:v>46553</c:v>
                </c:pt>
                <c:pt idx="1500">
                  <c:v>46560</c:v>
                </c:pt>
                <c:pt idx="1501">
                  <c:v>46567</c:v>
                </c:pt>
                <c:pt idx="1502">
                  <c:v>46574</c:v>
                </c:pt>
                <c:pt idx="1503">
                  <c:v>46581</c:v>
                </c:pt>
                <c:pt idx="1504">
                  <c:v>46588</c:v>
                </c:pt>
                <c:pt idx="1505">
                  <c:v>46595</c:v>
                </c:pt>
                <c:pt idx="1506">
                  <c:v>46602</c:v>
                </c:pt>
                <c:pt idx="1507">
                  <c:v>46609</c:v>
                </c:pt>
                <c:pt idx="1508">
                  <c:v>46616</c:v>
                </c:pt>
                <c:pt idx="1509">
                  <c:v>46623</c:v>
                </c:pt>
                <c:pt idx="1510">
                  <c:v>46630</c:v>
                </c:pt>
                <c:pt idx="1511">
                  <c:v>46637</c:v>
                </c:pt>
                <c:pt idx="1512">
                  <c:v>46644</c:v>
                </c:pt>
                <c:pt idx="1513">
                  <c:v>46651</c:v>
                </c:pt>
                <c:pt idx="1514">
                  <c:v>46658</c:v>
                </c:pt>
                <c:pt idx="1515">
                  <c:v>46665</c:v>
                </c:pt>
                <c:pt idx="1516">
                  <c:v>46672</c:v>
                </c:pt>
                <c:pt idx="1517">
                  <c:v>46679</c:v>
                </c:pt>
                <c:pt idx="1518">
                  <c:v>46686</c:v>
                </c:pt>
                <c:pt idx="1519">
                  <c:v>46693</c:v>
                </c:pt>
                <c:pt idx="1520">
                  <c:v>46700</c:v>
                </c:pt>
                <c:pt idx="1521">
                  <c:v>46707</c:v>
                </c:pt>
                <c:pt idx="1522">
                  <c:v>46714</c:v>
                </c:pt>
                <c:pt idx="1523">
                  <c:v>46721</c:v>
                </c:pt>
                <c:pt idx="1524">
                  <c:v>46728</c:v>
                </c:pt>
                <c:pt idx="1525">
                  <c:v>46735</c:v>
                </c:pt>
                <c:pt idx="1526">
                  <c:v>46742</c:v>
                </c:pt>
                <c:pt idx="1527">
                  <c:v>46749</c:v>
                </c:pt>
                <c:pt idx="1528">
                  <c:v>46756</c:v>
                </c:pt>
                <c:pt idx="1529">
                  <c:v>46763</c:v>
                </c:pt>
                <c:pt idx="1530">
                  <c:v>46770</c:v>
                </c:pt>
                <c:pt idx="1531">
                  <c:v>46777</c:v>
                </c:pt>
                <c:pt idx="1532">
                  <c:v>46784</c:v>
                </c:pt>
                <c:pt idx="1533">
                  <c:v>46791</c:v>
                </c:pt>
                <c:pt idx="1534">
                  <c:v>46798</c:v>
                </c:pt>
                <c:pt idx="1535">
                  <c:v>46805</c:v>
                </c:pt>
                <c:pt idx="1536">
                  <c:v>46812</c:v>
                </c:pt>
                <c:pt idx="1537">
                  <c:v>46819</c:v>
                </c:pt>
                <c:pt idx="1538">
                  <c:v>46826</c:v>
                </c:pt>
                <c:pt idx="1539">
                  <c:v>46833</c:v>
                </c:pt>
                <c:pt idx="1540">
                  <c:v>46840</c:v>
                </c:pt>
                <c:pt idx="1541">
                  <c:v>46847</c:v>
                </c:pt>
                <c:pt idx="1542">
                  <c:v>46854</c:v>
                </c:pt>
                <c:pt idx="1543">
                  <c:v>46861</c:v>
                </c:pt>
                <c:pt idx="1544">
                  <c:v>46868</c:v>
                </c:pt>
                <c:pt idx="1545">
                  <c:v>46875</c:v>
                </c:pt>
                <c:pt idx="1546">
                  <c:v>46882</c:v>
                </c:pt>
                <c:pt idx="1547">
                  <c:v>46889</c:v>
                </c:pt>
                <c:pt idx="1548">
                  <c:v>46896</c:v>
                </c:pt>
                <c:pt idx="1549">
                  <c:v>46903</c:v>
                </c:pt>
                <c:pt idx="1550">
                  <c:v>46910</c:v>
                </c:pt>
                <c:pt idx="1551">
                  <c:v>46917</c:v>
                </c:pt>
                <c:pt idx="1552">
                  <c:v>46924</c:v>
                </c:pt>
                <c:pt idx="1553">
                  <c:v>46931</c:v>
                </c:pt>
                <c:pt idx="1554">
                  <c:v>46938</c:v>
                </c:pt>
                <c:pt idx="1555">
                  <c:v>46945</c:v>
                </c:pt>
                <c:pt idx="1556">
                  <c:v>46952</c:v>
                </c:pt>
                <c:pt idx="1557">
                  <c:v>46959</c:v>
                </c:pt>
                <c:pt idx="1558">
                  <c:v>46966</c:v>
                </c:pt>
                <c:pt idx="1559">
                  <c:v>46973</c:v>
                </c:pt>
                <c:pt idx="1560">
                  <c:v>46980</c:v>
                </c:pt>
                <c:pt idx="1561">
                  <c:v>46987</c:v>
                </c:pt>
                <c:pt idx="1562">
                  <c:v>46994</c:v>
                </c:pt>
                <c:pt idx="1563">
                  <c:v>47001</c:v>
                </c:pt>
                <c:pt idx="1564">
                  <c:v>47008</c:v>
                </c:pt>
                <c:pt idx="1565">
                  <c:v>47015</c:v>
                </c:pt>
                <c:pt idx="1566">
                  <c:v>47022</c:v>
                </c:pt>
                <c:pt idx="1567">
                  <c:v>47029</c:v>
                </c:pt>
                <c:pt idx="1568">
                  <c:v>47036</c:v>
                </c:pt>
                <c:pt idx="1569">
                  <c:v>47043</c:v>
                </c:pt>
                <c:pt idx="1570">
                  <c:v>47050</c:v>
                </c:pt>
                <c:pt idx="1571">
                  <c:v>47057</c:v>
                </c:pt>
                <c:pt idx="1572">
                  <c:v>47064</c:v>
                </c:pt>
                <c:pt idx="1573">
                  <c:v>47071</c:v>
                </c:pt>
                <c:pt idx="1574">
                  <c:v>47078</c:v>
                </c:pt>
                <c:pt idx="1575">
                  <c:v>47085</c:v>
                </c:pt>
                <c:pt idx="1576">
                  <c:v>47092</c:v>
                </c:pt>
                <c:pt idx="1577">
                  <c:v>47099</c:v>
                </c:pt>
                <c:pt idx="1578">
                  <c:v>47106</c:v>
                </c:pt>
                <c:pt idx="1579">
                  <c:v>47114</c:v>
                </c:pt>
                <c:pt idx="1580">
                  <c:v>47121</c:v>
                </c:pt>
                <c:pt idx="1581">
                  <c:v>47128</c:v>
                </c:pt>
                <c:pt idx="1582">
                  <c:v>47135</c:v>
                </c:pt>
                <c:pt idx="1583">
                  <c:v>47142</c:v>
                </c:pt>
                <c:pt idx="1584">
                  <c:v>47149</c:v>
                </c:pt>
                <c:pt idx="1585">
                  <c:v>47156</c:v>
                </c:pt>
                <c:pt idx="1586">
                  <c:v>47163</c:v>
                </c:pt>
                <c:pt idx="1587">
                  <c:v>47170</c:v>
                </c:pt>
                <c:pt idx="1588">
                  <c:v>47177</c:v>
                </c:pt>
                <c:pt idx="1589">
                  <c:v>47184</c:v>
                </c:pt>
                <c:pt idx="1590">
                  <c:v>47191</c:v>
                </c:pt>
                <c:pt idx="1591">
                  <c:v>47198</c:v>
                </c:pt>
                <c:pt idx="1592">
                  <c:v>47205</c:v>
                </c:pt>
                <c:pt idx="1593">
                  <c:v>47212</c:v>
                </c:pt>
                <c:pt idx="1594">
                  <c:v>47219</c:v>
                </c:pt>
                <c:pt idx="1595">
                  <c:v>47226</c:v>
                </c:pt>
                <c:pt idx="1596">
                  <c:v>47233</c:v>
                </c:pt>
                <c:pt idx="1597">
                  <c:v>47240</c:v>
                </c:pt>
                <c:pt idx="1598">
                  <c:v>47247</c:v>
                </c:pt>
                <c:pt idx="1599">
                  <c:v>47254</c:v>
                </c:pt>
                <c:pt idx="1600">
                  <c:v>47261</c:v>
                </c:pt>
                <c:pt idx="1601">
                  <c:v>47268</c:v>
                </c:pt>
                <c:pt idx="1602">
                  <c:v>47275</c:v>
                </c:pt>
                <c:pt idx="1603">
                  <c:v>47282</c:v>
                </c:pt>
                <c:pt idx="1604">
                  <c:v>47289</c:v>
                </c:pt>
                <c:pt idx="1605">
                  <c:v>47296</c:v>
                </c:pt>
                <c:pt idx="1606">
                  <c:v>47303</c:v>
                </c:pt>
                <c:pt idx="1607">
                  <c:v>47310</c:v>
                </c:pt>
                <c:pt idx="1608">
                  <c:v>47317</c:v>
                </c:pt>
                <c:pt idx="1609">
                  <c:v>47324</c:v>
                </c:pt>
                <c:pt idx="1610">
                  <c:v>47331</c:v>
                </c:pt>
                <c:pt idx="1611">
                  <c:v>47338</c:v>
                </c:pt>
                <c:pt idx="1612">
                  <c:v>47345</c:v>
                </c:pt>
                <c:pt idx="1613">
                  <c:v>47352</c:v>
                </c:pt>
                <c:pt idx="1614">
                  <c:v>47359</c:v>
                </c:pt>
                <c:pt idx="1615">
                  <c:v>47366</c:v>
                </c:pt>
                <c:pt idx="1616">
                  <c:v>47373</c:v>
                </c:pt>
                <c:pt idx="1617">
                  <c:v>47380</c:v>
                </c:pt>
                <c:pt idx="1618">
                  <c:v>47387</c:v>
                </c:pt>
                <c:pt idx="1619">
                  <c:v>47394</c:v>
                </c:pt>
                <c:pt idx="1620">
                  <c:v>47401</c:v>
                </c:pt>
                <c:pt idx="1621">
                  <c:v>47408</c:v>
                </c:pt>
                <c:pt idx="1622">
                  <c:v>47415</c:v>
                </c:pt>
                <c:pt idx="1623">
                  <c:v>47422</c:v>
                </c:pt>
                <c:pt idx="1624">
                  <c:v>47429</c:v>
                </c:pt>
                <c:pt idx="1625">
                  <c:v>47436</c:v>
                </c:pt>
                <c:pt idx="1626">
                  <c:v>47443</c:v>
                </c:pt>
                <c:pt idx="1627">
                  <c:v>47450</c:v>
                </c:pt>
                <c:pt idx="1628">
                  <c:v>47457</c:v>
                </c:pt>
                <c:pt idx="1629">
                  <c:v>47464</c:v>
                </c:pt>
                <c:pt idx="1630">
                  <c:v>47471</c:v>
                </c:pt>
                <c:pt idx="1631">
                  <c:v>47479</c:v>
                </c:pt>
                <c:pt idx="1632">
                  <c:v>47486</c:v>
                </c:pt>
                <c:pt idx="1633">
                  <c:v>47493</c:v>
                </c:pt>
                <c:pt idx="1634">
                  <c:v>47500</c:v>
                </c:pt>
                <c:pt idx="1635">
                  <c:v>47507</c:v>
                </c:pt>
                <c:pt idx="1636">
                  <c:v>47514</c:v>
                </c:pt>
                <c:pt idx="1637">
                  <c:v>47521</c:v>
                </c:pt>
                <c:pt idx="1638">
                  <c:v>47528</c:v>
                </c:pt>
                <c:pt idx="1639">
                  <c:v>47535</c:v>
                </c:pt>
                <c:pt idx="1640">
                  <c:v>47542</c:v>
                </c:pt>
                <c:pt idx="1641">
                  <c:v>47549</c:v>
                </c:pt>
                <c:pt idx="1642">
                  <c:v>47556</c:v>
                </c:pt>
                <c:pt idx="1643">
                  <c:v>47563</c:v>
                </c:pt>
                <c:pt idx="1644">
                  <c:v>47570</c:v>
                </c:pt>
                <c:pt idx="1645">
                  <c:v>47577</c:v>
                </c:pt>
                <c:pt idx="1646">
                  <c:v>47584</c:v>
                </c:pt>
                <c:pt idx="1647">
                  <c:v>47591</c:v>
                </c:pt>
                <c:pt idx="1648">
                  <c:v>47598</c:v>
                </c:pt>
                <c:pt idx="1649">
                  <c:v>47605</c:v>
                </c:pt>
                <c:pt idx="1650">
                  <c:v>47612</c:v>
                </c:pt>
                <c:pt idx="1651">
                  <c:v>47619</c:v>
                </c:pt>
                <c:pt idx="1652">
                  <c:v>47626</c:v>
                </c:pt>
                <c:pt idx="1653">
                  <c:v>47633</c:v>
                </c:pt>
                <c:pt idx="1654">
                  <c:v>47640</c:v>
                </c:pt>
                <c:pt idx="1655">
                  <c:v>47647</c:v>
                </c:pt>
                <c:pt idx="1656">
                  <c:v>47654</c:v>
                </c:pt>
                <c:pt idx="1657">
                  <c:v>47661</c:v>
                </c:pt>
                <c:pt idx="1658">
                  <c:v>47668</c:v>
                </c:pt>
                <c:pt idx="1659">
                  <c:v>47675</c:v>
                </c:pt>
                <c:pt idx="1660">
                  <c:v>47682</c:v>
                </c:pt>
                <c:pt idx="1661">
                  <c:v>47689</c:v>
                </c:pt>
                <c:pt idx="1662">
                  <c:v>47696</c:v>
                </c:pt>
                <c:pt idx="1663">
                  <c:v>47703</c:v>
                </c:pt>
                <c:pt idx="1664">
                  <c:v>47710</c:v>
                </c:pt>
                <c:pt idx="1665">
                  <c:v>47717</c:v>
                </c:pt>
                <c:pt idx="1666">
                  <c:v>47724</c:v>
                </c:pt>
                <c:pt idx="1667">
                  <c:v>47731</c:v>
                </c:pt>
                <c:pt idx="1668">
                  <c:v>47738</c:v>
                </c:pt>
                <c:pt idx="1669">
                  <c:v>47745</c:v>
                </c:pt>
                <c:pt idx="1670">
                  <c:v>47752</c:v>
                </c:pt>
                <c:pt idx="1671">
                  <c:v>47759</c:v>
                </c:pt>
                <c:pt idx="1672">
                  <c:v>47766</c:v>
                </c:pt>
                <c:pt idx="1673">
                  <c:v>47773</c:v>
                </c:pt>
                <c:pt idx="1674">
                  <c:v>47780</c:v>
                </c:pt>
                <c:pt idx="1675">
                  <c:v>47787</c:v>
                </c:pt>
                <c:pt idx="1676">
                  <c:v>47794</c:v>
                </c:pt>
                <c:pt idx="1677">
                  <c:v>47801</c:v>
                </c:pt>
                <c:pt idx="1678">
                  <c:v>47808</c:v>
                </c:pt>
                <c:pt idx="1679">
                  <c:v>47815</c:v>
                </c:pt>
                <c:pt idx="1680">
                  <c:v>47822</c:v>
                </c:pt>
                <c:pt idx="1681">
                  <c:v>47829</c:v>
                </c:pt>
                <c:pt idx="1682">
                  <c:v>47836</c:v>
                </c:pt>
                <c:pt idx="1683">
                  <c:v>47844</c:v>
                </c:pt>
                <c:pt idx="1684">
                  <c:v>47851</c:v>
                </c:pt>
                <c:pt idx="1685">
                  <c:v>47858</c:v>
                </c:pt>
                <c:pt idx="1686">
                  <c:v>47865</c:v>
                </c:pt>
                <c:pt idx="1687">
                  <c:v>47872</c:v>
                </c:pt>
                <c:pt idx="1688">
                  <c:v>47879</c:v>
                </c:pt>
                <c:pt idx="1689">
                  <c:v>47886</c:v>
                </c:pt>
                <c:pt idx="1690">
                  <c:v>47893</c:v>
                </c:pt>
                <c:pt idx="1691">
                  <c:v>47900</c:v>
                </c:pt>
                <c:pt idx="1692">
                  <c:v>47907</c:v>
                </c:pt>
                <c:pt idx="1693">
                  <c:v>47914</c:v>
                </c:pt>
                <c:pt idx="1694">
                  <c:v>47921</c:v>
                </c:pt>
                <c:pt idx="1695">
                  <c:v>47928</c:v>
                </c:pt>
                <c:pt idx="1696">
                  <c:v>47935</c:v>
                </c:pt>
                <c:pt idx="1697">
                  <c:v>47942</c:v>
                </c:pt>
                <c:pt idx="1698">
                  <c:v>47953</c:v>
                </c:pt>
                <c:pt idx="1699">
                  <c:v>47960</c:v>
                </c:pt>
                <c:pt idx="1700">
                  <c:v>47967</c:v>
                </c:pt>
                <c:pt idx="1701">
                  <c:v>47974</c:v>
                </c:pt>
                <c:pt idx="1702">
                  <c:v>47981</c:v>
                </c:pt>
                <c:pt idx="1703">
                  <c:v>47988</c:v>
                </c:pt>
                <c:pt idx="1704">
                  <c:v>47995</c:v>
                </c:pt>
                <c:pt idx="1705">
                  <c:v>48002</c:v>
                </c:pt>
                <c:pt idx="1706">
                  <c:v>48009</c:v>
                </c:pt>
                <c:pt idx="1707">
                  <c:v>48016</c:v>
                </c:pt>
                <c:pt idx="1708">
                  <c:v>48023</c:v>
                </c:pt>
                <c:pt idx="1709">
                  <c:v>48030</c:v>
                </c:pt>
                <c:pt idx="1710">
                  <c:v>48037</c:v>
                </c:pt>
                <c:pt idx="1711">
                  <c:v>48044</c:v>
                </c:pt>
                <c:pt idx="1712">
                  <c:v>48051</c:v>
                </c:pt>
                <c:pt idx="1713">
                  <c:v>48058</c:v>
                </c:pt>
                <c:pt idx="1714">
                  <c:v>48065</c:v>
                </c:pt>
                <c:pt idx="1715">
                  <c:v>48072</c:v>
                </c:pt>
                <c:pt idx="1716">
                  <c:v>48079</c:v>
                </c:pt>
                <c:pt idx="1717">
                  <c:v>48086</c:v>
                </c:pt>
                <c:pt idx="1718">
                  <c:v>48093</c:v>
                </c:pt>
                <c:pt idx="1719">
                  <c:v>48100</c:v>
                </c:pt>
                <c:pt idx="1720">
                  <c:v>48107</c:v>
                </c:pt>
                <c:pt idx="1721">
                  <c:v>48114</c:v>
                </c:pt>
                <c:pt idx="1722">
                  <c:v>48121</c:v>
                </c:pt>
                <c:pt idx="1723">
                  <c:v>48128</c:v>
                </c:pt>
                <c:pt idx="1724">
                  <c:v>48135</c:v>
                </c:pt>
                <c:pt idx="1725">
                  <c:v>48142</c:v>
                </c:pt>
                <c:pt idx="1726">
                  <c:v>48149</c:v>
                </c:pt>
                <c:pt idx="1727">
                  <c:v>48156</c:v>
                </c:pt>
                <c:pt idx="1728">
                  <c:v>48163</c:v>
                </c:pt>
                <c:pt idx="1729">
                  <c:v>48170</c:v>
                </c:pt>
                <c:pt idx="1730">
                  <c:v>48177</c:v>
                </c:pt>
                <c:pt idx="1731">
                  <c:v>48184</c:v>
                </c:pt>
                <c:pt idx="1732">
                  <c:v>48191</c:v>
                </c:pt>
                <c:pt idx="1733">
                  <c:v>48198</c:v>
                </c:pt>
                <c:pt idx="1734">
                  <c:v>48205</c:v>
                </c:pt>
                <c:pt idx="1735">
                  <c:v>48212</c:v>
                </c:pt>
                <c:pt idx="1736">
                  <c:v>48219</c:v>
                </c:pt>
                <c:pt idx="1737">
                  <c:v>48226</c:v>
                </c:pt>
                <c:pt idx="1738">
                  <c:v>48233</c:v>
                </c:pt>
                <c:pt idx="1739">
                  <c:v>48240</c:v>
                </c:pt>
                <c:pt idx="1740">
                  <c:v>48247</c:v>
                </c:pt>
                <c:pt idx="1741">
                  <c:v>48254</c:v>
                </c:pt>
                <c:pt idx="1742">
                  <c:v>48261</c:v>
                </c:pt>
                <c:pt idx="1743">
                  <c:v>48268</c:v>
                </c:pt>
                <c:pt idx="1744">
                  <c:v>48275</c:v>
                </c:pt>
                <c:pt idx="1745">
                  <c:v>48282</c:v>
                </c:pt>
                <c:pt idx="1746">
                  <c:v>48289</c:v>
                </c:pt>
                <c:pt idx="1747">
                  <c:v>48296</c:v>
                </c:pt>
                <c:pt idx="1748">
                  <c:v>48303</c:v>
                </c:pt>
                <c:pt idx="1749">
                  <c:v>48310</c:v>
                </c:pt>
                <c:pt idx="1750">
                  <c:v>48317</c:v>
                </c:pt>
                <c:pt idx="1751">
                  <c:v>48324</c:v>
                </c:pt>
                <c:pt idx="1752">
                  <c:v>48331</c:v>
                </c:pt>
                <c:pt idx="1753">
                  <c:v>48338</c:v>
                </c:pt>
                <c:pt idx="1754">
                  <c:v>48345</c:v>
                </c:pt>
                <c:pt idx="1755">
                  <c:v>48352</c:v>
                </c:pt>
                <c:pt idx="1756">
                  <c:v>48359</c:v>
                </c:pt>
                <c:pt idx="1757">
                  <c:v>48366</c:v>
                </c:pt>
                <c:pt idx="1758">
                  <c:v>48373</c:v>
                </c:pt>
                <c:pt idx="1759">
                  <c:v>48380</c:v>
                </c:pt>
                <c:pt idx="1760">
                  <c:v>48387</c:v>
                </c:pt>
                <c:pt idx="1761">
                  <c:v>48394</c:v>
                </c:pt>
                <c:pt idx="1762">
                  <c:v>48401</c:v>
                </c:pt>
                <c:pt idx="1763">
                  <c:v>48408</c:v>
                </c:pt>
                <c:pt idx="1764">
                  <c:v>48415</c:v>
                </c:pt>
                <c:pt idx="1765">
                  <c:v>48422</c:v>
                </c:pt>
                <c:pt idx="1766">
                  <c:v>48429</c:v>
                </c:pt>
                <c:pt idx="1767">
                  <c:v>48436</c:v>
                </c:pt>
                <c:pt idx="1768">
                  <c:v>48443</c:v>
                </c:pt>
                <c:pt idx="1769">
                  <c:v>48450</c:v>
                </c:pt>
                <c:pt idx="1770">
                  <c:v>48457</c:v>
                </c:pt>
                <c:pt idx="1771">
                  <c:v>48464</c:v>
                </c:pt>
                <c:pt idx="1772">
                  <c:v>48471</c:v>
                </c:pt>
                <c:pt idx="1773">
                  <c:v>48478</c:v>
                </c:pt>
                <c:pt idx="1774">
                  <c:v>48485</c:v>
                </c:pt>
                <c:pt idx="1775">
                  <c:v>48492</c:v>
                </c:pt>
                <c:pt idx="1776">
                  <c:v>48499</c:v>
                </c:pt>
                <c:pt idx="1777">
                  <c:v>48506</c:v>
                </c:pt>
                <c:pt idx="1778">
                  <c:v>48513</c:v>
                </c:pt>
                <c:pt idx="1779">
                  <c:v>48520</c:v>
                </c:pt>
                <c:pt idx="1780">
                  <c:v>48527</c:v>
                </c:pt>
                <c:pt idx="1781">
                  <c:v>48534</c:v>
                </c:pt>
                <c:pt idx="1782">
                  <c:v>48541</c:v>
                </c:pt>
                <c:pt idx="1783">
                  <c:v>48548</c:v>
                </c:pt>
                <c:pt idx="1784">
                  <c:v>48555</c:v>
                </c:pt>
                <c:pt idx="1785">
                  <c:v>48562</c:v>
                </c:pt>
                <c:pt idx="1786">
                  <c:v>48569</c:v>
                </c:pt>
                <c:pt idx="1787">
                  <c:v>48576</c:v>
                </c:pt>
                <c:pt idx="1788">
                  <c:v>48583</c:v>
                </c:pt>
                <c:pt idx="1789">
                  <c:v>48590</c:v>
                </c:pt>
                <c:pt idx="1790">
                  <c:v>48597</c:v>
                </c:pt>
                <c:pt idx="1791">
                  <c:v>48604</c:v>
                </c:pt>
                <c:pt idx="1792">
                  <c:v>48611</c:v>
                </c:pt>
                <c:pt idx="1793">
                  <c:v>48618</c:v>
                </c:pt>
                <c:pt idx="1794">
                  <c:v>48625</c:v>
                </c:pt>
                <c:pt idx="1795">
                  <c:v>48632</c:v>
                </c:pt>
                <c:pt idx="1796">
                  <c:v>48639</c:v>
                </c:pt>
                <c:pt idx="1797">
                  <c:v>48646</c:v>
                </c:pt>
                <c:pt idx="1798">
                  <c:v>48653</c:v>
                </c:pt>
                <c:pt idx="1799">
                  <c:v>48660</c:v>
                </c:pt>
                <c:pt idx="1800">
                  <c:v>48667</c:v>
                </c:pt>
                <c:pt idx="1801">
                  <c:v>48674</c:v>
                </c:pt>
                <c:pt idx="1802">
                  <c:v>48681</c:v>
                </c:pt>
                <c:pt idx="1803">
                  <c:v>48688</c:v>
                </c:pt>
                <c:pt idx="1804">
                  <c:v>48695</c:v>
                </c:pt>
                <c:pt idx="1805">
                  <c:v>48702</c:v>
                </c:pt>
                <c:pt idx="1806">
                  <c:v>48709</c:v>
                </c:pt>
                <c:pt idx="1807">
                  <c:v>48716</c:v>
                </c:pt>
                <c:pt idx="1808">
                  <c:v>48723</c:v>
                </c:pt>
                <c:pt idx="1809">
                  <c:v>48730</c:v>
                </c:pt>
                <c:pt idx="1810">
                  <c:v>48737</c:v>
                </c:pt>
                <c:pt idx="1811">
                  <c:v>48744</c:v>
                </c:pt>
                <c:pt idx="1812">
                  <c:v>48751</c:v>
                </c:pt>
                <c:pt idx="1813">
                  <c:v>48758</c:v>
                </c:pt>
                <c:pt idx="1814">
                  <c:v>48765</c:v>
                </c:pt>
                <c:pt idx="1815">
                  <c:v>48772</c:v>
                </c:pt>
                <c:pt idx="1816">
                  <c:v>48779</c:v>
                </c:pt>
                <c:pt idx="1817">
                  <c:v>48786</c:v>
                </c:pt>
                <c:pt idx="1818">
                  <c:v>48793</c:v>
                </c:pt>
                <c:pt idx="1819">
                  <c:v>48800</c:v>
                </c:pt>
                <c:pt idx="1820">
                  <c:v>48807</c:v>
                </c:pt>
                <c:pt idx="1821">
                  <c:v>48814</c:v>
                </c:pt>
                <c:pt idx="1822">
                  <c:v>48821</c:v>
                </c:pt>
                <c:pt idx="1823">
                  <c:v>48828</c:v>
                </c:pt>
                <c:pt idx="1824">
                  <c:v>48835</c:v>
                </c:pt>
                <c:pt idx="1825">
                  <c:v>48842</c:v>
                </c:pt>
                <c:pt idx="1826">
                  <c:v>48849</c:v>
                </c:pt>
                <c:pt idx="1827">
                  <c:v>48856</c:v>
                </c:pt>
                <c:pt idx="1828">
                  <c:v>48863</c:v>
                </c:pt>
                <c:pt idx="1829">
                  <c:v>48870</c:v>
                </c:pt>
                <c:pt idx="1830">
                  <c:v>48877</c:v>
                </c:pt>
                <c:pt idx="1831">
                  <c:v>48884</c:v>
                </c:pt>
                <c:pt idx="1832">
                  <c:v>48891</c:v>
                </c:pt>
                <c:pt idx="1833">
                  <c:v>48898</c:v>
                </c:pt>
                <c:pt idx="1834">
                  <c:v>48905</c:v>
                </c:pt>
                <c:pt idx="1835">
                  <c:v>48912</c:v>
                </c:pt>
                <c:pt idx="1836">
                  <c:v>48919</c:v>
                </c:pt>
                <c:pt idx="1837">
                  <c:v>48926</c:v>
                </c:pt>
                <c:pt idx="1838">
                  <c:v>48933</c:v>
                </c:pt>
                <c:pt idx="1839">
                  <c:v>48940</c:v>
                </c:pt>
                <c:pt idx="1840">
                  <c:v>48947</c:v>
                </c:pt>
                <c:pt idx="1841">
                  <c:v>48954</c:v>
                </c:pt>
                <c:pt idx="1842">
                  <c:v>48961</c:v>
                </c:pt>
                <c:pt idx="1843">
                  <c:v>48968</c:v>
                </c:pt>
                <c:pt idx="1844">
                  <c:v>48975</c:v>
                </c:pt>
                <c:pt idx="1845">
                  <c:v>48982</c:v>
                </c:pt>
                <c:pt idx="1846">
                  <c:v>48989</c:v>
                </c:pt>
                <c:pt idx="1847">
                  <c:v>48996</c:v>
                </c:pt>
                <c:pt idx="1848">
                  <c:v>49003</c:v>
                </c:pt>
                <c:pt idx="1849">
                  <c:v>49010</c:v>
                </c:pt>
                <c:pt idx="1850">
                  <c:v>49017</c:v>
                </c:pt>
                <c:pt idx="1851">
                  <c:v>49024</c:v>
                </c:pt>
                <c:pt idx="1852">
                  <c:v>49031</c:v>
                </c:pt>
                <c:pt idx="1853">
                  <c:v>49038</c:v>
                </c:pt>
                <c:pt idx="1854">
                  <c:v>49045</c:v>
                </c:pt>
                <c:pt idx="1855">
                  <c:v>49052</c:v>
                </c:pt>
                <c:pt idx="1856">
                  <c:v>49059</c:v>
                </c:pt>
                <c:pt idx="1857">
                  <c:v>49066</c:v>
                </c:pt>
                <c:pt idx="1858">
                  <c:v>49073</c:v>
                </c:pt>
                <c:pt idx="1859">
                  <c:v>49080</c:v>
                </c:pt>
                <c:pt idx="1860">
                  <c:v>49087</c:v>
                </c:pt>
                <c:pt idx="1861">
                  <c:v>49094</c:v>
                </c:pt>
                <c:pt idx="1862">
                  <c:v>49101</c:v>
                </c:pt>
                <c:pt idx="1863">
                  <c:v>49108</c:v>
                </c:pt>
                <c:pt idx="1864">
                  <c:v>49115</c:v>
                </c:pt>
                <c:pt idx="1865">
                  <c:v>49122</c:v>
                </c:pt>
                <c:pt idx="1866">
                  <c:v>49129</c:v>
                </c:pt>
                <c:pt idx="1867">
                  <c:v>49136</c:v>
                </c:pt>
                <c:pt idx="1868">
                  <c:v>49143</c:v>
                </c:pt>
                <c:pt idx="1869">
                  <c:v>49150</c:v>
                </c:pt>
                <c:pt idx="1870">
                  <c:v>49157</c:v>
                </c:pt>
                <c:pt idx="1871">
                  <c:v>49164</c:v>
                </c:pt>
                <c:pt idx="1872">
                  <c:v>49171</c:v>
                </c:pt>
                <c:pt idx="1873">
                  <c:v>49178</c:v>
                </c:pt>
                <c:pt idx="1874">
                  <c:v>49185</c:v>
                </c:pt>
                <c:pt idx="1875">
                  <c:v>49192</c:v>
                </c:pt>
                <c:pt idx="1876">
                  <c:v>49199</c:v>
                </c:pt>
                <c:pt idx="1877">
                  <c:v>49206</c:v>
                </c:pt>
                <c:pt idx="1878">
                  <c:v>49213</c:v>
                </c:pt>
                <c:pt idx="1879">
                  <c:v>49220</c:v>
                </c:pt>
                <c:pt idx="1880">
                  <c:v>49227</c:v>
                </c:pt>
                <c:pt idx="1881">
                  <c:v>49234</c:v>
                </c:pt>
                <c:pt idx="1882">
                  <c:v>49241</c:v>
                </c:pt>
                <c:pt idx="1883">
                  <c:v>49248</c:v>
                </c:pt>
                <c:pt idx="1884">
                  <c:v>49255</c:v>
                </c:pt>
                <c:pt idx="1885">
                  <c:v>49262</c:v>
                </c:pt>
                <c:pt idx="1886">
                  <c:v>49269</c:v>
                </c:pt>
                <c:pt idx="1887">
                  <c:v>49276</c:v>
                </c:pt>
                <c:pt idx="1888">
                  <c:v>49283</c:v>
                </c:pt>
                <c:pt idx="1889">
                  <c:v>49290</c:v>
                </c:pt>
                <c:pt idx="1890">
                  <c:v>49297</c:v>
                </c:pt>
                <c:pt idx="1891">
                  <c:v>49305</c:v>
                </c:pt>
                <c:pt idx="1892">
                  <c:v>49312</c:v>
                </c:pt>
                <c:pt idx="1893">
                  <c:v>49319</c:v>
                </c:pt>
                <c:pt idx="1894">
                  <c:v>49326</c:v>
                </c:pt>
                <c:pt idx="1895">
                  <c:v>49333</c:v>
                </c:pt>
                <c:pt idx="1896">
                  <c:v>49340</c:v>
                </c:pt>
                <c:pt idx="1897">
                  <c:v>49347</c:v>
                </c:pt>
                <c:pt idx="1898">
                  <c:v>49354</c:v>
                </c:pt>
                <c:pt idx="1899">
                  <c:v>49361</c:v>
                </c:pt>
                <c:pt idx="1900">
                  <c:v>49368</c:v>
                </c:pt>
                <c:pt idx="1901">
                  <c:v>49375</c:v>
                </c:pt>
                <c:pt idx="1902">
                  <c:v>49382</c:v>
                </c:pt>
                <c:pt idx="1903">
                  <c:v>49389</c:v>
                </c:pt>
                <c:pt idx="1904">
                  <c:v>49396</c:v>
                </c:pt>
                <c:pt idx="1905">
                  <c:v>49403</c:v>
                </c:pt>
                <c:pt idx="1906">
                  <c:v>49410</c:v>
                </c:pt>
                <c:pt idx="1907">
                  <c:v>49417</c:v>
                </c:pt>
                <c:pt idx="1908">
                  <c:v>49424</c:v>
                </c:pt>
                <c:pt idx="1909">
                  <c:v>49431</c:v>
                </c:pt>
                <c:pt idx="1910">
                  <c:v>49438</c:v>
                </c:pt>
                <c:pt idx="1911">
                  <c:v>49445</c:v>
                </c:pt>
                <c:pt idx="1912">
                  <c:v>49452</c:v>
                </c:pt>
                <c:pt idx="1913">
                  <c:v>49459</c:v>
                </c:pt>
                <c:pt idx="1914">
                  <c:v>49466</c:v>
                </c:pt>
                <c:pt idx="1915">
                  <c:v>49473</c:v>
                </c:pt>
                <c:pt idx="1916">
                  <c:v>49480</c:v>
                </c:pt>
                <c:pt idx="1917">
                  <c:v>49487</c:v>
                </c:pt>
                <c:pt idx="1918">
                  <c:v>49494</c:v>
                </c:pt>
                <c:pt idx="1919">
                  <c:v>49501</c:v>
                </c:pt>
                <c:pt idx="1920">
                  <c:v>49508</c:v>
                </c:pt>
                <c:pt idx="1921">
                  <c:v>49515</c:v>
                </c:pt>
                <c:pt idx="1922">
                  <c:v>49522</c:v>
                </c:pt>
                <c:pt idx="1923">
                  <c:v>49529</c:v>
                </c:pt>
                <c:pt idx="1924">
                  <c:v>49536</c:v>
                </c:pt>
                <c:pt idx="1925">
                  <c:v>49543</c:v>
                </c:pt>
                <c:pt idx="1926">
                  <c:v>49550</c:v>
                </c:pt>
                <c:pt idx="1927">
                  <c:v>49557</c:v>
                </c:pt>
                <c:pt idx="1928">
                  <c:v>49564</c:v>
                </c:pt>
                <c:pt idx="1929">
                  <c:v>49571</c:v>
                </c:pt>
                <c:pt idx="1930">
                  <c:v>49578</c:v>
                </c:pt>
                <c:pt idx="1931">
                  <c:v>49585</c:v>
                </c:pt>
                <c:pt idx="1932">
                  <c:v>49592</c:v>
                </c:pt>
                <c:pt idx="1933">
                  <c:v>49599</c:v>
                </c:pt>
                <c:pt idx="1934">
                  <c:v>49606</c:v>
                </c:pt>
                <c:pt idx="1935">
                  <c:v>49613</c:v>
                </c:pt>
                <c:pt idx="1936">
                  <c:v>49620</c:v>
                </c:pt>
                <c:pt idx="1937">
                  <c:v>49627</c:v>
                </c:pt>
                <c:pt idx="1938">
                  <c:v>49634</c:v>
                </c:pt>
                <c:pt idx="1939">
                  <c:v>49641</c:v>
                </c:pt>
                <c:pt idx="1940">
                  <c:v>49648</c:v>
                </c:pt>
                <c:pt idx="1941">
                  <c:v>49655</c:v>
                </c:pt>
                <c:pt idx="1942">
                  <c:v>49662</c:v>
                </c:pt>
                <c:pt idx="1943">
                  <c:v>49670</c:v>
                </c:pt>
                <c:pt idx="1944">
                  <c:v>49677</c:v>
                </c:pt>
                <c:pt idx="1945">
                  <c:v>49684</c:v>
                </c:pt>
                <c:pt idx="1946">
                  <c:v>49691</c:v>
                </c:pt>
                <c:pt idx="1947">
                  <c:v>49698</c:v>
                </c:pt>
                <c:pt idx="1948">
                  <c:v>49705</c:v>
                </c:pt>
                <c:pt idx="1949">
                  <c:v>49712</c:v>
                </c:pt>
                <c:pt idx="1950">
                  <c:v>49719</c:v>
                </c:pt>
                <c:pt idx="1951">
                  <c:v>49726</c:v>
                </c:pt>
                <c:pt idx="1952">
                  <c:v>49733</c:v>
                </c:pt>
                <c:pt idx="1953">
                  <c:v>49740</c:v>
                </c:pt>
                <c:pt idx="1954">
                  <c:v>49747</c:v>
                </c:pt>
                <c:pt idx="1955">
                  <c:v>49754</c:v>
                </c:pt>
                <c:pt idx="1956">
                  <c:v>49761</c:v>
                </c:pt>
                <c:pt idx="1957">
                  <c:v>49768</c:v>
                </c:pt>
                <c:pt idx="1958">
                  <c:v>49775</c:v>
                </c:pt>
                <c:pt idx="1959">
                  <c:v>49782</c:v>
                </c:pt>
                <c:pt idx="1960">
                  <c:v>49789</c:v>
                </c:pt>
                <c:pt idx="1961">
                  <c:v>49797</c:v>
                </c:pt>
                <c:pt idx="1962">
                  <c:v>49804</c:v>
                </c:pt>
                <c:pt idx="1963">
                  <c:v>49811</c:v>
                </c:pt>
                <c:pt idx="1964">
                  <c:v>49818</c:v>
                </c:pt>
                <c:pt idx="1965">
                  <c:v>49825</c:v>
                </c:pt>
                <c:pt idx="1966">
                  <c:v>49832</c:v>
                </c:pt>
                <c:pt idx="1967">
                  <c:v>49839</c:v>
                </c:pt>
                <c:pt idx="1968">
                  <c:v>49846</c:v>
                </c:pt>
                <c:pt idx="1969">
                  <c:v>49853</c:v>
                </c:pt>
                <c:pt idx="1970">
                  <c:v>49860</c:v>
                </c:pt>
                <c:pt idx="1971">
                  <c:v>49867</c:v>
                </c:pt>
                <c:pt idx="1972">
                  <c:v>49874</c:v>
                </c:pt>
                <c:pt idx="1973">
                  <c:v>49881</c:v>
                </c:pt>
                <c:pt idx="1974">
                  <c:v>49888</c:v>
                </c:pt>
                <c:pt idx="1975">
                  <c:v>49895</c:v>
                </c:pt>
                <c:pt idx="1976">
                  <c:v>49902</c:v>
                </c:pt>
                <c:pt idx="1977">
                  <c:v>49909</c:v>
                </c:pt>
                <c:pt idx="1978">
                  <c:v>49916</c:v>
                </c:pt>
                <c:pt idx="1979">
                  <c:v>49923</c:v>
                </c:pt>
                <c:pt idx="1980">
                  <c:v>49930</c:v>
                </c:pt>
                <c:pt idx="1981">
                  <c:v>49937</c:v>
                </c:pt>
                <c:pt idx="1982">
                  <c:v>49944</c:v>
                </c:pt>
                <c:pt idx="1983">
                  <c:v>49951</c:v>
                </c:pt>
                <c:pt idx="1984">
                  <c:v>49958</c:v>
                </c:pt>
                <c:pt idx="1985">
                  <c:v>49965</c:v>
                </c:pt>
                <c:pt idx="1986">
                  <c:v>49972</c:v>
                </c:pt>
                <c:pt idx="1987">
                  <c:v>49979</c:v>
                </c:pt>
                <c:pt idx="1988">
                  <c:v>49986</c:v>
                </c:pt>
                <c:pt idx="1989">
                  <c:v>49993</c:v>
                </c:pt>
                <c:pt idx="1990">
                  <c:v>50000</c:v>
                </c:pt>
                <c:pt idx="1991">
                  <c:v>50007</c:v>
                </c:pt>
                <c:pt idx="1992">
                  <c:v>50014</c:v>
                </c:pt>
                <c:pt idx="1993">
                  <c:v>50021</c:v>
                </c:pt>
                <c:pt idx="1994">
                  <c:v>50028</c:v>
                </c:pt>
                <c:pt idx="1995">
                  <c:v>50038</c:v>
                </c:pt>
                <c:pt idx="1996">
                  <c:v>50045</c:v>
                </c:pt>
                <c:pt idx="1997">
                  <c:v>50052</c:v>
                </c:pt>
                <c:pt idx="1998">
                  <c:v>50059</c:v>
                </c:pt>
                <c:pt idx="1999">
                  <c:v>50066</c:v>
                </c:pt>
                <c:pt idx="2000">
                  <c:v>50073</c:v>
                </c:pt>
                <c:pt idx="2001">
                  <c:v>50080</c:v>
                </c:pt>
                <c:pt idx="2002">
                  <c:v>50087</c:v>
                </c:pt>
                <c:pt idx="2003">
                  <c:v>50094</c:v>
                </c:pt>
                <c:pt idx="2004">
                  <c:v>50101</c:v>
                </c:pt>
                <c:pt idx="2005">
                  <c:v>50108</c:v>
                </c:pt>
                <c:pt idx="2006">
                  <c:v>50115</c:v>
                </c:pt>
                <c:pt idx="2007">
                  <c:v>50122</c:v>
                </c:pt>
                <c:pt idx="2008">
                  <c:v>50129</c:v>
                </c:pt>
                <c:pt idx="2009">
                  <c:v>50137</c:v>
                </c:pt>
                <c:pt idx="2010">
                  <c:v>50144</c:v>
                </c:pt>
                <c:pt idx="2011">
                  <c:v>50151</c:v>
                </c:pt>
                <c:pt idx="2012">
                  <c:v>50158</c:v>
                </c:pt>
                <c:pt idx="2013">
                  <c:v>50165</c:v>
                </c:pt>
                <c:pt idx="2014">
                  <c:v>50172</c:v>
                </c:pt>
                <c:pt idx="2015">
                  <c:v>50179</c:v>
                </c:pt>
                <c:pt idx="2016">
                  <c:v>50186</c:v>
                </c:pt>
                <c:pt idx="2017">
                  <c:v>50193</c:v>
                </c:pt>
                <c:pt idx="2018">
                  <c:v>50200</c:v>
                </c:pt>
                <c:pt idx="2019">
                  <c:v>50207</c:v>
                </c:pt>
                <c:pt idx="2020">
                  <c:v>50214</c:v>
                </c:pt>
                <c:pt idx="2021">
                  <c:v>50221</c:v>
                </c:pt>
                <c:pt idx="2022">
                  <c:v>50228</c:v>
                </c:pt>
                <c:pt idx="2023">
                  <c:v>50235</c:v>
                </c:pt>
                <c:pt idx="2024">
                  <c:v>50242</c:v>
                </c:pt>
                <c:pt idx="2025">
                  <c:v>50249</c:v>
                </c:pt>
                <c:pt idx="2026">
                  <c:v>50256</c:v>
                </c:pt>
                <c:pt idx="2027">
                  <c:v>50263</c:v>
                </c:pt>
                <c:pt idx="2028">
                  <c:v>50270</c:v>
                </c:pt>
                <c:pt idx="2029">
                  <c:v>50277</c:v>
                </c:pt>
                <c:pt idx="2030">
                  <c:v>50284</c:v>
                </c:pt>
                <c:pt idx="2031">
                  <c:v>50291</c:v>
                </c:pt>
                <c:pt idx="2032">
                  <c:v>50298</c:v>
                </c:pt>
                <c:pt idx="2033">
                  <c:v>50305</c:v>
                </c:pt>
                <c:pt idx="2034">
                  <c:v>50312</c:v>
                </c:pt>
                <c:pt idx="2035">
                  <c:v>50319</c:v>
                </c:pt>
                <c:pt idx="2036">
                  <c:v>50326</c:v>
                </c:pt>
                <c:pt idx="2037">
                  <c:v>50333</c:v>
                </c:pt>
                <c:pt idx="2038">
                  <c:v>50340</c:v>
                </c:pt>
                <c:pt idx="2039">
                  <c:v>50347</c:v>
                </c:pt>
                <c:pt idx="2040">
                  <c:v>50354</c:v>
                </c:pt>
                <c:pt idx="2041">
                  <c:v>50361</c:v>
                </c:pt>
                <c:pt idx="2042">
                  <c:v>50368</c:v>
                </c:pt>
                <c:pt idx="2043">
                  <c:v>50375</c:v>
                </c:pt>
                <c:pt idx="2044">
                  <c:v>50382</c:v>
                </c:pt>
                <c:pt idx="2045">
                  <c:v>50389</c:v>
                </c:pt>
                <c:pt idx="2046">
                  <c:v>50396</c:v>
                </c:pt>
                <c:pt idx="2047">
                  <c:v>50403</c:v>
                </c:pt>
                <c:pt idx="2048">
                  <c:v>50410</c:v>
                </c:pt>
                <c:pt idx="2049">
                  <c:v>50417</c:v>
                </c:pt>
                <c:pt idx="2050">
                  <c:v>50424</c:v>
                </c:pt>
                <c:pt idx="2051">
                  <c:v>50431</c:v>
                </c:pt>
                <c:pt idx="2052">
                  <c:v>50438</c:v>
                </c:pt>
                <c:pt idx="2053">
                  <c:v>50445</c:v>
                </c:pt>
                <c:pt idx="2054">
                  <c:v>50452</c:v>
                </c:pt>
                <c:pt idx="2055">
                  <c:v>50459</c:v>
                </c:pt>
                <c:pt idx="2056">
                  <c:v>50466</c:v>
                </c:pt>
                <c:pt idx="2057">
                  <c:v>50473</c:v>
                </c:pt>
                <c:pt idx="2058">
                  <c:v>50480</c:v>
                </c:pt>
                <c:pt idx="2059">
                  <c:v>50487</c:v>
                </c:pt>
                <c:pt idx="2060">
                  <c:v>50494</c:v>
                </c:pt>
                <c:pt idx="2061">
                  <c:v>50501</c:v>
                </c:pt>
                <c:pt idx="2062">
                  <c:v>50508</c:v>
                </c:pt>
                <c:pt idx="2063">
                  <c:v>50515</c:v>
                </c:pt>
                <c:pt idx="2064">
                  <c:v>50522</c:v>
                </c:pt>
                <c:pt idx="2065">
                  <c:v>50529</c:v>
                </c:pt>
                <c:pt idx="2066">
                  <c:v>50536</c:v>
                </c:pt>
                <c:pt idx="2067">
                  <c:v>50543</c:v>
                </c:pt>
                <c:pt idx="2068">
                  <c:v>50550</c:v>
                </c:pt>
                <c:pt idx="2069">
                  <c:v>50557</c:v>
                </c:pt>
                <c:pt idx="2070">
                  <c:v>50564</c:v>
                </c:pt>
                <c:pt idx="2071">
                  <c:v>50571</c:v>
                </c:pt>
                <c:pt idx="2072">
                  <c:v>50578</c:v>
                </c:pt>
                <c:pt idx="2073">
                  <c:v>50585</c:v>
                </c:pt>
                <c:pt idx="2074">
                  <c:v>50592</c:v>
                </c:pt>
                <c:pt idx="2075">
                  <c:v>50599</c:v>
                </c:pt>
                <c:pt idx="2076">
                  <c:v>50606</c:v>
                </c:pt>
                <c:pt idx="2077">
                  <c:v>50613</c:v>
                </c:pt>
                <c:pt idx="2078">
                  <c:v>50620</c:v>
                </c:pt>
                <c:pt idx="2079">
                  <c:v>50627</c:v>
                </c:pt>
                <c:pt idx="2080">
                  <c:v>50634</c:v>
                </c:pt>
                <c:pt idx="2081">
                  <c:v>50641</c:v>
                </c:pt>
                <c:pt idx="2082">
                  <c:v>50648</c:v>
                </c:pt>
                <c:pt idx="2083">
                  <c:v>50655</c:v>
                </c:pt>
                <c:pt idx="2084">
                  <c:v>50662</c:v>
                </c:pt>
                <c:pt idx="2085">
                  <c:v>50669</c:v>
                </c:pt>
                <c:pt idx="2086">
                  <c:v>50676</c:v>
                </c:pt>
                <c:pt idx="2087">
                  <c:v>50683</c:v>
                </c:pt>
                <c:pt idx="2088">
                  <c:v>50690</c:v>
                </c:pt>
                <c:pt idx="2089">
                  <c:v>50697</c:v>
                </c:pt>
                <c:pt idx="2090">
                  <c:v>50704</c:v>
                </c:pt>
                <c:pt idx="2091">
                  <c:v>50711</c:v>
                </c:pt>
                <c:pt idx="2092">
                  <c:v>50718</c:v>
                </c:pt>
                <c:pt idx="2093">
                  <c:v>50725</c:v>
                </c:pt>
                <c:pt idx="2094">
                  <c:v>50732</c:v>
                </c:pt>
                <c:pt idx="2095">
                  <c:v>50739</c:v>
                </c:pt>
                <c:pt idx="2096">
                  <c:v>50746</c:v>
                </c:pt>
                <c:pt idx="2097">
                  <c:v>50753</c:v>
                </c:pt>
                <c:pt idx="2098">
                  <c:v>50760</c:v>
                </c:pt>
                <c:pt idx="2099">
                  <c:v>50767</c:v>
                </c:pt>
                <c:pt idx="2100">
                  <c:v>50774</c:v>
                </c:pt>
                <c:pt idx="2101">
                  <c:v>50781</c:v>
                </c:pt>
                <c:pt idx="2102">
                  <c:v>50788</c:v>
                </c:pt>
                <c:pt idx="2103">
                  <c:v>50795</c:v>
                </c:pt>
                <c:pt idx="2104">
                  <c:v>50802</c:v>
                </c:pt>
                <c:pt idx="2105">
                  <c:v>50809</c:v>
                </c:pt>
                <c:pt idx="2106">
                  <c:v>50816</c:v>
                </c:pt>
                <c:pt idx="2107">
                  <c:v>50823</c:v>
                </c:pt>
                <c:pt idx="2108">
                  <c:v>50830</c:v>
                </c:pt>
                <c:pt idx="2109">
                  <c:v>50837</c:v>
                </c:pt>
                <c:pt idx="2110">
                  <c:v>50844</c:v>
                </c:pt>
                <c:pt idx="2111">
                  <c:v>50851</c:v>
                </c:pt>
                <c:pt idx="2112">
                  <c:v>50858</c:v>
                </c:pt>
                <c:pt idx="2113">
                  <c:v>50865</c:v>
                </c:pt>
                <c:pt idx="2114">
                  <c:v>50872</c:v>
                </c:pt>
                <c:pt idx="2115">
                  <c:v>50879</c:v>
                </c:pt>
                <c:pt idx="2116">
                  <c:v>50886</c:v>
                </c:pt>
                <c:pt idx="2117">
                  <c:v>50893</c:v>
                </c:pt>
                <c:pt idx="2118">
                  <c:v>50900</c:v>
                </c:pt>
                <c:pt idx="2119">
                  <c:v>50907</c:v>
                </c:pt>
                <c:pt idx="2120">
                  <c:v>50914</c:v>
                </c:pt>
                <c:pt idx="2121">
                  <c:v>50921</c:v>
                </c:pt>
                <c:pt idx="2122">
                  <c:v>50928</c:v>
                </c:pt>
                <c:pt idx="2123">
                  <c:v>50935</c:v>
                </c:pt>
                <c:pt idx="2124">
                  <c:v>50942</c:v>
                </c:pt>
                <c:pt idx="2125">
                  <c:v>50949</c:v>
                </c:pt>
                <c:pt idx="2126">
                  <c:v>50956</c:v>
                </c:pt>
                <c:pt idx="2127">
                  <c:v>50963</c:v>
                </c:pt>
                <c:pt idx="2128">
                  <c:v>50970</c:v>
                </c:pt>
                <c:pt idx="2129">
                  <c:v>50977</c:v>
                </c:pt>
                <c:pt idx="2130">
                  <c:v>50984</c:v>
                </c:pt>
                <c:pt idx="2131">
                  <c:v>50991</c:v>
                </c:pt>
                <c:pt idx="2132">
                  <c:v>50998</c:v>
                </c:pt>
                <c:pt idx="2133">
                  <c:v>51005</c:v>
                </c:pt>
                <c:pt idx="2134">
                  <c:v>51012</c:v>
                </c:pt>
                <c:pt idx="2135">
                  <c:v>51019</c:v>
                </c:pt>
                <c:pt idx="2136">
                  <c:v>51026</c:v>
                </c:pt>
                <c:pt idx="2137">
                  <c:v>51033</c:v>
                </c:pt>
                <c:pt idx="2138">
                  <c:v>51040</c:v>
                </c:pt>
                <c:pt idx="2139">
                  <c:v>51047</c:v>
                </c:pt>
                <c:pt idx="2140">
                  <c:v>51054</c:v>
                </c:pt>
                <c:pt idx="2141">
                  <c:v>51061</c:v>
                </c:pt>
                <c:pt idx="2142">
                  <c:v>51068</c:v>
                </c:pt>
                <c:pt idx="2143">
                  <c:v>51075</c:v>
                </c:pt>
                <c:pt idx="2144">
                  <c:v>51082</c:v>
                </c:pt>
                <c:pt idx="2145">
                  <c:v>51089</c:v>
                </c:pt>
                <c:pt idx="2146">
                  <c:v>51096</c:v>
                </c:pt>
                <c:pt idx="2147">
                  <c:v>51103</c:v>
                </c:pt>
                <c:pt idx="2148">
                  <c:v>51110</c:v>
                </c:pt>
                <c:pt idx="2149">
                  <c:v>51117</c:v>
                </c:pt>
                <c:pt idx="2150">
                  <c:v>51124</c:v>
                </c:pt>
                <c:pt idx="2151">
                  <c:v>51131</c:v>
                </c:pt>
                <c:pt idx="2152">
                  <c:v>51138</c:v>
                </c:pt>
                <c:pt idx="2153">
                  <c:v>51145</c:v>
                </c:pt>
                <c:pt idx="2154">
                  <c:v>51152</c:v>
                </c:pt>
                <c:pt idx="2155">
                  <c:v>51159</c:v>
                </c:pt>
                <c:pt idx="2156">
                  <c:v>51166</c:v>
                </c:pt>
                <c:pt idx="2157">
                  <c:v>51173</c:v>
                </c:pt>
                <c:pt idx="2158">
                  <c:v>51180</c:v>
                </c:pt>
                <c:pt idx="2159">
                  <c:v>51187</c:v>
                </c:pt>
                <c:pt idx="2160">
                  <c:v>51194</c:v>
                </c:pt>
                <c:pt idx="2161">
                  <c:v>51201</c:v>
                </c:pt>
                <c:pt idx="2162">
                  <c:v>51208</c:v>
                </c:pt>
                <c:pt idx="2163">
                  <c:v>51215</c:v>
                </c:pt>
                <c:pt idx="2164">
                  <c:v>51222</c:v>
                </c:pt>
                <c:pt idx="2165">
                  <c:v>51229</c:v>
                </c:pt>
                <c:pt idx="2166">
                  <c:v>51236</c:v>
                </c:pt>
                <c:pt idx="2167">
                  <c:v>51243</c:v>
                </c:pt>
                <c:pt idx="2168">
                  <c:v>51250</c:v>
                </c:pt>
                <c:pt idx="2169">
                  <c:v>51258</c:v>
                </c:pt>
                <c:pt idx="2170">
                  <c:v>51265</c:v>
                </c:pt>
                <c:pt idx="2171">
                  <c:v>51272</c:v>
                </c:pt>
                <c:pt idx="2172">
                  <c:v>51279</c:v>
                </c:pt>
                <c:pt idx="2173">
                  <c:v>51286</c:v>
                </c:pt>
                <c:pt idx="2174">
                  <c:v>51293</c:v>
                </c:pt>
                <c:pt idx="2175">
                  <c:v>51300</c:v>
                </c:pt>
                <c:pt idx="2176">
                  <c:v>51307</c:v>
                </c:pt>
                <c:pt idx="2177">
                  <c:v>51314</c:v>
                </c:pt>
                <c:pt idx="2178">
                  <c:v>51321</c:v>
                </c:pt>
                <c:pt idx="2179">
                  <c:v>51328</c:v>
                </c:pt>
                <c:pt idx="2180">
                  <c:v>51335</c:v>
                </c:pt>
                <c:pt idx="2181">
                  <c:v>51342</c:v>
                </c:pt>
                <c:pt idx="2182">
                  <c:v>51349</c:v>
                </c:pt>
                <c:pt idx="2183">
                  <c:v>51356</c:v>
                </c:pt>
                <c:pt idx="2184">
                  <c:v>51363</c:v>
                </c:pt>
                <c:pt idx="2185">
                  <c:v>51370</c:v>
                </c:pt>
                <c:pt idx="2186">
                  <c:v>51377</c:v>
                </c:pt>
                <c:pt idx="2187">
                  <c:v>51384</c:v>
                </c:pt>
                <c:pt idx="2188">
                  <c:v>51391</c:v>
                </c:pt>
                <c:pt idx="2189">
                  <c:v>51398</c:v>
                </c:pt>
                <c:pt idx="2190">
                  <c:v>51405</c:v>
                </c:pt>
                <c:pt idx="2191">
                  <c:v>51412</c:v>
                </c:pt>
                <c:pt idx="2192">
                  <c:v>51419</c:v>
                </c:pt>
                <c:pt idx="2193">
                  <c:v>51426</c:v>
                </c:pt>
                <c:pt idx="2194">
                  <c:v>51433</c:v>
                </c:pt>
                <c:pt idx="2195">
                  <c:v>51440</c:v>
                </c:pt>
                <c:pt idx="2196">
                  <c:v>51447</c:v>
                </c:pt>
                <c:pt idx="2197">
                  <c:v>51454</c:v>
                </c:pt>
                <c:pt idx="2198">
                  <c:v>51461</c:v>
                </c:pt>
                <c:pt idx="2199">
                  <c:v>51468</c:v>
                </c:pt>
                <c:pt idx="2200">
                  <c:v>51475</c:v>
                </c:pt>
                <c:pt idx="2201">
                  <c:v>51482</c:v>
                </c:pt>
                <c:pt idx="2202">
                  <c:v>51489</c:v>
                </c:pt>
                <c:pt idx="2203">
                  <c:v>51497</c:v>
                </c:pt>
                <c:pt idx="2204">
                  <c:v>51504</c:v>
                </c:pt>
                <c:pt idx="2205">
                  <c:v>51511</c:v>
                </c:pt>
                <c:pt idx="2206">
                  <c:v>51518</c:v>
                </c:pt>
                <c:pt idx="2207">
                  <c:v>51525</c:v>
                </c:pt>
                <c:pt idx="2208">
                  <c:v>51532</c:v>
                </c:pt>
                <c:pt idx="2209">
                  <c:v>51539</c:v>
                </c:pt>
                <c:pt idx="2210">
                  <c:v>51546</c:v>
                </c:pt>
                <c:pt idx="2211">
                  <c:v>51553</c:v>
                </c:pt>
                <c:pt idx="2212">
                  <c:v>51560</c:v>
                </c:pt>
                <c:pt idx="2213">
                  <c:v>51567</c:v>
                </c:pt>
                <c:pt idx="2214">
                  <c:v>51574</c:v>
                </c:pt>
                <c:pt idx="2215">
                  <c:v>51581</c:v>
                </c:pt>
                <c:pt idx="2216">
                  <c:v>51588</c:v>
                </c:pt>
                <c:pt idx="2217">
                  <c:v>51595</c:v>
                </c:pt>
                <c:pt idx="2218">
                  <c:v>51602</c:v>
                </c:pt>
                <c:pt idx="2219">
                  <c:v>51609</c:v>
                </c:pt>
                <c:pt idx="2220">
                  <c:v>51616</c:v>
                </c:pt>
                <c:pt idx="2221">
                  <c:v>51623</c:v>
                </c:pt>
                <c:pt idx="2222">
                  <c:v>51630</c:v>
                </c:pt>
                <c:pt idx="2223">
                  <c:v>51637</c:v>
                </c:pt>
                <c:pt idx="2224">
                  <c:v>51644</c:v>
                </c:pt>
                <c:pt idx="2225">
                  <c:v>51651</c:v>
                </c:pt>
                <c:pt idx="2226">
                  <c:v>51658</c:v>
                </c:pt>
                <c:pt idx="2227">
                  <c:v>51665</c:v>
                </c:pt>
                <c:pt idx="2228">
                  <c:v>51672</c:v>
                </c:pt>
                <c:pt idx="2229">
                  <c:v>51679</c:v>
                </c:pt>
                <c:pt idx="2230">
                  <c:v>51686</c:v>
                </c:pt>
                <c:pt idx="2231">
                  <c:v>51693</c:v>
                </c:pt>
                <c:pt idx="2232">
                  <c:v>51700</c:v>
                </c:pt>
                <c:pt idx="2233">
                  <c:v>51707</c:v>
                </c:pt>
                <c:pt idx="2234">
                  <c:v>51714</c:v>
                </c:pt>
                <c:pt idx="2235">
                  <c:v>51721</c:v>
                </c:pt>
                <c:pt idx="2236">
                  <c:v>51728</c:v>
                </c:pt>
                <c:pt idx="2237">
                  <c:v>51735</c:v>
                </c:pt>
                <c:pt idx="2238">
                  <c:v>51742</c:v>
                </c:pt>
                <c:pt idx="2239">
                  <c:v>51749</c:v>
                </c:pt>
                <c:pt idx="2240">
                  <c:v>51756</c:v>
                </c:pt>
                <c:pt idx="2241">
                  <c:v>51763</c:v>
                </c:pt>
                <c:pt idx="2242">
                  <c:v>51770</c:v>
                </c:pt>
                <c:pt idx="2243">
                  <c:v>51777</c:v>
                </c:pt>
                <c:pt idx="2244">
                  <c:v>51784</c:v>
                </c:pt>
                <c:pt idx="2245">
                  <c:v>51791</c:v>
                </c:pt>
                <c:pt idx="2246">
                  <c:v>51798</c:v>
                </c:pt>
                <c:pt idx="2247">
                  <c:v>51805</c:v>
                </c:pt>
                <c:pt idx="2248">
                  <c:v>51812</c:v>
                </c:pt>
                <c:pt idx="2249">
                  <c:v>51819</c:v>
                </c:pt>
                <c:pt idx="2250">
                  <c:v>51826</c:v>
                </c:pt>
                <c:pt idx="2251">
                  <c:v>51833</c:v>
                </c:pt>
                <c:pt idx="2252">
                  <c:v>51840</c:v>
                </c:pt>
                <c:pt idx="2253">
                  <c:v>51847</c:v>
                </c:pt>
                <c:pt idx="2254">
                  <c:v>51854</c:v>
                </c:pt>
                <c:pt idx="2255">
                  <c:v>51862</c:v>
                </c:pt>
                <c:pt idx="2256">
                  <c:v>51869</c:v>
                </c:pt>
                <c:pt idx="2257">
                  <c:v>51876</c:v>
                </c:pt>
                <c:pt idx="2258">
                  <c:v>51883</c:v>
                </c:pt>
                <c:pt idx="2259">
                  <c:v>51890</c:v>
                </c:pt>
                <c:pt idx="2260">
                  <c:v>51897</c:v>
                </c:pt>
                <c:pt idx="2261">
                  <c:v>51904</c:v>
                </c:pt>
                <c:pt idx="2262">
                  <c:v>51911</c:v>
                </c:pt>
                <c:pt idx="2263">
                  <c:v>51918</c:v>
                </c:pt>
                <c:pt idx="2264">
                  <c:v>51925</c:v>
                </c:pt>
                <c:pt idx="2265">
                  <c:v>51932</c:v>
                </c:pt>
                <c:pt idx="2266">
                  <c:v>51939</c:v>
                </c:pt>
                <c:pt idx="2267">
                  <c:v>51946</c:v>
                </c:pt>
                <c:pt idx="2268">
                  <c:v>51953</c:v>
                </c:pt>
                <c:pt idx="2269">
                  <c:v>51964</c:v>
                </c:pt>
                <c:pt idx="2270">
                  <c:v>51971</c:v>
                </c:pt>
                <c:pt idx="2271">
                  <c:v>51978</c:v>
                </c:pt>
                <c:pt idx="2272">
                  <c:v>51985</c:v>
                </c:pt>
                <c:pt idx="2273">
                  <c:v>51992</c:v>
                </c:pt>
                <c:pt idx="2274">
                  <c:v>51999</c:v>
                </c:pt>
                <c:pt idx="2275">
                  <c:v>52006</c:v>
                </c:pt>
                <c:pt idx="2276">
                  <c:v>52013</c:v>
                </c:pt>
                <c:pt idx="2277">
                  <c:v>52020</c:v>
                </c:pt>
                <c:pt idx="2278">
                  <c:v>52027</c:v>
                </c:pt>
                <c:pt idx="2279">
                  <c:v>52034</c:v>
                </c:pt>
                <c:pt idx="2280">
                  <c:v>52041</c:v>
                </c:pt>
                <c:pt idx="2281">
                  <c:v>52048</c:v>
                </c:pt>
                <c:pt idx="2282">
                  <c:v>52055</c:v>
                </c:pt>
                <c:pt idx="2283">
                  <c:v>52062</c:v>
                </c:pt>
                <c:pt idx="2284">
                  <c:v>52069</c:v>
                </c:pt>
                <c:pt idx="2285">
                  <c:v>52076</c:v>
                </c:pt>
                <c:pt idx="2286">
                  <c:v>52083</c:v>
                </c:pt>
                <c:pt idx="2287">
                  <c:v>52090</c:v>
                </c:pt>
                <c:pt idx="2288">
                  <c:v>52097</c:v>
                </c:pt>
                <c:pt idx="2289">
                  <c:v>52104</c:v>
                </c:pt>
                <c:pt idx="2290">
                  <c:v>52111</c:v>
                </c:pt>
                <c:pt idx="2291">
                  <c:v>52118</c:v>
                </c:pt>
                <c:pt idx="2292">
                  <c:v>52125</c:v>
                </c:pt>
                <c:pt idx="2293">
                  <c:v>52132</c:v>
                </c:pt>
                <c:pt idx="2294">
                  <c:v>52139</c:v>
                </c:pt>
                <c:pt idx="2295">
                  <c:v>52146</c:v>
                </c:pt>
                <c:pt idx="2296">
                  <c:v>52153</c:v>
                </c:pt>
                <c:pt idx="2297">
                  <c:v>52160</c:v>
                </c:pt>
                <c:pt idx="2298">
                  <c:v>52167</c:v>
                </c:pt>
                <c:pt idx="2299">
                  <c:v>52174</c:v>
                </c:pt>
                <c:pt idx="2300">
                  <c:v>52181</c:v>
                </c:pt>
                <c:pt idx="2301">
                  <c:v>52188</c:v>
                </c:pt>
                <c:pt idx="2302">
                  <c:v>52195</c:v>
                </c:pt>
                <c:pt idx="2303">
                  <c:v>52202</c:v>
                </c:pt>
                <c:pt idx="2304">
                  <c:v>52209</c:v>
                </c:pt>
                <c:pt idx="2305">
                  <c:v>52216</c:v>
                </c:pt>
                <c:pt idx="2306">
                  <c:v>52223</c:v>
                </c:pt>
                <c:pt idx="2307">
                  <c:v>52230</c:v>
                </c:pt>
                <c:pt idx="2308">
                  <c:v>52237</c:v>
                </c:pt>
                <c:pt idx="2309">
                  <c:v>52244</c:v>
                </c:pt>
                <c:pt idx="2310">
                  <c:v>52251</c:v>
                </c:pt>
                <c:pt idx="2311">
                  <c:v>52258</c:v>
                </c:pt>
                <c:pt idx="2312">
                  <c:v>52265</c:v>
                </c:pt>
                <c:pt idx="2313">
                  <c:v>52272</c:v>
                </c:pt>
                <c:pt idx="2314">
                  <c:v>52279</c:v>
                </c:pt>
                <c:pt idx="2315">
                  <c:v>52286</c:v>
                </c:pt>
                <c:pt idx="2316">
                  <c:v>52293</c:v>
                </c:pt>
                <c:pt idx="2317">
                  <c:v>52300</c:v>
                </c:pt>
                <c:pt idx="2318">
                  <c:v>52307</c:v>
                </c:pt>
                <c:pt idx="2319">
                  <c:v>52314</c:v>
                </c:pt>
                <c:pt idx="2320">
                  <c:v>52321</c:v>
                </c:pt>
                <c:pt idx="2321">
                  <c:v>52328</c:v>
                </c:pt>
                <c:pt idx="2322">
                  <c:v>52335</c:v>
                </c:pt>
                <c:pt idx="2323">
                  <c:v>52342</c:v>
                </c:pt>
                <c:pt idx="2324">
                  <c:v>52349</c:v>
                </c:pt>
                <c:pt idx="2325">
                  <c:v>52356</c:v>
                </c:pt>
                <c:pt idx="2326">
                  <c:v>52363</c:v>
                </c:pt>
                <c:pt idx="2327">
                  <c:v>52370</c:v>
                </c:pt>
                <c:pt idx="2328">
                  <c:v>52377</c:v>
                </c:pt>
                <c:pt idx="2329">
                  <c:v>52384</c:v>
                </c:pt>
                <c:pt idx="2330">
                  <c:v>52391</c:v>
                </c:pt>
                <c:pt idx="2331">
                  <c:v>52398</c:v>
                </c:pt>
                <c:pt idx="2332">
                  <c:v>52405</c:v>
                </c:pt>
                <c:pt idx="2333">
                  <c:v>52412</c:v>
                </c:pt>
                <c:pt idx="2334">
                  <c:v>52419</c:v>
                </c:pt>
                <c:pt idx="2335">
                  <c:v>52426</c:v>
                </c:pt>
                <c:pt idx="2336">
                  <c:v>52433</c:v>
                </c:pt>
                <c:pt idx="2337">
                  <c:v>52440</c:v>
                </c:pt>
                <c:pt idx="2338">
                  <c:v>52447</c:v>
                </c:pt>
                <c:pt idx="2339">
                  <c:v>52454</c:v>
                </c:pt>
                <c:pt idx="2340">
                  <c:v>52461</c:v>
                </c:pt>
                <c:pt idx="2341">
                  <c:v>52468</c:v>
                </c:pt>
                <c:pt idx="2342">
                  <c:v>52475</c:v>
                </c:pt>
                <c:pt idx="2343">
                  <c:v>52482</c:v>
                </c:pt>
                <c:pt idx="2344">
                  <c:v>52489</c:v>
                </c:pt>
                <c:pt idx="2345">
                  <c:v>52496</c:v>
                </c:pt>
                <c:pt idx="2346">
                  <c:v>52503</c:v>
                </c:pt>
                <c:pt idx="2347">
                  <c:v>52510</c:v>
                </c:pt>
                <c:pt idx="2348">
                  <c:v>52517</c:v>
                </c:pt>
                <c:pt idx="2349">
                  <c:v>52524</c:v>
                </c:pt>
                <c:pt idx="2350">
                  <c:v>52531</c:v>
                </c:pt>
                <c:pt idx="2351">
                  <c:v>52538</c:v>
                </c:pt>
                <c:pt idx="2352">
                  <c:v>52545</c:v>
                </c:pt>
                <c:pt idx="2353">
                  <c:v>52552</c:v>
                </c:pt>
                <c:pt idx="2354">
                  <c:v>52559</c:v>
                </c:pt>
                <c:pt idx="2355">
                  <c:v>52566</c:v>
                </c:pt>
                <c:pt idx="2356">
                  <c:v>52573</c:v>
                </c:pt>
                <c:pt idx="2357">
                  <c:v>52580</c:v>
                </c:pt>
                <c:pt idx="2358">
                  <c:v>52587</c:v>
                </c:pt>
                <c:pt idx="2359">
                  <c:v>52594</c:v>
                </c:pt>
                <c:pt idx="2360">
                  <c:v>52601</c:v>
                </c:pt>
                <c:pt idx="2361">
                  <c:v>52608</c:v>
                </c:pt>
                <c:pt idx="2362">
                  <c:v>52615</c:v>
                </c:pt>
                <c:pt idx="2363">
                  <c:v>52622</c:v>
                </c:pt>
                <c:pt idx="2364">
                  <c:v>52629</c:v>
                </c:pt>
                <c:pt idx="2365">
                  <c:v>52636</c:v>
                </c:pt>
                <c:pt idx="2366">
                  <c:v>52643</c:v>
                </c:pt>
                <c:pt idx="2367">
                  <c:v>52650</c:v>
                </c:pt>
                <c:pt idx="2368">
                  <c:v>52657</c:v>
                </c:pt>
                <c:pt idx="2369">
                  <c:v>52664</c:v>
                </c:pt>
                <c:pt idx="2370">
                  <c:v>52671</c:v>
                </c:pt>
                <c:pt idx="2371">
                  <c:v>52678</c:v>
                </c:pt>
                <c:pt idx="2372">
                  <c:v>52685</c:v>
                </c:pt>
                <c:pt idx="2373">
                  <c:v>52692</c:v>
                </c:pt>
                <c:pt idx="2374">
                  <c:v>52699</c:v>
                </c:pt>
                <c:pt idx="2375">
                  <c:v>52706</c:v>
                </c:pt>
                <c:pt idx="2376">
                  <c:v>52713</c:v>
                </c:pt>
                <c:pt idx="2377">
                  <c:v>52720</c:v>
                </c:pt>
                <c:pt idx="2378">
                  <c:v>52727</c:v>
                </c:pt>
                <c:pt idx="2379">
                  <c:v>52734</c:v>
                </c:pt>
                <c:pt idx="2380">
                  <c:v>52741</c:v>
                </c:pt>
                <c:pt idx="2381">
                  <c:v>52748</c:v>
                </c:pt>
                <c:pt idx="2382">
                  <c:v>52755</c:v>
                </c:pt>
                <c:pt idx="2383">
                  <c:v>52762</c:v>
                </c:pt>
                <c:pt idx="2384">
                  <c:v>52769</c:v>
                </c:pt>
                <c:pt idx="2385">
                  <c:v>52776</c:v>
                </c:pt>
                <c:pt idx="2386">
                  <c:v>52783</c:v>
                </c:pt>
                <c:pt idx="2387">
                  <c:v>52790</c:v>
                </c:pt>
                <c:pt idx="2388">
                  <c:v>52797</c:v>
                </c:pt>
                <c:pt idx="2389">
                  <c:v>52804</c:v>
                </c:pt>
                <c:pt idx="2390">
                  <c:v>52811</c:v>
                </c:pt>
                <c:pt idx="2391">
                  <c:v>52818</c:v>
                </c:pt>
                <c:pt idx="2392">
                  <c:v>52825</c:v>
                </c:pt>
                <c:pt idx="2393">
                  <c:v>52832</c:v>
                </c:pt>
                <c:pt idx="2394">
                  <c:v>52839</c:v>
                </c:pt>
                <c:pt idx="2395">
                  <c:v>52846</c:v>
                </c:pt>
                <c:pt idx="2396">
                  <c:v>52853</c:v>
                </c:pt>
                <c:pt idx="2397">
                  <c:v>52860</c:v>
                </c:pt>
                <c:pt idx="2398">
                  <c:v>52867</c:v>
                </c:pt>
                <c:pt idx="2399">
                  <c:v>52874</c:v>
                </c:pt>
                <c:pt idx="2400">
                  <c:v>52881</c:v>
                </c:pt>
                <c:pt idx="2401">
                  <c:v>52888</c:v>
                </c:pt>
                <c:pt idx="2402">
                  <c:v>52895</c:v>
                </c:pt>
                <c:pt idx="2403">
                  <c:v>52902</c:v>
                </c:pt>
                <c:pt idx="2404">
                  <c:v>52909</c:v>
                </c:pt>
                <c:pt idx="2405">
                  <c:v>52916</c:v>
                </c:pt>
                <c:pt idx="2406">
                  <c:v>52923</c:v>
                </c:pt>
                <c:pt idx="2407">
                  <c:v>52930</c:v>
                </c:pt>
                <c:pt idx="2408">
                  <c:v>52937</c:v>
                </c:pt>
                <c:pt idx="2409">
                  <c:v>52944</c:v>
                </c:pt>
                <c:pt idx="2410">
                  <c:v>52951</c:v>
                </c:pt>
                <c:pt idx="2411">
                  <c:v>52958</c:v>
                </c:pt>
                <c:pt idx="2412">
                  <c:v>52965</c:v>
                </c:pt>
                <c:pt idx="2413">
                  <c:v>52972</c:v>
                </c:pt>
                <c:pt idx="2414">
                  <c:v>52979</c:v>
                </c:pt>
                <c:pt idx="2415">
                  <c:v>52986</c:v>
                </c:pt>
                <c:pt idx="2416">
                  <c:v>52993</c:v>
                </c:pt>
                <c:pt idx="2417">
                  <c:v>53000</c:v>
                </c:pt>
                <c:pt idx="2418">
                  <c:v>53007</c:v>
                </c:pt>
                <c:pt idx="2419">
                  <c:v>53014</c:v>
                </c:pt>
                <c:pt idx="2420">
                  <c:v>53021</c:v>
                </c:pt>
                <c:pt idx="2421">
                  <c:v>53028</c:v>
                </c:pt>
                <c:pt idx="2422">
                  <c:v>53035</c:v>
                </c:pt>
                <c:pt idx="2423">
                  <c:v>53042</c:v>
                </c:pt>
                <c:pt idx="2424">
                  <c:v>53049</c:v>
                </c:pt>
                <c:pt idx="2425">
                  <c:v>53056</c:v>
                </c:pt>
                <c:pt idx="2426">
                  <c:v>53063</c:v>
                </c:pt>
                <c:pt idx="2427">
                  <c:v>53070</c:v>
                </c:pt>
                <c:pt idx="2428">
                  <c:v>53077</c:v>
                </c:pt>
                <c:pt idx="2429">
                  <c:v>53084</c:v>
                </c:pt>
                <c:pt idx="2430">
                  <c:v>53091</c:v>
                </c:pt>
                <c:pt idx="2431">
                  <c:v>53098</c:v>
                </c:pt>
                <c:pt idx="2432">
                  <c:v>53105</c:v>
                </c:pt>
                <c:pt idx="2433">
                  <c:v>53112</c:v>
                </c:pt>
                <c:pt idx="2434">
                  <c:v>53119</c:v>
                </c:pt>
                <c:pt idx="2435">
                  <c:v>53126</c:v>
                </c:pt>
                <c:pt idx="2436">
                  <c:v>53133</c:v>
                </c:pt>
                <c:pt idx="2437">
                  <c:v>53140</c:v>
                </c:pt>
                <c:pt idx="2438">
                  <c:v>53147</c:v>
                </c:pt>
                <c:pt idx="2439">
                  <c:v>53154</c:v>
                </c:pt>
                <c:pt idx="2440">
                  <c:v>53161</c:v>
                </c:pt>
                <c:pt idx="2441">
                  <c:v>53168</c:v>
                </c:pt>
                <c:pt idx="2442">
                  <c:v>53175</c:v>
                </c:pt>
                <c:pt idx="2443">
                  <c:v>53182</c:v>
                </c:pt>
                <c:pt idx="2444">
                  <c:v>53189</c:v>
                </c:pt>
                <c:pt idx="2445">
                  <c:v>53196</c:v>
                </c:pt>
                <c:pt idx="2446">
                  <c:v>53203</c:v>
                </c:pt>
                <c:pt idx="2447">
                  <c:v>53210</c:v>
                </c:pt>
                <c:pt idx="2448">
                  <c:v>53217</c:v>
                </c:pt>
                <c:pt idx="2449">
                  <c:v>53224</c:v>
                </c:pt>
                <c:pt idx="2450">
                  <c:v>53231</c:v>
                </c:pt>
                <c:pt idx="2451">
                  <c:v>53238</c:v>
                </c:pt>
                <c:pt idx="2452">
                  <c:v>53245</c:v>
                </c:pt>
                <c:pt idx="2453">
                  <c:v>53252</c:v>
                </c:pt>
                <c:pt idx="2454">
                  <c:v>53259</c:v>
                </c:pt>
                <c:pt idx="2455">
                  <c:v>53266</c:v>
                </c:pt>
                <c:pt idx="2456">
                  <c:v>53273</c:v>
                </c:pt>
                <c:pt idx="2457">
                  <c:v>53280</c:v>
                </c:pt>
                <c:pt idx="2458">
                  <c:v>53287</c:v>
                </c:pt>
                <c:pt idx="2459">
                  <c:v>53294</c:v>
                </c:pt>
                <c:pt idx="2460">
                  <c:v>53301</c:v>
                </c:pt>
                <c:pt idx="2461">
                  <c:v>53308</c:v>
                </c:pt>
                <c:pt idx="2462">
                  <c:v>53315</c:v>
                </c:pt>
                <c:pt idx="2463">
                  <c:v>53323</c:v>
                </c:pt>
                <c:pt idx="2464">
                  <c:v>53330</c:v>
                </c:pt>
                <c:pt idx="2465">
                  <c:v>53337</c:v>
                </c:pt>
                <c:pt idx="2466">
                  <c:v>53344</c:v>
                </c:pt>
                <c:pt idx="2467">
                  <c:v>53351</c:v>
                </c:pt>
                <c:pt idx="2468">
                  <c:v>53358</c:v>
                </c:pt>
                <c:pt idx="2469">
                  <c:v>53365</c:v>
                </c:pt>
                <c:pt idx="2470">
                  <c:v>53372</c:v>
                </c:pt>
                <c:pt idx="2471">
                  <c:v>53379</c:v>
                </c:pt>
                <c:pt idx="2472">
                  <c:v>53386</c:v>
                </c:pt>
                <c:pt idx="2473">
                  <c:v>53393</c:v>
                </c:pt>
                <c:pt idx="2474">
                  <c:v>53400</c:v>
                </c:pt>
                <c:pt idx="2475">
                  <c:v>53407</c:v>
                </c:pt>
                <c:pt idx="2476">
                  <c:v>53414</c:v>
                </c:pt>
                <c:pt idx="2477">
                  <c:v>53421</c:v>
                </c:pt>
                <c:pt idx="2478">
                  <c:v>53428</c:v>
                </c:pt>
                <c:pt idx="2479">
                  <c:v>53435</c:v>
                </c:pt>
                <c:pt idx="2480">
                  <c:v>53442</c:v>
                </c:pt>
                <c:pt idx="2481">
                  <c:v>53449</c:v>
                </c:pt>
                <c:pt idx="2482">
                  <c:v>53456</c:v>
                </c:pt>
                <c:pt idx="2483">
                  <c:v>53463</c:v>
                </c:pt>
                <c:pt idx="2484">
                  <c:v>53470</c:v>
                </c:pt>
                <c:pt idx="2485">
                  <c:v>53477</c:v>
                </c:pt>
                <c:pt idx="2486">
                  <c:v>53484</c:v>
                </c:pt>
                <c:pt idx="2487">
                  <c:v>53491</c:v>
                </c:pt>
                <c:pt idx="2488">
                  <c:v>53498</c:v>
                </c:pt>
                <c:pt idx="2489">
                  <c:v>53505</c:v>
                </c:pt>
                <c:pt idx="2490">
                  <c:v>53512</c:v>
                </c:pt>
                <c:pt idx="2491">
                  <c:v>53519</c:v>
                </c:pt>
                <c:pt idx="2492">
                  <c:v>53526</c:v>
                </c:pt>
                <c:pt idx="2493">
                  <c:v>53533</c:v>
                </c:pt>
                <c:pt idx="2494">
                  <c:v>53540</c:v>
                </c:pt>
                <c:pt idx="2495">
                  <c:v>53547</c:v>
                </c:pt>
                <c:pt idx="2496">
                  <c:v>53554</c:v>
                </c:pt>
                <c:pt idx="2497">
                  <c:v>53561</c:v>
                </c:pt>
                <c:pt idx="2498">
                  <c:v>53568</c:v>
                </c:pt>
                <c:pt idx="2499">
                  <c:v>53575</c:v>
                </c:pt>
                <c:pt idx="2500">
                  <c:v>53582</c:v>
                </c:pt>
                <c:pt idx="2501">
                  <c:v>53589</c:v>
                </c:pt>
                <c:pt idx="2502">
                  <c:v>53596</c:v>
                </c:pt>
                <c:pt idx="2503">
                  <c:v>53603</c:v>
                </c:pt>
                <c:pt idx="2504">
                  <c:v>53610</c:v>
                </c:pt>
                <c:pt idx="2505">
                  <c:v>53617</c:v>
                </c:pt>
                <c:pt idx="2506">
                  <c:v>53624</c:v>
                </c:pt>
                <c:pt idx="2507">
                  <c:v>53631</c:v>
                </c:pt>
                <c:pt idx="2508">
                  <c:v>53638</c:v>
                </c:pt>
                <c:pt idx="2509">
                  <c:v>53645</c:v>
                </c:pt>
                <c:pt idx="2510">
                  <c:v>53652</c:v>
                </c:pt>
                <c:pt idx="2511">
                  <c:v>53659</c:v>
                </c:pt>
                <c:pt idx="2512">
                  <c:v>53666</c:v>
                </c:pt>
                <c:pt idx="2513">
                  <c:v>53673</c:v>
                </c:pt>
                <c:pt idx="2514">
                  <c:v>53680</c:v>
                </c:pt>
                <c:pt idx="2515">
                  <c:v>53688</c:v>
                </c:pt>
                <c:pt idx="2516">
                  <c:v>53695</c:v>
                </c:pt>
                <c:pt idx="2517">
                  <c:v>53702</c:v>
                </c:pt>
                <c:pt idx="2518">
                  <c:v>53709</c:v>
                </c:pt>
                <c:pt idx="2519">
                  <c:v>53716</c:v>
                </c:pt>
                <c:pt idx="2520">
                  <c:v>53723</c:v>
                </c:pt>
                <c:pt idx="2521">
                  <c:v>53730</c:v>
                </c:pt>
                <c:pt idx="2522">
                  <c:v>53737</c:v>
                </c:pt>
                <c:pt idx="2523">
                  <c:v>53744</c:v>
                </c:pt>
                <c:pt idx="2524">
                  <c:v>53751</c:v>
                </c:pt>
                <c:pt idx="2525">
                  <c:v>53758</c:v>
                </c:pt>
                <c:pt idx="2526">
                  <c:v>53765</c:v>
                </c:pt>
                <c:pt idx="2527">
                  <c:v>53772</c:v>
                </c:pt>
                <c:pt idx="2528">
                  <c:v>53779</c:v>
                </c:pt>
                <c:pt idx="2529">
                  <c:v>53786</c:v>
                </c:pt>
                <c:pt idx="2530">
                  <c:v>53793</c:v>
                </c:pt>
                <c:pt idx="2531">
                  <c:v>53800</c:v>
                </c:pt>
                <c:pt idx="2532">
                  <c:v>53807</c:v>
                </c:pt>
                <c:pt idx="2533">
                  <c:v>53814</c:v>
                </c:pt>
                <c:pt idx="2534">
                  <c:v>53821</c:v>
                </c:pt>
                <c:pt idx="2535">
                  <c:v>53828</c:v>
                </c:pt>
                <c:pt idx="2536">
                  <c:v>53835</c:v>
                </c:pt>
                <c:pt idx="2537">
                  <c:v>53842</c:v>
                </c:pt>
                <c:pt idx="2538">
                  <c:v>53849</c:v>
                </c:pt>
                <c:pt idx="2539">
                  <c:v>53856</c:v>
                </c:pt>
                <c:pt idx="2540">
                  <c:v>53863</c:v>
                </c:pt>
                <c:pt idx="2541">
                  <c:v>53870</c:v>
                </c:pt>
                <c:pt idx="2542">
                  <c:v>53877</c:v>
                </c:pt>
                <c:pt idx="2543">
                  <c:v>53884</c:v>
                </c:pt>
                <c:pt idx="2544">
                  <c:v>53891</c:v>
                </c:pt>
                <c:pt idx="2545">
                  <c:v>53898</c:v>
                </c:pt>
                <c:pt idx="2546">
                  <c:v>53905</c:v>
                </c:pt>
                <c:pt idx="2547">
                  <c:v>53912</c:v>
                </c:pt>
                <c:pt idx="2548">
                  <c:v>53919</c:v>
                </c:pt>
                <c:pt idx="2549">
                  <c:v>53926</c:v>
                </c:pt>
                <c:pt idx="2550">
                  <c:v>53933</c:v>
                </c:pt>
                <c:pt idx="2551">
                  <c:v>53940</c:v>
                </c:pt>
                <c:pt idx="2552">
                  <c:v>53947</c:v>
                </c:pt>
                <c:pt idx="2553">
                  <c:v>53954</c:v>
                </c:pt>
                <c:pt idx="2554">
                  <c:v>53961</c:v>
                </c:pt>
                <c:pt idx="2555">
                  <c:v>53968</c:v>
                </c:pt>
                <c:pt idx="2556">
                  <c:v>53975</c:v>
                </c:pt>
                <c:pt idx="2557">
                  <c:v>53982</c:v>
                </c:pt>
                <c:pt idx="2558">
                  <c:v>53989</c:v>
                </c:pt>
                <c:pt idx="2559">
                  <c:v>53996</c:v>
                </c:pt>
                <c:pt idx="2560">
                  <c:v>54003</c:v>
                </c:pt>
                <c:pt idx="2561">
                  <c:v>54010</c:v>
                </c:pt>
                <c:pt idx="2562">
                  <c:v>54017</c:v>
                </c:pt>
                <c:pt idx="2563">
                  <c:v>54024</c:v>
                </c:pt>
                <c:pt idx="2564">
                  <c:v>54031</c:v>
                </c:pt>
                <c:pt idx="2565">
                  <c:v>54038</c:v>
                </c:pt>
                <c:pt idx="2566">
                  <c:v>54045</c:v>
                </c:pt>
                <c:pt idx="2567">
                  <c:v>54053</c:v>
                </c:pt>
                <c:pt idx="2568">
                  <c:v>54060</c:v>
                </c:pt>
                <c:pt idx="2569">
                  <c:v>54067</c:v>
                </c:pt>
                <c:pt idx="2570">
                  <c:v>54074</c:v>
                </c:pt>
                <c:pt idx="2571">
                  <c:v>54081</c:v>
                </c:pt>
                <c:pt idx="2572">
                  <c:v>54088</c:v>
                </c:pt>
                <c:pt idx="2573">
                  <c:v>54095</c:v>
                </c:pt>
                <c:pt idx="2574">
                  <c:v>54102</c:v>
                </c:pt>
                <c:pt idx="2575">
                  <c:v>54109</c:v>
                </c:pt>
                <c:pt idx="2576">
                  <c:v>54116</c:v>
                </c:pt>
                <c:pt idx="2577">
                  <c:v>54123</c:v>
                </c:pt>
                <c:pt idx="2578">
                  <c:v>54130</c:v>
                </c:pt>
                <c:pt idx="2579">
                  <c:v>54137</c:v>
                </c:pt>
                <c:pt idx="2580">
                  <c:v>54144</c:v>
                </c:pt>
                <c:pt idx="2581">
                  <c:v>54155</c:v>
                </c:pt>
                <c:pt idx="2582">
                  <c:v>54162</c:v>
                </c:pt>
                <c:pt idx="2583">
                  <c:v>54169</c:v>
                </c:pt>
                <c:pt idx="2584">
                  <c:v>54176</c:v>
                </c:pt>
                <c:pt idx="2585">
                  <c:v>54183</c:v>
                </c:pt>
                <c:pt idx="2586">
                  <c:v>54190</c:v>
                </c:pt>
                <c:pt idx="2587">
                  <c:v>54197</c:v>
                </c:pt>
                <c:pt idx="2588">
                  <c:v>54204</c:v>
                </c:pt>
                <c:pt idx="2589">
                  <c:v>54211</c:v>
                </c:pt>
                <c:pt idx="2590">
                  <c:v>54218</c:v>
                </c:pt>
                <c:pt idx="2591">
                  <c:v>54225</c:v>
                </c:pt>
                <c:pt idx="2592">
                  <c:v>54232</c:v>
                </c:pt>
                <c:pt idx="2593">
                  <c:v>54239</c:v>
                </c:pt>
                <c:pt idx="2594">
                  <c:v>54246</c:v>
                </c:pt>
                <c:pt idx="2595">
                  <c:v>54253</c:v>
                </c:pt>
                <c:pt idx="2596">
                  <c:v>54260</c:v>
                </c:pt>
                <c:pt idx="2597">
                  <c:v>54267</c:v>
                </c:pt>
                <c:pt idx="2598">
                  <c:v>54274</c:v>
                </c:pt>
                <c:pt idx="2599">
                  <c:v>54281</c:v>
                </c:pt>
                <c:pt idx="2600">
                  <c:v>54288</c:v>
                </c:pt>
                <c:pt idx="2601">
                  <c:v>54295</c:v>
                </c:pt>
                <c:pt idx="2602">
                  <c:v>54302</c:v>
                </c:pt>
                <c:pt idx="2603">
                  <c:v>54309</c:v>
                </c:pt>
                <c:pt idx="2604">
                  <c:v>54316</c:v>
                </c:pt>
                <c:pt idx="2605">
                  <c:v>54323</c:v>
                </c:pt>
                <c:pt idx="2606">
                  <c:v>54330</c:v>
                </c:pt>
                <c:pt idx="2607">
                  <c:v>54337</c:v>
                </c:pt>
                <c:pt idx="2608">
                  <c:v>54344</c:v>
                </c:pt>
                <c:pt idx="2609">
                  <c:v>54351</c:v>
                </c:pt>
                <c:pt idx="2610">
                  <c:v>54358</c:v>
                </c:pt>
                <c:pt idx="2611">
                  <c:v>54365</c:v>
                </c:pt>
                <c:pt idx="2612">
                  <c:v>54372</c:v>
                </c:pt>
                <c:pt idx="2613">
                  <c:v>54379</c:v>
                </c:pt>
                <c:pt idx="2614">
                  <c:v>54386</c:v>
                </c:pt>
                <c:pt idx="2615">
                  <c:v>54393</c:v>
                </c:pt>
                <c:pt idx="2616">
                  <c:v>54400</c:v>
                </c:pt>
                <c:pt idx="2617">
                  <c:v>54407</c:v>
                </c:pt>
                <c:pt idx="2618">
                  <c:v>54414</c:v>
                </c:pt>
                <c:pt idx="2619">
                  <c:v>54421</c:v>
                </c:pt>
                <c:pt idx="2620">
                  <c:v>54428</c:v>
                </c:pt>
                <c:pt idx="2621">
                  <c:v>54435</c:v>
                </c:pt>
                <c:pt idx="2622">
                  <c:v>54442</c:v>
                </c:pt>
                <c:pt idx="2623">
                  <c:v>54449</c:v>
                </c:pt>
                <c:pt idx="2624">
                  <c:v>54456</c:v>
                </c:pt>
                <c:pt idx="2625">
                  <c:v>54463</c:v>
                </c:pt>
                <c:pt idx="2626">
                  <c:v>54470</c:v>
                </c:pt>
                <c:pt idx="2627">
                  <c:v>54477</c:v>
                </c:pt>
                <c:pt idx="2628">
                  <c:v>54484</c:v>
                </c:pt>
                <c:pt idx="2629">
                  <c:v>54491</c:v>
                </c:pt>
                <c:pt idx="2630">
                  <c:v>54498</c:v>
                </c:pt>
                <c:pt idx="2631">
                  <c:v>54505</c:v>
                </c:pt>
                <c:pt idx="2632">
                  <c:v>54512</c:v>
                </c:pt>
                <c:pt idx="2633">
                  <c:v>54519</c:v>
                </c:pt>
                <c:pt idx="2634">
                  <c:v>54526</c:v>
                </c:pt>
                <c:pt idx="2635">
                  <c:v>54533</c:v>
                </c:pt>
                <c:pt idx="2636">
                  <c:v>54540</c:v>
                </c:pt>
                <c:pt idx="2637">
                  <c:v>54547</c:v>
                </c:pt>
                <c:pt idx="2638">
                  <c:v>54554</c:v>
                </c:pt>
                <c:pt idx="2639">
                  <c:v>54561</c:v>
                </c:pt>
                <c:pt idx="2640">
                  <c:v>54568</c:v>
                </c:pt>
                <c:pt idx="2641">
                  <c:v>54575</c:v>
                </c:pt>
                <c:pt idx="2642">
                  <c:v>54582</c:v>
                </c:pt>
                <c:pt idx="2643">
                  <c:v>54589</c:v>
                </c:pt>
                <c:pt idx="2644">
                  <c:v>54596</c:v>
                </c:pt>
                <c:pt idx="2645">
                  <c:v>54603</c:v>
                </c:pt>
                <c:pt idx="2646">
                  <c:v>54610</c:v>
                </c:pt>
                <c:pt idx="2647">
                  <c:v>54617</c:v>
                </c:pt>
                <c:pt idx="2648">
                  <c:v>54624</c:v>
                </c:pt>
                <c:pt idx="2649">
                  <c:v>54631</c:v>
                </c:pt>
                <c:pt idx="2650">
                  <c:v>54638</c:v>
                </c:pt>
                <c:pt idx="2651">
                  <c:v>54645</c:v>
                </c:pt>
                <c:pt idx="2652">
                  <c:v>54652</c:v>
                </c:pt>
                <c:pt idx="2653">
                  <c:v>54659</c:v>
                </c:pt>
                <c:pt idx="2654">
                  <c:v>54666</c:v>
                </c:pt>
                <c:pt idx="2655">
                  <c:v>54673</c:v>
                </c:pt>
                <c:pt idx="2656">
                  <c:v>54680</c:v>
                </c:pt>
                <c:pt idx="2657">
                  <c:v>54687</c:v>
                </c:pt>
                <c:pt idx="2658">
                  <c:v>54694</c:v>
                </c:pt>
                <c:pt idx="2659">
                  <c:v>54701</c:v>
                </c:pt>
                <c:pt idx="2660">
                  <c:v>54708</c:v>
                </c:pt>
                <c:pt idx="2661">
                  <c:v>54715</c:v>
                </c:pt>
                <c:pt idx="2662">
                  <c:v>54722</c:v>
                </c:pt>
                <c:pt idx="2663">
                  <c:v>54729</c:v>
                </c:pt>
                <c:pt idx="2664">
                  <c:v>54736</c:v>
                </c:pt>
                <c:pt idx="2665">
                  <c:v>54743</c:v>
                </c:pt>
                <c:pt idx="2666">
                  <c:v>54750</c:v>
                </c:pt>
                <c:pt idx="2667">
                  <c:v>54757</c:v>
                </c:pt>
                <c:pt idx="2668">
                  <c:v>54764</c:v>
                </c:pt>
                <c:pt idx="2669">
                  <c:v>54771</c:v>
                </c:pt>
                <c:pt idx="2670">
                  <c:v>54778</c:v>
                </c:pt>
                <c:pt idx="2671">
                  <c:v>54785</c:v>
                </c:pt>
                <c:pt idx="2672">
                  <c:v>54792</c:v>
                </c:pt>
                <c:pt idx="2673">
                  <c:v>54799</c:v>
                </c:pt>
                <c:pt idx="2674">
                  <c:v>54806</c:v>
                </c:pt>
                <c:pt idx="2675">
                  <c:v>54813</c:v>
                </c:pt>
                <c:pt idx="2676">
                  <c:v>54820</c:v>
                </c:pt>
                <c:pt idx="2677">
                  <c:v>54827</c:v>
                </c:pt>
                <c:pt idx="2678">
                  <c:v>54834</c:v>
                </c:pt>
                <c:pt idx="2679">
                  <c:v>54841</c:v>
                </c:pt>
                <c:pt idx="2680">
                  <c:v>54848</c:v>
                </c:pt>
                <c:pt idx="2681">
                  <c:v>54855</c:v>
                </c:pt>
                <c:pt idx="2682">
                  <c:v>54862</c:v>
                </c:pt>
                <c:pt idx="2683">
                  <c:v>54869</c:v>
                </c:pt>
                <c:pt idx="2684">
                  <c:v>54876</c:v>
                </c:pt>
                <c:pt idx="2685">
                  <c:v>54883</c:v>
                </c:pt>
                <c:pt idx="2686">
                  <c:v>54890</c:v>
                </c:pt>
                <c:pt idx="2687">
                  <c:v>54897</c:v>
                </c:pt>
                <c:pt idx="2688">
                  <c:v>54904</c:v>
                </c:pt>
                <c:pt idx="2689">
                  <c:v>54911</c:v>
                </c:pt>
                <c:pt idx="2690">
                  <c:v>54918</c:v>
                </c:pt>
                <c:pt idx="2691">
                  <c:v>54925</c:v>
                </c:pt>
                <c:pt idx="2692">
                  <c:v>54932</c:v>
                </c:pt>
                <c:pt idx="2693">
                  <c:v>54939</c:v>
                </c:pt>
                <c:pt idx="2694">
                  <c:v>54946</c:v>
                </c:pt>
                <c:pt idx="2695">
                  <c:v>54953</c:v>
                </c:pt>
                <c:pt idx="2696">
                  <c:v>54960</c:v>
                </c:pt>
                <c:pt idx="2697">
                  <c:v>54967</c:v>
                </c:pt>
                <c:pt idx="2698">
                  <c:v>54974</c:v>
                </c:pt>
                <c:pt idx="2699">
                  <c:v>54981</c:v>
                </c:pt>
                <c:pt idx="2700">
                  <c:v>54988</c:v>
                </c:pt>
                <c:pt idx="2701">
                  <c:v>54995</c:v>
                </c:pt>
                <c:pt idx="2702">
                  <c:v>55002</c:v>
                </c:pt>
                <c:pt idx="2703">
                  <c:v>55009</c:v>
                </c:pt>
                <c:pt idx="2704">
                  <c:v>55016</c:v>
                </c:pt>
                <c:pt idx="2705">
                  <c:v>55023</c:v>
                </c:pt>
                <c:pt idx="2706">
                  <c:v>55030</c:v>
                </c:pt>
                <c:pt idx="2707">
                  <c:v>55037</c:v>
                </c:pt>
                <c:pt idx="2708">
                  <c:v>55044</c:v>
                </c:pt>
                <c:pt idx="2709">
                  <c:v>55051</c:v>
                </c:pt>
                <c:pt idx="2710">
                  <c:v>55058</c:v>
                </c:pt>
                <c:pt idx="2711">
                  <c:v>55065</c:v>
                </c:pt>
                <c:pt idx="2712">
                  <c:v>55072</c:v>
                </c:pt>
                <c:pt idx="2713">
                  <c:v>55079</c:v>
                </c:pt>
                <c:pt idx="2714">
                  <c:v>55086</c:v>
                </c:pt>
                <c:pt idx="2715">
                  <c:v>55093</c:v>
                </c:pt>
                <c:pt idx="2716">
                  <c:v>55100</c:v>
                </c:pt>
                <c:pt idx="2717">
                  <c:v>55107</c:v>
                </c:pt>
                <c:pt idx="2718">
                  <c:v>55114</c:v>
                </c:pt>
                <c:pt idx="2719">
                  <c:v>55121</c:v>
                </c:pt>
                <c:pt idx="2720">
                  <c:v>55128</c:v>
                </c:pt>
                <c:pt idx="2721">
                  <c:v>55135</c:v>
                </c:pt>
                <c:pt idx="2722">
                  <c:v>55142</c:v>
                </c:pt>
                <c:pt idx="2723">
                  <c:v>55149</c:v>
                </c:pt>
                <c:pt idx="2724">
                  <c:v>55156</c:v>
                </c:pt>
                <c:pt idx="2725">
                  <c:v>55163</c:v>
                </c:pt>
                <c:pt idx="2726">
                  <c:v>55170</c:v>
                </c:pt>
                <c:pt idx="2727">
                  <c:v>55177</c:v>
                </c:pt>
                <c:pt idx="2728">
                  <c:v>55184</c:v>
                </c:pt>
                <c:pt idx="2729">
                  <c:v>55191</c:v>
                </c:pt>
                <c:pt idx="2730">
                  <c:v>55198</c:v>
                </c:pt>
                <c:pt idx="2731">
                  <c:v>55205</c:v>
                </c:pt>
                <c:pt idx="2732">
                  <c:v>55212</c:v>
                </c:pt>
                <c:pt idx="2733">
                  <c:v>55219</c:v>
                </c:pt>
                <c:pt idx="2734">
                  <c:v>55226</c:v>
                </c:pt>
                <c:pt idx="2735">
                  <c:v>55233</c:v>
                </c:pt>
                <c:pt idx="2736">
                  <c:v>55240</c:v>
                </c:pt>
                <c:pt idx="2737">
                  <c:v>55247</c:v>
                </c:pt>
                <c:pt idx="2738">
                  <c:v>55254</c:v>
                </c:pt>
                <c:pt idx="2739">
                  <c:v>55261</c:v>
                </c:pt>
                <c:pt idx="2740">
                  <c:v>55268</c:v>
                </c:pt>
                <c:pt idx="2741">
                  <c:v>55275</c:v>
                </c:pt>
                <c:pt idx="2742">
                  <c:v>55282</c:v>
                </c:pt>
                <c:pt idx="2743">
                  <c:v>55289</c:v>
                </c:pt>
                <c:pt idx="2744">
                  <c:v>55296</c:v>
                </c:pt>
                <c:pt idx="2745">
                  <c:v>55303</c:v>
                </c:pt>
                <c:pt idx="2746">
                  <c:v>55310</c:v>
                </c:pt>
                <c:pt idx="2747">
                  <c:v>55317</c:v>
                </c:pt>
                <c:pt idx="2748">
                  <c:v>55324</c:v>
                </c:pt>
                <c:pt idx="2749">
                  <c:v>55331</c:v>
                </c:pt>
                <c:pt idx="2750">
                  <c:v>55338</c:v>
                </c:pt>
                <c:pt idx="2751">
                  <c:v>55345</c:v>
                </c:pt>
                <c:pt idx="2752">
                  <c:v>55352</c:v>
                </c:pt>
                <c:pt idx="2753">
                  <c:v>55359</c:v>
                </c:pt>
                <c:pt idx="2754">
                  <c:v>55366</c:v>
                </c:pt>
                <c:pt idx="2755">
                  <c:v>55373</c:v>
                </c:pt>
                <c:pt idx="2756">
                  <c:v>55380</c:v>
                </c:pt>
                <c:pt idx="2757">
                  <c:v>55387</c:v>
                </c:pt>
                <c:pt idx="2758">
                  <c:v>55394</c:v>
                </c:pt>
                <c:pt idx="2759">
                  <c:v>55401</c:v>
                </c:pt>
                <c:pt idx="2760">
                  <c:v>55408</c:v>
                </c:pt>
                <c:pt idx="2761">
                  <c:v>55415</c:v>
                </c:pt>
                <c:pt idx="2762">
                  <c:v>55422</c:v>
                </c:pt>
                <c:pt idx="2763">
                  <c:v>55429</c:v>
                </c:pt>
                <c:pt idx="2764">
                  <c:v>55436</c:v>
                </c:pt>
                <c:pt idx="2765">
                  <c:v>55443</c:v>
                </c:pt>
                <c:pt idx="2766">
                  <c:v>55450</c:v>
                </c:pt>
                <c:pt idx="2767">
                  <c:v>55457</c:v>
                </c:pt>
                <c:pt idx="2768">
                  <c:v>55464</c:v>
                </c:pt>
                <c:pt idx="2769">
                  <c:v>55471</c:v>
                </c:pt>
                <c:pt idx="2770">
                  <c:v>55478</c:v>
                </c:pt>
                <c:pt idx="2771">
                  <c:v>55485</c:v>
                </c:pt>
                <c:pt idx="2772">
                  <c:v>55492</c:v>
                </c:pt>
                <c:pt idx="2773">
                  <c:v>55499</c:v>
                </c:pt>
                <c:pt idx="2774">
                  <c:v>55506</c:v>
                </c:pt>
                <c:pt idx="2775">
                  <c:v>55514</c:v>
                </c:pt>
                <c:pt idx="2776">
                  <c:v>55521</c:v>
                </c:pt>
                <c:pt idx="2777">
                  <c:v>55528</c:v>
                </c:pt>
                <c:pt idx="2778">
                  <c:v>55535</c:v>
                </c:pt>
                <c:pt idx="2779">
                  <c:v>55542</c:v>
                </c:pt>
                <c:pt idx="2780">
                  <c:v>55549</c:v>
                </c:pt>
                <c:pt idx="2781">
                  <c:v>55556</c:v>
                </c:pt>
                <c:pt idx="2782">
                  <c:v>55563</c:v>
                </c:pt>
                <c:pt idx="2783">
                  <c:v>55570</c:v>
                </c:pt>
                <c:pt idx="2784">
                  <c:v>55577</c:v>
                </c:pt>
                <c:pt idx="2785">
                  <c:v>55584</c:v>
                </c:pt>
                <c:pt idx="2786">
                  <c:v>55591</c:v>
                </c:pt>
                <c:pt idx="2787">
                  <c:v>55598</c:v>
                </c:pt>
                <c:pt idx="2788">
                  <c:v>55605</c:v>
                </c:pt>
                <c:pt idx="2789">
                  <c:v>55612</c:v>
                </c:pt>
                <c:pt idx="2790">
                  <c:v>55619</c:v>
                </c:pt>
                <c:pt idx="2791">
                  <c:v>55626</c:v>
                </c:pt>
                <c:pt idx="2792">
                  <c:v>55633</c:v>
                </c:pt>
                <c:pt idx="2793">
                  <c:v>55641</c:v>
                </c:pt>
                <c:pt idx="2794">
                  <c:v>55648</c:v>
                </c:pt>
                <c:pt idx="2795">
                  <c:v>55655</c:v>
                </c:pt>
                <c:pt idx="2796">
                  <c:v>55662</c:v>
                </c:pt>
                <c:pt idx="2797">
                  <c:v>55669</c:v>
                </c:pt>
                <c:pt idx="2798">
                  <c:v>55676</c:v>
                </c:pt>
                <c:pt idx="2799">
                  <c:v>55683</c:v>
                </c:pt>
                <c:pt idx="2800">
                  <c:v>55690</c:v>
                </c:pt>
                <c:pt idx="2801">
                  <c:v>55697</c:v>
                </c:pt>
                <c:pt idx="2802">
                  <c:v>55704</c:v>
                </c:pt>
                <c:pt idx="2803">
                  <c:v>55711</c:v>
                </c:pt>
                <c:pt idx="2804">
                  <c:v>55718</c:v>
                </c:pt>
                <c:pt idx="2805">
                  <c:v>55725</c:v>
                </c:pt>
                <c:pt idx="2806">
                  <c:v>55732</c:v>
                </c:pt>
                <c:pt idx="2807">
                  <c:v>55739</c:v>
                </c:pt>
                <c:pt idx="2808">
                  <c:v>55746</c:v>
                </c:pt>
                <c:pt idx="2809">
                  <c:v>55753</c:v>
                </c:pt>
                <c:pt idx="2810">
                  <c:v>55760</c:v>
                </c:pt>
                <c:pt idx="2811">
                  <c:v>55767</c:v>
                </c:pt>
                <c:pt idx="2812">
                  <c:v>55774</c:v>
                </c:pt>
                <c:pt idx="2813">
                  <c:v>55781</c:v>
                </c:pt>
                <c:pt idx="2814">
                  <c:v>55788</c:v>
                </c:pt>
                <c:pt idx="2815">
                  <c:v>55795</c:v>
                </c:pt>
                <c:pt idx="2816">
                  <c:v>55802</c:v>
                </c:pt>
                <c:pt idx="2817">
                  <c:v>55809</c:v>
                </c:pt>
                <c:pt idx="2818">
                  <c:v>55816</c:v>
                </c:pt>
                <c:pt idx="2819">
                  <c:v>55823</c:v>
                </c:pt>
                <c:pt idx="2820">
                  <c:v>55830</c:v>
                </c:pt>
                <c:pt idx="2821">
                  <c:v>55837</c:v>
                </c:pt>
                <c:pt idx="2822">
                  <c:v>55844</c:v>
                </c:pt>
                <c:pt idx="2823">
                  <c:v>55851</c:v>
                </c:pt>
                <c:pt idx="2824">
                  <c:v>55858</c:v>
                </c:pt>
                <c:pt idx="2825">
                  <c:v>55865</c:v>
                </c:pt>
                <c:pt idx="2826">
                  <c:v>55872</c:v>
                </c:pt>
                <c:pt idx="2827">
                  <c:v>55880</c:v>
                </c:pt>
                <c:pt idx="2828">
                  <c:v>55887</c:v>
                </c:pt>
                <c:pt idx="2829">
                  <c:v>55894</c:v>
                </c:pt>
                <c:pt idx="2830">
                  <c:v>55901</c:v>
                </c:pt>
                <c:pt idx="2831">
                  <c:v>55908</c:v>
                </c:pt>
                <c:pt idx="2832">
                  <c:v>55915</c:v>
                </c:pt>
                <c:pt idx="2833">
                  <c:v>55922</c:v>
                </c:pt>
                <c:pt idx="2834">
                  <c:v>55929</c:v>
                </c:pt>
                <c:pt idx="2835">
                  <c:v>55936</c:v>
                </c:pt>
                <c:pt idx="2836">
                  <c:v>55943</c:v>
                </c:pt>
                <c:pt idx="2837">
                  <c:v>55950</c:v>
                </c:pt>
                <c:pt idx="2838">
                  <c:v>55957</c:v>
                </c:pt>
                <c:pt idx="2839">
                  <c:v>55964</c:v>
                </c:pt>
                <c:pt idx="2840">
                  <c:v>55971</c:v>
                </c:pt>
                <c:pt idx="2841">
                  <c:v>55982</c:v>
                </c:pt>
                <c:pt idx="2842">
                  <c:v>55989</c:v>
                </c:pt>
                <c:pt idx="2843">
                  <c:v>55996</c:v>
                </c:pt>
                <c:pt idx="2844">
                  <c:v>56003</c:v>
                </c:pt>
                <c:pt idx="2845">
                  <c:v>56010</c:v>
                </c:pt>
                <c:pt idx="2846">
                  <c:v>56017</c:v>
                </c:pt>
                <c:pt idx="2847">
                  <c:v>56024</c:v>
                </c:pt>
                <c:pt idx="2848">
                  <c:v>56031</c:v>
                </c:pt>
                <c:pt idx="2849">
                  <c:v>56038</c:v>
                </c:pt>
                <c:pt idx="2850">
                  <c:v>56045</c:v>
                </c:pt>
                <c:pt idx="2851">
                  <c:v>56052</c:v>
                </c:pt>
                <c:pt idx="2852">
                  <c:v>56059</c:v>
                </c:pt>
                <c:pt idx="2853">
                  <c:v>56066</c:v>
                </c:pt>
                <c:pt idx="2854">
                  <c:v>56073</c:v>
                </c:pt>
                <c:pt idx="2855">
                  <c:v>56080</c:v>
                </c:pt>
                <c:pt idx="2856">
                  <c:v>56087</c:v>
                </c:pt>
                <c:pt idx="2857">
                  <c:v>56094</c:v>
                </c:pt>
                <c:pt idx="2858">
                  <c:v>56101</c:v>
                </c:pt>
                <c:pt idx="2859">
                  <c:v>56108</c:v>
                </c:pt>
                <c:pt idx="2860">
                  <c:v>56115</c:v>
                </c:pt>
                <c:pt idx="2861">
                  <c:v>56122</c:v>
                </c:pt>
                <c:pt idx="2862">
                  <c:v>56129</c:v>
                </c:pt>
                <c:pt idx="2863">
                  <c:v>56136</c:v>
                </c:pt>
                <c:pt idx="2864">
                  <c:v>56143</c:v>
                </c:pt>
                <c:pt idx="2865">
                  <c:v>56150</c:v>
                </c:pt>
                <c:pt idx="2866">
                  <c:v>56157</c:v>
                </c:pt>
                <c:pt idx="2867">
                  <c:v>56164</c:v>
                </c:pt>
                <c:pt idx="2868">
                  <c:v>56171</c:v>
                </c:pt>
                <c:pt idx="2869">
                  <c:v>56178</c:v>
                </c:pt>
                <c:pt idx="2870">
                  <c:v>56185</c:v>
                </c:pt>
                <c:pt idx="2871">
                  <c:v>56192</c:v>
                </c:pt>
                <c:pt idx="2872">
                  <c:v>56199</c:v>
                </c:pt>
                <c:pt idx="2873">
                  <c:v>56206</c:v>
                </c:pt>
                <c:pt idx="2874">
                  <c:v>56213</c:v>
                </c:pt>
                <c:pt idx="2875">
                  <c:v>56220</c:v>
                </c:pt>
                <c:pt idx="2876">
                  <c:v>56227</c:v>
                </c:pt>
                <c:pt idx="2877">
                  <c:v>56234</c:v>
                </c:pt>
                <c:pt idx="2878">
                  <c:v>56241</c:v>
                </c:pt>
                <c:pt idx="2879">
                  <c:v>56248</c:v>
                </c:pt>
                <c:pt idx="2880">
                  <c:v>56255</c:v>
                </c:pt>
                <c:pt idx="2881">
                  <c:v>56262</c:v>
                </c:pt>
                <c:pt idx="2882">
                  <c:v>56269</c:v>
                </c:pt>
                <c:pt idx="2883">
                  <c:v>56276</c:v>
                </c:pt>
                <c:pt idx="2884">
                  <c:v>56283</c:v>
                </c:pt>
                <c:pt idx="2885">
                  <c:v>56290</c:v>
                </c:pt>
                <c:pt idx="2886">
                  <c:v>56297</c:v>
                </c:pt>
                <c:pt idx="2887">
                  <c:v>56304</c:v>
                </c:pt>
                <c:pt idx="2888">
                  <c:v>56311</c:v>
                </c:pt>
                <c:pt idx="2889">
                  <c:v>56318</c:v>
                </c:pt>
                <c:pt idx="2890">
                  <c:v>56325</c:v>
                </c:pt>
                <c:pt idx="2891">
                  <c:v>56332</c:v>
                </c:pt>
                <c:pt idx="2892">
                  <c:v>56339</c:v>
                </c:pt>
                <c:pt idx="2893">
                  <c:v>56346</c:v>
                </c:pt>
                <c:pt idx="2894">
                  <c:v>56353</c:v>
                </c:pt>
                <c:pt idx="2895">
                  <c:v>56360</c:v>
                </c:pt>
                <c:pt idx="2896">
                  <c:v>56367</c:v>
                </c:pt>
                <c:pt idx="2897">
                  <c:v>56374</c:v>
                </c:pt>
                <c:pt idx="2898">
                  <c:v>56381</c:v>
                </c:pt>
                <c:pt idx="2899">
                  <c:v>56388</c:v>
                </c:pt>
                <c:pt idx="2900">
                  <c:v>56395</c:v>
                </c:pt>
                <c:pt idx="2901">
                  <c:v>56402</c:v>
                </c:pt>
                <c:pt idx="2902">
                  <c:v>56409</c:v>
                </c:pt>
                <c:pt idx="2903">
                  <c:v>56416</c:v>
                </c:pt>
                <c:pt idx="2904">
                  <c:v>56423</c:v>
                </c:pt>
                <c:pt idx="2905">
                  <c:v>56430</c:v>
                </c:pt>
                <c:pt idx="2906">
                  <c:v>56437</c:v>
                </c:pt>
                <c:pt idx="2907">
                  <c:v>56444</c:v>
                </c:pt>
                <c:pt idx="2908">
                  <c:v>56451</c:v>
                </c:pt>
                <c:pt idx="2909">
                  <c:v>56458</c:v>
                </c:pt>
                <c:pt idx="2910">
                  <c:v>56465</c:v>
                </c:pt>
                <c:pt idx="2911">
                  <c:v>56472</c:v>
                </c:pt>
                <c:pt idx="2912">
                  <c:v>56479</c:v>
                </c:pt>
                <c:pt idx="2913">
                  <c:v>56486</c:v>
                </c:pt>
                <c:pt idx="2914">
                  <c:v>56493</c:v>
                </c:pt>
                <c:pt idx="2915">
                  <c:v>56500</c:v>
                </c:pt>
                <c:pt idx="2916">
                  <c:v>56507</c:v>
                </c:pt>
                <c:pt idx="2917">
                  <c:v>56514</c:v>
                </c:pt>
                <c:pt idx="2918">
                  <c:v>56521</c:v>
                </c:pt>
                <c:pt idx="2919">
                  <c:v>56528</c:v>
                </c:pt>
                <c:pt idx="2920">
                  <c:v>56535</c:v>
                </c:pt>
                <c:pt idx="2921">
                  <c:v>56542</c:v>
                </c:pt>
                <c:pt idx="2922">
                  <c:v>56549</c:v>
                </c:pt>
                <c:pt idx="2923">
                  <c:v>56556</c:v>
                </c:pt>
                <c:pt idx="2924">
                  <c:v>56563</c:v>
                </c:pt>
                <c:pt idx="2925">
                  <c:v>56570</c:v>
                </c:pt>
                <c:pt idx="2926">
                  <c:v>56577</c:v>
                </c:pt>
                <c:pt idx="2927">
                  <c:v>56584</c:v>
                </c:pt>
                <c:pt idx="2928">
                  <c:v>56591</c:v>
                </c:pt>
                <c:pt idx="2929">
                  <c:v>56598</c:v>
                </c:pt>
                <c:pt idx="2930">
                  <c:v>56605</c:v>
                </c:pt>
                <c:pt idx="2931">
                  <c:v>56612</c:v>
                </c:pt>
                <c:pt idx="2932">
                  <c:v>56619</c:v>
                </c:pt>
                <c:pt idx="2933">
                  <c:v>56626</c:v>
                </c:pt>
                <c:pt idx="2934">
                  <c:v>56633</c:v>
                </c:pt>
                <c:pt idx="2935">
                  <c:v>56640</c:v>
                </c:pt>
                <c:pt idx="2936">
                  <c:v>56647</c:v>
                </c:pt>
                <c:pt idx="2937">
                  <c:v>56654</c:v>
                </c:pt>
                <c:pt idx="2938">
                  <c:v>56661</c:v>
                </c:pt>
                <c:pt idx="2939">
                  <c:v>56668</c:v>
                </c:pt>
                <c:pt idx="2940">
                  <c:v>56675</c:v>
                </c:pt>
                <c:pt idx="2941">
                  <c:v>56682</c:v>
                </c:pt>
                <c:pt idx="2942">
                  <c:v>56689</c:v>
                </c:pt>
                <c:pt idx="2943">
                  <c:v>56696</c:v>
                </c:pt>
                <c:pt idx="2944">
                  <c:v>56703</c:v>
                </c:pt>
                <c:pt idx="2945">
                  <c:v>56710</c:v>
                </c:pt>
                <c:pt idx="2946">
                  <c:v>56717</c:v>
                </c:pt>
                <c:pt idx="2947">
                  <c:v>56724</c:v>
                </c:pt>
                <c:pt idx="2948">
                  <c:v>56731</c:v>
                </c:pt>
                <c:pt idx="2949">
                  <c:v>56738</c:v>
                </c:pt>
                <c:pt idx="2950">
                  <c:v>56745</c:v>
                </c:pt>
                <c:pt idx="2951">
                  <c:v>56752</c:v>
                </c:pt>
                <c:pt idx="2952">
                  <c:v>56759</c:v>
                </c:pt>
                <c:pt idx="2953">
                  <c:v>56766</c:v>
                </c:pt>
                <c:pt idx="2954">
                  <c:v>56773</c:v>
                </c:pt>
                <c:pt idx="2955">
                  <c:v>56780</c:v>
                </c:pt>
                <c:pt idx="2956">
                  <c:v>56787</c:v>
                </c:pt>
                <c:pt idx="2957">
                  <c:v>56794</c:v>
                </c:pt>
                <c:pt idx="2958">
                  <c:v>56801</c:v>
                </c:pt>
                <c:pt idx="2959">
                  <c:v>56808</c:v>
                </c:pt>
                <c:pt idx="2960">
                  <c:v>56815</c:v>
                </c:pt>
                <c:pt idx="2961">
                  <c:v>56822</c:v>
                </c:pt>
                <c:pt idx="2962">
                  <c:v>56829</c:v>
                </c:pt>
                <c:pt idx="2963">
                  <c:v>56836</c:v>
                </c:pt>
                <c:pt idx="2964">
                  <c:v>56843</c:v>
                </c:pt>
                <c:pt idx="2965">
                  <c:v>56850</c:v>
                </c:pt>
                <c:pt idx="2966">
                  <c:v>56857</c:v>
                </c:pt>
                <c:pt idx="2967">
                  <c:v>56864</c:v>
                </c:pt>
                <c:pt idx="2968">
                  <c:v>56871</c:v>
                </c:pt>
                <c:pt idx="2969">
                  <c:v>56878</c:v>
                </c:pt>
                <c:pt idx="2970">
                  <c:v>56885</c:v>
                </c:pt>
                <c:pt idx="2971">
                  <c:v>56892</c:v>
                </c:pt>
                <c:pt idx="2972">
                  <c:v>56899</c:v>
                </c:pt>
                <c:pt idx="2973">
                  <c:v>56906</c:v>
                </c:pt>
                <c:pt idx="2974">
                  <c:v>56913</c:v>
                </c:pt>
                <c:pt idx="2975">
                  <c:v>56920</c:v>
                </c:pt>
                <c:pt idx="2976">
                  <c:v>56927</c:v>
                </c:pt>
                <c:pt idx="2977">
                  <c:v>56934</c:v>
                </c:pt>
                <c:pt idx="2978">
                  <c:v>56941</c:v>
                </c:pt>
                <c:pt idx="2979">
                  <c:v>56948</c:v>
                </c:pt>
                <c:pt idx="2980">
                  <c:v>56955</c:v>
                </c:pt>
                <c:pt idx="2981">
                  <c:v>56962</c:v>
                </c:pt>
                <c:pt idx="2982">
                  <c:v>56969</c:v>
                </c:pt>
                <c:pt idx="2983">
                  <c:v>56976</c:v>
                </c:pt>
                <c:pt idx="2984">
                  <c:v>56983</c:v>
                </c:pt>
                <c:pt idx="2985">
                  <c:v>56990</c:v>
                </c:pt>
                <c:pt idx="2986">
                  <c:v>56997</c:v>
                </c:pt>
                <c:pt idx="2987">
                  <c:v>57004</c:v>
                </c:pt>
                <c:pt idx="2988">
                  <c:v>57011</c:v>
                </c:pt>
                <c:pt idx="2989">
                  <c:v>57018</c:v>
                </c:pt>
                <c:pt idx="2990">
                  <c:v>57025</c:v>
                </c:pt>
                <c:pt idx="2991">
                  <c:v>57032</c:v>
                </c:pt>
                <c:pt idx="2992">
                  <c:v>57039</c:v>
                </c:pt>
                <c:pt idx="2993">
                  <c:v>57046</c:v>
                </c:pt>
                <c:pt idx="2994">
                  <c:v>57053</c:v>
                </c:pt>
                <c:pt idx="2995">
                  <c:v>57060</c:v>
                </c:pt>
                <c:pt idx="2996">
                  <c:v>57067</c:v>
                </c:pt>
                <c:pt idx="2997">
                  <c:v>57074</c:v>
                </c:pt>
                <c:pt idx="2998">
                  <c:v>57081</c:v>
                </c:pt>
                <c:pt idx="2999">
                  <c:v>57088</c:v>
                </c:pt>
                <c:pt idx="3000">
                  <c:v>57095</c:v>
                </c:pt>
                <c:pt idx="3001">
                  <c:v>57102</c:v>
                </c:pt>
                <c:pt idx="3002">
                  <c:v>57109</c:v>
                </c:pt>
                <c:pt idx="3003">
                  <c:v>57116</c:v>
                </c:pt>
                <c:pt idx="3004">
                  <c:v>57123</c:v>
                </c:pt>
                <c:pt idx="3005">
                  <c:v>57130</c:v>
                </c:pt>
                <c:pt idx="3006">
                  <c:v>57137</c:v>
                </c:pt>
                <c:pt idx="3007">
                  <c:v>57144</c:v>
                </c:pt>
                <c:pt idx="3008">
                  <c:v>57151</c:v>
                </c:pt>
                <c:pt idx="3009">
                  <c:v>57158</c:v>
                </c:pt>
                <c:pt idx="3010">
                  <c:v>57165</c:v>
                </c:pt>
                <c:pt idx="3011">
                  <c:v>57172</c:v>
                </c:pt>
                <c:pt idx="3012">
                  <c:v>57179</c:v>
                </c:pt>
                <c:pt idx="3013">
                  <c:v>57186</c:v>
                </c:pt>
                <c:pt idx="3014">
                  <c:v>57193</c:v>
                </c:pt>
                <c:pt idx="3015">
                  <c:v>57200</c:v>
                </c:pt>
                <c:pt idx="3016">
                  <c:v>57207</c:v>
                </c:pt>
                <c:pt idx="3017">
                  <c:v>57214</c:v>
                </c:pt>
                <c:pt idx="3018">
                  <c:v>57221</c:v>
                </c:pt>
                <c:pt idx="3019">
                  <c:v>57228</c:v>
                </c:pt>
                <c:pt idx="3020">
                  <c:v>57235</c:v>
                </c:pt>
                <c:pt idx="3021">
                  <c:v>57242</c:v>
                </c:pt>
                <c:pt idx="3022">
                  <c:v>57249</c:v>
                </c:pt>
                <c:pt idx="3023">
                  <c:v>57256</c:v>
                </c:pt>
                <c:pt idx="3024">
                  <c:v>57263</c:v>
                </c:pt>
                <c:pt idx="3025">
                  <c:v>57270</c:v>
                </c:pt>
                <c:pt idx="3026">
                  <c:v>57277</c:v>
                </c:pt>
                <c:pt idx="3027">
                  <c:v>57284</c:v>
                </c:pt>
                <c:pt idx="3028">
                  <c:v>57291</c:v>
                </c:pt>
                <c:pt idx="3029">
                  <c:v>57298</c:v>
                </c:pt>
                <c:pt idx="3030">
                  <c:v>57305</c:v>
                </c:pt>
                <c:pt idx="3031">
                  <c:v>57312</c:v>
                </c:pt>
                <c:pt idx="3032">
                  <c:v>57319</c:v>
                </c:pt>
                <c:pt idx="3033">
                  <c:v>57326</c:v>
                </c:pt>
                <c:pt idx="3034">
                  <c:v>57333</c:v>
                </c:pt>
                <c:pt idx="3035">
                  <c:v>57341</c:v>
                </c:pt>
                <c:pt idx="3036">
                  <c:v>57348</c:v>
                </c:pt>
                <c:pt idx="3037">
                  <c:v>57355</c:v>
                </c:pt>
                <c:pt idx="3038">
                  <c:v>57362</c:v>
                </c:pt>
                <c:pt idx="3039">
                  <c:v>57369</c:v>
                </c:pt>
                <c:pt idx="3040">
                  <c:v>57376</c:v>
                </c:pt>
                <c:pt idx="3041">
                  <c:v>57383</c:v>
                </c:pt>
                <c:pt idx="3042">
                  <c:v>57390</c:v>
                </c:pt>
                <c:pt idx="3043">
                  <c:v>57397</c:v>
                </c:pt>
                <c:pt idx="3044">
                  <c:v>57404</c:v>
                </c:pt>
                <c:pt idx="3045">
                  <c:v>57411</c:v>
                </c:pt>
                <c:pt idx="3046">
                  <c:v>57418</c:v>
                </c:pt>
                <c:pt idx="3047">
                  <c:v>57425</c:v>
                </c:pt>
                <c:pt idx="3048">
                  <c:v>57432</c:v>
                </c:pt>
                <c:pt idx="3049">
                  <c:v>57439</c:v>
                </c:pt>
                <c:pt idx="3050">
                  <c:v>57446</c:v>
                </c:pt>
                <c:pt idx="3051">
                  <c:v>57453</c:v>
                </c:pt>
                <c:pt idx="3052">
                  <c:v>57460</c:v>
                </c:pt>
                <c:pt idx="3053">
                  <c:v>57467</c:v>
                </c:pt>
                <c:pt idx="3054">
                  <c:v>57474</c:v>
                </c:pt>
                <c:pt idx="3055">
                  <c:v>57481</c:v>
                </c:pt>
                <c:pt idx="3056">
                  <c:v>57488</c:v>
                </c:pt>
                <c:pt idx="3057">
                  <c:v>57495</c:v>
                </c:pt>
                <c:pt idx="3058">
                  <c:v>57502</c:v>
                </c:pt>
                <c:pt idx="3059">
                  <c:v>57509</c:v>
                </c:pt>
                <c:pt idx="3060">
                  <c:v>57516</c:v>
                </c:pt>
                <c:pt idx="3061">
                  <c:v>57523</c:v>
                </c:pt>
                <c:pt idx="3062">
                  <c:v>57530</c:v>
                </c:pt>
                <c:pt idx="3063">
                  <c:v>57537</c:v>
                </c:pt>
                <c:pt idx="3064">
                  <c:v>57544</c:v>
                </c:pt>
                <c:pt idx="3065">
                  <c:v>57551</c:v>
                </c:pt>
                <c:pt idx="3066">
                  <c:v>57558</c:v>
                </c:pt>
                <c:pt idx="3067">
                  <c:v>57565</c:v>
                </c:pt>
                <c:pt idx="3068">
                  <c:v>57572</c:v>
                </c:pt>
                <c:pt idx="3069">
                  <c:v>57579</c:v>
                </c:pt>
                <c:pt idx="3070">
                  <c:v>57586</c:v>
                </c:pt>
                <c:pt idx="3071">
                  <c:v>57593</c:v>
                </c:pt>
                <c:pt idx="3072">
                  <c:v>57600</c:v>
                </c:pt>
                <c:pt idx="3073">
                  <c:v>57607</c:v>
                </c:pt>
                <c:pt idx="3074">
                  <c:v>57614</c:v>
                </c:pt>
                <c:pt idx="3075">
                  <c:v>57621</c:v>
                </c:pt>
                <c:pt idx="3076">
                  <c:v>57628</c:v>
                </c:pt>
                <c:pt idx="3077">
                  <c:v>57635</c:v>
                </c:pt>
                <c:pt idx="3078">
                  <c:v>57642</c:v>
                </c:pt>
                <c:pt idx="3079">
                  <c:v>57649</c:v>
                </c:pt>
                <c:pt idx="3080">
                  <c:v>57656</c:v>
                </c:pt>
                <c:pt idx="3081">
                  <c:v>57663</c:v>
                </c:pt>
                <c:pt idx="3082">
                  <c:v>57670</c:v>
                </c:pt>
                <c:pt idx="3083">
                  <c:v>57677</c:v>
                </c:pt>
                <c:pt idx="3084">
                  <c:v>57684</c:v>
                </c:pt>
                <c:pt idx="3085">
                  <c:v>57691</c:v>
                </c:pt>
                <c:pt idx="3086">
                  <c:v>57698</c:v>
                </c:pt>
                <c:pt idx="3087">
                  <c:v>57706</c:v>
                </c:pt>
                <c:pt idx="3088">
                  <c:v>57713</c:v>
                </c:pt>
                <c:pt idx="3089">
                  <c:v>57720</c:v>
                </c:pt>
                <c:pt idx="3090">
                  <c:v>57727</c:v>
                </c:pt>
                <c:pt idx="3091">
                  <c:v>57734</c:v>
                </c:pt>
                <c:pt idx="3092">
                  <c:v>57741</c:v>
                </c:pt>
                <c:pt idx="3093">
                  <c:v>57748</c:v>
                </c:pt>
                <c:pt idx="3094">
                  <c:v>57755</c:v>
                </c:pt>
                <c:pt idx="3095">
                  <c:v>57762</c:v>
                </c:pt>
                <c:pt idx="3096">
                  <c:v>57769</c:v>
                </c:pt>
                <c:pt idx="3097">
                  <c:v>57776</c:v>
                </c:pt>
                <c:pt idx="3098">
                  <c:v>57783</c:v>
                </c:pt>
                <c:pt idx="3099">
                  <c:v>57790</c:v>
                </c:pt>
                <c:pt idx="3100">
                  <c:v>57797</c:v>
                </c:pt>
                <c:pt idx="3101">
                  <c:v>57804</c:v>
                </c:pt>
                <c:pt idx="3102">
                  <c:v>57811</c:v>
                </c:pt>
                <c:pt idx="3103">
                  <c:v>57818</c:v>
                </c:pt>
                <c:pt idx="3104">
                  <c:v>57825</c:v>
                </c:pt>
                <c:pt idx="3105">
                  <c:v>57832</c:v>
                </c:pt>
                <c:pt idx="3106">
                  <c:v>57839</c:v>
                </c:pt>
                <c:pt idx="3107">
                  <c:v>57846</c:v>
                </c:pt>
                <c:pt idx="3108">
                  <c:v>57853</c:v>
                </c:pt>
                <c:pt idx="3109">
                  <c:v>57860</c:v>
                </c:pt>
                <c:pt idx="3110">
                  <c:v>57867</c:v>
                </c:pt>
                <c:pt idx="3111">
                  <c:v>57874</c:v>
                </c:pt>
                <c:pt idx="3112">
                  <c:v>57881</c:v>
                </c:pt>
                <c:pt idx="3113">
                  <c:v>57888</c:v>
                </c:pt>
                <c:pt idx="3114">
                  <c:v>57895</c:v>
                </c:pt>
                <c:pt idx="3115">
                  <c:v>57902</c:v>
                </c:pt>
                <c:pt idx="3116">
                  <c:v>57909</c:v>
                </c:pt>
                <c:pt idx="3117">
                  <c:v>57916</c:v>
                </c:pt>
                <c:pt idx="3118">
                  <c:v>57923</c:v>
                </c:pt>
                <c:pt idx="3119">
                  <c:v>57930</c:v>
                </c:pt>
                <c:pt idx="3120">
                  <c:v>57937</c:v>
                </c:pt>
                <c:pt idx="3121">
                  <c:v>57944</c:v>
                </c:pt>
                <c:pt idx="3122">
                  <c:v>57951</c:v>
                </c:pt>
                <c:pt idx="3123">
                  <c:v>57958</c:v>
                </c:pt>
                <c:pt idx="3124">
                  <c:v>57965</c:v>
                </c:pt>
                <c:pt idx="3125">
                  <c:v>57972</c:v>
                </c:pt>
                <c:pt idx="3126">
                  <c:v>57979</c:v>
                </c:pt>
                <c:pt idx="3127">
                  <c:v>57986</c:v>
                </c:pt>
                <c:pt idx="3128">
                  <c:v>57993</c:v>
                </c:pt>
                <c:pt idx="3129">
                  <c:v>58000</c:v>
                </c:pt>
                <c:pt idx="3130">
                  <c:v>58007</c:v>
                </c:pt>
                <c:pt idx="3131">
                  <c:v>58014</c:v>
                </c:pt>
                <c:pt idx="3132">
                  <c:v>58021</c:v>
                </c:pt>
                <c:pt idx="3133">
                  <c:v>58028</c:v>
                </c:pt>
                <c:pt idx="3134">
                  <c:v>58035</c:v>
                </c:pt>
                <c:pt idx="3135">
                  <c:v>58042</c:v>
                </c:pt>
                <c:pt idx="3136">
                  <c:v>58049</c:v>
                </c:pt>
                <c:pt idx="3137">
                  <c:v>58056</c:v>
                </c:pt>
                <c:pt idx="3138">
                  <c:v>58063</c:v>
                </c:pt>
                <c:pt idx="3139">
                  <c:v>58071</c:v>
                </c:pt>
                <c:pt idx="3140">
                  <c:v>58078</c:v>
                </c:pt>
                <c:pt idx="3141">
                  <c:v>58085</c:v>
                </c:pt>
                <c:pt idx="3142">
                  <c:v>58092</c:v>
                </c:pt>
                <c:pt idx="3143">
                  <c:v>58099</c:v>
                </c:pt>
                <c:pt idx="3144">
                  <c:v>58106</c:v>
                </c:pt>
                <c:pt idx="3145">
                  <c:v>58113</c:v>
                </c:pt>
                <c:pt idx="3146">
                  <c:v>58120</c:v>
                </c:pt>
                <c:pt idx="3147">
                  <c:v>58127</c:v>
                </c:pt>
                <c:pt idx="3148">
                  <c:v>58134</c:v>
                </c:pt>
                <c:pt idx="3149">
                  <c:v>58141</c:v>
                </c:pt>
                <c:pt idx="3150">
                  <c:v>58148</c:v>
                </c:pt>
                <c:pt idx="3151">
                  <c:v>58155</c:v>
                </c:pt>
                <c:pt idx="3152">
                  <c:v>58161</c:v>
                </c:pt>
                <c:pt idx="3153">
                  <c:v>58168</c:v>
                </c:pt>
                <c:pt idx="3154">
                  <c:v>58175</c:v>
                </c:pt>
                <c:pt idx="3155">
                  <c:v>58182</c:v>
                </c:pt>
                <c:pt idx="3156">
                  <c:v>58189</c:v>
                </c:pt>
                <c:pt idx="3157">
                  <c:v>58197</c:v>
                </c:pt>
                <c:pt idx="3158">
                  <c:v>58204</c:v>
                </c:pt>
                <c:pt idx="3159">
                  <c:v>58211</c:v>
                </c:pt>
                <c:pt idx="3160">
                  <c:v>58218</c:v>
                </c:pt>
                <c:pt idx="3161">
                  <c:v>58225</c:v>
                </c:pt>
                <c:pt idx="3162">
                  <c:v>58232</c:v>
                </c:pt>
                <c:pt idx="3163">
                  <c:v>58239</c:v>
                </c:pt>
                <c:pt idx="3164">
                  <c:v>58246</c:v>
                </c:pt>
                <c:pt idx="3165">
                  <c:v>58253</c:v>
                </c:pt>
                <c:pt idx="3166">
                  <c:v>58260</c:v>
                </c:pt>
                <c:pt idx="3167">
                  <c:v>58267</c:v>
                </c:pt>
                <c:pt idx="3168">
                  <c:v>58274</c:v>
                </c:pt>
                <c:pt idx="3169">
                  <c:v>58281</c:v>
                </c:pt>
                <c:pt idx="3170">
                  <c:v>58288</c:v>
                </c:pt>
                <c:pt idx="3171">
                  <c:v>58295</c:v>
                </c:pt>
                <c:pt idx="3172">
                  <c:v>58302</c:v>
                </c:pt>
                <c:pt idx="3173">
                  <c:v>58309</c:v>
                </c:pt>
                <c:pt idx="3174">
                  <c:v>58316</c:v>
                </c:pt>
                <c:pt idx="3175">
                  <c:v>58323</c:v>
                </c:pt>
                <c:pt idx="3176">
                  <c:v>58330</c:v>
                </c:pt>
                <c:pt idx="3177">
                  <c:v>58337</c:v>
                </c:pt>
                <c:pt idx="3178">
                  <c:v>58344</c:v>
                </c:pt>
                <c:pt idx="3179">
                  <c:v>58351</c:v>
                </c:pt>
                <c:pt idx="3180">
                  <c:v>58358</c:v>
                </c:pt>
                <c:pt idx="3181">
                  <c:v>58365</c:v>
                </c:pt>
                <c:pt idx="3182">
                  <c:v>58372</c:v>
                </c:pt>
                <c:pt idx="3183">
                  <c:v>58379</c:v>
                </c:pt>
                <c:pt idx="3184">
                  <c:v>58386</c:v>
                </c:pt>
                <c:pt idx="3185">
                  <c:v>58393</c:v>
                </c:pt>
                <c:pt idx="3186">
                  <c:v>58400</c:v>
                </c:pt>
                <c:pt idx="3187">
                  <c:v>58407</c:v>
                </c:pt>
                <c:pt idx="3188">
                  <c:v>58414</c:v>
                </c:pt>
                <c:pt idx="3189">
                  <c:v>58421</c:v>
                </c:pt>
                <c:pt idx="3190">
                  <c:v>58428</c:v>
                </c:pt>
                <c:pt idx="3191">
                  <c:v>58438</c:v>
                </c:pt>
                <c:pt idx="3192">
                  <c:v>58445</c:v>
                </c:pt>
                <c:pt idx="3193">
                  <c:v>58452</c:v>
                </c:pt>
                <c:pt idx="3194">
                  <c:v>58459</c:v>
                </c:pt>
                <c:pt idx="3195">
                  <c:v>58466</c:v>
                </c:pt>
                <c:pt idx="3196">
                  <c:v>58473</c:v>
                </c:pt>
                <c:pt idx="3197">
                  <c:v>58480</c:v>
                </c:pt>
                <c:pt idx="3198">
                  <c:v>58487</c:v>
                </c:pt>
                <c:pt idx="3199">
                  <c:v>58494</c:v>
                </c:pt>
                <c:pt idx="3200">
                  <c:v>58501</c:v>
                </c:pt>
                <c:pt idx="3201">
                  <c:v>58508</c:v>
                </c:pt>
                <c:pt idx="3202">
                  <c:v>58515</c:v>
                </c:pt>
                <c:pt idx="3203">
                  <c:v>58522</c:v>
                </c:pt>
                <c:pt idx="3204">
                  <c:v>58529</c:v>
                </c:pt>
                <c:pt idx="3205">
                  <c:v>58536</c:v>
                </c:pt>
                <c:pt idx="3206">
                  <c:v>58543</c:v>
                </c:pt>
                <c:pt idx="3207">
                  <c:v>58551</c:v>
                </c:pt>
                <c:pt idx="3208">
                  <c:v>58558</c:v>
                </c:pt>
                <c:pt idx="3209">
                  <c:v>58565</c:v>
                </c:pt>
                <c:pt idx="3210">
                  <c:v>58572</c:v>
                </c:pt>
                <c:pt idx="3211">
                  <c:v>58579</c:v>
                </c:pt>
                <c:pt idx="3212">
                  <c:v>58586</c:v>
                </c:pt>
                <c:pt idx="3213">
                  <c:v>58593</c:v>
                </c:pt>
                <c:pt idx="3214">
                  <c:v>58600</c:v>
                </c:pt>
                <c:pt idx="3215">
                  <c:v>58607</c:v>
                </c:pt>
                <c:pt idx="3216">
                  <c:v>58614</c:v>
                </c:pt>
                <c:pt idx="3217">
                  <c:v>58621</c:v>
                </c:pt>
                <c:pt idx="3218">
                  <c:v>58628</c:v>
                </c:pt>
                <c:pt idx="3219">
                  <c:v>58635</c:v>
                </c:pt>
                <c:pt idx="3220">
                  <c:v>58642</c:v>
                </c:pt>
                <c:pt idx="3221">
                  <c:v>58649</c:v>
                </c:pt>
                <c:pt idx="3222">
                  <c:v>58656</c:v>
                </c:pt>
                <c:pt idx="3223">
                  <c:v>58663</c:v>
                </c:pt>
                <c:pt idx="3224">
                  <c:v>58670</c:v>
                </c:pt>
                <c:pt idx="3225">
                  <c:v>58677</c:v>
                </c:pt>
                <c:pt idx="3226">
                  <c:v>58684</c:v>
                </c:pt>
                <c:pt idx="3227">
                  <c:v>58691</c:v>
                </c:pt>
                <c:pt idx="3228">
                  <c:v>58698</c:v>
                </c:pt>
                <c:pt idx="3229">
                  <c:v>58705</c:v>
                </c:pt>
                <c:pt idx="3230">
                  <c:v>58712</c:v>
                </c:pt>
                <c:pt idx="3231">
                  <c:v>58719</c:v>
                </c:pt>
                <c:pt idx="3232">
                  <c:v>58726</c:v>
                </c:pt>
                <c:pt idx="3233">
                  <c:v>58733</c:v>
                </c:pt>
                <c:pt idx="3234">
                  <c:v>58740</c:v>
                </c:pt>
                <c:pt idx="3235">
                  <c:v>58747</c:v>
                </c:pt>
                <c:pt idx="3236">
                  <c:v>58754</c:v>
                </c:pt>
                <c:pt idx="3237">
                  <c:v>58761</c:v>
                </c:pt>
                <c:pt idx="3238">
                  <c:v>58768</c:v>
                </c:pt>
                <c:pt idx="3239">
                  <c:v>58775</c:v>
                </c:pt>
                <c:pt idx="3240">
                  <c:v>58782</c:v>
                </c:pt>
                <c:pt idx="3241">
                  <c:v>58789</c:v>
                </c:pt>
                <c:pt idx="3242">
                  <c:v>58796</c:v>
                </c:pt>
                <c:pt idx="3243">
                  <c:v>58803</c:v>
                </c:pt>
                <c:pt idx="3244">
                  <c:v>58810</c:v>
                </c:pt>
                <c:pt idx="3245">
                  <c:v>58817</c:v>
                </c:pt>
                <c:pt idx="3246">
                  <c:v>58824</c:v>
                </c:pt>
                <c:pt idx="3247">
                  <c:v>58831</c:v>
                </c:pt>
                <c:pt idx="3248">
                  <c:v>58838</c:v>
                </c:pt>
                <c:pt idx="3249">
                  <c:v>58845</c:v>
                </c:pt>
                <c:pt idx="3250">
                  <c:v>58852</c:v>
                </c:pt>
                <c:pt idx="3251">
                  <c:v>58859</c:v>
                </c:pt>
                <c:pt idx="3252">
                  <c:v>58866</c:v>
                </c:pt>
                <c:pt idx="3253">
                  <c:v>58873</c:v>
                </c:pt>
                <c:pt idx="3254">
                  <c:v>58880</c:v>
                </c:pt>
                <c:pt idx="3255">
                  <c:v>58887</c:v>
                </c:pt>
                <c:pt idx="3256">
                  <c:v>58894</c:v>
                </c:pt>
                <c:pt idx="3257">
                  <c:v>58901</c:v>
                </c:pt>
                <c:pt idx="3258">
                  <c:v>58908</c:v>
                </c:pt>
                <c:pt idx="3259">
                  <c:v>58915</c:v>
                </c:pt>
                <c:pt idx="3260">
                  <c:v>58922</c:v>
                </c:pt>
                <c:pt idx="3261">
                  <c:v>58929</c:v>
                </c:pt>
                <c:pt idx="3262">
                  <c:v>58936</c:v>
                </c:pt>
                <c:pt idx="3263">
                  <c:v>58943</c:v>
                </c:pt>
                <c:pt idx="3264">
                  <c:v>58950</c:v>
                </c:pt>
                <c:pt idx="3265">
                  <c:v>58957</c:v>
                </c:pt>
                <c:pt idx="3266">
                  <c:v>58964</c:v>
                </c:pt>
                <c:pt idx="3267">
                  <c:v>58971</c:v>
                </c:pt>
                <c:pt idx="3268">
                  <c:v>58978</c:v>
                </c:pt>
                <c:pt idx="3269">
                  <c:v>58985</c:v>
                </c:pt>
                <c:pt idx="3270">
                  <c:v>58992</c:v>
                </c:pt>
                <c:pt idx="3271">
                  <c:v>58999</c:v>
                </c:pt>
                <c:pt idx="3272">
                  <c:v>59006</c:v>
                </c:pt>
                <c:pt idx="3273">
                  <c:v>59013</c:v>
                </c:pt>
                <c:pt idx="3274">
                  <c:v>59020</c:v>
                </c:pt>
                <c:pt idx="3275">
                  <c:v>59027</c:v>
                </c:pt>
                <c:pt idx="3276">
                  <c:v>59034</c:v>
                </c:pt>
                <c:pt idx="3277">
                  <c:v>59041</c:v>
                </c:pt>
                <c:pt idx="3278">
                  <c:v>59048</c:v>
                </c:pt>
                <c:pt idx="3279">
                  <c:v>59055</c:v>
                </c:pt>
                <c:pt idx="3280">
                  <c:v>59062</c:v>
                </c:pt>
                <c:pt idx="3281">
                  <c:v>59069</c:v>
                </c:pt>
                <c:pt idx="3282">
                  <c:v>59076</c:v>
                </c:pt>
                <c:pt idx="3283">
                  <c:v>59083</c:v>
                </c:pt>
                <c:pt idx="3284">
                  <c:v>59090</c:v>
                </c:pt>
                <c:pt idx="3285">
                  <c:v>59097</c:v>
                </c:pt>
                <c:pt idx="3286">
                  <c:v>59104</c:v>
                </c:pt>
                <c:pt idx="3287">
                  <c:v>59111</c:v>
                </c:pt>
                <c:pt idx="3288">
                  <c:v>59118</c:v>
                </c:pt>
                <c:pt idx="3289">
                  <c:v>59125</c:v>
                </c:pt>
                <c:pt idx="3290">
                  <c:v>59132</c:v>
                </c:pt>
                <c:pt idx="3291">
                  <c:v>59139</c:v>
                </c:pt>
                <c:pt idx="3292">
                  <c:v>59146</c:v>
                </c:pt>
                <c:pt idx="3293">
                  <c:v>59153</c:v>
                </c:pt>
                <c:pt idx="3294">
                  <c:v>59160</c:v>
                </c:pt>
                <c:pt idx="3295">
                  <c:v>59167</c:v>
                </c:pt>
                <c:pt idx="3296">
                  <c:v>59174</c:v>
                </c:pt>
                <c:pt idx="3297">
                  <c:v>59181</c:v>
                </c:pt>
                <c:pt idx="3298">
                  <c:v>59188</c:v>
                </c:pt>
                <c:pt idx="3299">
                  <c:v>59195</c:v>
                </c:pt>
                <c:pt idx="3300">
                  <c:v>59202</c:v>
                </c:pt>
                <c:pt idx="3301">
                  <c:v>59209</c:v>
                </c:pt>
                <c:pt idx="3302">
                  <c:v>59216</c:v>
                </c:pt>
                <c:pt idx="3303">
                  <c:v>59223</c:v>
                </c:pt>
                <c:pt idx="3304">
                  <c:v>59230</c:v>
                </c:pt>
                <c:pt idx="3305">
                  <c:v>59237</c:v>
                </c:pt>
                <c:pt idx="3306">
                  <c:v>59244</c:v>
                </c:pt>
                <c:pt idx="3307">
                  <c:v>59251</c:v>
                </c:pt>
                <c:pt idx="3308">
                  <c:v>59258</c:v>
                </c:pt>
                <c:pt idx="3309">
                  <c:v>59265</c:v>
                </c:pt>
                <c:pt idx="3310">
                  <c:v>59272</c:v>
                </c:pt>
                <c:pt idx="3311">
                  <c:v>59279</c:v>
                </c:pt>
                <c:pt idx="3312">
                  <c:v>59286</c:v>
                </c:pt>
                <c:pt idx="3313">
                  <c:v>59293</c:v>
                </c:pt>
                <c:pt idx="3314">
                  <c:v>59300</c:v>
                </c:pt>
                <c:pt idx="3315">
                  <c:v>59307</c:v>
                </c:pt>
                <c:pt idx="3316">
                  <c:v>59314</c:v>
                </c:pt>
                <c:pt idx="3317">
                  <c:v>59321</c:v>
                </c:pt>
                <c:pt idx="3318">
                  <c:v>59328</c:v>
                </c:pt>
                <c:pt idx="3319">
                  <c:v>59335</c:v>
                </c:pt>
                <c:pt idx="3320">
                  <c:v>59342</c:v>
                </c:pt>
                <c:pt idx="3321">
                  <c:v>59349</c:v>
                </c:pt>
                <c:pt idx="3322">
                  <c:v>59356</c:v>
                </c:pt>
                <c:pt idx="3323">
                  <c:v>59363</c:v>
                </c:pt>
                <c:pt idx="3324">
                  <c:v>59370</c:v>
                </c:pt>
                <c:pt idx="3325">
                  <c:v>59377</c:v>
                </c:pt>
                <c:pt idx="3326">
                  <c:v>59384</c:v>
                </c:pt>
                <c:pt idx="3327">
                  <c:v>59391</c:v>
                </c:pt>
                <c:pt idx="3328">
                  <c:v>59398</c:v>
                </c:pt>
                <c:pt idx="3329">
                  <c:v>59405</c:v>
                </c:pt>
                <c:pt idx="3330">
                  <c:v>59412</c:v>
                </c:pt>
                <c:pt idx="3331">
                  <c:v>59419</c:v>
                </c:pt>
                <c:pt idx="3332">
                  <c:v>59426</c:v>
                </c:pt>
                <c:pt idx="3333">
                  <c:v>59433</c:v>
                </c:pt>
                <c:pt idx="3334">
                  <c:v>59440</c:v>
                </c:pt>
                <c:pt idx="3335">
                  <c:v>59447</c:v>
                </c:pt>
                <c:pt idx="3336">
                  <c:v>59454</c:v>
                </c:pt>
                <c:pt idx="3337">
                  <c:v>59461</c:v>
                </c:pt>
                <c:pt idx="3338">
                  <c:v>59468</c:v>
                </c:pt>
                <c:pt idx="3339">
                  <c:v>59475</c:v>
                </c:pt>
                <c:pt idx="3340">
                  <c:v>59482</c:v>
                </c:pt>
                <c:pt idx="3341">
                  <c:v>59489</c:v>
                </c:pt>
                <c:pt idx="3342">
                  <c:v>59496</c:v>
                </c:pt>
                <c:pt idx="3343">
                  <c:v>59503</c:v>
                </c:pt>
                <c:pt idx="3344">
                  <c:v>59510</c:v>
                </c:pt>
                <c:pt idx="3345">
                  <c:v>59517</c:v>
                </c:pt>
                <c:pt idx="3346">
                  <c:v>59524</c:v>
                </c:pt>
                <c:pt idx="3347">
                  <c:v>59532</c:v>
                </c:pt>
                <c:pt idx="3348">
                  <c:v>59539</c:v>
                </c:pt>
                <c:pt idx="3349">
                  <c:v>59546</c:v>
                </c:pt>
                <c:pt idx="3350">
                  <c:v>59553</c:v>
                </c:pt>
                <c:pt idx="3351">
                  <c:v>59560</c:v>
                </c:pt>
                <c:pt idx="3352">
                  <c:v>59567</c:v>
                </c:pt>
                <c:pt idx="3353">
                  <c:v>59574</c:v>
                </c:pt>
                <c:pt idx="3354">
                  <c:v>59581</c:v>
                </c:pt>
                <c:pt idx="3355">
                  <c:v>59588</c:v>
                </c:pt>
                <c:pt idx="3356">
                  <c:v>59595</c:v>
                </c:pt>
                <c:pt idx="3357">
                  <c:v>59602</c:v>
                </c:pt>
                <c:pt idx="3358">
                  <c:v>59609</c:v>
                </c:pt>
                <c:pt idx="3359">
                  <c:v>59616</c:v>
                </c:pt>
                <c:pt idx="3360">
                  <c:v>59623</c:v>
                </c:pt>
                <c:pt idx="3361">
                  <c:v>59630</c:v>
                </c:pt>
                <c:pt idx="3362">
                  <c:v>59637</c:v>
                </c:pt>
                <c:pt idx="3363">
                  <c:v>59644</c:v>
                </c:pt>
                <c:pt idx="3364">
                  <c:v>59651</c:v>
                </c:pt>
                <c:pt idx="3365">
                  <c:v>59658</c:v>
                </c:pt>
                <c:pt idx="3366">
                  <c:v>59665</c:v>
                </c:pt>
                <c:pt idx="3367">
                  <c:v>59672</c:v>
                </c:pt>
                <c:pt idx="3368">
                  <c:v>59679</c:v>
                </c:pt>
                <c:pt idx="3369">
                  <c:v>59686</c:v>
                </c:pt>
                <c:pt idx="3370">
                  <c:v>59693</c:v>
                </c:pt>
                <c:pt idx="3371">
                  <c:v>59700</c:v>
                </c:pt>
                <c:pt idx="3372">
                  <c:v>59707</c:v>
                </c:pt>
                <c:pt idx="3373">
                  <c:v>59714</c:v>
                </c:pt>
                <c:pt idx="3374">
                  <c:v>59721</c:v>
                </c:pt>
                <c:pt idx="3375">
                  <c:v>59728</c:v>
                </c:pt>
                <c:pt idx="3376">
                  <c:v>59735</c:v>
                </c:pt>
                <c:pt idx="3377">
                  <c:v>59742</c:v>
                </c:pt>
                <c:pt idx="3378">
                  <c:v>59749</c:v>
                </c:pt>
                <c:pt idx="3379">
                  <c:v>59756</c:v>
                </c:pt>
                <c:pt idx="3380">
                  <c:v>59763</c:v>
                </c:pt>
                <c:pt idx="3381">
                  <c:v>59770</c:v>
                </c:pt>
                <c:pt idx="3382">
                  <c:v>59777</c:v>
                </c:pt>
                <c:pt idx="3383">
                  <c:v>59784</c:v>
                </c:pt>
                <c:pt idx="3384">
                  <c:v>59791</c:v>
                </c:pt>
                <c:pt idx="3385">
                  <c:v>59798</c:v>
                </c:pt>
                <c:pt idx="3386">
                  <c:v>59805</c:v>
                </c:pt>
                <c:pt idx="3387">
                  <c:v>59812</c:v>
                </c:pt>
                <c:pt idx="3388">
                  <c:v>59819</c:v>
                </c:pt>
                <c:pt idx="3389">
                  <c:v>59826</c:v>
                </c:pt>
                <c:pt idx="3390">
                  <c:v>59833</c:v>
                </c:pt>
                <c:pt idx="3391">
                  <c:v>59840</c:v>
                </c:pt>
                <c:pt idx="3392">
                  <c:v>59847</c:v>
                </c:pt>
                <c:pt idx="3393">
                  <c:v>59854</c:v>
                </c:pt>
                <c:pt idx="3394">
                  <c:v>59861</c:v>
                </c:pt>
                <c:pt idx="3395">
                  <c:v>59868</c:v>
                </c:pt>
                <c:pt idx="3396">
                  <c:v>59875</c:v>
                </c:pt>
                <c:pt idx="3397">
                  <c:v>59882</c:v>
                </c:pt>
                <c:pt idx="3398">
                  <c:v>59889</c:v>
                </c:pt>
                <c:pt idx="3399">
                  <c:v>59897</c:v>
                </c:pt>
                <c:pt idx="3400">
                  <c:v>59904</c:v>
                </c:pt>
                <c:pt idx="3401">
                  <c:v>59911</c:v>
                </c:pt>
                <c:pt idx="3402">
                  <c:v>59918</c:v>
                </c:pt>
                <c:pt idx="3403">
                  <c:v>59925</c:v>
                </c:pt>
                <c:pt idx="3404">
                  <c:v>59932</c:v>
                </c:pt>
                <c:pt idx="3405">
                  <c:v>59939</c:v>
                </c:pt>
                <c:pt idx="3406">
                  <c:v>59946</c:v>
                </c:pt>
                <c:pt idx="3407">
                  <c:v>59953</c:v>
                </c:pt>
                <c:pt idx="3408">
                  <c:v>59960</c:v>
                </c:pt>
                <c:pt idx="3409">
                  <c:v>59967</c:v>
                </c:pt>
                <c:pt idx="3410">
                  <c:v>59974</c:v>
                </c:pt>
                <c:pt idx="3411">
                  <c:v>59981</c:v>
                </c:pt>
                <c:pt idx="3412">
                  <c:v>59988</c:v>
                </c:pt>
                <c:pt idx="3413">
                  <c:v>59995</c:v>
                </c:pt>
                <c:pt idx="3414">
                  <c:v>60002</c:v>
                </c:pt>
                <c:pt idx="3415">
                  <c:v>60009</c:v>
                </c:pt>
                <c:pt idx="3416">
                  <c:v>60016</c:v>
                </c:pt>
                <c:pt idx="3417">
                  <c:v>60024</c:v>
                </c:pt>
                <c:pt idx="3418">
                  <c:v>60031</c:v>
                </c:pt>
                <c:pt idx="3419">
                  <c:v>60038</c:v>
                </c:pt>
                <c:pt idx="3420">
                  <c:v>60045</c:v>
                </c:pt>
                <c:pt idx="3421">
                  <c:v>60052</c:v>
                </c:pt>
                <c:pt idx="3422">
                  <c:v>60059</c:v>
                </c:pt>
                <c:pt idx="3423">
                  <c:v>60066</c:v>
                </c:pt>
                <c:pt idx="3424">
                  <c:v>60073</c:v>
                </c:pt>
                <c:pt idx="3425">
                  <c:v>60080</c:v>
                </c:pt>
                <c:pt idx="3426">
                  <c:v>60087</c:v>
                </c:pt>
                <c:pt idx="3427">
                  <c:v>60094</c:v>
                </c:pt>
                <c:pt idx="3428">
                  <c:v>60101</c:v>
                </c:pt>
                <c:pt idx="3429">
                  <c:v>60108</c:v>
                </c:pt>
                <c:pt idx="3430">
                  <c:v>60115</c:v>
                </c:pt>
                <c:pt idx="3431">
                  <c:v>60122</c:v>
                </c:pt>
                <c:pt idx="3432">
                  <c:v>60129</c:v>
                </c:pt>
                <c:pt idx="3433">
                  <c:v>60136</c:v>
                </c:pt>
                <c:pt idx="3434">
                  <c:v>60143</c:v>
                </c:pt>
                <c:pt idx="3435">
                  <c:v>60150</c:v>
                </c:pt>
                <c:pt idx="3436">
                  <c:v>60157</c:v>
                </c:pt>
                <c:pt idx="3437">
                  <c:v>60164</c:v>
                </c:pt>
                <c:pt idx="3438">
                  <c:v>60171</c:v>
                </c:pt>
                <c:pt idx="3439">
                  <c:v>60178</c:v>
                </c:pt>
                <c:pt idx="3440">
                  <c:v>60185</c:v>
                </c:pt>
                <c:pt idx="3441">
                  <c:v>60192</c:v>
                </c:pt>
                <c:pt idx="3442">
                  <c:v>60199</c:v>
                </c:pt>
                <c:pt idx="3443">
                  <c:v>60206</c:v>
                </c:pt>
                <c:pt idx="3444">
                  <c:v>60213</c:v>
                </c:pt>
                <c:pt idx="3445">
                  <c:v>60220</c:v>
                </c:pt>
                <c:pt idx="3446">
                  <c:v>60227</c:v>
                </c:pt>
                <c:pt idx="3447">
                  <c:v>60234</c:v>
                </c:pt>
                <c:pt idx="3448">
                  <c:v>60241</c:v>
                </c:pt>
                <c:pt idx="3449">
                  <c:v>60248</c:v>
                </c:pt>
                <c:pt idx="3450">
                  <c:v>60255</c:v>
                </c:pt>
                <c:pt idx="3451">
                  <c:v>60265</c:v>
                </c:pt>
                <c:pt idx="3452">
                  <c:v>60272</c:v>
                </c:pt>
                <c:pt idx="3453">
                  <c:v>60279</c:v>
                </c:pt>
                <c:pt idx="3454">
                  <c:v>60286</c:v>
                </c:pt>
                <c:pt idx="3455">
                  <c:v>60293</c:v>
                </c:pt>
                <c:pt idx="3456">
                  <c:v>60300</c:v>
                </c:pt>
                <c:pt idx="3457">
                  <c:v>60307</c:v>
                </c:pt>
                <c:pt idx="3458">
                  <c:v>60314</c:v>
                </c:pt>
                <c:pt idx="3459">
                  <c:v>60321</c:v>
                </c:pt>
                <c:pt idx="3460">
                  <c:v>60328</c:v>
                </c:pt>
                <c:pt idx="3461">
                  <c:v>60335</c:v>
                </c:pt>
                <c:pt idx="3462">
                  <c:v>60342</c:v>
                </c:pt>
                <c:pt idx="3463">
                  <c:v>60349</c:v>
                </c:pt>
                <c:pt idx="3464">
                  <c:v>60357</c:v>
                </c:pt>
                <c:pt idx="3465">
                  <c:v>60364</c:v>
                </c:pt>
                <c:pt idx="3466">
                  <c:v>60371</c:v>
                </c:pt>
                <c:pt idx="3467">
                  <c:v>60378</c:v>
                </c:pt>
                <c:pt idx="3468">
                  <c:v>60385</c:v>
                </c:pt>
                <c:pt idx="3469">
                  <c:v>60392</c:v>
                </c:pt>
                <c:pt idx="3470">
                  <c:v>60399</c:v>
                </c:pt>
                <c:pt idx="3471">
                  <c:v>60406</c:v>
                </c:pt>
                <c:pt idx="3472">
                  <c:v>60413</c:v>
                </c:pt>
                <c:pt idx="3473">
                  <c:v>60420</c:v>
                </c:pt>
                <c:pt idx="3474">
                  <c:v>60427</c:v>
                </c:pt>
                <c:pt idx="3475">
                  <c:v>60434</c:v>
                </c:pt>
                <c:pt idx="3476">
                  <c:v>60441</c:v>
                </c:pt>
                <c:pt idx="3477">
                  <c:v>60448</c:v>
                </c:pt>
                <c:pt idx="3478">
                  <c:v>60455</c:v>
                </c:pt>
                <c:pt idx="3479">
                  <c:v>60462</c:v>
                </c:pt>
                <c:pt idx="3480">
                  <c:v>60469</c:v>
                </c:pt>
                <c:pt idx="3481">
                  <c:v>60476</c:v>
                </c:pt>
                <c:pt idx="3482">
                  <c:v>60483</c:v>
                </c:pt>
                <c:pt idx="3483">
                  <c:v>60490</c:v>
                </c:pt>
                <c:pt idx="3484">
                  <c:v>60497</c:v>
                </c:pt>
                <c:pt idx="3485">
                  <c:v>60504</c:v>
                </c:pt>
                <c:pt idx="3486">
                  <c:v>60511</c:v>
                </c:pt>
                <c:pt idx="3487">
                  <c:v>60518</c:v>
                </c:pt>
                <c:pt idx="3488">
                  <c:v>60525</c:v>
                </c:pt>
                <c:pt idx="3489">
                  <c:v>60532</c:v>
                </c:pt>
                <c:pt idx="3490">
                  <c:v>60539</c:v>
                </c:pt>
                <c:pt idx="3491">
                  <c:v>60546</c:v>
                </c:pt>
                <c:pt idx="3492">
                  <c:v>60553</c:v>
                </c:pt>
                <c:pt idx="3493">
                  <c:v>60560</c:v>
                </c:pt>
                <c:pt idx="3494">
                  <c:v>60567</c:v>
                </c:pt>
                <c:pt idx="3495">
                  <c:v>60574</c:v>
                </c:pt>
                <c:pt idx="3496">
                  <c:v>60581</c:v>
                </c:pt>
                <c:pt idx="3497">
                  <c:v>60588</c:v>
                </c:pt>
                <c:pt idx="3498">
                  <c:v>60595</c:v>
                </c:pt>
                <c:pt idx="3499">
                  <c:v>60602</c:v>
                </c:pt>
                <c:pt idx="3500">
                  <c:v>60609</c:v>
                </c:pt>
                <c:pt idx="3501">
                  <c:v>60616</c:v>
                </c:pt>
                <c:pt idx="3502">
                  <c:v>60623</c:v>
                </c:pt>
                <c:pt idx="3503">
                  <c:v>60630</c:v>
                </c:pt>
                <c:pt idx="3504">
                  <c:v>60637</c:v>
                </c:pt>
                <c:pt idx="3505">
                  <c:v>60644</c:v>
                </c:pt>
                <c:pt idx="3506">
                  <c:v>60651</c:v>
                </c:pt>
                <c:pt idx="3507">
                  <c:v>60658</c:v>
                </c:pt>
                <c:pt idx="3508">
                  <c:v>60665</c:v>
                </c:pt>
                <c:pt idx="3509">
                  <c:v>60672</c:v>
                </c:pt>
                <c:pt idx="3510">
                  <c:v>60679</c:v>
                </c:pt>
                <c:pt idx="3511">
                  <c:v>60686</c:v>
                </c:pt>
                <c:pt idx="3512">
                  <c:v>60693</c:v>
                </c:pt>
                <c:pt idx="3513">
                  <c:v>60700</c:v>
                </c:pt>
                <c:pt idx="3514">
                  <c:v>60707</c:v>
                </c:pt>
                <c:pt idx="3515">
                  <c:v>60714</c:v>
                </c:pt>
                <c:pt idx="3516">
                  <c:v>60721</c:v>
                </c:pt>
                <c:pt idx="3517">
                  <c:v>60728</c:v>
                </c:pt>
                <c:pt idx="3518">
                  <c:v>60735</c:v>
                </c:pt>
                <c:pt idx="3519">
                  <c:v>60742</c:v>
                </c:pt>
                <c:pt idx="3520">
                  <c:v>60749</c:v>
                </c:pt>
                <c:pt idx="3521">
                  <c:v>60756</c:v>
                </c:pt>
                <c:pt idx="3522">
                  <c:v>60763</c:v>
                </c:pt>
                <c:pt idx="3523">
                  <c:v>60770</c:v>
                </c:pt>
                <c:pt idx="3524">
                  <c:v>60777</c:v>
                </c:pt>
                <c:pt idx="3525">
                  <c:v>60784</c:v>
                </c:pt>
                <c:pt idx="3526">
                  <c:v>60791</c:v>
                </c:pt>
                <c:pt idx="3527">
                  <c:v>60798</c:v>
                </c:pt>
                <c:pt idx="3528">
                  <c:v>60805</c:v>
                </c:pt>
                <c:pt idx="3529">
                  <c:v>60812</c:v>
                </c:pt>
                <c:pt idx="3530">
                  <c:v>60819</c:v>
                </c:pt>
                <c:pt idx="3531">
                  <c:v>60826</c:v>
                </c:pt>
                <c:pt idx="3532">
                  <c:v>60833</c:v>
                </c:pt>
                <c:pt idx="3533">
                  <c:v>60840</c:v>
                </c:pt>
                <c:pt idx="3534">
                  <c:v>60847</c:v>
                </c:pt>
                <c:pt idx="3535">
                  <c:v>60854</c:v>
                </c:pt>
                <c:pt idx="3536">
                  <c:v>60861</c:v>
                </c:pt>
                <c:pt idx="3537">
                  <c:v>60868</c:v>
                </c:pt>
                <c:pt idx="3538">
                  <c:v>60875</c:v>
                </c:pt>
                <c:pt idx="3539">
                  <c:v>60882</c:v>
                </c:pt>
                <c:pt idx="3540">
                  <c:v>60889</c:v>
                </c:pt>
                <c:pt idx="3541">
                  <c:v>60896</c:v>
                </c:pt>
                <c:pt idx="3542">
                  <c:v>60903</c:v>
                </c:pt>
                <c:pt idx="3543">
                  <c:v>60910</c:v>
                </c:pt>
                <c:pt idx="3544">
                  <c:v>60917</c:v>
                </c:pt>
                <c:pt idx="3545">
                  <c:v>60924</c:v>
                </c:pt>
                <c:pt idx="3546">
                  <c:v>60931</c:v>
                </c:pt>
                <c:pt idx="3547">
                  <c:v>60938</c:v>
                </c:pt>
                <c:pt idx="3548">
                  <c:v>60945</c:v>
                </c:pt>
                <c:pt idx="3549">
                  <c:v>60952</c:v>
                </c:pt>
                <c:pt idx="3550">
                  <c:v>60959</c:v>
                </c:pt>
                <c:pt idx="3551">
                  <c:v>60966</c:v>
                </c:pt>
                <c:pt idx="3552">
                  <c:v>60973</c:v>
                </c:pt>
                <c:pt idx="3553">
                  <c:v>60980</c:v>
                </c:pt>
                <c:pt idx="3554">
                  <c:v>60987</c:v>
                </c:pt>
                <c:pt idx="3555">
                  <c:v>60994</c:v>
                </c:pt>
                <c:pt idx="3556">
                  <c:v>61001</c:v>
                </c:pt>
                <c:pt idx="3557">
                  <c:v>61008</c:v>
                </c:pt>
                <c:pt idx="3558">
                  <c:v>61015</c:v>
                </c:pt>
                <c:pt idx="3559">
                  <c:v>61022</c:v>
                </c:pt>
                <c:pt idx="3560">
                  <c:v>61029</c:v>
                </c:pt>
                <c:pt idx="3561">
                  <c:v>61036</c:v>
                </c:pt>
                <c:pt idx="3562">
                  <c:v>61043</c:v>
                </c:pt>
                <c:pt idx="3563">
                  <c:v>61050</c:v>
                </c:pt>
                <c:pt idx="3564">
                  <c:v>61057</c:v>
                </c:pt>
                <c:pt idx="3565">
                  <c:v>61064</c:v>
                </c:pt>
                <c:pt idx="3566">
                  <c:v>61071</c:v>
                </c:pt>
                <c:pt idx="3567">
                  <c:v>61078</c:v>
                </c:pt>
                <c:pt idx="3568">
                  <c:v>61085</c:v>
                </c:pt>
                <c:pt idx="3569">
                  <c:v>61092</c:v>
                </c:pt>
                <c:pt idx="3570">
                  <c:v>61099</c:v>
                </c:pt>
                <c:pt idx="3571">
                  <c:v>61106</c:v>
                </c:pt>
                <c:pt idx="3572">
                  <c:v>61113</c:v>
                </c:pt>
                <c:pt idx="3573">
                  <c:v>61120</c:v>
                </c:pt>
                <c:pt idx="3574">
                  <c:v>61127</c:v>
                </c:pt>
                <c:pt idx="3575">
                  <c:v>61134</c:v>
                </c:pt>
                <c:pt idx="3576">
                  <c:v>61141</c:v>
                </c:pt>
                <c:pt idx="3577">
                  <c:v>61148</c:v>
                </c:pt>
                <c:pt idx="3578">
                  <c:v>61155</c:v>
                </c:pt>
                <c:pt idx="3579">
                  <c:v>61162</c:v>
                </c:pt>
                <c:pt idx="3580">
                  <c:v>61169</c:v>
                </c:pt>
                <c:pt idx="3581">
                  <c:v>61176</c:v>
                </c:pt>
                <c:pt idx="3582">
                  <c:v>61183</c:v>
                </c:pt>
                <c:pt idx="3583">
                  <c:v>61190</c:v>
                </c:pt>
                <c:pt idx="3584">
                  <c:v>61197</c:v>
                </c:pt>
                <c:pt idx="3585">
                  <c:v>61204</c:v>
                </c:pt>
                <c:pt idx="3586">
                  <c:v>61211</c:v>
                </c:pt>
                <c:pt idx="3587">
                  <c:v>61218</c:v>
                </c:pt>
                <c:pt idx="3588">
                  <c:v>61225</c:v>
                </c:pt>
                <c:pt idx="3589">
                  <c:v>61232</c:v>
                </c:pt>
                <c:pt idx="3590">
                  <c:v>61239</c:v>
                </c:pt>
                <c:pt idx="3591">
                  <c:v>61246</c:v>
                </c:pt>
                <c:pt idx="3592">
                  <c:v>61253</c:v>
                </c:pt>
                <c:pt idx="3593">
                  <c:v>61260</c:v>
                </c:pt>
                <c:pt idx="3594">
                  <c:v>61267</c:v>
                </c:pt>
                <c:pt idx="3595">
                  <c:v>61274</c:v>
                </c:pt>
                <c:pt idx="3596">
                  <c:v>61281</c:v>
                </c:pt>
                <c:pt idx="3597">
                  <c:v>61288</c:v>
                </c:pt>
                <c:pt idx="3598">
                  <c:v>61295</c:v>
                </c:pt>
                <c:pt idx="3599">
                  <c:v>61302</c:v>
                </c:pt>
                <c:pt idx="3600">
                  <c:v>61309</c:v>
                </c:pt>
                <c:pt idx="3601">
                  <c:v>61316</c:v>
                </c:pt>
                <c:pt idx="3602">
                  <c:v>61323</c:v>
                </c:pt>
                <c:pt idx="3603">
                  <c:v>61330</c:v>
                </c:pt>
                <c:pt idx="3604">
                  <c:v>61337</c:v>
                </c:pt>
                <c:pt idx="3605">
                  <c:v>61344</c:v>
                </c:pt>
                <c:pt idx="3606">
                  <c:v>61351</c:v>
                </c:pt>
                <c:pt idx="3607">
                  <c:v>61358</c:v>
                </c:pt>
                <c:pt idx="3608">
                  <c:v>61365</c:v>
                </c:pt>
                <c:pt idx="3609">
                  <c:v>61372</c:v>
                </c:pt>
                <c:pt idx="3610">
                  <c:v>61379</c:v>
                </c:pt>
                <c:pt idx="3611">
                  <c:v>61386</c:v>
                </c:pt>
                <c:pt idx="3612">
                  <c:v>61393</c:v>
                </c:pt>
                <c:pt idx="3613">
                  <c:v>61400</c:v>
                </c:pt>
                <c:pt idx="3614">
                  <c:v>61407</c:v>
                </c:pt>
                <c:pt idx="3615">
                  <c:v>61414</c:v>
                </c:pt>
                <c:pt idx="3616">
                  <c:v>61421</c:v>
                </c:pt>
                <c:pt idx="3617">
                  <c:v>61428</c:v>
                </c:pt>
                <c:pt idx="3618">
                  <c:v>61435</c:v>
                </c:pt>
                <c:pt idx="3619">
                  <c:v>61442</c:v>
                </c:pt>
                <c:pt idx="3620">
                  <c:v>61449</c:v>
                </c:pt>
                <c:pt idx="3621">
                  <c:v>61456</c:v>
                </c:pt>
                <c:pt idx="3622">
                  <c:v>61463</c:v>
                </c:pt>
                <c:pt idx="3623">
                  <c:v>61470</c:v>
                </c:pt>
                <c:pt idx="3624">
                  <c:v>61477</c:v>
                </c:pt>
                <c:pt idx="3625">
                  <c:v>61485</c:v>
                </c:pt>
                <c:pt idx="3626">
                  <c:v>61492</c:v>
                </c:pt>
                <c:pt idx="3627">
                  <c:v>61499</c:v>
                </c:pt>
                <c:pt idx="3628">
                  <c:v>61506</c:v>
                </c:pt>
                <c:pt idx="3629">
                  <c:v>61513</c:v>
                </c:pt>
                <c:pt idx="3630">
                  <c:v>61520</c:v>
                </c:pt>
                <c:pt idx="3631">
                  <c:v>61527</c:v>
                </c:pt>
                <c:pt idx="3632">
                  <c:v>61534</c:v>
                </c:pt>
                <c:pt idx="3633">
                  <c:v>61541</c:v>
                </c:pt>
                <c:pt idx="3634">
                  <c:v>61548</c:v>
                </c:pt>
                <c:pt idx="3635">
                  <c:v>61555</c:v>
                </c:pt>
                <c:pt idx="3636">
                  <c:v>61562</c:v>
                </c:pt>
                <c:pt idx="3637">
                  <c:v>61569</c:v>
                </c:pt>
                <c:pt idx="3638">
                  <c:v>61576</c:v>
                </c:pt>
                <c:pt idx="3639">
                  <c:v>61583</c:v>
                </c:pt>
                <c:pt idx="3640">
                  <c:v>61590</c:v>
                </c:pt>
                <c:pt idx="3641">
                  <c:v>61597</c:v>
                </c:pt>
                <c:pt idx="3642">
                  <c:v>61604</c:v>
                </c:pt>
                <c:pt idx="3643">
                  <c:v>61611</c:v>
                </c:pt>
                <c:pt idx="3644">
                  <c:v>61618</c:v>
                </c:pt>
                <c:pt idx="3645">
                  <c:v>61625</c:v>
                </c:pt>
                <c:pt idx="3646">
                  <c:v>61632</c:v>
                </c:pt>
                <c:pt idx="3647">
                  <c:v>61639</c:v>
                </c:pt>
                <c:pt idx="3648">
                  <c:v>61646</c:v>
                </c:pt>
                <c:pt idx="3649">
                  <c:v>61653</c:v>
                </c:pt>
                <c:pt idx="3650">
                  <c:v>61660</c:v>
                </c:pt>
                <c:pt idx="3651">
                  <c:v>61667</c:v>
                </c:pt>
                <c:pt idx="3652">
                  <c:v>61674</c:v>
                </c:pt>
                <c:pt idx="3653">
                  <c:v>61681</c:v>
                </c:pt>
                <c:pt idx="3654">
                  <c:v>61688</c:v>
                </c:pt>
                <c:pt idx="3655">
                  <c:v>61695</c:v>
                </c:pt>
                <c:pt idx="3656">
                  <c:v>61702</c:v>
                </c:pt>
                <c:pt idx="3657">
                  <c:v>61709</c:v>
                </c:pt>
                <c:pt idx="3658">
                  <c:v>61716</c:v>
                </c:pt>
                <c:pt idx="3659">
                  <c:v>61724</c:v>
                </c:pt>
                <c:pt idx="3660">
                  <c:v>61731</c:v>
                </c:pt>
                <c:pt idx="3661">
                  <c:v>61738</c:v>
                </c:pt>
                <c:pt idx="3662">
                  <c:v>61745</c:v>
                </c:pt>
                <c:pt idx="3663">
                  <c:v>61752</c:v>
                </c:pt>
                <c:pt idx="3664">
                  <c:v>61759</c:v>
                </c:pt>
                <c:pt idx="3665">
                  <c:v>61766</c:v>
                </c:pt>
                <c:pt idx="3666">
                  <c:v>61773</c:v>
                </c:pt>
                <c:pt idx="3667">
                  <c:v>61780</c:v>
                </c:pt>
                <c:pt idx="3668">
                  <c:v>61787</c:v>
                </c:pt>
                <c:pt idx="3669">
                  <c:v>61794</c:v>
                </c:pt>
                <c:pt idx="3670">
                  <c:v>61801</c:v>
                </c:pt>
                <c:pt idx="3671">
                  <c:v>61808</c:v>
                </c:pt>
                <c:pt idx="3672">
                  <c:v>61815</c:v>
                </c:pt>
                <c:pt idx="3673">
                  <c:v>61822</c:v>
                </c:pt>
                <c:pt idx="3674">
                  <c:v>61829</c:v>
                </c:pt>
                <c:pt idx="3675">
                  <c:v>61836</c:v>
                </c:pt>
                <c:pt idx="3676">
                  <c:v>61843</c:v>
                </c:pt>
                <c:pt idx="3677">
                  <c:v>61850</c:v>
                </c:pt>
                <c:pt idx="3678">
                  <c:v>61857</c:v>
                </c:pt>
                <c:pt idx="3679">
                  <c:v>61864</c:v>
                </c:pt>
                <c:pt idx="3680">
                  <c:v>61871</c:v>
                </c:pt>
                <c:pt idx="3681">
                  <c:v>61878</c:v>
                </c:pt>
                <c:pt idx="3682">
                  <c:v>61885</c:v>
                </c:pt>
                <c:pt idx="3683">
                  <c:v>61892</c:v>
                </c:pt>
                <c:pt idx="3684">
                  <c:v>61899</c:v>
                </c:pt>
                <c:pt idx="3685">
                  <c:v>61906</c:v>
                </c:pt>
                <c:pt idx="3686">
                  <c:v>61913</c:v>
                </c:pt>
                <c:pt idx="3687">
                  <c:v>61920</c:v>
                </c:pt>
                <c:pt idx="3688">
                  <c:v>61927</c:v>
                </c:pt>
                <c:pt idx="3689">
                  <c:v>61934</c:v>
                </c:pt>
                <c:pt idx="3690">
                  <c:v>61941</c:v>
                </c:pt>
                <c:pt idx="3691">
                  <c:v>61948</c:v>
                </c:pt>
                <c:pt idx="3692">
                  <c:v>61955</c:v>
                </c:pt>
                <c:pt idx="3693">
                  <c:v>61962</c:v>
                </c:pt>
                <c:pt idx="3694">
                  <c:v>61969</c:v>
                </c:pt>
                <c:pt idx="3695">
                  <c:v>61976</c:v>
                </c:pt>
                <c:pt idx="3696">
                  <c:v>61983</c:v>
                </c:pt>
                <c:pt idx="3697">
                  <c:v>61990</c:v>
                </c:pt>
                <c:pt idx="3698">
                  <c:v>61997</c:v>
                </c:pt>
                <c:pt idx="3699">
                  <c:v>62004</c:v>
                </c:pt>
                <c:pt idx="3700">
                  <c:v>62011</c:v>
                </c:pt>
                <c:pt idx="3701">
                  <c:v>62018</c:v>
                </c:pt>
                <c:pt idx="3702">
                  <c:v>62025</c:v>
                </c:pt>
                <c:pt idx="3703">
                  <c:v>62032</c:v>
                </c:pt>
                <c:pt idx="3704">
                  <c:v>62039</c:v>
                </c:pt>
                <c:pt idx="3705">
                  <c:v>62046</c:v>
                </c:pt>
                <c:pt idx="3706">
                  <c:v>62053</c:v>
                </c:pt>
                <c:pt idx="3707">
                  <c:v>62060</c:v>
                </c:pt>
                <c:pt idx="3708">
                  <c:v>62067</c:v>
                </c:pt>
                <c:pt idx="3709">
                  <c:v>62074</c:v>
                </c:pt>
                <c:pt idx="3710">
                  <c:v>62081</c:v>
                </c:pt>
                <c:pt idx="3711">
                  <c:v>62089</c:v>
                </c:pt>
                <c:pt idx="3712">
                  <c:v>62096</c:v>
                </c:pt>
                <c:pt idx="3713">
                  <c:v>62103</c:v>
                </c:pt>
                <c:pt idx="3714">
                  <c:v>62110</c:v>
                </c:pt>
                <c:pt idx="3715">
                  <c:v>62117</c:v>
                </c:pt>
                <c:pt idx="3716">
                  <c:v>62124</c:v>
                </c:pt>
                <c:pt idx="3717">
                  <c:v>62131</c:v>
                </c:pt>
                <c:pt idx="3718">
                  <c:v>62138</c:v>
                </c:pt>
                <c:pt idx="3719">
                  <c:v>62145</c:v>
                </c:pt>
                <c:pt idx="3720">
                  <c:v>62152</c:v>
                </c:pt>
                <c:pt idx="3721">
                  <c:v>62159</c:v>
                </c:pt>
                <c:pt idx="3722">
                  <c:v>62166</c:v>
                </c:pt>
                <c:pt idx="3723">
                  <c:v>62173</c:v>
                </c:pt>
                <c:pt idx="3724">
                  <c:v>62179</c:v>
                </c:pt>
                <c:pt idx="3725">
                  <c:v>62186</c:v>
                </c:pt>
                <c:pt idx="3726">
                  <c:v>62193</c:v>
                </c:pt>
                <c:pt idx="3727">
                  <c:v>62200</c:v>
                </c:pt>
                <c:pt idx="3728">
                  <c:v>62207</c:v>
                </c:pt>
                <c:pt idx="3729">
                  <c:v>62215</c:v>
                </c:pt>
                <c:pt idx="3730">
                  <c:v>62222</c:v>
                </c:pt>
                <c:pt idx="3731">
                  <c:v>62229</c:v>
                </c:pt>
                <c:pt idx="3732">
                  <c:v>62236</c:v>
                </c:pt>
                <c:pt idx="3733">
                  <c:v>62243</c:v>
                </c:pt>
                <c:pt idx="3734">
                  <c:v>62250</c:v>
                </c:pt>
                <c:pt idx="3735">
                  <c:v>62257</c:v>
                </c:pt>
                <c:pt idx="3736">
                  <c:v>62264</c:v>
                </c:pt>
                <c:pt idx="3737">
                  <c:v>62271</c:v>
                </c:pt>
                <c:pt idx="3738">
                  <c:v>62278</c:v>
                </c:pt>
                <c:pt idx="3739">
                  <c:v>62285</c:v>
                </c:pt>
                <c:pt idx="3740">
                  <c:v>62292</c:v>
                </c:pt>
                <c:pt idx="3741">
                  <c:v>62299</c:v>
                </c:pt>
                <c:pt idx="3742">
                  <c:v>62306</c:v>
                </c:pt>
                <c:pt idx="3743">
                  <c:v>62313</c:v>
                </c:pt>
                <c:pt idx="3744">
                  <c:v>62320</c:v>
                </c:pt>
                <c:pt idx="3745">
                  <c:v>62327</c:v>
                </c:pt>
                <c:pt idx="3746">
                  <c:v>62334</c:v>
                </c:pt>
                <c:pt idx="3747">
                  <c:v>62341</c:v>
                </c:pt>
                <c:pt idx="3748">
                  <c:v>62348</c:v>
                </c:pt>
                <c:pt idx="3749">
                  <c:v>62355</c:v>
                </c:pt>
                <c:pt idx="3750">
                  <c:v>62362</c:v>
                </c:pt>
                <c:pt idx="3751">
                  <c:v>62369</c:v>
                </c:pt>
                <c:pt idx="3752">
                  <c:v>62376</c:v>
                </c:pt>
                <c:pt idx="3753">
                  <c:v>62383</c:v>
                </c:pt>
                <c:pt idx="3754">
                  <c:v>62390</c:v>
                </c:pt>
                <c:pt idx="3755">
                  <c:v>62397</c:v>
                </c:pt>
                <c:pt idx="3756">
                  <c:v>62404</c:v>
                </c:pt>
                <c:pt idx="3757">
                  <c:v>62411</c:v>
                </c:pt>
                <c:pt idx="3758">
                  <c:v>62418</c:v>
                </c:pt>
                <c:pt idx="3759">
                  <c:v>62425</c:v>
                </c:pt>
                <c:pt idx="3760">
                  <c:v>62432</c:v>
                </c:pt>
                <c:pt idx="3761">
                  <c:v>62439</c:v>
                </c:pt>
                <c:pt idx="3762">
                  <c:v>62446</c:v>
                </c:pt>
                <c:pt idx="3763">
                  <c:v>62456</c:v>
                </c:pt>
                <c:pt idx="3764">
                  <c:v>62463</c:v>
                </c:pt>
                <c:pt idx="3765">
                  <c:v>62470</c:v>
                </c:pt>
                <c:pt idx="3766">
                  <c:v>62477</c:v>
                </c:pt>
                <c:pt idx="3767">
                  <c:v>62484</c:v>
                </c:pt>
                <c:pt idx="3768">
                  <c:v>62491</c:v>
                </c:pt>
                <c:pt idx="3769">
                  <c:v>62498</c:v>
                </c:pt>
                <c:pt idx="3770">
                  <c:v>62505</c:v>
                </c:pt>
                <c:pt idx="3771">
                  <c:v>62512</c:v>
                </c:pt>
                <c:pt idx="3772">
                  <c:v>62519</c:v>
                </c:pt>
                <c:pt idx="3773">
                  <c:v>62526</c:v>
                </c:pt>
                <c:pt idx="3774">
                  <c:v>62533</c:v>
                </c:pt>
                <c:pt idx="3775">
                  <c:v>62540</c:v>
                </c:pt>
                <c:pt idx="3776">
                  <c:v>62547</c:v>
                </c:pt>
                <c:pt idx="3777">
                  <c:v>62554</c:v>
                </c:pt>
                <c:pt idx="3778">
                  <c:v>62561</c:v>
                </c:pt>
                <c:pt idx="3779">
                  <c:v>62569</c:v>
                </c:pt>
                <c:pt idx="3780">
                  <c:v>62576</c:v>
                </c:pt>
                <c:pt idx="3781">
                  <c:v>62583</c:v>
                </c:pt>
                <c:pt idx="3782">
                  <c:v>62590</c:v>
                </c:pt>
                <c:pt idx="3783">
                  <c:v>62597</c:v>
                </c:pt>
                <c:pt idx="3784">
                  <c:v>62604</c:v>
                </c:pt>
                <c:pt idx="3785">
                  <c:v>62611</c:v>
                </c:pt>
                <c:pt idx="3786">
                  <c:v>62618</c:v>
                </c:pt>
                <c:pt idx="3787">
                  <c:v>62625</c:v>
                </c:pt>
                <c:pt idx="3788">
                  <c:v>62632</c:v>
                </c:pt>
                <c:pt idx="3789">
                  <c:v>62639</c:v>
                </c:pt>
                <c:pt idx="3790">
                  <c:v>62646</c:v>
                </c:pt>
                <c:pt idx="3791">
                  <c:v>62653</c:v>
                </c:pt>
                <c:pt idx="3792">
                  <c:v>62660</c:v>
                </c:pt>
                <c:pt idx="3793">
                  <c:v>62667</c:v>
                </c:pt>
                <c:pt idx="3794">
                  <c:v>62674</c:v>
                </c:pt>
                <c:pt idx="3795">
                  <c:v>62681</c:v>
                </c:pt>
                <c:pt idx="3796">
                  <c:v>62688</c:v>
                </c:pt>
                <c:pt idx="3797">
                  <c:v>62695</c:v>
                </c:pt>
                <c:pt idx="3798">
                  <c:v>62702</c:v>
                </c:pt>
                <c:pt idx="3799">
                  <c:v>62709</c:v>
                </c:pt>
                <c:pt idx="3800">
                  <c:v>62716</c:v>
                </c:pt>
                <c:pt idx="3801">
                  <c:v>62723</c:v>
                </c:pt>
                <c:pt idx="3802">
                  <c:v>62730</c:v>
                </c:pt>
                <c:pt idx="3803">
                  <c:v>62737</c:v>
                </c:pt>
                <c:pt idx="3804">
                  <c:v>62744</c:v>
                </c:pt>
                <c:pt idx="3805">
                  <c:v>62751</c:v>
                </c:pt>
                <c:pt idx="3806">
                  <c:v>62758</c:v>
                </c:pt>
                <c:pt idx="3807">
                  <c:v>62765</c:v>
                </c:pt>
                <c:pt idx="3808">
                  <c:v>62772</c:v>
                </c:pt>
                <c:pt idx="3809">
                  <c:v>62779</c:v>
                </c:pt>
                <c:pt idx="3810">
                  <c:v>62786</c:v>
                </c:pt>
                <c:pt idx="3811">
                  <c:v>62793</c:v>
                </c:pt>
                <c:pt idx="3812">
                  <c:v>62800</c:v>
                </c:pt>
                <c:pt idx="3813">
                  <c:v>62807</c:v>
                </c:pt>
                <c:pt idx="3814">
                  <c:v>62814</c:v>
                </c:pt>
                <c:pt idx="3815">
                  <c:v>62821</c:v>
                </c:pt>
                <c:pt idx="3816">
                  <c:v>62828</c:v>
                </c:pt>
                <c:pt idx="3817">
                  <c:v>62835</c:v>
                </c:pt>
                <c:pt idx="3818">
                  <c:v>62842</c:v>
                </c:pt>
                <c:pt idx="3819">
                  <c:v>62849</c:v>
                </c:pt>
                <c:pt idx="3820">
                  <c:v>62856</c:v>
                </c:pt>
                <c:pt idx="3821">
                  <c:v>62863</c:v>
                </c:pt>
                <c:pt idx="3822">
                  <c:v>62870</c:v>
                </c:pt>
                <c:pt idx="3823">
                  <c:v>62877</c:v>
                </c:pt>
                <c:pt idx="3824">
                  <c:v>62884</c:v>
                </c:pt>
                <c:pt idx="3825">
                  <c:v>62891</c:v>
                </c:pt>
                <c:pt idx="3826">
                  <c:v>62898</c:v>
                </c:pt>
                <c:pt idx="3827">
                  <c:v>62905</c:v>
                </c:pt>
                <c:pt idx="3828">
                  <c:v>62912</c:v>
                </c:pt>
                <c:pt idx="3829">
                  <c:v>62919</c:v>
                </c:pt>
                <c:pt idx="3830">
                  <c:v>62926</c:v>
                </c:pt>
                <c:pt idx="3831">
                  <c:v>62933</c:v>
                </c:pt>
                <c:pt idx="3832">
                  <c:v>62940</c:v>
                </c:pt>
                <c:pt idx="3833">
                  <c:v>62947</c:v>
                </c:pt>
                <c:pt idx="3834">
                  <c:v>62954</c:v>
                </c:pt>
                <c:pt idx="3835">
                  <c:v>62961</c:v>
                </c:pt>
                <c:pt idx="3836">
                  <c:v>62968</c:v>
                </c:pt>
                <c:pt idx="3837">
                  <c:v>62975</c:v>
                </c:pt>
                <c:pt idx="3838">
                  <c:v>62982</c:v>
                </c:pt>
                <c:pt idx="3839">
                  <c:v>62989</c:v>
                </c:pt>
                <c:pt idx="3840">
                  <c:v>62996</c:v>
                </c:pt>
                <c:pt idx="3841">
                  <c:v>63003</c:v>
                </c:pt>
                <c:pt idx="3842">
                  <c:v>63010</c:v>
                </c:pt>
                <c:pt idx="3843">
                  <c:v>63017</c:v>
                </c:pt>
                <c:pt idx="3844">
                  <c:v>63024</c:v>
                </c:pt>
                <c:pt idx="3845">
                  <c:v>63031</c:v>
                </c:pt>
                <c:pt idx="3846">
                  <c:v>63038</c:v>
                </c:pt>
                <c:pt idx="3847">
                  <c:v>63045</c:v>
                </c:pt>
                <c:pt idx="3848">
                  <c:v>63052</c:v>
                </c:pt>
                <c:pt idx="3849">
                  <c:v>63059</c:v>
                </c:pt>
                <c:pt idx="3850">
                  <c:v>63066</c:v>
                </c:pt>
                <c:pt idx="3851">
                  <c:v>63073</c:v>
                </c:pt>
                <c:pt idx="3852">
                  <c:v>63080</c:v>
                </c:pt>
                <c:pt idx="3853">
                  <c:v>63087</c:v>
                </c:pt>
                <c:pt idx="3854">
                  <c:v>63094</c:v>
                </c:pt>
                <c:pt idx="3855">
                  <c:v>63101</c:v>
                </c:pt>
                <c:pt idx="3856">
                  <c:v>63108</c:v>
                </c:pt>
                <c:pt idx="3857">
                  <c:v>63115</c:v>
                </c:pt>
                <c:pt idx="3858">
                  <c:v>63122</c:v>
                </c:pt>
                <c:pt idx="3859">
                  <c:v>63129</c:v>
                </c:pt>
                <c:pt idx="3860">
                  <c:v>63136</c:v>
                </c:pt>
                <c:pt idx="3861">
                  <c:v>63143</c:v>
                </c:pt>
                <c:pt idx="3862">
                  <c:v>63150</c:v>
                </c:pt>
                <c:pt idx="3863">
                  <c:v>63157</c:v>
                </c:pt>
                <c:pt idx="3864">
                  <c:v>63164</c:v>
                </c:pt>
                <c:pt idx="3865">
                  <c:v>63171</c:v>
                </c:pt>
                <c:pt idx="3866">
                  <c:v>63178</c:v>
                </c:pt>
                <c:pt idx="3867">
                  <c:v>63185</c:v>
                </c:pt>
                <c:pt idx="3868">
                  <c:v>63192</c:v>
                </c:pt>
                <c:pt idx="3869">
                  <c:v>63199</c:v>
                </c:pt>
                <c:pt idx="3870">
                  <c:v>63206</c:v>
                </c:pt>
                <c:pt idx="3871">
                  <c:v>63213</c:v>
                </c:pt>
                <c:pt idx="3872">
                  <c:v>63220</c:v>
                </c:pt>
                <c:pt idx="3873">
                  <c:v>63227</c:v>
                </c:pt>
                <c:pt idx="3874">
                  <c:v>63234</c:v>
                </c:pt>
                <c:pt idx="3875">
                  <c:v>63241</c:v>
                </c:pt>
                <c:pt idx="3876">
                  <c:v>63248</c:v>
                </c:pt>
                <c:pt idx="3877">
                  <c:v>63255</c:v>
                </c:pt>
                <c:pt idx="3878">
                  <c:v>63262</c:v>
                </c:pt>
                <c:pt idx="3879">
                  <c:v>63269</c:v>
                </c:pt>
                <c:pt idx="3880">
                  <c:v>63276</c:v>
                </c:pt>
                <c:pt idx="3881">
                  <c:v>63283</c:v>
                </c:pt>
                <c:pt idx="3882">
                  <c:v>63290</c:v>
                </c:pt>
                <c:pt idx="3883">
                  <c:v>63297</c:v>
                </c:pt>
                <c:pt idx="3884">
                  <c:v>63304</c:v>
                </c:pt>
                <c:pt idx="3885">
                  <c:v>63311</c:v>
                </c:pt>
                <c:pt idx="3886">
                  <c:v>63318</c:v>
                </c:pt>
                <c:pt idx="3887">
                  <c:v>63325</c:v>
                </c:pt>
                <c:pt idx="3888">
                  <c:v>63332</c:v>
                </c:pt>
                <c:pt idx="3889">
                  <c:v>63339</c:v>
                </c:pt>
                <c:pt idx="3890">
                  <c:v>63346</c:v>
                </c:pt>
                <c:pt idx="3891">
                  <c:v>63353</c:v>
                </c:pt>
                <c:pt idx="3892">
                  <c:v>63360</c:v>
                </c:pt>
                <c:pt idx="3893">
                  <c:v>63367</c:v>
                </c:pt>
                <c:pt idx="3894">
                  <c:v>63374</c:v>
                </c:pt>
                <c:pt idx="3895">
                  <c:v>63381</c:v>
                </c:pt>
                <c:pt idx="3896">
                  <c:v>63388</c:v>
                </c:pt>
                <c:pt idx="3897">
                  <c:v>63395</c:v>
                </c:pt>
                <c:pt idx="3898">
                  <c:v>63402</c:v>
                </c:pt>
                <c:pt idx="3899">
                  <c:v>63409</c:v>
                </c:pt>
                <c:pt idx="3900">
                  <c:v>63416</c:v>
                </c:pt>
                <c:pt idx="3901">
                  <c:v>63423</c:v>
                </c:pt>
                <c:pt idx="3902">
                  <c:v>63430</c:v>
                </c:pt>
                <c:pt idx="3903">
                  <c:v>63437</c:v>
                </c:pt>
                <c:pt idx="3904">
                  <c:v>63444</c:v>
                </c:pt>
                <c:pt idx="3905">
                  <c:v>63451</c:v>
                </c:pt>
                <c:pt idx="3906">
                  <c:v>63458</c:v>
                </c:pt>
                <c:pt idx="3907">
                  <c:v>63465</c:v>
                </c:pt>
                <c:pt idx="3908">
                  <c:v>63472</c:v>
                </c:pt>
                <c:pt idx="3909">
                  <c:v>63479</c:v>
                </c:pt>
                <c:pt idx="3910">
                  <c:v>63486</c:v>
                </c:pt>
                <c:pt idx="3911">
                  <c:v>63493</c:v>
                </c:pt>
                <c:pt idx="3912">
                  <c:v>63500</c:v>
                </c:pt>
                <c:pt idx="3913">
                  <c:v>63507</c:v>
                </c:pt>
                <c:pt idx="3914">
                  <c:v>63514</c:v>
                </c:pt>
                <c:pt idx="3915">
                  <c:v>63521</c:v>
                </c:pt>
                <c:pt idx="3916">
                  <c:v>63528</c:v>
                </c:pt>
                <c:pt idx="3917">
                  <c:v>63535</c:v>
                </c:pt>
                <c:pt idx="3918">
                  <c:v>63542</c:v>
                </c:pt>
                <c:pt idx="3919">
                  <c:v>63550</c:v>
                </c:pt>
                <c:pt idx="3920">
                  <c:v>63557</c:v>
                </c:pt>
                <c:pt idx="3921">
                  <c:v>63564</c:v>
                </c:pt>
                <c:pt idx="3922">
                  <c:v>63571</c:v>
                </c:pt>
                <c:pt idx="3923">
                  <c:v>63578</c:v>
                </c:pt>
                <c:pt idx="3924">
                  <c:v>63585</c:v>
                </c:pt>
                <c:pt idx="3925">
                  <c:v>63592</c:v>
                </c:pt>
                <c:pt idx="3926">
                  <c:v>63599</c:v>
                </c:pt>
                <c:pt idx="3927">
                  <c:v>63606</c:v>
                </c:pt>
                <c:pt idx="3928">
                  <c:v>63613</c:v>
                </c:pt>
                <c:pt idx="3929">
                  <c:v>63620</c:v>
                </c:pt>
                <c:pt idx="3930">
                  <c:v>63627</c:v>
                </c:pt>
                <c:pt idx="3931">
                  <c:v>63634</c:v>
                </c:pt>
                <c:pt idx="3932">
                  <c:v>63641</c:v>
                </c:pt>
                <c:pt idx="3933">
                  <c:v>63648</c:v>
                </c:pt>
                <c:pt idx="3934">
                  <c:v>63655</c:v>
                </c:pt>
                <c:pt idx="3935">
                  <c:v>63662</c:v>
                </c:pt>
                <c:pt idx="3936">
                  <c:v>63669</c:v>
                </c:pt>
                <c:pt idx="3937">
                  <c:v>63676</c:v>
                </c:pt>
                <c:pt idx="3938">
                  <c:v>63683</c:v>
                </c:pt>
                <c:pt idx="3939">
                  <c:v>63690</c:v>
                </c:pt>
                <c:pt idx="3940">
                  <c:v>63697</c:v>
                </c:pt>
                <c:pt idx="3941">
                  <c:v>63704</c:v>
                </c:pt>
                <c:pt idx="3942">
                  <c:v>63711</c:v>
                </c:pt>
                <c:pt idx="3943">
                  <c:v>63718</c:v>
                </c:pt>
                <c:pt idx="3944">
                  <c:v>63725</c:v>
                </c:pt>
                <c:pt idx="3945">
                  <c:v>63732</c:v>
                </c:pt>
                <c:pt idx="3946">
                  <c:v>63739</c:v>
                </c:pt>
                <c:pt idx="3947">
                  <c:v>63746</c:v>
                </c:pt>
                <c:pt idx="3948">
                  <c:v>63753</c:v>
                </c:pt>
                <c:pt idx="3949">
                  <c:v>63760</c:v>
                </c:pt>
                <c:pt idx="3950">
                  <c:v>63767</c:v>
                </c:pt>
                <c:pt idx="3951">
                  <c:v>63774</c:v>
                </c:pt>
                <c:pt idx="3952">
                  <c:v>63781</c:v>
                </c:pt>
                <c:pt idx="3953">
                  <c:v>63788</c:v>
                </c:pt>
                <c:pt idx="3954">
                  <c:v>63795</c:v>
                </c:pt>
                <c:pt idx="3955">
                  <c:v>63802</c:v>
                </c:pt>
                <c:pt idx="3956">
                  <c:v>63809</c:v>
                </c:pt>
                <c:pt idx="3957">
                  <c:v>63816</c:v>
                </c:pt>
                <c:pt idx="3958">
                  <c:v>63823</c:v>
                </c:pt>
                <c:pt idx="3959">
                  <c:v>63830</c:v>
                </c:pt>
                <c:pt idx="3960">
                  <c:v>63837</c:v>
                </c:pt>
                <c:pt idx="3961">
                  <c:v>63844</c:v>
                </c:pt>
                <c:pt idx="3962">
                  <c:v>63851</c:v>
                </c:pt>
                <c:pt idx="3963">
                  <c:v>63858</c:v>
                </c:pt>
                <c:pt idx="3964">
                  <c:v>63865</c:v>
                </c:pt>
                <c:pt idx="3965">
                  <c:v>63872</c:v>
                </c:pt>
                <c:pt idx="3966">
                  <c:v>63879</c:v>
                </c:pt>
                <c:pt idx="3967">
                  <c:v>63886</c:v>
                </c:pt>
                <c:pt idx="3968">
                  <c:v>63893</c:v>
                </c:pt>
                <c:pt idx="3969">
                  <c:v>63900</c:v>
                </c:pt>
                <c:pt idx="3970">
                  <c:v>63907</c:v>
                </c:pt>
                <c:pt idx="3971">
                  <c:v>63915</c:v>
                </c:pt>
                <c:pt idx="3972">
                  <c:v>63922</c:v>
                </c:pt>
                <c:pt idx="3973">
                  <c:v>63929</c:v>
                </c:pt>
                <c:pt idx="3974">
                  <c:v>63936</c:v>
                </c:pt>
                <c:pt idx="3975">
                  <c:v>63943</c:v>
                </c:pt>
                <c:pt idx="3976">
                  <c:v>63950</c:v>
                </c:pt>
                <c:pt idx="3977">
                  <c:v>63957</c:v>
                </c:pt>
                <c:pt idx="3978">
                  <c:v>63964</c:v>
                </c:pt>
                <c:pt idx="3979">
                  <c:v>63971</c:v>
                </c:pt>
                <c:pt idx="3980">
                  <c:v>63978</c:v>
                </c:pt>
                <c:pt idx="3981">
                  <c:v>63985</c:v>
                </c:pt>
                <c:pt idx="3982">
                  <c:v>63992</c:v>
                </c:pt>
                <c:pt idx="3983">
                  <c:v>63999</c:v>
                </c:pt>
                <c:pt idx="3984">
                  <c:v>64006</c:v>
                </c:pt>
                <c:pt idx="3985">
                  <c:v>64013</c:v>
                </c:pt>
                <c:pt idx="3986">
                  <c:v>64020</c:v>
                </c:pt>
                <c:pt idx="3987">
                  <c:v>64027</c:v>
                </c:pt>
                <c:pt idx="3988">
                  <c:v>64034</c:v>
                </c:pt>
                <c:pt idx="3989">
                  <c:v>64041</c:v>
                </c:pt>
                <c:pt idx="3990">
                  <c:v>64048</c:v>
                </c:pt>
                <c:pt idx="3991">
                  <c:v>64055</c:v>
                </c:pt>
                <c:pt idx="3992">
                  <c:v>64062</c:v>
                </c:pt>
                <c:pt idx="3993">
                  <c:v>64069</c:v>
                </c:pt>
                <c:pt idx="3994">
                  <c:v>64076</c:v>
                </c:pt>
                <c:pt idx="3995">
                  <c:v>64083</c:v>
                </c:pt>
                <c:pt idx="3996">
                  <c:v>64090</c:v>
                </c:pt>
                <c:pt idx="3997">
                  <c:v>64097</c:v>
                </c:pt>
                <c:pt idx="3998">
                  <c:v>64104</c:v>
                </c:pt>
                <c:pt idx="3999">
                  <c:v>64111</c:v>
                </c:pt>
                <c:pt idx="4000">
                  <c:v>64118</c:v>
                </c:pt>
                <c:pt idx="4001">
                  <c:v>64125</c:v>
                </c:pt>
                <c:pt idx="4002">
                  <c:v>64132</c:v>
                </c:pt>
                <c:pt idx="4003">
                  <c:v>64139</c:v>
                </c:pt>
                <c:pt idx="4004">
                  <c:v>64146</c:v>
                </c:pt>
                <c:pt idx="4005">
                  <c:v>64153</c:v>
                </c:pt>
                <c:pt idx="4006">
                  <c:v>64160</c:v>
                </c:pt>
                <c:pt idx="4007">
                  <c:v>64167</c:v>
                </c:pt>
                <c:pt idx="4008">
                  <c:v>64174</c:v>
                </c:pt>
                <c:pt idx="4009">
                  <c:v>64181</c:v>
                </c:pt>
                <c:pt idx="4010">
                  <c:v>64188</c:v>
                </c:pt>
                <c:pt idx="4011">
                  <c:v>64195</c:v>
                </c:pt>
                <c:pt idx="4012">
                  <c:v>64202</c:v>
                </c:pt>
                <c:pt idx="4013">
                  <c:v>64209</c:v>
                </c:pt>
                <c:pt idx="4014">
                  <c:v>64216</c:v>
                </c:pt>
                <c:pt idx="4015">
                  <c:v>64223</c:v>
                </c:pt>
                <c:pt idx="4016">
                  <c:v>64230</c:v>
                </c:pt>
                <c:pt idx="4017">
                  <c:v>64237</c:v>
                </c:pt>
                <c:pt idx="4018">
                  <c:v>64244</c:v>
                </c:pt>
                <c:pt idx="4019">
                  <c:v>64251</c:v>
                </c:pt>
                <c:pt idx="4020">
                  <c:v>64258</c:v>
                </c:pt>
                <c:pt idx="4021">
                  <c:v>64265</c:v>
                </c:pt>
                <c:pt idx="4022">
                  <c:v>64272</c:v>
                </c:pt>
                <c:pt idx="4023">
                  <c:v>64280</c:v>
                </c:pt>
                <c:pt idx="4024">
                  <c:v>64287</c:v>
                </c:pt>
                <c:pt idx="4025">
                  <c:v>64294</c:v>
                </c:pt>
                <c:pt idx="4026">
                  <c:v>64301</c:v>
                </c:pt>
                <c:pt idx="4027">
                  <c:v>64308</c:v>
                </c:pt>
                <c:pt idx="4028">
                  <c:v>64315</c:v>
                </c:pt>
                <c:pt idx="4029">
                  <c:v>64322</c:v>
                </c:pt>
                <c:pt idx="4030">
                  <c:v>64329</c:v>
                </c:pt>
                <c:pt idx="4031">
                  <c:v>64336</c:v>
                </c:pt>
                <c:pt idx="4032">
                  <c:v>64343</c:v>
                </c:pt>
                <c:pt idx="4033">
                  <c:v>64350</c:v>
                </c:pt>
                <c:pt idx="4034">
                  <c:v>64357</c:v>
                </c:pt>
                <c:pt idx="4035">
                  <c:v>64364</c:v>
                </c:pt>
                <c:pt idx="4036">
                  <c:v>64371</c:v>
                </c:pt>
                <c:pt idx="4037">
                  <c:v>64378</c:v>
                </c:pt>
                <c:pt idx="4038">
                  <c:v>64385</c:v>
                </c:pt>
                <c:pt idx="4039">
                  <c:v>64396</c:v>
                </c:pt>
                <c:pt idx="4040">
                  <c:v>64403</c:v>
                </c:pt>
                <c:pt idx="4041">
                  <c:v>64410</c:v>
                </c:pt>
                <c:pt idx="4042">
                  <c:v>64417</c:v>
                </c:pt>
                <c:pt idx="4043">
                  <c:v>64424</c:v>
                </c:pt>
                <c:pt idx="4044">
                  <c:v>64431</c:v>
                </c:pt>
                <c:pt idx="4045">
                  <c:v>64438</c:v>
                </c:pt>
                <c:pt idx="4046">
                  <c:v>64445</c:v>
                </c:pt>
                <c:pt idx="4047">
                  <c:v>64452</c:v>
                </c:pt>
                <c:pt idx="4048">
                  <c:v>64459</c:v>
                </c:pt>
                <c:pt idx="4049">
                  <c:v>64466</c:v>
                </c:pt>
                <c:pt idx="4050">
                  <c:v>64473</c:v>
                </c:pt>
                <c:pt idx="4051">
                  <c:v>64480</c:v>
                </c:pt>
                <c:pt idx="4052">
                  <c:v>64487</c:v>
                </c:pt>
                <c:pt idx="4053">
                  <c:v>64494</c:v>
                </c:pt>
                <c:pt idx="4054">
                  <c:v>64501</c:v>
                </c:pt>
                <c:pt idx="4055">
                  <c:v>64508</c:v>
                </c:pt>
                <c:pt idx="4056">
                  <c:v>64515</c:v>
                </c:pt>
                <c:pt idx="4057">
                  <c:v>64522</c:v>
                </c:pt>
                <c:pt idx="4058">
                  <c:v>64529</c:v>
                </c:pt>
                <c:pt idx="4059">
                  <c:v>64536</c:v>
                </c:pt>
                <c:pt idx="4060">
                  <c:v>64543</c:v>
                </c:pt>
                <c:pt idx="4061">
                  <c:v>64550</c:v>
                </c:pt>
                <c:pt idx="4062">
                  <c:v>64557</c:v>
                </c:pt>
                <c:pt idx="4063">
                  <c:v>64564</c:v>
                </c:pt>
                <c:pt idx="4064">
                  <c:v>64571</c:v>
                </c:pt>
                <c:pt idx="4065">
                  <c:v>64578</c:v>
                </c:pt>
                <c:pt idx="4066">
                  <c:v>64585</c:v>
                </c:pt>
                <c:pt idx="4067">
                  <c:v>64592</c:v>
                </c:pt>
                <c:pt idx="4068">
                  <c:v>64599</c:v>
                </c:pt>
                <c:pt idx="4069">
                  <c:v>64606</c:v>
                </c:pt>
                <c:pt idx="4070">
                  <c:v>64613</c:v>
                </c:pt>
                <c:pt idx="4071">
                  <c:v>64620</c:v>
                </c:pt>
                <c:pt idx="4072">
                  <c:v>64627</c:v>
                </c:pt>
                <c:pt idx="4073">
                  <c:v>64634</c:v>
                </c:pt>
                <c:pt idx="4074">
                  <c:v>64641</c:v>
                </c:pt>
                <c:pt idx="4075">
                  <c:v>64648</c:v>
                </c:pt>
                <c:pt idx="4076">
                  <c:v>64655</c:v>
                </c:pt>
                <c:pt idx="4077">
                  <c:v>64662</c:v>
                </c:pt>
                <c:pt idx="4078">
                  <c:v>64669</c:v>
                </c:pt>
                <c:pt idx="4079">
                  <c:v>64676</c:v>
                </c:pt>
                <c:pt idx="4080">
                  <c:v>64683</c:v>
                </c:pt>
                <c:pt idx="4081">
                  <c:v>64690</c:v>
                </c:pt>
                <c:pt idx="4082">
                  <c:v>64697</c:v>
                </c:pt>
                <c:pt idx="4083">
                  <c:v>64704</c:v>
                </c:pt>
                <c:pt idx="4084">
                  <c:v>64711</c:v>
                </c:pt>
                <c:pt idx="4085">
                  <c:v>64718</c:v>
                </c:pt>
                <c:pt idx="4086">
                  <c:v>64725</c:v>
                </c:pt>
                <c:pt idx="4087">
                  <c:v>64732</c:v>
                </c:pt>
                <c:pt idx="4088">
                  <c:v>64739</c:v>
                </c:pt>
                <c:pt idx="4089">
                  <c:v>64746</c:v>
                </c:pt>
                <c:pt idx="4090">
                  <c:v>64753</c:v>
                </c:pt>
                <c:pt idx="4091">
                  <c:v>64760</c:v>
                </c:pt>
                <c:pt idx="4092">
                  <c:v>64767</c:v>
                </c:pt>
                <c:pt idx="4093">
                  <c:v>64774</c:v>
                </c:pt>
                <c:pt idx="4094">
                  <c:v>64781</c:v>
                </c:pt>
                <c:pt idx="4095">
                  <c:v>64788</c:v>
                </c:pt>
                <c:pt idx="4096">
                  <c:v>64795</c:v>
                </c:pt>
                <c:pt idx="4097">
                  <c:v>64802</c:v>
                </c:pt>
                <c:pt idx="4098">
                  <c:v>64809</c:v>
                </c:pt>
                <c:pt idx="4099">
                  <c:v>64816</c:v>
                </c:pt>
                <c:pt idx="4100">
                  <c:v>64823</c:v>
                </c:pt>
                <c:pt idx="4101">
                  <c:v>64830</c:v>
                </c:pt>
                <c:pt idx="4102">
                  <c:v>64837</c:v>
                </c:pt>
                <c:pt idx="4103">
                  <c:v>64844</c:v>
                </c:pt>
                <c:pt idx="4104">
                  <c:v>64851</c:v>
                </c:pt>
                <c:pt idx="4105">
                  <c:v>64858</c:v>
                </c:pt>
                <c:pt idx="4106">
                  <c:v>64865</c:v>
                </c:pt>
                <c:pt idx="4107">
                  <c:v>64872</c:v>
                </c:pt>
                <c:pt idx="4108">
                  <c:v>64879</c:v>
                </c:pt>
                <c:pt idx="4109">
                  <c:v>64886</c:v>
                </c:pt>
                <c:pt idx="4110">
                  <c:v>64893</c:v>
                </c:pt>
                <c:pt idx="4111">
                  <c:v>64900</c:v>
                </c:pt>
                <c:pt idx="4112">
                  <c:v>64907</c:v>
                </c:pt>
                <c:pt idx="4113">
                  <c:v>64914</c:v>
                </c:pt>
                <c:pt idx="4114">
                  <c:v>64921</c:v>
                </c:pt>
                <c:pt idx="4115">
                  <c:v>64928</c:v>
                </c:pt>
                <c:pt idx="4116">
                  <c:v>64935</c:v>
                </c:pt>
                <c:pt idx="4117">
                  <c:v>64942</c:v>
                </c:pt>
                <c:pt idx="4118">
                  <c:v>64949</c:v>
                </c:pt>
                <c:pt idx="4119">
                  <c:v>64956</c:v>
                </c:pt>
                <c:pt idx="4120">
                  <c:v>64963</c:v>
                </c:pt>
                <c:pt idx="4121">
                  <c:v>64970</c:v>
                </c:pt>
                <c:pt idx="4122">
                  <c:v>64977</c:v>
                </c:pt>
                <c:pt idx="4123">
                  <c:v>64984</c:v>
                </c:pt>
                <c:pt idx="4124">
                  <c:v>64991</c:v>
                </c:pt>
                <c:pt idx="4125">
                  <c:v>64998</c:v>
                </c:pt>
                <c:pt idx="4126">
                  <c:v>65005</c:v>
                </c:pt>
                <c:pt idx="4127">
                  <c:v>65012</c:v>
                </c:pt>
                <c:pt idx="4128">
                  <c:v>65019</c:v>
                </c:pt>
                <c:pt idx="4129">
                  <c:v>65026</c:v>
                </c:pt>
                <c:pt idx="4130">
                  <c:v>65033</c:v>
                </c:pt>
                <c:pt idx="4131">
                  <c:v>65040</c:v>
                </c:pt>
                <c:pt idx="4132">
                  <c:v>65047</c:v>
                </c:pt>
                <c:pt idx="4133">
                  <c:v>65054</c:v>
                </c:pt>
                <c:pt idx="4134">
                  <c:v>65061</c:v>
                </c:pt>
                <c:pt idx="4135">
                  <c:v>65068</c:v>
                </c:pt>
                <c:pt idx="4136">
                  <c:v>65075</c:v>
                </c:pt>
                <c:pt idx="4137">
                  <c:v>65082</c:v>
                </c:pt>
                <c:pt idx="4138">
                  <c:v>65089</c:v>
                </c:pt>
                <c:pt idx="4139">
                  <c:v>65096</c:v>
                </c:pt>
                <c:pt idx="4140">
                  <c:v>65103</c:v>
                </c:pt>
                <c:pt idx="4141">
                  <c:v>65110</c:v>
                </c:pt>
                <c:pt idx="4142">
                  <c:v>65117</c:v>
                </c:pt>
                <c:pt idx="4143">
                  <c:v>65124</c:v>
                </c:pt>
                <c:pt idx="4144">
                  <c:v>65131</c:v>
                </c:pt>
                <c:pt idx="4145">
                  <c:v>65138</c:v>
                </c:pt>
                <c:pt idx="4146">
                  <c:v>65145</c:v>
                </c:pt>
                <c:pt idx="4147">
                  <c:v>65152</c:v>
                </c:pt>
                <c:pt idx="4148">
                  <c:v>65159</c:v>
                </c:pt>
                <c:pt idx="4149">
                  <c:v>65166</c:v>
                </c:pt>
                <c:pt idx="4150">
                  <c:v>65173</c:v>
                </c:pt>
                <c:pt idx="4151">
                  <c:v>65180</c:v>
                </c:pt>
                <c:pt idx="4152">
                  <c:v>65187</c:v>
                </c:pt>
                <c:pt idx="4153">
                  <c:v>65194</c:v>
                </c:pt>
                <c:pt idx="4154">
                  <c:v>65201</c:v>
                </c:pt>
                <c:pt idx="4155">
                  <c:v>65208</c:v>
                </c:pt>
                <c:pt idx="4156">
                  <c:v>65215</c:v>
                </c:pt>
                <c:pt idx="4157">
                  <c:v>65222</c:v>
                </c:pt>
                <c:pt idx="4158">
                  <c:v>65229</c:v>
                </c:pt>
                <c:pt idx="4159">
                  <c:v>65236</c:v>
                </c:pt>
                <c:pt idx="4160">
                  <c:v>65243</c:v>
                </c:pt>
                <c:pt idx="4161">
                  <c:v>65250</c:v>
                </c:pt>
                <c:pt idx="4162">
                  <c:v>65257</c:v>
                </c:pt>
                <c:pt idx="4163">
                  <c:v>65264</c:v>
                </c:pt>
                <c:pt idx="4164">
                  <c:v>65271</c:v>
                </c:pt>
                <c:pt idx="4165">
                  <c:v>65278</c:v>
                </c:pt>
                <c:pt idx="4166">
                  <c:v>65285</c:v>
                </c:pt>
                <c:pt idx="4167">
                  <c:v>65292</c:v>
                </c:pt>
                <c:pt idx="4168">
                  <c:v>65299</c:v>
                </c:pt>
                <c:pt idx="4169">
                  <c:v>65306</c:v>
                </c:pt>
                <c:pt idx="4170">
                  <c:v>65313</c:v>
                </c:pt>
                <c:pt idx="4171">
                  <c:v>65320</c:v>
                </c:pt>
                <c:pt idx="4172">
                  <c:v>65327</c:v>
                </c:pt>
                <c:pt idx="4173">
                  <c:v>65334</c:v>
                </c:pt>
                <c:pt idx="4174">
                  <c:v>65341</c:v>
                </c:pt>
                <c:pt idx="4175">
                  <c:v>65348</c:v>
                </c:pt>
                <c:pt idx="4176">
                  <c:v>65355</c:v>
                </c:pt>
                <c:pt idx="4177">
                  <c:v>65362</c:v>
                </c:pt>
                <c:pt idx="4178">
                  <c:v>65369</c:v>
                </c:pt>
                <c:pt idx="4179">
                  <c:v>65376</c:v>
                </c:pt>
                <c:pt idx="4180">
                  <c:v>65383</c:v>
                </c:pt>
                <c:pt idx="4181">
                  <c:v>65390</c:v>
                </c:pt>
                <c:pt idx="4182">
                  <c:v>65397</c:v>
                </c:pt>
                <c:pt idx="4183">
                  <c:v>65404</c:v>
                </c:pt>
                <c:pt idx="4184">
                  <c:v>65411</c:v>
                </c:pt>
                <c:pt idx="4185">
                  <c:v>65418</c:v>
                </c:pt>
                <c:pt idx="4186">
                  <c:v>65425</c:v>
                </c:pt>
                <c:pt idx="4187">
                  <c:v>65432</c:v>
                </c:pt>
                <c:pt idx="4188">
                  <c:v>65439</c:v>
                </c:pt>
                <c:pt idx="4189">
                  <c:v>65446</c:v>
                </c:pt>
                <c:pt idx="4190">
                  <c:v>65453</c:v>
                </c:pt>
                <c:pt idx="4191">
                  <c:v>65460</c:v>
                </c:pt>
                <c:pt idx="4192">
                  <c:v>65467</c:v>
                </c:pt>
                <c:pt idx="4193">
                  <c:v>65474</c:v>
                </c:pt>
                <c:pt idx="4194">
                  <c:v>65481</c:v>
                </c:pt>
                <c:pt idx="4195">
                  <c:v>65488</c:v>
                </c:pt>
                <c:pt idx="4196">
                  <c:v>65495</c:v>
                </c:pt>
                <c:pt idx="4197">
                  <c:v>65502</c:v>
                </c:pt>
                <c:pt idx="4198">
                  <c:v>65509</c:v>
                </c:pt>
                <c:pt idx="4199">
                  <c:v>65516</c:v>
                </c:pt>
                <c:pt idx="4200">
                  <c:v>65523</c:v>
                </c:pt>
                <c:pt idx="4201">
                  <c:v>65530</c:v>
                </c:pt>
                <c:pt idx="4202">
                  <c:v>65537</c:v>
                </c:pt>
                <c:pt idx="4203">
                  <c:v>65544</c:v>
                </c:pt>
                <c:pt idx="4204">
                  <c:v>65551</c:v>
                </c:pt>
                <c:pt idx="4205">
                  <c:v>65558</c:v>
                </c:pt>
                <c:pt idx="4206">
                  <c:v>65565</c:v>
                </c:pt>
                <c:pt idx="4207">
                  <c:v>65572</c:v>
                </c:pt>
                <c:pt idx="4208">
                  <c:v>65579</c:v>
                </c:pt>
                <c:pt idx="4209">
                  <c:v>65586</c:v>
                </c:pt>
                <c:pt idx="4210">
                  <c:v>65593</c:v>
                </c:pt>
                <c:pt idx="4211">
                  <c:v>65600</c:v>
                </c:pt>
                <c:pt idx="4212">
                  <c:v>65607</c:v>
                </c:pt>
                <c:pt idx="4213">
                  <c:v>65614</c:v>
                </c:pt>
                <c:pt idx="4214">
                  <c:v>65621</c:v>
                </c:pt>
                <c:pt idx="4215">
                  <c:v>65628</c:v>
                </c:pt>
                <c:pt idx="4216">
                  <c:v>65635</c:v>
                </c:pt>
                <c:pt idx="4217">
                  <c:v>65642</c:v>
                </c:pt>
                <c:pt idx="4218">
                  <c:v>65649</c:v>
                </c:pt>
                <c:pt idx="4219">
                  <c:v>65656</c:v>
                </c:pt>
                <c:pt idx="4220">
                  <c:v>65663</c:v>
                </c:pt>
                <c:pt idx="4221">
                  <c:v>65670</c:v>
                </c:pt>
                <c:pt idx="4222">
                  <c:v>65677</c:v>
                </c:pt>
                <c:pt idx="4223">
                  <c:v>65684</c:v>
                </c:pt>
                <c:pt idx="4224">
                  <c:v>65691</c:v>
                </c:pt>
                <c:pt idx="4225">
                  <c:v>65698</c:v>
                </c:pt>
                <c:pt idx="4226">
                  <c:v>65705</c:v>
                </c:pt>
                <c:pt idx="4227">
                  <c:v>65712</c:v>
                </c:pt>
                <c:pt idx="4228">
                  <c:v>65719</c:v>
                </c:pt>
                <c:pt idx="4229">
                  <c:v>65726</c:v>
                </c:pt>
                <c:pt idx="4230">
                  <c:v>65733</c:v>
                </c:pt>
                <c:pt idx="4231">
                  <c:v>65741</c:v>
                </c:pt>
                <c:pt idx="4232">
                  <c:v>65748</c:v>
                </c:pt>
                <c:pt idx="4233">
                  <c:v>65755</c:v>
                </c:pt>
                <c:pt idx="4234">
                  <c:v>65762</c:v>
                </c:pt>
                <c:pt idx="4235">
                  <c:v>65769</c:v>
                </c:pt>
                <c:pt idx="4236">
                  <c:v>65776</c:v>
                </c:pt>
                <c:pt idx="4237">
                  <c:v>65783</c:v>
                </c:pt>
                <c:pt idx="4238">
                  <c:v>65790</c:v>
                </c:pt>
                <c:pt idx="4239">
                  <c:v>65797</c:v>
                </c:pt>
                <c:pt idx="4240">
                  <c:v>65804</c:v>
                </c:pt>
                <c:pt idx="4241">
                  <c:v>65811</c:v>
                </c:pt>
                <c:pt idx="4242">
                  <c:v>65818</c:v>
                </c:pt>
                <c:pt idx="4243">
                  <c:v>65825</c:v>
                </c:pt>
                <c:pt idx="4244">
                  <c:v>65832</c:v>
                </c:pt>
                <c:pt idx="4245">
                  <c:v>65839</c:v>
                </c:pt>
                <c:pt idx="4246">
                  <c:v>65846</c:v>
                </c:pt>
                <c:pt idx="4247">
                  <c:v>65853</c:v>
                </c:pt>
                <c:pt idx="4248">
                  <c:v>65860</c:v>
                </c:pt>
                <c:pt idx="4249">
                  <c:v>65868</c:v>
                </c:pt>
                <c:pt idx="4250">
                  <c:v>65875</c:v>
                </c:pt>
                <c:pt idx="4251">
                  <c:v>65882</c:v>
                </c:pt>
                <c:pt idx="4252">
                  <c:v>65889</c:v>
                </c:pt>
                <c:pt idx="4253">
                  <c:v>65896</c:v>
                </c:pt>
                <c:pt idx="4254">
                  <c:v>65903</c:v>
                </c:pt>
                <c:pt idx="4255">
                  <c:v>65910</c:v>
                </c:pt>
                <c:pt idx="4256">
                  <c:v>65917</c:v>
                </c:pt>
                <c:pt idx="4257">
                  <c:v>65924</c:v>
                </c:pt>
                <c:pt idx="4258">
                  <c:v>65931</c:v>
                </c:pt>
                <c:pt idx="4259">
                  <c:v>65938</c:v>
                </c:pt>
                <c:pt idx="4260">
                  <c:v>65945</c:v>
                </c:pt>
                <c:pt idx="4261">
                  <c:v>65952</c:v>
                </c:pt>
                <c:pt idx="4262">
                  <c:v>65959</c:v>
                </c:pt>
                <c:pt idx="4263">
                  <c:v>65966</c:v>
                </c:pt>
                <c:pt idx="4264">
                  <c:v>65973</c:v>
                </c:pt>
                <c:pt idx="4265">
                  <c:v>65980</c:v>
                </c:pt>
                <c:pt idx="4266">
                  <c:v>65987</c:v>
                </c:pt>
                <c:pt idx="4267">
                  <c:v>65994</c:v>
                </c:pt>
                <c:pt idx="4268">
                  <c:v>66001</c:v>
                </c:pt>
                <c:pt idx="4269">
                  <c:v>66008</c:v>
                </c:pt>
                <c:pt idx="4270">
                  <c:v>66015</c:v>
                </c:pt>
                <c:pt idx="4271">
                  <c:v>66022</c:v>
                </c:pt>
                <c:pt idx="4272">
                  <c:v>66029</c:v>
                </c:pt>
              </c:numCache>
            </c:numRef>
          </c:xVal>
          <c:yVal>
            <c:numRef>
              <c:f>EUROIS!$AJ$3:$AJ$4275</c:f>
              <c:numCache>
                <c:formatCode>0.0000%</c:formatCode>
                <c:ptCount val="4273"/>
                <c:pt idx="0">
                  <c:v>-3.751388888925612E-3</c:v>
                </c:pt>
                <c:pt idx="1">
                  <c:v>-3.7513888888955215E-3</c:v>
                </c:pt>
                <c:pt idx="2">
                  <c:v>-3.7227195075862627E-3</c:v>
                </c:pt>
                <c:pt idx="3">
                  <c:v>-3.6719215314217259E-3</c:v>
                </c:pt>
                <c:pt idx="4">
                  <c:v>-3.6088416477426206E-3</c:v>
                </c:pt>
                <c:pt idx="5">
                  <c:v>-3.5450416251141424E-3</c:v>
                </c:pt>
                <c:pt idx="6">
                  <c:v>-3.4544520624137007E-3</c:v>
                </c:pt>
                <c:pt idx="7">
                  <c:v>-3.4354153447288768E-3</c:v>
                </c:pt>
                <c:pt idx="8">
                  <c:v>-3.4530163890851189E-3</c:v>
                </c:pt>
                <c:pt idx="9">
                  <c:v>-3.4747349639087008E-3</c:v>
                </c:pt>
                <c:pt idx="10">
                  <c:v>-3.4984610421733386E-3</c:v>
                </c:pt>
                <c:pt idx="11">
                  <c:v>-3.5420203719847593E-3</c:v>
                </c:pt>
                <c:pt idx="12">
                  <c:v>-3.5724185204557613E-3</c:v>
                </c:pt>
                <c:pt idx="13">
                  <c:v>-3.5820999369523634E-3</c:v>
                </c:pt>
                <c:pt idx="14">
                  <c:v>-3.5900616727105213E-3</c:v>
                </c:pt>
                <c:pt idx="15">
                  <c:v>-3.5956825305030289E-3</c:v>
                </c:pt>
                <c:pt idx="16">
                  <c:v>-3.5959799044943397E-3</c:v>
                </c:pt>
                <c:pt idx="17">
                  <c:v>-3.5832419451321644E-3</c:v>
                </c:pt>
                <c:pt idx="18">
                  <c:v>-3.5735723208611854E-3</c:v>
                </c:pt>
                <c:pt idx="19">
                  <c:v>-3.5643354121987752E-3</c:v>
                </c:pt>
                <c:pt idx="20">
                  <c:v>-3.5426315039631569E-3</c:v>
                </c:pt>
                <c:pt idx="21">
                  <c:v>-3.530187303175157E-3</c:v>
                </c:pt>
                <c:pt idx="22">
                  <c:v>-3.5300725613670474E-3</c:v>
                </c:pt>
                <c:pt idx="23">
                  <c:v>-3.5317747156708122E-3</c:v>
                </c:pt>
                <c:pt idx="24">
                  <c:v>-3.5364230570414518E-3</c:v>
                </c:pt>
                <c:pt idx="25">
                  <c:v>-3.541643408787873E-3</c:v>
                </c:pt>
                <c:pt idx="26">
                  <c:v>-3.5444376891184274E-3</c:v>
                </c:pt>
                <c:pt idx="27">
                  <c:v>-3.5473224092191801E-3</c:v>
                </c:pt>
                <c:pt idx="28">
                  <c:v>-3.5502773671534818E-3</c:v>
                </c:pt>
                <c:pt idx="29">
                  <c:v>-3.557787168110177E-3</c:v>
                </c:pt>
                <c:pt idx="30">
                  <c:v>-3.5653986700056018E-3</c:v>
                </c:pt>
                <c:pt idx="31">
                  <c:v>-3.5683508217987927E-3</c:v>
                </c:pt>
                <c:pt idx="32">
                  <c:v>-3.5712318002553063E-3</c:v>
                </c:pt>
                <c:pt idx="33">
                  <c:v>-3.576620456581193E-3</c:v>
                </c:pt>
                <c:pt idx="34">
                  <c:v>-3.5816399476333708E-3</c:v>
                </c:pt>
                <c:pt idx="35">
                  <c:v>-3.583862034745883E-3</c:v>
                </c:pt>
                <c:pt idx="36">
                  <c:v>-3.5858917390038172E-3</c:v>
                </c:pt>
                <c:pt idx="37">
                  <c:v>-3.5877088583232846E-3</c:v>
                </c:pt>
                <c:pt idx="38">
                  <c:v>-3.5904981531000024E-3</c:v>
                </c:pt>
                <c:pt idx="39">
                  <c:v>-3.5924474564506871E-3</c:v>
                </c:pt>
                <c:pt idx="40">
                  <c:v>-3.5928986279185966E-3</c:v>
                </c:pt>
                <c:pt idx="41">
                  <c:v>-3.5930160050982782E-3</c:v>
                </c:pt>
                <c:pt idx="42">
                  <c:v>-3.5927793861437645E-3</c:v>
                </c:pt>
                <c:pt idx="43">
                  <c:v>-3.590989823434206E-3</c:v>
                </c:pt>
                <c:pt idx="44">
                  <c:v>-3.5879574637936442E-3</c:v>
                </c:pt>
                <c:pt idx="45">
                  <c:v>-3.5860671821137313E-3</c:v>
                </c:pt>
                <c:pt idx="46">
                  <c:v>-3.584143213297716E-3</c:v>
                </c:pt>
                <c:pt idx="47">
                  <c:v>-3.5821895485523801E-3</c:v>
                </c:pt>
                <c:pt idx="48">
                  <c:v>-3.5781681101176412E-3</c:v>
                </c:pt>
                <c:pt idx="49">
                  <c:v>-3.5741577530412762E-3</c:v>
                </c:pt>
                <c:pt idx="50">
                  <c:v>-3.5721154759462532E-3</c:v>
                </c:pt>
                <c:pt idx="51">
                  <c:v>-3.5700674500039535E-3</c:v>
                </c:pt>
                <c:pt idx="52">
                  <c:v>-3.5680176662602533E-3</c:v>
                </c:pt>
                <c:pt idx="53">
                  <c:v>-3.563897396848334E-3</c:v>
                </c:pt>
                <c:pt idx="54">
                  <c:v>-3.559880777680127E-3</c:v>
                </c:pt>
                <c:pt idx="55">
                  <c:v>-3.557882073055138E-3</c:v>
                </c:pt>
                <c:pt idx="56">
                  <c:v>-3.555905557799219E-3</c:v>
                </c:pt>
                <c:pt idx="57">
                  <c:v>-3.5539552229594674E-3</c:v>
                </c:pt>
                <c:pt idx="58">
                  <c:v>-3.5501272472860555E-3</c:v>
                </c:pt>
                <c:pt idx="59">
                  <c:v>-3.5464955126807488E-3</c:v>
                </c:pt>
                <c:pt idx="60">
                  <c:v>-3.544735948308148E-3</c:v>
                </c:pt>
                <c:pt idx="61">
                  <c:v>-3.5430265114478666E-3</c:v>
                </c:pt>
                <c:pt idx="62">
                  <c:v>-3.5413711933910993E-3</c:v>
                </c:pt>
                <c:pt idx="63">
                  <c:v>-3.5382266099118383E-3</c:v>
                </c:pt>
                <c:pt idx="64">
                  <c:v>-3.5353709328380476E-3</c:v>
                </c:pt>
                <c:pt idx="65">
                  <c:v>-3.534035061681116E-3</c:v>
                </c:pt>
                <c:pt idx="66">
                  <c:v>-3.5327212741448361E-3</c:v>
                </c:pt>
                <c:pt idx="67">
                  <c:v>-3.5314200482053637E-3</c:v>
                </c:pt>
                <c:pt idx="68">
                  <c:v>-3.5288316807569435E-3</c:v>
                </c:pt>
                <c:pt idx="69">
                  <c:v>-3.5263660792760518E-3</c:v>
                </c:pt>
                <c:pt idx="70">
                  <c:v>-3.5251466500205238E-3</c:v>
                </c:pt>
                <c:pt idx="71">
                  <c:v>-3.5239473777123088E-3</c:v>
                </c:pt>
                <c:pt idx="72">
                  <c:v>-3.5227695283513191E-3</c:v>
                </c:pt>
                <c:pt idx="73">
                  <c:v>-3.5204576125188393E-3</c:v>
                </c:pt>
                <c:pt idx="74">
                  <c:v>-3.5182976762454248E-3</c:v>
                </c:pt>
                <c:pt idx="75">
                  <c:v>-3.5172459291076875E-3</c:v>
                </c:pt>
                <c:pt idx="76">
                  <c:v>-3.516223199863543E-3</c:v>
                </c:pt>
                <c:pt idx="77">
                  <c:v>-3.515230754594091E-3</c:v>
                </c:pt>
                <c:pt idx="78">
                  <c:v>-3.5133193219190955E-3</c:v>
                </c:pt>
                <c:pt idx="79">
                  <c:v>-3.511589130590229E-3</c:v>
                </c:pt>
                <c:pt idx="80">
                  <c:v>-3.5107670931693149E-3</c:v>
                </c:pt>
                <c:pt idx="81">
                  <c:v>-3.5099829348321215E-3</c:v>
                </c:pt>
                <c:pt idx="82">
                  <c:v>-3.5092379217408353E-3</c:v>
                </c:pt>
                <c:pt idx="83">
                  <c:v>-3.5078509951550585E-3</c:v>
                </c:pt>
                <c:pt idx="84">
                  <c:v>-3.5066746367306834E-3</c:v>
                </c:pt>
                <c:pt idx="85">
                  <c:v>-3.5061443368714917E-3</c:v>
                </c:pt>
                <c:pt idx="86">
                  <c:v>-3.5056607772050233E-3</c:v>
                </c:pt>
                <c:pt idx="87">
                  <c:v>-3.5052101953649477E-3</c:v>
                </c:pt>
                <c:pt idx="88">
                  <c:v>-3.5041636532838574E-3</c:v>
                </c:pt>
                <c:pt idx="89">
                  <c:v>-3.5030352049779945E-3</c:v>
                </c:pt>
                <c:pt idx="90">
                  <c:v>-3.5023756291268776E-3</c:v>
                </c:pt>
                <c:pt idx="91">
                  <c:v>-3.5016665735232381E-3</c:v>
                </c:pt>
                <c:pt idx="92">
                  <c:v>-3.5009064644400084E-3</c:v>
                </c:pt>
                <c:pt idx="93">
                  <c:v>-3.4991746495420541E-3</c:v>
                </c:pt>
                <c:pt idx="94">
                  <c:v>-3.4973240066916793E-3</c:v>
                </c:pt>
                <c:pt idx="95">
                  <c:v>-3.4962850162785029E-3</c:v>
                </c:pt>
                <c:pt idx="96">
                  <c:v>-3.4951855271041251E-3</c:v>
                </c:pt>
                <c:pt idx="97">
                  <c:v>-3.4940239652788124E-3</c:v>
                </c:pt>
                <c:pt idx="98">
                  <c:v>-3.4914526625138315E-3</c:v>
                </c:pt>
                <c:pt idx="99">
                  <c:v>-3.4887255057274563E-3</c:v>
                </c:pt>
                <c:pt idx="100">
                  <c:v>-3.487229967191871E-3</c:v>
                </c:pt>
                <c:pt idx="101">
                  <c:v>-3.4856629108005769E-3</c:v>
                </c:pt>
                <c:pt idx="102">
                  <c:v>-3.4840227625819614E-3</c:v>
                </c:pt>
                <c:pt idx="103">
                  <c:v>-3.4804577670110265E-3</c:v>
                </c:pt>
                <c:pt idx="104">
                  <c:v>-3.4766997669720876E-3</c:v>
                </c:pt>
                <c:pt idx="105">
                  <c:v>-3.4746705466335449E-3</c:v>
                </c:pt>
                <c:pt idx="106">
                  <c:v>-3.4725587894190949E-3</c:v>
                </c:pt>
                <c:pt idx="107">
                  <c:v>-3.4703629212749386E-3</c:v>
                </c:pt>
                <c:pt idx="108">
                  <c:v>-3.4656500373043231E-3</c:v>
                </c:pt>
                <c:pt idx="109">
                  <c:v>-3.460707815132697E-3</c:v>
                </c:pt>
                <c:pt idx="110">
                  <c:v>-3.4580735888683676E-3</c:v>
                </c:pt>
                <c:pt idx="111">
                  <c:v>-3.4553517490619819E-3</c:v>
                </c:pt>
                <c:pt idx="112">
                  <c:v>-3.4525408661613168E-3</c:v>
                </c:pt>
                <c:pt idx="113">
                  <c:v>-3.446582599335521E-3</c:v>
                </c:pt>
                <c:pt idx="114">
                  <c:v>-3.4403783216406855E-3</c:v>
                </c:pt>
                <c:pt idx="115">
                  <c:v>-3.4371007861368459E-3</c:v>
                </c:pt>
                <c:pt idx="116">
                  <c:v>-3.4337256324087936E-3</c:v>
                </c:pt>
                <c:pt idx="117">
                  <c:v>-3.4302514312268147E-3</c:v>
                </c:pt>
                <c:pt idx="118">
                  <c:v>-3.4229336240801131E-3</c:v>
                </c:pt>
                <c:pt idx="119">
                  <c:v>-3.4153355674368334E-3</c:v>
                </c:pt>
                <c:pt idx="120">
                  <c:v>-3.4113446906919248E-3</c:v>
                </c:pt>
                <c:pt idx="121">
                  <c:v>-3.4072461912709787E-3</c:v>
                </c:pt>
                <c:pt idx="122">
                  <c:v>-3.4030386395370077E-3</c:v>
                </c:pt>
                <c:pt idx="123">
                  <c:v>-3.3942213195586844E-3</c:v>
                </c:pt>
                <c:pt idx="124">
                  <c:v>-3.3850893288763059E-3</c:v>
                </c:pt>
                <c:pt idx="125">
                  <c:v>-3.3803150789531154E-3</c:v>
                </c:pt>
                <c:pt idx="126">
                  <c:v>-3.3754232015623217E-3</c:v>
                </c:pt>
                <c:pt idx="127">
                  <c:v>-3.370412267712833E-3</c:v>
                </c:pt>
                <c:pt idx="128">
                  <c:v>-3.3599554684522279E-3</c:v>
                </c:pt>
                <c:pt idx="129">
                  <c:v>-3.3491493818139603E-3</c:v>
                </c:pt>
                <c:pt idx="130">
                  <c:v>-3.3435217265763836E-3</c:v>
                </c:pt>
                <c:pt idx="131">
                  <c:v>-3.3378078228854802E-3</c:v>
                </c:pt>
                <c:pt idx="132">
                  <c:v>-3.332173526244037E-3</c:v>
                </c:pt>
                <c:pt idx="133">
                  <c:v>-3.3212956820648462E-3</c:v>
                </c:pt>
                <c:pt idx="134">
                  <c:v>-3.3109183828013092E-3</c:v>
                </c:pt>
                <c:pt idx="135">
                  <c:v>-3.3059442367439958E-3</c:v>
                </c:pt>
                <c:pt idx="136">
                  <c:v>-3.3011135981446094E-3</c:v>
                </c:pt>
                <c:pt idx="137">
                  <c:v>-3.2964302928972168E-3</c:v>
                </c:pt>
                <c:pt idx="138">
                  <c:v>-3.2875443113775144E-3</c:v>
                </c:pt>
                <c:pt idx="139">
                  <c:v>-3.2792469215267429E-3</c:v>
                </c:pt>
                <c:pt idx="140">
                  <c:v>-3.2753576702350077E-3</c:v>
                </c:pt>
                <c:pt idx="141">
                  <c:v>-3.2716387070110689E-3</c:v>
                </c:pt>
                <c:pt idx="142">
                  <c:v>-3.2680938579917346E-3</c:v>
                </c:pt>
                <c:pt idx="143">
                  <c:v>-3.2615745236770507E-3</c:v>
                </c:pt>
                <c:pt idx="144">
                  <c:v>-3.2557321181793824E-3</c:v>
                </c:pt>
                <c:pt idx="145">
                  <c:v>-3.2531152263108615E-3</c:v>
                </c:pt>
                <c:pt idx="146">
                  <c:v>-3.2506954034362953E-3</c:v>
                </c:pt>
                <c:pt idx="147">
                  <c:v>-3.2484764753661541E-3</c:v>
                </c:pt>
                <c:pt idx="148">
                  <c:v>-3.2446985526835398E-3</c:v>
                </c:pt>
                <c:pt idx="149">
                  <c:v>-3.2416862261062727E-3</c:v>
                </c:pt>
                <c:pt idx="150">
                  <c:v>-3.2405291587111308E-3</c:v>
                </c:pt>
                <c:pt idx="151">
                  <c:v>-3.2395959408908271E-3</c:v>
                </c:pt>
                <c:pt idx="152">
                  <c:v>-3.2388903983705851E-3</c:v>
                </c:pt>
                <c:pt idx="153">
                  <c:v>-3.2379064499778354E-3</c:v>
                </c:pt>
                <c:pt idx="154">
                  <c:v>-3.2370865861398811E-3</c:v>
                </c:pt>
                <c:pt idx="155">
                  <c:v>-3.236697880888398E-3</c:v>
                </c:pt>
                <c:pt idx="156">
                  <c:v>-3.236330436210951E-3</c:v>
                </c:pt>
                <c:pt idx="157">
                  <c:v>-3.235984190189408E-3</c:v>
                </c:pt>
                <c:pt idx="158">
                  <c:v>-3.2353333730329669E-3</c:v>
                </c:pt>
                <c:pt idx="159">
                  <c:v>-3.2348099562444278E-3</c:v>
                </c:pt>
                <c:pt idx="160">
                  <c:v>-3.2345687762699977E-3</c:v>
                </c:pt>
                <c:pt idx="161">
                  <c:v>-3.2343484240908741E-3</c:v>
                </c:pt>
                <c:pt idx="162">
                  <c:v>-3.2341488377888713E-3</c:v>
                </c:pt>
                <c:pt idx="163">
                  <c:v>-3.2337899250918763E-3</c:v>
                </c:pt>
                <c:pt idx="164">
                  <c:v>-3.2335569158246616E-3</c:v>
                </c:pt>
                <c:pt idx="165">
                  <c:v>-3.2334602319992502E-3</c:v>
                </c:pt>
                <c:pt idx="166">
                  <c:v>-3.2333839432710956E-3</c:v>
                </c:pt>
                <c:pt idx="167">
                  <c:v>-3.2333279878030067E-3</c:v>
                </c:pt>
                <c:pt idx="168">
                  <c:v>-3.2332549039238321E-3</c:v>
                </c:pt>
                <c:pt idx="169">
                  <c:v>-3.2333062620303835E-3</c:v>
                </c:pt>
                <c:pt idx="170">
                  <c:v>-3.2333510455476535E-3</c:v>
                </c:pt>
                <c:pt idx="171">
                  <c:v>-3.2334157913827457E-3</c:v>
                </c:pt>
                <c:pt idx="172">
                  <c:v>-3.2335004376984216E-3</c:v>
                </c:pt>
                <c:pt idx="173">
                  <c:v>-3.233707107246494E-3</c:v>
                </c:pt>
                <c:pt idx="174">
                  <c:v>-3.2340148138483393E-3</c:v>
                </c:pt>
                <c:pt idx="175">
                  <c:v>-3.2340654607168071E-3</c:v>
                </c:pt>
                <c:pt idx="176">
                  <c:v>-3.2340011283727428E-3</c:v>
                </c:pt>
                <c:pt idx="177">
                  <c:v>-3.2338196450573215E-3</c:v>
                </c:pt>
                <c:pt idx="178">
                  <c:v>-3.2330266784347597E-3</c:v>
                </c:pt>
                <c:pt idx="179">
                  <c:v>-3.2318787653573141E-3</c:v>
                </c:pt>
                <c:pt idx="180">
                  <c:v>-3.2310789499836842E-3</c:v>
                </c:pt>
                <c:pt idx="181">
                  <c:v>-3.2301489531614291E-3</c:v>
                </c:pt>
                <c:pt idx="182">
                  <c:v>-3.229086602886665E-3</c:v>
                </c:pt>
                <c:pt idx="183">
                  <c:v>-3.2264813439938098E-3</c:v>
                </c:pt>
                <c:pt idx="184">
                  <c:v>-3.2234702325217111E-3</c:v>
                </c:pt>
                <c:pt idx="185">
                  <c:v>-3.221713538641896E-3</c:v>
                </c:pt>
                <c:pt idx="186">
                  <c:v>-3.2198114610616432E-3</c:v>
                </c:pt>
                <c:pt idx="187">
                  <c:v>-3.2177618275312427E-3</c:v>
                </c:pt>
                <c:pt idx="188">
                  <c:v>-3.2131315635179139E-3</c:v>
                </c:pt>
                <c:pt idx="189">
                  <c:v>-3.2080443011355646E-3</c:v>
                </c:pt>
                <c:pt idx="190">
                  <c:v>-3.2052243126830986E-3</c:v>
                </c:pt>
                <c:pt idx="191">
                  <c:v>-3.202243737689724E-3</c:v>
                </c:pt>
                <c:pt idx="192">
                  <c:v>-3.1991004047936806E-3</c:v>
                </c:pt>
                <c:pt idx="193">
                  <c:v>-3.1922324339485704E-3</c:v>
                </c:pt>
                <c:pt idx="194">
                  <c:v>-3.184856056958338E-3</c:v>
                </c:pt>
                <c:pt idx="195">
                  <c:v>-3.1808663570506101E-3</c:v>
                </c:pt>
                <c:pt idx="196">
                  <c:v>-3.1767290399032856E-3</c:v>
                </c:pt>
                <c:pt idx="197">
                  <c:v>-3.1725554240418057E-3</c:v>
                </c:pt>
                <c:pt idx="198">
                  <c:v>-3.159924962784473E-3</c:v>
                </c:pt>
                <c:pt idx="199">
                  <c:v>-3.1473524320716553E-3</c:v>
                </c:pt>
                <c:pt idx="200">
                  <c:v>-3.1431273179165038E-3</c:v>
                </c:pt>
                <c:pt idx="201">
                  <c:v>-3.1324931914068666E-3</c:v>
                </c:pt>
                <c:pt idx="202">
                  <c:v>-3.1219108279711152E-3</c:v>
                </c:pt>
                <c:pt idx="203">
                  <c:v>-3.1176510466777931E-3</c:v>
                </c:pt>
                <c:pt idx="204">
                  <c:v>-3.1133863376741869E-3</c:v>
                </c:pt>
                <c:pt idx="205">
                  <c:v>-3.1048152979764902E-3</c:v>
                </c:pt>
                <c:pt idx="206">
                  <c:v>-3.0962830841646475E-3</c:v>
                </c:pt>
                <c:pt idx="207">
                  <c:v>-3.0919973810319547E-3</c:v>
                </c:pt>
                <c:pt idx="208">
                  <c:v>-3.0877082078608147E-3</c:v>
                </c:pt>
                <c:pt idx="209">
                  <c:v>-3.0834158075425827E-3</c:v>
                </c:pt>
                <c:pt idx="210">
                  <c:v>-3.0747955616747817E-3</c:v>
                </c:pt>
                <c:pt idx="211">
                  <c:v>-3.0662187934370785E-3</c:v>
                </c:pt>
                <c:pt idx="212">
                  <c:v>-3.0619139014839113E-3</c:v>
                </c:pt>
                <c:pt idx="213">
                  <c:v>-3.057607239813305E-3</c:v>
                </c:pt>
                <c:pt idx="214">
                  <c:v>-3.0532990515599085E-3</c:v>
                </c:pt>
                <c:pt idx="215">
                  <c:v>-3.0446534036264595E-3</c:v>
                </c:pt>
                <c:pt idx="216">
                  <c:v>-3.0360543032845128E-3</c:v>
                </c:pt>
                <c:pt idx="217">
                  <c:v>-3.0317325600001722E-3</c:v>
                </c:pt>
                <c:pt idx="218">
                  <c:v>-3.0274010699873513E-3</c:v>
                </c:pt>
                <c:pt idx="219">
                  <c:v>-3.0230599546506739E-3</c:v>
                </c:pt>
                <c:pt idx="220">
                  <c:v>-3.0143213516957827E-3</c:v>
                </c:pt>
                <c:pt idx="221">
                  <c:v>-3.0056016638628376E-3</c:v>
                </c:pt>
                <c:pt idx="222">
                  <c:v>-3.0012142396537399E-3</c:v>
                </c:pt>
                <c:pt idx="223">
                  <c:v>-2.9968179174141101E-3</c:v>
                </c:pt>
                <c:pt idx="224">
                  <c:v>-2.9924128182244633E-3</c:v>
                </c:pt>
                <c:pt idx="225">
                  <c:v>-2.9835495808589229E-3</c:v>
                </c:pt>
                <c:pt idx="226">
                  <c:v>-2.974707075359362E-3</c:v>
                </c:pt>
                <c:pt idx="227">
                  <c:v>-2.9702599091675774E-3</c:v>
                </c:pt>
                <c:pt idx="228">
                  <c:v>-2.9658046932384912E-3</c:v>
                </c:pt>
                <c:pt idx="229">
                  <c:v>-2.9613415486526929E-3</c:v>
                </c:pt>
                <c:pt idx="230">
                  <c:v>-2.95236555602434E-3</c:v>
                </c:pt>
                <c:pt idx="231">
                  <c:v>-2.9434121086773907E-3</c:v>
                </c:pt>
                <c:pt idx="232">
                  <c:v>-2.9389111392865109E-3</c:v>
                </c:pt>
                <c:pt idx="233">
                  <c:v>-2.9344029682899985E-3</c:v>
                </c:pt>
                <c:pt idx="234">
                  <c:v>-2.9298877172547889E-3</c:v>
                </c:pt>
                <c:pt idx="235">
                  <c:v>-2.920810847170737E-3</c:v>
                </c:pt>
                <c:pt idx="236">
                  <c:v>-2.9117583349890499E-3</c:v>
                </c:pt>
                <c:pt idx="237">
                  <c:v>-2.907210031382734E-3</c:v>
                </c:pt>
                <c:pt idx="238">
                  <c:v>-2.9026580397107133E-3</c:v>
                </c:pt>
                <c:pt idx="239">
                  <c:v>-2.8981030457754494E-3</c:v>
                </c:pt>
                <c:pt idx="240">
                  <c:v>-2.8889609762722192E-3</c:v>
                </c:pt>
                <c:pt idx="241">
                  <c:v>-2.8798562160949441E-3</c:v>
                </c:pt>
                <c:pt idx="242">
                  <c:v>-2.8752885873228173E-3</c:v>
                </c:pt>
                <c:pt idx="243">
                  <c:v>-2.8707189067820453E-3</c:v>
                </c:pt>
                <c:pt idx="244">
                  <c:v>-2.8661473331585987E-3</c:v>
                </c:pt>
                <c:pt idx="245">
                  <c:v>-2.8569763041491874E-3</c:v>
                </c:pt>
                <c:pt idx="246">
                  <c:v>-2.8478452741829605E-3</c:v>
                </c:pt>
                <c:pt idx="247">
                  <c:v>-2.8432666104114802E-3</c:v>
                </c:pt>
                <c:pt idx="248">
                  <c:v>-2.8386870041336317E-3</c:v>
                </c:pt>
                <c:pt idx="249">
                  <c:v>-2.8341066133871387E-3</c:v>
                </c:pt>
                <c:pt idx="250">
                  <c:v>-2.8249221462925992E-3</c:v>
                </c:pt>
                <c:pt idx="251">
                  <c:v>-2.8157803766813887E-3</c:v>
                </c:pt>
                <c:pt idx="252">
                  <c:v>-2.8111984411279324E-3</c:v>
                </c:pt>
                <c:pt idx="253">
                  <c:v>-2.8066166717638499E-3</c:v>
                </c:pt>
                <c:pt idx="254">
                  <c:v>-2.8020352271942895E-3</c:v>
                </c:pt>
                <c:pt idx="255">
                  <c:v>-2.7928528421964373E-3</c:v>
                </c:pt>
                <c:pt idx="256">
                  <c:v>-2.7837158643452364E-3</c:v>
                </c:pt>
                <c:pt idx="257">
                  <c:v>-2.7791382611412094E-3</c:v>
                </c:pt>
                <c:pt idx="258">
                  <c:v>-2.7745611369606898E-3</c:v>
                </c:pt>
                <c:pt idx="259">
                  <c:v>-2.7699844823214433E-3</c:v>
                </c:pt>
                <c:pt idx="260">
                  <c:v>-2.7608125960921891E-3</c:v>
                </c:pt>
                <c:pt idx="261">
                  <c:v>-2.7516855217800174E-3</c:v>
                </c:pt>
                <c:pt idx="262">
                  <c:v>-2.7471134368601724E-3</c:v>
                </c:pt>
                <c:pt idx="263">
                  <c:v>-2.7425427102220836E-3</c:v>
                </c:pt>
                <c:pt idx="264">
                  <c:v>-2.7288013102703787E-3</c:v>
                </c:pt>
                <c:pt idx="265">
                  <c:v>-2.7151551724403176E-3</c:v>
                </c:pt>
                <c:pt idx="266">
                  <c:v>-2.710598102556121E-3</c:v>
                </c:pt>
                <c:pt idx="267">
                  <c:v>-2.7060435759148041E-3</c:v>
                </c:pt>
                <c:pt idx="268">
                  <c:v>-2.69692381462801E-3</c:v>
                </c:pt>
                <c:pt idx="269">
                  <c:v>-2.6878538677891934E-3</c:v>
                </c:pt>
                <c:pt idx="270">
                  <c:v>-2.6833142809993137E-3</c:v>
                </c:pt>
                <c:pt idx="271">
                  <c:v>-2.6787781264371703E-3</c:v>
                </c:pt>
                <c:pt idx="272">
                  <c:v>-2.6742455524155395E-3</c:v>
                </c:pt>
                <c:pt idx="273">
                  <c:v>-2.6651736192845996E-3</c:v>
                </c:pt>
                <c:pt idx="274">
                  <c:v>-2.6561540243431538E-3</c:v>
                </c:pt>
                <c:pt idx="275">
                  <c:v>-2.6516415749607081E-3</c:v>
                </c:pt>
                <c:pt idx="276">
                  <c:v>-2.6471335950231972E-3</c:v>
                </c:pt>
                <c:pt idx="277">
                  <c:v>-2.6426302324382726E-3</c:v>
                </c:pt>
                <c:pt idx="278">
                  <c:v>-2.6336209776812243E-3</c:v>
                </c:pt>
                <c:pt idx="279">
                  <c:v>-2.6246673268806014E-3</c:v>
                </c:pt>
                <c:pt idx="280">
                  <c:v>-2.6201901937503453E-3</c:v>
                </c:pt>
                <c:pt idx="281">
                  <c:v>-2.6157188028811292E-3</c:v>
                </c:pt>
                <c:pt idx="282">
                  <c:v>-2.6112533040447594E-3</c:v>
                </c:pt>
                <c:pt idx="283">
                  <c:v>-2.6023241456449462E-3</c:v>
                </c:pt>
                <c:pt idx="284">
                  <c:v>-2.5912271514887801E-3</c:v>
                </c:pt>
                <c:pt idx="285">
                  <c:v>-2.5845924721911925E-3</c:v>
                </c:pt>
                <c:pt idx="286">
                  <c:v>-2.5801724307283713E-3</c:v>
                </c:pt>
                <c:pt idx="287">
                  <c:v>-2.5713381354066588E-3</c:v>
                </c:pt>
                <c:pt idx="288">
                  <c:v>-2.5625647236753126E-3</c:v>
                </c:pt>
                <c:pt idx="289">
                  <c:v>-2.5581816635510792E-3</c:v>
                </c:pt>
                <c:pt idx="290">
                  <c:v>-2.5538064509231318E-3</c:v>
                </c:pt>
                <c:pt idx="291">
                  <c:v>-2.5494392362118306E-3</c:v>
                </c:pt>
                <c:pt idx="292">
                  <c:v>-2.5407145324332493E-3</c:v>
                </c:pt>
                <c:pt idx="293">
                  <c:v>-2.5320533637250803E-3</c:v>
                </c:pt>
                <c:pt idx="294">
                  <c:v>-2.527728394254517E-3</c:v>
                </c:pt>
                <c:pt idx="295">
                  <c:v>-2.5234123250609496E-3</c:v>
                </c:pt>
                <c:pt idx="296">
                  <c:v>-2.5191053064027398E-3</c:v>
                </c:pt>
                <c:pt idx="297">
                  <c:v>-2.510504922316587E-3</c:v>
                </c:pt>
                <c:pt idx="298">
                  <c:v>-2.5019707325657425E-3</c:v>
                </c:pt>
                <c:pt idx="299">
                  <c:v>-2.4977111403875671E-3</c:v>
                </c:pt>
                <c:pt idx="300">
                  <c:v>-2.4934614179532885E-3</c:v>
                </c:pt>
                <c:pt idx="301">
                  <c:v>-2.4892217145488097E-3</c:v>
                </c:pt>
                <c:pt idx="302">
                  <c:v>-2.4807595925157885E-3</c:v>
                </c:pt>
                <c:pt idx="303">
                  <c:v>-2.4723660860244225E-3</c:v>
                </c:pt>
                <c:pt idx="304">
                  <c:v>-2.4681787233794272E-3</c:v>
                </c:pt>
                <c:pt idx="305">
                  <c:v>-2.4640022776681201E-3</c:v>
                </c:pt>
                <c:pt idx="306">
                  <c:v>-2.4598368987438055E-3</c:v>
                </c:pt>
                <c:pt idx="307">
                  <c:v>-2.4515273117512826E-3</c:v>
                </c:pt>
                <c:pt idx="308">
                  <c:v>-2.4432890418234912E-3</c:v>
                </c:pt>
                <c:pt idx="309">
                  <c:v>-2.4391812406628684E-3</c:v>
                </c:pt>
                <c:pt idx="310">
                  <c:v>-2.4350854038694379E-3</c:v>
                </c:pt>
                <c:pt idx="311">
                  <c:v>-2.4310016811344912E-3</c:v>
                </c:pt>
                <c:pt idx="312">
                  <c:v>-2.4228592813052615E-3</c:v>
                </c:pt>
                <c:pt idx="313">
                  <c:v>-2.4147909241195036E-3</c:v>
                </c:pt>
                <c:pt idx="314">
                  <c:v>-2.4107700163983818E-3</c:v>
                </c:pt>
                <c:pt idx="315">
                  <c:v>-2.4067621206405889E-3</c:v>
                </c:pt>
                <c:pt idx="316">
                  <c:v>-2.4027673862943573E-3</c:v>
                </c:pt>
                <c:pt idx="317">
                  <c:v>-2.3948068248896902E-3</c:v>
                </c:pt>
                <c:pt idx="318">
                  <c:v>-2.3869230570148282E-3</c:v>
                </c:pt>
                <c:pt idx="319">
                  <c:v>-2.3829963749351724E-3</c:v>
                </c:pt>
                <c:pt idx="320">
                  <c:v>-2.3790809853694445E-3</c:v>
                </c:pt>
                <c:pt idx="321">
                  <c:v>-2.3751659232234732E-3</c:v>
                </c:pt>
                <c:pt idx="322">
                  <c:v>-2.3673123830966381E-3</c:v>
                </c:pt>
                <c:pt idx="323">
                  <c:v>-2.3594815189163809E-3</c:v>
                </c:pt>
                <c:pt idx="324">
                  <c:v>-2.3555544084895388E-3</c:v>
                </c:pt>
                <c:pt idx="325">
                  <c:v>-2.3516249061711716E-3</c:v>
                </c:pt>
                <c:pt idx="326">
                  <c:v>-2.3476930178774284E-3</c:v>
                </c:pt>
                <c:pt idx="327">
                  <c:v>-2.3398063178768406E-3</c:v>
                </c:pt>
                <c:pt idx="328">
                  <c:v>-2.3319417222180732E-3</c:v>
                </c:pt>
                <c:pt idx="329">
                  <c:v>-2.3279979923844537E-3</c:v>
                </c:pt>
                <c:pt idx="330">
                  <c:v>-2.3240519119102636E-3</c:v>
                </c:pt>
                <c:pt idx="331">
                  <c:v>-2.3201034867116532E-3</c:v>
                </c:pt>
                <c:pt idx="332">
                  <c:v>-2.3121842031599321E-3</c:v>
                </c:pt>
                <c:pt idx="333">
                  <c:v>-2.3042864575633579E-3</c:v>
                </c:pt>
                <c:pt idx="334">
                  <c:v>-2.3003263975659685E-3</c:v>
                </c:pt>
                <c:pt idx="335">
                  <c:v>-2.2963640285031638E-3</c:v>
                </c:pt>
                <c:pt idx="336">
                  <c:v>-2.2923993558858703E-3</c:v>
                </c:pt>
                <c:pt idx="337">
                  <c:v>-2.284448064760713E-3</c:v>
                </c:pt>
                <c:pt idx="338">
                  <c:v>-2.2765177507073063E-3</c:v>
                </c:pt>
                <c:pt idx="339">
                  <c:v>-2.2725416501945261E-3</c:v>
                </c:pt>
                <c:pt idx="340">
                  <c:v>-2.2685632817052341E-3</c:v>
                </c:pt>
                <c:pt idx="341">
                  <c:v>-2.264582651317678E-3</c:v>
                </c:pt>
                <c:pt idx="342">
                  <c:v>-2.2565999095058892E-3</c:v>
                </c:pt>
                <c:pt idx="343">
                  <c:v>-2.2486375493594038E-3</c:v>
                </c:pt>
                <c:pt idx="344">
                  <c:v>-2.2446456465160004E-3</c:v>
                </c:pt>
                <c:pt idx="345">
                  <c:v>-2.2406515039798533E-3</c:v>
                </c:pt>
                <c:pt idx="346">
                  <c:v>-2.2366551276671214E-3</c:v>
                </c:pt>
                <c:pt idx="347">
                  <c:v>-2.2286413501656174E-3</c:v>
                </c:pt>
                <c:pt idx="348">
                  <c:v>-2.2206474007042732E-3</c:v>
                </c:pt>
                <c:pt idx="349">
                  <c:v>-2.2166399423869752E-3</c:v>
                </c:pt>
                <c:pt idx="350">
                  <c:v>-2.2126302853037838E-3</c:v>
                </c:pt>
                <c:pt idx="351">
                  <c:v>-2.2086184349656341E-3</c:v>
                </c:pt>
                <c:pt idx="352">
                  <c:v>-2.2005741855339162E-3</c:v>
                </c:pt>
                <c:pt idx="353">
                  <c:v>-2.1925492181710271E-3</c:v>
                </c:pt>
                <c:pt idx="354">
                  <c:v>-2.1885264892469417E-3</c:v>
                </c:pt>
                <c:pt idx="355">
                  <c:v>-2.1845016018354709E-3</c:v>
                </c:pt>
                <c:pt idx="356">
                  <c:v>-2.1804745619338254E-3</c:v>
                </c:pt>
                <c:pt idx="357">
                  <c:v>-2.1724004062372293E-3</c:v>
                </c:pt>
                <c:pt idx="358">
                  <c:v>-2.1643449930743158E-3</c:v>
                </c:pt>
                <c:pt idx="359">
                  <c:v>-2.1603072775191992E-3</c:v>
                </c:pt>
                <c:pt idx="360">
                  <c:v>-2.1562674443225448E-3</c:v>
                </c:pt>
                <c:pt idx="361">
                  <c:v>-2.1522254992384295E-3</c:v>
                </c:pt>
                <c:pt idx="362">
                  <c:v>-2.144122002986166E-3</c:v>
                </c:pt>
                <c:pt idx="363">
                  <c:v>-2.1360367151899715E-3</c:v>
                </c:pt>
                <c:pt idx="364">
                  <c:v>-2.131984293494781E-3</c:v>
                </c:pt>
                <c:pt idx="365">
                  <c:v>-2.1279297908706088E-3</c:v>
                </c:pt>
                <c:pt idx="366">
                  <c:v>-2.1238732128283991E-3</c:v>
                </c:pt>
                <c:pt idx="367">
                  <c:v>-2.1157409037128217E-3</c:v>
                </c:pt>
                <c:pt idx="368">
                  <c:v>-2.1076262626954418E-3</c:v>
                </c:pt>
                <c:pt idx="369">
                  <c:v>-2.1035593946036732E-3</c:v>
                </c:pt>
                <c:pt idx="370">
                  <c:v>-2.0994904856994029E-3</c:v>
                </c:pt>
                <c:pt idx="371">
                  <c:v>-2.0954195418988052E-3</c:v>
                </c:pt>
                <c:pt idx="372">
                  <c:v>-2.0872589639535023E-3</c:v>
                </c:pt>
                <c:pt idx="373">
                  <c:v>-2.079115532976919E-3</c:v>
                </c:pt>
                <c:pt idx="374">
                  <c:v>-2.0750345010869982E-3</c:v>
                </c:pt>
                <c:pt idx="375">
                  <c:v>-2.070951468906305E-3</c:v>
                </c:pt>
                <c:pt idx="376">
                  <c:v>-2.0668664423510166E-3</c:v>
                </c:pt>
                <c:pt idx="377">
                  <c:v>-2.0586781580302941E-3</c:v>
                </c:pt>
                <c:pt idx="378">
                  <c:v>-2.0505065060068459E-3</c:v>
                </c:pt>
                <c:pt idx="379">
                  <c:v>-2.0464115934846704E-3</c:v>
                </c:pt>
                <c:pt idx="380">
                  <c:v>-2.042314720950338E-3</c:v>
                </c:pt>
                <c:pt idx="381">
                  <c:v>-2.038215894320029E-3</c:v>
                </c:pt>
                <c:pt idx="382">
                  <c:v>-2.0300004661306581E-3</c:v>
                </c:pt>
                <c:pt idx="383">
                  <c:v>-2.0218011624071092E-3</c:v>
                </c:pt>
                <c:pt idx="384">
                  <c:v>-2.0176926518514146E-3</c:v>
                </c:pt>
                <c:pt idx="385">
                  <c:v>-2.0135822219674278E-3</c:v>
                </c:pt>
                <c:pt idx="386">
                  <c:v>-2.009466938749867E-3</c:v>
                </c:pt>
                <c:pt idx="387">
                  <c:v>-2.001165799004832E-3</c:v>
                </c:pt>
                <c:pt idx="388">
                  <c:v>-1.9928205355821413E-3</c:v>
                </c:pt>
                <c:pt idx="389">
                  <c:v>-1.9886090804288707E-3</c:v>
                </c:pt>
                <c:pt idx="390">
                  <c:v>-1.9843774404164276E-3</c:v>
                </c:pt>
                <c:pt idx="391">
                  <c:v>-1.9801254938942602E-3</c:v>
                </c:pt>
                <c:pt idx="392">
                  <c:v>-1.9715426554186106E-3</c:v>
                </c:pt>
                <c:pt idx="393">
                  <c:v>-1.9629122118038655E-3</c:v>
                </c:pt>
                <c:pt idx="394">
                  <c:v>-1.9585569092708931E-3</c:v>
                </c:pt>
                <c:pt idx="395">
                  <c:v>-1.954180570972866E-3</c:v>
                </c:pt>
                <c:pt idx="396">
                  <c:v>-1.9497830752591022E-3</c:v>
                </c:pt>
                <c:pt idx="397">
                  <c:v>-1.9409066299021134E-3</c:v>
                </c:pt>
                <c:pt idx="398">
                  <c:v>-1.9319790858807568E-3</c:v>
                </c:pt>
                <c:pt idx="399">
                  <c:v>-1.9274739792189233E-3</c:v>
                </c:pt>
                <c:pt idx="400">
                  <c:v>-1.9229469854799982E-3</c:v>
                </c:pt>
                <c:pt idx="401">
                  <c:v>-1.9183979834183908E-3</c:v>
                </c:pt>
                <c:pt idx="402">
                  <c:v>-1.9092160230848019E-3</c:v>
                </c:pt>
                <c:pt idx="403">
                  <c:v>-1.8999794586849511E-3</c:v>
                </c:pt>
                <c:pt idx="404">
                  <c:v>-1.8953185906521921E-3</c:v>
                </c:pt>
                <c:pt idx="405">
                  <c:v>-1.8906349847156016E-3</c:v>
                </c:pt>
                <c:pt idx="406">
                  <c:v>-1.8859285191431732E-3</c:v>
                </c:pt>
                <c:pt idx="407">
                  <c:v>-1.8764291354558204E-3</c:v>
                </c:pt>
                <c:pt idx="408">
                  <c:v>-1.8668716304738012E-3</c:v>
                </c:pt>
                <c:pt idx="409">
                  <c:v>-1.862049040741343E-3</c:v>
                </c:pt>
                <c:pt idx="410">
                  <c:v>-1.8572028591165141E-3</c:v>
                </c:pt>
                <c:pt idx="411">
                  <c:v>-1.8523329637050662E-3</c:v>
                </c:pt>
                <c:pt idx="412">
                  <c:v>-1.8425042185142072E-3</c:v>
                </c:pt>
                <c:pt idx="413">
                  <c:v>-1.8326138136824674E-3</c:v>
                </c:pt>
                <c:pt idx="414">
                  <c:v>-1.8276235261103218E-3</c:v>
                </c:pt>
                <c:pt idx="415">
                  <c:v>-1.8226087952496401E-3</c:v>
                </c:pt>
                <c:pt idx="416">
                  <c:v>-1.8175694996112413E-3</c:v>
                </c:pt>
                <c:pt idx="417">
                  <c:v>-1.807399467629238E-3</c:v>
                </c:pt>
                <c:pt idx="418">
                  <c:v>-1.7971642368215628E-3</c:v>
                </c:pt>
                <c:pt idx="419">
                  <c:v>-1.7920002930109694E-3</c:v>
                </c:pt>
                <c:pt idx="420">
                  <c:v>-1.7868110549197659E-3</c:v>
                </c:pt>
                <c:pt idx="421">
                  <c:v>-1.7815964009775605E-3</c:v>
                </c:pt>
                <c:pt idx="422">
                  <c:v>-1.7710731710990902E-3</c:v>
                </c:pt>
                <c:pt idx="423">
                  <c:v>-1.7604811929396974E-3</c:v>
                </c:pt>
                <c:pt idx="424">
                  <c:v>-1.7551376350511008E-3</c:v>
                </c:pt>
                <c:pt idx="425">
                  <c:v>-1.7497679315644477E-3</c:v>
                </c:pt>
                <c:pt idx="426">
                  <c:v>-1.7443719609902164E-3</c:v>
                </c:pt>
                <c:pt idx="427">
                  <c:v>-1.7334836219130077E-3</c:v>
                </c:pt>
                <c:pt idx="428">
                  <c:v>-1.7225229753516735E-3</c:v>
                </c:pt>
                <c:pt idx="429">
                  <c:v>-1.7169938446455031E-3</c:v>
                </c:pt>
                <c:pt idx="430">
                  <c:v>-1.7114377145101675E-3</c:v>
                </c:pt>
                <c:pt idx="431">
                  <c:v>-1.7058544628886431E-3</c:v>
                </c:pt>
                <c:pt idx="432">
                  <c:v>-1.6945890790577855E-3</c:v>
                </c:pt>
                <c:pt idx="433">
                  <c:v>-1.6832478090711004E-3</c:v>
                </c:pt>
                <c:pt idx="434">
                  <c:v>-1.6775271256459642E-3</c:v>
                </c:pt>
                <c:pt idx="435">
                  <c:v>-1.671778591066425E-3</c:v>
                </c:pt>
                <c:pt idx="436">
                  <c:v>-1.6660020835994487E-3</c:v>
                </c:pt>
                <c:pt idx="437">
                  <c:v>-1.654347719746878E-3</c:v>
                </c:pt>
                <c:pt idx="438">
                  <c:v>-1.6426138935183613E-3</c:v>
                </c:pt>
                <c:pt idx="439">
                  <c:v>-1.6366956978059199E-3</c:v>
                </c:pt>
                <c:pt idx="440">
                  <c:v>-1.6307487995366457E-3</c:v>
                </c:pt>
                <c:pt idx="441">
                  <c:v>-1.6247730772204396E-3</c:v>
                </c:pt>
                <c:pt idx="442">
                  <c:v>-1.6127178183834793E-3</c:v>
                </c:pt>
                <c:pt idx="443">
                  <c:v>-1.6005795142793626E-3</c:v>
                </c:pt>
                <c:pt idx="444">
                  <c:v>-1.5944578471066935E-3</c:v>
                </c:pt>
                <c:pt idx="445">
                  <c:v>-1.588306626135414E-3</c:v>
                </c:pt>
                <c:pt idx="446">
                  <c:v>-1.5821257297131239E-3</c:v>
                </c:pt>
                <c:pt idx="447">
                  <c:v>-1.5696576604285076E-3</c:v>
                </c:pt>
                <c:pt idx="448">
                  <c:v>-1.5571029573562428E-3</c:v>
                </c:pt>
                <c:pt idx="449">
                  <c:v>-1.5507718595401544E-3</c:v>
                </c:pt>
                <c:pt idx="450">
                  <c:v>-1.5444103566821738E-3</c:v>
                </c:pt>
                <c:pt idx="451">
                  <c:v>-1.5380252447766776E-3</c:v>
                </c:pt>
                <c:pt idx="452">
                  <c:v>-1.525271491358734E-3</c:v>
                </c:pt>
                <c:pt idx="453">
                  <c:v>-1.5062294184657169E-3</c:v>
                </c:pt>
                <c:pt idx="454">
                  <c:v>-1.4935946398477076E-3</c:v>
                </c:pt>
                <c:pt idx="455">
                  <c:v>-1.4810030469308341E-3</c:v>
                </c:pt>
                <c:pt idx="456">
                  <c:v>-1.4653350314195448E-3</c:v>
                </c:pt>
                <c:pt idx="457">
                  <c:v>-1.4559725733791586E-3</c:v>
                </c:pt>
                <c:pt idx="458">
                  <c:v>-1.4497458465973182E-3</c:v>
                </c:pt>
                <c:pt idx="459">
                  <c:v>-1.4373297067602324E-3</c:v>
                </c:pt>
                <c:pt idx="460">
                  <c:v>-1.4249685397915109E-3</c:v>
                </c:pt>
                <c:pt idx="461">
                  <c:v>-1.4188072924611677E-3</c:v>
                </c:pt>
                <c:pt idx="462">
                  <c:v>-1.4126595481012316E-3</c:v>
                </c:pt>
                <c:pt idx="463">
                  <c:v>-1.4065254429508158E-3</c:v>
                </c:pt>
                <c:pt idx="464">
                  <c:v>-1.3942980487099289E-3</c:v>
                </c:pt>
                <c:pt idx="465">
                  <c:v>-1.3821281284480636E-3</c:v>
                </c:pt>
                <c:pt idx="466">
                  <c:v>-1.3760642554762662E-3</c:v>
                </c:pt>
                <c:pt idx="467">
                  <c:v>-1.3700148362313373E-3</c:v>
                </c:pt>
                <c:pt idx="468">
                  <c:v>-1.3639800067093569E-3</c:v>
                </c:pt>
                <c:pt idx="469">
                  <c:v>-1.3519546509174422E-3</c:v>
                </c:pt>
                <c:pt idx="470">
                  <c:v>-1.3399892997756461E-3</c:v>
                </c:pt>
                <c:pt idx="471">
                  <c:v>-1.3340294512728644E-3</c:v>
                </c:pt>
                <c:pt idx="472">
                  <c:v>-1.3280850033639332E-3</c:v>
                </c:pt>
                <c:pt idx="473">
                  <c:v>-1.322156091477712E-3</c:v>
                </c:pt>
                <c:pt idx="474">
                  <c:v>-1.3103460300607991E-3</c:v>
                </c:pt>
                <c:pt idx="475">
                  <c:v>-1.2985985219767916E-3</c:v>
                </c:pt>
                <c:pt idx="476">
                  <c:v>-1.292749327959044E-3</c:v>
                </c:pt>
                <c:pt idx="477">
                  <c:v>-1.2869164846446316E-3</c:v>
                </c:pt>
                <c:pt idx="478">
                  <c:v>-1.2811001281108727E-3</c:v>
                </c:pt>
                <c:pt idx="479">
                  <c:v>-1.2695186336536448E-3</c:v>
                </c:pt>
                <c:pt idx="480">
                  <c:v>-1.2580022834677435E-3</c:v>
                </c:pt>
                <c:pt idx="481">
                  <c:v>-1.2522703966484502E-3</c:v>
                </c:pt>
                <c:pt idx="482">
                  <c:v>-1.2465558110478414E-3</c:v>
                </c:pt>
                <c:pt idx="483">
                  <c:v>-1.2408586625001852E-3</c:v>
                </c:pt>
                <c:pt idx="484">
                  <c:v>-1.2295190260636867E-3</c:v>
                </c:pt>
                <c:pt idx="485">
                  <c:v>-1.2182471542281394E-3</c:v>
                </c:pt>
                <c:pt idx="486">
                  <c:v>-1.2126392274871378E-3</c:v>
                </c:pt>
                <c:pt idx="487">
                  <c:v>-1.2070495523997171E-3</c:v>
                </c:pt>
                <c:pt idx="488">
                  <c:v>-1.2014782648002271E-3</c:v>
                </c:pt>
                <c:pt idx="489">
                  <c:v>-1.190393777610773E-3</c:v>
                </c:pt>
                <c:pt idx="490">
                  <c:v>-1.1793797041859371E-3</c:v>
                </c:pt>
                <c:pt idx="491">
                  <c:v>-1.173902390488128E-3</c:v>
                </c:pt>
                <c:pt idx="492">
                  <c:v>-1.1684442804192139E-3</c:v>
                </c:pt>
                <c:pt idx="493">
                  <c:v>-1.1630055167025091E-3</c:v>
                </c:pt>
                <c:pt idx="494">
                  <c:v>-1.1521895245064908E-3</c:v>
                </c:pt>
                <c:pt idx="495">
                  <c:v>-1.1414466580936835E-3</c:v>
                </c:pt>
                <c:pt idx="496">
                  <c:v>-1.1361066716782725E-3</c:v>
                </c:pt>
                <c:pt idx="497">
                  <c:v>-1.1307868481616945E-3</c:v>
                </c:pt>
                <c:pt idx="498">
                  <c:v>-1.1254873234594882E-3</c:v>
                </c:pt>
                <c:pt idx="499">
                  <c:v>-1.11495320998278E-3</c:v>
                </c:pt>
                <c:pt idx="500">
                  <c:v>-1.1044949289172109E-3</c:v>
                </c:pt>
                <c:pt idx="501">
                  <c:v>-1.0992989356424627E-3</c:v>
                </c:pt>
                <c:pt idx="502">
                  <c:v>-1.0941240560271316E-3</c:v>
                </c:pt>
                <c:pt idx="503">
                  <c:v>-1.0889704259868158E-3</c:v>
                </c:pt>
                <c:pt idx="504">
                  <c:v>-1.0787314889842132E-3</c:v>
                </c:pt>
                <c:pt idx="505">
                  <c:v>-1.068571118429113E-3</c:v>
                </c:pt>
                <c:pt idx="506">
                  <c:v>-1.0635257737824282E-3</c:v>
                </c:pt>
                <c:pt idx="507">
                  <c:v>-1.0585024937992786E-3</c:v>
                </c:pt>
                <c:pt idx="508">
                  <c:v>-1.0535014140711316E-3</c:v>
                </c:pt>
                <c:pt idx="509">
                  <c:v>-1.0435709515462484E-3</c:v>
                </c:pt>
                <c:pt idx="510">
                  <c:v>-1.0337218160218096E-3</c:v>
                </c:pt>
                <c:pt idx="511">
                  <c:v>-1.0288337757363417E-3</c:v>
                </c:pt>
                <c:pt idx="512">
                  <c:v>-1.0239644026050721E-3</c:v>
                </c:pt>
                <c:pt idx="513">
                  <c:v>-1.0190963918863443E-3</c:v>
                </c:pt>
                <c:pt idx="514">
                  <c:v>-1.0093476349578375E-3</c:v>
                </c:pt>
                <c:pt idx="515">
                  <c:v>-9.9959448532073881E-4</c:v>
                </c:pt>
                <c:pt idx="516">
                  <c:v>-9.9471151207961711E-4</c:v>
                </c:pt>
                <c:pt idx="517">
                  <c:v>-9.8982552777379901E-4</c:v>
                </c:pt>
                <c:pt idx="518">
                  <c:v>-9.8493652624355812E-4</c:v>
                </c:pt>
                <c:pt idx="519">
                  <c:v>-9.7514583025530446E-4</c:v>
                </c:pt>
                <c:pt idx="520">
                  <c:v>-9.6535022606160088E-4</c:v>
                </c:pt>
                <c:pt idx="521">
                  <c:v>-9.6044604649960473E-4</c:v>
                </c:pt>
                <c:pt idx="522">
                  <c:v>-9.5553881291690482E-4</c:v>
                </c:pt>
                <c:pt idx="523">
                  <c:v>-9.5062851915377001E-4</c:v>
                </c:pt>
                <c:pt idx="524">
                  <c:v>-9.4079527505592077E-4</c:v>
                </c:pt>
                <c:pt idx="525">
                  <c:v>-9.3095661853489706E-4</c:v>
                </c:pt>
                <c:pt idx="526">
                  <c:v>-9.260309311494002E-4</c:v>
                </c:pt>
                <c:pt idx="527">
                  <c:v>-9.2110214670610715E-4</c:v>
                </c:pt>
                <c:pt idx="528">
                  <c:v>-9.1617025880214292E-4</c:v>
                </c:pt>
                <c:pt idx="529">
                  <c:v>-9.062938577484805E-4</c:v>
                </c:pt>
                <c:pt idx="530">
                  <c:v>-8.9641155124885478E-4</c:v>
                </c:pt>
                <c:pt idx="531">
                  <c:v>-8.9146405437485901E-4</c:v>
                </c:pt>
                <c:pt idx="532">
                  <c:v>-8.865134174869799E-4</c:v>
                </c:pt>
                <c:pt idx="533">
                  <c:v>-8.7163527522451424E-4</c:v>
                </c:pt>
                <c:pt idx="534">
                  <c:v>-8.5674330484404484E-4</c:v>
                </c:pt>
                <c:pt idx="535">
                  <c:v>-8.5177051344102826E-4</c:v>
                </c:pt>
                <c:pt idx="536">
                  <c:v>-8.4679453274616001E-4</c:v>
                </c:pt>
                <c:pt idx="537">
                  <c:v>-8.3682999006489539E-4</c:v>
                </c:pt>
                <c:pt idx="538">
                  <c:v>-8.2685859134074024E-4</c:v>
                </c:pt>
                <c:pt idx="539">
                  <c:v>-8.1936802739461837E-4</c:v>
                </c:pt>
                <c:pt idx="540">
                  <c:v>-8.1187284364538602E-4</c:v>
                </c:pt>
                <c:pt idx="541">
                  <c:v>-8.0186331649064726E-4</c:v>
                </c:pt>
                <c:pt idx="542">
                  <c:v>-7.9184647548205284E-4</c:v>
                </c:pt>
                <c:pt idx="543">
                  <c:v>-7.8683174031181705E-4</c:v>
                </c:pt>
                <c:pt idx="544">
                  <c:v>-7.8181373577291635E-4</c:v>
                </c:pt>
                <c:pt idx="545">
                  <c:v>-7.7679245530036035E-4</c:v>
                </c:pt>
                <c:pt idx="546">
                  <c:v>-7.6673733416889392E-4</c:v>
                </c:pt>
                <c:pt idx="547">
                  <c:v>-7.5667445363389861E-4</c:v>
                </c:pt>
                <c:pt idx="548">
                  <c:v>-7.5163670255545064E-4</c:v>
                </c:pt>
                <c:pt idx="549">
                  <c:v>-7.4659563866581041E-4</c:v>
                </c:pt>
                <c:pt idx="550">
                  <c:v>-7.4155125596730303E-4</c:v>
                </c:pt>
                <c:pt idx="551">
                  <c:v>-7.3144993151241496E-4</c:v>
                </c:pt>
                <c:pt idx="552">
                  <c:v>-7.2134041437551047E-4</c:v>
                </c:pt>
                <c:pt idx="553">
                  <c:v>-7.1627934531718045E-4</c:v>
                </c:pt>
                <c:pt idx="554">
                  <c:v>-7.1121492073450226E-4</c:v>
                </c:pt>
                <c:pt idx="555">
                  <c:v>-7.0614713414351895E-4</c:v>
                </c:pt>
                <c:pt idx="556">
                  <c:v>-6.9599899679274164E-4</c:v>
                </c:pt>
                <c:pt idx="557">
                  <c:v>-6.8584224587882846E-4</c:v>
                </c:pt>
                <c:pt idx="558">
                  <c:v>-6.8075755757910999E-4</c:v>
                </c:pt>
                <c:pt idx="559">
                  <c:v>-6.7566947039347694E-4</c:v>
                </c:pt>
                <c:pt idx="560">
                  <c:v>-6.7057797824319619E-4</c:v>
                </c:pt>
                <c:pt idx="561">
                  <c:v>-6.6038241846428183E-4</c:v>
                </c:pt>
                <c:pt idx="562">
                  <c:v>-6.5017783671894082E-4</c:v>
                </c:pt>
                <c:pt idx="563">
                  <c:v>-6.4506922742975262E-4</c:v>
                </c:pt>
                <c:pt idx="564">
                  <c:v>-6.3995717605513241E-4</c:v>
                </c:pt>
                <c:pt idx="565">
                  <c:v>-6.3484167667843304E-4</c:v>
                </c:pt>
                <c:pt idx="566">
                  <c:v>-6.245980847590357E-4</c:v>
                </c:pt>
                <c:pt idx="567">
                  <c:v>-6.1434507522569663E-4</c:v>
                </c:pt>
                <c:pt idx="568">
                  <c:v>-6.0921224327970154E-4</c:v>
                </c:pt>
                <c:pt idx="569">
                  <c:v>-6.0407592621080589E-4</c:v>
                </c:pt>
                <c:pt idx="570">
                  <c:v>-5.9893611794026422E-4</c:v>
                </c:pt>
                <c:pt idx="571">
                  <c:v>-5.8864388406475014E-4</c:v>
                </c:pt>
                <c:pt idx="572">
                  <c:v>-5.7834185013205482E-4</c:v>
                </c:pt>
                <c:pt idx="573">
                  <c:v>-5.7318449361847326E-4</c:v>
                </c:pt>
                <c:pt idx="574">
                  <c:v>-5.680236091065707E-4</c:v>
                </c:pt>
                <c:pt idx="575">
                  <c:v>-5.6285919035550358E-4</c:v>
                </c:pt>
                <c:pt idx="576">
                  <c:v>-5.5251770473575335E-4</c:v>
                </c:pt>
                <c:pt idx="577">
                  <c:v>-5.4216604943941986E-4</c:v>
                </c:pt>
                <c:pt idx="578">
                  <c:v>-5.3698386701448711E-4</c:v>
                </c:pt>
                <c:pt idx="579">
                  <c:v>-5.3179811331053879E-4</c:v>
                </c:pt>
                <c:pt idx="580">
                  <c:v>-5.2660878241090909E-4</c:v>
                </c:pt>
                <c:pt idx="581">
                  <c:v>-5.1621743506588156E-4</c:v>
                </c:pt>
                <c:pt idx="582">
                  <c:v>-5.0581556187645103E-4</c:v>
                </c:pt>
                <c:pt idx="583">
                  <c:v>-5.0060825170981601E-4</c:v>
                </c:pt>
                <c:pt idx="584">
                  <c:v>-4.953973273886564E-4</c:v>
                </c:pt>
                <c:pt idx="585">
                  <c:v>-4.9018278242897765E-4</c:v>
                </c:pt>
                <c:pt idx="586">
                  <c:v>-4.7974096345050897E-4</c:v>
                </c:pt>
                <c:pt idx="587">
                  <c:v>-4.6928827560230546E-4</c:v>
                </c:pt>
                <c:pt idx="588">
                  <c:v>-4.6405553626853398E-4</c:v>
                </c:pt>
                <c:pt idx="589">
                  <c:v>-4.5881913941840782E-4</c:v>
                </c:pt>
                <c:pt idx="590">
                  <c:v>-4.5357907913524834E-4</c:v>
                </c:pt>
                <c:pt idx="591">
                  <c:v>-4.4308617808932034E-4</c:v>
                </c:pt>
                <c:pt idx="592">
                  <c:v>-4.3258207934126206E-4</c:v>
                </c:pt>
                <c:pt idx="593">
                  <c:v>-4.2732360892832791E-4</c:v>
                </c:pt>
                <c:pt idx="594">
                  <c:v>-4.2206143812343998E-4</c:v>
                </c:pt>
                <c:pt idx="595">
                  <c:v>-4.1679556076677462E-4</c:v>
                </c:pt>
                <c:pt idx="596">
                  <c:v>-4.062509673914774E-4</c:v>
                </c:pt>
                <c:pt idx="597">
                  <c:v>-3.9569486132910286E-4</c:v>
                </c:pt>
                <c:pt idx="598">
                  <c:v>-3.9041035841093732E-4</c:v>
                </c:pt>
                <c:pt idx="599">
                  <c:v>-3.8512211181994241E-4</c:v>
                </c:pt>
                <c:pt idx="600">
                  <c:v>-3.7983011563942647E-4</c:v>
                </c:pt>
                <c:pt idx="601">
                  <c:v>-3.6923321967838947E-4</c:v>
                </c:pt>
                <c:pt idx="602">
                  <c:v>-3.5862451012355254E-4</c:v>
                </c:pt>
                <c:pt idx="603">
                  <c:v>-3.5331367286853434E-4</c:v>
                </c:pt>
                <c:pt idx="604">
                  <c:v>-3.4799904890290336E-4</c:v>
                </c:pt>
                <c:pt idx="605">
                  <c:v>-3.4268063230996138E-4</c:v>
                </c:pt>
                <c:pt idx="606">
                  <c:v>-3.3203082321066536E-4</c:v>
                </c:pt>
                <c:pt idx="607">
                  <c:v>-3.2136891403693473E-4</c:v>
                </c:pt>
                <c:pt idx="608">
                  <c:v>-3.16031440856256E-4</c:v>
                </c:pt>
                <c:pt idx="609">
                  <c:v>-3.106901378460883E-4</c:v>
                </c:pt>
                <c:pt idx="610">
                  <c:v>-3.0534499900868061E-4</c:v>
                </c:pt>
                <c:pt idx="611">
                  <c:v>-2.9464166637715642E-4</c:v>
                </c:pt>
                <c:pt idx="612">
                  <c:v>-2.8392596146033531E-4</c:v>
                </c:pt>
                <c:pt idx="613">
                  <c:v>-2.7856155068381396E-4</c:v>
                </c:pt>
                <c:pt idx="614">
                  <c:v>-2.7319326712097266E-4</c:v>
                </c:pt>
                <c:pt idx="615">
                  <c:v>-2.6782110444986901E-4</c:v>
                </c:pt>
                <c:pt idx="616">
                  <c:v>-2.5706363742473976E-4</c:v>
                </c:pt>
                <c:pt idx="617">
                  <c:v>-2.4629354086358051E-4</c:v>
                </c:pt>
                <c:pt idx="618">
                  <c:v>-2.4090189090174958E-4</c:v>
                </c:pt>
                <c:pt idx="619">
                  <c:v>-2.3550632495358161E-4</c:v>
                </c:pt>
                <c:pt idx="620">
                  <c:v>-2.3010683694026595E-4</c:v>
                </c:pt>
                <c:pt idx="621">
                  <c:v>-2.1929462467437495E-4</c:v>
                </c:pt>
                <c:pt idx="622">
                  <c:v>-2.0846954079521566E-4</c:v>
                </c:pt>
                <c:pt idx="623">
                  <c:v>-2.0305034981513522E-4</c:v>
                </c:pt>
                <c:pt idx="624">
                  <c:v>-1.9762719989179132E-4</c:v>
                </c:pt>
                <c:pt idx="625">
                  <c:v>-1.9220008478427393E-4</c:v>
                </c:pt>
                <c:pt idx="626">
                  <c:v>-1.8133251646700765E-4</c:v>
                </c:pt>
                <c:pt idx="627">
                  <c:v>-1.7045184931515936E-4</c:v>
                </c:pt>
                <c:pt idx="628">
                  <c:v>-1.6500481596982934E-4</c:v>
                </c:pt>
                <c:pt idx="629">
                  <c:v>-1.595537804000761E-4</c:v>
                </c:pt>
                <c:pt idx="630">
                  <c:v>-1.5409873652707512E-4</c:v>
                </c:pt>
                <c:pt idx="631">
                  <c:v>-1.4317520102842643E-4</c:v>
                </c:pt>
                <c:pt idx="632">
                  <c:v>-1.3223835521037437E-4</c:v>
                </c:pt>
                <c:pt idx="633">
                  <c:v>-1.2676317758513066E-4</c:v>
                </c:pt>
                <c:pt idx="634">
                  <c:v>-1.2128395477843981E-4</c:v>
                </c:pt>
                <c:pt idx="635">
                  <c:v>-1.1580068054937792E-4</c:v>
                </c:pt>
                <c:pt idx="636">
                  <c:v>-1.0482056668531792E-4</c:v>
                </c:pt>
                <c:pt idx="637">
                  <c:v>-9.3826946698105846E-5</c:v>
                </c:pt>
                <c:pt idx="638">
                  <c:v>-8.8323323364217647E-5</c:v>
                </c:pt>
                <c:pt idx="639">
                  <c:v>-8.2815611567624178E-5</c:v>
                </c:pt>
                <c:pt idx="640">
                  <c:v>-7.7303805229486837E-5</c:v>
                </c:pt>
                <c:pt idx="641">
                  <c:v>-6.6266501730122027E-5</c:v>
                </c:pt>
                <c:pt idx="642">
                  <c:v>-5.5215512317366819E-5</c:v>
                </c:pt>
                <c:pt idx="643">
                  <c:v>-4.9683141440525055E-5</c:v>
                </c:pt>
                <c:pt idx="644">
                  <c:v>-4.4146639062808735E-5</c:v>
                </c:pt>
                <c:pt idx="645">
                  <c:v>-3.860599902432581E-5</c:v>
                </c:pt>
                <c:pt idx="646">
                  <c:v>-2.7510894447978444E-5</c:v>
                </c:pt>
                <c:pt idx="647">
                  <c:v>-1.6401940442637831E-5</c:v>
                </c:pt>
                <c:pt idx="648">
                  <c:v>-1.0840520350275437E-5</c:v>
                </c:pt>
                <c:pt idx="649">
                  <c:v>-5.2749257188188458E-6</c:v>
                </c:pt>
                <c:pt idx="650">
                  <c:v>2.9484969267749577E-7</c:v>
                </c:pt>
                <c:pt idx="651">
                  <c:v>1.1448366883342945E-5</c:v>
                </c:pt>
                <c:pt idx="652">
                  <c:v>2.2615880594586995E-5</c:v>
                </c:pt>
                <c:pt idx="653">
                  <c:v>2.8206651494344642E-5</c:v>
                </c:pt>
                <c:pt idx="654">
                  <c:v>3.3801640052513211E-5</c:v>
                </c:pt>
                <c:pt idx="655">
                  <c:v>3.9400852428999277E-5</c:v>
                </c:pt>
                <c:pt idx="656">
                  <c:v>5.0613393993512401E-5</c:v>
                </c:pt>
                <c:pt idx="657">
                  <c:v>6.184006230320779E-5</c:v>
                </c:pt>
                <c:pt idx="658">
                  <c:v>6.7460485764685076E-5</c:v>
                </c:pt>
                <c:pt idx="659">
                  <c:v>7.3085169841848697E-5</c:v>
                </c:pt>
                <c:pt idx="660">
                  <c:v>7.8714120856705237E-5</c:v>
                </c:pt>
                <c:pt idx="661">
                  <c:v>8.9986298538664996E-5</c:v>
                </c:pt>
                <c:pt idx="662">
                  <c:v>1.012727163567278E-4</c:v>
                </c:pt>
                <c:pt idx="663">
                  <c:v>1.0692309397251711E-4</c:v>
                </c:pt>
                <c:pt idx="664">
                  <c:v>1.1257777528288943E-4</c:v>
                </c:pt>
                <c:pt idx="665">
                  <c:v>1.1823676652881243E-4</c:v>
                </c:pt>
                <c:pt idx="666">
                  <c:v>1.2956919235811927E-4</c:v>
                </c:pt>
                <c:pt idx="667">
                  <c:v>1.4091595430961536E-4</c:v>
                </c:pt>
                <c:pt idx="668">
                  <c:v>1.4659658767267312E-4</c:v>
                </c:pt>
                <c:pt idx="669">
                  <c:v>1.5228156784978598E-4</c:v>
                </c:pt>
                <c:pt idx="670">
                  <c:v>1.5797090116297549E-4</c:v>
                </c:pt>
                <c:pt idx="671">
                  <c:v>1.693641871367565E-4</c:v>
                </c:pt>
                <c:pt idx="672">
                  <c:v>1.8077188767837436E-4</c:v>
                </c:pt>
                <c:pt idx="673">
                  <c:v>1.8648307846307085E-4</c:v>
                </c:pt>
                <c:pt idx="674">
                  <c:v>1.9219865930291682E-4</c:v>
                </c:pt>
                <c:pt idx="675">
                  <c:v>1.9791863615523293E-4</c:v>
                </c:pt>
                <c:pt idx="676">
                  <c:v>2.0937339458069432E-4</c:v>
                </c:pt>
                <c:pt idx="677">
                  <c:v>2.2084262814418471E-4</c:v>
                </c:pt>
                <c:pt idx="678">
                  <c:v>2.2658467814683076E-4</c:v>
                </c:pt>
                <c:pt idx="679">
                  <c:v>2.3233116100001904E-4</c:v>
                </c:pt>
                <c:pt idx="680">
                  <c:v>2.3808208326892566E-4</c:v>
                </c:pt>
                <c:pt idx="681">
                  <c:v>2.4959892645788422E-4</c:v>
                </c:pt>
                <c:pt idx="682">
                  <c:v>2.6113028730978787E-4</c:v>
                </c:pt>
                <c:pt idx="683">
                  <c:v>2.6690349804340673E-4</c:v>
                </c:pt>
                <c:pt idx="684">
                  <c:v>2.7268118478772298E-4</c:v>
                </c:pt>
                <c:pt idx="685">
                  <c:v>2.7846335398635098E-4</c:v>
                </c:pt>
                <c:pt idx="686">
                  <c:v>2.9004289447661605E-4</c:v>
                </c:pt>
                <c:pt idx="687">
                  <c:v>3.0163697682108163E-4</c:v>
                </c:pt>
                <c:pt idx="688">
                  <c:v>3.0744164983959775E-4</c:v>
                </c:pt>
                <c:pt idx="689">
                  <c:v>3.1325084215059047E-4</c:v>
                </c:pt>
                <c:pt idx="690">
                  <c:v>3.1906455987349629E-4</c:v>
                </c:pt>
                <c:pt idx="691">
                  <c:v>3.3070741047470296E-4</c:v>
                </c:pt>
                <c:pt idx="692">
                  <c:v>3.4236480808348267E-4</c:v>
                </c:pt>
                <c:pt idx="693">
                  <c:v>3.4820124530591124E-4</c:v>
                </c:pt>
                <c:pt idx="694">
                  <c:v>3.5404224469741836E-4</c:v>
                </c:pt>
                <c:pt idx="695">
                  <c:v>3.5988781266111085E-4</c:v>
                </c:pt>
                <c:pt idx="696">
                  <c:v>3.7159458612238559E-4</c:v>
                </c:pt>
                <c:pt idx="697">
                  <c:v>3.8331589286980008E-4</c:v>
                </c:pt>
                <c:pt idx="698">
                  <c:v>3.8918439572926326E-4</c:v>
                </c:pt>
                <c:pt idx="699">
                  <c:v>3.950575040396944E-4</c:v>
                </c:pt>
                <c:pt idx="700">
                  <c:v>4.0093522400159228E-4</c:v>
                </c:pt>
                <c:pt idx="701">
                  <c:v>4.1270653319256539E-4</c:v>
                </c:pt>
                <c:pt idx="702">
                  <c:v>4.2449234267188989E-4</c:v>
                </c:pt>
                <c:pt idx="703">
                  <c:v>4.3039321304765444E-4</c:v>
                </c:pt>
                <c:pt idx="704">
                  <c:v>4.3629873175109998E-4</c:v>
                </c:pt>
                <c:pt idx="705">
                  <c:v>4.4220890526639611E-4</c:v>
                </c:pt>
                <c:pt idx="706">
                  <c:v>4.5404536345281958E-4</c:v>
                </c:pt>
                <c:pt idx="707">
                  <c:v>4.658962692274828E-4</c:v>
                </c:pt>
                <c:pt idx="708">
                  <c:v>4.7777023078067406E-4</c:v>
                </c:pt>
                <c:pt idx="709">
                  <c:v>4.9561318866547951E-4</c:v>
                </c:pt>
                <c:pt idx="710">
                  <c:v>5.0752978407445505E-4</c:v>
                </c:pt>
                <c:pt idx="711">
                  <c:v>5.1648228188009681E-4</c:v>
                </c:pt>
                <c:pt idx="712">
                  <c:v>5.2544352444634096E-4</c:v>
                </c:pt>
                <c:pt idx="713">
                  <c:v>5.3741212057420201E-4</c:v>
                </c:pt>
                <c:pt idx="714">
                  <c:v>5.4939499879399372E-4</c:v>
                </c:pt>
                <c:pt idx="715">
                  <c:v>5.5539478121518831E-4</c:v>
                </c:pt>
                <c:pt idx="716">
                  <c:v>5.6139934132396234E-4</c:v>
                </c:pt>
                <c:pt idx="717">
                  <c:v>5.6740868548293987E-4</c:v>
                </c:pt>
                <c:pt idx="718">
                  <c:v>5.7944427102561984E-4</c:v>
                </c:pt>
                <c:pt idx="719">
                  <c:v>5.9149402501062391E-4</c:v>
                </c:pt>
                <c:pt idx="720">
                  <c:v>5.9752738141554968E-4</c:v>
                </c:pt>
                <c:pt idx="721">
                  <c:v>6.0356555866865943E-4</c:v>
                </c:pt>
                <c:pt idx="722">
                  <c:v>6.0960856309206265E-4</c:v>
                </c:pt>
                <c:pt idx="723">
                  <c:v>6.2171175172628099E-4</c:v>
                </c:pt>
                <c:pt idx="724">
                  <c:v>6.3382897427066611E-4</c:v>
                </c:pt>
                <c:pt idx="725">
                  <c:v>6.3989620637849908E-4</c:v>
                </c:pt>
                <c:pt idx="726">
                  <c:v>6.4596830245465639E-4</c:v>
                </c:pt>
                <c:pt idx="727">
                  <c:v>6.5204526865916238E-4</c:v>
                </c:pt>
                <c:pt idx="728">
                  <c:v>6.6421667451288719E-4</c:v>
                </c:pt>
                <c:pt idx="729">
                  <c:v>6.764019583259251E-4</c:v>
                </c:pt>
                <c:pt idx="730">
                  <c:v>6.8250336777520742E-4</c:v>
                </c:pt>
                <c:pt idx="731">
                  <c:v>6.8860968431301312E-4</c:v>
                </c:pt>
                <c:pt idx="732">
                  <c:v>6.9472091393728232E-4</c:v>
                </c:pt>
                <c:pt idx="733">
                  <c:v>7.0696115110923427E-4</c:v>
                </c:pt>
                <c:pt idx="734">
                  <c:v>7.192150887284863E-4</c:v>
                </c:pt>
                <c:pt idx="735">
                  <c:v>7.2535097711765235E-4</c:v>
                </c:pt>
                <c:pt idx="736">
                  <c:v>7.3149181575612413E-4</c:v>
                </c:pt>
                <c:pt idx="737">
                  <c:v>7.3763761064185042E-4</c:v>
                </c:pt>
                <c:pt idx="738">
                  <c:v>7.4994729331540489E-4</c:v>
                </c:pt>
                <c:pt idx="739">
                  <c:v>7.6227047707388181E-4</c:v>
                </c:pt>
                <c:pt idx="740">
                  <c:v>7.6844114604230924E-4</c:v>
                </c:pt>
                <c:pt idx="741">
                  <c:v>7.7461680846140849E-4</c:v>
                </c:pt>
                <c:pt idx="742">
                  <c:v>7.8079747016704382E-4</c:v>
                </c:pt>
                <c:pt idx="743">
                  <c:v>7.9317721296732883E-4</c:v>
                </c:pt>
                <c:pt idx="744">
                  <c:v>8.0557023492007214E-4</c:v>
                </c:pt>
                <c:pt idx="745">
                  <c:v>8.1177598626965583E-4</c:v>
                </c:pt>
                <c:pt idx="746">
                  <c:v>8.1798677402819867E-4</c:v>
                </c:pt>
                <c:pt idx="747">
                  <c:v>8.2420260427471307E-4</c:v>
                </c:pt>
                <c:pt idx="748">
                  <c:v>8.3665302184231217E-4</c:v>
                </c:pt>
                <c:pt idx="749">
                  <c:v>8.4911647394956765E-4</c:v>
                </c:pt>
                <c:pt idx="750">
                  <c:v>8.5535760928001419E-4</c:v>
                </c:pt>
                <c:pt idx="751">
                  <c:v>8.6160382409933831E-4</c:v>
                </c:pt>
                <c:pt idx="752">
                  <c:v>8.6785512448656131E-4</c:v>
                </c:pt>
                <c:pt idx="753">
                  <c:v>8.8037683174016902E-4</c:v>
                </c:pt>
                <c:pt idx="754">
                  <c:v>8.9291130576684037E-4</c:v>
                </c:pt>
                <c:pt idx="755">
                  <c:v>8.9918812679985825E-4</c:v>
                </c:pt>
                <c:pt idx="756">
                  <c:v>9.0547007023964083E-4</c:v>
                </c:pt>
                <c:pt idx="757">
                  <c:v>9.1175714257045177E-4</c:v>
                </c:pt>
                <c:pt idx="758">
                  <c:v>9.2435075448330764E-4</c:v>
                </c:pt>
                <c:pt idx="759">
                  <c:v>9.3695684197939904E-4</c:v>
                </c:pt>
                <c:pt idx="760">
                  <c:v>9.4326965031556317E-4</c:v>
                </c:pt>
                <c:pt idx="761">
                  <c:v>9.4958762413853469E-4</c:v>
                </c:pt>
                <c:pt idx="762">
                  <c:v>9.5591076993258722E-4</c:v>
                </c:pt>
                <c:pt idx="763">
                  <c:v>9.685769018492773E-4</c:v>
                </c:pt>
                <c:pt idx="764">
                  <c:v>9.8125519431938881E-4</c:v>
                </c:pt>
                <c:pt idx="765">
                  <c:v>9.8760429151919051E-4</c:v>
                </c:pt>
                <c:pt idx="766">
                  <c:v>9.9395859752904629E-4</c:v>
                </c:pt>
                <c:pt idx="767">
                  <c:v>1.0003181183469581E-3</c:v>
                </c:pt>
                <c:pt idx="768">
                  <c:v>1.0130537579734712E-3</c:v>
                </c:pt>
                <c:pt idx="769">
                  <c:v>1.02579353687912E-3</c:v>
                </c:pt>
                <c:pt idx="770">
                  <c:v>1.0321695062695249E-3</c:v>
                </c:pt>
                <c:pt idx="771">
                  <c:v>1.0385482761286684E-3</c:v>
                </c:pt>
                <c:pt idx="772">
                  <c:v>1.0449298437417778E-3</c:v>
                </c:pt>
                <c:pt idx="773">
                  <c:v>1.0577053573924034E-3</c:v>
                </c:pt>
                <c:pt idx="774">
                  <c:v>1.0704840411260501E-3</c:v>
                </c:pt>
                <c:pt idx="775">
                  <c:v>1.0768795589351362E-3</c:v>
                </c:pt>
                <c:pt idx="776">
                  <c:v>1.0832778590605407E-3</c:v>
                </c:pt>
                <c:pt idx="777">
                  <c:v>1.0896789387064422E-3</c:v>
                </c:pt>
                <c:pt idx="778">
                  <c:v>1.1024936802215063E-3</c:v>
                </c:pt>
                <c:pt idx="779">
                  <c:v>1.1153110007525076E-3</c:v>
                </c:pt>
                <c:pt idx="780">
                  <c:v>1.1217259390217831E-3</c:v>
                </c:pt>
                <c:pt idx="781">
                  <c:v>1.1281436412118044E-3</c:v>
                </c:pt>
                <c:pt idx="782">
                  <c:v>1.1474232724344865E-3</c:v>
                </c:pt>
                <c:pt idx="783">
                  <c:v>1.1667077496850379E-3</c:v>
                </c:pt>
                <c:pt idx="784">
                  <c:v>1.17314472598109E-3</c:v>
                </c:pt>
                <c:pt idx="785">
                  <c:v>1.1795844451685732E-3</c:v>
                </c:pt>
                <c:pt idx="786">
                  <c:v>1.1924769095999132E-3</c:v>
                </c:pt>
                <c:pt idx="787">
                  <c:v>1.205370699454942E-3</c:v>
                </c:pt>
                <c:pt idx="788">
                  <c:v>1.2118240942825091E-3</c:v>
                </c:pt>
                <c:pt idx="789">
                  <c:v>1.2182802165233053E-3</c:v>
                </c:pt>
                <c:pt idx="790">
                  <c:v>1.2247390632599345E-3</c:v>
                </c:pt>
                <c:pt idx="791">
                  <c:v>1.2376700229167193E-3</c:v>
                </c:pt>
                <c:pt idx="792">
                  <c:v>1.2506016451241453E-3</c:v>
                </c:pt>
                <c:pt idx="793">
                  <c:v>1.2570740761712173E-3</c:v>
                </c:pt>
                <c:pt idx="794">
                  <c:v>1.2635492160738161E-3</c:v>
                </c:pt>
                <c:pt idx="795">
                  <c:v>1.2797573186427947E-3</c:v>
                </c:pt>
                <c:pt idx="796">
                  <c:v>1.2959654593593156E-3</c:v>
                </c:pt>
                <c:pt idx="797">
                  <c:v>1.3024567984239242E-3</c:v>
                </c:pt>
                <c:pt idx="798">
                  <c:v>1.3089508281510561E-3</c:v>
                </c:pt>
                <c:pt idx="799">
                  <c:v>1.3154475459069754E-3</c:v>
                </c:pt>
                <c:pt idx="800">
                  <c:v>1.3284547636569764E-3</c:v>
                </c:pt>
                <c:pt idx="801">
                  <c:v>1.3414612455568873E-3</c:v>
                </c:pt>
                <c:pt idx="802">
                  <c:v>1.3479713644775017E-3</c:v>
                </c:pt>
                <c:pt idx="803">
                  <c:v>1.354484155746053E-3</c:v>
                </c:pt>
                <c:pt idx="804">
                  <c:v>1.3609996170124681E-3</c:v>
                </c:pt>
                <c:pt idx="805">
                  <c:v>1.3740445978507277E-3</c:v>
                </c:pt>
                <c:pt idx="806">
                  <c:v>1.387088106829024E-3</c:v>
                </c:pt>
                <c:pt idx="807">
                  <c:v>1.3936168776061198E-3</c:v>
                </c:pt>
                <c:pt idx="808">
                  <c:v>1.4001483024165542E-3</c:v>
                </c:pt>
                <c:pt idx="809">
                  <c:v>1.4066823788292046E-3</c:v>
                </c:pt>
                <c:pt idx="810">
                  <c:v>1.4197648791085538E-3</c:v>
                </c:pt>
                <c:pt idx="811">
                  <c:v>1.4328451466114642E-3</c:v>
                </c:pt>
                <c:pt idx="812">
                  <c:v>1.4393924410833357E-3</c:v>
                </c:pt>
                <c:pt idx="813">
                  <c:v>1.4459423712739339E-3</c:v>
                </c:pt>
                <c:pt idx="814">
                  <c:v>1.4524949348331817E-3</c:v>
                </c:pt>
                <c:pt idx="815">
                  <c:v>1.4656147107907486E-3</c:v>
                </c:pt>
                <c:pt idx="816">
                  <c:v>1.478731468096186E-3</c:v>
                </c:pt>
                <c:pt idx="817">
                  <c:v>1.4852971581415611E-3</c:v>
                </c:pt>
                <c:pt idx="818">
                  <c:v>1.491865465793656E-3</c:v>
                </c:pt>
                <c:pt idx="819">
                  <c:v>1.4984363881755869E-3</c:v>
                </c:pt>
                <c:pt idx="820">
                  <c:v>1.5115931962962582E-3</c:v>
                </c:pt>
                <c:pt idx="821">
                  <c:v>1.5247461744745412E-3</c:v>
                </c:pt>
                <c:pt idx="822">
                  <c:v>1.5313301322151993E-3</c:v>
                </c:pt>
                <c:pt idx="823">
                  <c:v>1.5379166889237523E-3</c:v>
                </c:pt>
                <c:pt idx="824">
                  <c:v>1.5445058423311665E-3</c:v>
                </c:pt>
                <c:pt idx="825">
                  <c:v>1.5576994389545971E-3</c:v>
                </c:pt>
                <c:pt idx="826">
                  <c:v>1.5708883693019613E-3</c:v>
                </c:pt>
                <c:pt idx="827">
                  <c:v>1.5774904663733089E-3</c:v>
                </c:pt>
                <c:pt idx="828">
                  <c:v>1.584095144259995E-3</c:v>
                </c:pt>
                <c:pt idx="829">
                  <c:v>1.5907024004498433E-3</c:v>
                </c:pt>
                <c:pt idx="830">
                  <c:v>1.6039325421744171E-3</c:v>
                </c:pt>
                <c:pt idx="831">
                  <c:v>1.6171571556469571E-3</c:v>
                </c:pt>
                <c:pt idx="832">
                  <c:v>1.6237772640895439E-3</c:v>
                </c:pt>
                <c:pt idx="833">
                  <c:v>1.6303999349112353E-3</c:v>
                </c:pt>
                <c:pt idx="834">
                  <c:v>1.6370251659240413E-3</c:v>
                </c:pt>
                <c:pt idx="835">
                  <c:v>1.6502916092813946E-3</c:v>
                </c:pt>
                <c:pt idx="836">
                  <c:v>1.6635516369421059E-3</c:v>
                </c:pt>
                <c:pt idx="837">
                  <c:v>1.6701896284722012E-3</c:v>
                </c:pt>
                <c:pt idx="838">
                  <c:v>1.6768301643098654E-3</c:v>
                </c:pt>
                <c:pt idx="839">
                  <c:v>1.6834732418213479E-3</c:v>
                </c:pt>
                <c:pt idx="840">
                  <c:v>1.696775743707321E-3</c:v>
                </c:pt>
                <c:pt idx="841">
                  <c:v>1.7100709162546229E-3</c:v>
                </c:pt>
                <c:pt idx="842">
                  <c:v>1.7167266629531141E-3</c:v>
                </c:pt>
                <c:pt idx="843">
                  <c:v>1.7233849356039601E-3</c:v>
                </c:pt>
                <c:pt idx="844">
                  <c:v>1.7300457316544557E-3</c:v>
                </c:pt>
                <c:pt idx="845">
                  <c:v>1.7433840487874653E-3</c:v>
                </c:pt>
                <c:pt idx="846">
                  <c:v>1.7567140970968249E-3</c:v>
                </c:pt>
                <c:pt idx="847">
                  <c:v>1.7633874707608398E-3</c:v>
                </c:pt>
                <c:pt idx="848">
                  <c:v>1.7700633521030296E-3</c:v>
                </c:pt>
                <c:pt idx="849">
                  <c:v>1.7767417386112103E-3</c:v>
                </c:pt>
                <c:pt idx="850">
                  <c:v>1.790115627909146E-3</c:v>
                </c:pt>
                <c:pt idx="851">
                  <c:v>1.8034802825751298E-3</c:v>
                </c:pt>
                <c:pt idx="852">
                  <c:v>1.8101711552448428E-3</c:v>
                </c:pt>
                <c:pt idx="853">
                  <c:v>1.8168645170753954E-3</c:v>
                </c:pt>
                <c:pt idx="854">
                  <c:v>1.8235603658787903E-3</c:v>
                </c:pt>
                <c:pt idx="855">
                  <c:v>1.8369695844171531E-3</c:v>
                </c:pt>
                <c:pt idx="856">
                  <c:v>1.8503685762005216E-3</c:v>
                </c:pt>
                <c:pt idx="857">
                  <c:v>1.857076819510775E-3</c:v>
                </c:pt>
                <c:pt idx="858">
                  <c:v>1.8637875339508024E-3</c:v>
                </c:pt>
                <c:pt idx="859">
                  <c:v>1.870500716805797E-3</c:v>
                </c:pt>
                <c:pt idx="860">
                  <c:v>1.8839450217082879E-3</c:v>
                </c:pt>
                <c:pt idx="861">
                  <c:v>1.8973780809565036E-3</c:v>
                </c:pt>
                <c:pt idx="862">
                  <c:v>1.9041035669878025E-3</c:v>
                </c:pt>
                <c:pt idx="863">
                  <c:v>1.9108315058746534E-3</c:v>
                </c:pt>
                <c:pt idx="864">
                  <c:v>1.9175618948617246E-3</c:v>
                </c:pt>
                <c:pt idx="865">
                  <c:v>1.9310410431097745E-3</c:v>
                </c:pt>
                <c:pt idx="866">
                  <c:v>1.9445079003121792E-3</c:v>
                </c:pt>
                <c:pt idx="867">
                  <c:v>1.9512505009828365E-3</c:v>
                </c:pt>
                <c:pt idx="868">
                  <c:v>1.9579955360727154E-3</c:v>
                </c:pt>
                <c:pt idx="869">
                  <c:v>1.9647430031101481E-3</c:v>
                </c:pt>
                <c:pt idx="870">
                  <c:v>1.9782567520278266E-3</c:v>
                </c:pt>
                <c:pt idx="871">
                  <c:v>1.9917571375333487E-3</c:v>
                </c:pt>
                <c:pt idx="872">
                  <c:v>1.9985167246400069E-3</c:v>
                </c:pt>
                <c:pt idx="873">
                  <c:v>2.0052787279321613E-3</c:v>
                </c:pt>
                <c:pt idx="874">
                  <c:v>2.0120431448570936E-3</c:v>
                </c:pt>
                <c:pt idx="875">
                  <c:v>2.0255912517990445E-3</c:v>
                </c:pt>
                <c:pt idx="876">
                  <c:v>2.0391248958040696E-3</c:v>
                </c:pt>
                <c:pt idx="877">
                  <c:v>2.0459013413864149E-3</c:v>
                </c:pt>
                <c:pt idx="878">
                  <c:v>2.0526801847178971E-3</c:v>
                </c:pt>
                <c:pt idx="879">
                  <c:v>2.0594614234078919E-3</c:v>
                </c:pt>
                <c:pt idx="880">
                  <c:v>2.0730436457849521E-3</c:v>
                </c:pt>
                <c:pt idx="881">
                  <c:v>2.0866102785508439E-3</c:v>
                </c:pt>
                <c:pt idx="882">
                  <c:v>2.0934034543647955E-3</c:v>
                </c:pt>
                <c:pt idx="883">
                  <c:v>2.1001990097346537E-3</c:v>
                </c:pt>
                <c:pt idx="884">
                  <c:v>2.1069969420671724E-3</c:v>
                </c:pt>
                <c:pt idx="885">
                  <c:v>2.1206130373719813E-3</c:v>
                </c:pt>
                <c:pt idx="886">
                  <c:v>2.1342123889563267E-3</c:v>
                </c:pt>
                <c:pt idx="887">
                  <c:v>2.1410221669197981E-3</c:v>
                </c:pt>
                <c:pt idx="888">
                  <c:v>2.1478343062459305E-3</c:v>
                </c:pt>
                <c:pt idx="889">
                  <c:v>2.1546488041388574E-3</c:v>
                </c:pt>
                <c:pt idx="890">
                  <c:v>2.1682985298904032E-3</c:v>
                </c:pt>
                <c:pt idx="891">
                  <c:v>2.1819303302429865E-3</c:v>
                </c:pt>
                <c:pt idx="892">
                  <c:v>2.1887565824358834E-3</c:v>
                </c:pt>
                <c:pt idx="893">
                  <c:v>2.1955851773929435E-3</c:v>
                </c:pt>
                <c:pt idx="894">
                  <c:v>2.2024161128856314E-3</c:v>
                </c:pt>
                <c:pt idx="895">
                  <c:v>2.216099226695363E-3</c:v>
                </c:pt>
                <c:pt idx="896">
                  <c:v>2.2297632059567639E-3</c:v>
                </c:pt>
                <c:pt idx="897">
                  <c:v>2.2366058038915575E-3</c:v>
                </c:pt>
                <c:pt idx="898">
                  <c:v>2.2434507267214297E-3</c:v>
                </c:pt>
                <c:pt idx="899">
                  <c:v>2.2502979714478918E-3</c:v>
                </c:pt>
                <c:pt idx="900">
                  <c:v>2.2640142312073848E-3</c:v>
                </c:pt>
                <c:pt idx="901">
                  <c:v>2.2777101189944996E-3</c:v>
                </c:pt>
                <c:pt idx="902">
                  <c:v>2.2845689349129845E-3</c:v>
                </c:pt>
                <c:pt idx="903">
                  <c:v>2.2914300572495923E-3</c:v>
                </c:pt>
                <c:pt idx="904">
                  <c:v>2.2982934833300217E-3</c:v>
                </c:pt>
                <c:pt idx="905">
                  <c:v>2.3120426466962246E-3</c:v>
                </c:pt>
                <c:pt idx="906">
                  <c:v>2.3257701729412087E-3</c:v>
                </c:pt>
                <c:pt idx="907">
                  <c:v>2.3326450786798382E-3</c:v>
                </c:pt>
                <c:pt idx="908">
                  <c:v>2.3395222723596194E-3</c:v>
                </c:pt>
                <c:pt idx="909">
                  <c:v>2.346401751670963E-3</c:v>
                </c:pt>
                <c:pt idx="910">
                  <c:v>2.360183576578035E-3</c:v>
                </c:pt>
                <c:pt idx="911">
                  <c:v>2.3739424709759375E-3</c:v>
                </c:pt>
                <c:pt idx="912">
                  <c:v>2.380833338249488E-3</c:v>
                </c:pt>
                <c:pt idx="913">
                  <c:v>2.3877264754734893E-3</c:v>
                </c:pt>
                <c:pt idx="914">
                  <c:v>2.3946218796899697E-3</c:v>
                </c:pt>
                <c:pt idx="915">
                  <c:v>2.4084361242127247E-3</c:v>
                </c:pt>
                <c:pt idx="916">
                  <c:v>2.4222261162769924E-3</c:v>
                </c:pt>
                <c:pt idx="917">
                  <c:v>2.429132817205372E-3</c:v>
                </c:pt>
                <c:pt idx="918">
                  <c:v>2.4360417696072008E-3</c:v>
                </c:pt>
                <c:pt idx="919">
                  <c:v>2.4429529708486961E-3</c:v>
                </c:pt>
                <c:pt idx="920">
                  <c:v>2.4567993929039402E-3</c:v>
                </c:pt>
                <c:pt idx="921">
                  <c:v>2.4706202122650785E-3</c:v>
                </c:pt>
                <c:pt idx="922">
                  <c:v>2.4775426186033748E-3</c:v>
                </c:pt>
                <c:pt idx="923">
                  <c:v>2.4844672582622937E-3</c:v>
                </c:pt>
                <c:pt idx="924">
                  <c:v>2.4913941282433366E-3</c:v>
                </c:pt>
                <c:pt idx="925">
                  <c:v>2.5052724860476433E-3</c:v>
                </c:pt>
                <c:pt idx="926">
                  <c:v>2.5191238621575336E-3</c:v>
                </c:pt>
                <c:pt idx="927">
                  <c:v>2.5260618459038678E-3</c:v>
                </c:pt>
                <c:pt idx="928">
                  <c:v>2.5330020445748416E-3</c:v>
                </c:pt>
                <c:pt idx="929">
                  <c:v>2.5399444552935239E-3</c:v>
                </c:pt>
                <c:pt idx="930">
                  <c:v>2.5538545069970098E-3</c:v>
                </c:pt>
                <c:pt idx="931">
                  <c:v>2.5677361692519854E-3</c:v>
                </c:pt>
                <c:pt idx="932">
                  <c:v>2.5746896022422784E-3</c:v>
                </c:pt>
                <c:pt idx="933">
                  <c:v>2.5816452317612105E-3</c:v>
                </c:pt>
                <c:pt idx="934">
                  <c:v>2.5886030552965626E-3</c:v>
                </c:pt>
                <c:pt idx="935">
                  <c:v>2.6025445590894306E-3</c:v>
                </c:pt>
                <c:pt idx="936">
                  <c:v>2.6164562367237327E-3</c:v>
                </c:pt>
                <c:pt idx="937">
                  <c:v>2.6234249908748414E-3</c:v>
                </c:pt>
                <c:pt idx="938">
                  <c:v>2.6303959233611924E-3</c:v>
                </c:pt>
                <c:pt idx="939">
                  <c:v>2.6373690313868984E-3</c:v>
                </c:pt>
                <c:pt idx="940">
                  <c:v>2.6513417456464966E-3</c:v>
                </c:pt>
                <c:pt idx="941">
                  <c:v>2.6652831680309733E-3</c:v>
                </c:pt>
                <c:pt idx="942">
                  <c:v>2.6722671152596463E-3</c:v>
                </c:pt>
                <c:pt idx="943">
                  <c:v>2.6792532223059583E-3</c:v>
                </c:pt>
                <c:pt idx="944">
                  <c:v>2.6862414869413529E-3</c:v>
                </c:pt>
                <c:pt idx="945">
                  <c:v>2.7002451700415217E-3</c:v>
                </c:pt>
                <c:pt idx="946">
                  <c:v>2.7142160663474694E-3</c:v>
                </c:pt>
                <c:pt idx="947">
                  <c:v>2.7212150784487713E-3</c:v>
                </c:pt>
                <c:pt idx="948">
                  <c:v>2.728216232255332E-3</c:v>
                </c:pt>
                <c:pt idx="949">
                  <c:v>2.7352195251333549E-3</c:v>
                </c:pt>
                <c:pt idx="950">
                  <c:v>2.7492539356454983E-3</c:v>
                </c:pt>
                <c:pt idx="951">
                  <c:v>2.7632540349272518E-3</c:v>
                </c:pt>
                <c:pt idx="952">
                  <c:v>2.7702679838582339E-3</c:v>
                </c:pt>
                <c:pt idx="953">
                  <c:v>2.7772840562605059E-3</c:v>
                </c:pt>
                <c:pt idx="954">
                  <c:v>2.7843022493381745E-3</c:v>
                </c:pt>
                <c:pt idx="955">
                  <c:v>2.7983671457595355E-3</c:v>
                </c:pt>
                <c:pt idx="956">
                  <c:v>2.8123961770235733E-3</c:v>
                </c:pt>
                <c:pt idx="957">
                  <c:v>2.8194249347816957E-3</c:v>
                </c:pt>
                <c:pt idx="958">
                  <c:v>2.8264557975745059E-3</c:v>
                </c:pt>
                <c:pt idx="959">
                  <c:v>2.8334887628087262E-3</c:v>
                </c:pt>
                <c:pt idx="960">
                  <c:v>2.847583903736422E-3</c:v>
                </c:pt>
                <c:pt idx="961">
                  <c:v>2.8616415960509918E-3</c:v>
                </c:pt>
                <c:pt idx="962">
                  <c:v>2.8686850343904616E-3</c:v>
                </c:pt>
                <c:pt idx="963">
                  <c:v>2.8757305594495708E-3</c:v>
                </c:pt>
                <c:pt idx="964">
                  <c:v>2.8933891867903888E-3</c:v>
                </c:pt>
                <c:pt idx="965">
                  <c:v>2.9109893950990864E-3</c:v>
                </c:pt>
                <c:pt idx="966">
                  <c:v>2.918047386057662E-3</c:v>
                </c:pt>
                <c:pt idx="967">
                  <c:v>2.9251074452992421E-3</c:v>
                </c:pt>
                <c:pt idx="968">
                  <c:v>2.9428035018304131E-3</c:v>
                </c:pt>
                <c:pt idx="969">
                  <c:v>2.9604386776618764E-3</c:v>
                </c:pt>
                <c:pt idx="970">
                  <c:v>2.9675110929530124E-3</c:v>
                </c:pt>
                <c:pt idx="971">
                  <c:v>2.9745855582931197E-3</c:v>
                </c:pt>
                <c:pt idx="972">
                  <c:v>2.9816620714131045E-3</c:v>
                </c:pt>
                <c:pt idx="973">
                  <c:v>2.9958464984714893E-3</c:v>
                </c:pt>
                <c:pt idx="974">
                  <c:v>3.0099885467462927E-3</c:v>
                </c:pt>
                <c:pt idx="975">
                  <c:v>3.0170752584075195E-3</c:v>
                </c:pt>
                <c:pt idx="976">
                  <c:v>3.0241640018431439E-3</c:v>
                </c:pt>
                <c:pt idx="977">
                  <c:v>3.0312547745409276E-3</c:v>
                </c:pt>
                <c:pt idx="978">
                  <c:v>3.0454684814070318E-3</c:v>
                </c:pt>
                <c:pt idx="979">
                  <c:v>3.059638105804223E-3</c:v>
                </c:pt>
                <c:pt idx="980">
                  <c:v>3.0667389857108591E-3</c:v>
                </c:pt>
                <c:pt idx="981">
                  <c:v>3.0738418789957329E-3</c:v>
                </c:pt>
                <c:pt idx="982">
                  <c:v>3.0809467834707911E-3</c:v>
                </c:pt>
                <c:pt idx="983">
                  <c:v>3.0951895289064884E-3</c:v>
                </c:pt>
                <c:pt idx="984">
                  <c:v>3.109386458165172E-3</c:v>
                </c:pt>
                <c:pt idx="985">
                  <c:v>3.1165013780303252E-3</c:v>
                </c:pt>
                <c:pt idx="986">
                  <c:v>3.1236182932422515E-3</c:v>
                </c:pt>
                <c:pt idx="987">
                  <c:v>3.1307372010455645E-3</c:v>
                </c:pt>
                <c:pt idx="988">
                  <c:v>3.1450087444027564E-3</c:v>
                </c:pt>
                <c:pt idx="989">
                  <c:v>3.1592327068336356E-3</c:v>
                </c:pt>
                <c:pt idx="990">
                  <c:v>3.1663615387755345E-3</c:v>
                </c:pt>
                <c:pt idx="991">
                  <c:v>3.1734923477895836E-3</c:v>
                </c:pt>
                <c:pt idx="992">
                  <c:v>3.1806251309988219E-3</c:v>
                </c:pt>
                <c:pt idx="993">
                  <c:v>3.1949252310696169E-3</c:v>
                </c:pt>
                <c:pt idx="994">
                  <c:v>3.2091759554211475E-3</c:v>
                </c:pt>
                <c:pt idx="995">
                  <c:v>3.2163185712337128E-3</c:v>
                </c:pt>
                <c:pt idx="996">
                  <c:v>3.2234631457222162E-3</c:v>
                </c:pt>
                <c:pt idx="997">
                  <c:v>3.2306096762933622E-3</c:v>
                </c:pt>
                <c:pt idx="998">
                  <c:v>3.2449380923620505E-3</c:v>
                </c:pt>
                <c:pt idx="999">
                  <c:v>3.2592153068900344E-3</c:v>
                </c:pt>
                <c:pt idx="1000">
                  <c:v>3.2663715785696866E-3</c:v>
                </c:pt>
                <c:pt idx="1001">
                  <c:v>3.2735297905290492E-3</c:v>
                </c:pt>
                <c:pt idx="1002">
                  <c:v>3.280689940336918E-3</c:v>
                </c:pt>
                <c:pt idx="1003">
                  <c:v>3.2950464315974681E-3</c:v>
                </c:pt>
                <c:pt idx="1004">
                  <c:v>3.3093498647691249E-3</c:v>
                </c:pt>
                <c:pt idx="1005">
                  <c:v>3.3165196639879753E-3</c:v>
                </c:pt>
                <c:pt idx="1006">
                  <c:v>3.3236913854550057E-3</c:v>
                </c:pt>
                <c:pt idx="1007">
                  <c:v>3.3308650263742939E-3</c:v>
                </c:pt>
                <c:pt idx="1008">
                  <c:v>3.345249352090776E-3</c:v>
                </c:pt>
                <c:pt idx="1009">
                  <c:v>3.359578732059602E-3</c:v>
                </c:pt>
                <c:pt idx="1010">
                  <c:v>3.366761930975929E-3</c:v>
                </c:pt>
                <c:pt idx="1011">
                  <c:v>3.3739470337441728E-3</c:v>
                </c:pt>
                <c:pt idx="1012">
                  <c:v>3.3811340375278854E-3</c:v>
                </c:pt>
                <c:pt idx="1013">
                  <c:v>3.395545957181383E-3</c:v>
                </c:pt>
                <c:pt idx="1014">
                  <c:v>3.4099010122480957E-3</c:v>
                </c:pt>
                <c:pt idx="1015">
                  <c:v>3.4170974826958655E-3</c:v>
                </c:pt>
                <c:pt idx="1016">
                  <c:v>3.424295838639796E-3</c:v>
                </c:pt>
                <c:pt idx="1017">
                  <c:v>3.4314960773244845E-3</c:v>
                </c:pt>
                <c:pt idx="1018">
                  <c:v>3.4459353501656389E-3</c:v>
                </c:pt>
                <c:pt idx="1019">
                  <c:v>3.4603158085772475E-3</c:v>
                </c:pt>
                <c:pt idx="1020">
                  <c:v>3.4675254223903058E-3</c:v>
                </c:pt>
                <c:pt idx="1021">
                  <c:v>3.4747369033437509E-3</c:v>
                </c:pt>
                <c:pt idx="1022">
                  <c:v>3.4819502489253215E-3</c:v>
                </c:pt>
                <c:pt idx="1023">
                  <c:v>3.4964166344184032E-3</c:v>
                </c:pt>
                <c:pt idx="1024">
                  <c:v>3.5108224457115486E-3</c:v>
                </c:pt>
                <c:pt idx="1025">
                  <c:v>3.5180464047592577E-3</c:v>
                </c:pt>
                <c:pt idx="1026">
                  <c:v>3.5252735459908357E-3</c:v>
                </c:pt>
                <c:pt idx="1027">
                  <c:v>3.5325038704602822E-3</c:v>
                </c:pt>
                <c:pt idx="1028">
                  <c:v>3.5470096034860639E-3</c:v>
                </c:pt>
                <c:pt idx="1029">
                  <c:v>3.5614570199326736E-3</c:v>
                </c:pt>
                <c:pt idx="1030">
                  <c:v>3.5687032752668088E-3</c:v>
                </c:pt>
                <c:pt idx="1031">
                  <c:v>3.5759527198386287E-3</c:v>
                </c:pt>
                <c:pt idx="1032">
                  <c:v>3.5977943166497026E-3</c:v>
                </c:pt>
                <c:pt idx="1033">
                  <c:v>3.6195164171242246E-3</c:v>
                </c:pt>
                <c:pt idx="1034">
                  <c:v>3.626788214453587E-3</c:v>
                </c:pt>
                <c:pt idx="1035">
                  <c:v>3.6340632088853277E-3</c:v>
                </c:pt>
                <c:pt idx="1036">
                  <c:v>3.6486603330555065E-3</c:v>
                </c:pt>
                <c:pt idx="1037">
                  <c:v>3.6631951796887497E-3</c:v>
                </c:pt>
                <c:pt idx="1038">
                  <c:v>3.6704861756450811E-3</c:v>
                </c:pt>
                <c:pt idx="1039">
                  <c:v>3.6777803748252067E-3</c:v>
                </c:pt>
                <c:pt idx="1040">
                  <c:v>3.6850777784047041E-3</c:v>
                </c:pt>
                <c:pt idx="1041">
                  <c:v>3.6997207719550907E-3</c:v>
                </c:pt>
                <c:pt idx="1042">
                  <c:v>3.714299455729844E-3</c:v>
                </c:pt>
                <c:pt idx="1043">
                  <c:v>3.7216128958195518E-3</c:v>
                </c:pt>
                <c:pt idx="1044">
                  <c:v>3.7289295463490127E-3</c:v>
                </c:pt>
                <c:pt idx="1045">
                  <c:v>3.7362494081696167E-3</c:v>
                </c:pt>
                <c:pt idx="1046">
                  <c:v>3.7509383873778946E-3</c:v>
                </c:pt>
                <c:pt idx="1047">
                  <c:v>3.7655609892410374E-3</c:v>
                </c:pt>
                <c:pt idx="1048">
                  <c:v>3.7728969228817428E-3</c:v>
                </c:pt>
                <c:pt idx="1049">
                  <c:v>3.7802360740566061E-3</c:v>
                </c:pt>
                <c:pt idx="1050">
                  <c:v>3.7875784434549232E-3</c:v>
                </c:pt>
                <c:pt idx="1051">
                  <c:v>3.8023135246213436E-3</c:v>
                </c:pt>
                <c:pt idx="1052">
                  <c:v>3.816980125538166E-3</c:v>
                </c:pt>
                <c:pt idx="1053">
                  <c:v>3.8243386021476048E-3</c:v>
                </c:pt>
                <c:pt idx="1054">
                  <c:v>3.8317003031830021E-3</c:v>
                </c:pt>
                <c:pt idx="1055">
                  <c:v>3.8390652295768003E-3</c:v>
                </c:pt>
                <c:pt idx="1056">
                  <c:v>3.8538465289582355E-3</c:v>
                </c:pt>
                <c:pt idx="1057">
                  <c:v>3.8685572098568132E-3</c:v>
                </c:pt>
                <c:pt idx="1058">
                  <c:v>3.8759382786096915E-3</c:v>
                </c:pt>
                <c:pt idx="1059">
                  <c:v>3.8833225788019181E-3</c:v>
                </c:pt>
                <c:pt idx="1060">
                  <c:v>3.890710111568556E-3</c:v>
                </c:pt>
                <c:pt idx="1061">
                  <c:v>3.9055377457718333E-3</c:v>
                </c:pt>
                <c:pt idx="1062">
                  <c:v>3.9202925873523167E-3</c:v>
                </c:pt>
                <c:pt idx="1063">
                  <c:v>3.9276962975045024E-3</c:v>
                </c:pt>
                <c:pt idx="1064">
                  <c:v>3.9351032463120616E-3</c:v>
                </c:pt>
                <c:pt idx="1065">
                  <c:v>3.9425134345453441E-3</c:v>
                </c:pt>
                <c:pt idx="1066">
                  <c:v>3.9573875203397337E-3</c:v>
                </c:pt>
                <c:pt idx="1067">
                  <c:v>3.9721866030592414E-3</c:v>
                </c:pt>
                <c:pt idx="1068">
                  <c:v>3.9796130040288145E-3</c:v>
                </c:pt>
                <c:pt idx="1069">
                  <c:v>3.987042650707707E-3</c:v>
                </c:pt>
                <c:pt idx="1070">
                  <c:v>3.9944755437446985E-3</c:v>
                </c:pt>
                <c:pt idx="1071">
                  <c:v>4.0093961979959861E-3</c:v>
                </c:pt>
                <c:pt idx="1072">
                  <c:v>4.024239602337153E-3</c:v>
                </c:pt>
                <c:pt idx="1073">
                  <c:v>4.031688743420735E-3</c:v>
                </c:pt>
                <c:pt idx="1074">
                  <c:v>4.0391411371055036E-3</c:v>
                </c:pt>
                <c:pt idx="1075">
                  <c:v>4.0465967845265275E-3</c:v>
                </c:pt>
                <c:pt idx="1076">
                  <c:v>4.0615641240770595E-3</c:v>
                </c:pt>
                <c:pt idx="1077">
                  <c:v>4.0764519301411829E-3</c:v>
                </c:pt>
                <c:pt idx="1078">
                  <c:v>4.083923860716562E-3</c:v>
                </c:pt>
                <c:pt idx="1079">
                  <c:v>4.0913990509471049E-3</c:v>
                </c:pt>
                <c:pt idx="1080">
                  <c:v>4.0988775018057887E-3</c:v>
                </c:pt>
                <c:pt idx="1081">
                  <c:v>4.1138916438678225E-3</c:v>
                </c:pt>
                <c:pt idx="1082">
                  <c:v>4.1288239319135656E-3</c:v>
                </c:pt>
                <c:pt idx="1083">
                  <c:v>4.1363187012370701E-3</c:v>
                </c:pt>
                <c:pt idx="1084">
                  <c:v>4.1438167371481626E-3</c:v>
                </c:pt>
                <c:pt idx="1085">
                  <c:v>4.1513180408224437E-3</c:v>
                </c:pt>
                <c:pt idx="1086">
                  <c:v>4.1663791027096199E-3</c:v>
                </c:pt>
                <c:pt idx="1087">
                  <c:v>4.1813559527326309E-3</c:v>
                </c:pt>
                <c:pt idx="1088">
                  <c:v>4.1888736100201846E-3</c:v>
                </c:pt>
                <c:pt idx="1089">
                  <c:v>4.1963945409898623E-3</c:v>
                </c:pt>
                <c:pt idx="1090">
                  <c:v>4.203918746898315E-3</c:v>
                </c:pt>
                <c:pt idx="1091">
                  <c:v>4.2190268459597526E-3</c:v>
                </c:pt>
                <c:pt idx="1092">
                  <c:v>4.2340483376775264E-3</c:v>
                </c:pt>
                <c:pt idx="1093">
                  <c:v>4.2415889323072662E-3</c:v>
                </c:pt>
                <c:pt idx="1094">
                  <c:v>4.2491328077136833E-3</c:v>
                </c:pt>
                <c:pt idx="1095">
                  <c:v>4.2566799650723816E-3</c:v>
                </c:pt>
                <c:pt idx="1096">
                  <c:v>4.2718352188834243E-3</c:v>
                </c:pt>
                <c:pt idx="1097">
                  <c:v>4.2869014319903186E-3</c:v>
                </c:pt>
                <c:pt idx="1098">
                  <c:v>4.2944650133404988E-3</c:v>
                </c:pt>
                <c:pt idx="1099">
                  <c:v>4.3020318824808761E-3</c:v>
                </c:pt>
                <c:pt idx="1100">
                  <c:v>4.3096020405465358E-3</c:v>
                </c:pt>
                <c:pt idx="1101">
                  <c:v>4.3248045668563741E-3</c:v>
                </c:pt>
                <c:pt idx="1102">
                  <c:v>4.3399155809544223E-3</c:v>
                </c:pt>
                <c:pt idx="1103">
                  <c:v>4.3475021982007913E-3</c:v>
                </c:pt>
                <c:pt idx="1104">
                  <c:v>4.3550921104129944E-3</c:v>
                </c:pt>
                <c:pt idx="1105">
                  <c:v>4.3626853184424493E-3</c:v>
                </c:pt>
                <c:pt idx="1106">
                  <c:v>4.3779352351757672E-3</c:v>
                </c:pt>
                <c:pt idx="1107">
                  <c:v>4.3930911296109296E-3</c:v>
                </c:pt>
                <c:pt idx="1108">
                  <c:v>4.4007008321725041E-3</c:v>
                </c:pt>
                <c:pt idx="1109">
                  <c:v>4.4083138367134673E-3</c:v>
                </c:pt>
                <c:pt idx="1110">
                  <c:v>4.4159301440852405E-3</c:v>
                </c:pt>
                <c:pt idx="1111">
                  <c:v>4.4312275692223067E-3</c:v>
                </c:pt>
                <c:pt idx="1112">
                  <c:v>4.446428423123339E-3</c:v>
                </c:pt>
                <c:pt idx="1113">
                  <c:v>4.4540612603787277E-3</c:v>
                </c:pt>
                <c:pt idx="1114">
                  <c:v>4.4616974064244572E-3</c:v>
                </c:pt>
                <c:pt idx="1115">
                  <c:v>4.4693368625982402E-3</c:v>
                </c:pt>
                <c:pt idx="1116">
                  <c:v>4.4846819142711257E-3</c:v>
                </c:pt>
                <c:pt idx="1117">
                  <c:v>4.4999278068180793E-3</c:v>
                </c:pt>
                <c:pt idx="1118">
                  <c:v>4.5075838279028642E-3</c:v>
                </c:pt>
                <c:pt idx="1119">
                  <c:v>4.515243165034725E-3</c:v>
                </c:pt>
                <c:pt idx="1120">
                  <c:v>4.5229058190650864E-3</c:v>
                </c:pt>
                <c:pt idx="1121">
                  <c:v>4.5382986156674012E-3</c:v>
                </c:pt>
                <c:pt idx="1122">
                  <c:v>4.5535896258197903E-3</c:v>
                </c:pt>
                <c:pt idx="1123">
                  <c:v>4.5612688800722957E-3</c:v>
                </c:pt>
                <c:pt idx="1124">
                  <c:v>4.5689514574260084E-3</c:v>
                </c:pt>
                <c:pt idx="1125">
                  <c:v>4.5766373588539272E-3</c:v>
                </c:pt>
                <c:pt idx="1126">
                  <c:v>4.5920780187588273E-3</c:v>
                </c:pt>
                <c:pt idx="1127">
                  <c:v>4.6074142252539542E-3</c:v>
                </c:pt>
                <c:pt idx="1128">
                  <c:v>4.6151167620126247E-3</c:v>
                </c:pt>
                <c:pt idx="1129">
                  <c:v>4.6228226290482219E-3</c:v>
                </c:pt>
                <c:pt idx="1130">
                  <c:v>4.6305318269690317E-3</c:v>
                </c:pt>
                <c:pt idx="1131">
                  <c:v>4.6460204688550943E-3</c:v>
                </c:pt>
                <c:pt idx="1132">
                  <c:v>4.6614019503279413E-3</c:v>
                </c:pt>
                <c:pt idx="1133">
                  <c:v>4.6691278190529126E-3</c:v>
                </c:pt>
                <c:pt idx="1134">
                  <c:v>4.676857024784784E-3</c:v>
                </c:pt>
                <c:pt idx="1135">
                  <c:v>4.6845895687397032E-3</c:v>
                </c:pt>
                <c:pt idx="1136">
                  <c:v>4.7001263113359707E-3</c:v>
                </c:pt>
                <c:pt idx="1137">
                  <c:v>4.7155531462499695E-3</c:v>
                </c:pt>
                <c:pt idx="1138">
                  <c:v>4.7233023960367819E-3</c:v>
                </c:pt>
                <c:pt idx="1139">
                  <c:v>4.7310549900467739E-3</c:v>
                </c:pt>
                <c:pt idx="1140">
                  <c:v>4.7388109292934759E-3</c:v>
                </c:pt>
                <c:pt idx="1141">
                  <c:v>4.7543958915027126E-3</c:v>
                </c:pt>
                <c:pt idx="1142">
                  <c:v>4.7698681581885768E-3</c:v>
                </c:pt>
                <c:pt idx="1143">
                  <c:v>4.7776408384570873E-3</c:v>
                </c:pt>
                <c:pt idx="1144">
                  <c:v>4.7854168699624517E-3</c:v>
                </c:pt>
                <c:pt idx="1145">
                  <c:v>4.7931962537182049E-3</c:v>
                </c:pt>
                <c:pt idx="1146">
                  <c:v>4.8088295546996548E-3</c:v>
                </c:pt>
                <c:pt idx="1147">
                  <c:v>4.8243473313131571E-3</c:v>
                </c:pt>
                <c:pt idx="1148">
                  <c:v>4.8321434913617687E-3</c:v>
                </c:pt>
                <c:pt idx="1149">
                  <c:v>4.8399430097014525E-3</c:v>
                </c:pt>
                <c:pt idx="1150">
                  <c:v>4.8477458873052203E-3</c:v>
                </c:pt>
                <c:pt idx="1151">
                  <c:v>4.8634276463007092E-3</c:v>
                </c:pt>
                <c:pt idx="1152">
                  <c:v>4.8789910107939569E-3</c:v>
                </c:pt>
                <c:pt idx="1153">
                  <c:v>4.8868107000022446E-3</c:v>
                </c:pt>
                <c:pt idx="1154">
                  <c:v>4.8946337544342666E-3</c:v>
                </c:pt>
                <c:pt idx="1155">
                  <c:v>4.9024601752251347E-3</c:v>
                </c:pt>
                <c:pt idx="1156">
                  <c:v>4.9181905115607801E-3</c:v>
                </c:pt>
                <c:pt idx="1157">
                  <c:v>4.9337995419641758E-3</c:v>
                </c:pt>
                <c:pt idx="1158">
                  <c:v>4.9416428094281682E-3</c:v>
                </c:pt>
                <c:pt idx="1159">
                  <c:v>4.9494894493727687E-3</c:v>
                </c:pt>
                <c:pt idx="1160">
                  <c:v>4.9573394626494221E-3</c:v>
                </c:pt>
                <c:pt idx="1161">
                  <c:v>4.9731184959129647E-3</c:v>
                </c:pt>
                <c:pt idx="1162">
                  <c:v>4.9887732697121087E-3</c:v>
                </c:pt>
                <c:pt idx="1163">
                  <c:v>4.996640165014248E-3</c:v>
                </c:pt>
                <c:pt idx="1164">
                  <c:v>5.004510439648645E-3</c:v>
                </c:pt>
                <c:pt idx="1165">
                  <c:v>5.0123840947098909E-3</c:v>
                </c:pt>
                <c:pt idx="1166">
                  <c:v>5.0282119446848784E-3</c:v>
                </c:pt>
                <c:pt idx="1167">
                  <c:v>5.0439125394537284E-3</c:v>
                </c:pt>
                <c:pt idx="1168">
                  <c:v>5.0518031117713393E-3</c:v>
                </c:pt>
                <c:pt idx="1169">
                  <c:v>5.0596970705970674E-3</c:v>
                </c:pt>
                <c:pt idx="1170">
                  <c:v>5.067594416701314E-3</c:v>
                </c:pt>
                <c:pt idx="1171">
                  <c:v>5.0834712031932244E-3</c:v>
                </c:pt>
                <c:pt idx="1172">
                  <c:v>5.099217696362731E-3</c:v>
                </c:pt>
                <c:pt idx="1173">
                  <c:v>5.1071319949948322E-3</c:v>
                </c:pt>
                <c:pt idx="1174">
                  <c:v>5.1150496871488335E-3</c:v>
                </c:pt>
                <c:pt idx="1175">
                  <c:v>5.1229707737977586E-3</c:v>
                </c:pt>
                <c:pt idx="1176">
                  <c:v>5.138896616770825E-3</c:v>
                </c:pt>
                <c:pt idx="1177">
                  <c:v>5.1546890855731567E-3</c:v>
                </c:pt>
                <c:pt idx="1178">
                  <c:v>5.1626271598188937E-3</c:v>
                </c:pt>
                <c:pt idx="1179">
                  <c:v>5.170568634681379E-3</c:v>
                </c:pt>
                <c:pt idx="1180">
                  <c:v>5.1785135110931141E-3</c:v>
                </c:pt>
                <c:pt idx="1181">
                  <c:v>5.1944885307936431E-3</c:v>
                </c:pt>
                <c:pt idx="1182">
                  <c:v>5.2103270522604432E-3</c:v>
                </c:pt>
                <c:pt idx="1183">
                  <c:v>5.2182889515406602E-3</c:v>
                </c:pt>
                <c:pt idx="1184">
                  <c:v>5.2262542583703915E-3</c:v>
                </c:pt>
                <c:pt idx="1185">
                  <c:v>5.2342229738037184E-3</c:v>
                </c:pt>
                <c:pt idx="1186">
                  <c:v>5.2502472906537792E-3</c:v>
                </c:pt>
                <c:pt idx="1187">
                  <c:v>5.266131941600906E-3</c:v>
                </c:pt>
                <c:pt idx="1188">
                  <c:v>5.2741177152149958E-3</c:v>
                </c:pt>
                <c:pt idx="1189">
                  <c:v>5.2821069033113901E-3</c:v>
                </c:pt>
                <c:pt idx="1190">
                  <c:v>5.2900995071062627E-3</c:v>
                </c:pt>
                <c:pt idx="1191">
                  <c:v>5.3061732416108788E-3</c:v>
                </c:pt>
                <c:pt idx="1192">
                  <c:v>5.3221040988933105E-3</c:v>
                </c:pt>
                <c:pt idx="1193">
                  <c:v>5.3301137961002725E-3</c:v>
                </c:pt>
                <c:pt idx="1194">
                  <c:v>5.3381269148033896E-3</c:v>
                </c:pt>
                <c:pt idx="1195">
                  <c:v>5.3461434562998922E-3</c:v>
                </c:pt>
                <c:pt idx="1196">
                  <c:v>5.3622667290758302E-3</c:v>
                </c:pt>
                <c:pt idx="1197">
                  <c:v>5.3782438691536358E-3</c:v>
                </c:pt>
                <c:pt idx="1198">
                  <c:v>5.3862775392531171E-3</c:v>
                </c:pt>
                <c:pt idx="1199">
                  <c:v>5.3943146379841983E-3</c:v>
                </c:pt>
                <c:pt idx="1200">
                  <c:v>5.4023551664414884E-3</c:v>
                </c:pt>
                <c:pt idx="1201">
                  <c:v>5.4185280983676167E-3</c:v>
                </c:pt>
                <c:pt idx="1202">
                  <c:v>5.4345515978039913E-3</c:v>
                </c:pt>
                <c:pt idx="1203">
                  <c:v>5.4426092899741933E-3</c:v>
                </c:pt>
                <c:pt idx="1204">
                  <c:v>5.4506704179519815E-3</c:v>
                </c:pt>
                <c:pt idx="1205">
                  <c:v>5.4587349827914435E-3</c:v>
                </c:pt>
                <c:pt idx="1206">
                  <c:v>5.4749576949024454E-3</c:v>
                </c:pt>
                <c:pt idx="1207">
                  <c:v>5.4910276297405573E-3</c:v>
                </c:pt>
                <c:pt idx="1208">
                  <c:v>5.4991093935245266E-3</c:v>
                </c:pt>
                <c:pt idx="1209">
                  <c:v>5.5071946000894668E-3</c:v>
                </c:pt>
                <c:pt idx="1210">
                  <c:v>5.5152832504894661E-3</c:v>
                </c:pt>
                <c:pt idx="1211">
                  <c:v>5.5315558639370916E-3</c:v>
                </c:pt>
                <c:pt idx="1212">
                  <c:v>5.5476723103872229E-3</c:v>
                </c:pt>
                <c:pt idx="1213">
                  <c:v>5.5803793907913089E-3</c:v>
                </c:pt>
                <c:pt idx="1214">
                  <c:v>5.6372950492943885E-3</c:v>
                </c:pt>
                <c:pt idx="1215">
                  <c:v>5.6943803131589248E-3</c:v>
                </c:pt>
                <c:pt idx="1216">
                  <c:v>5.7516355281080215E-3</c:v>
                </c:pt>
                <c:pt idx="1217">
                  <c:v>5.8090610398248057E-3</c:v>
                </c:pt>
                <c:pt idx="1218">
                  <c:v>5.8666571940277261E-3</c:v>
                </c:pt>
                <c:pt idx="1219">
                  <c:v>5.924424336424255E-3</c:v>
                </c:pt>
                <c:pt idx="1220">
                  <c:v>5.9823628127224898E-3</c:v>
                </c:pt>
                <c:pt idx="1221">
                  <c:v>6.0404729686543337E-3</c:v>
                </c:pt>
                <c:pt idx="1222">
                  <c:v>6.0987551499118338E-3</c:v>
                </c:pt>
                <c:pt idx="1223">
                  <c:v>6.1572097022572093E-3</c:v>
                </c:pt>
                <c:pt idx="1224">
                  <c:v>6.2158369713897028E-3</c:v>
                </c:pt>
                <c:pt idx="1225">
                  <c:v>6.2746373030382503E-3</c:v>
                </c:pt>
                <c:pt idx="1226">
                  <c:v>6.3336109322485439E-3</c:v>
                </c:pt>
                <c:pt idx="1227">
                  <c:v>6.3927017532449436E-3</c:v>
                </c:pt>
                <c:pt idx="1228">
                  <c:v>6.4517605611706125E-3</c:v>
                </c:pt>
                <c:pt idx="1229">
                  <c:v>6.5107603995041077E-3</c:v>
                </c:pt>
                <c:pt idx="1230">
                  <c:v>6.5696981312638484E-3</c:v>
                </c:pt>
                <c:pt idx="1231">
                  <c:v>6.6285706194171646E-3</c:v>
                </c:pt>
                <c:pt idx="1232">
                  <c:v>6.6873747269672245E-3</c:v>
                </c:pt>
                <c:pt idx="1233">
                  <c:v>6.7461073168488912E-3</c:v>
                </c:pt>
                <c:pt idx="1234">
                  <c:v>6.8047652520330333E-3</c:v>
                </c:pt>
                <c:pt idx="1235">
                  <c:v>6.8633453954339649E-3</c:v>
                </c:pt>
                <c:pt idx="1236">
                  <c:v>6.921844609984816E-3</c:v>
                </c:pt>
                <c:pt idx="1237">
                  <c:v>6.9802597585855095E-3</c:v>
                </c:pt>
                <c:pt idx="1238">
                  <c:v>7.038587704126029E-3</c:v>
                </c:pt>
                <c:pt idx="1239">
                  <c:v>7.0968253094980931E-3</c:v>
                </c:pt>
                <c:pt idx="1240">
                  <c:v>7.1549694375605309E-3</c:v>
                </c:pt>
                <c:pt idx="1241">
                  <c:v>7.2130169511509645E-3</c:v>
                </c:pt>
                <c:pt idx="1242">
                  <c:v>7.2709647131380404E-3</c:v>
                </c:pt>
                <c:pt idx="1243">
                  <c:v>7.3288095863115335E-3</c:v>
                </c:pt>
                <c:pt idx="1244">
                  <c:v>7.3865484335098501E-3</c:v>
                </c:pt>
                <c:pt idx="1245">
                  <c:v>7.4441781175333052E-3</c:v>
                </c:pt>
                <c:pt idx="1246">
                  <c:v>7.5016955011500373E-3</c:v>
                </c:pt>
                <c:pt idx="1247">
                  <c:v>7.5590974471366765E-3</c:v>
                </c:pt>
                <c:pt idx="1248">
                  <c:v>7.6163808182611141E-3</c:v>
                </c:pt>
                <c:pt idx="1249">
                  <c:v>7.673542477265264E-3</c:v>
                </c:pt>
                <c:pt idx="1250">
                  <c:v>7.7305792868710031E-3</c:v>
                </c:pt>
                <c:pt idx="1251">
                  <c:v>7.7874881098208525E-3</c:v>
                </c:pt>
                <c:pt idx="1252">
                  <c:v>7.8442658088144351E-3</c:v>
                </c:pt>
                <c:pt idx="1253">
                  <c:v>7.9009092465317874E-3</c:v>
                </c:pt>
                <c:pt idx="1254">
                  <c:v>7.9574152856740649E-3</c:v>
                </c:pt>
                <c:pt idx="1255">
                  <c:v>8.0137807889115766E-3</c:v>
                </c:pt>
                <c:pt idx="1256">
                  <c:v>8.0700026188897534E-3</c:v>
                </c:pt>
                <c:pt idx="1257">
                  <c:v>8.1260776382466871E-3</c:v>
                </c:pt>
                <c:pt idx="1258">
                  <c:v>8.1820027096422554E-3</c:v>
                </c:pt>
                <c:pt idx="1259">
                  <c:v>8.2377746956714473E-3</c:v>
                </c:pt>
                <c:pt idx="1260">
                  <c:v>8.2933904589629851E-3</c:v>
                </c:pt>
                <c:pt idx="1261">
                  <c:v>8.3488468621042214E-3</c:v>
                </c:pt>
                <c:pt idx="1262">
                  <c:v>8.4041407676760885E-3</c:v>
                </c:pt>
                <c:pt idx="1263">
                  <c:v>8.4592690382532861E-3</c:v>
                </c:pt>
                <c:pt idx="1264">
                  <c:v>8.5142285364044699E-3</c:v>
                </c:pt>
                <c:pt idx="1265">
                  <c:v>8.5690161246693049E-3</c:v>
                </c:pt>
                <c:pt idx="1266">
                  <c:v>8.6236286655934063E-3</c:v>
                </c:pt>
                <c:pt idx="1267">
                  <c:v>8.6780630216938045E-3</c:v>
                </c:pt>
                <c:pt idx="1268">
                  <c:v>8.7323160555054825E-3</c:v>
                </c:pt>
                <c:pt idx="1269">
                  <c:v>8.7863846295121086E-3</c:v>
                </c:pt>
                <c:pt idx="1270">
                  <c:v>8.8402656062157373E-3</c:v>
                </c:pt>
                <c:pt idx="1271">
                  <c:v>8.8939558480965082E-3</c:v>
                </c:pt>
                <c:pt idx="1272">
                  <c:v>8.9474522176302331E-3</c:v>
                </c:pt>
                <c:pt idx="1273">
                  <c:v>9.0007515772712703E-3</c:v>
                </c:pt>
                <c:pt idx="1274">
                  <c:v>9.0538507894701165E-3</c:v>
                </c:pt>
                <c:pt idx="1275">
                  <c:v>9.1067467166678663E-3</c:v>
                </c:pt>
                <c:pt idx="1276">
                  <c:v>9.1594362213022421E-3</c:v>
                </c:pt>
                <c:pt idx="1277">
                  <c:v>9.211916165778886E-3</c:v>
                </c:pt>
                <c:pt idx="1278">
                  <c:v>9.2641835024591581E-3</c:v>
                </c:pt>
                <c:pt idx="1279">
                  <c:v>9.3162809334435444E-3</c:v>
                </c:pt>
                <c:pt idx="1280">
                  <c:v>9.3683265683935542E-3</c:v>
                </c:pt>
                <c:pt idx="1281">
                  <c:v>9.4203389970241285E-3</c:v>
                </c:pt>
                <c:pt idx="1282">
                  <c:v>9.4723174425118441E-3</c:v>
                </c:pt>
                <c:pt idx="1283">
                  <c:v>9.5242611280272112E-3</c:v>
                </c:pt>
                <c:pt idx="1284">
                  <c:v>9.5761692767520681E-3</c:v>
                </c:pt>
                <c:pt idx="1285">
                  <c:v>9.6280411118332462E-3</c:v>
                </c:pt>
                <c:pt idx="1286">
                  <c:v>9.6798758564463037E-3</c:v>
                </c:pt>
                <c:pt idx="1287">
                  <c:v>9.7316727337491884E-3</c:v>
                </c:pt>
                <c:pt idx="1288">
                  <c:v>9.7834309668996377E-3</c:v>
                </c:pt>
                <c:pt idx="1289">
                  <c:v>9.8351497790551794E-3</c:v>
                </c:pt>
                <c:pt idx="1290">
                  <c:v>9.8868283933731503E-3</c:v>
                </c:pt>
                <c:pt idx="1291">
                  <c:v>9.9384660329875345E-3</c:v>
                </c:pt>
                <c:pt idx="1292">
                  <c:v>9.9900619210553186E-3</c:v>
                </c:pt>
                <c:pt idx="1293">
                  <c:v>1.0041615280721743E-2</c:v>
                </c:pt>
                <c:pt idx="1294">
                  <c:v>1.0093125335120327E-2</c:v>
                </c:pt>
                <c:pt idx="1295">
                  <c:v>1.0144591307384449E-2</c:v>
                </c:pt>
                <c:pt idx="1296">
                  <c:v>1.0196012420658955E-2</c:v>
                </c:pt>
                <c:pt idx="1297">
                  <c:v>1.0247387898071213E-2</c:v>
                </c:pt>
                <c:pt idx="1298">
                  <c:v>1.0298716962754287E-2</c:v>
                </c:pt>
                <c:pt idx="1299">
                  <c:v>1.0349998837812209E-2</c:v>
                </c:pt>
                <c:pt idx="1300">
                  <c:v>1.0401232746401062E-2</c:v>
                </c:pt>
                <c:pt idx="1301">
                  <c:v>1.0452417911607391E-2</c:v>
                </c:pt>
                <c:pt idx="1302">
                  <c:v>1.0503553556575606E-2</c:v>
                </c:pt>
                <c:pt idx="1303">
                  <c:v>1.0554638904392196E-2</c:v>
                </c:pt>
                <c:pt idx="1304">
                  <c:v>1.0605673178201548E-2</c:v>
                </c:pt>
                <c:pt idx="1305">
                  <c:v>1.0656655601072772E-2</c:v>
                </c:pt>
                <c:pt idx="1306">
                  <c:v>1.0707585396144496E-2</c:v>
                </c:pt>
                <c:pt idx="1307">
                  <c:v>1.0758461786497479E-2</c:v>
                </c:pt>
                <c:pt idx="1308">
                  <c:v>1.0809283995241488E-2</c:v>
                </c:pt>
                <c:pt idx="1309">
                  <c:v>1.0860051245474778E-2</c:v>
                </c:pt>
                <c:pt idx="1310">
                  <c:v>1.091076276027832E-2</c:v>
                </c:pt>
                <c:pt idx="1311">
                  <c:v>1.0961417762750562E-2</c:v>
                </c:pt>
                <c:pt idx="1312">
                  <c:v>1.101201547598428E-2</c:v>
                </c:pt>
                <c:pt idx="1313">
                  <c:v>1.1062555123055016E-2</c:v>
                </c:pt>
                <c:pt idx="1314">
                  <c:v>1.1113035927055835E-2</c:v>
                </c:pt>
                <c:pt idx="1315">
                  <c:v>1.1163457111056822E-2</c:v>
                </c:pt>
                <c:pt idx="1316">
                  <c:v>1.1213817898134028E-2</c:v>
                </c:pt>
                <c:pt idx="1317">
                  <c:v>1.1264117511375306E-2</c:v>
                </c:pt>
                <c:pt idx="1318">
                  <c:v>1.1318115848558576E-2</c:v>
                </c:pt>
                <c:pt idx="1319">
                  <c:v>1.1371692790473741E-2</c:v>
                </c:pt>
                <c:pt idx="1320">
                  <c:v>1.1421795085075301E-2</c:v>
                </c:pt>
                <c:pt idx="1321">
                  <c:v>1.147183298710029E-2</c:v>
                </c:pt>
                <c:pt idx="1322">
                  <c:v>1.1521805719619716E-2</c:v>
                </c:pt>
                <c:pt idx="1323">
                  <c:v>1.1571712505675945E-2</c:v>
                </c:pt>
                <c:pt idx="1324">
                  <c:v>1.1621552568346448E-2</c:v>
                </c:pt>
                <c:pt idx="1325">
                  <c:v>1.1671325130656926E-2</c:v>
                </c:pt>
                <c:pt idx="1326">
                  <c:v>1.1721029415685588E-2</c:v>
                </c:pt>
                <c:pt idx="1327">
                  <c:v>1.1770664646441545E-2</c:v>
                </c:pt>
                <c:pt idx="1328">
                  <c:v>1.1820230045998043E-2</c:v>
                </c:pt>
                <c:pt idx="1329">
                  <c:v>1.1869724837388225E-2</c:v>
                </c:pt>
                <c:pt idx="1330">
                  <c:v>1.1919148243639911E-2</c:v>
                </c:pt>
                <c:pt idx="1331">
                  <c:v>1.196850581352151E-2</c:v>
                </c:pt>
                <c:pt idx="1332">
                  <c:v>1.2017822210878661E-2</c:v>
                </c:pt>
                <c:pt idx="1333">
                  <c:v>1.2067103363919343E-2</c:v>
                </c:pt>
                <c:pt idx="1334">
                  <c:v>1.2116348909610176E-2</c:v>
                </c:pt>
                <c:pt idx="1335">
                  <c:v>1.2165558484915181E-2</c:v>
                </c:pt>
                <c:pt idx="1336">
                  <c:v>1.2218446719260269E-2</c:v>
                </c:pt>
                <c:pt idx="1337">
                  <c:v>1.2270884761934853E-2</c:v>
                </c:pt>
                <c:pt idx="1338">
                  <c:v>1.2319978924035203E-2</c:v>
                </c:pt>
                <c:pt idx="1339">
                  <c:v>1.2369035611754044E-2</c:v>
                </c:pt>
                <c:pt idx="1340">
                  <c:v>1.2418054462036336E-2</c:v>
                </c:pt>
                <c:pt idx="1341">
                  <c:v>1.2467035111859218E-2</c:v>
                </c:pt>
                <c:pt idx="1342">
                  <c:v>1.2515977198162531E-2</c:v>
                </c:pt>
                <c:pt idx="1343">
                  <c:v>1.2564880357924092E-2</c:v>
                </c:pt>
                <c:pt idx="1344">
                  <c:v>1.2613744228084424E-2</c:v>
                </c:pt>
                <c:pt idx="1345">
                  <c:v>1.2662568445610471E-2</c:v>
                </c:pt>
                <c:pt idx="1346">
                  <c:v>1.2711352647449253E-2</c:v>
                </c:pt>
                <c:pt idx="1347">
                  <c:v>1.2760096470545261E-2</c:v>
                </c:pt>
                <c:pt idx="1348">
                  <c:v>1.2808799551869426E-2</c:v>
                </c:pt>
                <c:pt idx="1349">
                  <c:v>1.2857461528349606E-2</c:v>
                </c:pt>
                <c:pt idx="1350">
                  <c:v>1.2906082036945902E-2</c:v>
                </c:pt>
                <c:pt idx="1351">
                  <c:v>1.2954660714610105E-2</c:v>
                </c:pt>
                <c:pt idx="1352">
                  <c:v>1.3003197198268346E-2</c:v>
                </c:pt>
                <c:pt idx="1353">
                  <c:v>1.3051691124896372E-2</c:v>
                </c:pt>
                <c:pt idx="1354">
                  <c:v>1.3100142131403739E-2</c:v>
                </c:pt>
                <c:pt idx="1355">
                  <c:v>1.3148549854761217E-2</c:v>
                </c:pt>
                <c:pt idx="1356">
                  <c:v>1.319691393188498E-2</c:v>
                </c:pt>
                <c:pt idx="1357">
                  <c:v>1.3245233999740846E-2</c:v>
                </c:pt>
                <c:pt idx="1358">
                  <c:v>1.3293509695245837E-2</c:v>
                </c:pt>
                <c:pt idx="1359">
                  <c:v>1.3341740655343465E-2</c:v>
                </c:pt>
                <c:pt idx="1360">
                  <c:v>1.3389926516974793E-2</c:v>
                </c:pt>
                <c:pt idx="1361">
                  <c:v>1.3438066917066846E-2</c:v>
                </c:pt>
                <c:pt idx="1362">
                  <c:v>1.348616149256159E-2</c:v>
                </c:pt>
                <c:pt idx="1363">
                  <c:v>1.3534209880386963E-2</c:v>
                </c:pt>
                <c:pt idx="1364">
                  <c:v>1.3582211717468469E-2</c:v>
                </c:pt>
                <c:pt idx="1365">
                  <c:v>1.3630166640746575E-2</c:v>
                </c:pt>
                <c:pt idx="1366">
                  <c:v>1.3678074287141949E-2</c:v>
                </c:pt>
                <c:pt idx="1367">
                  <c:v>1.3725934293596014E-2</c:v>
                </c:pt>
                <c:pt idx="1368">
                  <c:v>1.3773746297013043E-2</c:v>
                </c:pt>
                <c:pt idx="1369">
                  <c:v>1.3821509934329661E-2</c:v>
                </c:pt>
                <c:pt idx="1370">
                  <c:v>1.3872894158841732E-2</c:v>
                </c:pt>
                <c:pt idx="1371">
                  <c:v>1.3923696031935925E-2</c:v>
                </c:pt>
                <c:pt idx="1372">
                  <c:v>1.3971305297801011E-2</c:v>
                </c:pt>
                <c:pt idx="1373">
                  <c:v>1.4018864693398249E-2</c:v>
                </c:pt>
                <c:pt idx="1374">
                  <c:v>1.4066373855623085E-2</c:v>
                </c:pt>
                <c:pt idx="1375">
                  <c:v>1.4113832421403356E-2</c:v>
                </c:pt>
                <c:pt idx="1376">
                  <c:v>1.4161240027670345E-2</c:v>
                </c:pt>
                <c:pt idx="1377">
                  <c:v>1.4208596311306654E-2</c:v>
                </c:pt>
                <c:pt idx="1378">
                  <c:v>1.4255900909256271E-2</c:v>
                </c:pt>
                <c:pt idx="1379">
                  <c:v>1.4303153458420302E-2</c:v>
                </c:pt>
                <c:pt idx="1380">
                  <c:v>1.4350353595709124E-2</c:v>
                </c:pt>
                <c:pt idx="1381">
                  <c:v>1.4397500958036593E-2</c:v>
                </c:pt>
                <c:pt idx="1382">
                  <c:v>1.4444595116641984E-2</c:v>
                </c:pt>
                <c:pt idx="1383">
                  <c:v>1.4491602264536848E-2</c:v>
                </c:pt>
                <c:pt idx="1384">
                  <c:v>1.4538433753641238E-2</c:v>
                </c:pt>
                <c:pt idx="1385">
                  <c:v>1.4585073775429723E-2</c:v>
                </c:pt>
                <c:pt idx="1386">
                  <c:v>1.464591867823303E-2</c:v>
                </c:pt>
                <c:pt idx="1387">
                  <c:v>1.4704114483147979E-2</c:v>
                </c:pt>
                <c:pt idx="1388">
                  <c:v>1.4750057171137122E-2</c:v>
                </c:pt>
                <c:pt idx="1389">
                  <c:v>1.4795800819516385E-2</c:v>
                </c:pt>
                <c:pt idx="1390">
                  <c:v>1.484134377181744E-2</c:v>
                </c:pt>
                <c:pt idx="1391">
                  <c:v>1.4886684371582382E-2</c:v>
                </c:pt>
                <c:pt idx="1392">
                  <c:v>1.4931820962363852E-2</c:v>
                </c:pt>
                <c:pt idx="1393">
                  <c:v>1.4976751887701995E-2</c:v>
                </c:pt>
                <c:pt idx="1394">
                  <c:v>1.5021475491113016E-2</c:v>
                </c:pt>
                <c:pt idx="1395">
                  <c:v>1.5065990116153014E-2</c:v>
                </c:pt>
                <c:pt idx="1396">
                  <c:v>1.511029410632544E-2</c:v>
                </c:pt>
                <c:pt idx="1397">
                  <c:v>1.515438580517971E-2</c:v>
                </c:pt>
                <c:pt idx="1398">
                  <c:v>1.5198263556218649E-2</c:v>
                </c:pt>
                <c:pt idx="1399">
                  <c:v>1.5241925702968142E-2</c:v>
                </c:pt>
                <c:pt idx="1400">
                  <c:v>1.5285370588954092E-2</c:v>
                </c:pt>
                <c:pt idx="1401">
                  <c:v>1.5328596557673616E-2</c:v>
                </c:pt>
                <c:pt idx="1402">
                  <c:v>1.5371601952653077E-2</c:v>
                </c:pt>
                <c:pt idx="1403">
                  <c:v>1.5414385117384539E-2</c:v>
                </c:pt>
                <c:pt idx="1404">
                  <c:v>1.5456944395389596E-2</c:v>
                </c:pt>
                <c:pt idx="1405">
                  <c:v>1.5499278130161614E-2</c:v>
                </c:pt>
                <c:pt idx="1406">
                  <c:v>1.55413846652064E-2</c:v>
                </c:pt>
                <c:pt idx="1407">
                  <c:v>1.5583262344013402E-2</c:v>
                </c:pt>
                <c:pt idx="1408">
                  <c:v>1.5624909510090585E-2</c:v>
                </c:pt>
                <c:pt idx="1409">
                  <c:v>1.5666324506924057E-2</c:v>
                </c:pt>
                <c:pt idx="1410">
                  <c:v>1.5707505678007157E-2</c:v>
                </c:pt>
                <c:pt idx="1411">
                  <c:v>1.5748451366829033E-2</c:v>
                </c:pt>
                <c:pt idx="1412">
                  <c:v>1.5789159916880575E-2</c:v>
                </c:pt>
                <c:pt idx="1413">
                  <c:v>1.5829629671631387E-2</c:v>
                </c:pt>
                <c:pt idx="1414">
                  <c:v>1.5869858974587883E-2</c:v>
                </c:pt>
                <c:pt idx="1415">
                  <c:v>1.5909846169223921E-2</c:v>
                </c:pt>
                <c:pt idx="1416">
                  <c:v>1.5949589599015698E-2</c:v>
                </c:pt>
                <c:pt idx="1417">
                  <c:v>1.5989087607430345E-2</c:v>
                </c:pt>
                <c:pt idx="1418">
                  <c:v>1.6028338537966598E-2</c:v>
                </c:pt>
                <c:pt idx="1419">
                  <c:v>1.606734073409706E-2</c:v>
                </c:pt>
                <c:pt idx="1420">
                  <c:v>1.6106092539274135E-2</c:v>
                </c:pt>
                <c:pt idx="1421">
                  <c:v>1.614459229698811E-2</c:v>
                </c:pt>
                <c:pt idx="1422">
                  <c:v>1.6182838350715191E-2</c:v>
                </c:pt>
                <c:pt idx="1423">
                  <c:v>1.6220829043911859E-2</c:v>
                </c:pt>
                <c:pt idx="1424">
                  <c:v>1.6258562720055599E-2</c:v>
                </c:pt>
                <c:pt idx="1425">
                  <c:v>1.6296037722604489E-2</c:v>
                </c:pt>
                <c:pt idx="1426">
                  <c:v>1.6333252395037932E-2</c:v>
                </c:pt>
                <c:pt idx="1427">
                  <c:v>1.6370205080816262E-2</c:v>
                </c:pt>
                <c:pt idx="1428">
                  <c:v>1.6406894123404091E-2</c:v>
                </c:pt>
                <c:pt idx="1429">
                  <c:v>1.6443317866270464E-2</c:v>
                </c:pt>
                <c:pt idx="1430">
                  <c:v>1.6479474652877444E-2</c:v>
                </c:pt>
                <c:pt idx="1431">
                  <c:v>1.6515362826680282E-2</c:v>
                </c:pt>
                <c:pt idx="1432">
                  <c:v>1.655098073116815E-2</c:v>
                </c:pt>
                <c:pt idx="1433">
                  <c:v>1.6586326709765814E-2</c:v>
                </c:pt>
                <c:pt idx="1434">
                  <c:v>1.6621401167135386E-2</c:v>
                </c:pt>
                <c:pt idx="1435">
                  <c:v>1.6656237159056744E-2</c:v>
                </c:pt>
                <c:pt idx="1436">
                  <c:v>1.6690862190427778E-2</c:v>
                </c:pt>
                <c:pt idx="1437">
                  <c:v>1.6725276035789074E-2</c:v>
                </c:pt>
                <c:pt idx="1438">
                  <c:v>1.6759477601967158E-2</c:v>
                </c:pt>
                <c:pt idx="1439">
                  <c:v>1.6793465795770623E-2</c:v>
                </c:pt>
                <c:pt idx="1440">
                  <c:v>1.6827239524019159E-2</c:v>
                </c:pt>
                <c:pt idx="1441">
                  <c:v>1.6860797693537873E-2</c:v>
                </c:pt>
                <c:pt idx="1442">
                  <c:v>1.6894139211139986E-2</c:v>
                </c:pt>
                <c:pt idx="1443">
                  <c:v>1.6927262983650094E-2</c:v>
                </c:pt>
                <c:pt idx="1444">
                  <c:v>1.6960167917886893E-2</c:v>
                </c:pt>
                <c:pt idx="1445">
                  <c:v>1.6992852920651676E-2</c:v>
                </c:pt>
                <c:pt idx="1446">
                  <c:v>1.7025316898792137E-2</c:v>
                </c:pt>
                <c:pt idx="1447">
                  <c:v>1.7057558759104006E-2</c:v>
                </c:pt>
                <c:pt idx="1448">
                  <c:v>1.7089577408418027E-2</c:v>
                </c:pt>
                <c:pt idx="1449">
                  <c:v>1.7121371753547901E-2</c:v>
                </c:pt>
                <c:pt idx="1450">
                  <c:v>1.7152940701307778E-2</c:v>
                </c:pt>
                <c:pt idx="1451">
                  <c:v>1.7184283158529719E-2</c:v>
                </c:pt>
                <c:pt idx="1452">
                  <c:v>1.7215398032029042E-2</c:v>
                </c:pt>
                <c:pt idx="1453">
                  <c:v>1.7246284228615984E-2</c:v>
                </c:pt>
                <c:pt idx="1454">
                  <c:v>1.7276940655130576E-2</c:v>
                </c:pt>
                <c:pt idx="1455">
                  <c:v>1.7307366218367426E-2</c:v>
                </c:pt>
                <c:pt idx="1456">
                  <c:v>1.7337559825180072E-2</c:v>
                </c:pt>
                <c:pt idx="1457">
                  <c:v>1.7367520382365251E-2</c:v>
                </c:pt>
                <c:pt idx="1458">
                  <c:v>1.7397246796749848E-2</c:v>
                </c:pt>
                <c:pt idx="1459">
                  <c:v>1.7426737975173665E-2</c:v>
                </c:pt>
                <c:pt idx="1460">
                  <c:v>1.7455992824437338E-2</c:v>
                </c:pt>
                <c:pt idx="1461">
                  <c:v>1.7485010251389359E-2</c:v>
                </c:pt>
                <c:pt idx="1462">
                  <c:v>1.7513789162833474E-2</c:v>
                </c:pt>
                <c:pt idx="1463">
                  <c:v>1.754232846560989E-2</c:v>
                </c:pt>
                <c:pt idx="1464">
                  <c:v>1.7570627066537444E-2</c:v>
                </c:pt>
                <c:pt idx="1465">
                  <c:v>1.7598683872454252E-2</c:v>
                </c:pt>
                <c:pt idx="1466">
                  <c:v>1.7626497790188846E-2</c:v>
                </c:pt>
                <c:pt idx="1467">
                  <c:v>1.7654067726554493E-2</c:v>
                </c:pt>
                <c:pt idx="1468">
                  <c:v>1.7681392588407209E-2</c:v>
                </c:pt>
                <c:pt idx="1469">
                  <c:v>1.7708471282558983E-2</c:v>
                </c:pt>
                <c:pt idx="1470">
                  <c:v>1.773530271585896E-2</c:v>
                </c:pt>
                <c:pt idx="1471">
                  <c:v>1.776188579513565E-2</c:v>
                </c:pt>
                <c:pt idx="1472">
                  <c:v>1.7788219427220163E-2</c:v>
                </c:pt>
                <c:pt idx="1473">
                  <c:v>1.7814302518963727E-2</c:v>
                </c:pt>
                <c:pt idx="1474">
                  <c:v>1.7840133977191419E-2</c:v>
                </c:pt>
                <c:pt idx="1475">
                  <c:v>1.7865712708748642E-2</c:v>
                </c:pt>
                <c:pt idx="1476">
                  <c:v>1.7891037620489627E-2</c:v>
                </c:pt>
                <c:pt idx="1477">
                  <c:v>1.7916107619236989E-2</c:v>
                </c:pt>
                <c:pt idx="1478">
                  <c:v>1.7940921611851356E-2</c:v>
                </c:pt>
                <c:pt idx="1479">
                  <c:v>1.7965478505173545E-2</c:v>
                </c:pt>
                <c:pt idx="1480">
                  <c:v>1.7989777206047837E-2</c:v>
                </c:pt>
                <c:pt idx="1481">
                  <c:v>1.8013816621339471E-2</c:v>
                </c:pt>
                <c:pt idx="1482">
                  <c:v>1.8037595657894191E-2</c:v>
                </c:pt>
                <c:pt idx="1483">
                  <c:v>1.8061113222561539E-2</c:v>
                </c:pt>
                <c:pt idx="1484">
                  <c:v>1.8084368222194953E-2</c:v>
                </c:pt>
                <c:pt idx="1485">
                  <c:v>1.810735956366347E-2</c:v>
                </c:pt>
                <c:pt idx="1486">
                  <c:v>1.8130086201997849E-2</c:v>
                </c:pt>
                <c:pt idx="1487">
                  <c:v>1.8152571566751707E-2</c:v>
                </c:pt>
                <c:pt idx="1488">
                  <c:v>1.8174879222289969E-2</c:v>
                </c:pt>
                <c:pt idx="1489">
                  <c:v>1.8197019221377272E-2</c:v>
                </c:pt>
                <c:pt idx="1490">
                  <c:v>1.8218991229761183E-2</c:v>
                </c:pt>
                <c:pt idx="1491">
                  <c:v>1.8240794913214543E-2</c:v>
                </c:pt>
                <c:pt idx="1492">
                  <c:v>1.8262429937494971E-2</c:v>
                </c:pt>
                <c:pt idx="1493">
                  <c:v>1.8283895968362225E-2</c:v>
                </c:pt>
                <c:pt idx="1494">
                  <c:v>1.8305192671601436E-2</c:v>
                </c:pt>
                <c:pt idx="1495">
                  <c:v>1.8326319712959373E-2</c:v>
                </c:pt>
                <c:pt idx="1496">
                  <c:v>1.8347276758219792E-2</c:v>
                </c:pt>
                <c:pt idx="1497">
                  <c:v>1.8368063473139729E-2</c:v>
                </c:pt>
                <c:pt idx="1498">
                  <c:v>1.8388679523495877E-2</c:v>
                </c:pt>
                <c:pt idx="1499">
                  <c:v>1.8409124575067205E-2</c:v>
                </c:pt>
                <c:pt idx="1500">
                  <c:v>1.8429398293611832E-2</c:v>
                </c:pt>
                <c:pt idx="1501">
                  <c:v>1.8449500344919174E-2</c:v>
                </c:pt>
                <c:pt idx="1502">
                  <c:v>1.8469430394752032E-2</c:v>
                </c:pt>
                <c:pt idx="1503">
                  <c:v>1.8489188108898762E-2</c:v>
                </c:pt>
                <c:pt idx="1504">
                  <c:v>1.8508773153115367E-2</c:v>
                </c:pt>
                <c:pt idx="1505">
                  <c:v>1.8528185193206603E-2</c:v>
                </c:pt>
                <c:pt idx="1506">
                  <c:v>1.8547423894944921E-2</c:v>
                </c:pt>
                <c:pt idx="1507">
                  <c:v>1.8566488924093655E-2</c:v>
                </c:pt>
                <c:pt idx="1508">
                  <c:v>1.8585379946464961E-2</c:v>
                </c:pt>
                <c:pt idx="1509">
                  <c:v>1.8604096627821382E-2</c:v>
                </c:pt>
                <c:pt idx="1510">
                  <c:v>1.8622638633951156E-2</c:v>
                </c:pt>
                <c:pt idx="1511">
                  <c:v>1.864100563065087E-2</c:v>
                </c:pt>
                <c:pt idx="1512">
                  <c:v>1.8659197283690736E-2</c:v>
                </c:pt>
                <c:pt idx="1513">
                  <c:v>1.8677213258884103E-2</c:v>
                </c:pt>
                <c:pt idx="1514">
                  <c:v>1.8695053222000598E-2</c:v>
                </c:pt>
                <c:pt idx="1515">
                  <c:v>1.8712716838841476E-2</c:v>
                </c:pt>
                <c:pt idx="1516">
                  <c:v>1.8730203775181677E-2</c:v>
                </c:pt>
                <c:pt idx="1517">
                  <c:v>1.874751369685097E-2</c:v>
                </c:pt>
                <c:pt idx="1518">
                  <c:v>1.8764646269618129E-2</c:v>
                </c:pt>
                <c:pt idx="1519">
                  <c:v>1.878160115928941E-2</c:v>
                </c:pt>
                <c:pt idx="1520">
                  <c:v>1.8798378031650648E-2</c:v>
                </c:pt>
                <c:pt idx="1521">
                  <c:v>1.8814976552525241E-2</c:v>
                </c:pt>
                <c:pt idx="1522">
                  <c:v>1.8831396387693024E-2</c:v>
                </c:pt>
                <c:pt idx="1523">
                  <c:v>1.8847637202959837E-2</c:v>
                </c:pt>
                <c:pt idx="1524">
                  <c:v>1.8863698664145969E-2</c:v>
                </c:pt>
                <c:pt idx="1525">
                  <c:v>1.8879580437034017E-2</c:v>
                </c:pt>
                <c:pt idx="1526">
                  <c:v>1.8895282187450027E-2</c:v>
                </c:pt>
                <c:pt idx="1527">
                  <c:v>1.8910803581188206E-2</c:v>
                </c:pt>
                <c:pt idx="1528">
                  <c:v>1.8926144284074672E-2</c:v>
                </c:pt>
                <c:pt idx="1529">
                  <c:v>1.8941303961903751E-2</c:v>
                </c:pt>
                <c:pt idx="1530">
                  <c:v>1.8956282280495923E-2</c:v>
                </c:pt>
                <c:pt idx="1531">
                  <c:v>1.8971078905663099E-2</c:v>
                </c:pt>
                <c:pt idx="1532">
                  <c:v>1.8985693503226011E-2</c:v>
                </c:pt>
                <c:pt idx="1533">
                  <c:v>1.9000125739002671E-2</c:v>
                </c:pt>
                <c:pt idx="1534">
                  <c:v>1.901437527879677E-2</c:v>
                </c:pt>
                <c:pt idx="1535">
                  <c:v>1.9028441788449882E-2</c:v>
                </c:pt>
                <c:pt idx="1536">
                  <c:v>1.9042324933771941E-2</c:v>
                </c:pt>
                <c:pt idx="1537">
                  <c:v>1.9056024380587625E-2</c:v>
                </c:pt>
                <c:pt idx="1538">
                  <c:v>1.906953980780016E-2</c:v>
                </c:pt>
                <c:pt idx="1539">
                  <c:v>1.9082877533951704E-2</c:v>
                </c:pt>
                <c:pt idx="1540">
                  <c:v>1.909605475813891E-2</c:v>
                </c:pt>
                <c:pt idx="1541">
                  <c:v>1.9109074152313617E-2</c:v>
                </c:pt>
                <c:pt idx="1542">
                  <c:v>1.9121935569571313E-2</c:v>
                </c:pt>
                <c:pt idx="1543">
                  <c:v>1.9134638863021667E-2</c:v>
                </c:pt>
                <c:pt idx="1544">
                  <c:v>1.914718388578273E-2</c:v>
                </c:pt>
                <c:pt idx="1545">
                  <c:v>1.9159570490940379E-2</c:v>
                </c:pt>
                <c:pt idx="1546">
                  <c:v>1.9171798531629456E-2</c:v>
                </c:pt>
                <c:pt idx="1547">
                  <c:v>1.9183867860941062E-2</c:v>
                </c:pt>
                <c:pt idx="1548">
                  <c:v>1.9195778331997888E-2</c:v>
                </c:pt>
                <c:pt idx="1549">
                  <c:v>1.9207529797913687E-2</c:v>
                </c:pt>
                <c:pt idx="1550">
                  <c:v>1.921912211179325E-2</c:v>
                </c:pt>
                <c:pt idx="1551">
                  <c:v>1.9230555126755609E-2</c:v>
                </c:pt>
                <c:pt idx="1552">
                  <c:v>1.9241828695934049E-2</c:v>
                </c:pt>
                <c:pt idx="1553">
                  <c:v>1.9252942672418175E-2</c:v>
                </c:pt>
                <c:pt idx="1554">
                  <c:v>1.9263896909369787E-2</c:v>
                </c:pt>
                <c:pt idx="1555">
                  <c:v>1.9274691259860678E-2</c:v>
                </c:pt>
                <c:pt idx="1556">
                  <c:v>1.9285325577058032E-2</c:v>
                </c:pt>
                <c:pt idx="1557">
                  <c:v>1.9295799714056427E-2</c:v>
                </c:pt>
                <c:pt idx="1558">
                  <c:v>1.9306113523993706E-2</c:v>
                </c:pt>
                <c:pt idx="1559">
                  <c:v>1.9316266859987257E-2</c:v>
                </c:pt>
                <c:pt idx="1560">
                  <c:v>1.9326259575180377E-2</c:v>
                </c:pt>
                <c:pt idx="1561">
                  <c:v>1.9336091522690141E-2</c:v>
                </c:pt>
                <c:pt idx="1562">
                  <c:v>1.9345762555659538E-2</c:v>
                </c:pt>
                <c:pt idx="1563">
                  <c:v>1.9355272527205366E-2</c:v>
                </c:pt>
                <c:pt idx="1564">
                  <c:v>1.9364621290470341E-2</c:v>
                </c:pt>
                <c:pt idx="1565">
                  <c:v>1.9373808698594182E-2</c:v>
                </c:pt>
                <c:pt idx="1566">
                  <c:v>1.9382834604702002E-2</c:v>
                </c:pt>
                <c:pt idx="1567">
                  <c:v>1.9391698861944896E-2</c:v>
                </c:pt>
                <c:pt idx="1568">
                  <c:v>1.9400401323447784E-2</c:v>
                </c:pt>
                <c:pt idx="1569">
                  <c:v>1.9408941842361572E-2</c:v>
                </c:pt>
                <c:pt idx="1570">
                  <c:v>1.9417320271822622E-2</c:v>
                </c:pt>
                <c:pt idx="1571">
                  <c:v>1.9425536464975909E-2</c:v>
                </c:pt>
                <c:pt idx="1572">
                  <c:v>1.9433590274975047E-2</c:v>
                </c:pt>
                <c:pt idx="1573">
                  <c:v>1.944148155495333E-2</c:v>
                </c:pt>
                <c:pt idx="1574">
                  <c:v>1.9449210158058484E-2</c:v>
                </c:pt>
                <c:pt idx="1575">
                  <c:v>1.9456775937458502E-2</c:v>
                </c:pt>
                <c:pt idx="1576">
                  <c:v>1.9464178746283683E-2</c:v>
                </c:pt>
                <c:pt idx="1577">
                  <c:v>1.9471418437701987E-2</c:v>
                </c:pt>
                <c:pt idx="1578">
                  <c:v>1.9479511701417398E-2</c:v>
                </c:pt>
                <c:pt idx="1579">
                  <c:v>1.9486382106361642E-2</c:v>
                </c:pt>
                <c:pt idx="1580">
                  <c:v>1.9493108187044587E-2</c:v>
                </c:pt>
                <c:pt idx="1581">
                  <c:v>1.949967054196217E-2</c:v>
                </c:pt>
                <c:pt idx="1582">
                  <c:v>1.9506069024268373E-2</c:v>
                </c:pt>
                <c:pt idx="1583">
                  <c:v>1.9512303487120113E-2</c:v>
                </c:pt>
                <c:pt idx="1584">
                  <c:v>1.9518373783688849E-2</c:v>
                </c:pt>
                <c:pt idx="1585">
                  <c:v>1.9524279767137422E-2</c:v>
                </c:pt>
                <c:pt idx="1586">
                  <c:v>1.9530021290625837E-2</c:v>
                </c:pt>
                <c:pt idx="1587">
                  <c:v>1.9535598207322886E-2</c:v>
                </c:pt>
                <c:pt idx="1588">
                  <c:v>1.9541010370406134E-2</c:v>
                </c:pt>
                <c:pt idx="1589">
                  <c:v>1.9546257633032974E-2</c:v>
                </c:pt>
                <c:pt idx="1590">
                  <c:v>1.9551339892271702E-2</c:v>
                </c:pt>
                <c:pt idx="1591">
                  <c:v>1.9556279332655972E-2</c:v>
                </c:pt>
                <c:pt idx="1592">
                  <c:v>1.956113464039266E-2</c:v>
                </c:pt>
                <c:pt idx="1593">
                  <c:v>1.956591570987137E-2</c:v>
                </c:pt>
                <c:pt idx="1594">
                  <c:v>1.9570622970669947E-2</c:v>
                </c:pt>
                <c:pt idx="1595">
                  <c:v>1.9575256852332409E-2</c:v>
                </c:pt>
                <c:pt idx="1596">
                  <c:v>1.9579817784438482E-2</c:v>
                </c:pt>
                <c:pt idx="1597">
                  <c:v>1.9584306196522443E-2</c:v>
                </c:pt>
                <c:pt idx="1598">
                  <c:v>1.9588722518160021E-2</c:v>
                </c:pt>
                <c:pt idx="1599">
                  <c:v>1.9593067178898887E-2</c:v>
                </c:pt>
                <c:pt idx="1600">
                  <c:v>1.9597340608299169E-2</c:v>
                </c:pt>
                <c:pt idx="1601">
                  <c:v>1.9601543235921857E-2</c:v>
                </c:pt>
                <c:pt idx="1602">
                  <c:v>1.9605675491340395E-2</c:v>
                </c:pt>
                <c:pt idx="1603">
                  <c:v>1.960973780408851E-2</c:v>
                </c:pt>
                <c:pt idx="1604">
                  <c:v>1.9613730603758692E-2</c:v>
                </c:pt>
                <c:pt idx="1605">
                  <c:v>1.9617654319892125E-2</c:v>
                </c:pt>
                <c:pt idx="1606">
                  <c:v>1.9621509382059758E-2</c:v>
                </c:pt>
                <c:pt idx="1607">
                  <c:v>1.9625296219815964E-2</c:v>
                </c:pt>
                <c:pt idx="1608">
                  <c:v>1.9629015262727482E-2</c:v>
                </c:pt>
                <c:pt idx="1609">
                  <c:v>1.9632666940367631E-2</c:v>
                </c:pt>
                <c:pt idx="1610">
                  <c:v>1.9636251682281523E-2</c:v>
                </c:pt>
                <c:pt idx="1611">
                  <c:v>1.9639769918043989E-2</c:v>
                </c:pt>
                <c:pt idx="1612">
                  <c:v>1.964322207721322E-2</c:v>
                </c:pt>
                <c:pt idx="1613">
                  <c:v>1.9646608589371329E-2</c:v>
                </c:pt>
                <c:pt idx="1614">
                  <c:v>1.9649929884054781E-2</c:v>
                </c:pt>
                <c:pt idx="1615">
                  <c:v>1.9653186390858692E-2</c:v>
                </c:pt>
                <c:pt idx="1616">
                  <c:v>1.9656378539320958E-2</c:v>
                </c:pt>
                <c:pt idx="1617">
                  <c:v>1.9659506759038072E-2</c:v>
                </c:pt>
                <c:pt idx="1618">
                  <c:v>1.9662571479543506E-2</c:v>
                </c:pt>
                <c:pt idx="1619">
                  <c:v>1.9665573130435102E-2</c:v>
                </c:pt>
                <c:pt idx="1620">
                  <c:v>1.9668512141259233E-2</c:v>
                </c:pt>
                <c:pt idx="1621">
                  <c:v>1.9671388941591886E-2</c:v>
                </c:pt>
                <c:pt idx="1622">
                  <c:v>1.9674203960992297E-2</c:v>
                </c:pt>
                <c:pt idx="1623">
                  <c:v>1.9676957629043517E-2</c:v>
                </c:pt>
                <c:pt idx="1624">
                  <c:v>1.9679650375300225E-2</c:v>
                </c:pt>
                <c:pt idx="1625">
                  <c:v>1.9682282629346685E-2</c:v>
                </c:pt>
                <c:pt idx="1626">
                  <c:v>1.9684854820721416E-2</c:v>
                </c:pt>
                <c:pt idx="1627">
                  <c:v>1.9687367379038822E-2</c:v>
                </c:pt>
                <c:pt idx="1628">
                  <c:v>1.9689820733821212E-2</c:v>
                </c:pt>
                <c:pt idx="1629">
                  <c:v>1.9692215314672544E-2</c:v>
                </c:pt>
                <c:pt idx="1630">
                  <c:v>1.9695246753269415E-2</c:v>
                </c:pt>
                <c:pt idx="1631">
                  <c:v>1.9697150644656412E-2</c:v>
                </c:pt>
                <c:pt idx="1632">
                  <c:v>1.9699363303994161E-2</c:v>
                </c:pt>
                <c:pt idx="1633">
                  <c:v>1.9701518969027384E-2</c:v>
                </c:pt>
                <c:pt idx="1634">
                  <c:v>1.9703618069351211E-2</c:v>
                </c:pt>
                <c:pt idx="1635">
                  <c:v>1.9705661034509169E-2</c:v>
                </c:pt>
                <c:pt idx="1636">
                  <c:v>1.9707648294108992E-2</c:v>
                </c:pt>
                <c:pt idx="1637">
                  <c:v>1.9709580277683596E-2</c:v>
                </c:pt>
                <c:pt idx="1638">
                  <c:v>1.97114574148359E-2</c:v>
                </c:pt>
                <c:pt idx="1639">
                  <c:v>1.9713280135117146E-2</c:v>
                </c:pt>
                <c:pt idx="1640">
                  <c:v>1.9715048868119599E-2</c:v>
                </c:pt>
                <c:pt idx="1641">
                  <c:v>1.9716764043395427E-2</c:v>
                </c:pt>
                <c:pt idx="1642">
                  <c:v>1.9718426090531992E-2</c:v>
                </c:pt>
                <c:pt idx="1643">
                  <c:v>1.9720035439204007E-2</c:v>
                </c:pt>
                <c:pt idx="1644">
                  <c:v>1.972159251927778E-2</c:v>
                </c:pt>
                <c:pt idx="1645">
                  <c:v>1.9723097760347762E-2</c:v>
                </c:pt>
                <c:pt idx="1646">
                  <c:v>1.9724551592008803E-2</c:v>
                </c:pt>
                <c:pt idx="1647">
                  <c:v>1.9725954443832978E-2</c:v>
                </c:pt>
                <c:pt idx="1648">
                  <c:v>1.9727306745398569E-2</c:v>
                </c:pt>
                <c:pt idx="1649">
                  <c:v>1.9728608926284221E-2</c:v>
                </c:pt>
                <c:pt idx="1650">
                  <c:v>1.9729861416063168E-2</c:v>
                </c:pt>
                <c:pt idx="1651">
                  <c:v>1.9731064644326397E-2</c:v>
                </c:pt>
                <c:pt idx="1652">
                  <c:v>1.9732219040624697E-2</c:v>
                </c:pt>
                <c:pt idx="1653">
                  <c:v>1.9733325034561353E-2</c:v>
                </c:pt>
                <c:pt idx="1654">
                  <c:v>1.973438305570523E-2</c:v>
                </c:pt>
                <c:pt idx="1655">
                  <c:v>1.9735393533619739E-2</c:v>
                </c:pt>
                <c:pt idx="1656">
                  <c:v>1.9736356897909174E-2</c:v>
                </c:pt>
                <c:pt idx="1657">
                  <c:v>1.9737273578143377E-2</c:v>
                </c:pt>
                <c:pt idx="1658">
                  <c:v>1.9738144003892514E-2</c:v>
                </c:pt>
                <c:pt idx="1659">
                  <c:v>1.9738968604738651E-2</c:v>
                </c:pt>
                <c:pt idx="1660">
                  <c:v>1.9739747810269923E-2</c:v>
                </c:pt>
                <c:pt idx="1661">
                  <c:v>1.9740482050051595E-2</c:v>
                </c:pt>
                <c:pt idx="1662">
                  <c:v>1.9741171753678184E-2</c:v>
                </c:pt>
                <c:pt idx="1663">
                  <c:v>1.9741817350709706E-2</c:v>
                </c:pt>
                <c:pt idx="1664">
                  <c:v>1.9742419270747023E-2</c:v>
                </c:pt>
                <c:pt idx="1665">
                  <c:v>1.9742977943356471E-2</c:v>
                </c:pt>
                <c:pt idx="1666">
                  <c:v>1.9743493798110457E-2</c:v>
                </c:pt>
                <c:pt idx="1667">
                  <c:v>1.9743967264616372E-2</c:v>
                </c:pt>
                <c:pt idx="1668">
                  <c:v>1.9744398772423927E-2</c:v>
                </c:pt>
                <c:pt idx="1669">
                  <c:v>1.9744788751135198E-2</c:v>
                </c:pt>
                <c:pt idx="1670">
                  <c:v>1.9745137630317742E-2</c:v>
                </c:pt>
                <c:pt idx="1671">
                  <c:v>1.9745445839556692E-2</c:v>
                </c:pt>
                <c:pt idx="1672">
                  <c:v>1.9745713808425821E-2</c:v>
                </c:pt>
                <c:pt idx="1673">
                  <c:v>1.9745941966516481E-2</c:v>
                </c:pt>
                <c:pt idx="1674">
                  <c:v>1.9746130743408641E-2</c:v>
                </c:pt>
                <c:pt idx="1675">
                  <c:v>1.9746280568670869E-2</c:v>
                </c:pt>
                <c:pt idx="1676">
                  <c:v>1.9746391871900897E-2</c:v>
                </c:pt>
                <c:pt idx="1677">
                  <c:v>1.9746465082667652E-2</c:v>
                </c:pt>
                <c:pt idx="1678">
                  <c:v>1.9746500630551837E-2</c:v>
                </c:pt>
                <c:pt idx="1679">
                  <c:v>1.9746498945145897E-2</c:v>
                </c:pt>
                <c:pt idx="1680">
                  <c:v>1.9746460456013481E-2</c:v>
                </c:pt>
                <c:pt idx="1681">
                  <c:v>1.9746385592747349E-2</c:v>
                </c:pt>
                <c:pt idx="1682">
                  <c:v>1.9746799125737215E-2</c:v>
                </c:pt>
                <c:pt idx="1683">
                  <c:v>1.9746104684758022E-2</c:v>
                </c:pt>
                <c:pt idx="1684">
                  <c:v>1.9745918299441723E-2</c:v>
                </c:pt>
                <c:pt idx="1685">
                  <c:v>1.9745697319693292E-2</c:v>
                </c:pt>
                <c:pt idx="1686">
                  <c:v>1.9745442175077239E-2</c:v>
                </c:pt>
                <c:pt idx="1687">
                  <c:v>1.9745153295192937E-2</c:v>
                </c:pt>
                <c:pt idx="1688">
                  <c:v>1.9744831109605118E-2</c:v>
                </c:pt>
                <c:pt idx="1689">
                  <c:v>1.9744476047901794E-2</c:v>
                </c:pt>
                <c:pt idx="1690">
                  <c:v>1.974408853968266E-2</c:v>
                </c:pt>
                <c:pt idx="1691">
                  <c:v>1.9743669014495379E-2</c:v>
                </c:pt>
                <c:pt idx="1692">
                  <c:v>1.9743217901951424E-2</c:v>
                </c:pt>
                <c:pt idx="1693">
                  <c:v>1.974273563161601E-2</c:v>
                </c:pt>
                <c:pt idx="1694">
                  <c:v>1.9742222633077601E-2</c:v>
                </c:pt>
                <c:pt idx="1695">
                  <c:v>1.9741679336040614E-2</c:v>
                </c:pt>
                <c:pt idx="1696">
                  <c:v>1.9741106170406506E-2</c:v>
                </c:pt>
                <c:pt idx="1697">
                  <c:v>1.9742459397087797E-2</c:v>
                </c:pt>
                <c:pt idx="1698">
                  <c:v>1.973949817029744E-2</c:v>
                </c:pt>
                <c:pt idx="1699">
                  <c:v>1.9738821838122776E-2</c:v>
                </c:pt>
                <c:pt idx="1700">
                  <c:v>1.9738117601208607E-2</c:v>
                </c:pt>
                <c:pt idx="1701">
                  <c:v>1.9737385889172808E-2</c:v>
                </c:pt>
                <c:pt idx="1702">
                  <c:v>1.9736627131569588E-2</c:v>
                </c:pt>
                <c:pt idx="1703">
                  <c:v>1.9735841757999525E-2</c:v>
                </c:pt>
                <c:pt idx="1704">
                  <c:v>1.9735030198051645E-2</c:v>
                </c:pt>
                <c:pt idx="1705">
                  <c:v>1.9734192881286035E-2</c:v>
                </c:pt>
                <c:pt idx="1706">
                  <c:v>1.9733330237314939E-2</c:v>
                </c:pt>
                <c:pt idx="1707">
                  <c:v>1.9732442695721664E-2</c:v>
                </c:pt>
                <c:pt idx="1708">
                  <c:v>1.973153068607213E-2</c:v>
                </c:pt>
                <c:pt idx="1709">
                  <c:v>1.9730594637967051E-2</c:v>
                </c:pt>
                <c:pt idx="1710">
                  <c:v>1.9729634980989747E-2</c:v>
                </c:pt>
                <c:pt idx="1711">
                  <c:v>1.9728652144717758E-2</c:v>
                </c:pt>
                <c:pt idx="1712">
                  <c:v>1.9727646558740205E-2</c:v>
                </c:pt>
                <c:pt idx="1713">
                  <c:v>1.9726618652651989E-2</c:v>
                </c:pt>
                <c:pt idx="1714">
                  <c:v>1.9725568856024844E-2</c:v>
                </c:pt>
                <c:pt idx="1715">
                  <c:v>1.9724497598442064E-2</c:v>
                </c:pt>
                <c:pt idx="1716">
                  <c:v>1.9723405309504307E-2</c:v>
                </c:pt>
                <c:pt idx="1717">
                  <c:v>1.9722292418789044E-2</c:v>
                </c:pt>
                <c:pt idx="1718">
                  <c:v>1.9721159355862133E-2</c:v>
                </c:pt>
                <c:pt idx="1719">
                  <c:v>1.9720006550347335E-2</c:v>
                </c:pt>
                <c:pt idx="1720">
                  <c:v>1.9718834431793071E-2</c:v>
                </c:pt>
                <c:pt idx="1721">
                  <c:v>1.9717643429805656E-2</c:v>
                </c:pt>
                <c:pt idx="1722">
                  <c:v>1.9716433973962413E-2</c:v>
                </c:pt>
                <c:pt idx="1723">
                  <c:v>1.9715206493852198E-2</c:v>
                </c:pt>
                <c:pt idx="1724">
                  <c:v>1.9713961419063831E-2</c:v>
                </c:pt>
                <c:pt idx="1725">
                  <c:v>1.9712699179157123E-2</c:v>
                </c:pt>
                <c:pt idx="1726">
                  <c:v>1.9711420203743966E-2</c:v>
                </c:pt>
                <c:pt idx="1727">
                  <c:v>1.9710124922413037E-2</c:v>
                </c:pt>
                <c:pt idx="1728">
                  <c:v>1.9708813764723995E-2</c:v>
                </c:pt>
                <c:pt idx="1729">
                  <c:v>1.9707487160276975E-2</c:v>
                </c:pt>
                <c:pt idx="1730">
                  <c:v>1.9706145538660493E-2</c:v>
                </c:pt>
                <c:pt idx="1731">
                  <c:v>1.9704789329439809E-2</c:v>
                </c:pt>
                <c:pt idx="1732">
                  <c:v>1.9703418962226472E-2</c:v>
                </c:pt>
                <c:pt idx="1733">
                  <c:v>1.9702034866585626E-2</c:v>
                </c:pt>
                <c:pt idx="1734">
                  <c:v>1.9700637472117092E-2</c:v>
                </c:pt>
                <c:pt idx="1735">
                  <c:v>1.9699227208385871E-2</c:v>
                </c:pt>
                <c:pt idx="1736">
                  <c:v>1.9697804504991642E-2</c:v>
                </c:pt>
                <c:pt idx="1737">
                  <c:v>1.9696369791510838E-2</c:v>
                </c:pt>
                <c:pt idx="1738">
                  <c:v>1.9694923497531401E-2</c:v>
                </c:pt>
                <c:pt idx="1739">
                  <c:v>1.9693466052646994E-2</c:v>
                </c:pt>
                <c:pt idx="1740">
                  <c:v>1.9691997886422223E-2</c:v>
                </c:pt>
                <c:pt idx="1741">
                  <c:v>1.9690519428462162E-2</c:v>
                </c:pt>
                <c:pt idx="1742">
                  <c:v>1.968903110833126E-2</c:v>
                </c:pt>
                <c:pt idx="1743">
                  <c:v>1.9687533355628631E-2</c:v>
                </c:pt>
                <c:pt idx="1744">
                  <c:v>1.9686026599935912E-2</c:v>
                </c:pt>
                <c:pt idx="1745">
                  <c:v>1.9684511270823081E-2</c:v>
                </c:pt>
                <c:pt idx="1746">
                  <c:v>1.9682987776331772E-2</c:v>
                </c:pt>
                <c:pt idx="1747">
                  <c:v>1.9681445576581854E-2</c:v>
                </c:pt>
                <c:pt idx="1748">
                  <c:v>1.9679856224684284E-2</c:v>
                </c:pt>
                <c:pt idx="1749">
                  <c:v>1.9678215271480344E-2</c:v>
                </c:pt>
                <c:pt idx="1750">
                  <c:v>1.9676522920032288E-2</c:v>
                </c:pt>
                <c:pt idx="1751">
                  <c:v>1.9674779373408429E-2</c:v>
                </c:pt>
                <c:pt idx="1752">
                  <c:v>1.9672984834677328E-2</c:v>
                </c:pt>
                <c:pt idx="1753">
                  <c:v>1.9671139506878817E-2</c:v>
                </c:pt>
                <c:pt idx="1754">
                  <c:v>1.9669243593122492E-2</c:v>
                </c:pt>
                <c:pt idx="1755">
                  <c:v>1.9667297296437073E-2</c:v>
                </c:pt>
                <c:pt idx="1756">
                  <c:v>1.9665300819909453E-2</c:v>
                </c:pt>
                <c:pt idx="1757">
                  <c:v>1.9663254366597781E-2</c:v>
                </c:pt>
                <c:pt idx="1758">
                  <c:v>1.9661158139583614E-2</c:v>
                </c:pt>
                <c:pt idx="1759">
                  <c:v>1.9659012341919743E-2</c:v>
                </c:pt>
                <c:pt idx="1760">
                  <c:v>1.9656817176664985E-2</c:v>
                </c:pt>
                <c:pt idx="1761">
                  <c:v>1.9654572846913125E-2</c:v>
                </c:pt>
                <c:pt idx="1762">
                  <c:v>1.9652279555711815E-2</c:v>
                </c:pt>
                <c:pt idx="1763">
                  <c:v>1.9649937506120492E-2</c:v>
                </c:pt>
                <c:pt idx="1764">
                  <c:v>1.9647546901233555E-2</c:v>
                </c:pt>
                <c:pt idx="1765">
                  <c:v>1.964510794410505E-2</c:v>
                </c:pt>
                <c:pt idx="1766">
                  <c:v>1.96426208378008E-2</c:v>
                </c:pt>
                <c:pt idx="1767">
                  <c:v>1.9640085785375235E-2</c:v>
                </c:pt>
                <c:pt idx="1768">
                  <c:v>1.9637502989935111E-2</c:v>
                </c:pt>
                <c:pt idx="1769">
                  <c:v>1.9634872654500462E-2</c:v>
                </c:pt>
                <c:pt idx="1770">
                  <c:v>1.9632194982184201E-2</c:v>
                </c:pt>
                <c:pt idx="1771">
                  <c:v>1.9629470176018304E-2</c:v>
                </c:pt>
                <c:pt idx="1772">
                  <c:v>1.9626698439092854E-2</c:v>
                </c:pt>
                <c:pt idx="1773">
                  <c:v>1.9623879974469134E-2</c:v>
                </c:pt>
                <c:pt idx="1774">
                  <c:v>1.9621014985208591E-2</c:v>
                </c:pt>
                <c:pt idx="1775">
                  <c:v>1.9618103674396009E-2</c:v>
                </c:pt>
                <c:pt idx="1776">
                  <c:v>1.9615146245087353E-2</c:v>
                </c:pt>
                <c:pt idx="1777">
                  <c:v>1.9612142900356136E-2</c:v>
                </c:pt>
                <c:pt idx="1778">
                  <c:v>1.9609093843270222E-2</c:v>
                </c:pt>
                <c:pt idx="1779">
                  <c:v>1.9605999276886017E-2</c:v>
                </c:pt>
                <c:pt idx="1780">
                  <c:v>1.9602859404306446E-2</c:v>
                </c:pt>
                <c:pt idx="1781">
                  <c:v>1.9599674428559234E-2</c:v>
                </c:pt>
                <c:pt idx="1782">
                  <c:v>1.9596444552747574E-2</c:v>
                </c:pt>
                <c:pt idx="1783">
                  <c:v>1.9593169979916843E-2</c:v>
                </c:pt>
                <c:pt idx="1784">
                  <c:v>1.9589850913147317E-2</c:v>
                </c:pt>
                <c:pt idx="1785">
                  <c:v>1.9586487555496218E-2</c:v>
                </c:pt>
                <c:pt idx="1786">
                  <c:v>1.9583080110055651E-2</c:v>
                </c:pt>
                <c:pt idx="1787">
                  <c:v>1.9579628779871489E-2</c:v>
                </c:pt>
                <c:pt idx="1788">
                  <c:v>1.9576133768030284E-2</c:v>
                </c:pt>
                <c:pt idx="1789">
                  <c:v>1.9572595277595514E-2</c:v>
                </c:pt>
                <c:pt idx="1790">
                  <c:v>1.9569013511636559E-2</c:v>
                </c:pt>
                <c:pt idx="1791">
                  <c:v>1.9565388673217124E-2</c:v>
                </c:pt>
                <c:pt idx="1792">
                  <c:v>1.956172096540679E-2</c:v>
                </c:pt>
                <c:pt idx="1793">
                  <c:v>1.9558010591286833E-2</c:v>
                </c:pt>
                <c:pt idx="1794">
                  <c:v>1.9554257753927037E-2</c:v>
                </c:pt>
                <c:pt idx="1795">
                  <c:v>1.9550462656368311E-2</c:v>
                </c:pt>
                <c:pt idx="1796">
                  <c:v>1.9546625501732744E-2</c:v>
                </c:pt>
                <c:pt idx="1797">
                  <c:v>1.9542746493038256E-2</c:v>
                </c:pt>
                <c:pt idx="1798">
                  <c:v>1.953882583337814E-2</c:v>
                </c:pt>
                <c:pt idx="1799">
                  <c:v>1.9534863725955851E-2</c:v>
                </c:pt>
                <c:pt idx="1800">
                  <c:v>1.9530860374148713E-2</c:v>
                </c:pt>
                <c:pt idx="1801">
                  <c:v>1.9526815981113981E-2</c:v>
                </c:pt>
                <c:pt idx="1802">
                  <c:v>1.9522730749904692E-2</c:v>
                </c:pt>
                <c:pt idx="1803">
                  <c:v>1.9518604883591337E-2</c:v>
                </c:pt>
                <c:pt idx="1804">
                  <c:v>1.951443858525025E-2</c:v>
                </c:pt>
                <c:pt idx="1805">
                  <c:v>1.9510232057946247E-2</c:v>
                </c:pt>
                <c:pt idx="1806">
                  <c:v>1.9505985504784745E-2</c:v>
                </c:pt>
                <c:pt idx="1807">
                  <c:v>1.9501699128795916E-2</c:v>
                </c:pt>
                <c:pt idx="1808">
                  <c:v>1.949737313308527E-2</c:v>
                </c:pt>
                <c:pt idx="1809">
                  <c:v>1.9493007720694663E-2</c:v>
                </c:pt>
                <c:pt idx="1810">
                  <c:v>1.9488603094718112E-2</c:v>
                </c:pt>
                <c:pt idx="1811">
                  <c:v>1.948415945822652E-2</c:v>
                </c:pt>
                <c:pt idx="1812">
                  <c:v>1.9479677014296606E-2</c:v>
                </c:pt>
                <c:pt idx="1813">
                  <c:v>1.9475155965987753E-2</c:v>
                </c:pt>
                <c:pt idx="1814">
                  <c:v>1.9470596516365162E-2</c:v>
                </c:pt>
                <c:pt idx="1815">
                  <c:v>1.9465998868540411E-2</c:v>
                </c:pt>
                <c:pt idx="1816">
                  <c:v>1.9461363225538205E-2</c:v>
                </c:pt>
                <c:pt idx="1817">
                  <c:v>1.9456689790464377E-2</c:v>
                </c:pt>
                <c:pt idx="1818">
                  <c:v>1.9451978766384225E-2</c:v>
                </c:pt>
                <c:pt idx="1819">
                  <c:v>1.9447230356368854E-2</c:v>
                </c:pt>
                <c:pt idx="1820">
                  <c:v>1.9442444763472014E-2</c:v>
                </c:pt>
                <c:pt idx="1821">
                  <c:v>1.9437622190805384E-2</c:v>
                </c:pt>
                <c:pt idx="1822">
                  <c:v>1.9432762841416935E-2</c:v>
                </c:pt>
                <c:pt idx="1823">
                  <c:v>1.942786691837781E-2</c:v>
                </c:pt>
                <c:pt idx="1824">
                  <c:v>1.9422934624770741E-2</c:v>
                </c:pt>
                <c:pt idx="1825">
                  <c:v>1.941796616366108E-2</c:v>
                </c:pt>
                <c:pt idx="1826">
                  <c:v>1.9412961738137353E-2</c:v>
                </c:pt>
                <c:pt idx="1827">
                  <c:v>1.9407921551235933E-2</c:v>
                </c:pt>
                <c:pt idx="1828">
                  <c:v>1.9402845806068506E-2</c:v>
                </c:pt>
                <c:pt idx="1829">
                  <c:v>1.9397734705688799E-2</c:v>
                </c:pt>
                <c:pt idx="1830">
                  <c:v>1.9392588453185294E-2</c:v>
                </c:pt>
                <c:pt idx="1831">
                  <c:v>1.9387407251600104E-2</c:v>
                </c:pt>
                <c:pt idx="1832">
                  <c:v>1.9382191304044852E-2</c:v>
                </c:pt>
                <c:pt idx="1833">
                  <c:v>1.9376940813561599E-2</c:v>
                </c:pt>
                <c:pt idx="1834">
                  <c:v>1.9371655983227161E-2</c:v>
                </c:pt>
                <c:pt idx="1835">
                  <c:v>1.9366337016141481E-2</c:v>
                </c:pt>
                <c:pt idx="1836">
                  <c:v>1.9360984115334968E-2</c:v>
                </c:pt>
                <c:pt idx="1837">
                  <c:v>1.93555974839133E-2</c:v>
                </c:pt>
                <c:pt idx="1838">
                  <c:v>1.9350177324941559E-2</c:v>
                </c:pt>
                <c:pt idx="1839">
                  <c:v>1.9344723841479009E-2</c:v>
                </c:pt>
                <c:pt idx="1840">
                  <c:v>1.9339237236608041E-2</c:v>
                </c:pt>
                <c:pt idx="1841">
                  <c:v>1.9333717713416788E-2</c:v>
                </c:pt>
                <c:pt idx="1842">
                  <c:v>1.9328165474952794E-2</c:v>
                </c:pt>
                <c:pt idx="1843">
                  <c:v>1.932258072428672E-2</c:v>
                </c:pt>
                <c:pt idx="1844">
                  <c:v>1.9316963664523932E-2</c:v>
                </c:pt>
                <c:pt idx="1845">
                  <c:v>1.9311314498700237E-2</c:v>
                </c:pt>
                <c:pt idx="1846">
                  <c:v>1.9305633429915092E-2</c:v>
                </c:pt>
                <c:pt idx="1847">
                  <c:v>1.9299920661215764E-2</c:v>
                </c:pt>
                <c:pt idx="1848">
                  <c:v>1.9294176395707404E-2</c:v>
                </c:pt>
                <c:pt idx="1849">
                  <c:v>1.9288400836425551E-2</c:v>
                </c:pt>
                <c:pt idx="1850">
                  <c:v>1.9282594186481011E-2</c:v>
                </c:pt>
                <c:pt idx="1851">
                  <c:v>1.9276756648839686E-2</c:v>
                </c:pt>
                <c:pt idx="1852">
                  <c:v>1.9270888426438433E-2</c:v>
                </c:pt>
                <c:pt idx="1853">
                  <c:v>1.9264989722324113E-2</c:v>
                </c:pt>
                <c:pt idx="1854">
                  <c:v>1.9259060739549302E-2</c:v>
                </c:pt>
                <c:pt idx="1855">
                  <c:v>1.9253101681207058E-2</c:v>
                </c:pt>
                <c:pt idx="1856">
                  <c:v>1.9247112750338198E-2</c:v>
                </c:pt>
                <c:pt idx="1857">
                  <c:v>1.9241094150058792E-2</c:v>
                </c:pt>
                <c:pt idx="1858">
                  <c:v>1.923504608338053E-2</c:v>
                </c:pt>
                <c:pt idx="1859">
                  <c:v>1.922896875343089E-2</c:v>
                </c:pt>
                <c:pt idx="1860">
                  <c:v>1.9222862363250347E-2</c:v>
                </c:pt>
                <c:pt idx="1861">
                  <c:v>1.9216727115908265E-2</c:v>
                </c:pt>
                <c:pt idx="1862">
                  <c:v>1.9210563214485488E-2</c:v>
                </c:pt>
                <c:pt idx="1863">
                  <c:v>1.9204370862051182E-2</c:v>
                </c:pt>
                <c:pt idx="1864">
                  <c:v>1.9198150261680209E-2</c:v>
                </c:pt>
                <c:pt idx="1865">
                  <c:v>1.9191901616424149E-2</c:v>
                </c:pt>
                <c:pt idx="1866">
                  <c:v>1.918562512938083E-2</c:v>
                </c:pt>
                <c:pt idx="1867">
                  <c:v>1.9179321003607423E-2</c:v>
                </c:pt>
                <c:pt idx="1868">
                  <c:v>1.917298944216678E-2</c:v>
                </c:pt>
                <c:pt idx="1869">
                  <c:v>1.9166630648133225E-2</c:v>
                </c:pt>
                <c:pt idx="1870">
                  <c:v>1.9160244824580983E-2</c:v>
                </c:pt>
                <c:pt idx="1871">
                  <c:v>1.915383217459574E-2</c:v>
                </c:pt>
                <c:pt idx="1872">
                  <c:v>1.9147392901205141E-2</c:v>
                </c:pt>
                <c:pt idx="1873">
                  <c:v>1.9140927207529388E-2</c:v>
                </c:pt>
                <c:pt idx="1874">
                  <c:v>1.9134435296595892E-2</c:v>
                </c:pt>
                <c:pt idx="1875">
                  <c:v>1.9127917371513037E-2</c:v>
                </c:pt>
                <c:pt idx="1876">
                  <c:v>1.9121373635313767E-2</c:v>
                </c:pt>
                <c:pt idx="1877">
                  <c:v>1.9114804291088836E-2</c:v>
                </c:pt>
                <c:pt idx="1878">
                  <c:v>1.9108209541911489E-2</c:v>
                </c:pt>
                <c:pt idx="1879">
                  <c:v>1.9101589590843248E-2</c:v>
                </c:pt>
                <c:pt idx="1880">
                  <c:v>1.9094944640951309E-2</c:v>
                </c:pt>
                <c:pt idx="1881">
                  <c:v>1.9088274895314304E-2</c:v>
                </c:pt>
                <c:pt idx="1882">
                  <c:v>1.9081580556987568E-2</c:v>
                </c:pt>
                <c:pt idx="1883">
                  <c:v>1.9074861829061051E-2</c:v>
                </c:pt>
                <c:pt idx="1884">
                  <c:v>1.9068118914584004E-2</c:v>
                </c:pt>
                <c:pt idx="1885">
                  <c:v>1.9061352016634517E-2</c:v>
                </c:pt>
                <c:pt idx="1886">
                  <c:v>1.9054561338296316E-2</c:v>
                </c:pt>
                <c:pt idx="1887">
                  <c:v>1.9047747082612431E-2</c:v>
                </c:pt>
                <c:pt idx="1888">
                  <c:v>1.9040909452654721E-2</c:v>
                </c:pt>
                <c:pt idx="1889">
                  <c:v>1.9034048651518053E-2</c:v>
                </c:pt>
                <c:pt idx="1890">
                  <c:v>1.9027167878966238E-2</c:v>
                </c:pt>
                <c:pt idx="1891">
                  <c:v>1.9019269853635952E-2</c:v>
                </c:pt>
                <c:pt idx="1892">
                  <c:v>1.9012337550740645E-2</c:v>
                </c:pt>
                <c:pt idx="1893">
                  <c:v>1.9005382917955168E-2</c:v>
                </c:pt>
                <c:pt idx="1894">
                  <c:v>1.899840615832725E-2</c:v>
                </c:pt>
                <c:pt idx="1895">
                  <c:v>1.8991407474910252E-2</c:v>
                </c:pt>
                <c:pt idx="1896">
                  <c:v>1.898438707080952E-2</c:v>
                </c:pt>
                <c:pt idx="1897">
                  <c:v>1.897734514905491E-2</c:v>
                </c:pt>
                <c:pt idx="1898">
                  <c:v>1.8970281912745642E-2</c:v>
                </c:pt>
                <c:pt idx="1899">
                  <c:v>1.8963197564922825E-2</c:v>
                </c:pt>
                <c:pt idx="1900">
                  <c:v>1.8956092308685345E-2</c:v>
                </c:pt>
                <c:pt idx="1901">
                  <c:v>1.8948966347073971E-2</c:v>
                </c:pt>
                <c:pt idx="1902">
                  <c:v>1.8941819883169869E-2</c:v>
                </c:pt>
                <c:pt idx="1903">
                  <c:v>1.8934653120204637E-2</c:v>
                </c:pt>
                <c:pt idx="1904">
                  <c:v>1.8927466261681992E-2</c:v>
                </c:pt>
                <c:pt idx="1905">
                  <c:v>1.892025951076946E-2</c:v>
                </c:pt>
                <c:pt idx="1906">
                  <c:v>1.8913033070501146E-2</c:v>
                </c:pt>
                <c:pt idx="1907">
                  <c:v>1.8905787143986288E-2</c:v>
                </c:pt>
                <c:pt idx="1908">
                  <c:v>1.8898521934247042E-2</c:v>
                </c:pt>
                <c:pt idx="1909">
                  <c:v>1.8891237644409659E-2</c:v>
                </c:pt>
                <c:pt idx="1910">
                  <c:v>1.8883934477501727E-2</c:v>
                </c:pt>
                <c:pt idx="1911">
                  <c:v>1.8876612636608565E-2</c:v>
                </c:pt>
                <c:pt idx="1912">
                  <c:v>1.8869272324803735E-2</c:v>
                </c:pt>
                <c:pt idx="1913">
                  <c:v>1.8861913745149013E-2</c:v>
                </c:pt>
                <c:pt idx="1914">
                  <c:v>1.8854537100717571E-2</c:v>
                </c:pt>
                <c:pt idx="1915">
                  <c:v>1.8847142594582394E-2</c:v>
                </c:pt>
                <c:pt idx="1916">
                  <c:v>1.8839730429804684E-2</c:v>
                </c:pt>
                <c:pt idx="1917">
                  <c:v>1.883230080946283E-2</c:v>
                </c:pt>
                <c:pt idx="1918">
                  <c:v>1.8824853936629232E-2</c:v>
                </c:pt>
                <c:pt idx="1919">
                  <c:v>1.8817390014352918E-2</c:v>
                </c:pt>
                <c:pt idx="1920">
                  <c:v>1.8809909245734856E-2</c:v>
                </c:pt>
                <c:pt idx="1921">
                  <c:v>1.8802411833806289E-2</c:v>
                </c:pt>
                <c:pt idx="1922">
                  <c:v>1.8794897981667801E-2</c:v>
                </c:pt>
                <c:pt idx="1923">
                  <c:v>1.8787367892373393E-2</c:v>
                </c:pt>
                <c:pt idx="1924">
                  <c:v>1.877982176899427E-2</c:v>
                </c:pt>
                <c:pt idx="1925">
                  <c:v>1.8772259814607211E-2</c:v>
                </c:pt>
                <c:pt idx="1926">
                  <c:v>1.8764682232254033E-2</c:v>
                </c:pt>
                <c:pt idx="1927">
                  <c:v>1.8757089225045868E-2</c:v>
                </c:pt>
                <c:pt idx="1928">
                  <c:v>1.8749480996018315E-2</c:v>
                </c:pt>
                <c:pt idx="1929">
                  <c:v>1.8741857748241539E-2</c:v>
                </c:pt>
                <c:pt idx="1930">
                  <c:v>1.8734219684802857E-2</c:v>
                </c:pt>
                <c:pt idx="1931">
                  <c:v>1.8726567008766213E-2</c:v>
                </c:pt>
                <c:pt idx="1932">
                  <c:v>1.8718899923172157E-2</c:v>
                </c:pt>
                <c:pt idx="1933">
                  <c:v>1.871121863110738E-2</c:v>
                </c:pt>
                <c:pt idx="1934">
                  <c:v>1.8703523335664135E-2</c:v>
                </c:pt>
                <c:pt idx="1935">
                  <c:v>1.8695814239864952E-2</c:v>
                </c:pt>
                <c:pt idx="1936">
                  <c:v>1.8688091546819042E-2</c:v>
                </c:pt>
                <c:pt idx="1937">
                  <c:v>1.8680355459548485E-2</c:v>
                </c:pt>
                <c:pt idx="1938">
                  <c:v>1.8672606181162052E-2</c:v>
                </c:pt>
                <c:pt idx="1939">
                  <c:v>1.8664843914710363E-2</c:v>
                </c:pt>
                <c:pt idx="1940">
                  <c:v>1.865706886326118E-2</c:v>
                </c:pt>
                <c:pt idx="1941">
                  <c:v>1.8649281229882058E-2</c:v>
                </c:pt>
                <c:pt idx="1942">
                  <c:v>1.8641399407352141E-2</c:v>
                </c:pt>
                <c:pt idx="1943">
                  <c:v>1.8632552020627191E-2</c:v>
                </c:pt>
                <c:pt idx="1944">
                  <c:v>1.862472616603417E-2</c:v>
                </c:pt>
                <c:pt idx="1945">
                  <c:v>1.861688857079279E-2</c:v>
                </c:pt>
                <c:pt idx="1946">
                  <c:v>1.8609039437969439E-2</c:v>
                </c:pt>
                <c:pt idx="1947">
                  <c:v>1.8601178970612888E-2</c:v>
                </c:pt>
                <c:pt idx="1948">
                  <c:v>1.8593307371812248E-2</c:v>
                </c:pt>
                <c:pt idx="1949">
                  <c:v>1.8585424844615825E-2</c:v>
                </c:pt>
                <c:pt idx="1950">
                  <c:v>1.8577531592094881E-2</c:v>
                </c:pt>
                <c:pt idx="1951">
                  <c:v>1.8569627817308854E-2</c:v>
                </c:pt>
                <c:pt idx="1952">
                  <c:v>1.8561713723345915E-2</c:v>
                </c:pt>
                <c:pt idx="1953">
                  <c:v>1.8553789513253451E-2</c:v>
                </c:pt>
                <c:pt idx="1954">
                  <c:v>1.8545855390090196E-2</c:v>
                </c:pt>
                <c:pt idx="1955">
                  <c:v>1.8537911556874103E-2</c:v>
                </c:pt>
                <c:pt idx="1956">
                  <c:v>1.8529958216367985E-2</c:v>
                </c:pt>
                <c:pt idx="1957">
                  <c:v>1.8521995571583523E-2</c:v>
                </c:pt>
                <c:pt idx="1958">
                  <c:v>1.8514023825572719E-2</c:v>
                </c:pt>
                <c:pt idx="1959">
                  <c:v>1.8506043181422082E-2</c:v>
                </c:pt>
                <c:pt idx="1960">
                  <c:v>1.8497951400096083E-2</c:v>
                </c:pt>
                <c:pt idx="1961">
                  <c:v>1.8488912782142326E-2</c:v>
                </c:pt>
                <c:pt idx="1962">
                  <c:v>1.8480905494320053E-2</c:v>
                </c:pt>
                <c:pt idx="1963">
                  <c:v>1.8472890149604581E-2</c:v>
                </c:pt>
                <c:pt idx="1964">
                  <c:v>1.8464866951046432E-2</c:v>
                </c:pt>
                <c:pt idx="1965">
                  <c:v>1.845683610171326E-2</c:v>
                </c:pt>
                <c:pt idx="1966">
                  <c:v>1.8448797804684069E-2</c:v>
                </c:pt>
                <c:pt idx="1967">
                  <c:v>1.8440752262991269E-2</c:v>
                </c:pt>
                <c:pt idx="1968">
                  <c:v>1.843269967971917E-2</c:v>
                </c:pt>
                <c:pt idx="1969">
                  <c:v>1.8424640257928653E-2</c:v>
                </c:pt>
                <c:pt idx="1970">
                  <c:v>1.8416574200662981E-2</c:v>
                </c:pt>
                <c:pt idx="1971">
                  <c:v>1.8408501711005727E-2</c:v>
                </c:pt>
                <c:pt idx="1972">
                  <c:v>1.8400422992011244E-2</c:v>
                </c:pt>
                <c:pt idx="1973">
                  <c:v>1.8392338246727855E-2</c:v>
                </c:pt>
                <c:pt idx="1974">
                  <c:v>1.8384247678244169E-2</c:v>
                </c:pt>
                <c:pt idx="1975">
                  <c:v>1.8376151489590639E-2</c:v>
                </c:pt>
                <c:pt idx="1976">
                  <c:v>1.8368049883855382E-2</c:v>
                </c:pt>
                <c:pt idx="1977">
                  <c:v>1.835994306408573E-2</c:v>
                </c:pt>
                <c:pt idx="1978">
                  <c:v>1.8351831233334542E-2</c:v>
                </c:pt>
                <c:pt idx="1979">
                  <c:v>1.834371459467761E-2</c:v>
                </c:pt>
                <c:pt idx="1980">
                  <c:v>1.8335593351173095E-2</c:v>
                </c:pt>
                <c:pt idx="1981">
                  <c:v>1.832746770587312E-2</c:v>
                </c:pt>
                <c:pt idx="1982">
                  <c:v>1.831933786185851E-2</c:v>
                </c:pt>
                <c:pt idx="1983">
                  <c:v>1.8311204022157714E-2</c:v>
                </c:pt>
                <c:pt idx="1984">
                  <c:v>1.8303066389851057E-2</c:v>
                </c:pt>
                <c:pt idx="1985">
                  <c:v>1.8294925167995447E-2</c:v>
                </c:pt>
                <c:pt idx="1986">
                  <c:v>1.8286780559647536E-2</c:v>
                </c:pt>
                <c:pt idx="1987">
                  <c:v>1.8278632767881109E-2</c:v>
                </c:pt>
                <c:pt idx="1988">
                  <c:v>1.8270481995729136E-2</c:v>
                </c:pt>
                <c:pt idx="1989">
                  <c:v>1.8262328446282276E-2</c:v>
                </c:pt>
                <c:pt idx="1990">
                  <c:v>1.8254172322572999E-2</c:v>
                </c:pt>
                <c:pt idx="1991">
                  <c:v>1.8246013827674074E-2</c:v>
                </c:pt>
                <c:pt idx="1992">
                  <c:v>1.8237853164640633E-2</c:v>
                </c:pt>
                <c:pt idx="1993">
                  <c:v>1.8229690536533359E-2</c:v>
                </c:pt>
                <c:pt idx="1994">
                  <c:v>1.8221140488144803E-2</c:v>
                </c:pt>
                <c:pt idx="1995">
                  <c:v>1.8209860077961725E-2</c:v>
                </c:pt>
                <c:pt idx="1996">
                  <c:v>1.8201692254041543E-2</c:v>
                </c:pt>
                <c:pt idx="1997">
                  <c:v>1.8193523364311529E-2</c:v>
                </c:pt>
                <c:pt idx="1998">
                  <c:v>1.8185353611825182E-2</c:v>
                </c:pt>
                <c:pt idx="1999">
                  <c:v>1.8177183199641546E-2</c:v>
                </c:pt>
                <c:pt idx="2000">
                  <c:v>1.816901233080782E-2</c:v>
                </c:pt>
                <c:pt idx="2001">
                  <c:v>1.8160841208411511E-2</c:v>
                </c:pt>
                <c:pt idx="2002">
                  <c:v>1.8152670035470338E-2</c:v>
                </c:pt>
                <c:pt idx="2003">
                  <c:v>1.81444990150713E-2</c:v>
                </c:pt>
                <c:pt idx="2004">
                  <c:v>1.8136328350266365E-2</c:v>
                </c:pt>
                <c:pt idx="2005">
                  <c:v>1.812815824410147E-2</c:v>
                </c:pt>
                <c:pt idx="2006">
                  <c:v>1.8119988809175484E-2</c:v>
                </c:pt>
                <c:pt idx="2007">
                  <c:v>1.8111817256132087E-2</c:v>
                </c:pt>
                <c:pt idx="2008">
                  <c:v>1.8103504690694553E-2</c:v>
                </c:pt>
                <c:pt idx="2009">
                  <c:v>1.8094288107490957E-2</c:v>
                </c:pt>
                <c:pt idx="2010">
                  <c:v>1.8086099290856705E-2</c:v>
                </c:pt>
                <c:pt idx="2011">
                  <c:v>1.8077905279022043E-2</c:v>
                </c:pt>
                <c:pt idx="2012">
                  <c:v>1.8069706248598272E-2</c:v>
                </c:pt>
                <c:pt idx="2013">
                  <c:v>1.8061502376277579E-2</c:v>
                </c:pt>
                <c:pt idx="2014">
                  <c:v>1.8053293838670825E-2</c:v>
                </c:pt>
                <c:pt idx="2015">
                  <c:v>1.8045080812463966E-2</c:v>
                </c:pt>
                <c:pt idx="2016">
                  <c:v>1.8036863474267428E-2</c:v>
                </c:pt>
                <c:pt idx="2017">
                  <c:v>1.8028642000789893E-2</c:v>
                </c:pt>
                <c:pt idx="2018">
                  <c:v>1.8020416568612384E-2</c:v>
                </c:pt>
                <c:pt idx="2019">
                  <c:v>1.801218735444314E-2</c:v>
                </c:pt>
                <c:pt idx="2020">
                  <c:v>1.8003954534903287E-2</c:v>
                </c:pt>
                <c:pt idx="2021">
                  <c:v>1.7995718286636909E-2</c:v>
                </c:pt>
                <c:pt idx="2022">
                  <c:v>1.7987478786316822E-2</c:v>
                </c:pt>
                <c:pt idx="2023">
                  <c:v>1.7979236210575077E-2</c:v>
                </c:pt>
                <c:pt idx="2024">
                  <c:v>1.7970990736060878E-2</c:v>
                </c:pt>
                <c:pt idx="2025">
                  <c:v>1.7962742539434789E-2</c:v>
                </c:pt>
                <c:pt idx="2026">
                  <c:v>1.7954491797339784E-2</c:v>
                </c:pt>
                <c:pt idx="2027">
                  <c:v>1.7946238686424396E-2</c:v>
                </c:pt>
                <c:pt idx="2028">
                  <c:v>1.793798338333694E-2</c:v>
                </c:pt>
                <c:pt idx="2029">
                  <c:v>1.7929726064719712E-2</c:v>
                </c:pt>
                <c:pt idx="2030">
                  <c:v>1.7921466907243756E-2</c:v>
                </c:pt>
                <c:pt idx="2031">
                  <c:v>1.791320608753354E-2</c:v>
                </c:pt>
                <c:pt idx="2032">
                  <c:v>1.7904943782248075E-2</c:v>
                </c:pt>
                <c:pt idx="2033">
                  <c:v>1.7896680168034557E-2</c:v>
                </c:pt>
                <c:pt idx="2034">
                  <c:v>1.7888415421539957E-2</c:v>
                </c:pt>
                <c:pt idx="2035">
                  <c:v>1.7880149719422617E-2</c:v>
                </c:pt>
                <c:pt idx="2036">
                  <c:v>1.7871883238317472E-2</c:v>
                </c:pt>
                <c:pt idx="2037">
                  <c:v>1.7863616154859242E-2</c:v>
                </c:pt>
                <c:pt idx="2038">
                  <c:v>1.7855348645751931E-2</c:v>
                </c:pt>
                <c:pt idx="2039">
                  <c:v>1.7847080887566091E-2</c:v>
                </c:pt>
                <c:pt idx="2040">
                  <c:v>1.7838813057011071E-2</c:v>
                </c:pt>
                <c:pt idx="2041">
                  <c:v>1.7830545330703308E-2</c:v>
                </c:pt>
                <c:pt idx="2042">
                  <c:v>1.7822277885299581E-2</c:v>
                </c:pt>
                <c:pt idx="2043">
                  <c:v>1.7814010897444842E-2</c:v>
                </c:pt>
                <c:pt idx="2044">
                  <c:v>1.7805744543795413E-2</c:v>
                </c:pt>
                <c:pt idx="2045">
                  <c:v>1.779747900097263E-2</c:v>
                </c:pt>
                <c:pt idx="2046">
                  <c:v>1.7789214445661335E-2</c:v>
                </c:pt>
                <c:pt idx="2047">
                  <c:v>1.7780951054476624E-2</c:v>
                </c:pt>
                <c:pt idx="2048">
                  <c:v>1.7772689004079717E-2</c:v>
                </c:pt>
                <c:pt idx="2049">
                  <c:v>1.7764428471114226E-2</c:v>
                </c:pt>
                <c:pt idx="2050">
                  <c:v>1.7756169632223547E-2</c:v>
                </c:pt>
                <c:pt idx="2051">
                  <c:v>1.7747912664062431E-2</c:v>
                </c:pt>
                <c:pt idx="2052">
                  <c:v>1.7739657743268029E-2</c:v>
                </c:pt>
                <c:pt idx="2053">
                  <c:v>1.7731405046494658E-2</c:v>
                </c:pt>
                <c:pt idx="2054">
                  <c:v>1.772315475037322E-2</c:v>
                </c:pt>
                <c:pt idx="2055">
                  <c:v>1.771490703158075E-2</c:v>
                </c:pt>
                <c:pt idx="2056">
                  <c:v>1.770666206671876E-2</c:v>
                </c:pt>
                <c:pt idx="2057">
                  <c:v>1.7698420032475421E-2</c:v>
                </c:pt>
                <c:pt idx="2058">
                  <c:v>1.7690181105469164E-2</c:v>
                </c:pt>
                <c:pt idx="2059">
                  <c:v>1.7681945462295033E-2</c:v>
                </c:pt>
                <c:pt idx="2060">
                  <c:v>1.7673713279426202E-2</c:v>
                </c:pt>
                <c:pt idx="2061">
                  <c:v>1.7665484733474648E-2</c:v>
                </c:pt>
                <c:pt idx="2062">
                  <c:v>1.765726000110426E-2</c:v>
                </c:pt>
                <c:pt idx="2063">
                  <c:v>1.7649039258920786E-2</c:v>
                </c:pt>
                <c:pt idx="2064">
                  <c:v>1.7640822683622433E-2</c:v>
                </c:pt>
                <c:pt idx="2065">
                  <c:v>1.7632610451808705E-2</c:v>
                </c:pt>
                <c:pt idx="2066">
                  <c:v>1.7624402740142618E-2</c:v>
                </c:pt>
                <c:pt idx="2067">
                  <c:v>1.7616199725257992E-2</c:v>
                </c:pt>
                <c:pt idx="2068">
                  <c:v>1.7608001583817406E-2</c:v>
                </c:pt>
                <c:pt idx="2069">
                  <c:v>1.7599808492436857E-2</c:v>
                </c:pt>
                <c:pt idx="2070">
                  <c:v>1.7591620627778481E-2</c:v>
                </c:pt>
                <c:pt idx="2071">
                  <c:v>1.758343816648681E-2</c:v>
                </c:pt>
                <c:pt idx="2072">
                  <c:v>1.7575261285182994E-2</c:v>
                </c:pt>
                <c:pt idx="2073">
                  <c:v>1.7567090160557467E-2</c:v>
                </c:pt>
                <c:pt idx="2074">
                  <c:v>1.7558924969184601E-2</c:v>
                </c:pt>
                <c:pt idx="2075">
                  <c:v>1.7550765887765982E-2</c:v>
                </c:pt>
                <c:pt idx="2076">
                  <c:v>1.7542613092921888E-2</c:v>
                </c:pt>
                <c:pt idx="2077">
                  <c:v>1.7534466761289749E-2</c:v>
                </c:pt>
                <c:pt idx="2078">
                  <c:v>1.7526327069524172E-2</c:v>
                </c:pt>
                <c:pt idx="2079">
                  <c:v>1.7518194194256365E-2</c:v>
                </c:pt>
                <c:pt idx="2080">
                  <c:v>1.7510068312134707E-2</c:v>
                </c:pt>
                <c:pt idx="2081">
                  <c:v>1.7501949599801562E-2</c:v>
                </c:pt>
                <c:pt idx="2082">
                  <c:v>1.7493838233904883E-2</c:v>
                </c:pt>
                <c:pt idx="2083">
                  <c:v>1.7485734391069228E-2</c:v>
                </c:pt>
                <c:pt idx="2084">
                  <c:v>1.7477638247942115E-2</c:v>
                </c:pt>
                <c:pt idx="2085">
                  <c:v>1.7469549981188232E-2</c:v>
                </c:pt>
                <c:pt idx="2086">
                  <c:v>1.7461469767414126E-2</c:v>
                </c:pt>
                <c:pt idx="2087">
                  <c:v>1.7453397783284058E-2</c:v>
                </c:pt>
                <c:pt idx="2088">
                  <c:v>1.7445334205433118E-2</c:v>
                </c:pt>
                <c:pt idx="2089">
                  <c:v>1.7437279210507764E-2</c:v>
                </c:pt>
                <c:pt idx="2090">
                  <c:v>1.742923297513687E-2</c:v>
                </c:pt>
                <c:pt idx="2091">
                  <c:v>1.7421195675972279E-2</c:v>
                </c:pt>
                <c:pt idx="2092">
                  <c:v>1.7413167489654022E-2</c:v>
                </c:pt>
                <c:pt idx="2093">
                  <c:v>1.7405148592816149E-2</c:v>
                </c:pt>
                <c:pt idx="2094">
                  <c:v>1.739713916210987E-2</c:v>
                </c:pt>
                <c:pt idx="2095">
                  <c:v>1.7389139374168805E-2</c:v>
                </c:pt>
                <c:pt idx="2096">
                  <c:v>1.7381149405626385E-2</c:v>
                </c:pt>
                <c:pt idx="2097">
                  <c:v>1.7373169433133197E-2</c:v>
                </c:pt>
                <c:pt idx="2098">
                  <c:v>1.7365199633339629E-2</c:v>
                </c:pt>
                <c:pt idx="2099">
                  <c:v>1.7357240182855314E-2</c:v>
                </c:pt>
                <c:pt idx="2100">
                  <c:v>1.7349291258370786E-2</c:v>
                </c:pt>
                <c:pt idx="2101">
                  <c:v>1.7341353036454725E-2</c:v>
                </c:pt>
                <c:pt idx="2102">
                  <c:v>1.7333425693820424E-2</c:v>
                </c:pt>
                <c:pt idx="2103">
                  <c:v>1.732550940705354E-2</c:v>
                </c:pt>
                <c:pt idx="2104">
                  <c:v>1.7317604352820627E-2</c:v>
                </c:pt>
                <c:pt idx="2105">
                  <c:v>1.7309710707753272E-2</c:v>
                </c:pt>
                <c:pt idx="2106">
                  <c:v>1.7301828648500262E-2</c:v>
                </c:pt>
                <c:pt idx="2107">
                  <c:v>1.7293958351698582E-2</c:v>
                </c:pt>
                <c:pt idx="2108">
                  <c:v>1.7286099993961856E-2</c:v>
                </c:pt>
                <c:pt idx="2109">
                  <c:v>1.7278253751967232E-2</c:v>
                </c:pt>
                <c:pt idx="2110">
                  <c:v>1.7270419802333729E-2</c:v>
                </c:pt>
                <c:pt idx="2111">
                  <c:v>1.7262598321836589E-2</c:v>
                </c:pt>
                <c:pt idx="2112">
                  <c:v>1.7254789487470973E-2</c:v>
                </c:pt>
                <c:pt idx="2113">
                  <c:v>1.724699347592484E-2</c:v>
                </c:pt>
                <c:pt idx="2114">
                  <c:v>1.7239210463851195E-2</c:v>
                </c:pt>
                <c:pt idx="2115">
                  <c:v>1.7231440627885466E-2</c:v>
                </c:pt>
                <c:pt idx="2116">
                  <c:v>1.72236841446687E-2</c:v>
                </c:pt>
                <c:pt idx="2117">
                  <c:v>1.7215941190847527E-2</c:v>
                </c:pt>
                <c:pt idx="2118">
                  <c:v>1.720821194305102E-2</c:v>
                </c:pt>
                <c:pt idx="2119">
                  <c:v>1.7200496577908068E-2</c:v>
                </c:pt>
                <c:pt idx="2120">
                  <c:v>1.7192795272099503E-2</c:v>
                </c:pt>
                <c:pt idx="2121">
                  <c:v>1.7185108202224866E-2</c:v>
                </c:pt>
                <c:pt idx="2122">
                  <c:v>1.717743554493566E-2</c:v>
                </c:pt>
                <c:pt idx="2123">
                  <c:v>1.7169777476894781E-2</c:v>
                </c:pt>
                <c:pt idx="2124">
                  <c:v>1.7162134174695431E-2</c:v>
                </c:pt>
                <c:pt idx="2125">
                  <c:v>1.7154505815029107E-2</c:v>
                </c:pt>
                <c:pt idx="2126">
                  <c:v>1.714689257451182E-2</c:v>
                </c:pt>
                <c:pt idx="2127">
                  <c:v>1.7139294629759393E-2</c:v>
                </c:pt>
                <c:pt idx="2128">
                  <c:v>1.7131712157456999E-2</c:v>
                </c:pt>
                <c:pt idx="2129">
                  <c:v>1.7124145334214309E-2</c:v>
                </c:pt>
                <c:pt idx="2130">
                  <c:v>1.7116594336664001E-2</c:v>
                </c:pt>
                <c:pt idx="2131">
                  <c:v>1.7109059341461744E-2</c:v>
                </c:pt>
                <c:pt idx="2132">
                  <c:v>1.7101540525263029E-2</c:v>
                </c:pt>
                <c:pt idx="2133">
                  <c:v>1.7094038064665251E-2</c:v>
                </c:pt>
                <c:pt idx="2134">
                  <c:v>1.708655213634093E-2</c:v>
                </c:pt>
                <c:pt idx="2135">
                  <c:v>1.707908291691029E-2</c:v>
                </c:pt>
                <c:pt idx="2136">
                  <c:v>1.707163058302234E-2</c:v>
                </c:pt>
                <c:pt idx="2137">
                  <c:v>1.7064195311308549E-2</c:v>
                </c:pt>
                <c:pt idx="2138">
                  <c:v>1.7056777278417583E-2</c:v>
                </c:pt>
                <c:pt idx="2139">
                  <c:v>1.7049376660968996E-2</c:v>
                </c:pt>
                <c:pt idx="2140">
                  <c:v>1.7041993635628503E-2</c:v>
                </c:pt>
                <c:pt idx="2141">
                  <c:v>1.7034628379003734E-2</c:v>
                </c:pt>
                <c:pt idx="2142">
                  <c:v>1.7027281067748489E-2</c:v>
                </c:pt>
                <c:pt idx="2143">
                  <c:v>1.7019951878522212E-2</c:v>
                </c:pt>
                <c:pt idx="2144">
                  <c:v>1.7012640987914662E-2</c:v>
                </c:pt>
                <c:pt idx="2145">
                  <c:v>1.7005348572602337E-2</c:v>
                </c:pt>
                <c:pt idx="2146">
                  <c:v>1.699807480920364E-2</c:v>
                </c:pt>
                <c:pt idx="2147">
                  <c:v>1.6990819874377377E-2</c:v>
                </c:pt>
                <c:pt idx="2148">
                  <c:v>1.6983583944741639E-2</c:v>
                </c:pt>
                <c:pt idx="2149">
                  <c:v>1.6976367196943329E-2</c:v>
                </c:pt>
                <c:pt idx="2150">
                  <c:v>1.6969169807600236E-2</c:v>
                </c:pt>
                <c:pt idx="2151">
                  <c:v>1.696199195338792E-2</c:v>
                </c:pt>
                <c:pt idx="2152">
                  <c:v>1.6954833810906487E-2</c:v>
                </c:pt>
                <c:pt idx="2153">
                  <c:v>1.6947695556808029E-2</c:v>
                </c:pt>
                <c:pt idx="2154">
                  <c:v>1.6940577367756074E-2</c:v>
                </c:pt>
                <c:pt idx="2155">
                  <c:v>1.6933479420327111E-2</c:v>
                </c:pt>
                <c:pt idx="2156">
                  <c:v>1.692640189121913E-2</c:v>
                </c:pt>
                <c:pt idx="2157">
                  <c:v>1.6919344957031509E-2</c:v>
                </c:pt>
                <c:pt idx="2158">
                  <c:v>1.6912308794421398E-2</c:v>
                </c:pt>
                <c:pt idx="2159">
                  <c:v>1.6905293580005261E-2</c:v>
                </c:pt>
                <c:pt idx="2160">
                  <c:v>1.6898299490439979E-2</c:v>
                </c:pt>
                <c:pt idx="2161">
                  <c:v>1.6891326702359117E-2</c:v>
                </c:pt>
                <c:pt idx="2162">
                  <c:v>1.6884375392390304E-2</c:v>
                </c:pt>
                <c:pt idx="2163">
                  <c:v>1.6877445737103119E-2</c:v>
                </c:pt>
                <c:pt idx="2164">
                  <c:v>1.6870537912899011E-2</c:v>
                </c:pt>
                <c:pt idx="2165">
                  <c:v>1.6863652096306733E-2</c:v>
                </c:pt>
                <c:pt idx="2166">
                  <c:v>1.6856788464011317E-2</c:v>
                </c:pt>
                <c:pt idx="2167">
                  <c:v>1.6849947192604978E-2</c:v>
                </c:pt>
                <c:pt idx="2168">
                  <c:v>1.6843031122763905E-2</c:v>
                </c:pt>
                <c:pt idx="2169">
                  <c:v>1.6835363443618825E-2</c:v>
                </c:pt>
                <c:pt idx="2170">
                  <c:v>1.6828593599286887E-2</c:v>
                </c:pt>
                <c:pt idx="2171">
                  <c:v>1.6821846847627681E-2</c:v>
                </c:pt>
                <c:pt idx="2172">
                  <c:v>1.6815123365279128E-2</c:v>
                </c:pt>
                <c:pt idx="2173">
                  <c:v>1.6808423328890605E-2</c:v>
                </c:pt>
                <c:pt idx="2174">
                  <c:v>1.6801746915070824E-2</c:v>
                </c:pt>
                <c:pt idx="2175">
                  <c:v>1.6795094300486313E-2</c:v>
                </c:pt>
                <c:pt idx="2176">
                  <c:v>1.6788465661728175E-2</c:v>
                </c:pt>
                <c:pt idx="2177">
                  <c:v>1.6781861175491665E-2</c:v>
                </c:pt>
                <c:pt idx="2178">
                  <c:v>1.6775281018344489E-2</c:v>
                </c:pt>
                <c:pt idx="2179">
                  <c:v>1.6768725366981686E-2</c:v>
                </c:pt>
                <c:pt idx="2180">
                  <c:v>1.6762194397982322E-2</c:v>
                </c:pt>
                <c:pt idx="2181">
                  <c:v>1.6755688288029636E-2</c:v>
                </c:pt>
                <c:pt idx="2182">
                  <c:v>1.6749207213708282E-2</c:v>
                </c:pt>
                <c:pt idx="2183">
                  <c:v>1.674275135170707E-2</c:v>
                </c:pt>
                <c:pt idx="2184">
                  <c:v>1.6736320878622039E-2</c:v>
                </c:pt>
                <c:pt idx="2185">
                  <c:v>1.6729915971089662E-2</c:v>
                </c:pt>
                <c:pt idx="2186">
                  <c:v>1.6723536805757909E-2</c:v>
                </c:pt>
                <c:pt idx="2187">
                  <c:v>1.6717183559257276E-2</c:v>
                </c:pt>
                <c:pt idx="2188">
                  <c:v>1.6710856408212363E-2</c:v>
                </c:pt>
                <c:pt idx="2189">
                  <c:v>1.6704555529270849E-2</c:v>
                </c:pt>
                <c:pt idx="2190">
                  <c:v>1.6698281099057154E-2</c:v>
                </c:pt>
                <c:pt idx="2191">
                  <c:v>1.6692033294207199E-2</c:v>
                </c:pt>
                <c:pt idx="2192">
                  <c:v>1.6685812291356801E-2</c:v>
                </c:pt>
                <c:pt idx="2193">
                  <c:v>1.6679618267130124E-2</c:v>
                </c:pt>
                <c:pt idx="2194">
                  <c:v>1.6673451398174399E-2</c:v>
                </c:pt>
                <c:pt idx="2195">
                  <c:v>1.6667311861107828E-2</c:v>
                </c:pt>
                <c:pt idx="2196">
                  <c:v>1.6661199832589069E-2</c:v>
                </c:pt>
                <c:pt idx="2197">
                  <c:v>1.6655115489224576E-2</c:v>
                </c:pt>
                <c:pt idx="2198">
                  <c:v>1.6649059007655474E-2</c:v>
                </c:pt>
                <c:pt idx="2199">
                  <c:v>1.664303056452282E-2</c:v>
                </c:pt>
                <c:pt idx="2200">
                  <c:v>1.6637030336450215E-2</c:v>
                </c:pt>
                <c:pt idx="2201">
                  <c:v>1.6631058500090154E-2</c:v>
                </c:pt>
                <c:pt idx="2202">
                  <c:v>1.6625070746333469E-2</c:v>
                </c:pt>
                <c:pt idx="2203">
                  <c:v>1.6618358133936893E-2</c:v>
                </c:pt>
                <c:pt idx="2204">
                  <c:v>1.6612476678545124E-2</c:v>
                </c:pt>
                <c:pt idx="2205">
                  <c:v>1.6606624346601165E-2</c:v>
                </c:pt>
                <c:pt idx="2206">
                  <c:v>1.6600801314774555E-2</c:v>
                </c:pt>
                <c:pt idx="2207">
                  <c:v>1.6595007759676844E-2</c:v>
                </c:pt>
                <c:pt idx="2208">
                  <c:v>1.6589243857931108E-2</c:v>
                </c:pt>
                <c:pt idx="2209">
                  <c:v>1.6583509786189332E-2</c:v>
                </c:pt>
                <c:pt idx="2210">
                  <c:v>1.6577805721086074E-2</c:v>
                </c:pt>
                <c:pt idx="2211">
                  <c:v>1.6572131839232663E-2</c:v>
                </c:pt>
                <c:pt idx="2212">
                  <c:v>1.6566488317280928E-2</c:v>
                </c:pt>
                <c:pt idx="2213">
                  <c:v>1.6560875331871071E-2</c:v>
                </c:pt>
                <c:pt idx="2214">
                  <c:v>1.65552930596027E-2</c:v>
                </c:pt>
                <c:pt idx="2215">
                  <c:v>1.654974167723177E-2</c:v>
                </c:pt>
                <c:pt idx="2216">
                  <c:v>1.6544221361577932E-2</c:v>
                </c:pt>
                <c:pt idx="2217">
                  <c:v>1.6538732289327559E-2</c:v>
                </c:pt>
                <c:pt idx="2218">
                  <c:v>1.653327463710326E-2</c:v>
                </c:pt>
                <c:pt idx="2219">
                  <c:v>1.6527848581550788E-2</c:v>
                </c:pt>
                <c:pt idx="2220">
                  <c:v>1.6522454299298484E-2</c:v>
                </c:pt>
                <c:pt idx="2221">
                  <c:v>1.6517091966980455E-2</c:v>
                </c:pt>
                <c:pt idx="2222">
                  <c:v>1.6511761761224979E-2</c:v>
                </c:pt>
                <c:pt idx="2223">
                  <c:v>1.6506463858666102E-2</c:v>
                </c:pt>
                <c:pt idx="2224">
                  <c:v>1.6501198435961029E-2</c:v>
                </c:pt>
                <c:pt idx="2225">
                  <c:v>1.6495965669714785E-2</c:v>
                </c:pt>
                <c:pt idx="2226">
                  <c:v>1.6490765736572953E-2</c:v>
                </c:pt>
                <c:pt idx="2227">
                  <c:v>1.6485598813163697E-2</c:v>
                </c:pt>
                <c:pt idx="2228">
                  <c:v>1.6480465076126764E-2</c:v>
                </c:pt>
                <c:pt idx="2229">
                  <c:v>1.6475364702101886E-2</c:v>
                </c:pt>
                <c:pt idx="2230">
                  <c:v>1.6470297867699817E-2</c:v>
                </c:pt>
                <c:pt idx="2231">
                  <c:v>1.6465264749589235E-2</c:v>
                </c:pt>
                <c:pt idx="2232">
                  <c:v>1.6460265524369289E-2</c:v>
                </c:pt>
                <c:pt idx="2233">
                  <c:v>1.6455300368702862E-2</c:v>
                </c:pt>
                <c:pt idx="2234">
                  <c:v>1.6450369459194893E-2</c:v>
                </c:pt>
                <c:pt idx="2235">
                  <c:v>1.6445472972508257E-2</c:v>
                </c:pt>
                <c:pt idx="2236">
                  <c:v>1.6440611085259488E-2</c:v>
                </c:pt>
                <c:pt idx="2237">
                  <c:v>1.6435783974076704E-2</c:v>
                </c:pt>
                <c:pt idx="2238">
                  <c:v>1.6430991815617007E-2</c:v>
                </c:pt>
                <c:pt idx="2239">
                  <c:v>1.6426234786479574E-2</c:v>
                </c:pt>
                <c:pt idx="2240">
                  <c:v>1.64215130633447E-2</c:v>
                </c:pt>
                <c:pt idx="2241">
                  <c:v>1.6416826822799997E-2</c:v>
                </c:pt>
                <c:pt idx="2242">
                  <c:v>1.6412176241508415E-2</c:v>
                </c:pt>
                <c:pt idx="2243">
                  <c:v>1.640756149609237E-2</c:v>
                </c:pt>
                <c:pt idx="2244">
                  <c:v>1.6402982763185879E-2</c:v>
                </c:pt>
                <c:pt idx="2245">
                  <c:v>1.6398440219434582E-2</c:v>
                </c:pt>
                <c:pt idx="2246">
                  <c:v>1.6393934041449374E-2</c:v>
                </c:pt>
                <c:pt idx="2247">
                  <c:v>1.6389464405887535E-2</c:v>
                </c:pt>
                <c:pt idx="2248">
                  <c:v>1.6385031489371614E-2</c:v>
                </c:pt>
                <c:pt idx="2249">
                  <c:v>1.6380635468535781E-2</c:v>
                </c:pt>
                <c:pt idx="2250">
                  <c:v>1.6376276520002654E-2</c:v>
                </c:pt>
                <c:pt idx="2251">
                  <c:v>1.6371954820452828E-2</c:v>
                </c:pt>
                <c:pt idx="2252">
                  <c:v>1.6367670546445286E-2</c:v>
                </c:pt>
                <c:pt idx="2253">
                  <c:v>1.6363423874683869E-2</c:v>
                </c:pt>
                <c:pt idx="2254">
                  <c:v>1.6359282842991901E-2</c:v>
                </c:pt>
                <c:pt idx="2255">
                  <c:v>1.6354451304827853E-2</c:v>
                </c:pt>
                <c:pt idx="2256">
                  <c:v>1.6350323961387442E-2</c:v>
                </c:pt>
                <c:pt idx="2257">
                  <c:v>1.6346234951914847E-2</c:v>
                </c:pt>
                <c:pt idx="2258">
                  <c:v>1.6342184453079424E-2</c:v>
                </c:pt>
                <c:pt idx="2259">
                  <c:v>1.633817264149267E-2</c:v>
                </c:pt>
                <c:pt idx="2260">
                  <c:v>1.6334199693789304E-2</c:v>
                </c:pt>
                <c:pt idx="2261">
                  <c:v>1.6330265786615707E-2</c:v>
                </c:pt>
                <c:pt idx="2262">
                  <c:v>1.6326371096612533E-2</c:v>
                </c:pt>
                <c:pt idx="2263">
                  <c:v>1.6322515800385747E-2</c:v>
                </c:pt>
                <c:pt idx="2264">
                  <c:v>1.6318700074587734E-2</c:v>
                </c:pt>
                <c:pt idx="2265">
                  <c:v>1.631492409585936E-2</c:v>
                </c:pt>
                <c:pt idx="2266">
                  <c:v>1.6311188022050255E-2</c:v>
                </c:pt>
                <c:pt idx="2267">
                  <c:v>1.6307482490606682E-2</c:v>
                </c:pt>
                <c:pt idx="2268">
                  <c:v>1.6304182146503247E-2</c:v>
                </c:pt>
                <c:pt idx="2269">
                  <c:v>1.6297971835531454E-2</c:v>
                </c:pt>
                <c:pt idx="2270">
                  <c:v>1.6294276299634491E-2</c:v>
                </c:pt>
                <c:pt idx="2271">
                  <c:v>1.6290582561768855E-2</c:v>
                </c:pt>
                <c:pt idx="2272">
                  <c:v>1.6286890680265637E-2</c:v>
                </c:pt>
                <c:pt idx="2273">
                  <c:v>1.6283200713403761E-2</c:v>
                </c:pt>
                <c:pt idx="2274">
                  <c:v>1.6279512719467915E-2</c:v>
                </c:pt>
                <c:pt idx="2275">
                  <c:v>1.6275826756760123E-2</c:v>
                </c:pt>
                <c:pt idx="2276">
                  <c:v>1.6272142883593972E-2</c:v>
                </c:pt>
                <c:pt idx="2277">
                  <c:v>1.6268461158225087E-2</c:v>
                </c:pt>
                <c:pt idx="2278">
                  <c:v>1.6264781638984364E-2</c:v>
                </c:pt>
                <c:pt idx="2279">
                  <c:v>1.6261104384138945E-2</c:v>
                </c:pt>
                <c:pt idx="2280">
                  <c:v>1.6257429452013871E-2</c:v>
                </c:pt>
                <c:pt idx="2281">
                  <c:v>1.6253756900864638E-2</c:v>
                </c:pt>
                <c:pt idx="2282">
                  <c:v>1.6250086789022008E-2</c:v>
                </c:pt>
                <c:pt idx="2283">
                  <c:v>1.6246419174758792E-2</c:v>
                </c:pt>
                <c:pt idx="2284">
                  <c:v>1.6242754116370939E-2</c:v>
                </c:pt>
                <c:pt idx="2285">
                  <c:v>1.6239091672177533E-2</c:v>
                </c:pt>
                <c:pt idx="2286">
                  <c:v>1.6235431900428109E-2</c:v>
                </c:pt>
                <c:pt idx="2287">
                  <c:v>1.6231774859464875E-2</c:v>
                </c:pt>
                <c:pt idx="2288">
                  <c:v>1.6228120607548878E-2</c:v>
                </c:pt>
                <c:pt idx="2289">
                  <c:v>1.622446920298171E-2</c:v>
                </c:pt>
                <c:pt idx="2290">
                  <c:v>1.6220820704059117E-2</c:v>
                </c:pt>
                <c:pt idx="2291">
                  <c:v>1.6217175169094204E-2</c:v>
                </c:pt>
                <c:pt idx="2292">
                  <c:v>1.6213532656342122E-2</c:v>
                </c:pt>
                <c:pt idx="2293">
                  <c:v>1.6209893224133281E-2</c:v>
                </c:pt>
                <c:pt idx="2294">
                  <c:v>1.6206256930751721E-2</c:v>
                </c:pt>
                <c:pt idx="2295">
                  <c:v>1.6202623834475668E-2</c:v>
                </c:pt>
                <c:pt idx="2296">
                  <c:v>1.6198993993623859E-2</c:v>
                </c:pt>
                <c:pt idx="2297">
                  <c:v>1.6195367466474452E-2</c:v>
                </c:pt>
                <c:pt idx="2298">
                  <c:v>1.6191744311334532E-2</c:v>
                </c:pt>
                <c:pt idx="2299">
                  <c:v>1.6188124586476407E-2</c:v>
                </c:pt>
                <c:pt idx="2300">
                  <c:v>1.6184508350212894E-2</c:v>
                </c:pt>
                <c:pt idx="2301">
                  <c:v>1.6180895660833614E-2</c:v>
                </c:pt>
                <c:pt idx="2302">
                  <c:v>1.6177286576628151E-2</c:v>
                </c:pt>
                <c:pt idx="2303">
                  <c:v>1.6173681155897644E-2</c:v>
                </c:pt>
                <c:pt idx="2304">
                  <c:v>1.6170079456931628E-2</c:v>
                </c:pt>
                <c:pt idx="2305">
                  <c:v>1.6166481538036973E-2</c:v>
                </c:pt>
                <c:pt idx="2306">
                  <c:v>1.6162887457479971E-2</c:v>
                </c:pt>
                <c:pt idx="2307">
                  <c:v>1.6159297273579024E-2</c:v>
                </c:pt>
                <c:pt idx="2308">
                  <c:v>1.6155711044623527E-2</c:v>
                </c:pt>
                <c:pt idx="2309">
                  <c:v>1.6152128828897071E-2</c:v>
                </c:pt>
                <c:pt idx="2310">
                  <c:v>1.6148550684706376E-2</c:v>
                </c:pt>
                <c:pt idx="2311">
                  <c:v>1.614497667034075E-2</c:v>
                </c:pt>
                <c:pt idx="2312">
                  <c:v>1.6141406844095277E-2</c:v>
                </c:pt>
                <c:pt idx="2313">
                  <c:v>1.6137841264264995E-2</c:v>
                </c:pt>
                <c:pt idx="2314">
                  <c:v>1.6134279989133339E-2</c:v>
                </c:pt>
                <c:pt idx="2315">
                  <c:v>1.6130723077001089E-2</c:v>
                </c:pt>
                <c:pt idx="2316">
                  <c:v>1.6127170586174792E-2</c:v>
                </c:pt>
                <c:pt idx="2317">
                  <c:v>1.6123622574931988E-2</c:v>
                </c:pt>
                <c:pt idx="2318">
                  <c:v>1.612007910156758E-2</c:v>
                </c:pt>
                <c:pt idx="2319">
                  <c:v>1.6116540224550214E-2</c:v>
                </c:pt>
                <c:pt idx="2320">
                  <c:v>1.6113006002250033E-2</c:v>
                </c:pt>
                <c:pt idx="2321">
                  <c:v>1.6109476492985018E-2</c:v>
                </c:pt>
                <c:pt idx="2322">
                  <c:v>1.6105951755044159E-2</c:v>
                </c:pt>
                <c:pt idx="2323">
                  <c:v>1.6102431846739585E-2</c:v>
                </c:pt>
                <c:pt idx="2324">
                  <c:v>1.6098916826331265E-2</c:v>
                </c:pt>
                <c:pt idx="2325">
                  <c:v>1.6095406752137057E-2</c:v>
                </c:pt>
                <c:pt idx="2326">
                  <c:v>1.6091901682463224E-2</c:v>
                </c:pt>
                <c:pt idx="2327">
                  <c:v>1.6088401675575435E-2</c:v>
                </c:pt>
                <c:pt idx="2328">
                  <c:v>1.6084906789779883E-2</c:v>
                </c:pt>
                <c:pt idx="2329">
                  <c:v>1.6081417083382739E-2</c:v>
                </c:pt>
                <c:pt idx="2330">
                  <c:v>1.6077932614666963E-2</c:v>
                </c:pt>
                <c:pt idx="2331">
                  <c:v>1.6074453441921294E-2</c:v>
                </c:pt>
                <c:pt idx="2332">
                  <c:v>1.6070979623463398E-2</c:v>
                </c:pt>
                <c:pt idx="2333">
                  <c:v>1.6067511217547199E-2</c:v>
                </c:pt>
                <c:pt idx="2334">
                  <c:v>1.6064048282525056E-2</c:v>
                </c:pt>
                <c:pt idx="2335">
                  <c:v>1.6060590876639261E-2</c:v>
                </c:pt>
                <c:pt idx="2336">
                  <c:v>1.6057139058195773E-2</c:v>
                </c:pt>
                <c:pt idx="2337">
                  <c:v>1.6053692885517924E-2</c:v>
                </c:pt>
                <c:pt idx="2338">
                  <c:v>1.605025241686529E-2</c:v>
                </c:pt>
                <c:pt idx="2339">
                  <c:v>1.6046817710555342E-2</c:v>
                </c:pt>
                <c:pt idx="2340">
                  <c:v>1.604338882485919E-2</c:v>
                </c:pt>
                <c:pt idx="2341">
                  <c:v>1.6039965818094255E-2</c:v>
                </c:pt>
                <c:pt idx="2342">
                  <c:v>1.6036548748554764E-2</c:v>
                </c:pt>
                <c:pt idx="2343">
                  <c:v>1.6033137674511748E-2</c:v>
                </c:pt>
                <c:pt idx="2344">
                  <c:v>1.602973265428833E-2</c:v>
                </c:pt>
                <c:pt idx="2345">
                  <c:v>1.6026333746161286E-2</c:v>
                </c:pt>
                <c:pt idx="2346">
                  <c:v>1.6022941008413154E-2</c:v>
                </c:pt>
                <c:pt idx="2347">
                  <c:v>1.6019554499378568E-2</c:v>
                </c:pt>
                <c:pt idx="2348">
                  <c:v>1.6016174277305256E-2</c:v>
                </c:pt>
                <c:pt idx="2349">
                  <c:v>1.6012800400516228E-2</c:v>
                </c:pt>
                <c:pt idx="2350">
                  <c:v>1.6009432927305497E-2</c:v>
                </c:pt>
                <c:pt idx="2351">
                  <c:v>1.6006071915955464E-2</c:v>
                </c:pt>
                <c:pt idx="2352">
                  <c:v>1.6002717424765899E-2</c:v>
                </c:pt>
                <c:pt idx="2353">
                  <c:v>1.5999369512019145E-2</c:v>
                </c:pt>
                <c:pt idx="2354">
                  <c:v>1.5996028236043885E-2</c:v>
                </c:pt>
                <c:pt idx="2355">
                  <c:v>1.5992693655087657E-2</c:v>
                </c:pt>
                <c:pt idx="2356">
                  <c:v>1.5989365827484885E-2</c:v>
                </c:pt>
                <c:pt idx="2357">
                  <c:v>1.5986044811506232E-2</c:v>
                </c:pt>
                <c:pt idx="2358">
                  <c:v>1.5982730665457103E-2</c:v>
                </c:pt>
                <c:pt idx="2359">
                  <c:v>1.5979423447619715E-2</c:v>
                </c:pt>
                <c:pt idx="2360">
                  <c:v>1.5976123216299407E-2</c:v>
                </c:pt>
                <c:pt idx="2361">
                  <c:v>1.5972830029795722E-2</c:v>
                </c:pt>
                <c:pt idx="2362">
                  <c:v>1.5969543946373423E-2</c:v>
                </c:pt>
                <c:pt idx="2363">
                  <c:v>1.5966265024366752E-2</c:v>
                </c:pt>
                <c:pt idx="2364">
                  <c:v>1.5962993322052005E-2</c:v>
                </c:pt>
                <c:pt idx="2365">
                  <c:v>1.595972889769387E-2</c:v>
                </c:pt>
                <c:pt idx="2366">
                  <c:v>1.5956471809649691E-2</c:v>
                </c:pt>
                <c:pt idx="2367">
                  <c:v>1.5953222116149361E-2</c:v>
                </c:pt>
                <c:pt idx="2368">
                  <c:v>1.5949979875532792E-2</c:v>
                </c:pt>
                <c:pt idx="2369">
                  <c:v>1.5946745146064589E-2</c:v>
                </c:pt>
                <c:pt idx="2370">
                  <c:v>1.5943517986055665E-2</c:v>
                </c:pt>
                <c:pt idx="2371">
                  <c:v>1.5940298453874836E-2</c:v>
                </c:pt>
                <c:pt idx="2372">
                  <c:v>1.5937086607989367E-2</c:v>
                </c:pt>
                <c:pt idx="2373">
                  <c:v>1.5933882506733287E-2</c:v>
                </c:pt>
                <c:pt idx="2374">
                  <c:v>1.5930686208411621E-2</c:v>
                </c:pt>
                <c:pt idx="2375">
                  <c:v>1.5927497771294628E-2</c:v>
                </c:pt>
                <c:pt idx="2376">
                  <c:v>1.5924317253698882E-2</c:v>
                </c:pt>
                <c:pt idx="2377">
                  <c:v>1.5921144713906186E-2</c:v>
                </c:pt>
                <c:pt idx="2378">
                  <c:v>1.5917980210221484E-2</c:v>
                </c:pt>
                <c:pt idx="2379">
                  <c:v>1.5914823800943913E-2</c:v>
                </c:pt>
                <c:pt idx="2380">
                  <c:v>1.5911675544343626E-2</c:v>
                </c:pt>
                <c:pt idx="2381">
                  <c:v>1.5908535498737088E-2</c:v>
                </c:pt>
                <c:pt idx="2382">
                  <c:v>1.590540372242338E-2</c:v>
                </c:pt>
                <c:pt idx="2383">
                  <c:v>1.5902280273666795E-2</c:v>
                </c:pt>
                <c:pt idx="2384">
                  <c:v>1.5899165210801119E-2</c:v>
                </c:pt>
                <c:pt idx="2385">
                  <c:v>1.5896058592079033E-2</c:v>
                </c:pt>
                <c:pt idx="2386">
                  <c:v>1.589296047584586E-2</c:v>
                </c:pt>
                <c:pt idx="2387">
                  <c:v>1.5889870920354241E-2</c:v>
                </c:pt>
                <c:pt idx="2388">
                  <c:v>1.5886789983914719E-2</c:v>
                </c:pt>
                <c:pt idx="2389">
                  <c:v>1.588371772480884E-2</c:v>
                </c:pt>
                <c:pt idx="2390">
                  <c:v>1.5880654201364496E-2</c:v>
                </c:pt>
                <c:pt idx="2391">
                  <c:v>1.5877599471845825E-2</c:v>
                </c:pt>
                <c:pt idx="2392">
                  <c:v>1.5874553594551706E-2</c:v>
                </c:pt>
                <c:pt idx="2393">
                  <c:v>1.5871516627781006E-2</c:v>
                </c:pt>
                <c:pt idx="2394">
                  <c:v>1.5868488629838355E-2</c:v>
                </c:pt>
                <c:pt idx="2395">
                  <c:v>1.5865469659005201E-2</c:v>
                </c:pt>
                <c:pt idx="2396">
                  <c:v>1.586245977356877E-2</c:v>
                </c:pt>
                <c:pt idx="2397">
                  <c:v>1.5859459031851021E-2</c:v>
                </c:pt>
                <c:pt idx="2398">
                  <c:v>1.585646749212756E-2</c:v>
                </c:pt>
                <c:pt idx="2399">
                  <c:v>1.5853485212685557E-2</c:v>
                </c:pt>
                <c:pt idx="2400">
                  <c:v>1.5850512251835334E-2</c:v>
                </c:pt>
                <c:pt idx="2401">
                  <c:v>1.5847548667869821E-2</c:v>
                </c:pt>
                <c:pt idx="2402">
                  <c:v>1.5844594519070353E-2</c:v>
                </c:pt>
                <c:pt idx="2403">
                  <c:v>1.5841649863752992E-2</c:v>
                </c:pt>
                <c:pt idx="2404">
                  <c:v>1.5838714760181657E-2</c:v>
                </c:pt>
                <c:pt idx="2405">
                  <c:v>1.5835789266683973E-2</c:v>
                </c:pt>
                <c:pt idx="2406">
                  <c:v>1.5832873441541197E-2</c:v>
                </c:pt>
                <c:pt idx="2407">
                  <c:v>1.58299673430288E-2</c:v>
                </c:pt>
                <c:pt idx="2408">
                  <c:v>1.5827071029485929E-2</c:v>
                </c:pt>
                <c:pt idx="2409">
                  <c:v>1.5824184559153263E-2</c:v>
                </c:pt>
                <c:pt idx="2410">
                  <c:v>1.5821307990364134E-2</c:v>
                </c:pt>
                <c:pt idx="2411">
                  <c:v>1.5818441381399744E-2</c:v>
                </c:pt>
                <c:pt idx="2412">
                  <c:v>1.5815584790558633E-2</c:v>
                </c:pt>
                <c:pt idx="2413">
                  <c:v>1.5812738276127763E-2</c:v>
                </c:pt>
                <c:pt idx="2414">
                  <c:v>1.580990189641145E-2</c:v>
                </c:pt>
                <c:pt idx="2415">
                  <c:v>1.5807075709696628E-2</c:v>
                </c:pt>
                <c:pt idx="2416">
                  <c:v>1.5804259774264411E-2</c:v>
                </c:pt>
                <c:pt idx="2417">
                  <c:v>1.5801454148453836E-2</c:v>
                </c:pt>
                <c:pt idx="2418">
                  <c:v>1.5798658890505447E-2</c:v>
                </c:pt>
                <c:pt idx="2419">
                  <c:v>1.5795874058752466E-2</c:v>
                </c:pt>
                <c:pt idx="2420">
                  <c:v>1.5793099711470162E-2</c:v>
                </c:pt>
                <c:pt idx="2421">
                  <c:v>1.5790335906956981E-2</c:v>
                </c:pt>
                <c:pt idx="2422">
                  <c:v>1.5787582703511337E-2</c:v>
                </c:pt>
                <c:pt idx="2423">
                  <c:v>1.5784840159315802E-2</c:v>
                </c:pt>
                <c:pt idx="2424">
                  <c:v>1.5782108332425479E-2</c:v>
                </c:pt>
                <c:pt idx="2425">
                  <c:v>1.5779387281051879E-2</c:v>
                </c:pt>
                <c:pt idx="2426">
                  <c:v>1.577667706352813E-2</c:v>
                </c:pt>
                <c:pt idx="2427">
                  <c:v>1.5773977738106262E-2</c:v>
                </c:pt>
                <c:pt idx="2428">
                  <c:v>1.5771289363107802E-2</c:v>
                </c:pt>
                <c:pt idx="2429">
                  <c:v>1.5768611996836886E-2</c:v>
                </c:pt>
                <c:pt idx="2430">
                  <c:v>1.5765945697545511E-2</c:v>
                </c:pt>
                <c:pt idx="2431">
                  <c:v>1.5763290523560972E-2</c:v>
                </c:pt>
                <c:pt idx="2432">
                  <c:v>1.5760646533158409E-2</c:v>
                </c:pt>
                <c:pt idx="2433">
                  <c:v>1.5758013784659308E-2</c:v>
                </c:pt>
                <c:pt idx="2434">
                  <c:v>1.5755392336304033E-2</c:v>
                </c:pt>
                <c:pt idx="2435">
                  <c:v>1.5752782246448809E-2</c:v>
                </c:pt>
                <c:pt idx="2436">
                  <c:v>1.5750183573345573E-2</c:v>
                </c:pt>
                <c:pt idx="2437">
                  <c:v>1.5747596375292595E-2</c:v>
                </c:pt>
                <c:pt idx="2438">
                  <c:v>1.574502071059394E-2</c:v>
                </c:pt>
                <c:pt idx="2439">
                  <c:v>1.5742456637530482E-2</c:v>
                </c:pt>
                <c:pt idx="2440">
                  <c:v>1.5739904214417854E-2</c:v>
                </c:pt>
                <c:pt idx="2441">
                  <c:v>1.5737363499513744E-2</c:v>
                </c:pt>
                <c:pt idx="2442">
                  <c:v>1.5734834551151149E-2</c:v>
                </c:pt>
                <c:pt idx="2443">
                  <c:v>1.573231742759354E-2</c:v>
                </c:pt>
                <c:pt idx="2444">
                  <c:v>1.5729812187144934E-2</c:v>
                </c:pt>
                <c:pt idx="2445">
                  <c:v>1.5727318888097756E-2</c:v>
                </c:pt>
                <c:pt idx="2446">
                  <c:v>1.5724837588738622E-2</c:v>
                </c:pt>
                <c:pt idx="2447">
                  <c:v>1.5722368347383123E-2</c:v>
                </c:pt>
                <c:pt idx="2448">
                  <c:v>1.5719911222294707E-2</c:v>
                </c:pt>
                <c:pt idx="2449">
                  <c:v>1.5717466271783141E-2</c:v>
                </c:pt>
                <c:pt idx="2450">
                  <c:v>1.5715033554146624E-2</c:v>
                </c:pt>
                <c:pt idx="2451">
                  <c:v>1.5712613127660164E-2</c:v>
                </c:pt>
                <c:pt idx="2452">
                  <c:v>1.5710205050633533E-2</c:v>
                </c:pt>
                <c:pt idx="2453">
                  <c:v>1.5707809381347526E-2</c:v>
                </c:pt>
                <c:pt idx="2454">
                  <c:v>1.5705426178123486E-2</c:v>
                </c:pt>
                <c:pt idx="2455">
                  <c:v>1.5703055499201656E-2</c:v>
                </c:pt>
                <c:pt idx="2456">
                  <c:v>1.5700697402920752E-2</c:v>
                </c:pt>
                <c:pt idx="2457">
                  <c:v>1.5698351947561556E-2</c:v>
                </c:pt>
                <c:pt idx="2458">
                  <c:v>1.5696019191410646E-2</c:v>
                </c:pt>
                <c:pt idx="2459">
                  <c:v>1.569369919276618E-2</c:v>
                </c:pt>
                <c:pt idx="2460">
                  <c:v>1.5691392009926312E-2</c:v>
                </c:pt>
                <c:pt idx="2461">
                  <c:v>1.5689097701160237E-2</c:v>
                </c:pt>
                <c:pt idx="2462">
                  <c:v>1.5686991086252995E-2</c:v>
                </c:pt>
                <c:pt idx="2463">
                  <c:v>1.5684224947869585E-2</c:v>
                </c:pt>
                <c:pt idx="2464">
                  <c:v>1.5681971480057955E-2</c:v>
                </c:pt>
                <c:pt idx="2465">
                  <c:v>1.567973112783027E-2</c:v>
                </c:pt>
                <c:pt idx="2466">
                  <c:v>1.5677503949478883E-2</c:v>
                </c:pt>
                <c:pt idx="2467">
                  <c:v>1.5675290003325123E-2</c:v>
                </c:pt>
                <c:pt idx="2468">
                  <c:v>1.5673089347626578E-2</c:v>
                </c:pt>
                <c:pt idx="2469">
                  <c:v>1.5670902040704579E-2</c:v>
                </c:pt>
                <c:pt idx="2470">
                  <c:v>1.5668728140839899E-2</c:v>
                </c:pt>
                <c:pt idx="2471">
                  <c:v>1.5666567706313306E-2</c:v>
                </c:pt>
                <c:pt idx="2472">
                  <c:v>1.5664420795451921E-2</c:v>
                </c:pt>
                <c:pt idx="2473">
                  <c:v>1.5662287466507562E-2</c:v>
                </c:pt>
                <c:pt idx="2474">
                  <c:v>1.5660167777801551E-2</c:v>
                </c:pt>
                <c:pt idx="2475">
                  <c:v>1.5658061787637845E-2</c:v>
                </c:pt>
                <c:pt idx="2476">
                  <c:v>1.5655969554366735E-2</c:v>
                </c:pt>
                <c:pt idx="2477">
                  <c:v>1.5653891136280598E-2</c:v>
                </c:pt>
                <c:pt idx="2478">
                  <c:v>1.5651826591683394E-2</c:v>
                </c:pt>
                <c:pt idx="2479">
                  <c:v>1.5649775978855918E-2</c:v>
                </c:pt>
                <c:pt idx="2480">
                  <c:v>1.5647739356102142E-2</c:v>
                </c:pt>
                <c:pt idx="2481">
                  <c:v>1.5645716781708653E-2</c:v>
                </c:pt>
                <c:pt idx="2482">
                  <c:v>1.5643708313962064E-2</c:v>
                </c:pt>
                <c:pt idx="2483">
                  <c:v>1.5641714011183725E-2</c:v>
                </c:pt>
                <c:pt idx="2484">
                  <c:v>1.5639733931637083E-2</c:v>
                </c:pt>
                <c:pt idx="2485">
                  <c:v>1.5637768133626124E-2</c:v>
                </c:pt>
                <c:pt idx="2486">
                  <c:v>1.5635816675449065E-2</c:v>
                </c:pt>
                <c:pt idx="2487">
                  <c:v>1.5633879615398315E-2</c:v>
                </c:pt>
                <c:pt idx="2488">
                  <c:v>1.5631957011748934E-2</c:v>
                </c:pt>
                <c:pt idx="2489">
                  <c:v>1.5630048922828106E-2</c:v>
                </c:pt>
                <c:pt idx="2490">
                  <c:v>1.5628155406899307E-2</c:v>
                </c:pt>
                <c:pt idx="2491">
                  <c:v>1.5626276522266568E-2</c:v>
                </c:pt>
                <c:pt idx="2492">
                  <c:v>1.5624412327233942E-2</c:v>
                </c:pt>
                <c:pt idx="2493">
                  <c:v>1.5622562880076503E-2</c:v>
                </c:pt>
                <c:pt idx="2494">
                  <c:v>1.5620728239092524E-2</c:v>
                </c:pt>
                <c:pt idx="2495">
                  <c:v>1.5618908462586064E-2</c:v>
                </c:pt>
                <c:pt idx="2496">
                  <c:v>1.5617103608849622E-2</c:v>
                </c:pt>
                <c:pt idx="2497">
                  <c:v>1.5615313736158312E-2</c:v>
                </c:pt>
                <c:pt idx="2498">
                  <c:v>1.5613538902822023E-2</c:v>
                </c:pt>
                <c:pt idx="2499">
                  <c:v>1.5611779167127486E-2</c:v>
                </c:pt>
                <c:pt idx="2500">
                  <c:v>1.5610034587378816E-2</c:v>
                </c:pt>
                <c:pt idx="2501">
                  <c:v>1.5608305221845377E-2</c:v>
                </c:pt>
                <c:pt idx="2502">
                  <c:v>1.5606591128854479E-2</c:v>
                </c:pt>
                <c:pt idx="2503">
                  <c:v>1.5604892366675517E-2</c:v>
                </c:pt>
                <c:pt idx="2504">
                  <c:v>1.5603208993601068E-2</c:v>
                </c:pt>
                <c:pt idx="2505">
                  <c:v>1.5601541067946884E-2</c:v>
                </c:pt>
                <c:pt idx="2506">
                  <c:v>1.5599888647965019E-2</c:v>
                </c:pt>
                <c:pt idx="2507">
                  <c:v>1.5598251792000219E-2</c:v>
                </c:pt>
                <c:pt idx="2508">
                  <c:v>1.5596630558316147E-2</c:v>
                </c:pt>
                <c:pt idx="2509">
                  <c:v>1.5595025005199648E-2</c:v>
                </c:pt>
                <c:pt idx="2510">
                  <c:v>1.5593435190960755E-2</c:v>
                </c:pt>
                <c:pt idx="2511">
                  <c:v>1.5591861173892132E-2</c:v>
                </c:pt>
                <c:pt idx="2512">
                  <c:v>1.5590303012280671E-2</c:v>
                </c:pt>
                <c:pt idx="2513">
                  <c:v>1.558876076440748E-2</c:v>
                </c:pt>
                <c:pt idx="2514">
                  <c:v>1.5587459077599579E-2</c:v>
                </c:pt>
                <c:pt idx="2515">
                  <c:v>1.5585509805772235E-2</c:v>
                </c:pt>
                <c:pt idx="2516">
                  <c:v>1.5584017952077162E-2</c:v>
                </c:pt>
                <c:pt idx="2517">
                  <c:v>1.5582542253626291E-2</c:v>
                </c:pt>
                <c:pt idx="2518">
                  <c:v>1.5581082768723985E-2</c:v>
                </c:pt>
                <c:pt idx="2519">
                  <c:v>1.5579639555668831E-2</c:v>
                </c:pt>
                <c:pt idx="2520">
                  <c:v>1.5578212672742061E-2</c:v>
                </c:pt>
                <c:pt idx="2521">
                  <c:v>1.5576802178253883E-2</c:v>
                </c:pt>
                <c:pt idx="2522">
                  <c:v>1.5575408130473974E-2</c:v>
                </c:pt>
                <c:pt idx="2523">
                  <c:v>1.5574030587724167E-2</c:v>
                </c:pt>
                <c:pt idx="2524">
                  <c:v>1.5572669608285765E-2</c:v>
                </c:pt>
                <c:pt idx="2525">
                  <c:v>1.5571325250434295E-2</c:v>
                </c:pt>
                <c:pt idx="2526">
                  <c:v>1.5569997558722928E-2</c:v>
                </c:pt>
                <c:pt idx="2527">
                  <c:v>1.5568679586022304E-2</c:v>
                </c:pt>
                <c:pt idx="2528">
                  <c:v>1.5567352978913214E-2</c:v>
                </c:pt>
                <c:pt idx="2529">
                  <c:v>1.5566014748380406E-2</c:v>
                </c:pt>
                <c:pt idx="2530">
                  <c:v>1.5564664880280446E-2</c:v>
                </c:pt>
                <c:pt idx="2531">
                  <c:v>1.556330336045254E-2</c:v>
                </c:pt>
                <c:pt idx="2532">
                  <c:v>1.556193017475907E-2</c:v>
                </c:pt>
                <c:pt idx="2533">
                  <c:v>1.5560545309068243E-2</c:v>
                </c:pt>
                <c:pt idx="2534">
                  <c:v>1.5559148749207736E-2</c:v>
                </c:pt>
                <c:pt idx="2535">
                  <c:v>1.555774048103999E-2</c:v>
                </c:pt>
                <c:pt idx="2536">
                  <c:v>1.5556320490410095E-2</c:v>
                </c:pt>
                <c:pt idx="2537">
                  <c:v>1.5554888763174743E-2</c:v>
                </c:pt>
                <c:pt idx="2538">
                  <c:v>1.5553445285184854E-2</c:v>
                </c:pt>
                <c:pt idx="2539">
                  <c:v>1.5551990042308747E-2</c:v>
                </c:pt>
                <c:pt idx="2540">
                  <c:v>1.5550523020362614E-2</c:v>
                </c:pt>
                <c:pt idx="2541">
                  <c:v>1.5549044205243777E-2</c:v>
                </c:pt>
                <c:pt idx="2542">
                  <c:v>1.5547553582762686E-2</c:v>
                </c:pt>
                <c:pt idx="2543">
                  <c:v>1.5546051138781936E-2</c:v>
                </c:pt>
                <c:pt idx="2544">
                  <c:v>1.5544536859181522E-2</c:v>
                </c:pt>
                <c:pt idx="2545">
                  <c:v>1.5543010729766162E-2</c:v>
                </c:pt>
                <c:pt idx="2546">
                  <c:v>1.5541472736450646E-2</c:v>
                </c:pt>
                <c:pt idx="2547">
                  <c:v>1.5539922865016549E-2</c:v>
                </c:pt>
                <c:pt idx="2548">
                  <c:v>1.5538361101372914E-2</c:v>
                </c:pt>
                <c:pt idx="2549">
                  <c:v>1.5536787431330324E-2</c:v>
                </c:pt>
                <c:pt idx="2550">
                  <c:v>1.5535201840780475E-2</c:v>
                </c:pt>
                <c:pt idx="2551">
                  <c:v>1.5533604315533992E-2</c:v>
                </c:pt>
                <c:pt idx="2552">
                  <c:v>1.5531994841476821E-2</c:v>
                </c:pt>
                <c:pt idx="2553">
                  <c:v>1.5530373404442795E-2</c:v>
                </c:pt>
                <c:pt idx="2554">
                  <c:v>1.5528739990294726E-2</c:v>
                </c:pt>
                <c:pt idx="2555">
                  <c:v>1.5527094584878076E-2</c:v>
                </c:pt>
                <c:pt idx="2556">
                  <c:v>1.5525437174044115E-2</c:v>
                </c:pt>
                <c:pt idx="2557">
                  <c:v>1.552376774364413E-2</c:v>
                </c:pt>
                <c:pt idx="2558">
                  <c:v>1.5522086279541023E-2</c:v>
                </c:pt>
                <c:pt idx="2559">
                  <c:v>1.5520392767574536E-2</c:v>
                </c:pt>
                <c:pt idx="2560">
                  <c:v>1.5518687193601815E-2</c:v>
                </c:pt>
                <c:pt idx="2561">
                  <c:v>1.5516969543485816E-2</c:v>
                </c:pt>
                <c:pt idx="2562">
                  <c:v>1.5515239803054762E-2</c:v>
                </c:pt>
                <c:pt idx="2563">
                  <c:v>1.5513497958177445E-2</c:v>
                </c:pt>
                <c:pt idx="2564">
                  <c:v>1.5511743994705295E-2</c:v>
                </c:pt>
                <c:pt idx="2565">
                  <c:v>1.550997789848977E-2</c:v>
                </c:pt>
                <c:pt idx="2566">
                  <c:v>1.5508401442190303E-2</c:v>
                </c:pt>
                <c:pt idx="2567">
                  <c:v>1.5506152485651244E-2</c:v>
                </c:pt>
                <c:pt idx="2568">
                  <c:v>1.5504348165847674E-2</c:v>
                </c:pt>
                <c:pt idx="2569">
                  <c:v>1.5502531654691343E-2</c:v>
                </c:pt>
                <c:pt idx="2570">
                  <c:v>1.5500702938022221E-2</c:v>
                </c:pt>
                <c:pt idx="2571">
                  <c:v>1.5498862001715066E-2</c:v>
                </c:pt>
                <c:pt idx="2572">
                  <c:v>1.5497008831592515E-2</c:v>
                </c:pt>
                <c:pt idx="2573">
                  <c:v>1.5495143413529366E-2</c:v>
                </c:pt>
                <c:pt idx="2574">
                  <c:v>1.5493265733388851E-2</c:v>
                </c:pt>
                <c:pt idx="2575">
                  <c:v>1.5491375776976296E-2</c:v>
                </c:pt>
                <c:pt idx="2576">
                  <c:v>1.5489473530201317E-2</c:v>
                </c:pt>
                <c:pt idx="2577">
                  <c:v>1.548755897886349E-2</c:v>
                </c:pt>
                <c:pt idx="2578">
                  <c:v>1.5485632108860892E-2</c:v>
                </c:pt>
                <c:pt idx="2579">
                  <c:v>1.548369290601052E-2</c:v>
                </c:pt>
                <c:pt idx="2580">
                  <c:v>1.5482493931599317E-2</c:v>
                </c:pt>
                <c:pt idx="2581">
                  <c:v>1.547864965507805E-2</c:v>
                </c:pt>
                <c:pt idx="2582">
                  <c:v>1.5476666290920859E-2</c:v>
                </c:pt>
                <c:pt idx="2583">
                  <c:v>1.5474670529255854E-2</c:v>
                </c:pt>
                <c:pt idx="2584">
                  <c:v>1.5472662355929114E-2</c:v>
                </c:pt>
                <c:pt idx="2585">
                  <c:v>1.547064175680413E-2</c:v>
                </c:pt>
                <c:pt idx="2586">
                  <c:v>1.5468608717727018E-2</c:v>
                </c:pt>
                <c:pt idx="2587">
                  <c:v>1.5466563224561315E-2</c:v>
                </c:pt>
                <c:pt idx="2588">
                  <c:v>1.5464505263153187E-2</c:v>
                </c:pt>
                <c:pt idx="2589">
                  <c:v>1.5462434819343042E-2</c:v>
                </c:pt>
                <c:pt idx="2590">
                  <c:v>1.5460351879000259E-2</c:v>
                </c:pt>
                <c:pt idx="2591">
                  <c:v>1.5458256427976876E-2</c:v>
                </c:pt>
                <c:pt idx="2592">
                  <c:v>1.5456148452101772E-2</c:v>
                </c:pt>
                <c:pt idx="2593">
                  <c:v>1.5454027937261782E-2</c:v>
                </c:pt>
                <c:pt idx="2594">
                  <c:v>1.5451894869285835E-2</c:v>
                </c:pt>
                <c:pt idx="2595">
                  <c:v>1.5449749234043433E-2</c:v>
                </c:pt>
                <c:pt idx="2596">
                  <c:v>1.5447591017363546E-2</c:v>
                </c:pt>
                <c:pt idx="2597">
                  <c:v>1.5445420205133099E-2</c:v>
                </c:pt>
                <c:pt idx="2598">
                  <c:v>1.5443236783163736E-2</c:v>
                </c:pt>
                <c:pt idx="2599">
                  <c:v>1.5441040737336636E-2</c:v>
                </c:pt>
                <c:pt idx="2600">
                  <c:v>1.5438832053504031E-2</c:v>
                </c:pt>
                <c:pt idx="2601">
                  <c:v>1.5436610717489219E-2</c:v>
                </c:pt>
                <c:pt idx="2602">
                  <c:v>1.5434376715196622E-2</c:v>
                </c:pt>
                <c:pt idx="2603">
                  <c:v>1.5432130032432202E-2</c:v>
                </c:pt>
                <c:pt idx="2604">
                  <c:v>1.5429870655077248E-2</c:v>
                </c:pt>
                <c:pt idx="2605">
                  <c:v>1.5427598568960948E-2</c:v>
                </c:pt>
                <c:pt idx="2606">
                  <c:v>1.5425313759958849E-2</c:v>
                </c:pt>
                <c:pt idx="2607">
                  <c:v>1.5423016213905974E-2</c:v>
                </c:pt>
                <c:pt idx="2608">
                  <c:v>1.5420705916666331E-2</c:v>
                </c:pt>
                <c:pt idx="2609">
                  <c:v>1.5418382854098158E-2</c:v>
                </c:pt>
                <c:pt idx="2610">
                  <c:v>1.541604701202497E-2</c:v>
                </c:pt>
                <c:pt idx="2611">
                  <c:v>1.5413698376339805E-2</c:v>
                </c:pt>
                <c:pt idx="2612">
                  <c:v>1.5411336932854637E-2</c:v>
                </c:pt>
                <c:pt idx="2613">
                  <c:v>1.5408962667462557E-2</c:v>
                </c:pt>
                <c:pt idx="2614">
                  <c:v>1.5406575565981373E-2</c:v>
                </c:pt>
                <c:pt idx="2615">
                  <c:v>1.5404175614292645E-2</c:v>
                </c:pt>
                <c:pt idx="2616">
                  <c:v>1.5401762798220026E-2</c:v>
                </c:pt>
                <c:pt idx="2617">
                  <c:v>1.5399337103650906E-2</c:v>
                </c:pt>
                <c:pt idx="2618">
                  <c:v>1.5396898516414782E-2</c:v>
                </c:pt>
                <c:pt idx="2619">
                  <c:v>1.5394447022358549E-2</c:v>
                </c:pt>
                <c:pt idx="2620">
                  <c:v>1.5391982607352301E-2</c:v>
                </c:pt>
                <c:pt idx="2621">
                  <c:v>1.5389505257254566E-2</c:v>
                </c:pt>
                <c:pt idx="2622">
                  <c:v>1.5387014957894934E-2</c:v>
                </c:pt>
                <c:pt idx="2623">
                  <c:v>1.5384511695131988E-2</c:v>
                </c:pt>
                <c:pt idx="2624">
                  <c:v>1.5381995454835916E-2</c:v>
                </c:pt>
                <c:pt idx="2625">
                  <c:v>1.5379466222847971E-2</c:v>
                </c:pt>
                <c:pt idx="2626">
                  <c:v>1.5376923985009425E-2</c:v>
                </c:pt>
                <c:pt idx="2627">
                  <c:v>1.5374368727207923E-2</c:v>
                </c:pt>
                <c:pt idx="2628">
                  <c:v>1.5371800435250039E-2</c:v>
                </c:pt>
                <c:pt idx="2629">
                  <c:v>1.5369219095029252E-2</c:v>
                </c:pt>
                <c:pt idx="2630">
                  <c:v>1.5366624692369563E-2</c:v>
                </c:pt>
                <c:pt idx="2631">
                  <c:v>1.5364017213147127E-2</c:v>
                </c:pt>
                <c:pt idx="2632">
                  <c:v>1.5361396643203375E-2</c:v>
                </c:pt>
                <c:pt idx="2633">
                  <c:v>1.5358762968391344E-2</c:v>
                </c:pt>
                <c:pt idx="2634">
                  <c:v>1.5356116174564094E-2</c:v>
                </c:pt>
                <c:pt idx="2635">
                  <c:v>1.5353456247574714E-2</c:v>
                </c:pt>
                <c:pt idx="2636">
                  <c:v>1.5350783173282116E-2</c:v>
                </c:pt>
                <c:pt idx="2637">
                  <c:v>1.5348096937533643E-2</c:v>
                </c:pt>
                <c:pt idx="2638">
                  <c:v>1.5345397526176668E-2</c:v>
                </c:pt>
                <c:pt idx="2639">
                  <c:v>1.5342684925087554E-2</c:v>
                </c:pt>
                <c:pt idx="2640">
                  <c:v>1.5339959120090552E-2</c:v>
                </c:pt>
                <c:pt idx="2641">
                  <c:v>1.5337220097050498E-2</c:v>
                </c:pt>
                <c:pt idx="2642">
                  <c:v>1.5334467841820658E-2</c:v>
                </c:pt>
                <c:pt idx="2643">
                  <c:v>1.5331702340277491E-2</c:v>
                </c:pt>
                <c:pt idx="2644">
                  <c:v>1.5328923578227988E-2</c:v>
                </c:pt>
                <c:pt idx="2645">
                  <c:v>1.5326131541554452E-2</c:v>
                </c:pt>
                <c:pt idx="2646">
                  <c:v>1.5323326216116057E-2</c:v>
                </c:pt>
                <c:pt idx="2647">
                  <c:v>1.5320507587748819E-2</c:v>
                </c:pt>
                <c:pt idx="2648">
                  <c:v>1.5317675642294585E-2</c:v>
                </c:pt>
                <c:pt idx="2649">
                  <c:v>1.5314830365653146E-2</c:v>
                </c:pt>
                <c:pt idx="2650">
                  <c:v>1.5311971743643227E-2</c:v>
                </c:pt>
                <c:pt idx="2651">
                  <c:v>1.5309099762118337E-2</c:v>
                </c:pt>
                <c:pt idx="2652">
                  <c:v>1.5306214406932006E-2</c:v>
                </c:pt>
                <c:pt idx="2653">
                  <c:v>1.5303315663949385E-2</c:v>
                </c:pt>
                <c:pt idx="2654">
                  <c:v>1.5300403519018261E-2</c:v>
                </c:pt>
                <c:pt idx="2655">
                  <c:v>1.5297477957992257E-2</c:v>
                </c:pt>
                <c:pt idx="2656">
                  <c:v>1.5294538966719215E-2</c:v>
                </c:pt>
                <c:pt idx="2657">
                  <c:v>1.5291586531070185E-2</c:v>
                </c:pt>
                <c:pt idx="2658">
                  <c:v>1.5288620636875689E-2</c:v>
                </c:pt>
                <c:pt idx="2659">
                  <c:v>1.5285641269989454E-2</c:v>
                </c:pt>
                <c:pt idx="2660">
                  <c:v>1.5282648416288397E-2</c:v>
                </c:pt>
                <c:pt idx="2661">
                  <c:v>1.5279642061614711E-2</c:v>
                </c:pt>
                <c:pt idx="2662">
                  <c:v>1.5276622191810618E-2</c:v>
                </c:pt>
                <c:pt idx="2663">
                  <c:v>1.5273588792735741E-2</c:v>
                </c:pt>
                <c:pt idx="2664">
                  <c:v>1.5270541850261322E-2</c:v>
                </c:pt>
                <c:pt idx="2665">
                  <c:v>1.5267481350212279E-2</c:v>
                </c:pt>
                <c:pt idx="2666">
                  <c:v>1.5264407278465704E-2</c:v>
                </c:pt>
                <c:pt idx="2667">
                  <c:v>1.5261319620852368E-2</c:v>
                </c:pt>
                <c:pt idx="2668">
                  <c:v>1.5258218363249412E-2</c:v>
                </c:pt>
                <c:pt idx="2669">
                  <c:v>1.5255103491493461E-2</c:v>
                </c:pt>
                <c:pt idx="2670">
                  <c:v>1.5251974991444331E-2</c:v>
                </c:pt>
                <c:pt idx="2671">
                  <c:v>1.5248832848956081E-2</c:v>
                </c:pt>
                <c:pt idx="2672">
                  <c:v>1.5245677049888587E-2</c:v>
                </c:pt>
                <c:pt idx="2673">
                  <c:v>1.524250758007858E-2</c:v>
                </c:pt>
                <c:pt idx="2674">
                  <c:v>1.523932442539179E-2</c:v>
                </c:pt>
                <c:pt idx="2675">
                  <c:v>1.523612757169397E-2</c:v>
                </c:pt>
                <c:pt idx="2676">
                  <c:v>1.5232917004804562E-2</c:v>
                </c:pt>
                <c:pt idx="2677">
                  <c:v>1.5229692710612548E-2</c:v>
                </c:pt>
                <c:pt idx="2678">
                  <c:v>1.5226454674943216E-2</c:v>
                </c:pt>
                <c:pt idx="2679">
                  <c:v>1.5223202883674024E-2</c:v>
                </c:pt>
                <c:pt idx="2680">
                  <c:v>1.5219937322647698E-2</c:v>
                </c:pt>
                <c:pt idx="2681">
                  <c:v>1.5216657977701203E-2</c:v>
                </c:pt>
                <c:pt idx="2682">
                  <c:v>1.5213364834735248E-2</c:v>
                </c:pt>
                <c:pt idx="2683">
                  <c:v>1.5210057879546308E-2</c:v>
                </c:pt>
                <c:pt idx="2684">
                  <c:v>1.5206737098035147E-2</c:v>
                </c:pt>
                <c:pt idx="2685">
                  <c:v>1.520340247601568E-2</c:v>
                </c:pt>
                <c:pt idx="2686">
                  <c:v>1.5200053999400318E-2</c:v>
                </c:pt>
                <c:pt idx="2687">
                  <c:v>1.519669165396248E-2</c:v>
                </c:pt>
                <c:pt idx="2688">
                  <c:v>1.5193315425608846E-2</c:v>
                </c:pt>
                <c:pt idx="2689">
                  <c:v>1.5189925300199782E-2</c:v>
                </c:pt>
                <c:pt idx="2690">
                  <c:v>1.5186521263566722E-2</c:v>
                </c:pt>
                <c:pt idx="2691">
                  <c:v>1.518310330155272E-2</c:v>
                </c:pt>
                <c:pt idx="2692">
                  <c:v>1.5179671400041395E-2</c:v>
                </c:pt>
                <c:pt idx="2693">
                  <c:v>1.5176225544881652E-2</c:v>
                </c:pt>
                <c:pt idx="2694">
                  <c:v>1.5172765721899252E-2</c:v>
                </c:pt>
                <c:pt idx="2695">
                  <c:v>1.5169291916977912E-2</c:v>
                </c:pt>
                <c:pt idx="2696">
                  <c:v>1.5165804115955037E-2</c:v>
                </c:pt>
                <c:pt idx="2697">
                  <c:v>1.5162302304714402E-2</c:v>
                </c:pt>
                <c:pt idx="2698">
                  <c:v>1.5158786469052925E-2</c:v>
                </c:pt>
                <c:pt idx="2699">
                  <c:v>1.5155256594883409E-2</c:v>
                </c:pt>
                <c:pt idx="2700">
                  <c:v>1.5151712668026E-2</c:v>
                </c:pt>
                <c:pt idx="2701">
                  <c:v>1.5148154674347217E-2</c:v>
                </c:pt>
                <c:pt idx="2702">
                  <c:v>1.5144582599684651E-2</c:v>
                </c:pt>
                <c:pt idx="2703">
                  <c:v>1.5140996429916464E-2</c:v>
                </c:pt>
                <c:pt idx="2704">
                  <c:v>1.5137396150897684E-2</c:v>
                </c:pt>
                <c:pt idx="2705">
                  <c:v>1.5133781748437028E-2</c:v>
                </c:pt>
                <c:pt idx="2706">
                  <c:v>1.5130153208453302E-2</c:v>
                </c:pt>
                <c:pt idx="2707">
                  <c:v>1.5126510516755284E-2</c:v>
                </c:pt>
                <c:pt idx="2708">
                  <c:v>1.5122853659215502E-2</c:v>
                </c:pt>
                <c:pt idx="2709">
                  <c:v>1.511918262167755E-2</c:v>
                </c:pt>
                <c:pt idx="2710">
                  <c:v>1.511549739000243E-2</c:v>
                </c:pt>
                <c:pt idx="2711">
                  <c:v>1.511179795006277E-2</c:v>
                </c:pt>
                <c:pt idx="2712">
                  <c:v>1.5108084287650116E-2</c:v>
                </c:pt>
                <c:pt idx="2713">
                  <c:v>1.5104356388700878E-2</c:v>
                </c:pt>
                <c:pt idx="2714">
                  <c:v>1.5100614239018253E-2</c:v>
                </c:pt>
                <c:pt idx="2715">
                  <c:v>1.5096857824480784E-2</c:v>
                </c:pt>
                <c:pt idx="2716">
                  <c:v>1.5093087130909115E-2</c:v>
                </c:pt>
                <c:pt idx="2717">
                  <c:v>1.508930214419343E-2</c:v>
                </c:pt>
                <c:pt idx="2718">
                  <c:v>1.5085502850171819E-2</c:v>
                </c:pt>
                <c:pt idx="2719">
                  <c:v>1.5081689234699771E-2</c:v>
                </c:pt>
                <c:pt idx="2720">
                  <c:v>1.5077861283632818E-2</c:v>
                </c:pt>
                <c:pt idx="2721">
                  <c:v>1.5074018982809138E-2</c:v>
                </c:pt>
                <c:pt idx="2722">
                  <c:v>1.5070162318142247E-2</c:v>
                </c:pt>
                <c:pt idx="2723">
                  <c:v>1.5066291275383501E-2</c:v>
                </c:pt>
                <c:pt idx="2724">
                  <c:v>1.5062405840498618E-2</c:v>
                </c:pt>
                <c:pt idx="2725">
                  <c:v>1.5058505999267981E-2</c:v>
                </c:pt>
                <c:pt idx="2726">
                  <c:v>1.5054591737564682E-2</c:v>
                </c:pt>
                <c:pt idx="2727">
                  <c:v>1.5050663041256063E-2</c:v>
                </c:pt>
                <c:pt idx="2728">
                  <c:v>1.5046719896186321E-2</c:v>
                </c:pt>
                <c:pt idx="2729">
                  <c:v>1.5042762288211275E-2</c:v>
                </c:pt>
                <c:pt idx="2730">
                  <c:v>1.5038790203175187E-2</c:v>
                </c:pt>
                <c:pt idx="2731">
                  <c:v>1.5034803626945524E-2</c:v>
                </c:pt>
                <c:pt idx="2732">
                  <c:v>1.5030802545383998E-2</c:v>
                </c:pt>
                <c:pt idx="2733">
                  <c:v>1.5026786944340759E-2</c:v>
                </c:pt>
                <c:pt idx="2734">
                  <c:v>1.5022756809648622E-2</c:v>
                </c:pt>
                <c:pt idx="2735">
                  <c:v>1.5018712127180978E-2</c:v>
                </c:pt>
                <c:pt idx="2736">
                  <c:v>1.5014652882788079E-2</c:v>
                </c:pt>
                <c:pt idx="2737">
                  <c:v>1.5010579062343384E-2</c:v>
                </c:pt>
                <c:pt idx="2738">
                  <c:v>1.5006490651656669E-2</c:v>
                </c:pt>
                <c:pt idx="2739">
                  <c:v>1.5002387636624622E-2</c:v>
                </c:pt>
                <c:pt idx="2740">
                  <c:v>1.4998270003097638E-2</c:v>
                </c:pt>
                <c:pt idx="2741">
                  <c:v>1.4994137736908757E-2</c:v>
                </c:pt>
                <c:pt idx="2742">
                  <c:v>1.4989990823925809E-2</c:v>
                </c:pt>
                <c:pt idx="2743">
                  <c:v>1.4985829249993499E-2</c:v>
                </c:pt>
                <c:pt idx="2744">
                  <c:v>1.4981653000997092E-2</c:v>
                </c:pt>
                <c:pt idx="2745">
                  <c:v>1.4977462062746607E-2</c:v>
                </c:pt>
                <c:pt idx="2746">
                  <c:v>1.4973256421121591E-2</c:v>
                </c:pt>
                <c:pt idx="2747">
                  <c:v>1.4969036061984254E-2</c:v>
                </c:pt>
                <c:pt idx="2748">
                  <c:v>1.4964800971185256E-2</c:v>
                </c:pt>
                <c:pt idx="2749">
                  <c:v>1.4960551134552117E-2</c:v>
                </c:pt>
                <c:pt idx="2750">
                  <c:v>1.4956286537981901E-2</c:v>
                </c:pt>
                <c:pt idx="2751">
                  <c:v>1.4952007167302203E-2</c:v>
                </c:pt>
                <c:pt idx="2752">
                  <c:v>1.4947713008375404E-2</c:v>
                </c:pt>
                <c:pt idx="2753">
                  <c:v>1.4943404047040747E-2</c:v>
                </c:pt>
                <c:pt idx="2754">
                  <c:v>1.4939080269195432E-2</c:v>
                </c:pt>
                <c:pt idx="2755">
                  <c:v>1.4934741660644022E-2</c:v>
                </c:pt>
                <c:pt idx="2756">
                  <c:v>1.4930388207277998E-2</c:v>
                </c:pt>
                <c:pt idx="2757">
                  <c:v>1.4926019894930949E-2</c:v>
                </c:pt>
                <c:pt idx="2758">
                  <c:v>1.4921636709471258E-2</c:v>
                </c:pt>
                <c:pt idx="2759">
                  <c:v>1.4917238636749956E-2</c:v>
                </c:pt>
                <c:pt idx="2760">
                  <c:v>1.4912825662612334E-2</c:v>
                </c:pt>
                <c:pt idx="2761">
                  <c:v>1.4908397772915288E-2</c:v>
                </c:pt>
                <c:pt idx="2762">
                  <c:v>1.490395495353892E-2</c:v>
                </c:pt>
                <c:pt idx="2763">
                  <c:v>1.4899497190311242E-2</c:v>
                </c:pt>
                <c:pt idx="2764">
                  <c:v>1.4895024469095052E-2</c:v>
                </c:pt>
                <c:pt idx="2765">
                  <c:v>1.4890536775747396E-2</c:v>
                </c:pt>
                <c:pt idx="2766">
                  <c:v>1.4886034096119553E-2</c:v>
                </c:pt>
                <c:pt idx="2767">
                  <c:v>1.488151641606285E-2</c:v>
                </c:pt>
                <c:pt idx="2768">
                  <c:v>1.4876983721451804E-2</c:v>
                </c:pt>
                <c:pt idx="2769">
                  <c:v>1.4872435998120439E-2</c:v>
                </c:pt>
                <c:pt idx="2770">
                  <c:v>1.4867873231925966E-2</c:v>
                </c:pt>
                <c:pt idx="2771">
                  <c:v>1.4863295408743028E-2</c:v>
                </c:pt>
                <c:pt idx="2772">
                  <c:v>1.4858702514417324E-2</c:v>
                </c:pt>
                <c:pt idx="2773">
                  <c:v>1.4854094534777226E-2</c:v>
                </c:pt>
                <c:pt idx="2774">
                  <c:v>1.4849442490901343E-2</c:v>
                </c:pt>
                <c:pt idx="2775">
                  <c:v>1.4844169429532875E-2</c:v>
                </c:pt>
                <c:pt idx="2776">
                  <c:v>1.4839513946900425E-2</c:v>
                </c:pt>
                <c:pt idx="2777">
                  <c:v>1.4834843320386067E-2</c:v>
                </c:pt>
                <c:pt idx="2778">
                  <c:v>1.4830157535829934E-2</c:v>
                </c:pt>
                <c:pt idx="2779">
                  <c:v>1.4825456579101171E-2</c:v>
                </c:pt>
                <c:pt idx="2780">
                  <c:v>1.4820740436022604E-2</c:v>
                </c:pt>
                <c:pt idx="2781">
                  <c:v>1.4816009092503994E-2</c:v>
                </c:pt>
                <c:pt idx="2782">
                  <c:v>1.4811262534350868E-2</c:v>
                </c:pt>
                <c:pt idx="2783">
                  <c:v>1.4806500747449889E-2</c:v>
                </c:pt>
                <c:pt idx="2784">
                  <c:v>1.4801723717641414E-2</c:v>
                </c:pt>
                <c:pt idx="2785">
                  <c:v>1.4796931430794807E-2</c:v>
                </c:pt>
                <c:pt idx="2786">
                  <c:v>1.4792123872721529E-2</c:v>
                </c:pt>
                <c:pt idx="2787">
                  <c:v>1.4787301029360529E-2</c:v>
                </c:pt>
                <c:pt idx="2788">
                  <c:v>1.4782462886505969E-2</c:v>
                </c:pt>
                <c:pt idx="2789">
                  <c:v>1.4777609430062115E-2</c:v>
                </c:pt>
                <c:pt idx="2790">
                  <c:v>1.477274064585217E-2</c:v>
                </c:pt>
                <c:pt idx="2791">
                  <c:v>1.4767856519763091E-2</c:v>
                </c:pt>
                <c:pt idx="2792">
                  <c:v>1.4762904806901383E-2</c:v>
                </c:pt>
                <c:pt idx="2793">
                  <c:v>1.4757338808016362E-2</c:v>
                </c:pt>
                <c:pt idx="2794">
                  <c:v>1.4752406372456459E-2</c:v>
                </c:pt>
                <c:pt idx="2795">
                  <c:v>1.4747458536412147E-2</c:v>
                </c:pt>
                <c:pt idx="2796">
                  <c:v>1.4742495285712663E-2</c:v>
                </c:pt>
                <c:pt idx="2797">
                  <c:v>1.4737516606268364E-2</c:v>
                </c:pt>
                <c:pt idx="2798">
                  <c:v>1.4732522483856429E-2</c:v>
                </c:pt>
                <c:pt idx="2799">
                  <c:v>1.4727512904404667E-2</c:v>
                </c:pt>
                <c:pt idx="2800">
                  <c:v>1.4722487853719294E-2</c:v>
                </c:pt>
                <c:pt idx="2801">
                  <c:v>1.4717447317705034E-2</c:v>
                </c:pt>
                <c:pt idx="2802">
                  <c:v>1.4712391282162382E-2</c:v>
                </c:pt>
                <c:pt idx="2803">
                  <c:v>1.4707319732978759E-2</c:v>
                </c:pt>
                <c:pt idx="2804">
                  <c:v>1.470223265602425E-2</c:v>
                </c:pt>
                <c:pt idx="2805">
                  <c:v>1.4697130037111051E-2</c:v>
                </c:pt>
                <c:pt idx="2806">
                  <c:v>1.4692011862120914E-2</c:v>
                </c:pt>
                <c:pt idx="2807">
                  <c:v>1.4686878116941412E-2</c:v>
                </c:pt>
                <c:pt idx="2808">
                  <c:v>1.4681728787355897E-2</c:v>
                </c:pt>
                <c:pt idx="2809">
                  <c:v>1.467656385928099E-2</c:v>
                </c:pt>
                <c:pt idx="2810">
                  <c:v>1.467138331854646E-2</c:v>
                </c:pt>
                <c:pt idx="2811">
                  <c:v>1.4666187151022659E-2</c:v>
                </c:pt>
                <c:pt idx="2812">
                  <c:v>1.4660975342539444E-2</c:v>
                </c:pt>
                <c:pt idx="2813">
                  <c:v>1.4655747878978833E-2</c:v>
                </c:pt>
                <c:pt idx="2814">
                  <c:v>1.4650504746193919E-2</c:v>
                </c:pt>
                <c:pt idx="2815">
                  <c:v>1.4645245930032053E-2</c:v>
                </c:pt>
                <c:pt idx="2816">
                  <c:v>1.4639971416346407E-2</c:v>
                </c:pt>
                <c:pt idx="2817">
                  <c:v>1.4634681191001787E-2</c:v>
                </c:pt>
                <c:pt idx="2818">
                  <c:v>1.462937523985724E-2</c:v>
                </c:pt>
                <c:pt idx="2819">
                  <c:v>1.4624053548748683E-2</c:v>
                </c:pt>
                <c:pt idx="2820">
                  <c:v>1.4618716103558423E-2</c:v>
                </c:pt>
                <c:pt idx="2821">
                  <c:v>1.4613362890134032E-2</c:v>
                </c:pt>
                <c:pt idx="2822">
                  <c:v>1.4607993894334731E-2</c:v>
                </c:pt>
                <c:pt idx="2823">
                  <c:v>1.46026091019908E-2</c:v>
                </c:pt>
                <c:pt idx="2824">
                  <c:v>1.4597208498978911E-2</c:v>
                </c:pt>
                <c:pt idx="2825">
                  <c:v>1.4591792071175771E-2</c:v>
                </c:pt>
                <c:pt idx="2826">
                  <c:v>1.4586262392487923E-2</c:v>
                </c:pt>
                <c:pt idx="2827">
                  <c:v>1.45801320867493E-2</c:v>
                </c:pt>
                <c:pt idx="2828">
                  <c:v>1.4574665831719694E-2</c:v>
                </c:pt>
                <c:pt idx="2829">
                  <c:v>1.4569183693293321E-2</c:v>
                </c:pt>
                <c:pt idx="2830">
                  <c:v>1.4563685657329727E-2</c:v>
                </c:pt>
                <c:pt idx="2831">
                  <c:v>1.4558171709653739E-2</c:v>
                </c:pt>
                <c:pt idx="2832">
                  <c:v>1.4552641836148145E-2</c:v>
                </c:pt>
                <c:pt idx="2833">
                  <c:v>1.4547096022655234E-2</c:v>
                </c:pt>
                <c:pt idx="2834">
                  <c:v>1.4541534255046297E-2</c:v>
                </c:pt>
                <c:pt idx="2835">
                  <c:v>1.4535956519169488E-2</c:v>
                </c:pt>
                <c:pt idx="2836">
                  <c:v>1.4530362800873014E-2</c:v>
                </c:pt>
                <c:pt idx="2837">
                  <c:v>1.4524753086005121E-2</c:v>
                </c:pt>
                <c:pt idx="2838">
                  <c:v>1.4519127360472013E-2</c:v>
                </c:pt>
                <c:pt idx="2839">
                  <c:v>1.4513485610081476E-2</c:v>
                </c:pt>
                <c:pt idx="2840">
                  <c:v>1.4507360373967099E-2</c:v>
                </c:pt>
                <c:pt idx="2841">
                  <c:v>1.4498904569501604E-2</c:v>
                </c:pt>
                <c:pt idx="2842">
                  <c:v>1.4493205472075204E-2</c:v>
                </c:pt>
                <c:pt idx="2843">
                  <c:v>1.4487490285157301E-2</c:v>
                </c:pt>
                <c:pt idx="2844">
                  <c:v>1.4481758994584863E-2</c:v>
                </c:pt>
                <c:pt idx="2845">
                  <c:v>1.4476011586229666E-2</c:v>
                </c:pt>
                <c:pt idx="2846">
                  <c:v>1.4470248045946149E-2</c:v>
                </c:pt>
                <c:pt idx="2847">
                  <c:v>1.4464468359611963E-2</c:v>
                </c:pt>
                <c:pt idx="2848">
                  <c:v>1.4458672513041081E-2</c:v>
                </c:pt>
                <c:pt idx="2849">
                  <c:v>1.4452860492117029E-2</c:v>
                </c:pt>
                <c:pt idx="2850">
                  <c:v>1.444703228268863E-2</c:v>
                </c:pt>
                <c:pt idx="2851">
                  <c:v>1.444118787063949E-2</c:v>
                </c:pt>
                <c:pt idx="2852">
                  <c:v>1.443532724177797E-2</c:v>
                </c:pt>
                <c:pt idx="2853">
                  <c:v>1.4429450381987763E-2</c:v>
                </c:pt>
                <c:pt idx="2854">
                  <c:v>1.4423557277146823E-2</c:v>
                </c:pt>
                <c:pt idx="2855">
                  <c:v>1.4417647913069421E-2</c:v>
                </c:pt>
                <c:pt idx="2856">
                  <c:v>1.4411722275633599E-2</c:v>
                </c:pt>
                <c:pt idx="2857">
                  <c:v>1.440578035070585E-2</c:v>
                </c:pt>
                <c:pt idx="2858">
                  <c:v>1.4399822124135328E-2</c:v>
                </c:pt>
                <c:pt idx="2859">
                  <c:v>1.439384758175387E-2</c:v>
                </c:pt>
                <c:pt idx="2860">
                  <c:v>1.4387856709457057E-2</c:v>
                </c:pt>
                <c:pt idx="2861">
                  <c:v>1.4381849493088388E-2</c:v>
                </c:pt>
                <c:pt idx="2862">
                  <c:v>1.4375825918502992E-2</c:v>
                </c:pt>
                <c:pt idx="2863">
                  <c:v>1.4369785971550246E-2</c:v>
                </c:pt>
                <c:pt idx="2864">
                  <c:v>1.4363729638102745E-2</c:v>
                </c:pt>
                <c:pt idx="2865">
                  <c:v>1.4357656903998371E-2</c:v>
                </c:pt>
                <c:pt idx="2866">
                  <c:v>1.4351567755121385E-2</c:v>
                </c:pt>
                <c:pt idx="2867">
                  <c:v>1.434546217730397E-2</c:v>
                </c:pt>
                <c:pt idx="2868">
                  <c:v>1.43393401564131E-2</c:v>
                </c:pt>
                <c:pt idx="2869">
                  <c:v>1.4333201678298419E-2</c:v>
                </c:pt>
                <c:pt idx="2870">
                  <c:v>1.4327046728832787E-2</c:v>
                </c:pt>
                <c:pt idx="2871">
                  <c:v>1.4320875293865935E-2</c:v>
                </c:pt>
                <c:pt idx="2872">
                  <c:v>1.4314687359253432E-2</c:v>
                </c:pt>
                <c:pt idx="2873">
                  <c:v>1.4308482910850897E-2</c:v>
                </c:pt>
                <c:pt idx="2874">
                  <c:v>1.430226193450819E-2</c:v>
                </c:pt>
                <c:pt idx="2875">
                  <c:v>1.42960244160984E-2</c:v>
                </c:pt>
                <c:pt idx="2876">
                  <c:v>1.4289770341494645E-2</c:v>
                </c:pt>
                <c:pt idx="2877">
                  <c:v>1.4283499696494803E-2</c:v>
                </c:pt>
                <c:pt idx="2878">
                  <c:v>1.4277212467030011E-2</c:v>
                </c:pt>
                <c:pt idx="2879">
                  <c:v>1.4270908638898232E-2</c:v>
                </c:pt>
                <c:pt idx="2880">
                  <c:v>1.4264588197995942E-2</c:v>
                </c:pt>
                <c:pt idx="2881">
                  <c:v>1.4258251130150158E-2</c:v>
                </c:pt>
                <c:pt idx="2882">
                  <c:v>1.4251897421234271E-2</c:v>
                </c:pt>
                <c:pt idx="2883">
                  <c:v>1.4245527057127521E-2</c:v>
                </c:pt>
                <c:pt idx="2884">
                  <c:v>1.4239140023639683E-2</c:v>
                </c:pt>
                <c:pt idx="2885">
                  <c:v>1.4232736306661673E-2</c:v>
                </c:pt>
                <c:pt idx="2886">
                  <c:v>1.4226315892049686E-2</c:v>
                </c:pt>
                <c:pt idx="2887">
                  <c:v>1.4219878765654186E-2</c:v>
                </c:pt>
                <c:pt idx="2888">
                  <c:v>1.4213424913319887E-2</c:v>
                </c:pt>
                <c:pt idx="2889">
                  <c:v>1.4206954320932086E-2</c:v>
                </c:pt>
                <c:pt idx="2890">
                  <c:v>1.4200466974329801E-2</c:v>
                </c:pt>
                <c:pt idx="2891">
                  <c:v>1.4193962859375258E-2</c:v>
                </c:pt>
                <c:pt idx="2892">
                  <c:v>1.4187441961930728E-2</c:v>
                </c:pt>
                <c:pt idx="2893">
                  <c:v>1.4180904267841157E-2</c:v>
                </c:pt>
                <c:pt idx="2894">
                  <c:v>1.4174349762974705E-2</c:v>
                </c:pt>
                <c:pt idx="2895">
                  <c:v>1.4167778433199579E-2</c:v>
                </c:pt>
                <c:pt idx="2896">
                  <c:v>1.4161190264349274E-2</c:v>
                </c:pt>
                <c:pt idx="2897">
                  <c:v>1.4154585242292095E-2</c:v>
                </c:pt>
                <c:pt idx="2898">
                  <c:v>1.4147963352902176E-2</c:v>
                </c:pt>
                <c:pt idx="2899">
                  <c:v>1.4141324582001577E-2</c:v>
                </c:pt>
                <c:pt idx="2900">
                  <c:v>1.4134668915481907E-2</c:v>
                </c:pt>
                <c:pt idx="2901">
                  <c:v>1.4127996339194274E-2</c:v>
                </c:pt>
                <c:pt idx="2902">
                  <c:v>1.4121306838978257E-2</c:v>
                </c:pt>
                <c:pt idx="2903">
                  <c:v>1.4114600400708228E-2</c:v>
                </c:pt>
                <c:pt idx="2904">
                  <c:v>1.4107877010241236E-2</c:v>
                </c:pt>
                <c:pt idx="2905">
                  <c:v>1.4101136653440163E-2</c:v>
                </c:pt>
                <c:pt idx="2906">
                  <c:v>1.4094379316144781E-2</c:v>
                </c:pt>
                <c:pt idx="2907">
                  <c:v>1.4087604984229648E-2</c:v>
                </c:pt>
                <c:pt idx="2908">
                  <c:v>1.4080813643546214E-2</c:v>
                </c:pt>
                <c:pt idx="2909">
                  <c:v>1.4074005279957554E-2</c:v>
                </c:pt>
                <c:pt idx="2910">
                  <c:v>1.4067179879309418E-2</c:v>
                </c:pt>
                <c:pt idx="2911">
                  <c:v>1.4060337427476564E-2</c:v>
                </c:pt>
                <c:pt idx="2912">
                  <c:v>1.4053477910299044E-2</c:v>
                </c:pt>
                <c:pt idx="2913">
                  <c:v>1.4046601313663299E-2</c:v>
                </c:pt>
                <c:pt idx="2914">
                  <c:v>1.40397076233921E-2</c:v>
                </c:pt>
                <c:pt idx="2915">
                  <c:v>1.4032796825371988E-2</c:v>
                </c:pt>
                <c:pt idx="2916">
                  <c:v>1.402586890546058E-2</c:v>
                </c:pt>
                <c:pt idx="2917">
                  <c:v>1.4018923849486595E-2</c:v>
                </c:pt>
                <c:pt idx="2918">
                  <c:v>1.4011961643330916E-2</c:v>
                </c:pt>
                <c:pt idx="2919">
                  <c:v>1.4004982272851321E-2</c:v>
                </c:pt>
                <c:pt idx="2920">
                  <c:v>1.3997985723917207E-2</c:v>
                </c:pt>
                <c:pt idx="2921">
                  <c:v>1.3990971982357481E-2</c:v>
                </c:pt>
                <c:pt idx="2922">
                  <c:v>1.3983941034047445E-2</c:v>
                </c:pt>
                <c:pt idx="2923">
                  <c:v>1.3976892864856644E-2</c:v>
                </c:pt>
                <c:pt idx="2924">
                  <c:v>1.3969827460631513E-2</c:v>
                </c:pt>
                <c:pt idx="2925">
                  <c:v>1.3962744807212739E-2</c:v>
                </c:pt>
                <c:pt idx="2926">
                  <c:v>1.3955644890504777E-2</c:v>
                </c:pt>
                <c:pt idx="2927">
                  <c:v>1.3948527696319452E-2</c:v>
                </c:pt>
                <c:pt idx="2928">
                  <c:v>1.3941393210543943E-2</c:v>
                </c:pt>
                <c:pt idx="2929">
                  <c:v>1.3934241419024929E-2</c:v>
                </c:pt>
                <c:pt idx="2930">
                  <c:v>1.3927072307620724E-2</c:v>
                </c:pt>
                <c:pt idx="2931">
                  <c:v>1.3919885862195487E-2</c:v>
                </c:pt>
                <c:pt idx="2932">
                  <c:v>1.3912682068607633E-2</c:v>
                </c:pt>
                <c:pt idx="2933">
                  <c:v>1.3905460912709829E-2</c:v>
                </c:pt>
                <c:pt idx="2934">
                  <c:v>1.3898222380377976E-2</c:v>
                </c:pt>
                <c:pt idx="2935">
                  <c:v>1.3890966457441674E-2</c:v>
                </c:pt>
                <c:pt idx="2936">
                  <c:v>1.3883693129776916E-2</c:v>
                </c:pt>
                <c:pt idx="2937">
                  <c:v>1.3876402383259746E-2</c:v>
                </c:pt>
                <c:pt idx="2938">
                  <c:v>1.3869094203714131E-2</c:v>
                </c:pt>
                <c:pt idx="2939">
                  <c:v>1.3861768577010422E-2</c:v>
                </c:pt>
                <c:pt idx="2940">
                  <c:v>1.3854425489019023E-2</c:v>
                </c:pt>
                <c:pt idx="2941">
                  <c:v>1.3847064925610388E-2</c:v>
                </c:pt>
                <c:pt idx="2942">
                  <c:v>1.3839686872597103E-2</c:v>
                </c:pt>
                <c:pt idx="2943">
                  <c:v>1.3832291315896059E-2</c:v>
                </c:pt>
                <c:pt idx="2944">
                  <c:v>1.3824878241319949E-2</c:v>
                </c:pt>
                <c:pt idx="2945">
                  <c:v>1.3817447634733636E-2</c:v>
                </c:pt>
                <c:pt idx="2946">
                  <c:v>1.3809999482036791E-2</c:v>
                </c:pt>
                <c:pt idx="2947">
                  <c:v>1.3802533769036467E-2</c:v>
                </c:pt>
                <c:pt idx="2948">
                  <c:v>1.379505048161506E-2</c:v>
                </c:pt>
                <c:pt idx="2949">
                  <c:v>1.3787549605655022E-2</c:v>
                </c:pt>
                <c:pt idx="2950">
                  <c:v>1.3780031126969348E-2</c:v>
                </c:pt>
                <c:pt idx="2951">
                  <c:v>1.3772495031434802E-2</c:v>
                </c:pt>
                <c:pt idx="2952">
                  <c:v>1.3764941304945572E-2</c:v>
                </c:pt>
                <c:pt idx="2953">
                  <c:v>1.3757369933285852E-2</c:v>
                </c:pt>
                <c:pt idx="2954">
                  <c:v>1.3749780902396275E-2</c:v>
                </c:pt>
                <c:pt idx="2955">
                  <c:v>1.3742174198095888E-2</c:v>
                </c:pt>
                <c:pt idx="2956">
                  <c:v>1.3734549806238547E-2</c:v>
                </c:pt>
                <c:pt idx="2957">
                  <c:v>1.3726907712689741E-2</c:v>
                </c:pt>
                <c:pt idx="2958">
                  <c:v>1.371924790331502E-2</c:v>
                </c:pt>
                <c:pt idx="2959">
                  <c:v>1.3711570363968393E-2</c:v>
                </c:pt>
                <c:pt idx="2960">
                  <c:v>1.3703875080532881E-2</c:v>
                </c:pt>
                <c:pt idx="2961">
                  <c:v>1.3696162038827861E-2</c:v>
                </c:pt>
                <c:pt idx="2962">
                  <c:v>1.3688431224724872E-2</c:v>
                </c:pt>
                <c:pt idx="2963">
                  <c:v>1.3680682624107101E-2</c:v>
                </c:pt>
                <c:pt idx="2964">
                  <c:v>1.3672916222805654E-2</c:v>
                </c:pt>
                <c:pt idx="2965">
                  <c:v>1.366513200669804E-2</c:v>
                </c:pt>
                <c:pt idx="2966">
                  <c:v>1.3657329961638633E-2</c:v>
                </c:pt>
                <c:pt idx="2967">
                  <c:v>1.3649510073487669E-2</c:v>
                </c:pt>
                <c:pt idx="2968">
                  <c:v>1.3641672328093843E-2</c:v>
                </c:pt>
                <c:pt idx="2969">
                  <c:v>1.3633816711334871E-2</c:v>
                </c:pt>
                <c:pt idx="2970">
                  <c:v>1.3625943209071146E-2</c:v>
                </c:pt>
                <c:pt idx="2971">
                  <c:v>1.3618051807128356E-2</c:v>
                </c:pt>
                <c:pt idx="2972">
                  <c:v>1.3610142491395963E-2</c:v>
                </c:pt>
                <c:pt idx="2973">
                  <c:v>1.360221524774031E-2</c:v>
                </c:pt>
                <c:pt idx="2974">
                  <c:v>1.3594270062022004E-2</c:v>
                </c:pt>
                <c:pt idx="2975">
                  <c:v>1.358630692005537E-2</c:v>
                </c:pt>
                <c:pt idx="2976">
                  <c:v>1.3578325807759046E-2</c:v>
                </c:pt>
                <c:pt idx="2977">
                  <c:v>1.3570326710947466E-2</c:v>
                </c:pt>
                <c:pt idx="2978">
                  <c:v>1.3562309615527787E-2</c:v>
                </c:pt>
                <c:pt idx="2979">
                  <c:v>1.3554274507314557E-2</c:v>
                </c:pt>
                <c:pt idx="2980">
                  <c:v>1.3546221372174497E-2</c:v>
                </c:pt>
                <c:pt idx="2981">
                  <c:v>1.3538150196009142E-2</c:v>
                </c:pt>
                <c:pt idx="2982">
                  <c:v>1.3530060964621617E-2</c:v>
                </c:pt>
                <c:pt idx="2983">
                  <c:v>1.3521953663907772E-2</c:v>
                </c:pt>
                <c:pt idx="2984">
                  <c:v>1.3513828279728761E-2</c:v>
                </c:pt>
                <c:pt idx="2985">
                  <c:v>1.3505684797916832E-2</c:v>
                </c:pt>
                <c:pt idx="2986">
                  <c:v>1.349752320436221E-2</c:v>
                </c:pt>
                <c:pt idx="2987">
                  <c:v>1.3489343484908841E-2</c:v>
                </c:pt>
                <c:pt idx="2988">
                  <c:v>1.3481145625418099E-2</c:v>
                </c:pt>
                <c:pt idx="2989">
                  <c:v>1.3472929611763001E-2</c:v>
                </c:pt>
                <c:pt idx="2990">
                  <c:v>1.346469542978186E-2</c:v>
                </c:pt>
                <c:pt idx="2991">
                  <c:v>1.3456443065359393E-2</c:v>
                </c:pt>
                <c:pt idx="2992">
                  <c:v>1.3448172504328235E-2</c:v>
                </c:pt>
                <c:pt idx="2993">
                  <c:v>1.3439883732573214E-2</c:v>
                </c:pt>
                <c:pt idx="2994">
                  <c:v>1.3431576735932866E-2</c:v>
                </c:pt>
                <c:pt idx="2995">
                  <c:v>1.3423251500303712E-2</c:v>
                </c:pt>
                <c:pt idx="2996">
                  <c:v>1.3414908011512825E-2</c:v>
                </c:pt>
                <c:pt idx="2997">
                  <c:v>1.3406546255427875E-2</c:v>
                </c:pt>
                <c:pt idx="2998">
                  <c:v>1.339816621790501E-2</c:v>
                </c:pt>
                <c:pt idx="2999">
                  <c:v>1.3389767884817801E-2</c:v>
                </c:pt>
                <c:pt idx="3000">
                  <c:v>1.3381351242022511E-2</c:v>
                </c:pt>
                <c:pt idx="3001">
                  <c:v>1.3372916275358073E-2</c:v>
                </c:pt>
                <c:pt idx="3002">
                  <c:v>1.3364462970744576E-2</c:v>
                </c:pt>
                <c:pt idx="3003">
                  <c:v>1.3355991313980525E-2</c:v>
                </c:pt>
                <c:pt idx="3004">
                  <c:v>1.3347501290939782E-2</c:v>
                </c:pt>
                <c:pt idx="3005">
                  <c:v>1.3338992887496265E-2</c:v>
                </c:pt>
                <c:pt idx="3006">
                  <c:v>1.3330466089529742E-2</c:v>
                </c:pt>
                <c:pt idx="3007">
                  <c:v>1.3321920882850537E-2</c:v>
                </c:pt>
                <c:pt idx="3008">
                  <c:v>1.3313357253350115E-2</c:v>
                </c:pt>
                <c:pt idx="3009">
                  <c:v>1.3304775186902623E-2</c:v>
                </c:pt>
                <c:pt idx="3010">
                  <c:v>1.3296174669341729E-2</c:v>
                </c:pt>
                <c:pt idx="3011">
                  <c:v>1.3287555686524314E-2</c:v>
                </c:pt>
                <c:pt idx="3012">
                  <c:v>1.3278918224342079E-2</c:v>
                </c:pt>
                <c:pt idx="3013">
                  <c:v>1.3270262268646235E-2</c:v>
                </c:pt>
                <c:pt idx="3014">
                  <c:v>1.326158780527068E-2</c:v>
                </c:pt>
                <c:pt idx="3015">
                  <c:v>1.3252894820113074E-2</c:v>
                </c:pt>
                <c:pt idx="3016">
                  <c:v>1.3244183299013222E-2</c:v>
                </c:pt>
                <c:pt idx="3017">
                  <c:v>1.3235453227834149E-2</c:v>
                </c:pt>
                <c:pt idx="3018">
                  <c:v>1.3226704592438949E-2</c:v>
                </c:pt>
                <c:pt idx="3019">
                  <c:v>1.3217937378696554E-2</c:v>
                </c:pt>
                <c:pt idx="3020">
                  <c:v>1.3209151572441213E-2</c:v>
                </c:pt>
                <c:pt idx="3021">
                  <c:v>1.3200347159588318E-2</c:v>
                </c:pt>
                <c:pt idx="3022">
                  <c:v>1.3191524125943269E-2</c:v>
                </c:pt>
                <c:pt idx="3023">
                  <c:v>1.3182682457381033E-2</c:v>
                </c:pt>
                <c:pt idx="3024">
                  <c:v>1.3173822139788217E-2</c:v>
                </c:pt>
                <c:pt idx="3025">
                  <c:v>1.3164943158993574E-2</c:v>
                </c:pt>
                <c:pt idx="3026">
                  <c:v>1.3156045500883827E-2</c:v>
                </c:pt>
                <c:pt idx="3027">
                  <c:v>1.3147129151293636E-2</c:v>
                </c:pt>
                <c:pt idx="3028">
                  <c:v>1.3138194096121429E-2</c:v>
                </c:pt>
                <c:pt idx="3029">
                  <c:v>1.3129240321190404E-2</c:v>
                </c:pt>
                <c:pt idx="3030">
                  <c:v>1.3120267812399108E-2</c:v>
                </c:pt>
                <c:pt idx="3031">
                  <c:v>1.3111276555559272E-2</c:v>
                </c:pt>
                <c:pt idx="3032">
                  <c:v>1.3102266536581149E-2</c:v>
                </c:pt>
                <c:pt idx="3033">
                  <c:v>1.3093237741311338E-2</c:v>
                </c:pt>
                <c:pt idx="3034">
                  <c:v>1.3083777415296469E-2</c:v>
                </c:pt>
                <c:pt idx="3035">
                  <c:v>1.3073827030798039E-2</c:v>
                </c:pt>
                <c:pt idx="3036">
                  <c:v>1.3064739132277858E-2</c:v>
                </c:pt>
                <c:pt idx="3037">
                  <c:v>1.305563239886339E-2</c:v>
                </c:pt>
                <c:pt idx="3038">
                  <c:v>1.3046506816442097E-2</c:v>
                </c:pt>
                <c:pt idx="3039">
                  <c:v>1.3037362370889909E-2</c:v>
                </c:pt>
                <c:pt idx="3040">
                  <c:v>1.3028199048036484E-2</c:v>
                </c:pt>
                <c:pt idx="3041">
                  <c:v>1.3019016833775253E-2</c:v>
                </c:pt>
                <c:pt idx="3042">
                  <c:v>1.3009815713947576E-2</c:v>
                </c:pt>
                <c:pt idx="3043">
                  <c:v>1.3000595674406467E-2</c:v>
                </c:pt>
                <c:pt idx="3044">
                  <c:v>1.2991356701062906E-2</c:v>
                </c:pt>
                <c:pt idx="3045">
                  <c:v>1.2982098779712117E-2</c:v>
                </c:pt>
                <c:pt idx="3046">
                  <c:v>1.2972821911022961E-2</c:v>
                </c:pt>
                <c:pt idx="3047">
                  <c:v>1.2963533585278873E-2</c:v>
                </c:pt>
                <c:pt idx="3048">
                  <c:v>1.2954253503826098E-2</c:v>
                </c:pt>
                <c:pt idx="3049">
                  <c:v>1.294498489852733E-2</c:v>
                </c:pt>
                <c:pt idx="3050">
                  <c:v>1.293572781344085E-2</c:v>
                </c:pt>
                <c:pt idx="3051">
                  <c:v>1.2926482292624886E-2</c:v>
                </c:pt>
                <c:pt idx="3052">
                  <c:v>1.2917248380137617E-2</c:v>
                </c:pt>
                <c:pt idx="3053">
                  <c:v>1.2908026120071929E-2</c:v>
                </c:pt>
                <c:pt idx="3054">
                  <c:v>1.2898815556439583E-2</c:v>
                </c:pt>
                <c:pt idx="3055">
                  <c:v>1.2889616733362327E-2</c:v>
                </c:pt>
                <c:pt idx="3056">
                  <c:v>1.288042969484603E-2</c:v>
                </c:pt>
                <c:pt idx="3057">
                  <c:v>1.2871254484994977E-2</c:v>
                </c:pt>
                <c:pt idx="3058">
                  <c:v>1.2862091147843905E-2</c:v>
                </c:pt>
                <c:pt idx="3059">
                  <c:v>1.2852939727485423E-2</c:v>
                </c:pt>
                <c:pt idx="3060">
                  <c:v>1.2843800267954175E-2</c:v>
                </c:pt>
                <c:pt idx="3061">
                  <c:v>1.2834672813307928E-2</c:v>
                </c:pt>
                <c:pt idx="3062">
                  <c:v>1.2825557407639155E-2</c:v>
                </c:pt>
                <c:pt idx="3063">
                  <c:v>1.2816454094988156E-2</c:v>
                </c:pt>
                <c:pt idx="3064">
                  <c:v>1.2807362919412564E-2</c:v>
                </c:pt>
                <c:pt idx="3065">
                  <c:v>1.279828392499893E-2</c:v>
                </c:pt>
                <c:pt idx="3066">
                  <c:v>1.2789217155793207E-2</c:v>
                </c:pt>
                <c:pt idx="3067">
                  <c:v>1.278016265585869E-2</c:v>
                </c:pt>
                <c:pt idx="3068">
                  <c:v>1.2771120469247041E-2</c:v>
                </c:pt>
                <c:pt idx="3069">
                  <c:v>1.2762090640050423E-2</c:v>
                </c:pt>
                <c:pt idx="3070">
                  <c:v>1.2753073212303033E-2</c:v>
                </c:pt>
                <c:pt idx="3071">
                  <c:v>1.2744068230067993E-2</c:v>
                </c:pt>
                <c:pt idx="3072">
                  <c:v>1.2735075737425747E-2</c:v>
                </c:pt>
                <c:pt idx="3073">
                  <c:v>1.2726095778427746E-2</c:v>
                </c:pt>
                <c:pt idx="3074">
                  <c:v>1.2717128397131185E-2</c:v>
                </c:pt>
                <c:pt idx="3075">
                  <c:v>1.2708173637610589E-2</c:v>
                </c:pt>
                <c:pt idx="3076">
                  <c:v>1.2699231543905698E-2</c:v>
                </c:pt>
                <c:pt idx="3077">
                  <c:v>1.2690302160119914E-2</c:v>
                </c:pt>
                <c:pt idx="3078">
                  <c:v>1.2681385530263932E-2</c:v>
                </c:pt>
                <c:pt idx="3079">
                  <c:v>1.2672481698429484E-2</c:v>
                </c:pt>
                <c:pt idx="3080">
                  <c:v>1.2663590708679312E-2</c:v>
                </c:pt>
                <c:pt idx="3081">
                  <c:v>1.2654712605070315E-2</c:v>
                </c:pt>
                <c:pt idx="3082">
                  <c:v>1.2645847431659356E-2</c:v>
                </c:pt>
                <c:pt idx="3083">
                  <c:v>1.2636995232509048E-2</c:v>
                </c:pt>
                <c:pt idx="3084">
                  <c:v>1.2628156051681967E-2</c:v>
                </c:pt>
                <c:pt idx="3085">
                  <c:v>1.2619329933258018E-2</c:v>
                </c:pt>
                <c:pt idx="3086">
                  <c:v>1.2610105896741114E-2</c:v>
                </c:pt>
                <c:pt idx="3087">
                  <c:v>1.2600461012811129E-2</c:v>
                </c:pt>
                <c:pt idx="3088">
                  <c:v>1.2591676234445617E-2</c:v>
                </c:pt>
                <c:pt idx="3089">
                  <c:v>1.2582904701015179E-2</c:v>
                </c:pt>
                <c:pt idx="3090">
                  <c:v>1.257414645656477E-2</c:v>
                </c:pt>
                <c:pt idx="3091">
                  <c:v>1.2565401545168262E-2</c:v>
                </c:pt>
                <c:pt idx="3092">
                  <c:v>1.2556670010905281E-2</c:v>
                </c:pt>
                <c:pt idx="3093">
                  <c:v>1.2547951897785915E-2</c:v>
                </c:pt>
                <c:pt idx="3094">
                  <c:v>1.2539247249918671E-2</c:v>
                </c:pt>
                <c:pt idx="3095">
                  <c:v>1.2530556111365687E-2</c:v>
                </c:pt>
                <c:pt idx="3096">
                  <c:v>1.252187852615431E-2</c:v>
                </c:pt>
                <c:pt idx="3097">
                  <c:v>1.2513214538363977E-2</c:v>
                </c:pt>
                <c:pt idx="3098">
                  <c:v>1.2504564192062501E-2</c:v>
                </c:pt>
                <c:pt idx="3099">
                  <c:v>1.2495927531300287E-2</c:v>
                </c:pt>
                <c:pt idx="3100">
                  <c:v>1.248730460016245E-2</c:v>
                </c:pt>
                <c:pt idx="3101">
                  <c:v>1.2478695442676156E-2</c:v>
                </c:pt>
                <c:pt idx="3102">
                  <c:v>1.2470100102926443E-2</c:v>
                </c:pt>
                <c:pt idx="3103">
                  <c:v>1.2461518624963574E-2</c:v>
                </c:pt>
                <c:pt idx="3104">
                  <c:v>1.2452951052860933E-2</c:v>
                </c:pt>
                <c:pt idx="3105">
                  <c:v>1.244439743065712E-2</c:v>
                </c:pt>
                <c:pt idx="3106">
                  <c:v>1.2435857802442831E-2</c:v>
                </c:pt>
                <c:pt idx="3107">
                  <c:v>1.2427332212250805E-2</c:v>
                </c:pt>
                <c:pt idx="3108">
                  <c:v>1.2418820704177451E-2</c:v>
                </c:pt>
                <c:pt idx="3109">
                  <c:v>1.2410323322249651E-2</c:v>
                </c:pt>
                <c:pt idx="3110">
                  <c:v>1.240184011053479E-2</c:v>
                </c:pt>
                <c:pt idx="3111">
                  <c:v>1.23933711131118E-2</c:v>
                </c:pt>
                <c:pt idx="3112">
                  <c:v>1.2384916374036417E-2</c:v>
                </c:pt>
                <c:pt idx="3113">
                  <c:v>1.237647593736434E-2</c:v>
                </c:pt>
                <c:pt idx="3114">
                  <c:v>1.2368049847151234E-2</c:v>
                </c:pt>
                <c:pt idx="3115">
                  <c:v>1.2359638147470106E-2</c:v>
                </c:pt>
                <c:pt idx="3116">
                  <c:v>1.2351240882364979E-2</c:v>
                </c:pt>
                <c:pt idx="3117">
                  <c:v>1.2342858095926161E-2</c:v>
                </c:pt>
                <c:pt idx="3118">
                  <c:v>1.2334489832191818E-2</c:v>
                </c:pt>
                <c:pt idx="3119">
                  <c:v>1.2326136135229033E-2</c:v>
                </c:pt>
                <c:pt idx="3120">
                  <c:v>1.2317797049093273E-2</c:v>
                </c:pt>
                <c:pt idx="3121">
                  <c:v>1.2309472617874731E-2</c:v>
                </c:pt>
                <c:pt idx="3122">
                  <c:v>1.2301162885570892E-2</c:v>
                </c:pt>
                <c:pt idx="3123">
                  <c:v>1.2292867896312426E-2</c:v>
                </c:pt>
                <c:pt idx="3124">
                  <c:v>1.2284587694119926E-2</c:v>
                </c:pt>
                <c:pt idx="3125">
                  <c:v>1.2276322323089249E-2</c:v>
                </c:pt>
                <c:pt idx="3126">
                  <c:v>1.2268071827211966E-2</c:v>
                </c:pt>
                <c:pt idx="3127">
                  <c:v>1.2259836250635994E-2</c:v>
                </c:pt>
                <c:pt idx="3128">
                  <c:v>1.2251615637381811E-2</c:v>
                </c:pt>
                <c:pt idx="3129">
                  <c:v>1.2243410031487229E-2</c:v>
                </c:pt>
                <c:pt idx="3130">
                  <c:v>1.2235219477036369E-2</c:v>
                </c:pt>
                <c:pt idx="3131">
                  <c:v>1.2227044018119117E-2</c:v>
                </c:pt>
                <c:pt idx="3132">
                  <c:v>1.2218883698738449E-2</c:v>
                </c:pt>
                <c:pt idx="3133">
                  <c:v>1.2210738562984191E-2</c:v>
                </c:pt>
                <c:pt idx="3134">
                  <c:v>1.2202608654928768E-2</c:v>
                </c:pt>
                <c:pt idx="3135">
                  <c:v>1.2194494018632986E-2</c:v>
                </c:pt>
                <c:pt idx="3136">
                  <c:v>1.218639469813446E-2</c:v>
                </c:pt>
                <c:pt idx="3137">
                  <c:v>1.2178310737499738E-2</c:v>
                </c:pt>
                <c:pt idx="3138">
                  <c:v>1.2169869507251537E-2</c:v>
                </c:pt>
                <c:pt idx="3139">
                  <c:v>1.2161039891618786E-2</c:v>
                </c:pt>
                <c:pt idx="3140">
                  <c:v>1.2153004491726821E-2</c:v>
                </c:pt>
                <c:pt idx="3141">
                  <c:v>1.2144984634229156E-2</c:v>
                </c:pt>
                <c:pt idx="3142">
                  <c:v>1.2136980363192202E-2</c:v>
                </c:pt>
                <c:pt idx="3143">
                  <c:v>1.2128991722693921E-2</c:v>
                </c:pt>
                <c:pt idx="3144">
                  <c:v>1.2121018756794874E-2</c:v>
                </c:pt>
                <c:pt idx="3145">
                  <c:v>1.2113061509526644E-2</c:v>
                </c:pt>
                <c:pt idx="3146">
                  <c:v>1.2105120024990281E-2</c:v>
                </c:pt>
                <c:pt idx="3147">
                  <c:v>1.2097194347217314E-2</c:v>
                </c:pt>
                <c:pt idx="3148">
                  <c:v>1.2089284520279788E-2</c:v>
                </c:pt>
                <c:pt idx="3149">
                  <c:v>1.2081390588238143E-2</c:v>
                </c:pt>
                <c:pt idx="3150">
                  <c:v>1.2073512595141203E-2</c:v>
                </c:pt>
                <c:pt idx="3151">
                  <c:v>1.2066012023605079E-2</c:v>
                </c:pt>
                <c:pt idx="3152">
                  <c:v>1.2058924473879396E-2</c:v>
                </c:pt>
                <c:pt idx="3153">
                  <c:v>1.2051092263439584E-2</c:v>
                </c:pt>
                <c:pt idx="3154">
                  <c:v>1.2043276161921346E-2</c:v>
                </c:pt>
                <c:pt idx="3155">
                  <c:v>1.2035476213350235E-2</c:v>
                </c:pt>
                <c:pt idx="3156">
                  <c:v>1.2027335448101372E-2</c:v>
                </c:pt>
                <c:pt idx="3157">
                  <c:v>1.2018816635377974E-2</c:v>
                </c:pt>
                <c:pt idx="3158">
                  <c:v>1.2011067740120769E-2</c:v>
                </c:pt>
                <c:pt idx="3159">
                  <c:v>1.2003335180368307E-2</c:v>
                </c:pt>
                <c:pt idx="3160">
                  <c:v>1.1995619000163403E-2</c:v>
                </c:pt>
                <c:pt idx="3161">
                  <c:v>1.1987919243583592E-2</c:v>
                </c:pt>
                <c:pt idx="3162">
                  <c:v>1.1980235954694806E-2</c:v>
                </c:pt>
                <c:pt idx="3163">
                  <c:v>1.1972569177551379E-2</c:v>
                </c:pt>
                <c:pt idx="3164">
                  <c:v>1.1964918956201824E-2</c:v>
                </c:pt>
                <c:pt idx="3165">
                  <c:v>1.1957285334723598E-2</c:v>
                </c:pt>
                <c:pt idx="3166">
                  <c:v>1.1949668357176759E-2</c:v>
                </c:pt>
                <c:pt idx="3167">
                  <c:v>1.1942068067598182E-2</c:v>
                </c:pt>
                <c:pt idx="3168">
                  <c:v>1.1934484510094224E-2</c:v>
                </c:pt>
                <c:pt idx="3169">
                  <c:v>1.1926917728661177E-2</c:v>
                </c:pt>
                <c:pt idx="3170">
                  <c:v>1.1919367767434312E-2</c:v>
                </c:pt>
                <c:pt idx="3171">
                  <c:v>1.1911834670409892E-2</c:v>
                </c:pt>
                <c:pt idx="3172">
                  <c:v>1.1904318481671025E-2</c:v>
                </c:pt>
                <c:pt idx="3173">
                  <c:v>1.1896819245295018E-2</c:v>
                </c:pt>
                <c:pt idx="3174">
                  <c:v>1.1889337005335985E-2</c:v>
                </c:pt>
                <c:pt idx="3175">
                  <c:v>1.1881871805813283E-2</c:v>
                </c:pt>
                <c:pt idx="3176">
                  <c:v>1.1874423690856284E-2</c:v>
                </c:pt>
                <c:pt idx="3177">
                  <c:v>1.1866992704478517E-2</c:v>
                </c:pt>
                <c:pt idx="3178">
                  <c:v>1.1859578890745617E-2</c:v>
                </c:pt>
                <c:pt idx="3179">
                  <c:v>1.1852182293734781E-2</c:v>
                </c:pt>
                <c:pt idx="3180">
                  <c:v>1.1844802957482659E-2</c:v>
                </c:pt>
                <c:pt idx="3181">
                  <c:v>1.1837440926072208E-2</c:v>
                </c:pt>
                <c:pt idx="3182">
                  <c:v>1.1830096243557416E-2</c:v>
                </c:pt>
                <c:pt idx="3183">
                  <c:v>1.1822768953986467E-2</c:v>
                </c:pt>
                <c:pt idx="3184">
                  <c:v>1.1815459101448067E-2</c:v>
                </c:pt>
                <c:pt idx="3185">
                  <c:v>1.1808166729972994E-2</c:v>
                </c:pt>
                <c:pt idx="3186">
                  <c:v>1.1800891883620967E-2</c:v>
                </c:pt>
                <c:pt idx="3187">
                  <c:v>1.1793634606474864E-2</c:v>
                </c:pt>
                <c:pt idx="3188">
                  <c:v>1.1786394942594373E-2</c:v>
                </c:pt>
                <c:pt idx="3189">
                  <c:v>1.1779172936004428E-2</c:v>
                </c:pt>
                <c:pt idx="3190">
                  <c:v>1.1770997258493359E-2</c:v>
                </c:pt>
                <c:pt idx="3191">
                  <c:v>1.1761707560059963E-2</c:v>
                </c:pt>
                <c:pt idx="3192">
                  <c:v>1.1754546427359668E-2</c:v>
                </c:pt>
                <c:pt idx="3193">
                  <c:v>1.1747403147086099E-2</c:v>
                </c:pt>
                <c:pt idx="3194">
                  <c:v>1.1740277763322034E-2</c:v>
                </c:pt>
                <c:pt idx="3195">
                  <c:v>1.1733170320121286E-2</c:v>
                </c:pt>
                <c:pt idx="3196">
                  <c:v>1.1726080861526069E-2</c:v>
                </c:pt>
                <c:pt idx="3197">
                  <c:v>1.1719009431636507E-2</c:v>
                </c:pt>
                <c:pt idx="3198">
                  <c:v>1.1711956074471622E-2</c:v>
                </c:pt>
                <c:pt idx="3199">
                  <c:v>1.1704920834114146E-2</c:v>
                </c:pt>
                <c:pt idx="3200">
                  <c:v>1.1697903754612044E-2</c:v>
                </c:pt>
                <c:pt idx="3201">
                  <c:v>1.1690904880048021E-2</c:v>
                </c:pt>
                <c:pt idx="3202">
                  <c:v>1.1683924254446856E-2</c:v>
                </c:pt>
                <c:pt idx="3203">
                  <c:v>1.1676961921914407E-2</c:v>
                </c:pt>
                <c:pt idx="3204">
                  <c:v>1.1670017926463851E-2</c:v>
                </c:pt>
                <c:pt idx="3205">
                  <c:v>1.1663092312177862E-2</c:v>
                </c:pt>
                <c:pt idx="3206">
                  <c:v>1.1655878785391437E-2</c:v>
                </c:pt>
                <c:pt idx="3207">
                  <c:v>1.1648313810795624E-2</c:v>
                </c:pt>
                <c:pt idx="3208">
                  <c:v>1.1641446252743786E-2</c:v>
                </c:pt>
                <c:pt idx="3209">
                  <c:v>1.1634597258364668E-2</c:v>
                </c:pt>
                <c:pt idx="3210">
                  <c:v>1.1627766871764079E-2</c:v>
                </c:pt>
                <c:pt idx="3211">
                  <c:v>1.162095513696672E-2</c:v>
                </c:pt>
                <c:pt idx="3212">
                  <c:v>1.1614162098072591E-2</c:v>
                </c:pt>
                <c:pt idx="3213">
                  <c:v>1.1607387799112185E-2</c:v>
                </c:pt>
                <c:pt idx="3214">
                  <c:v>1.1600632284127565E-2</c:v>
                </c:pt>
                <c:pt idx="3215">
                  <c:v>1.159389559723609E-2</c:v>
                </c:pt>
                <c:pt idx="3216">
                  <c:v>1.1587177782450856E-2</c:v>
                </c:pt>
                <c:pt idx="3217">
                  <c:v>1.1580478883854462E-2</c:v>
                </c:pt>
                <c:pt idx="3218">
                  <c:v>1.1573798945483162E-2</c:v>
                </c:pt>
                <c:pt idx="3219">
                  <c:v>1.1567138011442711E-2</c:v>
                </c:pt>
                <c:pt idx="3220">
                  <c:v>1.1560496125740402E-2</c:v>
                </c:pt>
                <c:pt idx="3221">
                  <c:v>1.1553873332458818E-2</c:v>
                </c:pt>
                <c:pt idx="3222">
                  <c:v>1.1547269675674741E-2</c:v>
                </c:pt>
                <c:pt idx="3223">
                  <c:v>1.1540685199418621E-2</c:v>
                </c:pt>
                <c:pt idx="3224">
                  <c:v>1.153411994776145E-2</c:v>
                </c:pt>
                <c:pt idx="3225">
                  <c:v>1.1527573964797378E-2</c:v>
                </c:pt>
                <c:pt idx="3226">
                  <c:v>1.1521047294539479E-2</c:v>
                </c:pt>
                <c:pt idx="3227">
                  <c:v>1.1514539981064525E-2</c:v>
                </c:pt>
                <c:pt idx="3228">
                  <c:v>1.1508052068431923E-2</c:v>
                </c:pt>
                <c:pt idx="3229">
                  <c:v>1.1501583600701065E-2</c:v>
                </c:pt>
                <c:pt idx="3230">
                  <c:v>1.1495134621931353E-2</c:v>
                </c:pt>
                <c:pt idx="3231">
                  <c:v>1.1488705176205356E-2</c:v>
                </c:pt>
                <c:pt idx="3232">
                  <c:v>1.1482295307536135E-2</c:v>
                </c:pt>
                <c:pt idx="3233">
                  <c:v>1.1475905060046804E-2</c:v>
                </c:pt>
                <c:pt idx="3234">
                  <c:v>1.1469534477744637E-2</c:v>
                </c:pt>
                <c:pt idx="3235">
                  <c:v>1.1463183604694831E-2</c:v>
                </c:pt>
                <c:pt idx="3236">
                  <c:v>1.1456852484979954E-2</c:v>
                </c:pt>
                <c:pt idx="3237">
                  <c:v>1.1450541162670996E-2</c:v>
                </c:pt>
                <c:pt idx="3238">
                  <c:v>1.1444249681781036E-2</c:v>
                </c:pt>
                <c:pt idx="3239">
                  <c:v>1.1437978086410023E-2</c:v>
                </c:pt>
                <c:pt idx="3240">
                  <c:v>1.1431726420617372E-2</c:v>
                </c:pt>
                <c:pt idx="3241">
                  <c:v>1.1425494728421966E-2</c:v>
                </c:pt>
                <c:pt idx="3242">
                  <c:v>1.1419283053941135E-2</c:v>
                </c:pt>
                <c:pt idx="3243">
                  <c:v>1.1413091441176393E-2</c:v>
                </c:pt>
                <c:pt idx="3244">
                  <c:v>1.1406919934262459E-2</c:v>
                </c:pt>
                <c:pt idx="3245">
                  <c:v>1.1400768577189271E-2</c:v>
                </c:pt>
                <c:pt idx="3246">
                  <c:v>1.1394637414033642E-2</c:v>
                </c:pt>
                <c:pt idx="3247">
                  <c:v>1.1388526488901349E-2</c:v>
                </c:pt>
                <c:pt idx="3248">
                  <c:v>1.1382435845782347E-2</c:v>
                </c:pt>
                <c:pt idx="3249">
                  <c:v>1.13763655287998E-2</c:v>
                </c:pt>
                <c:pt idx="3250">
                  <c:v>1.1370315581966836E-2</c:v>
                </c:pt>
                <c:pt idx="3251">
                  <c:v>1.1364286049377675E-2</c:v>
                </c:pt>
                <c:pt idx="3252">
                  <c:v>1.1358276975068634E-2</c:v>
                </c:pt>
                <c:pt idx="3253">
                  <c:v>1.1352288403110776E-2</c:v>
                </c:pt>
                <c:pt idx="3254">
                  <c:v>1.1346320377563593E-2</c:v>
                </c:pt>
                <c:pt idx="3255">
                  <c:v>1.1340372942498173E-2</c:v>
                </c:pt>
                <c:pt idx="3256">
                  <c:v>1.1334446141950855E-2</c:v>
                </c:pt>
                <c:pt idx="3257">
                  <c:v>1.1328540019986951E-2</c:v>
                </c:pt>
                <c:pt idx="3258">
                  <c:v>1.1322654620689156E-2</c:v>
                </c:pt>
                <c:pt idx="3259">
                  <c:v>1.1316789988099631E-2</c:v>
                </c:pt>
                <c:pt idx="3260">
                  <c:v>1.1310946166283713E-2</c:v>
                </c:pt>
                <c:pt idx="3261">
                  <c:v>1.130512319930096E-2</c:v>
                </c:pt>
                <c:pt idx="3262">
                  <c:v>1.1299321131205147E-2</c:v>
                </c:pt>
                <c:pt idx="3263">
                  <c:v>1.1293540006055857E-2</c:v>
                </c:pt>
                <c:pt idx="3264">
                  <c:v>1.1287779867924258E-2</c:v>
                </c:pt>
                <c:pt idx="3265">
                  <c:v>1.1282040760893119E-2</c:v>
                </c:pt>
                <c:pt idx="3266">
                  <c:v>1.1276322728964144E-2</c:v>
                </c:pt>
                <c:pt idx="3267">
                  <c:v>1.1270625816237492E-2</c:v>
                </c:pt>
                <c:pt idx="3268">
                  <c:v>1.1264950066767015E-2</c:v>
                </c:pt>
                <c:pt idx="3269">
                  <c:v>1.1259295524606569E-2</c:v>
                </c:pt>
                <c:pt idx="3270">
                  <c:v>1.1253662233833199E-2</c:v>
                </c:pt>
                <c:pt idx="3271">
                  <c:v>1.1248050238477622E-2</c:v>
                </c:pt>
                <c:pt idx="3272">
                  <c:v>1.1242459582640075E-2</c:v>
                </c:pt>
                <c:pt idx="3273">
                  <c:v>1.1236890310345518E-2</c:v>
                </c:pt>
                <c:pt idx="3274">
                  <c:v>1.1231342465671043E-2</c:v>
                </c:pt>
                <c:pt idx="3275">
                  <c:v>1.12258160926706E-2</c:v>
                </c:pt>
                <c:pt idx="3276">
                  <c:v>1.1220311235403941E-2</c:v>
                </c:pt>
                <c:pt idx="3277">
                  <c:v>1.1214827937954003E-2</c:v>
                </c:pt>
                <c:pt idx="3278">
                  <c:v>1.1209366244340031E-2</c:v>
                </c:pt>
                <c:pt idx="3279">
                  <c:v>1.1203926198656577E-2</c:v>
                </c:pt>
                <c:pt idx="3280">
                  <c:v>1.119850784496346E-2</c:v>
                </c:pt>
                <c:pt idx="3281">
                  <c:v>1.1193111227291559E-2</c:v>
                </c:pt>
                <c:pt idx="3282">
                  <c:v>1.1187736389718103E-2</c:v>
                </c:pt>
                <c:pt idx="3283">
                  <c:v>1.1182383376314548E-2</c:v>
                </c:pt>
                <c:pt idx="3284">
                  <c:v>1.1177052231134996E-2</c:v>
                </c:pt>
                <c:pt idx="3285">
                  <c:v>1.1171742998233565E-2</c:v>
                </c:pt>
                <c:pt idx="3286">
                  <c:v>1.1166455721664392E-2</c:v>
                </c:pt>
                <c:pt idx="3287">
                  <c:v>1.1161190445522176E-2</c:v>
                </c:pt>
                <c:pt idx="3288">
                  <c:v>1.1155947213820554E-2</c:v>
                </c:pt>
                <c:pt idx="3289">
                  <c:v>1.1150726070654269E-2</c:v>
                </c:pt>
                <c:pt idx="3290">
                  <c:v>1.1145527060065949E-2</c:v>
                </c:pt>
                <c:pt idx="3291">
                  <c:v>1.1140350226133007E-2</c:v>
                </c:pt>
                <c:pt idx="3292">
                  <c:v>1.1135195612886535E-2</c:v>
                </c:pt>
                <c:pt idx="3293">
                  <c:v>1.1130063264409776E-2</c:v>
                </c:pt>
                <c:pt idx="3294">
                  <c:v>1.1124953224785994E-2</c:v>
                </c:pt>
                <c:pt idx="3295">
                  <c:v>1.1119865538023181E-2</c:v>
                </c:pt>
                <c:pt idx="3296">
                  <c:v>1.1114800248210441E-2</c:v>
                </c:pt>
                <c:pt idx="3297">
                  <c:v>1.110975739940215E-2</c:v>
                </c:pt>
                <c:pt idx="3298">
                  <c:v>1.1104737035687453E-2</c:v>
                </c:pt>
                <c:pt idx="3299">
                  <c:v>1.1099739201080233E-2</c:v>
                </c:pt>
                <c:pt idx="3300">
                  <c:v>1.1094763939663896E-2</c:v>
                </c:pt>
                <c:pt idx="3301">
                  <c:v>1.1089811295510286E-2</c:v>
                </c:pt>
                <c:pt idx="3302">
                  <c:v>1.1084881312650736E-2</c:v>
                </c:pt>
                <c:pt idx="3303">
                  <c:v>1.1079974035186105E-2</c:v>
                </c:pt>
                <c:pt idx="3304">
                  <c:v>1.1075089507141977E-2</c:v>
                </c:pt>
                <c:pt idx="3305">
                  <c:v>1.107022777259031E-2</c:v>
                </c:pt>
                <c:pt idx="3306">
                  <c:v>1.1065388875591489E-2</c:v>
                </c:pt>
                <c:pt idx="3307">
                  <c:v>1.1060572860205944E-2</c:v>
                </c:pt>
                <c:pt idx="3308">
                  <c:v>1.1055779770517285E-2</c:v>
                </c:pt>
                <c:pt idx="3309">
                  <c:v>1.1051009650539659E-2</c:v>
                </c:pt>
                <c:pt idx="3310">
                  <c:v>1.1046262544362528E-2</c:v>
                </c:pt>
                <c:pt idx="3311">
                  <c:v>1.1041538496046426E-2</c:v>
                </c:pt>
                <c:pt idx="3312">
                  <c:v>1.1036837549663499E-2</c:v>
                </c:pt>
                <c:pt idx="3313">
                  <c:v>1.1032159749245381E-2</c:v>
                </c:pt>
                <c:pt idx="3314">
                  <c:v>1.1027505138875862E-2</c:v>
                </c:pt>
                <c:pt idx="3315">
                  <c:v>1.102287376260401E-2</c:v>
                </c:pt>
                <c:pt idx="3316">
                  <c:v>1.1018265664496303E-2</c:v>
                </c:pt>
                <c:pt idx="3317">
                  <c:v>1.1013680888601871E-2</c:v>
                </c:pt>
                <c:pt idx="3318">
                  <c:v>1.1009119479016208E-2</c:v>
                </c:pt>
                <c:pt idx="3319">
                  <c:v>1.1004581479742179E-2</c:v>
                </c:pt>
                <c:pt idx="3320">
                  <c:v>1.100006693489272E-2</c:v>
                </c:pt>
                <c:pt idx="3321">
                  <c:v>1.0995575888522879E-2</c:v>
                </c:pt>
                <c:pt idx="3322">
                  <c:v>1.0991108384652993E-2</c:v>
                </c:pt>
                <c:pt idx="3323">
                  <c:v>1.0986664467396094E-2</c:v>
                </c:pt>
                <c:pt idx="3324">
                  <c:v>1.0982244180772587E-2</c:v>
                </c:pt>
                <c:pt idx="3325">
                  <c:v>1.0977847568872405E-2</c:v>
                </c:pt>
                <c:pt idx="3326">
                  <c:v>1.0973474675733397E-2</c:v>
                </c:pt>
                <c:pt idx="3327">
                  <c:v>1.0969125545439776E-2</c:v>
                </c:pt>
                <c:pt idx="3328">
                  <c:v>1.0964800222029458E-2</c:v>
                </c:pt>
                <c:pt idx="3329">
                  <c:v>1.0960498749575146E-2</c:v>
                </c:pt>
                <c:pt idx="3330">
                  <c:v>1.0956221172137993E-2</c:v>
                </c:pt>
                <c:pt idx="3331">
                  <c:v>1.0951967533779194E-2</c:v>
                </c:pt>
                <c:pt idx="3332">
                  <c:v>1.094773787856577E-2</c:v>
                </c:pt>
                <c:pt idx="3333">
                  <c:v>1.0943532250553193E-2</c:v>
                </c:pt>
                <c:pt idx="3334">
                  <c:v>1.0939350693791186E-2</c:v>
                </c:pt>
                <c:pt idx="3335">
                  <c:v>1.093519325234109E-2</c:v>
                </c:pt>
                <c:pt idx="3336">
                  <c:v>1.0931059970304829E-2</c:v>
                </c:pt>
                <c:pt idx="3337">
                  <c:v>1.092695089168012E-2</c:v>
                </c:pt>
                <c:pt idx="3338">
                  <c:v>1.0922866060597914E-2</c:v>
                </c:pt>
                <c:pt idx="3339">
                  <c:v>1.0918805521044427E-2</c:v>
                </c:pt>
                <c:pt idx="3340">
                  <c:v>1.0914769317144904E-2</c:v>
                </c:pt>
                <c:pt idx="3341">
                  <c:v>1.0910757492920385E-2</c:v>
                </c:pt>
                <c:pt idx="3342">
                  <c:v>1.0906770092467244E-2</c:v>
                </c:pt>
                <c:pt idx="3343">
                  <c:v>1.0902807159806601E-2</c:v>
                </c:pt>
                <c:pt idx="3344">
                  <c:v>1.0898868739029122E-2</c:v>
                </c:pt>
                <c:pt idx="3345">
                  <c:v>1.0894954874184971E-2</c:v>
                </c:pt>
                <c:pt idx="3346">
                  <c:v>1.089095153034959E-2</c:v>
                </c:pt>
                <c:pt idx="3347">
                  <c:v>1.0886650914189557E-2</c:v>
                </c:pt>
                <c:pt idx="3348">
                  <c:v>1.0882814511981887E-2</c:v>
                </c:pt>
                <c:pt idx="3349">
                  <c:v>1.0879002848266079E-2</c:v>
                </c:pt>
                <c:pt idx="3350">
                  <c:v>1.0875215967080947E-2</c:v>
                </c:pt>
                <c:pt idx="3351">
                  <c:v>1.0871453912494297E-2</c:v>
                </c:pt>
                <c:pt idx="3352">
                  <c:v>1.0867716728562401E-2</c:v>
                </c:pt>
                <c:pt idx="3353">
                  <c:v>1.0864004459358952E-2</c:v>
                </c:pt>
                <c:pt idx="3354">
                  <c:v>1.0860317148940314E-2</c:v>
                </c:pt>
                <c:pt idx="3355">
                  <c:v>1.0856654841339729E-2</c:v>
                </c:pt>
                <c:pt idx="3356">
                  <c:v>1.085301758068895E-2</c:v>
                </c:pt>
                <c:pt idx="3357">
                  <c:v>1.084940541098077E-2</c:v>
                </c:pt>
                <c:pt idx="3358">
                  <c:v>1.0845818376312285E-2</c:v>
                </c:pt>
                <c:pt idx="3359">
                  <c:v>1.0842256520734304E-2</c:v>
                </c:pt>
                <c:pt idx="3360">
                  <c:v>1.0838719888297691E-2</c:v>
                </c:pt>
                <c:pt idx="3361">
                  <c:v>1.0835208523093885E-2</c:v>
                </c:pt>
                <c:pt idx="3362">
                  <c:v>1.0831722469139103E-2</c:v>
                </c:pt>
                <c:pt idx="3363">
                  <c:v>1.0828261770559637E-2</c:v>
                </c:pt>
                <c:pt idx="3364">
                  <c:v>1.0824826471354425E-2</c:v>
                </c:pt>
                <c:pt idx="3365">
                  <c:v>1.082141661563828E-2</c:v>
                </c:pt>
                <c:pt idx="3366">
                  <c:v>1.0818032247410242E-2</c:v>
                </c:pt>
                <c:pt idx="3367">
                  <c:v>1.0814673410796808E-2</c:v>
                </c:pt>
                <c:pt idx="3368">
                  <c:v>1.0811340149814498E-2</c:v>
                </c:pt>
                <c:pt idx="3369">
                  <c:v>1.0808032508549375E-2</c:v>
                </c:pt>
                <c:pt idx="3370">
                  <c:v>1.0804750531070186E-2</c:v>
                </c:pt>
                <c:pt idx="3371">
                  <c:v>1.0801494261416768E-2</c:v>
                </c:pt>
                <c:pt idx="3372">
                  <c:v>1.0798263743652187E-2</c:v>
                </c:pt>
                <c:pt idx="3373">
                  <c:v>1.0795059021851135E-2</c:v>
                </c:pt>
                <c:pt idx="3374">
                  <c:v>1.0791880140059412E-2</c:v>
                </c:pt>
                <c:pt idx="3375">
                  <c:v>1.0788727142369198E-2</c:v>
                </c:pt>
                <c:pt idx="3376">
                  <c:v>1.0785600072820607E-2</c:v>
                </c:pt>
                <c:pt idx="3377">
                  <c:v>1.0782498975465392E-2</c:v>
                </c:pt>
                <c:pt idx="3378">
                  <c:v>1.0779423894390117E-2</c:v>
                </c:pt>
                <c:pt idx="3379">
                  <c:v>1.0776374873652435E-2</c:v>
                </c:pt>
                <c:pt idx="3380">
                  <c:v>1.0773351957298482E-2</c:v>
                </c:pt>
                <c:pt idx="3381">
                  <c:v>1.0770355189403408E-2</c:v>
                </c:pt>
                <c:pt idx="3382">
                  <c:v>1.0767384614019252E-2</c:v>
                </c:pt>
                <c:pt idx="3383">
                  <c:v>1.0764440275232861E-2</c:v>
                </c:pt>
                <c:pt idx="3384">
                  <c:v>1.0761522217079022E-2</c:v>
                </c:pt>
                <c:pt idx="3385">
                  <c:v>1.0758630483621537E-2</c:v>
                </c:pt>
                <c:pt idx="3386">
                  <c:v>1.0755765118970598E-2</c:v>
                </c:pt>
                <c:pt idx="3387">
                  <c:v>1.0752926167097462E-2</c:v>
                </c:pt>
                <c:pt idx="3388">
                  <c:v>1.0750113672158777E-2</c:v>
                </c:pt>
                <c:pt idx="3389">
                  <c:v>1.0747327678143299E-2</c:v>
                </c:pt>
                <c:pt idx="3390">
                  <c:v>1.0744568229190425E-2</c:v>
                </c:pt>
                <c:pt idx="3391">
                  <c:v>1.0741835369271657E-2</c:v>
                </c:pt>
                <c:pt idx="3392">
                  <c:v>1.0739129142520724E-2</c:v>
                </c:pt>
                <c:pt idx="3393">
                  <c:v>1.0736449592967176E-2</c:v>
                </c:pt>
                <c:pt idx="3394">
                  <c:v>1.0733796764704324E-2</c:v>
                </c:pt>
                <c:pt idx="3395">
                  <c:v>1.0731170701738678E-2</c:v>
                </c:pt>
                <c:pt idx="3396">
                  <c:v>1.0728571448186848E-2</c:v>
                </c:pt>
                <c:pt idx="3397">
                  <c:v>1.0725999048096011E-2</c:v>
                </c:pt>
                <c:pt idx="3398">
                  <c:v>1.0723430607347692E-2</c:v>
                </c:pt>
                <c:pt idx="3399">
                  <c:v>1.0720577391977584E-2</c:v>
                </c:pt>
                <c:pt idx="3400">
                  <c:v>1.0718089675328073E-2</c:v>
                </c:pt>
                <c:pt idx="3401">
                  <c:v>1.0715628994657828E-2</c:v>
                </c:pt>
                <c:pt idx="3402">
                  <c:v>1.0713195394089655E-2</c:v>
                </c:pt>
                <c:pt idx="3403">
                  <c:v>1.071078891762481E-2</c:v>
                </c:pt>
                <c:pt idx="3404">
                  <c:v>1.070840960935728E-2</c:v>
                </c:pt>
                <c:pt idx="3405">
                  <c:v>1.0706057513340582E-2</c:v>
                </c:pt>
                <c:pt idx="3406">
                  <c:v>1.070373267366884E-2</c:v>
                </c:pt>
                <c:pt idx="3407">
                  <c:v>1.0701435134343585E-2</c:v>
                </c:pt>
                <c:pt idx="3408">
                  <c:v>1.0699164939482248E-2</c:v>
                </c:pt>
                <c:pt idx="3409">
                  <c:v>1.0696922133132832E-2</c:v>
                </c:pt>
                <c:pt idx="3410">
                  <c:v>1.0694706759337624E-2</c:v>
                </c:pt>
                <c:pt idx="3411">
                  <c:v>1.0692518862202679E-2</c:v>
                </c:pt>
                <c:pt idx="3412">
                  <c:v>1.069035848574147E-2</c:v>
                </c:pt>
                <c:pt idx="3413">
                  <c:v>1.0688225674060203E-2</c:v>
                </c:pt>
                <c:pt idx="3414">
                  <c:v>1.0686120471195656E-2</c:v>
                </c:pt>
                <c:pt idx="3415">
                  <c:v>1.0684042921213641E-2</c:v>
                </c:pt>
                <c:pt idx="3416">
                  <c:v>1.0682004359795468E-2</c:v>
                </c:pt>
                <c:pt idx="3417">
                  <c:v>1.0679684350175847E-2</c:v>
                </c:pt>
                <c:pt idx="3418">
                  <c:v>1.0677693996153339E-2</c:v>
                </c:pt>
                <c:pt idx="3419">
                  <c:v>1.0675731477542732E-2</c:v>
                </c:pt>
                <c:pt idx="3420">
                  <c:v>1.0673796838462344E-2</c:v>
                </c:pt>
                <c:pt idx="3421">
                  <c:v>1.0671890122920535E-2</c:v>
                </c:pt>
                <c:pt idx="3422">
                  <c:v>1.0670011375024194E-2</c:v>
                </c:pt>
                <c:pt idx="3423">
                  <c:v>1.0668160638799206E-2</c:v>
                </c:pt>
                <c:pt idx="3424">
                  <c:v>1.0666337958352616E-2</c:v>
                </c:pt>
                <c:pt idx="3425">
                  <c:v>1.0664543377716254E-2</c:v>
                </c:pt>
                <c:pt idx="3426">
                  <c:v>1.0662776940950993E-2</c:v>
                </c:pt>
                <c:pt idx="3427">
                  <c:v>1.0661038692152529E-2</c:v>
                </c:pt>
                <c:pt idx="3428">
                  <c:v>1.0659328675370307E-2</c:v>
                </c:pt>
                <c:pt idx="3429">
                  <c:v>1.065764693464227E-2</c:v>
                </c:pt>
                <c:pt idx="3430">
                  <c:v>1.0655993514064351E-2</c:v>
                </c:pt>
                <c:pt idx="3431">
                  <c:v>1.065436845768045E-2</c:v>
                </c:pt>
                <c:pt idx="3432">
                  <c:v>1.0652771809575079E-2</c:v>
                </c:pt>
                <c:pt idx="3433">
                  <c:v>1.0651203613798094E-2</c:v>
                </c:pt>
                <c:pt idx="3434">
                  <c:v>1.0649663914422586E-2</c:v>
                </c:pt>
                <c:pt idx="3435">
                  <c:v>1.0648152755498576E-2</c:v>
                </c:pt>
                <c:pt idx="3436">
                  <c:v>1.0646670181099325E-2</c:v>
                </c:pt>
                <c:pt idx="3437">
                  <c:v>1.0645216235309769E-2</c:v>
                </c:pt>
                <c:pt idx="3438">
                  <c:v>1.0643790962128046E-2</c:v>
                </c:pt>
                <c:pt idx="3439">
                  <c:v>1.0642394405708756E-2</c:v>
                </c:pt>
                <c:pt idx="3440">
                  <c:v>1.0641026610044423E-2</c:v>
                </c:pt>
                <c:pt idx="3441">
                  <c:v>1.0639687619243483E-2</c:v>
                </c:pt>
                <c:pt idx="3442">
                  <c:v>1.0638377477339171E-2</c:v>
                </c:pt>
                <c:pt idx="3443">
                  <c:v>1.0637096228416933E-2</c:v>
                </c:pt>
                <c:pt idx="3444">
                  <c:v>1.0635843916539135E-2</c:v>
                </c:pt>
                <c:pt idx="3445">
                  <c:v>1.0634620585739272E-2</c:v>
                </c:pt>
                <c:pt idx="3446">
                  <c:v>1.0633426280155176E-2</c:v>
                </c:pt>
                <c:pt idx="3447">
                  <c:v>1.0632261043768399E-2</c:v>
                </c:pt>
                <c:pt idx="3448">
                  <c:v>1.0631124920693782E-2</c:v>
                </c:pt>
                <c:pt idx="3449">
                  <c:v>1.0630017954976761E-2</c:v>
                </c:pt>
                <c:pt idx="3450">
                  <c:v>1.0629178553787698E-2</c:v>
                </c:pt>
                <c:pt idx="3451">
                  <c:v>1.062745127033928E-2</c:v>
                </c:pt>
                <c:pt idx="3452">
                  <c:v>1.0626444607254962E-2</c:v>
                </c:pt>
                <c:pt idx="3453">
                  <c:v>1.0625467296687802E-2</c:v>
                </c:pt>
                <c:pt idx="3454">
                  <c:v>1.0624519382701102E-2</c:v>
                </c:pt>
                <c:pt idx="3455">
                  <c:v>1.0623600909346678E-2</c:v>
                </c:pt>
                <c:pt idx="3456">
                  <c:v>1.0622711920688024E-2</c:v>
                </c:pt>
                <c:pt idx="3457">
                  <c:v>1.062185246081189E-2</c:v>
                </c:pt>
                <c:pt idx="3458">
                  <c:v>1.0621022573776165E-2</c:v>
                </c:pt>
                <c:pt idx="3459">
                  <c:v>1.0620222303609875E-2</c:v>
                </c:pt>
                <c:pt idx="3460">
                  <c:v>1.0619451694434807E-2</c:v>
                </c:pt>
                <c:pt idx="3461">
                  <c:v>1.0618710790280178E-2</c:v>
                </c:pt>
                <c:pt idx="3462">
                  <c:v>1.0617999635239007E-2</c:v>
                </c:pt>
                <c:pt idx="3463">
                  <c:v>1.061742553725316E-2</c:v>
                </c:pt>
                <c:pt idx="3464">
                  <c:v>1.0616576111984936E-2</c:v>
                </c:pt>
                <c:pt idx="3465">
                  <c:v>1.0615958740953469E-2</c:v>
                </c:pt>
                <c:pt idx="3466">
                  <c:v>1.0615371301576033E-2</c:v>
                </c:pt>
                <c:pt idx="3467">
                  <c:v>1.0614813837934571E-2</c:v>
                </c:pt>
                <c:pt idx="3468">
                  <c:v>1.0614286394076375E-2</c:v>
                </c:pt>
                <c:pt idx="3469">
                  <c:v>1.0613789014054624E-2</c:v>
                </c:pt>
                <c:pt idx="3470">
                  <c:v>1.0613321741951566E-2</c:v>
                </c:pt>
                <c:pt idx="3471">
                  <c:v>1.0612884621855329E-2</c:v>
                </c:pt>
                <c:pt idx="3472">
                  <c:v>1.0612477697767278E-2</c:v>
                </c:pt>
                <c:pt idx="3473">
                  <c:v>1.0612101013822083E-2</c:v>
                </c:pt>
                <c:pt idx="3474">
                  <c:v>1.0611754614050268E-2</c:v>
                </c:pt>
                <c:pt idx="3475">
                  <c:v>1.0611438542523001E-2</c:v>
                </c:pt>
                <c:pt idx="3476">
                  <c:v>1.0611152843317349E-2</c:v>
                </c:pt>
                <c:pt idx="3477">
                  <c:v>1.0610897560464141E-2</c:v>
                </c:pt>
                <c:pt idx="3478">
                  <c:v>1.061067273809857E-2</c:v>
                </c:pt>
                <c:pt idx="3479">
                  <c:v>1.0610478420193765E-2</c:v>
                </c:pt>
                <c:pt idx="3480">
                  <c:v>1.061031465091408E-2</c:v>
                </c:pt>
                <c:pt idx="3481">
                  <c:v>1.0610181474250234E-2</c:v>
                </c:pt>
                <c:pt idx="3482">
                  <c:v>1.0610078934308877E-2</c:v>
                </c:pt>
                <c:pt idx="3483">
                  <c:v>1.0610007075138856E-2</c:v>
                </c:pt>
                <c:pt idx="3484">
                  <c:v>1.0609965940806503E-2</c:v>
                </c:pt>
                <c:pt idx="3485">
                  <c:v>1.0609955575407205E-2</c:v>
                </c:pt>
                <c:pt idx="3486">
                  <c:v>1.0609976022955388E-2</c:v>
                </c:pt>
                <c:pt idx="3487">
                  <c:v>1.0610027327569825E-2</c:v>
                </c:pt>
                <c:pt idx="3488">
                  <c:v>1.0610109533282534E-2</c:v>
                </c:pt>
                <c:pt idx="3489">
                  <c:v>1.0610222684189345E-2</c:v>
                </c:pt>
                <c:pt idx="3490">
                  <c:v>1.0610366824316705E-2</c:v>
                </c:pt>
                <c:pt idx="3491">
                  <c:v>1.0610541997778038E-2</c:v>
                </c:pt>
                <c:pt idx="3492">
                  <c:v>1.0610748248611598E-2</c:v>
                </c:pt>
                <c:pt idx="3493">
                  <c:v>1.0610985620878912E-2</c:v>
                </c:pt>
                <c:pt idx="3494">
                  <c:v>1.0611254158664788E-2</c:v>
                </c:pt>
                <c:pt idx="3495">
                  <c:v>1.0611553906042567E-2</c:v>
                </c:pt>
                <c:pt idx="3496">
                  <c:v>1.061188490705095E-2</c:v>
                </c:pt>
                <c:pt idx="3497">
                  <c:v>1.0612247205786671E-2</c:v>
                </c:pt>
                <c:pt idx="3498">
                  <c:v>1.0612640846294454E-2</c:v>
                </c:pt>
                <c:pt idx="3499">
                  <c:v>1.0613065872648098E-2</c:v>
                </c:pt>
                <c:pt idx="3500">
                  <c:v>1.0613522328938885E-2</c:v>
                </c:pt>
                <c:pt idx="3501">
                  <c:v>1.0614010259200312E-2</c:v>
                </c:pt>
                <c:pt idx="3502">
                  <c:v>1.0614529707494939E-2</c:v>
                </c:pt>
                <c:pt idx="3503">
                  <c:v>1.061508071796074E-2</c:v>
                </c:pt>
                <c:pt idx="3504">
                  <c:v>1.0615663334562059E-2</c:v>
                </c:pt>
                <c:pt idx="3505">
                  <c:v>1.0616277601442896E-2</c:v>
                </c:pt>
                <c:pt idx="3506">
                  <c:v>1.0616923562637331E-2</c:v>
                </c:pt>
                <c:pt idx="3507">
                  <c:v>1.0617601262237479E-2</c:v>
                </c:pt>
                <c:pt idx="3508">
                  <c:v>1.0618310744271874E-2</c:v>
                </c:pt>
                <c:pt idx="3509">
                  <c:v>1.0619052052856034E-2</c:v>
                </c:pt>
                <c:pt idx="3510">
                  <c:v>1.0619825232024524E-2</c:v>
                </c:pt>
                <c:pt idx="3511">
                  <c:v>1.062063032585257E-2</c:v>
                </c:pt>
                <c:pt idx="3512">
                  <c:v>1.0621467378421311E-2</c:v>
                </c:pt>
                <c:pt idx="3513">
                  <c:v>1.0622336433788845E-2</c:v>
                </c:pt>
                <c:pt idx="3514">
                  <c:v>1.0623237536024975E-2</c:v>
                </c:pt>
                <c:pt idx="3515">
                  <c:v>1.0624170729182255E-2</c:v>
                </c:pt>
                <c:pt idx="3516">
                  <c:v>1.0625136057359694E-2</c:v>
                </c:pt>
                <c:pt idx="3517">
                  <c:v>1.0626133564610094E-2</c:v>
                </c:pt>
                <c:pt idx="3518">
                  <c:v>1.0627163294997967E-2</c:v>
                </c:pt>
                <c:pt idx="3519">
                  <c:v>1.0628225292593748E-2</c:v>
                </c:pt>
                <c:pt idx="3520">
                  <c:v>1.0629319601479567E-2</c:v>
                </c:pt>
                <c:pt idx="3521">
                  <c:v>1.0630446265691365E-2</c:v>
                </c:pt>
                <c:pt idx="3522">
                  <c:v>1.0631605329346285E-2</c:v>
                </c:pt>
                <c:pt idx="3523">
                  <c:v>1.0632796836457353E-2</c:v>
                </c:pt>
                <c:pt idx="3524">
                  <c:v>1.0634020831159342E-2</c:v>
                </c:pt>
                <c:pt idx="3525">
                  <c:v>1.0635277357453954E-2</c:v>
                </c:pt>
                <c:pt idx="3526">
                  <c:v>1.0636566459447269E-2</c:v>
                </c:pt>
                <c:pt idx="3527">
                  <c:v>1.0637888181216535E-2</c:v>
                </c:pt>
                <c:pt idx="3528">
                  <c:v>1.0639242566810179E-2</c:v>
                </c:pt>
                <c:pt idx="3529">
                  <c:v>1.0640629660288342E-2</c:v>
                </c:pt>
                <c:pt idx="3530">
                  <c:v>1.0642049505757624E-2</c:v>
                </c:pt>
                <c:pt idx="3531">
                  <c:v>1.0643502147261062E-2</c:v>
                </c:pt>
                <c:pt idx="3532">
                  <c:v>1.064498762887077E-2</c:v>
                </c:pt>
                <c:pt idx="3533">
                  <c:v>1.0646505994653216E-2</c:v>
                </c:pt>
                <c:pt idx="3534">
                  <c:v>1.0648057288692375E-2</c:v>
                </c:pt>
                <c:pt idx="3535">
                  <c:v>1.0649641555037601E-2</c:v>
                </c:pt>
                <c:pt idx="3536">
                  <c:v>1.0651258837773141E-2</c:v>
                </c:pt>
                <c:pt idx="3537">
                  <c:v>1.0652909180983374E-2</c:v>
                </c:pt>
                <c:pt idx="3538">
                  <c:v>1.0654592628689112E-2</c:v>
                </c:pt>
                <c:pt idx="3539">
                  <c:v>1.065630922502713E-2</c:v>
                </c:pt>
                <c:pt idx="3540">
                  <c:v>1.0658059014001142E-2</c:v>
                </c:pt>
                <c:pt idx="3541">
                  <c:v>1.0659842039736618E-2</c:v>
                </c:pt>
                <c:pt idx="3542">
                  <c:v>1.066165834625492E-2</c:v>
                </c:pt>
                <c:pt idx="3543">
                  <c:v>1.0663507977676004E-2</c:v>
                </c:pt>
                <c:pt idx="3544">
                  <c:v>1.066539097802731E-2</c:v>
                </c:pt>
                <c:pt idx="3545">
                  <c:v>1.0667307391400115E-2</c:v>
                </c:pt>
                <c:pt idx="3546">
                  <c:v>1.0669257261856888E-2</c:v>
                </c:pt>
                <c:pt idx="3547">
                  <c:v>1.0671240633489188E-2</c:v>
                </c:pt>
                <c:pt idx="3548">
                  <c:v>1.0673257550330816E-2</c:v>
                </c:pt>
                <c:pt idx="3549">
                  <c:v>1.0675308056485196E-2</c:v>
                </c:pt>
                <c:pt idx="3550">
                  <c:v>1.0677392196021158E-2</c:v>
                </c:pt>
                <c:pt idx="3551">
                  <c:v>1.067951001297872E-2</c:v>
                </c:pt>
                <c:pt idx="3552">
                  <c:v>1.0681661551444371E-2</c:v>
                </c:pt>
                <c:pt idx="3553">
                  <c:v>1.0683846855522119E-2</c:v>
                </c:pt>
                <c:pt idx="3554">
                  <c:v>1.0686065969229252E-2</c:v>
                </c:pt>
                <c:pt idx="3555">
                  <c:v>1.0688318936675861E-2</c:v>
                </c:pt>
                <c:pt idx="3556">
                  <c:v>1.0690605801914273E-2</c:v>
                </c:pt>
                <c:pt idx="3557">
                  <c:v>1.0692926609014337E-2</c:v>
                </c:pt>
                <c:pt idx="3558">
                  <c:v>1.0695281402069219E-2</c:v>
                </c:pt>
                <c:pt idx="3559">
                  <c:v>1.0697670225114309E-2</c:v>
                </c:pt>
                <c:pt idx="3560">
                  <c:v>1.0700093122260444E-2</c:v>
                </c:pt>
                <c:pt idx="3561">
                  <c:v>1.0702550137560695E-2</c:v>
                </c:pt>
                <c:pt idx="3562">
                  <c:v>1.0705041315074073E-2</c:v>
                </c:pt>
                <c:pt idx="3563">
                  <c:v>1.0707566698882908E-2</c:v>
                </c:pt>
                <c:pt idx="3564">
                  <c:v>1.0710126333069678E-2</c:v>
                </c:pt>
                <c:pt idx="3565">
                  <c:v>1.0712720261717016E-2</c:v>
                </c:pt>
                <c:pt idx="3566">
                  <c:v>1.0715348510282566E-2</c:v>
                </c:pt>
                <c:pt idx="3567">
                  <c:v>1.0718001698596413E-2</c:v>
                </c:pt>
                <c:pt idx="3568">
                  <c:v>1.0720655117208858E-2</c:v>
                </c:pt>
                <c:pt idx="3569">
                  <c:v>1.0723304747565023E-2</c:v>
                </c:pt>
                <c:pt idx="3570">
                  <c:v>1.0725950575260539E-2</c:v>
                </c:pt>
                <c:pt idx="3571">
                  <c:v>1.0728592585856279E-2</c:v>
                </c:pt>
                <c:pt idx="3572">
                  <c:v>1.0731230764930488E-2</c:v>
                </c:pt>
                <c:pt idx="3573">
                  <c:v>1.0733865098026664E-2</c:v>
                </c:pt>
                <c:pt idx="3574">
                  <c:v>1.0736495570746206E-2</c:v>
                </c:pt>
                <c:pt idx="3575">
                  <c:v>1.073912216862102E-2</c:v>
                </c:pt>
                <c:pt idx="3576">
                  <c:v>1.0741744877269872E-2</c:v>
                </c:pt>
                <c:pt idx="3577">
                  <c:v>1.0744363682213078E-2</c:v>
                </c:pt>
                <c:pt idx="3578">
                  <c:v>1.074697856905781E-2</c:v>
                </c:pt>
                <c:pt idx="3579">
                  <c:v>1.0749589523347543E-2</c:v>
                </c:pt>
                <c:pt idx="3580">
                  <c:v>1.0752196530666279E-2</c:v>
                </c:pt>
                <c:pt idx="3581">
                  <c:v>1.0754799576569059E-2</c:v>
                </c:pt>
                <c:pt idx="3582">
                  <c:v>1.0757398646651468E-2</c:v>
                </c:pt>
                <c:pt idx="3583">
                  <c:v>1.0759993726462748E-2</c:v>
                </c:pt>
                <c:pt idx="3584">
                  <c:v>1.0762584801575305E-2</c:v>
                </c:pt>
                <c:pt idx="3585">
                  <c:v>1.0765171857549957E-2</c:v>
                </c:pt>
                <c:pt idx="3586">
                  <c:v>1.076775487997648E-2</c:v>
                </c:pt>
                <c:pt idx="3587">
                  <c:v>1.0770333854415684E-2</c:v>
                </c:pt>
                <c:pt idx="3588">
                  <c:v>1.0772908766434167E-2</c:v>
                </c:pt>
                <c:pt idx="3589">
                  <c:v>1.0775479601592735E-2</c:v>
                </c:pt>
                <c:pt idx="3590">
                  <c:v>1.0778046345481143E-2</c:v>
                </c:pt>
                <c:pt idx="3591">
                  <c:v>1.0780608983654402E-2</c:v>
                </c:pt>
                <c:pt idx="3592">
                  <c:v>1.0783167501679089E-2</c:v>
                </c:pt>
                <c:pt idx="3593">
                  <c:v>1.0785721885150746E-2</c:v>
                </c:pt>
                <c:pt idx="3594">
                  <c:v>1.0788272119606991E-2</c:v>
                </c:pt>
                <c:pt idx="3595">
                  <c:v>1.0790818190620189E-2</c:v>
                </c:pt>
                <c:pt idx="3596">
                  <c:v>1.0793360083785866E-2</c:v>
                </c:pt>
                <c:pt idx="3597">
                  <c:v>1.079589778464163E-2</c:v>
                </c:pt>
                <c:pt idx="3598">
                  <c:v>1.0798431278783004E-2</c:v>
                </c:pt>
                <c:pt idx="3599">
                  <c:v>1.0800960551770752E-2</c:v>
                </c:pt>
                <c:pt idx="3600">
                  <c:v>1.0803485589148265E-2</c:v>
                </c:pt>
                <c:pt idx="3601">
                  <c:v>1.0806006376540007E-2</c:v>
                </c:pt>
                <c:pt idx="3602">
                  <c:v>1.080852289947778E-2</c:v>
                </c:pt>
                <c:pt idx="3603">
                  <c:v>1.0811035143522336E-2</c:v>
                </c:pt>
                <c:pt idx="3604">
                  <c:v>1.0813543094269174E-2</c:v>
                </c:pt>
                <c:pt idx="3605">
                  <c:v>1.0816046737279037E-2</c:v>
                </c:pt>
                <c:pt idx="3606">
                  <c:v>1.081854605810109E-2</c:v>
                </c:pt>
                <c:pt idx="3607">
                  <c:v>1.08210410423424E-2</c:v>
                </c:pt>
                <c:pt idx="3608">
                  <c:v>1.0823531675546331E-2</c:v>
                </c:pt>
                <c:pt idx="3609">
                  <c:v>1.0826017943296783E-2</c:v>
                </c:pt>
                <c:pt idx="3610">
                  <c:v>1.0828499831137107E-2</c:v>
                </c:pt>
                <c:pt idx="3611">
                  <c:v>1.083097732466278E-2</c:v>
                </c:pt>
                <c:pt idx="3612">
                  <c:v>1.0833450409434524E-2</c:v>
                </c:pt>
                <c:pt idx="3613">
                  <c:v>1.0835919071030436E-2</c:v>
                </c:pt>
                <c:pt idx="3614">
                  <c:v>1.0838383294999646E-2</c:v>
                </c:pt>
                <c:pt idx="3615">
                  <c:v>1.0840843066931826E-2</c:v>
                </c:pt>
                <c:pt idx="3616">
                  <c:v>1.0843298372387686E-2</c:v>
                </c:pt>
                <c:pt idx="3617">
                  <c:v>1.0845749196927934E-2</c:v>
                </c:pt>
                <c:pt idx="3618">
                  <c:v>1.0848195526130644E-2</c:v>
                </c:pt>
                <c:pt idx="3619">
                  <c:v>1.0850637345585478E-2</c:v>
                </c:pt>
                <c:pt idx="3620">
                  <c:v>1.0853074640824177E-2</c:v>
                </c:pt>
                <c:pt idx="3621">
                  <c:v>1.0855507397436391E-2</c:v>
                </c:pt>
                <c:pt idx="3622">
                  <c:v>1.0857935600988603E-2</c:v>
                </c:pt>
                <c:pt idx="3623">
                  <c:v>1.0860359237058876E-2</c:v>
                </c:pt>
                <c:pt idx="3624">
                  <c:v>1.086311248571784E-2</c:v>
                </c:pt>
                <c:pt idx="3625">
                  <c:v>1.0865537295488274E-2</c:v>
                </c:pt>
                <c:pt idx="3626">
                  <c:v>1.0867946482632743E-2</c:v>
                </c:pt>
                <c:pt idx="3627">
                  <c:v>1.0870351042505021E-2</c:v>
                </c:pt>
                <c:pt idx="3628">
                  <c:v>1.0872750960683155E-2</c:v>
                </c:pt>
                <c:pt idx="3629">
                  <c:v>1.0875146222716237E-2</c:v>
                </c:pt>
                <c:pt idx="3630">
                  <c:v>1.0877536814176516E-2</c:v>
                </c:pt>
                <c:pt idx="3631">
                  <c:v>1.0879922720653613E-2</c:v>
                </c:pt>
                <c:pt idx="3632">
                  <c:v>1.08823039277024E-2</c:v>
                </c:pt>
                <c:pt idx="3633">
                  <c:v>1.0884680420883535E-2</c:v>
                </c:pt>
                <c:pt idx="3634">
                  <c:v>1.0887052185792426E-2</c:v>
                </c:pt>
                <c:pt idx="3635">
                  <c:v>1.0889419207960771E-2</c:v>
                </c:pt>
                <c:pt idx="3636">
                  <c:v>1.0891781472989758E-2</c:v>
                </c:pt>
                <c:pt idx="3637">
                  <c:v>1.0894138966445829E-2</c:v>
                </c:pt>
                <c:pt idx="3638">
                  <c:v>1.0896491673883839E-2</c:v>
                </c:pt>
                <c:pt idx="3639">
                  <c:v>1.0898839580881807E-2</c:v>
                </c:pt>
                <c:pt idx="3640">
                  <c:v>1.0901182673000375E-2</c:v>
                </c:pt>
                <c:pt idx="3641">
                  <c:v>1.0903520935829135E-2</c:v>
                </c:pt>
                <c:pt idx="3642">
                  <c:v>1.0905854354911353E-2</c:v>
                </c:pt>
                <c:pt idx="3643">
                  <c:v>1.0908182915836617E-2</c:v>
                </c:pt>
                <c:pt idx="3644">
                  <c:v>1.0910506604171352E-2</c:v>
                </c:pt>
                <c:pt idx="3645">
                  <c:v>1.0912825405464604E-2</c:v>
                </c:pt>
                <c:pt idx="3646">
                  <c:v>1.0915139305317536E-2</c:v>
                </c:pt>
                <c:pt idx="3647">
                  <c:v>1.091744828926761E-2</c:v>
                </c:pt>
                <c:pt idx="3648">
                  <c:v>1.0919752342921779E-2</c:v>
                </c:pt>
                <c:pt idx="3649">
                  <c:v>1.0922051451817497E-2</c:v>
                </c:pt>
                <c:pt idx="3650">
                  <c:v>1.0924345601526962E-2</c:v>
                </c:pt>
                <c:pt idx="3651">
                  <c:v>1.0926634777633957E-2</c:v>
                </c:pt>
                <c:pt idx="3652">
                  <c:v>1.0928918965699091E-2</c:v>
                </c:pt>
                <c:pt idx="3653">
                  <c:v>1.0931198151300356E-2</c:v>
                </c:pt>
                <c:pt idx="3654">
                  <c:v>1.0933472319986768E-2</c:v>
                </c:pt>
                <c:pt idx="3655">
                  <c:v>1.0935741457359481E-2</c:v>
                </c:pt>
                <c:pt idx="3656">
                  <c:v>1.093800554895593E-2</c:v>
                </c:pt>
                <c:pt idx="3657">
                  <c:v>1.0940264580359883E-2</c:v>
                </c:pt>
                <c:pt idx="3658">
                  <c:v>1.0942843295187276E-2</c:v>
                </c:pt>
                <c:pt idx="3659">
                  <c:v>1.0945088255404897E-2</c:v>
                </c:pt>
                <c:pt idx="3660">
                  <c:v>1.0947331289407451E-2</c:v>
                </c:pt>
                <c:pt idx="3661">
                  <c:v>1.0949569203426907E-2</c:v>
                </c:pt>
                <c:pt idx="3662">
                  <c:v>1.0951801983035444E-2</c:v>
                </c:pt>
                <c:pt idx="3663">
                  <c:v>1.0954029613805231E-2</c:v>
                </c:pt>
                <c:pt idx="3664">
                  <c:v>1.0956252081302648E-2</c:v>
                </c:pt>
                <c:pt idx="3665">
                  <c:v>1.0958469371111449E-2</c:v>
                </c:pt>
                <c:pt idx="3666">
                  <c:v>1.0960681468780634E-2</c:v>
                </c:pt>
                <c:pt idx="3667">
                  <c:v>1.096288835989395E-2</c:v>
                </c:pt>
                <c:pt idx="3668">
                  <c:v>1.0965090029994606E-2</c:v>
                </c:pt>
                <c:pt idx="3669">
                  <c:v>1.0967286464701093E-2</c:v>
                </c:pt>
                <c:pt idx="3670">
                  <c:v>1.096947764953345E-2</c:v>
                </c:pt>
                <c:pt idx="3671">
                  <c:v>1.097166357009279E-2</c:v>
                </c:pt>
                <c:pt idx="3672">
                  <c:v>1.0973844211933899E-2</c:v>
                </c:pt>
                <c:pt idx="3673">
                  <c:v>1.0976019560634721E-2</c:v>
                </c:pt>
                <c:pt idx="3674">
                  <c:v>1.0978189601750035E-2</c:v>
                </c:pt>
                <c:pt idx="3675">
                  <c:v>1.0980354320857786E-2</c:v>
                </c:pt>
                <c:pt idx="3676">
                  <c:v>1.0982513703535915E-2</c:v>
                </c:pt>
                <c:pt idx="3677">
                  <c:v>1.0984667735339196E-2</c:v>
                </c:pt>
                <c:pt idx="3678">
                  <c:v>1.0986816401851359E-2</c:v>
                </c:pt>
                <c:pt idx="3679">
                  <c:v>1.098895968863297E-2</c:v>
                </c:pt>
                <c:pt idx="3680">
                  <c:v>1.0991097581250378E-2</c:v>
                </c:pt>
                <c:pt idx="3681">
                  <c:v>1.0993230065269938E-2</c:v>
                </c:pt>
                <c:pt idx="3682">
                  <c:v>1.0995357126281165E-2</c:v>
                </c:pt>
                <c:pt idx="3683">
                  <c:v>1.0997478749838824E-2</c:v>
                </c:pt>
                <c:pt idx="3684">
                  <c:v>1.0999594921509268E-2</c:v>
                </c:pt>
                <c:pt idx="3685">
                  <c:v>1.1001705626858834E-2</c:v>
                </c:pt>
                <c:pt idx="3686">
                  <c:v>1.1003810851477041E-2</c:v>
                </c:pt>
                <c:pt idx="3687">
                  <c:v>1.1005910580912853E-2</c:v>
                </c:pt>
                <c:pt idx="3688">
                  <c:v>1.1008004800744202E-2</c:v>
                </c:pt>
                <c:pt idx="3689">
                  <c:v>1.1010093496537426E-2</c:v>
                </c:pt>
                <c:pt idx="3690">
                  <c:v>1.1012176653870448E-2</c:v>
                </c:pt>
                <c:pt idx="3691">
                  <c:v>1.1014254258303817E-2</c:v>
                </c:pt>
                <c:pt idx="3692">
                  <c:v>1.101632629540387E-2</c:v>
                </c:pt>
                <c:pt idx="3693">
                  <c:v>1.1018392750742739E-2</c:v>
                </c:pt>
                <c:pt idx="3694">
                  <c:v>1.1020453609909924E-2</c:v>
                </c:pt>
                <c:pt idx="3695">
                  <c:v>1.1022508858431217E-2</c:v>
                </c:pt>
                <c:pt idx="3696">
                  <c:v>1.1024558481913501E-2</c:v>
                </c:pt>
                <c:pt idx="3697">
                  <c:v>1.1026602465917312E-2</c:v>
                </c:pt>
                <c:pt idx="3698">
                  <c:v>1.102864079600319E-2</c:v>
                </c:pt>
                <c:pt idx="3699">
                  <c:v>1.1030673457749055E-2</c:v>
                </c:pt>
                <c:pt idx="3700">
                  <c:v>1.1032700436715443E-2</c:v>
                </c:pt>
                <c:pt idx="3701">
                  <c:v>1.1034721718486058E-2</c:v>
                </c:pt>
                <c:pt idx="3702">
                  <c:v>1.103673728861565E-2</c:v>
                </c:pt>
                <c:pt idx="3703">
                  <c:v>1.1038747132687919E-2</c:v>
                </c:pt>
                <c:pt idx="3704">
                  <c:v>1.1040751236246029E-2</c:v>
                </c:pt>
                <c:pt idx="3705">
                  <c:v>1.1042749584896849E-2</c:v>
                </c:pt>
                <c:pt idx="3706">
                  <c:v>1.1044742164171954E-2</c:v>
                </c:pt>
                <c:pt idx="3707">
                  <c:v>1.1046728959666631E-2</c:v>
                </c:pt>
                <c:pt idx="3708">
                  <c:v>1.104870995694141E-2</c:v>
                </c:pt>
                <c:pt idx="3709">
                  <c:v>1.1050685141562619E-2</c:v>
                </c:pt>
                <c:pt idx="3710">
                  <c:v>1.1052962207820295E-2</c:v>
                </c:pt>
                <c:pt idx="3711">
                  <c:v>1.1054898039735032E-2</c:v>
                </c:pt>
                <c:pt idx="3712">
                  <c:v>1.105685486208337E-2</c:v>
                </c:pt>
                <c:pt idx="3713">
                  <c:v>1.105880581199885E-2</c:v>
                </c:pt>
                <c:pt idx="3714">
                  <c:v>1.1060750875053597E-2</c:v>
                </c:pt>
                <c:pt idx="3715">
                  <c:v>1.1062690036808129E-2</c:v>
                </c:pt>
                <c:pt idx="3716">
                  <c:v>1.106462328282299E-2</c:v>
                </c:pt>
                <c:pt idx="3717">
                  <c:v>1.1066550598710825E-2</c:v>
                </c:pt>
                <c:pt idx="3718">
                  <c:v>1.1068471969980046E-2</c:v>
                </c:pt>
                <c:pt idx="3719">
                  <c:v>1.1070387382243302E-2</c:v>
                </c:pt>
                <c:pt idx="3720">
                  <c:v>1.1072296821066918E-2</c:v>
                </c:pt>
                <c:pt idx="3721">
                  <c:v>1.1074200271999839E-2</c:v>
                </c:pt>
                <c:pt idx="3722">
                  <c:v>1.1076097720619972E-2</c:v>
                </c:pt>
                <c:pt idx="3723">
                  <c:v>1.1077686222314359E-2</c:v>
                </c:pt>
                <c:pt idx="3724">
                  <c:v>1.1079605580054126E-2</c:v>
                </c:pt>
                <c:pt idx="3725">
                  <c:v>1.108148579971303E-2</c:v>
                </c:pt>
                <c:pt idx="3726">
                  <c:v>1.1083359961380596E-2</c:v>
                </c:pt>
                <c:pt idx="3727">
                  <c:v>1.1085228050669473E-2</c:v>
                </c:pt>
                <c:pt idx="3728">
                  <c:v>1.1087391124388004E-2</c:v>
                </c:pt>
                <c:pt idx="3729">
                  <c:v>1.1089210584115475E-2</c:v>
                </c:pt>
                <c:pt idx="3730">
                  <c:v>1.109105949474827E-2</c:v>
                </c:pt>
                <c:pt idx="3731">
                  <c:v>1.1092902273199918E-2</c:v>
                </c:pt>
                <c:pt idx="3732">
                  <c:v>1.109473890503674E-2</c:v>
                </c:pt>
                <c:pt idx="3733">
                  <c:v>1.1096569375807684E-2</c:v>
                </c:pt>
                <c:pt idx="3734">
                  <c:v>1.1098393671108032E-2</c:v>
                </c:pt>
                <c:pt idx="3735">
                  <c:v>1.1100211776515689E-2</c:v>
                </c:pt>
                <c:pt idx="3736">
                  <c:v>1.1102023677556437E-2</c:v>
                </c:pt>
                <c:pt idx="3737">
                  <c:v>1.1103829359837144E-2</c:v>
                </c:pt>
                <c:pt idx="3738">
                  <c:v>1.110562880891834E-2</c:v>
                </c:pt>
                <c:pt idx="3739">
                  <c:v>1.1107422010366345E-2</c:v>
                </c:pt>
                <c:pt idx="3740">
                  <c:v>1.1109208949759079E-2</c:v>
                </c:pt>
                <c:pt idx="3741">
                  <c:v>1.1110989612639692E-2</c:v>
                </c:pt>
                <c:pt idx="3742">
                  <c:v>1.1112763984620848E-2</c:v>
                </c:pt>
                <c:pt idx="3743">
                  <c:v>1.1114532051216746E-2</c:v>
                </c:pt>
                <c:pt idx="3744">
                  <c:v>1.1116293798045841E-2</c:v>
                </c:pt>
                <c:pt idx="3745">
                  <c:v>1.1118049210657085E-2</c:v>
                </c:pt>
                <c:pt idx="3746">
                  <c:v>1.1119798274622601E-2</c:v>
                </c:pt>
                <c:pt idx="3747">
                  <c:v>1.1121540975502926E-2</c:v>
                </c:pt>
                <c:pt idx="3748">
                  <c:v>1.1123277298881764E-2</c:v>
                </c:pt>
                <c:pt idx="3749">
                  <c:v>1.1125007230313866E-2</c:v>
                </c:pt>
                <c:pt idx="3750">
                  <c:v>1.1126730755377144E-2</c:v>
                </c:pt>
                <c:pt idx="3751">
                  <c:v>1.1128447859649518E-2</c:v>
                </c:pt>
                <c:pt idx="3752">
                  <c:v>1.1130158528679945E-2</c:v>
                </c:pt>
                <c:pt idx="3753">
                  <c:v>1.113186274806372E-2</c:v>
                </c:pt>
                <c:pt idx="3754">
                  <c:v>1.113356050333243E-2</c:v>
                </c:pt>
                <c:pt idx="3755">
                  <c:v>1.1135251780075574E-2</c:v>
                </c:pt>
                <c:pt idx="3756">
                  <c:v>1.1136936563900038E-2</c:v>
                </c:pt>
                <c:pt idx="3757">
                  <c:v>1.1138614840308449E-2</c:v>
                </c:pt>
                <c:pt idx="3758">
                  <c:v>1.1140286594913482E-2</c:v>
                </c:pt>
                <c:pt idx="3759">
                  <c:v>1.1141951813264106E-2</c:v>
                </c:pt>
                <c:pt idx="3760">
                  <c:v>1.1143610480949827E-2</c:v>
                </c:pt>
                <c:pt idx="3761">
                  <c:v>1.1145262583513824E-2</c:v>
                </c:pt>
                <c:pt idx="3762">
                  <c:v>1.1147770217612667E-2</c:v>
                </c:pt>
                <c:pt idx="3763">
                  <c:v>1.1149247411638067E-2</c:v>
                </c:pt>
                <c:pt idx="3764">
                  <c:v>1.1150876895725539E-2</c:v>
                </c:pt>
                <c:pt idx="3765">
                  <c:v>1.1152499750782413E-2</c:v>
                </c:pt>
                <c:pt idx="3766">
                  <c:v>1.1154115962398205E-2</c:v>
                </c:pt>
                <c:pt idx="3767">
                  <c:v>1.1155725516133476E-2</c:v>
                </c:pt>
                <c:pt idx="3768">
                  <c:v>1.1157328397577746E-2</c:v>
                </c:pt>
                <c:pt idx="3769">
                  <c:v>1.1158924592262625E-2</c:v>
                </c:pt>
                <c:pt idx="3770">
                  <c:v>1.1160514085795012E-2</c:v>
                </c:pt>
                <c:pt idx="3771">
                  <c:v>1.1162096863718097E-2</c:v>
                </c:pt>
                <c:pt idx="3772">
                  <c:v>1.11636729116272E-2</c:v>
                </c:pt>
                <c:pt idx="3773">
                  <c:v>1.1165242215053935E-2</c:v>
                </c:pt>
                <c:pt idx="3774">
                  <c:v>1.1166804759611001E-2</c:v>
                </c:pt>
                <c:pt idx="3775">
                  <c:v>1.1168360530830012E-2</c:v>
                </c:pt>
                <c:pt idx="3776">
                  <c:v>1.1169909514306299E-2</c:v>
                </c:pt>
                <c:pt idx="3777">
                  <c:v>1.1171451695606226E-2</c:v>
                </c:pt>
                <c:pt idx="3778">
                  <c:v>1.1173267381417712E-2</c:v>
                </c:pt>
                <c:pt idx="3779">
                  <c:v>1.1174733397375148E-2</c:v>
                </c:pt>
                <c:pt idx="3780">
                  <c:v>1.1176254106434051E-2</c:v>
                </c:pt>
                <c:pt idx="3781">
                  <c:v>1.1177767953537527E-2</c:v>
                </c:pt>
                <c:pt idx="3782">
                  <c:v>1.1179274924211415E-2</c:v>
                </c:pt>
                <c:pt idx="3783">
                  <c:v>1.1180775004080009E-2</c:v>
                </c:pt>
                <c:pt idx="3784">
                  <c:v>1.1182268178680741E-2</c:v>
                </c:pt>
                <c:pt idx="3785">
                  <c:v>1.1183754433603163E-2</c:v>
                </c:pt>
                <c:pt idx="3786">
                  <c:v>1.1185233754384705E-2</c:v>
                </c:pt>
                <c:pt idx="3787">
                  <c:v>1.11867061266323E-2</c:v>
                </c:pt>
                <c:pt idx="3788">
                  <c:v>1.1188171535894964E-2</c:v>
                </c:pt>
                <c:pt idx="3789">
                  <c:v>1.1189629967739097E-2</c:v>
                </c:pt>
                <c:pt idx="3790">
                  <c:v>1.1191081407748469E-2</c:v>
                </c:pt>
                <c:pt idx="3791">
                  <c:v>1.1192525841489482E-2</c:v>
                </c:pt>
                <c:pt idx="3792">
                  <c:v>1.119396325449379E-2</c:v>
                </c:pt>
                <c:pt idx="3793">
                  <c:v>1.1195393632403086E-2</c:v>
                </c:pt>
                <c:pt idx="3794">
                  <c:v>1.1196816960725869E-2</c:v>
                </c:pt>
                <c:pt idx="3795">
                  <c:v>1.1198233225057499E-2</c:v>
                </c:pt>
                <c:pt idx="3796">
                  <c:v>1.1199642410958603E-2</c:v>
                </c:pt>
                <c:pt idx="3797">
                  <c:v>1.1201044504012971E-2</c:v>
                </c:pt>
                <c:pt idx="3798">
                  <c:v>1.1202439489763853E-2</c:v>
                </c:pt>
                <c:pt idx="3799">
                  <c:v>1.1203827353818214E-2</c:v>
                </c:pt>
                <c:pt idx="3800">
                  <c:v>1.120520808169035E-2</c:v>
                </c:pt>
                <c:pt idx="3801">
                  <c:v>1.1206581659010399E-2</c:v>
                </c:pt>
                <c:pt idx="3802">
                  <c:v>1.120794807130425E-2</c:v>
                </c:pt>
                <c:pt idx="3803">
                  <c:v>1.1209307304161496E-2</c:v>
                </c:pt>
                <c:pt idx="3804">
                  <c:v>1.1210659343154371E-2</c:v>
                </c:pt>
                <c:pt idx="3805">
                  <c:v>1.1212004173831934E-2</c:v>
                </c:pt>
                <c:pt idx="3806">
                  <c:v>1.1213341781783797E-2</c:v>
                </c:pt>
                <c:pt idx="3807">
                  <c:v>1.1214672152570606E-2</c:v>
                </c:pt>
                <c:pt idx="3808">
                  <c:v>1.1215995271753024E-2</c:v>
                </c:pt>
                <c:pt idx="3809">
                  <c:v>1.1217311124926455E-2</c:v>
                </c:pt>
                <c:pt idx="3810">
                  <c:v>1.1218619697634187E-2</c:v>
                </c:pt>
                <c:pt idx="3811">
                  <c:v>1.1219920975465847E-2</c:v>
                </c:pt>
                <c:pt idx="3812">
                  <c:v>1.1221214943970517E-2</c:v>
                </c:pt>
                <c:pt idx="3813">
                  <c:v>1.1222501588732033E-2</c:v>
                </c:pt>
                <c:pt idx="3814">
                  <c:v>1.1223780895311073E-2</c:v>
                </c:pt>
                <c:pt idx="3815">
                  <c:v>1.1225052849279899E-2</c:v>
                </c:pt>
                <c:pt idx="3816">
                  <c:v>1.1226317436216568E-2</c:v>
                </c:pt>
                <c:pt idx="3817">
                  <c:v>1.1227574641675972E-2</c:v>
                </c:pt>
                <c:pt idx="3818">
                  <c:v>1.1228824451236174E-2</c:v>
                </c:pt>
                <c:pt idx="3819">
                  <c:v>1.1230066850463662E-2</c:v>
                </c:pt>
                <c:pt idx="3820">
                  <c:v>1.1231301824953877E-2</c:v>
                </c:pt>
                <c:pt idx="3821">
                  <c:v>1.1232529360209603E-2</c:v>
                </c:pt>
                <c:pt idx="3822">
                  <c:v>1.1233749441866838E-2</c:v>
                </c:pt>
                <c:pt idx="3823">
                  <c:v>1.1234962055463118E-2</c:v>
                </c:pt>
                <c:pt idx="3824">
                  <c:v>1.1236167186593905E-2</c:v>
                </c:pt>
                <c:pt idx="3825">
                  <c:v>1.1237364820773581E-2</c:v>
                </c:pt>
                <c:pt idx="3826">
                  <c:v>1.1238554943632359E-2</c:v>
                </c:pt>
                <c:pt idx="3827">
                  <c:v>1.1239737540719384E-2</c:v>
                </c:pt>
                <c:pt idx="3828">
                  <c:v>1.1240912597589586E-2</c:v>
                </c:pt>
                <c:pt idx="3829">
                  <c:v>1.1242080099821073E-2</c:v>
                </c:pt>
                <c:pt idx="3830">
                  <c:v>1.1243240032980367E-2</c:v>
                </c:pt>
                <c:pt idx="3831">
                  <c:v>1.1244392382662956E-2</c:v>
                </c:pt>
                <c:pt idx="3832">
                  <c:v>1.1245537134389041E-2</c:v>
                </c:pt>
                <c:pt idx="3833">
                  <c:v>1.1246674273765703E-2</c:v>
                </c:pt>
                <c:pt idx="3834">
                  <c:v>1.124780378635948E-2</c:v>
                </c:pt>
                <c:pt idx="3835">
                  <c:v>1.1248925657731126E-2</c:v>
                </c:pt>
                <c:pt idx="3836">
                  <c:v>1.1250039873447193E-2</c:v>
                </c:pt>
                <c:pt idx="3837">
                  <c:v>1.1251146419080029E-2</c:v>
                </c:pt>
                <c:pt idx="3838">
                  <c:v>1.125224528019619E-2</c:v>
                </c:pt>
                <c:pt idx="3839">
                  <c:v>1.1253336442373823E-2</c:v>
                </c:pt>
                <c:pt idx="3840">
                  <c:v>1.1254419891185285E-2</c:v>
                </c:pt>
                <c:pt idx="3841">
                  <c:v>1.1255495612179776E-2</c:v>
                </c:pt>
                <c:pt idx="3842">
                  <c:v>1.1256563590947037E-2</c:v>
                </c:pt>
                <c:pt idx="3843">
                  <c:v>1.1257623813047856E-2</c:v>
                </c:pt>
                <c:pt idx="3844">
                  <c:v>1.1258676264054614E-2</c:v>
                </c:pt>
                <c:pt idx="3845">
                  <c:v>1.1259720929522311E-2</c:v>
                </c:pt>
                <c:pt idx="3846">
                  <c:v>1.1260757795058089E-2</c:v>
                </c:pt>
                <c:pt idx="3847">
                  <c:v>1.1261786846176422E-2</c:v>
                </c:pt>
                <c:pt idx="3848">
                  <c:v>1.1262808068490247E-2</c:v>
                </c:pt>
                <c:pt idx="3849">
                  <c:v>1.1263821447571962E-2</c:v>
                </c:pt>
                <c:pt idx="3850">
                  <c:v>1.1264826968947641E-2</c:v>
                </c:pt>
                <c:pt idx="3851">
                  <c:v>1.1265824618212858E-2</c:v>
                </c:pt>
                <c:pt idx="3852">
                  <c:v>1.12668143809632E-2</c:v>
                </c:pt>
                <c:pt idx="3853">
                  <c:v>1.1267796242730541E-2</c:v>
                </c:pt>
                <c:pt idx="3854">
                  <c:v>1.1268770189081519E-2</c:v>
                </c:pt>
                <c:pt idx="3855">
                  <c:v>1.1269736205623307E-2</c:v>
                </c:pt>
                <c:pt idx="3856">
                  <c:v>1.1270694277893597E-2</c:v>
                </c:pt>
                <c:pt idx="3857">
                  <c:v>1.1271644391464825E-2</c:v>
                </c:pt>
                <c:pt idx="3858">
                  <c:v>1.1272586531915232E-2</c:v>
                </c:pt>
                <c:pt idx="3859">
                  <c:v>1.1273520684811474E-2</c:v>
                </c:pt>
                <c:pt idx="3860">
                  <c:v>1.1274446835731797E-2</c:v>
                </c:pt>
                <c:pt idx="3861">
                  <c:v>1.12753649702255E-2</c:v>
                </c:pt>
                <c:pt idx="3862">
                  <c:v>1.1276275073882423E-2</c:v>
                </c:pt>
                <c:pt idx="3863">
                  <c:v>1.1277177132257662E-2</c:v>
                </c:pt>
                <c:pt idx="3864">
                  <c:v>1.1278071130923696E-2</c:v>
                </c:pt>
                <c:pt idx="3865">
                  <c:v>1.1278957055458798E-2</c:v>
                </c:pt>
                <c:pt idx="3866">
                  <c:v>1.1279834891418084E-2</c:v>
                </c:pt>
                <c:pt idx="3867">
                  <c:v>1.1280704624397212E-2</c:v>
                </c:pt>
                <c:pt idx="3868">
                  <c:v>1.1281566239928141E-2</c:v>
                </c:pt>
                <c:pt idx="3869">
                  <c:v>1.1282419723606543E-2</c:v>
                </c:pt>
                <c:pt idx="3870">
                  <c:v>1.1283265060987556E-2</c:v>
                </c:pt>
                <c:pt idx="3871">
                  <c:v>1.1284102237672651E-2</c:v>
                </c:pt>
                <c:pt idx="3872">
                  <c:v>1.1284931239182229E-2</c:v>
                </c:pt>
                <c:pt idx="3873">
                  <c:v>1.1285752051123569E-2</c:v>
                </c:pt>
                <c:pt idx="3874">
                  <c:v>1.1286564659051826E-2</c:v>
                </c:pt>
                <c:pt idx="3875">
                  <c:v>1.1287369048527963E-2</c:v>
                </c:pt>
                <c:pt idx="3876">
                  <c:v>1.1288165205141896E-2</c:v>
                </c:pt>
                <c:pt idx="3877">
                  <c:v>1.1288953114443011E-2</c:v>
                </c:pt>
                <c:pt idx="3878">
                  <c:v>1.1289732762021245E-2</c:v>
                </c:pt>
                <c:pt idx="3879">
                  <c:v>1.1290504133431786E-2</c:v>
                </c:pt>
                <c:pt idx="3880">
                  <c:v>1.1291267214252994E-2</c:v>
                </c:pt>
                <c:pt idx="3881">
                  <c:v>1.1292021990028491E-2</c:v>
                </c:pt>
                <c:pt idx="3882">
                  <c:v>1.12927684463714E-2</c:v>
                </c:pt>
                <c:pt idx="3883">
                  <c:v>1.1293506568825351E-2</c:v>
                </c:pt>
                <c:pt idx="3884">
                  <c:v>1.1294236342951357E-2</c:v>
                </c:pt>
                <c:pt idx="3885">
                  <c:v>1.1294957754350981E-2</c:v>
                </c:pt>
                <c:pt idx="3886">
                  <c:v>1.1295670788550496E-2</c:v>
                </c:pt>
                <c:pt idx="3887">
                  <c:v>1.1296375431151476E-2</c:v>
                </c:pt>
                <c:pt idx="3888">
                  <c:v>1.1297071667714959E-2</c:v>
                </c:pt>
                <c:pt idx="3889">
                  <c:v>1.1297759483813574E-2</c:v>
                </c:pt>
                <c:pt idx="3890">
                  <c:v>1.129843886500837E-2</c:v>
                </c:pt>
                <c:pt idx="3891">
                  <c:v>1.1299109796860407E-2</c:v>
                </c:pt>
                <c:pt idx="3892">
                  <c:v>1.1299772264982876E-2</c:v>
                </c:pt>
                <c:pt idx="3893">
                  <c:v>1.1300426254890514E-2</c:v>
                </c:pt>
                <c:pt idx="3894">
                  <c:v>1.1301071752196523E-2</c:v>
                </c:pt>
                <c:pt idx="3895">
                  <c:v>1.1301708742438825E-2</c:v>
                </c:pt>
                <c:pt idx="3896">
                  <c:v>1.1302337211201677E-2</c:v>
                </c:pt>
                <c:pt idx="3897">
                  <c:v>1.1302957144046177E-2</c:v>
                </c:pt>
                <c:pt idx="3898">
                  <c:v>1.1303568526562393E-2</c:v>
                </c:pt>
                <c:pt idx="3899">
                  <c:v>1.1304171344299851E-2</c:v>
                </c:pt>
                <c:pt idx="3900">
                  <c:v>1.1304765582837047E-2</c:v>
                </c:pt>
                <c:pt idx="3901">
                  <c:v>1.130535122773511E-2</c:v>
                </c:pt>
                <c:pt idx="3902">
                  <c:v>1.1305928264566757E-2</c:v>
                </c:pt>
                <c:pt idx="3903">
                  <c:v>1.1306496678898924E-2</c:v>
                </c:pt>
                <c:pt idx="3904">
                  <c:v>1.1307056456321714E-2</c:v>
                </c:pt>
                <c:pt idx="3905">
                  <c:v>1.1307607582396286E-2</c:v>
                </c:pt>
                <c:pt idx="3906">
                  <c:v>1.1308150042666432E-2</c:v>
                </c:pt>
                <c:pt idx="3907">
                  <c:v>1.130868382273386E-2</c:v>
                </c:pt>
                <c:pt idx="3908">
                  <c:v>1.1309208908142375E-2</c:v>
                </c:pt>
                <c:pt idx="3909">
                  <c:v>1.1309725284482122E-2</c:v>
                </c:pt>
                <c:pt idx="3910">
                  <c:v>1.1310232937308505E-2</c:v>
                </c:pt>
                <c:pt idx="3911">
                  <c:v>1.1310731852211679E-2</c:v>
                </c:pt>
                <c:pt idx="3912">
                  <c:v>1.1311222014723904E-2</c:v>
                </c:pt>
                <c:pt idx="3913">
                  <c:v>1.1311703410464301E-2</c:v>
                </c:pt>
                <c:pt idx="3914">
                  <c:v>1.1312176024965148E-2</c:v>
                </c:pt>
                <c:pt idx="3915">
                  <c:v>1.1312639843799254E-2</c:v>
                </c:pt>
                <c:pt idx="3916">
                  <c:v>1.1313094852556821E-2</c:v>
                </c:pt>
                <c:pt idx="3917">
                  <c:v>1.1313541036793303E-2</c:v>
                </c:pt>
                <c:pt idx="3918">
                  <c:v>1.131418451039712E-2</c:v>
                </c:pt>
                <c:pt idx="3919">
                  <c:v>1.1314467363552783E-2</c:v>
                </c:pt>
                <c:pt idx="3920">
                  <c:v>1.1314885719625339E-2</c:v>
                </c:pt>
                <c:pt idx="3921">
                  <c:v>1.1315295191423744E-2</c:v>
                </c:pt>
                <c:pt idx="3922">
                  <c:v>1.1315695764462959E-2</c:v>
                </c:pt>
                <c:pt idx="3923">
                  <c:v>1.1316087424362192E-2</c:v>
                </c:pt>
                <c:pt idx="3924">
                  <c:v>1.1316470156648009E-2</c:v>
                </c:pt>
                <c:pt idx="3925">
                  <c:v>1.1316843946922258E-2</c:v>
                </c:pt>
                <c:pt idx="3926">
                  <c:v>1.1317208780752055E-2</c:v>
                </c:pt>
                <c:pt idx="3927">
                  <c:v>1.131756464368136E-2</c:v>
                </c:pt>
                <c:pt idx="3928">
                  <c:v>1.1317911521288887E-2</c:v>
                </c:pt>
                <c:pt idx="3929">
                  <c:v>1.1318249399188105E-2</c:v>
                </c:pt>
                <c:pt idx="3930">
                  <c:v>1.1318578262876666E-2</c:v>
                </c:pt>
                <c:pt idx="3931">
                  <c:v>1.131889809797385E-2</c:v>
                </c:pt>
                <c:pt idx="3932">
                  <c:v>1.1319208890046827E-2</c:v>
                </c:pt>
                <c:pt idx="3933">
                  <c:v>1.1319510624633808E-2</c:v>
                </c:pt>
                <c:pt idx="3934">
                  <c:v>1.1319803287336729E-2</c:v>
                </c:pt>
                <c:pt idx="3935">
                  <c:v>1.1320086863711198E-2</c:v>
                </c:pt>
                <c:pt idx="3936">
                  <c:v>1.1320361339341792E-2</c:v>
                </c:pt>
                <c:pt idx="3937">
                  <c:v>1.1320626699760966E-2</c:v>
                </c:pt>
                <c:pt idx="3938">
                  <c:v>1.1320882930576488E-2</c:v>
                </c:pt>
                <c:pt idx="3939">
                  <c:v>1.132113001734979E-2</c:v>
                </c:pt>
                <c:pt idx="3940">
                  <c:v>1.1321367945636525E-2</c:v>
                </c:pt>
                <c:pt idx="3941">
                  <c:v>1.1321596701015521E-2</c:v>
                </c:pt>
                <c:pt idx="3942">
                  <c:v>1.1321816269071415E-2</c:v>
                </c:pt>
                <c:pt idx="3943">
                  <c:v>1.1322026635342505E-2</c:v>
                </c:pt>
                <c:pt idx="3944">
                  <c:v>1.132222778543082E-2</c:v>
                </c:pt>
                <c:pt idx="3945">
                  <c:v>1.132241970487468E-2</c:v>
                </c:pt>
                <c:pt idx="3946">
                  <c:v>1.132260237927034E-2</c:v>
                </c:pt>
                <c:pt idx="3947">
                  <c:v>1.1322775794173514E-2</c:v>
                </c:pt>
                <c:pt idx="3948">
                  <c:v>1.132293993515731E-2</c:v>
                </c:pt>
                <c:pt idx="3949">
                  <c:v>1.1323094787794837E-2</c:v>
                </c:pt>
                <c:pt idx="3950">
                  <c:v>1.1323240337647632E-2</c:v>
                </c:pt>
                <c:pt idx="3951">
                  <c:v>1.1323376570300414E-2</c:v>
                </c:pt>
                <c:pt idx="3952">
                  <c:v>1.1323503471303155E-2</c:v>
                </c:pt>
                <c:pt idx="3953">
                  <c:v>1.1323621026240592E-2</c:v>
                </c:pt>
                <c:pt idx="3954">
                  <c:v>1.132372922068009E-2</c:v>
                </c:pt>
                <c:pt idx="3955">
                  <c:v>1.1323828040194822E-2</c:v>
                </c:pt>
                <c:pt idx="3956">
                  <c:v>1.1323917470329011E-2</c:v>
                </c:pt>
                <c:pt idx="3957">
                  <c:v>1.1323997496684802E-2</c:v>
                </c:pt>
                <c:pt idx="3958">
                  <c:v>1.1324068104829608E-2</c:v>
                </c:pt>
                <c:pt idx="3959">
                  <c:v>1.1324129280307679E-2</c:v>
                </c:pt>
                <c:pt idx="3960">
                  <c:v>1.1324181008721193E-2</c:v>
                </c:pt>
                <c:pt idx="3961">
                  <c:v>1.1324223275608633E-2</c:v>
                </c:pt>
                <c:pt idx="3962">
                  <c:v>1.132425606655482E-2</c:v>
                </c:pt>
                <c:pt idx="3963">
                  <c:v>1.13242793671388E-2</c:v>
                </c:pt>
                <c:pt idx="3964">
                  <c:v>1.132429316292225E-2</c:v>
                </c:pt>
                <c:pt idx="3965">
                  <c:v>1.1324297439461065E-2</c:v>
                </c:pt>
                <c:pt idx="3966">
                  <c:v>1.1324292182357488E-2</c:v>
                </c:pt>
                <c:pt idx="3967">
                  <c:v>1.132427737714427E-2</c:v>
                </c:pt>
                <c:pt idx="3968">
                  <c:v>1.1324253009417876E-2</c:v>
                </c:pt>
                <c:pt idx="3969">
                  <c:v>1.1324219064734251E-2</c:v>
                </c:pt>
                <c:pt idx="3970">
                  <c:v>1.1324347585072716E-2</c:v>
                </c:pt>
                <c:pt idx="3971">
                  <c:v>1.1324114010121181E-2</c:v>
                </c:pt>
                <c:pt idx="3972">
                  <c:v>1.1324049872498979E-2</c:v>
                </c:pt>
                <c:pt idx="3973">
                  <c:v>1.1323976098151127E-2</c:v>
                </c:pt>
                <c:pt idx="3974">
                  <c:v>1.1323892672639417E-2</c:v>
                </c:pt>
                <c:pt idx="3975">
                  <c:v>1.1323799581543011E-2</c:v>
                </c:pt>
                <c:pt idx="3976">
                  <c:v>1.1323696810406349E-2</c:v>
                </c:pt>
                <c:pt idx="3977">
                  <c:v>1.1323584344820203E-2</c:v>
                </c:pt>
                <c:pt idx="3978">
                  <c:v>1.1323462170357989E-2</c:v>
                </c:pt>
                <c:pt idx="3979">
                  <c:v>1.1323330272569963E-2</c:v>
                </c:pt>
                <c:pt idx="3980">
                  <c:v>1.1323188637046934E-2</c:v>
                </c:pt>
                <c:pt idx="3981">
                  <c:v>1.1323037249344975E-2</c:v>
                </c:pt>
                <c:pt idx="3982">
                  <c:v>1.1322876095031749E-2</c:v>
                </c:pt>
                <c:pt idx="3983">
                  <c:v>1.1322705159703893E-2</c:v>
                </c:pt>
                <c:pt idx="3984">
                  <c:v>1.1322524428900138E-2</c:v>
                </c:pt>
                <c:pt idx="3985">
                  <c:v>1.1322333888205558E-2</c:v>
                </c:pt>
                <c:pt idx="3986">
                  <c:v>1.1322133523182074E-2</c:v>
                </c:pt>
                <c:pt idx="3987">
                  <c:v>1.1321923319403199E-2</c:v>
                </c:pt>
                <c:pt idx="3988">
                  <c:v>1.132170326244825E-2</c:v>
                </c:pt>
                <c:pt idx="3989">
                  <c:v>1.1321473337879183E-2</c:v>
                </c:pt>
                <c:pt idx="3990">
                  <c:v>1.1321233531252172E-2</c:v>
                </c:pt>
                <c:pt idx="3991">
                  <c:v>1.1320983828169739E-2</c:v>
                </c:pt>
                <c:pt idx="3992">
                  <c:v>1.1320724214164914E-2</c:v>
                </c:pt>
                <c:pt idx="3993">
                  <c:v>1.1320454674851821E-2</c:v>
                </c:pt>
                <c:pt idx="3994">
                  <c:v>1.1320175195746142E-2</c:v>
                </c:pt>
                <c:pt idx="3995">
                  <c:v>1.1319885762467822E-2</c:v>
                </c:pt>
                <c:pt idx="3996">
                  <c:v>1.1319586360544143E-2</c:v>
                </c:pt>
                <c:pt idx="3997">
                  <c:v>1.1319276975589283E-2</c:v>
                </c:pt>
                <c:pt idx="3998">
                  <c:v>1.1318957593142137E-2</c:v>
                </c:pt>
                <c:pt idx="3999">
                  <c:v>1.1318628198770572E-2</c:v>
                </c:pt>
                <c:pt idx="4000">
                  <c:v>1.1318288778077211E-2</c:v>
                </c:pt>
                <c:pt idx="4001">
                  <c:v>1.1317939316600991E-2</c:v>
                </c:pt>
                <c:pt idx="4002">
                  <c:v>1.1317579799909815E-2</c:v>
                </c:pt>
                <c:pt idx="4003">
                  <c:v>1.131721021360055E-2</c:v>
                </c:pt>
                <c:pt idx="4004">
                  <c:v>1.1316830543212171E-2</c:v>
                </c:pt>
                <c:pt idx="4005">
                  <c:v>1.1316440774353157E-2</c:v>
                </c:pt>
                <c:pt idx="4006">
                  <c:v>1.131604089255671E-2</c:v>
                </c:pt>
                <c:pt idx="4007">
                  <c:v>1.1315630883402381E-2</c:v>
                </c:pt>
                <c:pt idx="4008">
                  <c:v>1.1315210732481313E-2</c:v>
                </c:pt>
                <c:pt idx="4009">
                  <c:v>1.131478042533254E-2</c:v>
                </c:pt>
                <c:pt idx="4010">
                  <c:v>1.1314339947558811E-2</c:v>
                </c:pt>
                <c:pt idx="4011">
                  <c:v>1.1313889284687606E-2</c:v>
                </c:pt>
                <c:pt idx="4012">
                  <c:v>1.1313428422339077E-2</c:v>
                </c:pt>
                <c:pt idx="4013">
                  <c:v>1.1312957346046513E-2</c:v>
                </c:pt>
                <c:pt idx="4014">
                  <c:v>1.1312476041395349E-2</c:v>
                </c:pt>
                <c:pt idx="4015">
                  <c:v>1.1311984493953653E-2</c:v>
                </c:pt>
                <c:pt idx="4016">
                  <c:v>1.1311482689295296E-2</c:v>
                </c:pt>
                <c:pt idx="4017">
                  <c:v>1.1310970612976789E-2</c:v>
                </c:pt>
                <c:pt idx="4018">
                  <c:v>1.1310448250589408E-2</c:v>
                </c:pt>
                <c:pt idx="4019">
                  <c:v>1.1309915587666525E-2</c:v>
                </c:pt>
                <c:pt idx="4020">
                  <c:v>1.1309372609816815E-2</c:v>
                </c:pt>
                <c:pt idx="4021">
                  <c:v>1.1308819302614216E-2</c:v>
                </c:pt>
                <c:pt idx="4022">
                  <c:v>1.13083900238469E-2</c:v>
                </c:pt>
                <c:pt idx="4023">
                  <c:v>1.1307598794610749E-2</c:v>
                </c:pt>
                <c:pt idx="4024">
                  <c:v>1.1307012929711445E-2</c:v>
                </c:pt>
                <c:pt idx="4025">
                  <c:v>1.1306416675670297E-2</c:v>
                </c:pt>
                <c:pt idx="4026">
                  <c:v>1.1305810018055525E-2</c:v>
                </c:pt>
                <c:pt idx="4027">
                  <c:v>1.1305192942412192E-2</c:v>
                </c:pt>
                <c:pt idx="4028">
                  <c:v>1.1304565434337501E-2</c:v>
                </c:pt>
                <c:pt idx="4029">
                  <c:v>1.1303927479399714E-2</c:v>
                </c:pt>
                <c:pt idx="4030">
                  <c:v>1.1303279063149728E-2</c:v>
                </c:pt>
                <c:pt idx="4031">
                  <c:v>1.1302620171173207E-2</c:v>
                </c:pt>
                <c:pt idx="4032">
                  <c:v>1.1301950789055827E-2</c:v>
                </c:pt>
                <c:pt idx="4033">
                  <c:v>1.130127090231957E-2</c:v>
                </c:pt>
                <c:pt idx="4034">
                  <c:v>1.1300580496608058E-2</c:v>
                </c:pt>
                <c:pt idx="4035">
                  <c:v>1.1299879557396969E-2</c:v>
                </c:pt>
                <c:pt idx="4036">
                  <c:v>1.1299168070341535E-2</c:v>
                </c:pt>
                <c:pt idx="4037">
                  <c:v>1.129844602098117E-2</c:v>
                </c:pt>
                <c:pt idx="4038">
                  <c:v>1.1298200819965654E-2</c:v>
                </c:pt>
                <c:pt idx="4039">
                  <c:v>1.1296540721240044E-2</c:v>
                </c:pt>
                <c:pt idx="4040">
                  <c:v>1.1295780831553092E-2</c:v>
                </c:pt>
                <c:pt idx="4041">
                  <c:v>1.1295010313588242E-2</c:v>
                </c:pt>
                <c:pt idx="4042">
                  <c:v>1.1294229152931321E-2</c:v>
                </c:pt>
                <c:pt idx="4043">
                  <c:v>1.1293437335145009E-2</c:v>
                </c:pt>
                <c:pt idx="4044">
                  <c:v>1.1292634845786204E-2</c:v>
                </c:pt>
                <c:pt idx="4045">
                  <c:v>1.1291821670446574E-2</c:v>
                </c:pt>
                <c:pt idx="4046">
                  <c:v>1.1290997794683047E-2</c:v>
                </c:pt>
                <c:pt idx="4047">
                  <c:v>1.1290163204087317E-2</c:v>
                </c:pt>
                <c:pt idx="4048">
                  <c:v>1.1289317884193179E-2</c:v>
                </c:pt>
                <c:pt idx="4049">
                  <c:v>1.1288461820592356E-2</c:v>
                </c:pt>
                <c:pt idx="4050">
                  <c:v>1.1287594998859216E-2</c:v>
                </c:pt>
                <c:pt idx="4051">
                  <c:v>1.1286717404562345E-2</c:v>
                </c:pt>
                <c:pt idx="4052">
                  <c:v>1.1285829023264558E-2</c:v>
                </c:pt>
                <c:pt idx="4053">
                  <c:v>1.1284929840540263E-2</c:v>
                </c:pt>
                <c:pt idx="4054">
                  <c:v>1.128401984196389E-2</c:v>
                </c:pt>
                <c:pt idx="4055">
                  <c:v>1.1283099013098296E-2</c:v>
                </c:pt>
                <c:pt idx="4056">
                  <c:v>1.1282167339512145E-2</c:v>
                </c:pt>
                <c:pt idx="4057">
                  <c:v>1.1281224806797288E-2</c:v>
                </c:pt>
                <c:pt idx="4058">
                  <c:v>1.1280271400499253E-2</c:v>
                </c:pt>
                <c:pt idx="4059">
                  <c:v>1.1279307106192547E-2</c:v>
                </c:pt>
                <c:pt idx="4060">
                  <c:v>1.1278331909469062E-2</c:v>
                </c:pt>
                <c:pt idx="4061">
                  <c:v>1.1277345795862795E-2</c:v>
                </c:pt>
                <c:pt idx="4062">
                  <c:v>1.1276348750977255E-2</c:v>
                </c:pt>
                <c:pt idx="4063">
                  <c:v>1.1275340760369634E-2</c:v>
                </c:pt>
                <c:pt idx="4064">
                  <c:v>1.1274321809602934E-2</c:v>
                </c:pt>
                <c:pt idx="4065">
                  <c:v>1.1273291884280712E-2</c:v>
                </c:pt>
                <c:pt idx="4066">
                  <c:v>1.1272250969919668E-2</c:v>
                </c:pt>
                <c:pt idx="4067">
                  <c:v>1.1271199052129184E-2</c:v>
                </c:pt>
                <c:pt idx="4068">
                  <c:v>1.1270136116472327E-2</c:v>
                </c:pt>
                <c:pt idx="4069">
                  <c:v>1.1269062148529548E-2</c:v>
                </c:pt>
                <c:pt idx="4070">
                  <c:v>1.12679771338292E-2</c:v>
                </c:pt>
                <c:pt idx="4071">
                  <c:v>1.1266881057998102E-2</c:v>
                </c:pt>
                <c:pt idx="4072">
                  <c:v>1.126577390657622E-2</c:v>
                </c:pt>
                <c:pt idx="4073">
                  <c:v>1.1264655665138287E-2</c:v>
                </c:pt>
                <c:pt idx="4074">
                  <c:v>1.1263526319235878E-2</c:v>
                </c:pt>
                <c:pt idx="4075">
                  <c:v>1.1262385854490093E-2</c:v>
                </c:pt>
                <c:pt idx="4076">
                  <c:v>1.1261234256423589E-2</c:v>
                </c:pt>
                <c:pt idx="4077">
                  <c:v>1.1260071510628536E-2</c:v>
                </c:pt>
                <c:pt idx="4078">
                  <c:v>1.1258897602668166E-2</c:v>
                </c:pt>
                <c:pt idx="4079">
                  <c:v>1.1257712518123101E-2</c:v>
                </c:pt>
                <c:pt idx="4080">
                  <c:v>1.1256516242545022E-2</c:v>
                </c:pt>
                <c:pt idx="4081">
                  <c:v>1.125530876152038E-2</c:v>
                </c:pt>
                <c:pt idx="4082">
                  <c:v>1.1254090060624056E-2</c:v>
                </c:pt>
                <c:pt idx="4083">
                  <c:v>1.1252860125425156E-2</c:v>
                </c:pt>
                <c:pt idx="4084">
                  <c:v>1.1251618941458057E-2</c:v>
                </c:pt>
                <c:pt idx="4085">
                  <c:v>1.125036649435561E-2</c:v>
                </c:pt>
                <c:pt idx="4086">
                  <c:v>1.1249102769634848E-2</c:v>
                </c:pt>
                <c:pt idx="4087">
                  <c:v>1.124782775291128E-2</c:v>
                </c:pt>
                <c:pt idx="4088">
                  <c:v>1.1246541429701983E-2</c:v>
                </c:pt>
                <c:pt idx="4089">
                  <c:v>1.1245243785634075E-2</c:v>
                </c:pt>
                <c:pt idx="4090">
                  <c:v>1.1243934806242046E-2</c:v>
                </c:pt>
                <c:pt idx="4091">
                  <c:v>1.1242614477100926E-2</c:v>
                </c:pt>
                <c:pt idx="4092">
                  <c:v>1.1241282783803154E-2</c:v>
                </c:pt>
                <c:pt idx="4093">
                  <c:v>1.123993971188905E-2</c:v>
                </c:pt>
                <c:pt idx="4094">
                  <c:v>1.1238585246945291E-2</c:v>
                </c:pt>
                <c:pt idx="4095">
                  <c:v>1.1237219374564364E-2</c:v>
                </c:pt>
                <c:pt idx="4096">
                  <c:v>1.1235842080257689E-2</c:v>
                </c:pt>
                <c:pt idx="4097">
                  <c:v>1.1234453349669906E-2</c:v>
                </c:pt>
                <c:pt idx="4098">
                  <c:v>1.123305316831248E-2</c:v>
                </c:pt>
                <c:pt idx="4099">
                  <c:v>1.1231641521783754E-2</c:v>
                </c:pt>
                <c:pt idx="4100">
                  <c:v>1.1230218395641558E-2</c:v>
                </c:pt>
                <c:pt idx="4101">
                  <c:v>1.1228783775478486E-2</c:v>
                </c:pt>
                <c:pt idx="4102">
                  <c:v>1.1227337646840812E-2</c:v>
                </c:pt>
                <c:pt idx="4103">
                  <c:v>1.1225879995321172E-2</c:v>
                </c:pt>
                <c:pt idx="4104">
                  <c:v>1.1224410806465879E-2</c:v>
                </c:pt>
                <c:pt idx="4105">
                  <c:v>1.1222930065879188E-2</c:v>
                </c:pt>
                <c:pt idx="4106">
                  <c:v>1.1221437759084284E-2</c:v>
                </c:pt>
                <c:pt idx="4107">
                  <c:v>1.1219933871708622E-2</c:v>
                </c:pt>
                <c:pt idx="4108">
                  <c:v>1.1218418389275423E-2</c:v>
                </c:pt>
                <c:pt idx="4109">
                  <c:v>1.1216891297371643E-2</c:v>
                </c:pt>
                <c:pt idx="4110">
                  <c:v>1.1215352581590041E-2</c:v>
                </c:pt>
                <c:pt idx="4111">
                  <c:v>1.1213802227471275E-2</c:v>
                </c:pt>
                <c:pt idx="4112">
                  <c:v>1.121224022059656E-2</c:v>
                </c:pt>
                <c:pt idx="4113">
                  <c:v>1.1210666546541338E-2</c:v>
                </c:pt>
                <c:pt idx="4114">
                  <c:v>1.120908119087528E-2</c:v>
                </c:pt>
                <c:pt idx="4115">
                  <c:v>1.1207484139156497E-2</c:v>
                </c:pt>
                <c:pt idx="4116">
                  <c:v>1.1205875376995238E-2</c:v>
                </c:pt>
                <c:pt idx="4117">
                  <c:v>1.1204254889891732E-2</c:v>
                </c:pt>
                <c:pt idx="4118">
                  <c:v>1.1202622663496812E-2</c:v>
                </c:pt>
                <c:pt idx="4119">
                  <c:v>1.1200978683328117E-2</c:v>
                </c:pt>
                <c:pt idx="4120">
                  <c:v>1.1199322934972814E-2</c:v>
                </c:pt>
                <c:pt idx="4121">
                  <c:v>1.1197655403994915E-2</c:v>
                </c:pt>
                <c:pt idx="4122">
                  <c:v>1.1195976075987414E-2</c:v>
                </c:pt>
                <c:pt idx="4123">
                  <c:v>1.1194284936508574E-2</c:v>
                </c:pt>
                <c:pt idx="4124">
                  <c:v>1.1192581971110886E-2</c:v>
                </c:pt>
                <c:pt idx="4125">
                  <c:v>1.1190867165393196E-2</c:v>
                </c:pt>
                <c:pt idx="4126">
                  <c:v>1.1189140504919617E-2</c:v>
                </c:pt>
                <c:pt idx="4127">
                  <c:v>1.1187401975242697E-2</c:v>
                </c:pt>
                <c:pt idx="4128">
                  <c:v>1.1185651561949762E-2</c:v>
                </c:pt>
                <c:pt idx="4129">
                  <c:v>1.1183889250622359E-2</c:v>
                </c:pt>
                <c:pt idx="4130">
                  <c:v>1.1182115026813096E-2</c:v>
                </c:pt>
                <c:pt idx="4131">
                  <c:v>1.1180328876091985E-2</c:v>
                </c:pt>
                <c:pt idx="4132">
                  <c:v>1.1178530784046424E-2</c:v>
                </c:pt>
                <c:pt idx="4133">
                  <c:v>1.1176720736234876E-2</c:v>
                </c:pt>
                <c:pt idx="4134">
                  <c:v>1.1174898718238995E-2</c:v>
                </c:pt>
                <c:pt idx="4135">
                  <c:v>1.1173064715611492E-2</c:v>
                </c:pt>
                <c:pt idx="4136">
                  <c:v>1.1171218713939852E-2</c:v>
                </c:pt>
                <c:pt idx="4137">
                  <c:v>1.1169360698799992E-2</c:v>
                </c:pt>
                <c:pt idx="4138">
                  <c:v>1.1167490655744692E-2</c:v>
                </c:pt>
                <c:pt idx="4139">
                  <c:v>1.1165608570344118E-2</c:v>
                </c:pt>
                <c:pt idx="4140">
                  <c:v>1.1163714428209008E-2</c:v>
                </c:pt>
                <c:pt idx="4141">
                  <c:v>1.1161808214857445E-2</c:v>
                </c:pt>
                <c:pt idx="4142">
                  <c:v>1.1159889915888623E-2</c:v>
                </c:pt>
                <c:pt idx="4143">
                  <c:v>1.1157959516872797E-2</c:v>
                </c:pt>
                <c:pt idx="4144">
                  <c:v>1.1156017003386032E-2</c:v>
                </c:pt>
                <c:pt idx="4145">
                  <c:v>1.1154062360981249E-2</c:v>
                </c:pt>
                <c:pt idx="4146">
                  <c:v>1.1152095575240354E-2</c:v>
                </c:pt>
                <c:pt idx="4147">
                  <c:v>1.1150116631745267E-2</c:v>
                </c:pt>
                <c:pt idx="4148">
                  <c:v>1.1148125516048973E-2</c:v>
                </c:pt>
                <c:pt idx="4149">
                  <c:v>1.1146122213721852E-2</c:v>
                </c:pt>
                <c:pt idx="4150">
                  <c:v>1.1144106710363271E-2</c:v>
                </c:pt>
                <c:pt idx="4151">
                  <c:v>1.1142078991508901E-2</c:v>
                </c:pt>
                <c:pt idx="4152">
                  <c:v>1.1140039042763939E-2</c:v>
                </c:pt>
                <c:pt idx="4153">
                  <c:v>1.1137986849658313E-2</c:v>
                </c:pt>
                <c:pt idx="4154">
                  <c:v>1.1135922397808846E-2</c:v>
                </c:pt>
                <c:pt idx="4155">
                  <c:v>1.1133845672757095E-2</c:v>
                </c:pt>
                <c:pt idx="4156">
                  <c:v>1.1131756660079381E-2</c:v>
                </c:pt>
                <c:pt idx="4157">
                  <c:v>1.1129655345346264E-2</c:v>
                </c:pt>
                <c:pt idx="4158">
                  <c:v>1.1127541714157276E-2</c:v>
                </c:pt>
                <c:pt idx="4159">
                  <c:v>1.1125415752036686E-2</c:v>
                </c:pt>
                <c:pt idx="4160">
                  <c:v>1.1123277444589866E-2</c:v>
                </c:pt>
                <c:pt idx="4161">
                  <c:v>1.1121126777375877E-2</c:v>
                </c:pt>
                <c:pt idx="4162">
                  <c:v>1.1118963735959598E-2</c:v>
                </c:pt>
                <c:pt idx="4163">
                  <c:v>1.1116788305946462E-2</c:v>
                </c:pt>
                <c:pt idx="4164">
                  <c:v>1.1114600472855061E-2</c:v>
                </c:pt>
                <c:pt idx="4165">
                  <c:v>1.1112400222290878E-2</c:v>
                </c:pt>
                <c:pt idx="4166">
                  <c:v>1.1110187539836251E-2</c:v>
                </c:pt>
                <c:pt idx="4167">
                  <c:v>1.110796241102721E-2</c:v>
                </c:pt>
                <c:pt idx="4168">
                  <c:v>1.1105724821457727E-2</c:v>
                </c:pt>
                <c:pt idx="4169">
                  <c:v>1.1103474756687041E-2</c:v>
                </c:pt>
                <c:pt idx="4170">
                  <c:v>1.110121220232075E-2</c:v>
                </c:pt>
                <c:pt idx="4171">
                  <c:v>1.1098937143877602E-2</c:v>
                </c:pt>
                <c:pt idx="4172">
                  <c:v>1.1096649566969031E-2</c:v>
                </c:pt>
                <c:pt idx="4173">
                  <c:v>1.1094349457160159E-2</c:v>
                </c:pt>
                <c:pt idx="4174">
                  <c:v>1.1092036799998768E-2</c:v>
                </c:pt>
                <c:pt idx="4175">
                  <c:v>1.108971158107898E-2</c:v>
                </c:pt>
                <c:pt idx="4176">
                  <c:v>1.1087373785977576E-2</c:v>
                </c:pt>
                <c:pt idx="4177">
                  <c:v>1.1085023400248193E-2</c:v>
                </c:pt>
                <c:pt idx="4178">
                  <c:v>1.1082660409479236E-2</c:v>
                </c:pt>
                <c:pt idx="4179">
                  <c:v>1.1080284799212808E-2</c:v>
                </c:pt>
                <c:pt idx="4180">
                  <c:v>1.1077896555060526E-2</c:v>
                </c:pt>
                <c:pt idx="4181">
                  <c:v>1.1075495662576122E-2</c:v>
                </c:pt>
                <c:pt idx="4182">
                  <c:v>1.1073082107319139E-2</c:v>
                </c:pt>
                <c:pt idx="4183">
                  <c:v>1.1070655874872316E-2</c:v>
                </c:pt>
                <c:pt idx="4184">
                  <c:v>1.1068216950818407E-2</c:v>
                </c:pt>
                <c:pt idx="4185">
                  <c:v>1.1065765320699656E-2</c:v>
                </c:pt>
                <c:pt idx="4186">
                  <c:v>1.1063300970127825E-2</c:v>
                </c:pt>
                <c:pt idx="4187">
                  <c:v>1.1060823884633622E-2</c:v>
                </c:pt>
                <c:pt idx="4188">
                  <c:v>1.1058334049834652E-2</c:v>
                </c:pt>
                <c:pt idx="4189">
                  <c:v>1.1055831451244294E-2</c:v>
                </c:pt>
                <c:pt idx="4190">
                  <c:v>1.10533160744802E-2</c:v>
                </c:pt>
                <c:pt idx="4191">
                  <c:v>1.1050787905096341E-2</c:v>
                </c:pt>
                <c:pt idx="4192">
                  <c:v>1.104824692868725E-2</c:v>
                </c:pt>
                <c:pt idx="4193">
                  <c:v>1.104569313078378E-2</c:v>
                </c:pt>
                <c:pt idx="4194">
                  <c:v>1.1043126496992101E-2</c:v>
                </c:pt>
                <c:pt idx="4195">
                  <c:v>1.1040547012872069E-2</c:v>
                </c:pt>
                <c:pt idx="4196">
                  <c:v>1.103795466398357E-2</c:v>
                </c:pt>
                <c:pt idx="4197">
                  <c:v>1.1035349435921261E-2</c:v>
                </c:pt>
                <c:pt idx="4198">
                  <c:v>1.1032731314245075E-2</c:v>
                </c:pt>
                <c:pt idx="4199">
                  <c:v>1.1030100284532345E-2</c:v>
                </c:pt>
                <c:pt idx="4200">
                  <c:v>1.1027456332343057E-2</c:v>
                </c:pt>
                <c:pt idx="4201">
                  <c:v>1.1024799443254591E-2</c:v>
                </c:pt>
                <c:pt idx="4202">
                  <c:v>1.1022129602844358E-2</c:v>
                </c:pt>
                <c:pt idx="4203">
                  <c:v>1.1019446796689791E-2</c:v>
                </c:pt>
                <c:pt idx="4204">
                  <c:v>1.1016751010345181E-2</c:v>
                </c:pt>
                <c:pt idx="4205">
                  <c:v>1.1014042229388014E-2</c:v>
                </c:pt>
                <c:pt idx="4206">
                  <c:v>1.101132043940738E-2</c:v>
                </c:pt>
                <c:pt idx="4207">
                  <c:v>1.1008585625951858E-2</c:v>
                </c:pt>
                <c:pt idx="4208">
                  <c:v>1.1005837774599009E-2</c:v>
                </c:pt>
                <c:pt idx="4209">
                  <c:v>1.1003076870938003E-2</c:v>
                </c:pt>
                <c:pt idx="4210">
                  <c:v>1.1000302900523284E-2</c:v>
                </c:pt>
                <c:pt idx="4211">
                  <c:v>1.0997515848926697E-2</c:v>
                </c:pt>
                <c:pt idx="4212">
                  <c:v>1.0994715701725909E-2</c:v>
                </c:pt>
                <c:pt idx="4213">
                  <c:v>1.0991902444504396E-2</c:v>
                </c:pt>
                <c:pt idx="4214">
                  <c:v>1.0989076062793549E-2</c:v>
                </c:pt>
                <c:pt idx="4215">
                  <c:v>1.0986236542234807E-2</c:v>
                </c:pt>
                <c:pt idx="4216">
                  <c:v>1.0983383868330653E-2</c:v>
                </c:pt>
                <c:pt idx="4217">
                  <c:v>1.098051802669363E-2</c:v>
                </c:pt>
                <c:pt idx="4218">
                  <c:v>1.0977639002889972E-2</c:v>
                </c:pt>
                <c:pt idx="4219">
                  <c:v>1.0974746782462781E-2</c:v>
                </c:pt>
                <c:pt idx="4220">
                  <c:v>1.0971841351036257E-2</c:v>
                </c:pt>
                <c:pt idx="4221">
                  <c:v>1.0968922694141969E-2</c:v>
                </c:pt>
                <c:pt idx="4222">
                  <c:v>1.0965990797363635E-2</c:v>
                </c:pt>
                <c:pt idx="4223">
                  <c:v>1.0963045646273414E-2</c:v>
                </c:pt>
                <c:pt idx="4224">
                  <c:v>1.096008722644929E-2</c:v>
                </c:pt>
                <c:pt idx="4225">
                  <c:v>1.0957115523451889E-2</c:v>
                </c:pt>
                <c:pt idx="4226">
                  <c:v>1.0954130522865037E-2</c:v>
                </c:pt>
                <c:pt idx="4227">
                  <c:v>1.0951132210255211E-2</c:v>
                </c:pt>
                <c:pt idx="4228">
                  <c:v>1.0948120571206294E-2</c:v>
                </c:pt>
                <c:pt idx="4229">
                  <c:v>1.0945095591267434E-2</c:v>
                </c:pt>
                <c:pt idx="4230">
                  <c:v>1.0942003545548045E-2</c:v>
                </c:pt>
                <c:pt idx="4231">
                  <c:v>1.093856850095681E-2</c:v>
                </c:pt>
                <c:pt idx="4232">
                  <c:v>1.0935501498605539E-2</c:v>
                </c:pt>
                <c:pt idx="4233">
                  <c:v>1.0932421095644938E-2</c:v>
                </c:pt>
                <c:pt idx="4234">
                  <c:v>1.0929327277577967E-2</c:v>
                </c:pt>
                <c:pt idx="4235">
                  <c:v>1.0926220030006076E-2</c:v>
                </c:pt>
                <c:pt idx="4236">
                  <c:v>1.0923099338513365E-2</c:v>
                </c:pt>
                <c:pt idx="4237">
                  <c:v>1.0919965188660802E-2</c:v>
                </c:pt>
                <c:pt idx="4238">
                  <c:v>1.0916817566015161E-2</c:v>
                </c:pt>
                <c:pt idx="4239">
                  <c:v>1.0913656456160631E-2</c:v>
                </c:pt>
                <c:pt idx="4240">
                  <c:v>1.091048184466405E-2</c:v>
                </c:pt>
                <c:pt idx="4241">
                  <c:v>1.090729371709228E-2</c:v>
                </c:pt>
                <c:pt idx="4242">
                  <c:v>1.0904092059029591E-2</c:v>
                </c:pt>
                <c:pt idx="4243">
                  <c:v>1.0900876856031326E-2</c:v>
                </c:pt>
                <c:pt idx="4244">
                  <c:v>1.0897648093704968E-2</c:v>
                </c:pt>
                <c:pt idx="4245">
                  <c:v>1.0894405757565378E-2</c:v>
                </c:pt>
                <c:pt idx="4246">
                  <c:v>1.0891149833243265E-2</c:v>
                </c:pt>
                <c:pt idx="4247">
                  <c:v>1.0887880306282502E-2</c:v>
                </c:pt>
                <c:pt idx="4248">
                  <c:v>1.0884524233720881E-2</c:v>
                </c:pt>
                <c:pt idx="4249">
                  <c:v>1.0880828305194743E-2</c:v>
                </c:pt>
                <c:pt idx="4250">
                  <c:v>1.0877515933172816E-2</c:v>
                </c:pt>
                <c:pt idx="4251">
                  <c:v>1.0874189898737032E-2</c:v>
                </c:pt>
                <c:pt idx="4252">
                  <c:v>1.0870850187483532E-2</c:v>
                </c:pt>
                <c:pt idx="4253">
                  <c:v>1.086749678496215E-2</c:v>
                </c:pt>
                <c:pt idx="4254">
                  <c:v>1.0864129676740129E-2</c:v>
                </c:pt>
                <c:pt idx="4255">
                  <c:v>1.086074884842528E-2</c:v>
                </c:pt>
                <c:pt idx="4256">
                  <c:v>1.0857354285561732E-2</c:v>
                </c:pt>
                <c:pt idx="4257">
                  <c:v>1.0853945973722606E-2</c:v>
                </c:pt>
                <c:pt idx="4258">
                  <c:v>1.0850523898486843E-2</c:v>
                </c:pt>
                <c:pt idx="4259">
                  <c:v>1.0847088045433412E-2</c:v>
                </c:pt>
                <c:pt idx="4260">
                  <c:v>1.0843638400129727E-2</c:v>
                </c:pt>
                <c:pt idx="4261">
                  <c:v>1.0840174948149029E-2</c:v>
                </c:pt>
                <c:pt idx="4262">
                  <c:v>1.0836697675052999E-2</c:v>
                </c:pt>
                <c:pt idx="4263">
                  <c:v>1.0833206566438098E-2</c:v>
                </c:pt>
                <c:pt idx="4264">
                  <c:v>1.0829701607854484E-2</c:v>
                </c:pt>
                <c:pt idx="4265">
                  <c:v>1.0826182784881309E-2</c:v>
                </c:pt>
                <c:pt idx="4266">
                  <c:v>1.0822650083103543E-2</c:v>
                </c:pt>
                <c:pt idx="4267">
                  <c:v>1.0819103488088804E-2</c:v>
                </c:pt>
                <c:pt idx="4268">
                  <c:v>1.0815542985381583E-2</c:v>
                </c:pt>
                <c:pt idx="4269">
                  <c:v>1.0811968560601687E-2</c:v>
                </c:pt>
                <c:pt idx="4270">
                  <c:v>1.0808380199293663E-2</c:v>
                </c:pt>
                <c:pt idx="4271">
                  <c:v>1.0804777887031053E-2</c:v>
                </c:pt>
                <c:pt idx="4272">
                  <c:v>1.0801161609393208E-2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01760"/>
        <c:axId val="131303296"/>
      </c:scatterChart>
      <c:valAx>
        <c:axId val="131301760"/>
        <c:scaling>
          <c:orientation val="minMax"/>
          <c:max val="68000"/>
          <c:min val="42614"/>
        </c:scaling>
        <c:delete val="0"/>
        <c:axPos val="b"/>
        <c:numFmt formatCode="d/m/yyyy" sourceLinked="1"/>
        <c:majorTickMark val="out"/>
        <c:minorTickMark val="none"/>
        <c:tickLblPos val="nextTo"/>
        <c:txPr>
          <a:bodyPr rot="-1200000"/>
          <a:lstStyle/>
          <a:p>
            <a:pPr>
              <a:defRPr/>
            </a:pPr>
            <a:endParaRPr lang="en-US"/>
          </a:p>
        </c:txPr>
        <c:crossAx val="131303296"/>
        <c:crosses val="autoZero"/>
        <c:crossBetween val="midCat"/>
        <c:majorUnit val="4000"/>
      </c:valAx>
      <c:valAx>
        <c:axId val="13130329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3130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EUR3M!$AJ$3:$AJ$4301</c:f>
              <c:numCache>
                <c:formatCode>d/m/yyyy</c:formatCode>
                <c:ptCount val="4299"/>
                <c:pt idx="0">
                  <c:v>42814</c:v>
                </c:pt>
                <c:pt idx="1">
                  <c:v>42815</c:v>
                </c:pt>
                <c:pt idx="2">
                  <c:v>42816</c:v>
                </c:pt>
                <c:pt idx="3">
                  <c:v>42817</c:v>
                </c:pt>
                <c:pt idx="4">
                  <c:v>42818</c:v>
                </c:pt>
                <c:pt idx="5">
                  <c:v>42821</c:v>
                </c:pt>
                <c:pt idx="6">
                  <c:v>42822</c:v>
                </c:pt>
                <c:pt idx="7">
                  <c:v>42823</c:v>
                </c:pt>
                <c:pt idx="8">
                  <c:v>42824</c:v>
                </c:pt>
                <c:pt idx="9">
                  <c:v>42825</c:v>
                </c:pt>
                <c:pt idx="10">
                  <c:v>42828</c:v>
                </c:pt>
                <c:pt idx="11">
                  <c:v>42829</c:v>
                </c:pt>
                <c:pt idx="12">
                  <c:v>42830</c:v>
                </c:pt>
                <c:pt idx="13">
                  <c:v>42831</c:v>
                </c:pt>
                <c:pt idx="14">
                  <c:v>42832</c:v>
                </c:pt>
                <c:pt idx="15">
                  <c:v>42835</c:v>
                </c:pt>
                <c:pt idx="16">
                  <c:v>42836</c:v>
                </c:pt>
                <c:pt idx="17">
                  <c:v>42837</c:v>
                </c:pt>
                <c:pt idx="18">
                  <c:v>42838</c:v>
                </c:pt>
                <c:pt idx="19">
                  <c:v>42843</c:v>
                </c:pt>
                <c:pt idx="20">
                  <c:v>42844</c:v>
                </c:pt>
                <c:pt idx="21">
                  <c:v>42845</c:v>
                </c:pt>
                <c:pt idx="22">
                  <c:v>42846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42857</c:v>
                </c:pt>
                <c:pt idx="29">
                  <c:v>42858</c:v>
                </c:pt>
                <c:pt idx="30">
                  <c:v>42859</c:v>
                </c:pt>
                <c:pt idx="31">
                  <c:v>42860</c:v>
                </c:pt>
                <c:pt idx="32">
                  <c:v>42863</c:v>
                </c:pt>
                <c:pt idx="33">
                  <c:v>42864</c:v>
                </c:pt>
                <c:pt idx="34">
                  <c:v>42865</c:v>
                </c:pt>
                <c:pt idx="35">
                  <c:v>42866</c:v>
                </c:pt>
                <c:pt idx="36">
                  <c:v>42867</c:v>
                </c:pt>
                <c:pt idx="37">
                  <c:v>42870</c:v>
                </c:pt>
                <c:pt idx="38">
                  <c:v>42871</c:v>
                </c:pt>
                <c:pt idx="39">
                  <c:v>42872</c:v>
                </c:pt>
                <c:pt idx="40">
                  <c:v>42873</c:v>
                </c:pt>
                <c:pt idx="41">
                  <c:v>42874</c:v>
                </c:pt>
                <c:pt idx="42">
                  <c:v>42877</c:v>
                </c:pt>
                <c:pt idx="43">
                  <c:v>42878</c:v>
                </c:pt>
                <c:pt idx="44">
                  <c:v>42879</c:v>
                </c:pt>
                <c:pt idx="45">
                  <c:v>42880</c:v>
                </c:pt>
                <c:pt idx="46">
                  <c:v>42881</c:v>
                </c:pt>
                <c:pt idx="47">
                  <c:v>42884</c:v>
                </c:pt>
                <c:pt idx="48">
                  <c:v>42885</c:v>
                </c:pt>
                <c:pt idx="49">
                  <c:v>42886</c:v>
                </c:pt>
                <c:pt idx="50">
                  <c:v>42887</c:v>
                </c:pt>
                <c:pt idx="51">
                  <c:v>42888</c:v>
                </c:pt>
                <c:pt idx="52">
                  <c:v>42891</c:v>
                </c:pt>
                <c:pt idx="53">
                  <c:v>42892</c:v>
                </c:pt>
                <c:pt idx="54">
                  <c:v>42893</c:v>
                </c:pt>
                <c:pt idx="55">
                  <c:v>42894</c:v>
                </c:pt>
                <c:pt idx="56">
                  <c:v>42895</c:v>
                </c:pt>
                <c:pt idx="57">
                  <c:v>42898</c:v>
                </c:pt>
                <c:pt idx="58">
                  <c:v>42899</c:v>
                </c:pt>
                <c:pt idx="59">
                  <c:v>42900</c:v>
                </c:pt>
                <c:pt idx="60">
                  <c:v>42901</c:v>
                </c:pt>
                <c:pt idx="61">
                  <c:v>42902</c:v>
                </c:pt>
                <c:pt idx="62">
                  <c:v>42905</c:v>
                </c:pt>
                <c:pt idx="63">
                  <c:v>42906</c:v>
                </c:pt>
                <c:pt idx="64">
                  <c:v>42907</c:v>
                </c:pt>
                <c:pt idx="65">
                  <c:v>42908</c:v>
                </c:pt>
                <c:pt idx="66">
                  <c:v>42909</c:v>
                </c:pt>
                <c:pt idx="67">
                  <c:v>42912</c:v>
                </c:pt>
                <c:pt idx="68">
                  <c:v>42913</c:v>
                </c:pt>
                <c:pt idx="69">
                  <c:v>42914</c:v>
                </c:pt>
                <c:pt idx="70">
                  <c:v>42915</c:v>
                </c:pt>
                <c:pt idx="71">
                  <c:v>42916</c:v>
                </c:pt>
                <c:pt idx="72">
                  <c:v>42919</c:v>
                </c:pt>
                <c:pt idx="73">
                  <c:v>42920</c:v>
                </c:pt>
                <c:pt idx="74">
                  <c:v>42921</c:v>
                </c:pt>
                <c:pt idx="75">
                  <c:v>42922</c:v>
                </c:pt>
                <c:pt idx="76">
                  <c:v>42923</c:v>
                </c:pt>
                <c:pt idx="77">
                  <c:v>42926</c:v>
                </c:pt>
                <c:pt idx="78">
                  <c:v>42927</c:v>
                </c:pt>
                <c:pt idx="79">
                  <c:v>42928</c:v>
                </c:pt>
                <c:pt idx="80">
                  <c:v>42929</c:v>
                </c:pt>
                <c:pt idx="81">
                  <c:v>42930</c:v>
                </c:pt>
                <c:pt idx="82">
                  <c:v>42933</c:v>
                </c:pt>
                <c:pt idx="83">
                  <c:v>42934</c:v>
                </c:pt>
                <c:pt idx="84">
                  <c:v>42935</c:v>
                </c:pt>
                <c:pt idx="85">
                  <c:v>42936</c:v>
                </c:pt>
                <c:pt idx="86">
                  <c:v>42937</c:v>
                </c:pt>
                <c:pt idx="87">
                  <c:v>42940</c:v>
                </c:pt>
                <c:pt idx="88">
                  <c:v>42941</c:v>
                </c:pt>
                <c:pt idx="89">
                  <c:v>42942</c:v>
                </c:pt>
                <c:pt idx="90">
                  <c:v>42943</c:v>
                </c:pt>
                <c:pt idx="91">
                  <c:v>42944</c:v>
                </c:pt>
                <c:pt idx="92">
                  <c:v>42947</c:v>
                </c:pt>
                <c:pt idx="93">
                  <c:v>42948</c:v>
                </c:pt>
                <c:pt idx="94">
                  <c:v>42949</c:v>
                </c:pt>
                <c:pt idx="95">
                  <c:v>42950</c:v>
                </c:pt>
                <c:pt idx="96">
                  <c:v>42951</c:v>
                </c:pt>
                <c:pt idx="97">
                  <c:v>42954</c:v>
                </c:pt>
                <c:pt idx="98">
                  <c:v>42955</c:v>
                </c:pt>
                <c:pt idx="99">
                  <c:v>42956</c:v>
                </c:pt>
                <c:pt idx="100">
                  <c:v>42957</c:v>
                </c:pt>
                <c:pt idx="101">
                  <c:v>42958</c:v>
                </c:pt>
                <c:pt idx="102">
                  <c:v>42961</c:v>
                </c:pt>
                <c:pt idx="103">
                  <c:v>42962</c:v>
                </c:pt>
                <c:pt idx="104">
                  <c:v>42963</c:v>
                </c:pt>
                <c:pt idx="105">
                  <c:v>42964</c:v>
                </c:pt>
                <c:pt idx="106">
                  <c:v>42965</c:v>
                </c:pt>
                <c:pt idx="107">
                  <c:v>42968</c:v>
                </c:pt>
                <c:pt idx="108">
                  <c:v>42969</c:v>
                </c:pt>
                <c:pt idx="109">
                  <c:v>42970</c:v>
                </c:pt>
                <c:pt idx="110">
                  <c:v>42971</c:v>
                </c:pt>
                <c:pt idx="111">
                  <c:v>42972</c:v>
                </c:pt>
                <c:pt idx="112">
                  <c:v>42975</c:v>
                </c:pt>
                <c:pt idx="113">
                  <c:v>42976</c:v>
                </c:pt>
                <c:pt idx="114">
                  <c:v>42977</c:v>
                </c:pt>
                <c:pt idx="115">
                  <c:v>42978</c:v>
                </c:pt>
                <c:pt idx="116">
                  <c:v>42979</c:v>
                </c:pt>
                <c:pt idx="117">
                  <c:v>42982</c:v>
                </c:pt>
                <c:pt idx="118">
                  <c:v>42983</c:v>
                </c:pt>
                <c:pt idx="119">
                  <c:v>42984</c:v>
                </c:pt>
                <c:pt idx="120">
                  <c:v>42985</c:v>
                </c:pt>
                <c:pt idx="121">
                  <c:v>42986</c:v>
                </c:pt>
                <c:pt idx="122">
                  <c:v>42989</c:v>
                </c:pt>
                <c:pt idx="123">
                  <c:v>42990</c:v>
                </c:pt>
                <c:pt idx="124">
                  <c:v>42991</c:v>
                </c:pt>
                <c:pt idx="125">
                  <c:v>42992</c:v>
                </c:pt>
                <c:pt idx="126">
                  <c:v>42993</c:v>
                </c:pt>
                <c:pt idx="127">
                  <c:v>42996</c:v>
                </c:pt>
                <c:pt idx="128">
                  <c:v>42997</c:v>
                </c:pt>
                <c:pt idx="129">
                  <c:v>42998</c:v>
                </c:pt>
                <c:pt idx="130">
                  <c:v>42999</c:v>
                </c:pt>
                <c:pt idx="131">
                  <c:v>43000</c:v>
                </c:pt>
                <c:pt idx="132">
                  <c:v>43003</c:v>
                </c:pt>
                <c:pt idx="133">
                  <c:v>43004</c:v>
                </c:pt>
                <c:pt idx="134">
                  <c:v>43005</c:v>
                </c:pt>
                <c:pt idx="135">
                  <c:v>43006</c:v>
                </c:pt>
                <c:pt idx="136">
                  <c:v>43007</c:v>
                </c:pt>
                <c:pt idx="137">
                  <c:v>43010</c:v>
                </c:pt>
                <c:pt idx="138">
                  <c:v>43011</c:v>
                </c:pt>
                <c:pt idx="139">
                  <c:v>43012</c:v>
                </c:pt>
                <c:pt idx="140">
                  <c:v>43013</c:v>
                </c:pt>
                <c:pt idx="141">
                  <c:v>43014</c:v>
                </c:pt>
                <c:pt idx="142">
                  <c:v>43017</c:v>
                </c:pt>
                <c:pt idx="143">
                  <c:v>43018</c:v>
                </c:pt>
                <c:pt idx="144">
                  <c:v>43019</c:v>
                </c:pt>
                <c:pt idx="145">
                  <c:v>43020</c:v>
                </c:pt>
                <c:pt idx="146">
                  <c:v>43021</c:v>
                </c:pt>
                <c:pt idx="147">
                  <c:v>43024</c:v>
                </c:pt>
                <c:pt idx="148">
                  <c:v>43025</c:v>
                </c:pt>
                <c:pt idx="149">
                  <c:v>43026</c:v>
                </c:pt>
                <c:pt idx="150">
                  <c:v>43027</c:v>
                </c:pt>
                <c:pt idx="151">
                  <c:v>43028</c:v>
                </c:pt>
                <c:pt idx="152">
                  <c:v>43031</c:v>
                </c:pt>
                <c:pt idx="153">
                  <c:v>43032</c:v>
                </c:pt>
                <c:pt idx="154">
                  <c:v>43033</c:v>
                </c:pt>
                <c:pt idx="155">
                  <c:v>43034</c:v>
                </c:pt>
                <c:pt idx="156">
                  <c:v>43035</c:v>
                </c:pt>
                <c:pt idx="157">
                  <c:v>43038</c:v>
                </c:pt>
                <c:pt idx="158">
                  <c:v>43039</c:v>
                </c:pt>
                <c:pt idx="159">
                  <c:v>43040</c:v>
                </c:pt>
                <c:pt idx="160">
                  <c:v>43041</c:v>
                </c:pt>
                <c:pt idx="161">
                  <c:v>43042</c:v>
                </c:pt>
                <c:pt idx="162">
                  <c:v>43045</c:v>
                </c:pt>
                <c:pt idx="163">
                  <c:v>43046</c:v>
                </c:pt>
                <c:pt idx="164">
                  <c:v>43047</c:v>
                </c:pt>
                <c:pt idx="165">
                  <c:v>43048</c:v>
                </c:pt>
                <c:pt idx="166">
                  <c:v>43049</c:v>
                </c:pt>
                <c:pt idx="167">
                  <c:v>43052</c:v>
                </c:pt>
                <c:pt idx="168">
                  <c:v>43053</c:v>
                </c:pt>
                <c:pt idx="169">
                  <c:v>43054</c:v>
                </c:pt>
                <c:pt idx="170">
                  <c:v>43055</c:v>
                </c:pt>
                <c:pt idx="171">
                  <c:v>43056</c:v>
                </c:pt>
                <c:pt idx="172">
                  <c:v>43059</c:v>
                </c:pt>
                <c:pt idx="173">
                  <c:v>43060</c:v>
                </c:pt>
                <c:pt idx="174">
                  <c:v>43061</c:v>
                </c:pt>
                <c:pt idx="175">
                  <c:v>43062</c:v>
                </c:pt>
                <c:pt idx="176">
                  <c:v>43063</c:v>
                </c:pt>
                <c:pt idx="177">
                  <c:v>43066</c:v>
                </c:pt>
                <c:pt idx="178">
                  <c:v>43067</c:v>
                </c:pt>
                <c:pt idx="179">
                  <c:v>43068</c:v>
                </c:pt>
                <c:pt idx="180">
                  <c:v>43069</c:v>
                </c:pt>
                <c:pt idx="181">
                  <c:v>43070</c:v>
                </c:pt>
                <c:pt idx="182">
                  <c:v>43073</c:v>
                </c:pt>
                <c:pt idx="183">
                  <c:v>43074</c:v>
                </c:pt>
                <c:pt idx="184">
                  <c:v>43075</c:v>
                </c:pt>
                <c:pt idx="185">
                  <c:v>43076</c:v>
                </c:pt>
                <c:pt idx="186">
                  <c:v>43077</c:v>
                </c:pt>
                <c:pt idx="187">
                  <c:v>43080</c:v>
                </c:pt>
                <c:pt idx="188">
                  <c:v>43081</c:v>
                </c:pt>
                <c:pt idx="189">
                  <c:v>43082</c:v>
                </c:pt>
                <c:pt idx="190">
                  <c:v>43083</c:v>
                </c:pt>
                <c:pt idx="191">
                  <c:v>43084</c:v>
                </c:pt>
                <c:pt idx="192">
                  <c:v>43087</c:v>
                </c:pt>
                <c:pt idx="193">
                  <c:v>43088</c:v>
                </c:pt>
                <c:pt idx="194">
                  <c:v>43089</c:v>
                </c:pt>
                <c:pt idx="195">
                  <c:v>43090</c:v>
                </c:pt>
                <c:pt idx="196">
                  <c:v>43091</c:v>
                </c:pt>
                <c:pt idx="197">
                  <c:v>43096</c:v>
                </c:pt>
                <c:pt idx="198">
                  <c:v>43097</c:v>
                </c:pt>
                <c:pt idx="199">
                  <c:v>43098</c:v>
                </c:pt>
                <c:pt idx="200">
                  <c:v>43102</c:v>
                </c:pt>
                <c:pt idx="201">
                  <c:v>43103</c:v>
                </c:pt>
                <c:pt idx="202">
                  <c:v>43104</c:v>
                </c:pt>
                <c:pt idx="203">
                  <c:v>43105</c:v>
                </c:pt>
                <c:pt idx="204">
                  <c:v>43108</c:v>
                </c:pt>
                <c:pt idx="205">
                  <c:v>43109</c:v>
                </c:pt>
                <c:pt idx="206">
                  <c:v>43110</c:v>
                </c:pt>
                <c:pt idx="207">
                  <c:v>43111</c:v>
                </c:pt>
                <c:pt idx="208">
                  <c:v>43112</c:v>
                </c:pt>
                <c:pt idx="209">
                  <c:v>43115</c:v>
                </c:pt>
                <c:pt idx="210">
                  <c:v>43116</c:v>
                </c:pt>
                <c:pt idx="211">
                  <c:v>43117</c:v>
                </c:pt>
                <c:pt idx="212">
                  <c:v>43118</c:v>
                </c:pt>
                <c:pt idx="213">
                  <c:v>43119</c:v>
                </c:pt>
                <c:pt idx="214">
                  <c:v>43122</c:v>
                </c:pt>
                <c:pt idx="215">
                  <c:v>43123</c:v>
                </c:pt>
                <c:pt idx="216">
                  <c:v>43124</c:v>
                </c:pt>
                <c:pt idx="217">
                  <c:v>43125</c:v>
                </c:pt>
                <c:pt idx="218">
                  <c:v>43126</c:v>
                </c:pt>
                <c:pt idx="219">
                  <c:v>43129</c:v>
                </c:pt>
                <c:pt idx="220">
                  <c:v>43130</c:v>
                </c:pt>
                <c:pt idx="221">
                  <c:v>43131</c:v>
                </c:pt>
                <c:pt idx="222">
                  <c:v>43132</c:v>
                </c:pt>
                <c:pt idx="223">
                  <c:v>43133</c:v>
                </c:pt>
                <c:pt idx="224">
                  <c:v>43136</c:v>
                </c:pt>
                <c:pt idx="225">
                  <c:v>43137</c:v>
                </c:pt>
                <c:pt idx="226">
                  <c:v>43138</c:v>
                </c:pt>
                <c:pt idx="227">
                  <c:v>43139</c:v>
                </c:pt>
                <c:pt idx="228">
                  <c:v>43140</c:v>
                </c:pt>
                <c:pt idx="229">
                  <c:v>43143</c:v>
                </c:pt>
                <c:pt idx="230">
                  <c:v>43144</c:v>
                </c:pt>
                <c:pt idx="231">
                  <c:v>43145</c:v>
                </c:pt>
                <c:pt idx="232">
                  <c:v>43146</c:v>
                </c:pt>
                <c:pt idx="233">
                  <c:v>43147</c:v>
                </c:pt>
                <c:pt idx="234">
                  <c:v>43150</c:v>
                </c:pt>
                <c:pt idx="235">
                  <c:v>43151</c:v>
                </c:pt>
                <c:pt idx="236">
                  <c:v>43152</c:v>
                </c:pt>
                <c:pt idx="237">
                  <c:v>43153</c:v>
                </c:pt>
                <c:pt idx="238">
                  <c:v>43154</c:v>
                </c:pt>
                <c:pt idx="239">
                  <c:v>43157</c:v>
                </c:pt>
                <c:pt idx="240">
                  <c:v>43158</c:v>
                </c:pt>
                <c:pt idx="241">
                  <c:v>43159</c:v>
                </c:pt>
                <c:pt idx="242">
                  <c:v>43160</c:v>
                </c:pt>
                <c:pt idx="243">
                  <c:v>43161</c:v>
                </c:pt>
                <c:pt idx="244">
                  <c:v>43164</c:v>
                </c:pt>
                <c:pt idx="245">
                  <c:v>43165</c:v>
                </c:pt>
                <c:pt idx="246">
                  <c:v>43166</c:v>
                </c:pt>
                <c:pt idx="247">
                  <c:v>43167</c:v>
                </c:pt>
                <c:pt idx="248">
                  <c:v>43168</c:v>
                </c:pt>
                <c:pt idx="249">
                  <c:v>43171</c:v>
                </c:pt>
                <c:pt idx="250">
                  <c:v>43172</c:v>
                </c:pt>
                <c:pt idx="251">
                  <c:v>43173</c:v>
                </c:pt>
                <c:pt idx="252">
                  <c:v>43174</c:v>
                </c:pt>
                <c:pt idx="253">
                  <c:v>43175</c:v>
                </c:pt>
                <c:pt idx="254">
                  <c:v>43178</c:v>
                </c:pt>
                <c:pt idx="255">
                  <c:v>43179</c:v>
                </c:pt>
                <c:pt idx="256">
                  <c:v>43180</c:v>
                </c:pt>
                <c:pt idx="257">
                  <c:v>43181</c:v>
                </c:pt>
                <c:pt idx="258">
                  <c:v>43182</c:v>
                </c:pt>
                <c:pt idx="259">
                  <c:v>43185</c:v>
                </c:pt>
                <c:pt idx="260">
                  <c:v>43186</c:v>
                </c:pt>
                <c:pt idx="261">
                  <c:v>43187</c:v>
                </c:pt>
                <c:pt idx="262">
                  <c:v>43188</c:v>
                </c:pt>
                <c:pt idx="263">
                  <c:v>43193</c:v>
                </c:pt>
                <c:pt idx="264">
                  <c:v>43194</c:v>
                </c:pt>
                <c:pt idx="265">
                  <c:v>43195</c:v>
                </c:pt>
                <c:pt idx="266">
                  <c:v>43196</c:v>
                </c:pt>
                <c:pt idx="267">
                  <c:v>43199</c:v>
                </c:pt>
                <c:pt idx="268">
                  <c:v>43200</c:v>
                </c:pt>
                <c:pt idx="269">
                  <c:v>43201</c:v>
                </c:pt>
                <c:pt idx="270">
                  <c:v>43202</c:v>
                </c:pt>
                <c:pt idx="271">
                  <c:v>43203</c:v>
                </c:pt>
                <c:pt idx="272">
                  <c:v>43206</c:v>
                </c:pt>
                <c:pt idx="273">
                  <c:v>43207</c:v>
                </c:pt>
                <c:pt idx="274">
                  <c:v>43208</c:v>
                </c:pt>
                <c:pt idx="275">
                  <c:v>43209</c:v>
                </c:pt>
                <c:pt idx="276">
                  <c:v>43210</c:v>
                </c:pt>
                <c:pt idx="277">
                  <c:v>43213</c:v>
                </c:pt>
                <c:pt idx="278">
                  <c:v>43214</c:v>
                </c:pt>
                <c:pt idx="279">
                  <c:v>43215</c:v>
                </c:pt>
                <c:pt idx="280">
                  <c:v>43216</c:v>
                </c:pt>
                <c:pt idx="281">
                  <c:v>43217</c:v>
                </c:pt>
                <c:pt idx="282">
                  <c:v>43220</c:v>
                </c:pt>
                <c:pt idx="283">
                  <c:v>43222</c:v>
                </c:pt>
                <c:pt idx="284">
                  <c:v>43223</c:v>
                </c:pt>
                <c:pt idx="285">
                  <c:v>43224</c:v>
                </c:pt>
                <c:pt idx="286">
                  <c:v>43227</c:v>
                </c:pt>
                <c:pt idx="287">
                  <c:v>43228</c:v>
                </c:pt>
                <c:pt idx="288">
                  <c:v>43229</c:v>
                </c:pt>
                <c:pt idx="289">
                  <c:v>43230</c:v>
                </c:pt>
                <c:pt idx="290">
                  <c:v>43231</c:v>
                </c:pt>
                <c:pt idx="291">
                  <c:v>43234</c:v>
                </c:pt>
                <c:pt idx="292">
                  <c:v>43235</c:v>
                </c:pt>
                <c:pt idx="293">
                  <c:v>43236</c:v>
                </c:pt>
                <c:pt idx="294">
                  <c:v>43237</c:v>
                </c:pt>
                <c:pt idx="295">
                  <c:v>43238</c:v>
                </c:pt>
                <c:pt idx="296">
                  <c:v>43241</c:v>
                </c:pt>
                <c:pt idx="297">
                  <c:v>43242</c:v>
                </c:pt>
                <c:pt idx="298">
                  <c:v>43243</c:v>
                </c:pt>
                <c:pt idx="299">
                  <c:v>43244</c:v>
                </c:pt>
                <c:pt idx="300">
                  <c:v>43245</c:v>
                </c:pt>
                <c:pt idx="301">
                  <c:v>43248</c:v>
                </c:pt>
                <c:pt idx="302">
                  <c:v>43249</c:v>
                </c:pt>
                <c:pt idx="303">
                  <c:v>43250</c:v>
                </c:pt>
                <c:pt idx="304">
                  <c:v>43251</c:v>
                </c:pt>
                <c:pt idx="305">
                  <c:v>43252</c:v>
                </c:pt>
                <c:pt idx="306">
                  <c:v>43255</c:v>
                </c:pt>
                <c:pt idx="307">
                  <c:v>43256</c:v>
                </c:pt>
                <c:pt idx="308">
                  <c:v>43257</c:v>
                </c:pt>
                <c:pt idx="309">
                  <c:v>43258</c:v>
                </c:pt>
                <c:pt idx="310">
                  <c:v>43259</c:v>
                </c:pt>
                <c:pt idx="311">
                  <c:v>43262</c:v>
                </c:pt>
                <c:pt idx="312">
                  <c:v>43263</c:v>
                </c:pt>
                <c:pt idx="313">
                  <c:v>43264</c:v>
                </c:pt>
                <c:pt idx="314">
                  <c:v>43265</c:v>
                </c:pt>
                <c:pt idx="315">
                  <c:v>43266</c:v>
                </c:pt>
                <c:pt idx="316">
                  <c:v>43269</c:v>
                </c:pt>
                <c:pt idx="317">
                  <c:v>43270</c:v>
                </c:pt>
                <c:pt idx="318">
                  <c:v>43271</c:v>
                </c:pt>
                <c:pt idx="319">
                  <c:v>43272</c:v>
                </c:pt>
                <c:pt idx="320">
                  <c:v>43273</c:v>
                </c:pt>
                <c:pt idx="321">
                  <c:v>43276</c:v>
                </c:pt>
                <c:pt idx="322">
                  <c:v>43277</c:v>
                </c:pt>
                <c:pt idx="323">
                  <c:v>43278</c:v>
                </c:pt>
                <c:pt idx="324">
                  <c:v>43279</c:v>
                </c:pt>
                <c:pt idx="325">
                  <c:v>43280</c:v>
                </c:pt>
                <c:pt idx="326">
                  <c:v>43283</c:v>
                </c:pt>
                <c:pt idx="327">
                  <c:v>43284</c:v>
                </c:pt>
                <c:pt idx="328">
                  <c:v>43285</c:v>
                </c:pt>
                <c:pt idx="329">
                  <c:v>43286</c:v>
                </c:pt>
                <c:pt idx="330">
                  <c:v>43287</c:v>
                </c:pt>
                <c:pt idx="331">
                  <c:v>43290</c:v>
                </c:pt>
                <c:pt idx="332">
                  <c:v>43291</c:v>
                </c:pt>
                <c:pt idx="333">
                  <c:v>43292</c:v>
                </c:pt>
                <c:pt idx="334">
                  <c:v>43293</c:v>
                </c:pt>
                <c:pt idx="335">
                  <c:v>43294</c:v>
                </c:pt>
                <c:pt idx="336">
                  <c:v>43297</c:v>
                </c:pt>
                <c:pt idx="337">
                  <c:v>43298</c:v>
                </c:pt>
                <c:pt idx="338">
                  <c:v>43299</c:v>
                </c:pt>
                <c:pt idx="339">
                  <c:v>43300</c:v>
                </c:pt>
                <c:pt idx="340">
                  <c:v>43301</c:v>
                </c:pt>
                <c:pt idx="341">
                  <c:v>43304</c:v>
                </c:pt>
                <c:pt idx="342">
                  <c:v>43305</c:v>
                </c:pt>
                <c:pt idx="343">
                  <c:v>43306</c:v>
                </c:pt>
                <c:pt idx="344">
                  <c:v>43307</c:v>
                </c:pt>
                <c:pt idx="345">
                  <c:v>43308</c:v>
                </c:pt>
                <c:pt idx="346">
                  <c:v>43311</c:v>
                </c:pt>
                <c:pt idx="347">
                  <c:v>43312</c:v>
                </c:pt>
                <c:pt idx="348">
                  <c:v>43313</c:v>
                </c:pt>
                <c:pt idx="349">
                  <c:v>43314</c:v>
                </c:pt>
                <c:pt idx="350">
                  <c:v>43315</c:v>
                </c:pt>
                <c:pt idx="351">
                  <c:v>43318</c:v>
                </c:pt>
                <c:pt idx="352">
                  <c:v>43319</c:v>
                </c:pt>
                <c:pt idx="353">
                  <c:v>43320</c:v>
                </c:pt>
                <c:pt idx="354">
                  <c:v>43321</c:v>
                </c:pt>
                <c:pt idx="355">
                  <c:v>43322</c:v>
                </c:pt>
                <c:pt idx="356">
                  <c:v>43325</c:v>
                </c:pt>
                <c:pt idx="357">
                  <c:v>43326</c:v>
                </c:pt>
                <c:pt idx="358">
                  <c:v>43327</c:v>
                </c:pt>
                <c:pt idx="359">
                  <c:v>43328</c:v>
                </c:pt>
                <c:pt idx="360">
                  <c:v>43329</c:v>
                </c:pt>
                <c:pt idx="361">
                  <c:v>43332</c:v>
                </c:pt>
                <c:pt idx="362">
                  <c:v>43333</c:v>
                </c:pt>
                <c:pt idx="363">
                  <c:v>43334</c:v>
                </c:pt>
                <c:pt idx="364">
                  <c:v>43335</c:v>
                </c:pt>
                <c:pt idx="365">
                  <c:v>43336</c:v>
                </c:pt>
                <c:pt idx="366">
                  <c:v>43339</c:v>
                </c:pt>
                <c:pt idx="367">
                  <c:v>43340</c:v>
                </c:pt>
                <c:pt idx="368">
                  <c:v>43341</c:v>
                </c:pt>
                <c:pt idx="369">
                  <c:v>43342</c:v>
                </c:pt>
                <c:pt idx="370">
                  <c:v>43343</c:v>
                </c:pt>
                <c:pt idx="371">
                  <c:v>43346</c:v>
                </c:pt>
                <c:pt idx="372">
                  <c:v>43347</c:v>
                </c:pt>
                <c:pt idx="373">
                  <c:v>43348</c:v>
                </c:pt>
                <c:pt idx="374">
                  <c:v>43349</c:v>
                </c:pt>
                <c:pt idx="375">
                  <c:v>43350</c:v>
                </c:pt>
                <c:pt idx="376">
                  <c:v>43353</c:v>
                </c:pt>
                <c:pt idx="377">
                  <c:v>43354</c:v>
                </c:pt>
                <c:pt idx="378">
                  <c:v>43355</c:v>
                </c:pt>
                <c:pt idx="379">
                  <c:v>43356</c:v>
                </c:pt>
                <c:pt idx="380">
                  <c:v>43357</c:v>
                </c:pt>
                <c:pt idx="381">
                  <c:v>43360</c:v>
                </c:pt>
                <c:pt idx="382">
                  <c:v>43361</c:v>
                </c:pt>
                <c:pt idx="383">
                  <c:v>43362</c:v>
                </c:pt>
                <c:pt idx="384">
                  <c:v>43363</c:v>
                </c:pt>
                <c:pt idx="385">
                  <c:v>43364</c:v>
                </c:pt>
                <c:pt idx="386">
                  <c:v>43367</c:v>
                </c:pt>
                <c:pt idx="387">
                  <c:v>43368</c:v>
                </c:pt>
                <c:pt idx="388">
                  <c:v>43369</c:v>
                </c:pt>
                <c:pt idx="389">
                  <c:v>43370</c:v>
                </c:pt>
                <c:pt idx="390">
                  <c:v>43371</c:v>
                </c:pt>
                <c:pt idx="391">
                  <c:v>43374</c:v>
                </c:pt>
                <c:pt idx="392">
                  <c:v>43375</c:v>
                </c:pt>
                <c:pt idx="393">
                  <c:v>43376</c:v>
                </c:pt>
                <c:pt idx="394">
                  <c:v>43377</c:v>
                </c:pt>
                <c:pt idx="395">
                  <c:v>43378</c:v>
                </c:pt>
                <c:pt idx="396">
                  <c:v>43381</c:v>
                </c:pt>
                <c:pt idx="397">
                  <c:v>43382</c:v>
                </c:pt>
                <c:pt idx="398">
                  <c:v>43383</c:v>
                </c:pt>
                <c:pt idx="399">
                  <c:v>43384</c:v>
                </c:pt>
                <c:pt idx="400">
                  <c:v>43385</c:v>
                </c:pt>
                <c:pt idx="401">
                  <c:v>43388</c:v>
                </c:pt>
                <c:pt idx="402">
                  <c:v>43389</c:v>
                </c:pt>
                <c:pt idx="403">
                  <c:v>43390</c:v>
                </c:pt>
                <c:pt idx="404">
                  <c:v>43391</c:v>
                </c:pt>
                <c:pt idx="405">
                  <c:v>43392</c:v>
                </c:pt>
                <c:pt idx="406">
                  <c:v>43395</c:v>
                </c:pt>
                <c:pt idx="407">
                  <c:v>43396</c:v>
                </c:pt>
                <c:pt idx="408">
                  <c:v>43397</c:v>
                </c:pt>
                <c:pt idx="409">
                  <c:v>43398</c:v>
                </c:pt>
                <c:pt idx="410">
                  <c:v>43399</c:v>
                </c:pt>
                <c:pt idx="411">
                  <c:v>43402</c:v>
                </c:pt>
                <c:pt idx="412">
                  <c:v>43403</c:v>
                </c:pt>
                <c:pt idx="413">
                  <c:v>43404</c:v>
                </c:pt>
                <c:pt idx="414">
                  <c:v>43405</c:v>
                </c:pt>
                <c:pt idx="415">
                  <c:v>43406</c:v>
                </c:pt>
                <c:pt idx="416">
                  <c:v>43409</c:v>
                </c:pt>
                <c:pt idx="417">
                  <c:v>43410</c:v>
                </c:pt>
                <c:pt idx="418">
                  <c:v>43411</c:v>
                </c:pt>
                <c:pt idx="419">
                  <c:v>43412</c:v>
                </c:pt>
                <c:pt idx="420">
                  <c:v>43413</c:v>
                </c:pt>
                <c:pt idx="421">
                  <c:v>43416</c:v>
                </c:pt>
                <c:pt idx="422">
                  <c:v>43417</c:v>
                </c:pt>
                <c:pt idx="423">
                  <c:v>43418</c:v>
                </c:pt>
                <c:pt idx="424">
                  <c:v>43419</c:v>
                </c:pt>
                <c:pt idx="425">
                  <c:v>43420</c:v>
                </c:pt>
                <c:pt idx="426">
                  <c:v>43423</c:v>
                </c:pt>
                <c:pt idx="427">
                  <c:v>43424</c:v>
                </c:pt>
                <c:pt idx="428">
                  <c:v>43425</c:v>
                </c:pt>
                <c:pt idx="429">
                  <c:v>43426</c:v>
                </c:pt>
                <c:pt idx="430">
                  <c:v>43427</c:v>
                </c:pt>
                <c:pt idx="431">
                  <c:v>43430</c:v>
                </c:pt>
                <c:pt idx="432">
                  <c:v>43431</c:v>
                </c:pt>
                <c:pt idx="433">
                  <c:v>43432</c:v>
                </c:pt>
                <c:pt idx="434">
                  <c:v>43433</c:v>
                </c:pt>
                <c:pt idx="435">
                  <c:v>43434</c:v>
                </c:pt>
                <c:pt idx="436">
                  <c:v>43437</c:v>
                </c:pt>
                <c:pt idx="437">
                  <c:v>43438</c:v>
                </c:pt>
                <c:pt idx="438">
                  <c:v>43439</c:v>
                </c:pt>
                <c:pt idx="439">
                  <c:v>43440</c:v>
                </c:pt>
                <c:pt idx="440">
                  <c:v>43441</c:v>
                </c:pt>
                <c:pt idx="441">
                  <c:v>43444</c:v>
                </c:pt>
                <c:pt idx="442">
                  <c:v>43445</c:v>
                </c:pt>
                <c:pt idx="443">
                  <c:v>43446</c:v>
                </c:pt>
                <c:pt idx="444">
                  <c:v>43447</c:v>
                </c:pt>
                <c:pt idx="445">
                  <c:v>43448</c:v>
                </c:pt>
                <c:pt idx="446">
                  <c:v>43451</c:v>
                </c:pt>
                <c:pt idx="447">
                  <c:v>43452</c:v>
                </c:pt>
                <c:pt idx="448">
                  <c:v>43453</c:v>
                </c:pt>
                <c:pt idx="449">
                  <c:v>43454</c:v>
                </c:pt>
                <c:pt idx="450">
                  <c:v>43455</c:v>
                </c:pt>
                <c:pt idx="451">
                  <c:v>43458</c:v>
                </c:pt>
                <c:pt idx="452">
                  <c:v>43461</c:v>
                </c:pt>
                <c:pt idx="453">
                  <c:v>43462</c:v>
                </c:pt>
                <c:pt idx="454">
                  <c:v>43465</c:v>
                </c:pt>
                <c:pt idx="455">
                  <c:v>43467</c:v>
                </c:pt>
                <c:pt idx="456">
                  <c:v>43468</c:v>
                </c:pt>
                <c:pt idx="457">
                  <c:v>43469</c:v>
                </c:pt>
                <c:pt idx="458">
                  <c:v>43472</c:v>
                </c:pt>
                <c:pt idx="459">
                  <c:v>43473</c:v>
                </c:pt>
                <c:pt idx="460">
                  <c:v>43474</c:v>
                </c:pt>
                <c:pt idx="461">
                  <c:v>43475</c:v>
                </c:pt>
                <c:pt idx="462">
                  <c:v>43476</c:v>
                </c:pt>
                <c:pt idx="463">
                  <c:v>43479</c:v>
                </c:pt>
                <c:pt idx="464">
                  <c:v>43480</c:v>
                </c:pt>
                <c:pt idx="465">
                  <c:v>43481</c:v>
                </c:pt>
                <c:pt idx="466">
                  <c:v>43482</c:v>
                </c:pt>
                <c:pt idx="467">
                  <c:v>43483</c:v>
                </c:pt>
                <c:pt idx="468">
                  <c:v>43486</c:v>
                </c:pt>
                <c:pt idx="469">
                  <c:v>43487</c:v>
                </c:pt>
                <c:pt idx="470">
                  <c:v>43488</c:v>
                </c:pt>
                <c:pt idx="471">
                  <c:v>43489</c:v>
                </c:pt>
                <c:pt idx="472">
                  <c:v>43490</c:v>
                </c:pt>
                <c:pt idx="473">
                  <c:v>43493</c:v>
                </c:pt>
                <c:pt idx="474">
                  <c:v>43494</c:v>
                </c:pt>
                <c:pt idx="475">
                  <c:v>43495</c:v>
                </c:pt>
                <c:pt idx="476">
                  <c:v>43496</c:v>
                </c:pt>
                <c:pt idx="477">
                  <c:v>43497</c:v>
                </c:pt>
                <c:pt idx="478">
                  <c:v>43500</c:v>
                </c:pt>
                <c:pt idx="479">
                  <c:v>43501</c:v>
                </c:pt>
                <c:pt idx="480">
                  <c:v>43502</c:v>
                </c:pt>
                <c:pt idx="481">
                  <c:v>43503</c:v>
                </c:pt>
                <c:pt idx="482">
                  <c:v>43504</c:v>
                </c:pt>
                <c:pt idx="483">
                  <c:v>43507</c:v>
                </c:pt>
                <c:pt idx="484">
                  <c:v>43508</c:v>
                </c:pt>
                <c:pt idx="485">
                  <c:v>43509</c:v>
                </c:pt>
                <c:pt idx="486">
                  <c:v>43510</c:v>
                </c:pt>
                <c:pt idx="487">
                  <c:v>43511</c:v>
                </c:pt>
                <c:pt idx="488">
                  <c:v>43514</c:v>
                </c:pt>
                <c:pt idx="489">
                  <c:v>43515</c:v>
                </c:pt>
                <c:pt idx="490">
                  <c:v>43516</c:v>
                </c:pt>
                <c:pt idx="491">
                  <c:v>43517</c:v>
                </c:pt>
                <c:pt idx="492">
                  <c:v>43518</c:v>
                </c:pt>
                <c:pt idx="493">
                  <c:v>43521</c:v>
                </c:pt>
                <c:pt idx="494">
                  <c:v>43522</c:v>
                </c:pt>
                <c:pt idx="495">
                  <c:v>43523</c:v>
                </c:pt>
                <c:pt idx="496">
                  <c:v>43524</c:v>
                </c:pt>
                <c:pt idx="497">
                  <c:v>43525</c:v>
                </c:pt>
                <c:pt idx="498">
                  <c:v>43528</c:v>
                </c:pt>
                <c:pt idx="499">
                  <c:v>43529</c:v>
                </c:pt>
                <c:pt idx="500">
                  <c:v>43530</c:v>
                </c:pt>
                <c:pt idx="501">
                  <c:v>43531</c:v>
                </c:pt>
                <c:pt idx="502">
                  <c:v>43532</c:v>
                </c:pt>
                <c:pt idx="503">
                  <c:v>43535</c:v>
                </c:pt>
                <c:pt idx="504">
                  <c:v>43536</c:v>
                </c:pt>
                <c:pt idx="505">
                  <c:v>43537</c:v>
                </c:pt>
                <c:pt idx="506">
                  <c:v>43538</c:v>
                </c:pt>
                <c:pt idx="507">
                  <c:v>43539</c:v>
                </c:pt>
                <c:pt idx="508">
                  <c:v>43542</c:v>
                </c:pt>
                <c:pt idx="509">
                  <c:v>43543</c:v>
                </c:pt>
                <c:pt idx="510">
                  <c:v>43544</c:v>
                </c:pt>
                <c:pt idx="511">
                  <c:v>43545</c:v>
                </c:pt>
                <c:pt idx="512">
                  <c:v>43546</c:v>
                </c:pt>
                <c:pt idx="513">
                  <c:v>43549</c:v>
                </c:pt>
                <c:pt idx="514">
                  <c:v>43550</c:v>
                </c:pt>
                <c:pt idx="515">
                  <c:v>43551</c:v>
                </c:pt>
                <c:pt idx="516">
                  <c:v>43552</c:v>
                </c:pt>
                <c:pt idx="517">
                  <c:v>43553</c:v>
                </c:pt>
                <c:pt idx="518">
                  <c:v>43556</c:v>
                </c:pt>
                <c:pt idx="519">
                  <c:v>43557</c:v>
                </c:pt>
                <c:pt idx="520">
                  <c:v>43558</c:v>
                </c:pt>
                <c:pt idx="521">
                  <c:v>43559</c:v>
                </c:pt>
                <c:pt idx="522">
                  <c:v>43560</c:v>
                </c:pt>
                <c:pt idx="523">
                  <c:v>43563</c:v>
                </c:pt>
                <c:pt idx="524">
                  <c:v>43564</c:v>
                </c:pt>
                <c:pt idx="525">
                  <c:v>43565</c:v>
                </c:pt>
                <c:pt idx="526">
                  <c:v>43566</c:v>
                </c:pt>
                <c:pt idx="527">
                  <c:v>43567</c:v>
                </c:pt>
                <c:pt idx="528">
                  <c:v>43570</c:v>
                </c:pt>
                <c:pt idx="529">
                  <c:v>43571</c:v>
                </c:pt>
                <c:pt idx="530">
                  <c:v>43572</c:v>
                </c:pt>
                <c:pt idx="531">
                  <c:v>43573</c:v>
                </c:pt>
                <c:pt idx="532">
                  <c:v>43578</c:v>
                </c:pt>
                <c:pt idx="533">
                  <c:v>43579</c:v>
                </c:pt>
                <c:pt idx="534">
                  <c:v>43580</c:v>
                </c:pt>
                <c:pt idx="535">
                  <c:v>43581</c:v>
                </c:pt>
                <c:pt idx="536">
                  <c:v>43584</c:v>
                </c:pt>
                <c:pt idx="537">
                  <c:v>43585</c:v>
                </c:pt>
                <c:pt idx="538">
                  <c:v>43587</c:v>
                </c:pt>
                <c:pt idx="539">
                  <c:v>43588</c:v>
                </c:pt>
                <c:pt idx="540">
                  <c:v>43591</c:v>
                </c:pt>
                <c:pt idx="541">
                  <c:v>43592</c:v>
                </c:pt>
                <c:pt idx="542">
                  <c:v>43593</c:v>
                </c:pt>
                <c:pt idx="543">
                  <c:v>43594</c:v>
                </c:pt>
                <c:pt idx="544">
                  <c:v>43595</c:v>
                </c:pt>
                <c:pt idx="545">
                  <c:v>43598</c:v>
                </c:pt>
                <c:pt idx="546">
                  <c:v>43599</c:v>
                </c:pt>
                <c:pt idx="547">
                  <c:v>43600</c:v>
                </c:pt>
                <c:pt idx="548">
                  <c:v>43601</c:v>
                </c:pt>
                <c:pt idx="549">
                  <c:v>43602</c:v>
                </c:pt>
                <c:pt idx="550">
                  <c:v>43605</c:v>
                </c:pt>
                <c:pt idx="551">
                  <c:v>43606</c:v>
                </c:pt>
                <c:pt idx="552">
                  <c:v>43607</c:v>
                </c:pt>
                <c:pt idx="553">
                  <c:v>43608</c:v>
                </c:pt>
                <c:pt idx="554">
                  <c:v>43609</c:v>
                </c:pt>
                <c:pt idx="555">
                  <c:v>43612</c:v>
                </c:pt>
                <c:pt idx="556">
                  <c:v>43613</c:v>
                </c:pt>
                <c:pt idx="557">
                  <c:v>43614</c:v>
                </c:pt>
                <c:pt idx="558">
                  <c:v>43615</c:v>
                </c:pt>
                <c:pt idx="559">
                  <c:v>43616</c:v>
                </c:pt>
                <c:pt idx="560">
                  <c:v>43619</c:v>
                </c:pt>
                <c:pt idx="561">
                  <c:v>43620</c:v>
                </c:pt>
                <c:pt idx="562">
                  <c:v>43621</c:v>
                </c:pt>
                <c:pt idx="563">
                  <c:v>43622</c:v>
                </c:pt>
                <c:pt idx="564">
                  <c:v>43623</c:v>
                </c:pt>
                <c:pt idx="565">
                  <c:v>43626</c:v>
                </c:pt>
                <c:pt idx="566">
                  <c:v>43627</c:v>
                </c:pt>
                <c:pt idx="567">
                  <c:v>43628</c:v>
                </c:pt>
                <c:pt idx="568">
                  <c:v>43629</c:v>
                </c:pt>
                <c:pt idx="569">
                  <c:v>43630</c:v>
                </c:pt>
                <c:pt idx="570">
                  <c:v>43633</c:v>
                </c:pt>
                <c:pt idx="571">
                  <c:v>43634</c:v>
                </c:pt>
                <c:pt idx="572">
                  <c:v>43635</c:v>
                </c:pt>
                <c:pt idx="573">
                  <c:v>43636</c:v>
                </c:pt>
                <c:pt idx="574">
                  <c:v>43637</c:v>
                </c:pt>
                <c:pt idx="575">
                  <c:v>43640</c:v>
                </c:pt>
                <c:pt idx="576">
                  <c:v>43641</c:v>
                </c:pt>
                <c:pt idx="577">
                  <c:v>43642</c:v>
                </c:pt>
                <c:pt idx="578">
                  <c:v>43643</c:v>
                </c:pt>
                <c:pt idx="579">
                  <c:v>43644</c:v>
                </c:pt>
                <c:pt idx="580">
                  <c:v>43647</c:v>
                </c:pt>
                <c:pt idx="581">
                  <c:v>43648</c:v>
                </c:pt>
                <c:pt idx="582">
                  <c:v>43649</c:v>
                </c:pt>
                <c:pt idx="583">
                  <c:v>43650</c:v>
                </c:pt>
                <c:pt idx="584">
                  <c:v>43651</c:v>
                </c:pt>
                <c:pt idx="585">
                  <c:v>43654</c:v>
                </c:pt>
                <c:pt idx="586">
                  <c:v>43655</c:v>
                </c:pt>
                <c:pt idx="587">
                  <c:v>43656</c:v>
                </c:pt>
                <c:pt idx="588">
                  <c:v>43657</c:v>
                </c:pt>
                <c:pt idx="589">
                  <c:v>43658</c:v>
                </c:pt>
                <c:pt idx="590">
                  <c:v>43661</c:v>
                </c:pt>
                <c:pt idx="591">
                  <c:v>43662</c:v>
                </c:pt>
                <c:pt idx="592">
                  <c:v>43663</c:v>
                </c:pt>
                <c:pt idx="593">
                  <c:v>43664</c:v>
                </c:pt>
                <c:pt idx="594">
                  <c:v>43665</c:v>
                </c:pt>
                <c:pt idx="595">
                  <c:v>43668</c:v>
                </c:pt>
                <c:pt idx="596">
                  <c:v>43669</c:v>
                </c:pt>
                <c:pt idx="597">
                  <c:v>43670</c:v>
                </c:pt>
                <c:pt idx="598">
                  <c:v>43671</c:v>
                </c:pt>
                <c:pt idx="599">
                  <c:v>43672</c:v>
                </c:pt>
                <c:pt idx="600">
                  <c:v>43675</c:v>
                </c:pt>
                <c:pt idx="601">
                  <c:v>43676</c:v>
                </c:pt>
                <c:pt idx="602">
                  <c:v>43677</c:v>
                </c:pt>
                <c:pt idx="603">
                  <c:v>43678</c:v>
                </c:pt>
                <c:pt idx="604">
                  <c:v>43679</c:v>
                </c:pt>
                <c:pt idx="605">
                  <c:v>43682</c:v>
                </c:pt>
                <c:pt idx="606">
                  <c:v>43683</c:v>
                </c:pt>
                <c:pt idx="607">
                  <c:v>43684</c:v>
                </c:pt>
                <c:pt idx="608">
                  <c:v>43685</c:v>
                </c:pt>
                <c:pt idx="609">
                  <c:v>43686</c:v>
                </c:pt>
                <c:pt idx="610">
                  <c:v>43689</c:v>
                </c:pt>
                <c:pt idx="611">
                  <c:v>43690</c:v>
                </c:pt>
                <c:pt idx="612">
                  <c:v>43691</c:v>
                </c:pt>
                <c:pt idx="613">
                  <c:v>43692</c:v>
                </c:pt>
                <c:pt idx="614">
                  <c:v>43693</c:v>
                </c:pt>
                <c:pt idx="615">
                  <c:v>43696</c:v>
                </c:pt>
                <c:pt idx="616">
                  <c:v>43697</c:v>
                </c:pt>
                <c:pt idx="617">
                  <c:v>43698</c:v>
                </c:pt>
                <c:pt idx="618">
                  <c:v>43699</c:v>
                </c:pt>
                <c:pt idx="619">
                  <c:v>43700</c:v>
                </c:pt>
                <c:pt idx="620">
                  <c:v>43703</c:v>
                </c:pt>
                <c:pt idx="621">
                  <c:v>43704</c:v>
                </c:pt>
                <c:pt idx="622">
                  <c:v>43705</c:v>
                </c:pt>
                <c:pt idx="623">
                  <c:v>43706</c:v>
                </c:pt>
                <c:pt idx="624">
                  <c:v>43707</c:v>
                </c:pt>
                <c:pt idx="625">
                  <c:v>43710</c:v>
                </c:pt>
                <c:pt idx="626">
                  <c:v>43711</c:v>
                </c:pt>
                <c:pt idx="627">
                  <c:v>43712</c:v>
                </c:pt>
                <c:pt idx="628">
                  <c:v>43713</c:v>
                </c:pt>
                <c:pt idx="629">
                  <c:v>43714</c:v>
                </c:pt>
                <c:pt idx="630">
                  <c:v>43717</c:v>
                </c:pt>
                <c:pt idx="631">
                  <c:v>43718</c:v>
                </c:pt>
                <c:pt idx="632">
                  <c:v>43719</c:v>
                </c:pt>
                <c:pt idx="633">
                  <c:v>43720</c:v>
                </c:pt>
                <c:pt idx="634">
                  <c:v>43721</c:v>
                </c:pt>
                <c:pt idx="635">
                  <c:v>43724</c:v>
                </c:pt>
                <c:pt idx="636">
                  <c:v>43725</c:v>
                </c:pt>
                <c:pt idx="637">
                  <c:v>43726</c:v>
                </c:pt>
                <c:pt idx="638">
                  <c:v>43727</c:v>
                </c:pt>
                <c:pt idx="639">
                  <c:v>43728</c:v>
                </c:pt>
                <c:pt idx="640">
                  <c:v>43731</c:v>
                </c:pt>
                <c:pt idx="641">
                  <c:v>43732</c:v>
                </c:pt>
                <c:pt idx="642">
                  <c:v>43733</c:v>
                </c:pt>
                <c:pt idx="643">
                  <c:v>43734</c:v>
                </c:pt>
                <c:pt idx="644">
                  <c:v>43735</c:v>
                </c:pt>
                <c:pt idx="645">
                  <c:v>43738</c:v>
                </c:pt>
                <c:pt idx="646">
                  <c:v>43739</c:v>
                </c:pt>
                <c:pt idx="647">
                  <c:v>43740</c:v>
                </c:pt>
                <c:pt idx="648">
                  <c:v>43741</c:v>
                </c:pt>
                <c:pt idx="649">
                  <c:v>43742</c:v>
                </c:pt>
                <c:pt idx="650">
                  <c:v>43745</c:v>
                </c:pt>
                <c:pt idx="651">
                  <c:v>43746</c:v>
                </c:pt>
                <c:pt idx="652">
                  <c:v>43747</c:v>
                </c:pt>
                <c:pt idx="653">
                  <c:v>43748</c:v>
                </c:pt>
                <c:pt idx="654">
                  <c:v>43749</c:v>
                </c:pt>
                <c:pt idx="655">
                  <c:v>43752</c:v>
                </c:pt>
                <c:pt idx="656">
                  <c:v>43753</c:v>
                </c:pt>
                <c:pt idx="657">
                  <c:v>43754</c:v>
                </c:pt>
                <c:pt idx="658">
                  <c:v>43755</c:v>
                </c:pt>
                <c:pt idx="659">
                  <c:v>43756</c:v>
                </c:pt>
                <c:pt idx="660">
                  <c:v>43759</c:v>
                </c:pt>
                <c:pt idx="661">
                  <c:v>43760</c:v>
                </c:pt>
                <c:pt idx="662">
                  <c:v>43761</c:v>
                </c:pt>
                <c:pt idx="663">
                  <c:v>43762</c:v>
                </c:pt>
                <c:pt idx="664">
                  <c:v>43763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43773</c:v>
                </c:pt>
                <c:pt idx="671">
                  <c:v>43774</c:v>
                </c:pt>
                <c:pt idx="672">
                  <c:v>43775</c:v>
                </c:pt>
                <c:pt idx="673">
                  <c:v>43776</c:v>
                </c:pt>
                <c:pt idx="674">
                  <c:v>43777</c:v>
                </c:pt>
                <c:pt idx="675">
                  <c:v>43780</c:v>
                </c:pt>
                <c:pt idx="676">
                  <c:v>43781</c:v>
                </c:pt>
                <c:pt idx="677">
                  <c:v>43782</c:v>
                </c:pt>
                <c:pt idx="678">
                  <c:v>43783</c:v>
                </c:pt>
                <c:pt idx="679">
                  <c:v>43784</c:v>
                </c:pt>
                <c:pt idx="680">
                  <c:v>43787</c:v>
                </c:pt>
                <c:pt idx="681">
                  <c:v>43788</c:v>
                </c:pt>
                <c:pt idx="682">
                  <c:v>43789</c:v>
                </c:pt>
                <c:pt idx="683">
                  <c:v>43790</c:v>
                </c:pt>
                <c:pt idx="684">
                  <c:v>43791</c:v>
                </c:pt>
                <c:pt idx="685">
                  <c:v>43794</c:v>
                </c:pt>
                <c:pt idx="686">
                  <c:v>43795</c:v>
                </c:pt>
                <c:pt idx="687">
                  <c:v>43796</c:v>
                </c:pt>
                <c:pt idx="688">
                  <c:v>43797</c:v>
                </c:pt>
                <c:pt idx="689">
                  <c:v>43798</c:v>
                </c:pt>
                <c:pt idx="690">
                  <c:v>43801</c:v>
                </c:pt>
                <c:pt idx="691">
                  <c:v>43802</c:v>
                </c:pt>
                <c:pt idx="692">
                  <c:v>43803</c:v>
                </c:pt>
                <c:pt idx="693">
                  <c:v>43804</c:v>
                </c:pt>
                <c:pt idx="694">
                  <c:v>43805</c:v>
                </c:pt>
                <c:pt idx="695">
                  <c:v>43808</c:v>
                </c:pt>
                <c:pt idx="696">
                  <c:v>43809</c:v>
                </c:pt>
                <c:pt idx="697">
                  <c:v>43810</c:v>
                </c:pt>
                <c:pt idx="698">
                  <c:v>43811</c:v>
                </c:pt>
                <c:pt idx="699">
                  <c:v>43812</c:v>
                </c:pt>
                <c:pt idx="700">
                  <c:v>43815</c:v>
                </c:pt>
                <c:pt idx="701">
                  <c:v>43816</c:v>
                </c:pt>
                <c:pt idx="702">
                  <c:v>43817</c:v>
                </c:pt>
                <c:pt idx="703">
                  <c:v>43818</c:v>
                </c:pt>
                <c:pt idx="704">
                  <c:v>43819</c:v>
                </c:pt>
                <c:pt idx="705">
                  <c:v>43822</c:v>
                </c:pt>
                <c:pt idx="706">
                  <c:v>43823</c:v>
                </c:pt>
                <c:pt idx="707">
                  <c:v>43826</c:v>
                </c:pt>
                <c:pt idx="708">
                  <c:v>43829</c:v>
                </c:pt>
                <c:pt idx="709">
                  <c:v>43830</c:v>
                </c:pt>
                <c:pt idx="710">
                  <c:v>43832</c:v>
                </c:pt>
                <c:pt idx="711">
                  <c:v>43833</c:v>
                </c:pt>
                <c:pt idx="712">
                  <c:v>43836</c:v>
                </c:pt>
                <c:pt idx="713">
                  <c:v>43837</c:v>
                </c:pt>
                <c:pt idx="714">
                  <c:v>43838</c:v>
                </c:pt>
                <c:pt idx="715">
                  <c:v>43839</c:v>
                </c:pt>
                <c:pt idx="716">
                  <c:v>43840</c:v>
                </c:pt>
                <c:pt idx="717">
                  <c:v>43843</c:v>
                </c:pt>
                <c:pt idx="718">
                  <c:v>43844</c:v>
                </c:pt>
                <c:pt idx="719">
                  <c:v>43845</c:v>
                </c:pt>
                <c:pt idx="720">
                  <c:v>43846</c:v>
                </c:pt>
                <c:pt idx="721">
                  <c:v>43847</c:v>
                </c:pt>
                <c:pt idx="722">
                  <c:v>43850</c:v>
                </c:pt>
                <c:pt idx="723">
                  <c:v>43851</c:v>
                </c:pt>
                <c:pt idx="724">
                  <c:v>43852</c:v>
                </c:pt>
                <c:pt idx="725">
                  <c:v>43853</c:v>
                </c:pt>
                <c:pt idx="726">
                  <c:v>43854</c:v>
                </c:pt>
                <c:pt idx="727">
                  <c:v>43857</c:v>
                </c:pt>
                <c:pt idx="728">
                  <c:v>43858</c:v>
                </c:pt>
                <c:pt idx="729">
                  <c:v>43859</c:v>
                </c:pt>
                <c:pt idx="730">
                  <c:v>43860</c:v>
                </c:pt>
                <c:pt idx="731">
                  <c:v>43861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43871</c:v>
                </c:pt>
                <c:pt idx="738">
                  <c:v>43872</c:v>
                </c:pt>
                <c:pt idx="739">
                  <c:v>43873</c:v>
                </c:pt>
                <c:pt idx="740">
                  <c:v>43874</c:v>
                </c:pt>
                <c:pt idx="741">
                  <c:v>43875</c:v>
                </c:pt>
                <c:pt idx="742">
                  <c:v>43878</c:v>
                </c:pt>
                <c:pt idx="743">
                  <c:v>43879</c:v>
                </c:pt>
                <c:pt idx="744">
                  <c:v>43880</c:v>
                </c:pt>
                <c:pt idx="745">
                  <c:v>43881</c:v>
                </c:pt>
                <c:pt idx="746">
                  <c:v>43882</c:v>
                </c:pt>
                <c:pt idx="747">
                  <c:v>43885</c:v>
                </c:pt>
                <c:pt idx="748">
                  <c:v>43886</c:v>
                </c:pt>
                <c:pt idx="749">
                  <c:v>43887</c:v>
                </c:pt>
                <c:pt idx="750">
                  <c:v>43888</c:v>
                </c:pt>
                <c:pt idx="751">
                  <c:v>43889</c:v>
                </c:pt>
                <c:pt idx="752">
                  <c:v>43892</c:v>
                </c:pt>
                <c:pt idx="753">
                  <c:v>43893</c:v>
                </c:pt>
                <c:pt idx="754">
                  <c:v>43894</c:v>
                </c:pt>
                <c:pt idx="755">
                  <c:v>43895</c:v>
                </c:pt>
                <c:pt idx="756">
                  <c:v>43896</c:v>
                </c:pt>
                <c:pt idx="757">
                  <c:v>43899</c:v>
                </c:pt>
                <c:pt idx="758">
                  <c:v>43900</c:v>
                </c:pt>
                <c:pt idx="759">
                  <c:v>43901</c:v>
                </c:pt>
                <c:pt idx="760">
                  <c:v>43902</c:v>
                </c:pt>
                <c:pt idx="761">
                  <c:v>43903</c:v>
                </c:pt>
                <c:pt idx="762">
                  <c:v>43906</c:v>
                </c:pt>
                <c:pt idx="763">
                  <c:v>43907</c:v>
                </c:pt>
                <c:pt idx="764">
                  <c:v>43908</c:v>
                </c:pt>
                <c:pt idx="765">
                  <c:v>43909</c:v>
                </c:pt>
                <c:pt idx="766">
                  <c:v>43910</c:v>
                </c:pt>
                <c:pt idx="767">
                  <c:v>43913</c:v>
                </c:pt>
                <c:pt idx="768">
                  <c:v>43914</c:v>
                </c:pt>
                <c:pt idx="769">
                  <c:v>43915</c:v>
                </c:pt>
                <c:pt idx="770">
                  <c:v>43916</c:v>
                </c:pt>
                <c:pt idx="771">
                  <c:v>43917</c:v>
                </c:pt>
                <c:pt idx="772">
                  <c:v>43920</c:v>
                </c:pt>
                <c:pt idx="773">
                  <c:v>43921</c:v>
                </c:pt>
                <c:pt idx="774">
                  <c:v>43922</c:v>
                </c:pt>
                <c:pt idx="775">
                  <c:v>43923</c:v>
                </c:pt>
                <c:pt idx="776">
                  <c:v>43924</c:v>
                </c:pt>
                <c:pt idx="777">
                  <c:v>43927</c:v>
                </c:pt>
                <c:pt idx="778">
                  <c:v>43928</c:v>
                </c:pt>
                <c:pt idx="779">
                  <c:v>43929</c:v>
                </c:pt>
                <c:pt idx="780">
                  <c:v>43930</c:v>
                </c:pt>
                <c:pt idx="781">
                  <c:v>43935</c:v>
                </c:pt>
                <c:pt idx="782">
                  <c:v>43936</c:v>
                </c:pt>
                <c:pt idx="783">
                  <c:v>43937</c:v>
                </c:pt>
                <c:pt idx="784">
                  <c:v>43938</c:v>
                </c:pt>
                <c:pt idx="785">
                  <c:v>43941</c:v>
                </c:pt>
                <c:pt idx="786">
                  <c:v>43942</c:v>
                </c:pt>
                <c:pt idx="787">
                  <c:v>43943</c:v>
                </c:pt>
                <c:pt idx="788">
                  <c:v>43944</c:v>
                </c:pt>
                <c:pt idx="789">
                  <c:v>43945</c:v>
                </c:pt>
                <c:pt idx="790">
                  <c:v>43948</c:v>
                </c:pt>
                <c:pt idx="791">
                  <c:v>43949</c:v>
                </c:pt>
                <c:pt idx="792">
                  <c:v>43950</c:v>
                </c:pt>
                <c:pt idx="793">
                  <c:v>43951</c:v>
                </c:pt>
                <c:pt idx="794">
                  <c:v>43955</c:v>
                </c:pt>
                <c:pt idx="795">
                  <c:v>43956</c:v>
                </c:pt>
                <c:pt idx="796">
                  <c:v>43957</c:v>
                </c:pt>
                <c:pt idx="797">
                  <c:v>43958</c:v>
                </c:pt>
                <c:pt idx="798">
                  <c:v>43959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43969</c:v>
                </c:pt>
                <c:pt idx="805">
                  <c:v>43970</c:v>
                </c:pt>
                <c:pt idx="806">
                  <c:v>43971</c:v>
                </c:pt>
                <c:pt idx="807">
                  <c:v>43972</c:v>
                </c:pt>
                <c:pt idx="808">
                  <c:v>43973</c:v>
                </c:pt>
                <c:pt idx="809">
                  <c:v>43976</c:v>
                </c:pt>
                <c:pt idx="810">
                  <c:v>43977</c:v>
                </c:pt>
                <c:pt idx="811">
                  <c:v>43978</c:v>
                </c:pt>
                <c:pt idx="812">
                  <c:v>43979</c:v>
                </c:pt>
                <c:pt idx="813">
                  <c:v>43980</c:v>
                </c:pt>
                <c:pt idx="814">
                  <c:v>43983</c:v>
                </c:pt>
                <c:pt idx="815">
                  <c:v>43984</c:v>
                </c:pt>
                <c:pt idx="816">
                  <c:v>43985</c:v>
                </c:pt>
                <c:pt idx="817">
                  <c:v>43986</c:v>
                </c:pt>
                <c:pt idx="818">
                  <c:v>43987</c:v>
                </c:pt>
                <c:pt idx="819">
                  <c:v>43990</c:v>
                </c:pt>
                <c:pt idx="820">
                  <c:v>43991</c:v>
                </c:pt>
                <c:pt idx="821">
                  <c:v>43992</c:v>
                </c:pt>
                <c:pt idx="822">
                  <c:v>43993</c:v>
                </c:pt>
                <c:pt idx="823">
                  <c:v>43994</c:v>
                </c:pt>
                <c:pt idx="824">
                  <c:v>43997</c:v>
                </c:pt>
                <c:pt idx="825">
                  <c:v>43998</c:v>
                </c:pt>
                <c:pt idx="826">
                  <c:v>43999</c:v>
                </c:pt>
                <c:pt idx="827">
                  <c:v>44000</c:v>
                </c:pt>
                <c:pt idx="828">
                  <c:v>44001</c:v>
                </c:pt>
                <c:pt idx="829">
                  <c:v>44004</c:v>
                </c:pt>
                <c:pt idx="830">
                  <c:v>44005</c:v>
                </c:pt>
                <c:pt idx="831">
                  <c:v>44006</c:v>
                </c:pt>
                <c:pt idx="832">
                  <c:v>44007</c:v>
                </c:pt>
                <c:pt idx="833">
                  <c:v>44008</c:v>
                </c:pt>
                <c:pt idx="834">
                  <c:v>44011</c:v>
                </c:pt>
                <c:pt idx="835">
                  <c:v>44012</c:v>
                </c:pt>
                <c:pt idx="836">
                  <c:v>44013</c:v>
                </c:pt>
                <c:pt idx="837">
                  <c:v>44014</c:v>
                </c:pt>
                <c:pt idx="838">
                  <c:v>44015</c:v>
                </c:pt>
                <c:pt idx="839">
                  <c:v>44018</c:v>
                </c:pt>
                <c:pt idx="840">
                  <c:v>44019</c:v>
                </c:pt>
                <c:pt idx="841">
                  <c:v>44020</c:v>
                </c:pt>
                <c:pt idx="842">
                  <c:v>44021</c:v>
                </c:pt>
                <c:pt idx="843">
                  <c:v>44022</c:v>
                </c:pt>
                <c:pt idx="844">
                  <c:v>44025</c:v>
                </c:pt>
                <c:pt idx="845">
                  <c:v>44026</c:v>
                </c:pt>
                <c:pt idx="846">
                  <c:v>44027</c:v>
                </c:pt>
                <c:pt idx="847">
                  <c:v>44028</c:v>
                </c:pt>
                <c:pt idx="848">
                  <c:v>44029</c:v>
                </c:pt>
                <c:pt idx="849">
                  <c:v>44032</c:v>
                </c:pt>
                <c:pt idx="850">
                  <c:v>44033</c:v>
                </c:pt>
                <c:pt idx="851">
                  <c:v>44034</c:v>
                </c:pt>
                <c:pt idx="852">
                  <c:v>44035</c:v>
                </c:pt>
                <c:pt idx="853">
                  <c:v>44036</c:v>
                </c:pt>
                <c:pt idx="854">
                  <c:v>44039</c:v>
                </c:pt>
                <c:pt idx="855">
                  <c:v>44040</c:v>
                </c:pt>
                <c:pt idx="856">
                  <c:v>44041</c:v>
                </c:pt>
                <c:pt idx="857">
                  <c:v>44042</c:v>
                </c:pt>
                <c:pt idx="858">
                  <c:v>44043</c:v>
                </c:pt>
                <c:pt idx="859">
                  <c:v>44046</c:v>
                </c:pt>
                <c:pt idx="860">
                  <c:v>44047</c:v>
                </c:pt>
                <c:pt idx="861">
                  <c:v>44048</c:v>
                </c:pt>
                <c:pt idx="862">
                  <c:v>44049</c:v>
                </c:pt>
                <c:pt idx="863">
                  <c:v>44050</c:v>
                </c:pt>
                <c:pt idx="864">
                  <c:v>44053</c:v>
                </c:pt>
                <c:pt idx="865">
                  <c:v>44054</c:v>
                </c:pt>
                <c:pt idx="866">
                  <c:v>44055</c:v>
                </c:pt>
                <c:pt idx="867">
                  <c:v>44056</c:v>
                </c:pt>
                <c:pt idx="868">
                  <c:v>44057</c:v>
                </c:pt>
                <c:pt idx="869">
                  <c:v>44060</c:v>
                </c:pt>
                <c:pt idx="870">
                  <c:v>44061</c:v>
                </c:pt>
                <c:pt idx="871">
                  <c:v>44062</c:v>
                </c:pt>
                <c:pt idx="872">
                  <c:v>44063</c:v>
                </c:pt>
                <c:pt idx="873">
                  <c:v>44064</c:v>
                </c:pt>
                <c:pt idx="874">
                  <c:v>44067</c:v>
                </c:pt>
                <c:pt idx="875">
                  <c:v>44068</c:v>
                </c:pt>
                <c:pt idx="876">
                  <c:v>44069</c:v>
                </c:pt>
                <c:pt idx="877">
                  <c:v>44070</c:v>
                </c:pt>
                <c:pt idx="878">
                  <c:v>44071</c:v>
                </c:pt>
                <c:pt idx="879">
                  <c:v>44074</c:v>
                </c:pt>
                <c:pt idx="880">
                  <c:v>44075</c:v>
                </c:pt>
                <c:pt idx="881">
                  <c:v>44076</c:v>
                </c:pt>
                <c:pt idx="882">
                  <c:v>44077</c:v>
                </c:pt>
                <c:pt idx="883">
                  <c:v>44078</c:v>
                </c:pt>
                <c:pt idx="884">
                  <c:v>44081</c:v>
                </c:pt>
                <c:pt idx="885">
                  <c:v>44082</c:v>
                </c:pt>
                <c:pt idx="886">
                  <c:v>44083</c:v>
                </c:pt>
                <c:pt idx="887">
                  <c:v>44084</c:v>
                </c:pt>
                <c:pt idx="888">
                  <c:v>44085</c:v>
                </c:pt>
                <c:pt idx="889">
                  <c:v>44088</c:v>
                </c:pt>
                <c:pt idx="890">
                  <c:v>44089</c:v>
                </c:pt>
                <c:pt idx="891">
                  <c:v>44090</c:v>
                </c:pt>
                <c:pt idx="892">
                  <c:v>44091</c:v>
                </c:pt>
                <c:pt idx="893">
                  <c:v>44092</c:v>
                </c:pt>
                <c:pt idx="894">
                  <c:v>44095</c:v>
                </c:pt>
                <c:pt idx="895">
                  <c:v>44096</c:v>
                </c:pt>
                <c:pt idx="896">
                  <c:v>44097</c:v>
                </c:pt>
                <c:pt idx="897">
                  <c:v>44098</c:v>
                </c:pt>
                <c:pt idx="898">
                  <c:v>44099</c:v>
                </c:pt>
                <c:pt idx="899">
                  <c:v>44102</c:v>
                </c:pt>
                <c:pt idx="900">
                  <c:v>44103</c:v>
                </c:pt>
                <c:pt idx="901">
                  <c:v>44104</c:v>
                </c:pt>
                <c:pt idx="902">
                  <c:v>44105</c:v>
                </c:pt>
                <c:pt idx="903">
                  <c:v>44106</c:v>
                </c:pt>
                <c:pt idx="904">
                  <c:v>44109</c:v>
                </c:pt>
                <c:pt idx="905">
                  <c:v>44110</c:v>
                </c:pt>
                <c:pt idx="906">
                  <c:v>44111</c:v>
                </c:pt>
                <c:pt idx="907">
                  <c:v>44112</c:v>
                </c:pt>
                <c:pt idx="908">
                  <c:v>44113</c:v>
                </c:pt>
                <c:pt idx="909">
                  <c:v>44116</c:v>
                </c:pt>
                <c:pt idx="910">
                  <c:v>44117</c:v>
                </c:pt>
                <c:pt idx="911">
                  <c:v>44118</c:v>
                </c:pt>
                <c:pt idx="912">
                  <c:v>44119</c:v>
                </c:pt>
                <c:pt idx="913">
                  <c:v>44120</c:v>
                </c:pt>
                <c:pt idx="914">
                  <c:v>44123</c:v>
                </c:pt>
                <c:pt idx="915">
                  <c:v>44124</c:v>
                </c:pt>
                <c:pt idx="916">
                  <c:v>44125</c:v>
                </c:pt>
                <c:pt idx="917">
                  <c:v>44126</c:v>
                </c:pt>
                <c:pt idx="918">
                  <c:v>44127</c:v>
                </c:pt>
                <c:pt idx="919">
                  <c:v>44130</c:v>
                </c:pt>
                <c:pt idx="920">
                  <c:v>44131</c:v>
                </c:pt>
                <c:pt idx="921">
                  <c:v>44132</c:v>
                </c:pt>
                <c:pt idx="922">
                  <c:v>44133</c:v>
                </c:pt>
                <c:pt idx="923">
                  <c:v>44134</c:v>
                </c:pt>
                <c:pt idx="924">
                  <c:v>44137</c:v>
                </c:pt>
                <c:pt idx="925">
                  <c:v>44138</c:v>
                </c:pt>
                <c:pt idx="926">
                  <c:v>44139</c:v>
                </c:pt>
                <c:pt idx="927">
                  <c:v>44140</c:v>
                </c:pt>
                <c:pt idx="928">
                  <c:v>44141</c:v>
                </c:pt>
                <c:pt idx="929">
                  <c:v>44144</c:v>
                </c:pt>
                <c:pt idx="930">
                  <c:v>44145</c:v>
                </c:pt>
                <c:pt idx="931">
                  <c:v>44146</c:v>
                </c:pt>
                <c:pt idx="932">
                  <c:v>44147</c:v>
                </c:pt>
                <c:pt idx="933">
                  <c:v>44148</c:v>
                </c:pt>
                <c:pt idx="934">
                  <c:v>44151</c:v>
                </c:pt>
                <c:pt idx="935">
                  <c:v>44152</c:v>
                </c:pt>
                <c:pt idx="936">
                  <c:v>44153</c:v>
                </c:pt>
                <c:pt idx="937">
                  <c:v>44154</c:v>
                </c:pt>
                <c:pt idx="938">
                  <c:v>44155</c:v>
                </c:pt>
                <c:pt idx="939">
                  <c:v>44158</c:v>
                </c:pt>
                <c:pt idx="940">
                  <c:v>44159</c:v>
                </c:pt>
                <c:pt idx="941">
                  <c:v>44160</c:v>
                </c:pt>
                <c:pt idx="942">
                  <c:v>44161</c:v>
                </c:pt>
                <c:pt idx="943">
                  <c:v>44162</c:v>
                </c:pt>
                <c:pt idx="944">
                  <c:v>44165</c:v>
                </c:pt>
                <c:pt idx="945">
                  <c:v>44166</c:v>
                </c:pt>
                <c:pt idx="946">
                  <c:v>44167</c:v>
                </c:pt>
                <c:pt idx="947">
                  <c:v>44168</c:v>
                </c:pt>
                <c:pt idx="948">
                  <c:v>44169</c:v>
                </c:pt>
                <c:pt idx="949">
                  <c:v>44172</c:v>
                </c:pt>
                <c:pt idx="950">
                  <c:v>44173</c:v>
                </c:pt>
                <c:pt idx="951">
                  <c:v>44174</c:v>
                </c:pt>
                <c:pt idx="952">
                  <c:v>44175</c:v>
                </c:pt>
                <c:pt idx="953">
                  <c:v>44176</c:v>
                </c:pt>
                <c:pt idx="954">
                  <c:v>44179</c:v>
                </c:pt>
                <c:pt idx="955">
                  <c:v>44180</c:v>
                </c:pt>
                <c:pt idx="956">
                  <c:v>44181</c:v>
                </c:pt>
                <c:pt idx="957">
                  <c:v>44182</c:v>
                </c:pt>
                <c:pt idx="958">
                  <c:v>44183</c:v>
                </c:pt>
                <c:pt idx="959">
                  <c:v>44186</c:v>
                </c:pt>
                <c:pt idx="960">
                  <c:v>44187</c:v>
                </c:pt>
                <c:pt idx="961">
                  <c:v>44188</c:v>
                </c:pt>
                <c:pt idx="962">
                  <c:v>44189</c:v>
                </c:pt>
                <c:pt idx="963">
                  <c:v>44193</c:v>
                </c:pt>
                <c:pt idx="964">
                  <c:v>44194</c:v>
                </c:pt>
                <c:pt idx="965">
                  <c:v>44195</c:v>
                </c:pt>
                <c:pt idx="966">
                  <c:v>44196</c:v>
                </c:pt>
                <c:pt idx="967">
                  <c:v>44200</c:v>
                </c:pt>
                <c:pt idx="968">
                  <c:v>44201</c:v>
                </c:pt>
                <c:pt idx="969">
                  <c:v>44202</c:v>
                </c:pt>
                <c:pt idx="970">
                  <c:v>44203</c:v>
                </c:pt>
                <c:pt idx="971">
                  <c:v>44204</c:v>
                </c:pt>
                <c:pt idx="972">
                  <c:v>44207</c:v>
                </c:pt>
                <c:pt idx="973">
                  <c:v>44208</c:v>
                </c:pt>
                <c:pt idx="974">
                  <c:v>44209</c:v>
                </c:pt>
                <c:pt idx="975">
                  <c:v>44210</c:v>
                </c:pt>
                <c:pt idx="976">
                  <c:v>44211</c:v>
                </c:pt>
                <c:pt idx="977">
                  <c:v>44214</c:v>
                </c:pt>
                <c:pt idx="978">
                  <c:v>44215</c:v>
                </c:pt>
                <c:pt idx="979">
                  <c:v>44216</c:v>
                </c:pt>
                <c:pt idx="980">
                  <c:v>44217</c:v>
                </c:pt>
                <c:pt idx="981">
                  <c:v>44218</c:v>
                </c:pt>
                <c:pt idx="982">
                  <c:v>44221</c:v>
                </c:pt>
                <c:pt idx="983">
                  <c:v>44222</c:v>
                </c:pt>
                <c:pt idx="984">
                  <c:v>44223</c:v>
                </c:pt>
                <c:pt idx="985">
                  <c:v>44224</c:v>
                </c:pt>
                <c:pt idx="986">
                  <c:v>44225</c:v>
                </c:pt>
                <c:pt idx="987">
                  <c:v>44228</c:v>
                </c:pt>
                <c:pt idx="988">
                  <c:v>44229</c:v>
                </c:pt>
                <c:pt idx="989">
                  <c:v>44230</c:v>
                </c:pt>
                <c:pt idx="990">
                  <c:v>44231</c:v>
                </c:pt>
                <c:pt idx="991">
                  <c:v>44232</c:v>
                </c:pt>
                <c:pt idx="992">
                  <c:v>44235</c:v>
                </c:pt>
                <c:pt idx="993">
                  <c:v>44236</c:v>
                </c:pt>
                <c:pt idx="994">
                  <c:v>44237</c:v>
                </c:pt>
                <c:pt idx="995">
                  <c:v>44238</c:v>
                </c:pt>
                <c:pt idx="996">
                  <c:v>44239</c:v>
                </c:pt>
                <c:pt idx="997">
                  <c:v>44242</c:v>
                </c:pt>
                <c:pt idx="998">
                  <c:v>44243</c:v>
                </c:pt>
                <c:pt idx="999">
                  <c:v>44244</c:v>
                </c:pt>
                <c:pt idx="1000">
                  <c:v>44245</c:v>
                </c:pt>
                <c:pt idx="1001">
                  <c:v>44246</c:v>
                </c:pt>
                <c:pt idx="1002">
                  <c:v>44249</c:v>
                </c:pt>
                <c:pt idx="1003">
                  <c:v>44250</c:v>
                </c:pt>
                <c:pt idx="1004">
                  <c:v>44251</c:v>
                </c:pt>
                <c:pt idx="1005">
                  <c:v>44252</c:v>
                </c:pt>
                <c:pt idx="1006">
                  <c:v>44253</c:v>
                </c:pt>
                <c:pt idx="1007">
                  <c:v>44256</c:v>
                </c:pt>
                <c:pt idx="1008">
                  <c:v>44257</c:v>
                </c:pt>
                <c:pt idx="1009">
                  <c:v>44258</c:v>
                </c:pt>
                <c:pt idx="1010">
                  <c:v>44259</c:v>
                </c:pt>
                <c:pt idx="1011">
                  <c:v>44260</c:v>
                </c:pt>
                <c:pt idx="1012">
                  <c:v>44263</c:v>
                </c:pt>
                <c:pt idx="1013">
                  <c:v>44264</c:v>
                </c:pt>
                <c:pt idx="1014">
                  <c:v>44265</c:v>
                </c:pt>
                <c:pt idx="1015">
                  <c:v>44266</c:v>
                </c:pt>
                <c:pt idx="1016">
                  <c:v>44267</c:v>
                </c:pt>
                <c:pt idx="1017">
                  <c:v>44270</c:v>
                </c:pt>
                <c:pt idx="1018">
                  <c:v>44271</c:v>
                </c:pt>
                <c:pt idx="1019">
                  <c:v>44272</c:v>
                </c:pt>
                <c:pt idx="1020">
                  <c:v>44273</c:v>
                </c:pt>
                <c:pt idx="1021">
                  <c:v>44274</c:v>
                </c:pt>
                <c:pt idx="1022">
                  <c:v>44277</c:v>
                </c:pt>
                <c:pt idx="1023">
                  <c:v>44278</c:v>
                </c:pt>
                <c:pt idx="1024">
                  <c:v>44279</c:v>
                </c:pt>
                <c:pt idx="1025">
                  <c:v>44280</c:v>
                </c:pt>
                <c:pt idx="1026">
                  <c:v>44281</c:v>
                </c:pt>
                <c:pt idx="1027">
                  <c:v>44284</c:v>
                </c:pt>
                <c:pt idx="1028">
                  <c:v>44285</c:v>
                </c:pt>
                <c:pt idx="1029">
                  <c:v>44286</c:v>
                </c:pt>
                <c:pt idx="1030">
                  <c:v>44287</c:v>
                </c:pt>
                <c:pt idx="1031">
                  <c:v>44292</c:v>
                </c:pt>
                <c:pt idx="1032">
                  <c:v>44293</c:v>
                </c:pt>
                <c:pt idx="1033">
                  <c:v>44294</c:v>
                </c:pt>
                <c:pt idx="1034">
                  <c:v>44295</c:v>
                </c:pt>
                <c:pt idx="1035">
                  <c:v>44298</c:v>
                </c:pt>
                <c:pt idx="1036">
                  <c:v>44299</c:v>
                </c:pt>
                <c:pt idx="1037">
                  <c:v>44300</c:v>
                </c:pt>
                <c:pt idx="1038">
                  <c:v>44301</c:v>
                </c:pt>
                <c:pt idx="1039">
                  <c:v>44302</c:v>
                </c:pt>
                <c:pt idx="1040">
                  <c:v>44305</c:v>
                </c:pt>
                <c:pt idx="1041">
                  <c:v>44306</c:v>
                </c:pt>
                <c:pt idx="1042">
                  <c:v>44307</c:v>
                </c:pt>
                <c:pt idx="1043">
                  <c:v>44308</c:v>
                </c:pt>
                <c:pt idx="1044">
                  <c:v>44309</c:v>
                </c:pt>
                <c:pt idx="1045">
                  <c:v>44312</c:v>
                </c:pt>
                <c:pt idx="1046">
                  <c:v>44313</c:v>
                </c:pt>
                <c:pt idx="1047">
                  <c:v>44314</c:v>
                </c:pt>
                <c:pt idx="1048">
                  <c:v>44315</c:v>
                </c:pt>
                <c:pt idx="1049">
                  <c:v>44316</c:v>
                </c:pt>
                <c:pt idx="1050">
                  <c:v>44319</c:v>
                </c:pt>
                <c:pt idx="1051">
                  <c:v>44320</c:v>
                </c:pt>
                <c:pt idx="1052">
                  <c:v>44321</c:v>
                </c:pt>
                <c:pt idx="1053">
                  <c:v>44322</c:v>
                </c:pt>
                <c:pt idx="1054">
                  <c:v>44323</c:v>
                </c:pt>
                <c:pt idx="1055">
                  <c:v>44326</c:v>
                </c:pt>
                <c:pt idx="1056">
                  <c:v>44327</c:v>
                </c:pt>
                <c:pt idx="1057">
                  <c:v>44328</c:v>
                </c:pt>
                <c:pt idx="1058">
                  <c:v>44329</c:v>
                </c:pt>
                <c:pt idx="1059">
                  <c:v>44330</c:v>
                </c:pt>
                <c:pt idx="1060">
                  <c:v>44333</c:v>
                </c:pt>
                <c:pt idx="1061">
                  <c:v>44334</c:v>
                </c:pt>
                <c:pt idx="1062">
                  <c:v>44335</c:v>
                </c:pt>
                <c:pt idx="1063">
                  <c:v>44336</c:v>
                </c:pt>
                <c:pt idx="1064">
                  <c:v>44337</c:v>
                </c:pt>
                <c:pt idx="1065">
                  <c:v>44340</c:v>
                </c:pt>
                <c:pt idx="1066">
                  <c:v>44341</c:v>
                </c:pt>
                <c:pt idx="1067">
                  <c:v>44342</c:v>
                </c:pt>
                <c:pt idx="1068">
                  <c:v>44343</c:v>
                </c:pt>
                <c:pt idx="1069">
                  <c:v>44344</c:v>
                </c:pt>
                <c:pt idx="1070">
                  <c:v>44347</c:v>
                </c:pt>
                <c:pt idx="1071">
                  <c:v>44348</c:v>
                </c:pt>
                <c:pt idx="1072">
                  <c:v>44349</c:v>
                </c:pt>
                <c:pt idx="1073">
                  <c:v>44350</c:v>
                </c:pt>
                <c:pt idx="1074">
                  <c:v>44351</c:v>
                </c:pt>
                <c:pt idx="1075">
                  <c:v>44354</c:v>
                </c:pt>
                <c:pt idx="1076">
                  <c:v>44355</c:v>
                </c:pt>
                <c:pt idx="1077">
                  <c:v>44356</c:v>
                </c:pt>
                <c:pt idx="1078">
                  <c:v>44357</c:v>
                </c:pt>
                <c:pt idx="1079">
                  <c:v>44358</c:v>
                </c:pt>
                <c:pt idx="1080">
                  <c:v>44361</c:v>
                </c:pt>
                <c:pt idx="1081">
                  <c:v>44362</c:v>
                </c:pt>
                <c:pt idx="1082">
                  <c:v>44363</c:v>
                </c:pt>
                <c:pt idx="1083">
                  <c:v>44364</c:v>
                </c:pt>
                <c:pt idx="1084">
                  <c:v>44365</c:v>
                </c:pt>
                <c:pt idx="1085">
                  <c:v>44368</c:v>
                </c:pt>
                <c:pt idx="1086">
                  <c:v>44369</c:v>
                </c:pt>
                <c:pt idx="1087">
                  <c:v>44370</c:v>
                </c:pt>
                <c:pt idx="1088">
                  <c:v>44371</c:v>
                </c:pt>
                <c:pt idx="1089">
                  <c:v>44372</c:v>
                </c:pt>
                <c:pt idx="1090">
                  <c:v>44375</c:v>
                </c:pt>
                <c:pt idx="1091">
                  <c:v>44376</c:v>
                </c:pt>
                <c:pt idx="1092">
                  <c:v>44377</c:v>
                </c:pt>
                <c:pt idx="1093">
                  <c:v>44378</c:v>
                </c:pt>
                <c:pt idx="1094">
                  <c:v>44379</c:v>
                </c:pt>
                <c:pt idx="1095">
                  <c:v>44382</c:v>
                </c:pt>
                <c:pt idx="1096">
                  <c:v>44383</c:v>
                </c:pt>
                <c:pt idx="1097">
                  <c:v>44384</c:v>
                </c:pt>
                <c:pt idx="1098">
                  <c:v>44385</c:v>
                </c:pt>
                <c:pt idx="1099">
                  <c:v>44386</c:v>
                </c:pt>
                <c:pt idx="1100">
                  <c:v>44389</c:v>
                </c:pt>
                <c:pt idx="1101">
                  <c:v>44390</c:v>
                </c:pt>
                <c:pt idx="1102">
                  <c:v>44391</c:v>
                </c:pt>
                <c:pt idx="1103">
                  <c:v>44392</c:v>
                </c:pt>
                <c:pt idx="1104">
                  <c:v>44393</c:v>
                </c:pt>
                <c:pt idx="1105">
                  <c:v>44396</c:v>
                </c:pt>
                <c:pt idx="1106">
                  <c:v>44397</c:v>
                </c:pt>
                <c:pt idx="1107">
                  <c:v>44398</c:v>
                </c:pt>
                <c:pt idx="1108">
                  <c:v>44399</c:v>
                </c:pt>
                <c:pt idx="1109">
                  <c:v>44400</c:v>
                </c:pt>
                <c:pt idx="1110">
                  <c:v>44403</c:v>
                </c:pt>
                <c:pt idx="1111">
                  <c:v>44404</c:v>
                </c:pt>
                <c:pt idx="1112">
                  <c:v>44405</c:v>
                </c:pt>
                <c:pt idx="1113">
                  <c:v>44406</c:v>
                </c:pt>
                <c:pt idx="1114">
                  <c:v>44407</c:v>
                </c:pt>
                <c:pt idx="1115">
                  <c:v>44410</c:v>
                </c:pt>
                <c:pt idx="1116">
                  <c:v>44411</c:v>
                </c:pt>
                <c:pt idx="1117">
                  <c:v>44412</c:v>
                </c:pt>
                <c:pt idx="1118">
                  <c:v>44413</c:v>
                </c:pt>
                <c:pt idx="1119">
                  <c:v>44414</c:v>
                </c:pt>
                <c:pt idx="1120">
                  <c:v>44417</c:v>
                </c:pt>
                <c:pt idx="1121">
                  <c:v>44418</c:v>
                </c:pt>
                <c:pt idx="1122">
                  <c:v>44419</c:v>
                </c:pt>
                <c:pt idx="1123">
                  <c:v>44420</c:v>
                </c:pt>
                <c:pt idx="1124">
                  <c:v>44421</c:v>
                </c:pt>
                <c:pt idx="1125">
                  <c:v>44424</c:v>
                </c:pt>
                <c:pt idx="1126">
                  <c:v>44425</c:v>
                </c:pt>
                <c:pt idx="1127">
                  <c:v>44426</c:v>
                </c:pt>
                <c:pt idx="1128">
                  <c:v>44427</c:v>
                </c:pt>
                <c:pt idx="1129">
                  <c:v>44428</c:v>
                </c:pt>
                <c:pt idx="1130">
                  <c:v>44431</c:v>
                </c:pt>
                <c:pt idx="1131">
                  <c:v>44432</c:v>
                </c:pt>
                <c:pt idx="1132">
                  <c:v>44433</c:v>
                </c:pt>
                <c:pt idx="1133">
                  <c:v>44434</c:v>
                </c:pt>
                <c:pt idx="1134">
                  <c:v>44435</c:v>
                </c:pt>
                <c:pt idx="1135">
                  <c:v>44438</c:v>
                </c:pt>
                <c:pt idx="1136">
                  <c:v>44439</c:v>
                </c:pt>
                <c:pt idx="1137">
                  <c:v>44440</c:v>
                </c:pt>
                <c:pt idx="1138">
                  <c:v>44441</c:v>
                </c:pt>
                <c:pt idx="1139">
                  <c:v>44442</c:v>
                </c:pt>
                <c:pt idx="1140">
                  <c:v>44445</c:v>
                </c:pt>
                <c:pt idx="1141">
                  <c:v>44446</c:v>
                </c:pt>
                <c:pt idx="1142">
                  <c:v>44447</c:v>
                </c:pt>
                <c:pt idx="1143">
                  <c:v>44448</c:v>
                </c:pt>
                <c:pt idx="1144">
                  <c:v>44449</c:v>
                </c:pt>
                <c:pt idx="1145">
                  <c:v>44452</c:v>
                </c:pt>
                <c:pt idx="1146">
                  <c:v>44453</c:v>
                </c:pt>
                <c:pt idx="1147">
                  <c:v>44454</c:v>
                </c:pt>
                <c:pt idx="1148">
                  <c:v>44455</c:v>
                </c:pt>
                <c:pt idx="1149">
                  <c:v>44456</c:v>
                </c:pt>
                <c:pt idx="1150">
                  <c:v>44459</c:v>
                </c:pt>
                <c:pt idx="1151">
                  <c:v>44460</c:v>
                </c:pt>
                <c:pt idx="1152">
                  <c:v>44461</c:v>
                </c:pt>
                <c:pt idx="1153">
                  <c:v>44462</c:v>
                </c:pt>
                <c:pt idx="1154">
                  <c:v>44463</c:v>
                </c:pt>
                <c:pt idx="1155">
                  <c:v>44466</c:v>
                </c:pt>
                <c:pt idx="1156">
                  <c:v>44467</c:v>
                </c:pt>
                <c:pt idx="1157">
                  <c:v>44468</c:v>
                </c:pt>
                <c:pt idx="1158">
                  <c:v>44469</c:v>
                </c:pt>
                <c:pt idx="1159">
                  <c:v>44470</c:v>
                </c:pt>
                <c:pt idx="1160">
                  <c:v>44473</c:v>
                </c:pt>
                <c:pt idx="1161">
                  <c:v>44474</c:v>
                </c:pt>
                <c:pt idx="1162">
                  <c:v>44475</c:v>
                </c:pt>
                <c:pt idx="1163">
                  <c:v>44476</c:v>
                </c:pt>
                <c:pt idx="1164">
                  <c:v>44477</c:v>
                </c:pt>
                <c:pt idx="1165">
                  <c:v>44480</c:v>
                </c:pt>
                <c:pt idx="1166">
                  <c:v>44481</c:v>
                </c:pt>
                <c:pt idx="1167">
                  <c:v>44482</c:v>
                </c:pt>
                <c:pt idx="1168">
                  <c:v>44483</c:v>
                </c:pt>
                <c:pt idx="1169">
                  <c:v>44484</c:v>
                </c:pt>
                <c:pt idx="1170">
                  <c:v>44487</c:v>
                </c:pt>
                <c:pt idx="1171">
                  <c:v>44488</c:v>
                </c:pt>
                <c:pt idx="1172">
                  <c:v>44489</c:v>
                </c:pt>
                <c:pt idx="1173">
                  <c:v>44490</c:v>
                </c:pt>
                <c:pt idx="1174">
                  <c:v>44491</c:v>
                </c:pt>
                <c:pt idx="1175">
                  <c:v>44494</c:v>
                </c:pt>
                <c:pt idx="1176">
                  <c:v>44495</c:v>
                </c:pt>
                <c:pt idx="1177">
                  <c:v>44496</c:v>
                </c:pt>
                <c:pt idx="1178">
                  <c:v>44497</c:v>
                </c:pt>
                <c:pt idx="1179">
                  <c:v>44498</c:v>
                </c:pt>
                <c:pt idx="1180">
                  <c:v>44501</c:v>
                </c:pt>
                <c:pt idx="1181">
                  <c:v>44502</c:v>
                </c:pt>
                <c:pt idx="1182">
                  <c:v>44503</c:v>
                </c:pt>
                <c:pt idx="1183">
                  <c:v>44504</c:v>
                </c:pt>
                <c:pt idx="1184">
                  <c:v>44505</c:v>
                </c:pt>
                <c:pt idx="1185">
                  <c:v>44508</c:v>
                </c:pt>
                <c:pt idx="1186">
                  <c:v>44509</c:v>
                </c:pt>
                <c:pt idx="1187">
                  <c:v>44510</c:v>
                </c:pt>
                <c:pt idx="1188">
                  <c:v>44511</c:v>
                </c:pt>
                <c:pt idx="1189">
                  <c:v>44512</c:v>
                </c:pt>
                <c:pt idx="1190">
                  <c:v>44515</c:v>
                </c:pt>
                <c:pt idx="1191">
                  <c:v>44516</c:v>
                </c:pt>
                <c:pt idx="1192">
                  <c:v>44517</c:v>
                </c:pt>
                <c:pt idx="1193">
                  <c:v>44518</c:v>
                </c:pt>
                <c:pt idx="1194">
                  <c:v>44519</c:v>
                </c:pt>
                <c:pt idx="1195">
                  <c:v>44522</c:v>
                </c:pt>
                <c:pt idx="1196">
                  <c:v>44523</c:v>
                </c:pt>
                <c:pt idx="1197">
                  <c:v>44524</c:v>
                </c:pt>
                <c:pt idx="1198">
                  <c:v>44525</c:v>
                </c:pt>
                <c:pt idx="1199">
                  <c:v>44526</c:v>
                </c:pt>
                <c:pt idx="1200">
                  <c:v>44529</c:v>
                </c:pt>
                <c:pt idx="1201">
                  <c:v>44530</c:v>
                </c:pt>
                <c:pt idx="1202">
                  <c:v>44531</c:v>
                </c:pt>
                <c:pt idx="1203">
                  <c:v>44532</c:v>
                </c:pt>
                <c:pt idx="1204">
                  <c:v>44533</c:v>
                </c:pt>
                <c:pt idx="1205">
                  <c:v>44536</c:v>
                </c:pt>
                <c:pt idx="1206">
                  <c:v>44537</c:v>
                </c:pt>
                <c:pt idx="1207">
                  <c:v>44538</c:v>
                </c:pt>
                <c:pt idx="1208">
                  <c:v>44539</c:v>
                </c:pt>
                <c:pt idx="1209">
                  <c:v>44540</c:v>
                </c:pt>
                <c:pt idx="1210">
                  <c:v>44543</c:v>
                </c:pt>
                <c:pt idx="1211">
                  <c:v>44544</c:v>
                </c:pt>
                <c:pt idx="1212">
                  <c:v>44545</c:v>
                </c:pt>
                <c:pt idx="1213">
                  <c:v>44546</c:v>
                </c:pt>
                <c:pt idx="1214">
                  <c:v>44547</c:v>
                </c:pt>
                <c:pt idx="1215">
                  <c:v>44550</c:v>
                </c:pt>
                <c:pt idx="1216">
                  <c:v>44551</c:v>
                </c:pt>
                <c:pt idx="1217">
                  <c:v>44552</c:v>
                </c:pt>
                <c:pt idx="1218">
                  <c:v>44553</c:v>
                </c:pt>
                <c:pt idx="1219">
                  <c:v>44554</c:v>
                </c:pt>
                <c:pt idx="1220">
                  <c:v>44557</c:v>
                </c:pt>
                <c:pt idx="1221">
                  <c:v>44558</c:v>
                </c:pt>
                <c:pt idx="1222">
                  <c:v>44559</c:v>
                </c:pt>
                <c:pt idx="1223">
                  <c:v>44560</c:v>
                </c:pt>
                <c:pt idx="1224">
                  <c:v>44561</c:v>
                </c:pt>
                <c:pt idx="1225">
                  <c:v>44564</c:v>
                </c:pt>
                <c:pt idx="1226">
                  <c:v>44565</c:v>
                </c:pt>
                <c:pt idx="1227">
                  <c:v>44566</c:v>
                </c:pt>
                <c:pt idx="1228">
                  <c:v>44567</c:v>
                </c:pt>
                <c:pt idx="1229">
                  <c:v>44568</c:v>
                </c:pt>
                <c:pt idx="1230">
                  <c:v>44571</c:v>
                </c:pt>
                <c:pt idx="1231">
                  <c:v>44572</c:v>
                </c:pt>
                <c:pt idx="1232">
                  <c:v>44573</c:v>
                </c:pt>
                <c:pt idx="1233">
                  <c:v>44574</c:v>
                </c:pt>
                <c:pt idx="1234">
                  <c:v>44575</c:v>
                </c:pt>
                <c:pt idx="1235">
                  <c:v>44578</c:v>
                </c:pt>
                <c:pt idx="1236">
                  <c:v>44579</c:v>
                </c:pt>
                <c:pt idx="1237">
                  <c:v>44580</c:v>
                </c:pt>
                <c:pt idx="1238">
                  <c:v>44581</c:v>
                </c:pt>
                <c:pt idx="1239">
                  <c:v>44582</c:v>
                </c:pt>
                <c:pt idx="1240">
                  <c:v>44585</c:v>
                </c:pt>
                <c:pt idx="1241">
                  <c:v>44586</c:v>
                </c:pt>
                <c:pt idx="1242">
                  <c:v>44587</c:v>
                </c:pt>
                <c:pt idx="1243">
                  <c:v>44588</c:v>
                </c:pt>
                <c:pt idx="1244">
                  <c:v>44589</c:v>
                </c:pt>
                <c:pt idx="1245">
                  <c:v>44592</c:v>
                </c:pt>
                <c:pt idx="1246">
                  <c:v>44593</c:v>
                </c:pt>
                <c:pt idx="1247">
                  <c:v>44594</c:v>
                </c:pt>
                <c:pt idx="1248">
                  <c:v>44595</c:v>
                </c:pt>
                <c:pt idx="1249">
                  <c:v>44596</c:v>
                </c:pt>
                <c:pt idx="1250">
                  <c:v>44599</c:v>
                </c:pt>
                <c:pt idx="1251">
                  <c:v>44600</c:v>
                </c:pt>
                <c:pt idx="1252">
                  <c:v>44601</c:v>
                </c:pt>
                <c:pt idx="1253">
                  <c:v>44602</c:v>
                </c:pt>
                <c:pt idx="1254">
                  <c:v>44603</c:v>
                </c:pt>
                <c:pt idx="1255">
                  <c:v>44606</c:v>
                </c:pt>
                <c:pt idx="1256">
                  <c:v>44607</c:v>
                </c:pt>
                <c:pt idx="1257">
                  <c:v>44608</c:v>
                </c:pt>
                <c:pt idx="1258">
                  <c:v>44609</c:v>
                </c:pt>
                <c:pt idx="1259">
                  <c:v>44610</c:v>
                </c:pt>
                <c:pt idx="1260">
                  <c:v>44613</c:v>
                </c:pt>
                <c:pt idx="1261">
                  <c:v>44614</c:v>
                </c:pt>
                <c:pt idx="1262">
                  <c:v>44615</c:v>
                </c:pt>
                <c:pt idx="1263">
                  <c:v>44616</c:v>
                </c:pt>
                <c:pt idx="1264">
                  <c:v>44617</c:v>
                </c:pt>
                <c:pt idx="1265">
                  <c:v>44620</c:v>
                </c:pt>
                <c:pt idx="1266">
                  <c:v>44627</c:v>
                </c:pt>
                <c:pt idx="1267">
                  <c:v>44634</c:v>
                </c:pt>
                <c:pt idx="1268">
                  <c:v>44641</c:v>
                </c:pt>
                <c:pt idx="1269">
                  <c:v>44648</c:v>
                </c:pt>
                <c:pt idx="1270">
                  <c:v>44655</c:v>
                </c:pt>
                <c:pt idx="1271">
                  <c:v>44662</c:v>
                </c:pt>
                <c:pt idx="1272">
                  <c:v>44670</c:v>
                </c:pt>
                <c:pt idx="1273">
                  <c:v>44677</c:v>
                </c:pt>
                <c:pt idx="1274">
                  <c:v>44684</c:v>
                </c:pt>
                <c:pt idx="1275">
                  <c:v>44691</c:v>
                </c:pt>
                <c:pt idx="1276">
                  <c:v>44698</c:v>
                </c:pt>
                <c:pt idx="1277">
                  <c:v>44705</c:v>
                </c:pt>
                <c:pt idx="1278">
                  <c:v>44712</c:v>
                </c:pt>
                <c:pt idx="1279">
                  <c:v>44719</c:v>
                </c:pt>
                <c:pt idx="1280">
                  <c:v>44726</c:v>
                </c:pt>
                <c:pt idx="1281">
                  <c:v>44733</c:v>
                </c:pt>
                <c:pt idx="1282">
                  <c:v>44740</c:v>
                </c:pt>
                <c:pt idx="1283">
                  <c:v>44747</c:v>
                </c:pt>
                <c:pt idx="1284">
                  <c:v>44754</c:v>
                </c:pt>
                <c:pt idx="1285">
                  <c:v>44761</c:v>
                </c:pt>
                <c:pt idx="1286">
                  <c:v>44768</c:v>
                </c:pt>
                <c:pt idx="1287">
                  <c:v>44775</c:v>
                </c:pt>
                <c:pt idx="1288">
                  <c:v>44782</c:v>
                </c:pt>
                <c:pt idx="1289">
                  <c:v>44789</c:v>
                </c:pt>
                <c:pt idx="1290">
                  <c:v>44796</c:v>
                </c:pt>
                <c:pt idx="1291">
                  <c:v>44803</c:v>
                </c:pt>
                <c:pt idx="1292">
                  <c:v>44810</c:v>
                </c:pt>
                <c:pt idx="1293">
                  <c:v>44817</c:v>
                </c:pt>
                <c:pt idx="1294">
                  <c:v>44824</c:v>
                </c:pt>
                <c:pt idx="1295">
                  <c:v>44831</c:v>
                </c:pt>
                <c:pt idx="1296">
                  <c:v>44838</c:v>
                </c:pt>
                <c:pt idx="1297">
                  <c:v>44845</c:v>
                </c:pt>
                <c:pt idx="1298">
                  <c:v>44852</c:v>
                </c:pt>
                <c:pt idx="1299">
                  <c:v>44859</c:v>
                </c:pt>
                <c:pt idx="1300">
                  <c:v>44866</c:v>
                </c:pt>
                <c:pt idx="1301">
                  <c:v>44873</c:v>
                </c:pt>
                <c:pt idx="1302">
                  <c:v>44880</c:v>
                </c:pt>
                <c:pt idx="1303">
                  <c:v>44887</c:v>
                </c:pt>
                <c:pt idx="1304">
                  <c:v>44894</c:v>
                </c:pt>
                <c:pt idx="1305">
                  <c:v>44901</c:v>
                </c:pt>
                <c:pt idx="1306">
                  <c:v>44908</c:v>
                </c:pt>
                <c:pt idx="1307">
                  <c:v>44915</c:v>
                </c:pt>
                <c:pt idx="1308">
                  <c:v>44922</c:v>
                </c:pt>
                <c:pt idx="1309">
                  <c:v>44929</c:v>
                </c:pt>
                <c:pt idx="1310">
                  <c:v>44936</c:v>
                </c:pt>
                <c:pt idx="1311">
                  <c:v>44943</c:v>
                </c:pt>
                <c:pt idx="1312">
                  <c:v>44950</c:v>
                </c:pt>
                <c:pt idx="1313">
                  <c:v>44957</c:v>
                </c:pt>
                <c:pt idx="1314">
                  <c:v>44964</c:v>
                </c:pt>
                <c:pt idx="1315">
                  <c:v>44971</c:v>
                </c:pt>
                <c:pt idx="1316">
                  <c:v>44978</c:v>
                </c:pt>
                <c:pt idx="1317">
                  <c:v>44985</c:v>
                </c:pt>
                <c:pt idx="1318">
                  <c:v>44992</c:v>
                </c:pt>
                <c:pt idx="1319">
                  <c:v>44999</c:v>
                </c:pt>
                <c:pt idx="1320">
                  <c:v>45006</c:v>
                </c:pt>
                <c:pt idx="1321">
                  <c:v>45013</c:v>
                </c:pt>
                <c:pt idx="1322">
                  <c:v>45020</c:v>
                </c:pt>
                <c:pt idx="1323">
                  <c:v>45027</c:v>
                </c:pt>
                <c:pt idx="1324">
                  <c:v>45034</c:v>
                </c:pt>
                <c:pt idx="1325">
                  <c:v>45041</c:v>
                </c:pt>
                <c:pt idx="1326">
                  <c:v>45048</c:v>
                </c:pt>
                <c:pt idx="1327">
                  <c:v>45055</c:v>
                </c:pt>
                <c:pt idx="1328">
                  <c:v>45062</c:v>
                </c:pt>
                <c:pt idx="1329">
                  <c:v>45069</c:v>
                </c:pt>
                <c:pt idx="1330">
                  <c:v>45076</c:v>
                </c:pt>
                <c:pt idx="1331">
                  <c:v>45083</c:v>
                </c:pt>
                <c:pt idx="1332">
                  <c:v>45090</c:v>
                </c:pt>
                <c:pt idx="1333">
                  <c:v>45097</c:v>
                </c:pt>
                <c:pt idx="1334">
                  <c:v>45104</c:v>
                </c:pt>
                <c:pt idx="1335">
                  <c:v>45111</c:v>
                </c:pt>
                <c:pt idx="1336">
                  <c:v>45118</c:v>
                </c:pt>
                <c:pt idx="1337">
                  <c:v>45125</c:v>
                </c:pt>
                <c:pt idx="1338">
                  <c:v>45132</c:v>
                </c:pt>
                <c:pt idx="1339">
                  <c:v>45139</c:v>
                </c:pt>
                <c:pt idx="1340">
                  <c:v>45146</c:v>
                </c:pt>
                <c:pt idx="1341">
                  <c:v>45153</c:v>
                </c:pt>
                <c:pt idx="1342">
                  <c:v>45160</c:v>
                </c:pt>
                <c:pt idx="1343">
                  <c:v>45167</c:v>
                </c:pt>
                <c:pt idx="1344">
                  <c:v>45174</c:v>
                </c:pt>
                <c:pt idx="1345">
                  <c:v>45181</c:v>
                </c:pt>
                <c:pt idx="1346">
                  <c:v>45188</c:v>
                </c:pt>
                <c:pt idx="1347">
                  <c:v>45195</c:v>
                </c:pt>
                <c:pt idx="1348">
                  <c:v>45202</c:v>
                </c:pt>
                <c:pt idx="1349">
                  <c:v>45209</c:v>
                </c:pt>
                <c:pt idx="1350">
                  <c:v>45216</c:v>
                </c:pt>
                <c:pt idx="1351">
                  <c:v>45223</c:v>
                </c:pt>
                <c:pt idx="1352">
                  <c:v>45230</c:v>
                </c:pt>
                <c:pt idx="1353">
                  <c:v>45237</c:v>
                </c:pt>
                <c:pt idx="1354">
                  <c:v>45244</c:v>
                </c:pt>
                <c:pt idx="1355">
                  <c:v>45251</c:v>
                </c:pt>
                <c:pt idx="1356">
                  <c:v>45258</c:v>
                </c:pt>
                <c:pt idx="1357">
                  <c:v>45265</c:v>
                </c:pt>
                <c:pt idx="1358">
                  <c:v>45272</c:v>
                </c:pt>
                <c:pt idx="1359">
                  <c:v>45279</c:v>
                </c:pt>
                <c:pt idx="1360">
                  <c:v>45287</c:v>
                </c:pt>
                <c:pt idx="1361">
                  <c:v>45294</c:v>
                </c:pt>
                <c:pt idx="1362">
                  <c:v>45301</c:v>
                </c:pt>
                <c:pt idx="1363">
                  <c:v>45308</c:v>
                </c:pt>
                <c:pt idx="1364">
                  <c:v>45315</c:v>
                </c:pt>
                <c:pt idx="1365">
                  <c:v>45322</c:v>
                </c:pt>
                <c:pt idx="1366">
                  <c:v>45329</c:v>
                </c:pt>
                <c:pt idx="1367">
                  <c:v>45336</c:v>
                </c:pt>
                <c:pt idx="1368">
                  <c:v>45343</c:v>
                </c:pt>
                <c:pt idx="1369">
                  <c:v>45350</c:v>
                </c:pt>
                <c:pt idx="1370">
                  <c:v>45357</c:v>
                </c:pt>
                <c:pt idx="1371">
                  <c:v>45364</c:v>
                </c:pt>
                <c:pt idx="1372">
                  <c:v>45371</c:v>
                </c:pt>
                <c:pt idx="1373">
                  <c:v>45378</c:v>
                </c:pt>
                <c:pt idx="1374">
                  <c:v>45385</c:v>
                </c:pt>
                <c:pt idx="1375">
                  <c:v>45392</c:v>
                </c:pt>
                <c:pt idx="1376">
                  <c:v>45399</c:v>
                </c:pt>
                <c:pt idx="1377">
                  <c:v>45406</c:v>
                </c:pt>
                <c:pt idx="1378">
                  <c:v>45414</c:v>
                </c:pt>
                <c:pt idx="1379">
                  <c:v>45421</c:v>
                </c:pt>
                <c:pt idx="1380">
                  <c:v>45428</c:v>
                </c:pt>
                <c:pt idx="1381">
                  <c:v>45435</c:v>
                </c:pt>
                <c:pt idx="1382">
                  <c:v>45442</c:v>
                </c:pt>
                <c:pt idx="1383">
                  <c:v>45449</c:v>
                </c:pt>
                <c:pt idx="1384">
                  <c:v>45456</c:v>
                </c:pt>
                <c:pt idx="1385">
                  <c:v>45463</c:v>
                </c:pt>
                <c:pt idx="1386">
                  <c:v>45470</c:v>
                </c:pt>
                <c:pt idx="1387">
                  <c:v>45477</c:v>
                </c:pt>
                <c:pt idx="1388">
                  <c:v>45484</c:v>
                </c:pt>
                <c:pt idx="1389">
                  <c:v>45491</c:v>
                </c:pt>
                <c:pt idx="1390">
                  <c:v>45498</c:v>
                </c:pt>
                <c:pt idx="1391">
                  <c:v>45505</c:v>
                </c:pt>
                <c:pt idx="1392">
                  <c:v>45512</c:v>
                </c:pt>
                <c:pt idx="1393">
                  <c:v>45519</c:v>
                </c:pt>
                <c:pt idx="1394">
                  <c:v>45526</c:v>
                </c:pt>
                <c:pt idx="1395">
                  <c:v>45533</c:v>
                </c:pt>
                <c:pt idx="1396">
                  <c:v>45540</c:v>
                </c:pt>
                <c:pt idx="1397">
                  <c:v>45547</c:v>
                </c:pt>
                <c:pt idx="1398">
                  <c:v>45554</c:v>
                </c:pt>
                <c:pt idx="1399">
                  <c:v>45561</c:v>
                </c:pt>
                <c:pt idx="1400">
                  <c:v>45568</c:v>
                </c:pt>
                <c:pt idx="1401">
                  <c:v>45575</c:v>
                </c:pt>
                <c:pt idx="1402">
                  <c:v>45582</c:v>
                </c:pt>
                <c:pt idx="1403">
                  <c:v>45589</c:v>
                </c:pt>
                <c:pt idx="1404">
                  <c:v>45596</c:v>
                </c:pt>
                <c:pt idx="1405">
                  <c:v>45603</c:v>
                </c:pt>
                <c:pt idx="1406">
                  <c:v>45610</c:v>
                </c:pt>
                <c:pt idx="1407">
                  <c:v>45617</c:v>
                </c:pt>
                <c:pt idx="1408">
                  <c:v>45624</c:v>
                </c:pt>
                <c:pt idx="1409">
                  <c:v>45631</c:v>
                </c:pt>
                <c:pt idx="1410">
                  <c:v>45638</c:v>
                </c:pt>
                <c:pt idx="1411">
                  <c:v>45645</c:v>
                </c:pt>
                <c:pt idx="1412">
                  <c:v>45653</c:v>
                </c:pt>
                <c:pt idx="1413">
                  <c:v>45660</c:v>
                </c:pt>
                <c:pt idx="1414">
                  <c:v>45667</c:v>
                </c:pt>
                <c:pt idx="1415">
                  <c:v>45674</c:v>
                </c:pt>
                <c:pt idx="1416">
                  <c:v>45681</c:v>
                </c:pt>
                <c:pt idx="1417">
                  <c:v>45688</c:v>
                </c:pt>
                <c:pt idx="1418">
                  <c:v>45695</c:v>
                </c:pt>
                <c:pt idx="1419">
                  <c:v>45702</c:v>
                </c:pt>
                <c:pt idx="1420">
                  <c:v>45709</c:v>
                </c:pt>
                <c:pt idx="1421">
                  <c:v>45716</c:v>
                </c:pt>
                <c:pt idx="1422">
                  <c:v>45723</c:v>
                </c:pt>
                <c:pt idx="1423">
                  <c:v>45730</c:v>
                </c:pt>
                <c:pt idx="1424">
                  <c:v>45737</c:v>
                </c:pt>
                <c:pt idx="1425">
                  <c:v>45744</c:v>
                </c:pt>
                <c:pt idx="1426">
                  <c:v>45751</c:v>
                </c:pt>
                <c:pt idx="1427">
                  <c:v>45758</c:v>
                </c:pt>
                <c:pt idx="1428">
                  <c:v>45769</c:v>
                </c:pt>
                <c:pt idx="1429">
                  <c:v>45776</c:v>
                </c:pt>
                <c:pt idx="1430">
                  <c:v>45783</c:v>
                </c:pt>
                <c:pt idx="1431">
                  <c:v>45790</c:v>
                </c:pt>
                <c:pt idx="1432">
                  <c:v>45797</c:v>
                </c:pt>
                <c:pt idx="1433">
                  <c:v>45804</c:v>
                </c:pt>
                <c:pt idx="1434">
                  <c:v>45811</c:v>
                </c:pt>
                <c:pt idx="1435">
                  <c:v>45818</c:v>
                </c:pt>
                <c:pt idx="1436">
                  <c:v>45825</c:v>
                </c:pt>
                <c:pt idx="1437">
                  <c:v>45832</c:v>
                </c:pt>
                <c:pt idx="1438">
                  <c:v>45839</c:v>
                </c:pt>
                <c:pt idx="1439">
                  <c:v>45846</c:v>
                </c:pt>
                <c:pt idx="1440">
                  <c:v>45853</c:v>
                </c:pt>
                <c:pt idx="1441">
                  <c:v>45860</c:v>
                </c:pt>
                <c:pt idx="1442">
                  <c:v>45867</c:v>
                </c:pt>
                <c:pt idx="1443">
                  <c:v>45874</c:v>
                </c:pt>
                <c:pt idx="1444">
                  <c:v>45881</c:v>
                </c:pt>
                <c:pt idx="1445">
                  <c:v>45888</c:v>
                </c:pt>
                <c:pt idx="1446">
                  <c:v>45895</c:v>
                </c:pt>
                <c:pt idx="1447">
                  <c:v>45902</c:v>
                </c:pt>
                <c:pt idx="1448">
                  <c:v>45909</c:v>
                </c:pt>
                <c:pt idx="1449">
                  <c:v>45916</c:v>
                </c:pt>
                <c:pt idx="1450">
                  <c:v>45923</c:v>
                </c:pt>
                <c:pt idx="1451">
                  <c:v>45930</c:v>
                </c:pt>
                <c:pt idx="1452">
                  <c:v>45937</c:v>
                </c:pt>
                <c:pt idx="1453">
                  <c:v>45944</c:v>
                </c:pt>
                <c:pt idx="1454">
                  <c:v>45951</c:v>
                </c:pt>
                <c:pt idx="1455">
                  <c:v>45958</c:v>
                </c:pt>
                <c:pt idx="1456">
                  <c:v>45965</c:v>
                </c:pt>
                <c:pt idx="1457">
                  <c:v>45972</c:v>
                </c:pt>
                <c:pt idx="1458">
                  <c:v>45979</c:v>
                </c:pt>
                <c:pt idx="1459">
                  <c:v>45986</c:v>
                </c:pt>
                <c:pt idx="1460">
                  <c:v>45993</c:v>
                </c:pt>
                <c:pt idx="1461">
                  <c:v>46000</c:v>
                </c:pt>
                <c:pt idx="1462">
                  <c:v>46007</c:v>
                </c:pt>
                <c:pt idx="1463">
                  <c:v>46014</c:v>
                </c:pt>
                <c:pt idx="1464">
                  <c:v>46021</c:v>
                </c:pt>
                <c:pt idx="1465">
                  <c:v>46028</c:v>
                </c:pt>
                <c:pt idx="1466">
                  <c:v>46035</c:v>
                </c:pt>
                <c:pt idx="1467">
                  <c:v>46042</c:v>
                </c:pt>
                <c:pt idx="1468">
                  <c:v>46049</c:v>
                </c:pt>
                <c:pt idx="1469">
                  <c:v>46056</c:v>
                </c:pt>
                <c:pt idx="1470">
                  <c:v>46063</c:v>
                </c:pt>
                <c:pt idx="1471">
                  <c:v>46070</c:v>
                </c:pt>
                <c:pt idx="1472">
                  <c:v>46077</c:v>
                </c:pt>
                <c:pt idx="1473">
                  <c:v>46084</c:v>
                </c:pt>
                <c:pt idx="1474">
                  <c:v>46091</c:v>
                </c:pt>
                <c:pt idx="1475">
                  <c:v>46098</c:v>
                </c:pt>
                <c:pt idx="1476">
                  <c:v>46105</c:v>
                </c:pt>
                <c:pt idx="1477">
                  <c:v>46112</c:v>
                </c:pt>
                <c:pt idx="1478">
                  <c:v>46119</c:v>
                </c:pt>
                <c:pt idx="1479">
                  <c:v>46126</c:v>
                </c:pt>
                <c:pt idx="1480">
                  <c:v>46133</c:v>
                </c:pt>
                <c:pt idx="1481">
                  <c:v>46140</c:v>
                </c:pt>
                <c:pt idx="1482">
                  <c:v>46147</c:v>
                </c:pt>
                <c:pt idx="1483">
                  <c:v>46154</c:v>
                </c:pt>
                <c:pt idx="1484">
                  <c:v>46161</c:v>
                </c:pt>
                <c:pt idx="1485">
                  <c:v>46168</c:v>
                </c:pt>
                <c:pt idx="1486">
                  <c:v>46175</c:v>
                </c:pt>
                <c:pt idx="1487">
                  <c:v>46182</c:v>
                </c:pt>
                <c:pt idx="1488">
                  <c:v>46189</c:v>
                </c:pt>
                <c:pt idx="1489">
                  <c:v>46196</c:v>
                </c:pt>
                <c:pt idx="1490">
                  <c:v>46203</c:v>
                </c:pt>
                <c:pt idx="1491">
                  <c:v>46210</c:v>
                </c:pt>
                <c:pt idx="1492">
                  <c:v>46217</c:v>
                </c:pt>
                <c:pt idx="1493">
                  <c:v>46224</c:v>
                </c:pt>
                <c:pt idx="1494">
                  <c:v>46231</c:v>
                </c:pt>
                <c:pt idx="1495">
                  <c:v>46238</c:v>
                </c:pt>
                <c:pt idx="1496">
                  <c:v>46245</c:v>
                </c:pt>
                <c:pt idx="1497">
                  <c:v>46252</c:v>
                </c:pt>
                <c:pt idx="1498">
                  <c:v>46259</c:v>
                </c:pt>
                <c:pt idx="1499">
                  <c:v>46266</c:v>
                </c:pt>
                <c:pt idx="1500">
                  <c:v>46273</c:v>
                </c:pt>
                <c:pt idx="1501">
                  <c:v>46280</c:v>
                </c:pt>
                <c:pt idx="1502">
                  <c:v>46287</c:v>
                </c:pt>
                <c:pt idx="1503">
                  <c:v>46294</c:v>
                </c:pt>
                <c:pt idx="1504">
                  <c:v>46301</c:v>
                </c:pt>
                <c:pt idx="1505">
                  <c:v>46308</c:v>
                </c:pt>
                <c:pt idx="1506">
                  <c:v>46315</c:v>
                </c:pt>
                <c:pt idx="1507">
                  <c:v>46322</c:v>
                </c:pt>
                <c:pt idx="1508">
                  <c:v>46329</c:v>
                </c:pt>
                <c:pt idx="1509">
                  <c:v>46336</c:v>
                </c:pt>
                <c:pt idx="1510">
                  <c:v>46343</c:v>
                </c:pt>
                <c:pt idx="1511">
                  <c:v>46350</c:v>
                </c:pt>
                <c:pt idx="1512">
                  <c:v>46357</c:v>
                </c:pt>
                <c:pt idx="1513">
                  <c:v>46364</c:v>
                </c:pt>
                <c:pt idx="1514">
                  <c:v>46371</c:v>
                </c:pt>
                <c:pt idx="1515">
                  <c:v>46378</c:v>
                </c:pt>
                <c:pt idx="1516">
                  <c:v>46385</c:v>
                </c:pt>
                <c:pt idx="1517">
                  <c:v>46392</c:v>
                </c:pt>
                <c:pt idx="1518">
                  <c:v>46399</c:v>
                </c:pt>
                <c:pt idx="1519">
                  <c:v>46406</c:v>
                </c:pt>
                <c:pt idx="1520">
                  <c:v>46413</c:v>
                </c:pt>
                <c:pt idx="1521">
                  <c:v>46420</c:v>
                </c:pt>
                <c:pt idx="1522">
                  <c:v>46427</c:v>
                </c:pt>
                <c:pt idx="1523">
                  <c:v>46434</c:v>
                </c:pt>
                <c:pt idx="1524">
                  <c:v>46441</c:v>
                </c:pt>
                <c:pt idx="1525">
                  <c:v>46448</c:v>
                </c:pt>
                <c:pt idx="1526">
                  <c:v>46455</c:v>
                </c:pt>
                <c:pt idx="1527">
                  <c:v>46462</c:v>
                </c:pt>
                <c:pt idx="1528">
                  <c:v>46469</c:v>
                </c:pt>
                <c:pt idx="1529">
                  <c:v>46476</c:v>
                </c:pt>
                <c:pt idx="1530">
                  <c:v>46483</c:v>
                </c:pt>
                <c:pt idx="1531">
                  <c:v>46490</c:v>
                </c:pt>
                <c:pt idx="1532">
                  <c:v>46497</c:v>
                </c:pt>
                <c:pt idx="1533">
                  <c:v>46504</c:v>
                </c:pt>
                <c:pt idx="1534">
                  <c:v>46511</c:v>
                </c:pt>
                <c:pt idx="1535">
                  <c:v>46518</c:v>
                </c:pt>
                <c:pt idx="1536">
                  <c:v>46525</c:v>
                </c:pt>
                <c:pt idx="1537">
                  <c:v>46532</c:v>
                </c:pt>
                <c:pt idx="1538">
                  <c:v>46539</c:v>
                </c:pt>
                <c:pt idx="1539">
                  <c:v>46546</c:v>
                </c:pt>
                <c:pt idx="1540">
                  <c:v>46553</c:v>
                </c:pt>
                <c:pt idx="1541">
                  <c:v>46560</c:v>
                </c:pt>
                <c:pt idx="1542">
                  <c:v>46567</c:v>
                </c:pt>
                <c:pt idx="1543">
                  <c:v>46574</c:v>
                </c:pt>
                <c:pt idx="1544">
                  <c:v>46581</c:v>
                </c:pt>
                <c:pt idx="1545">
                  <c:v>46588</c:v>
                </c:pt>
                <c:pt idx="1546">
                  <c:v>46595</c:v>
                </c:pt>
                <c:pt idx="1547">
                  <c:v>46602</c:v>
                </c:pt>
                <c:pt idx="1548">
                  <c:v>46609</c:v>
                </c:pt>
                <c:pt idx="1549">
                  <c:v>46616</c:v>
                </c:pt>
                <c:pt idx="1550">
                  <c:v>46623</c:v>
                </c:pt>
                <c:pt idx="1551">
                  <c:v>46630</c:v>
                </c:pt>
                <c:pt idx="1552">
                  <c:v>46637</c:v>
                </c:pt>
                <c:pt idx="1553">
                  <c:v>46644</c:v>
                </c:pt>
                <c:pt idx="1554">
                  <c:v>46651</c:v>
                </c:pt>
                <c:pt idx="1555">
                  <c:v>46658</c:v>
                </c:pt>
                <c:pt idx="1556">
                  <c:v>46665</c:v>
                </c:pt>
                <c:pt idx="1557">
                  <c:v>46672</c:v>
                </c:pt>
                <c:pt idx="1558">
                  <c:v>46679</c:v>
                </c:pt>
                <c:pt idx="1559">
                  <c:v>46686</c:v>
                </c:pt>
                <c:pt idx="1560">
                  <c:v>46693</c:v>
                </c:pt>
                <c:pt idx="1561">
                  <c:v>46700</c:v>
                </c:pt>
                <c:pt idx="1562">
                  <c:v>46707</c:v>
                </c:pt>
                <c:pt idx="1563">
                  <c:v>46714</c:v>
                </c:pt>
                <c:pt idx="1564">
                  <c:v>46721</c:v>
                </c:pt>
                <c:pt idx="1565">
                  <c:v>46728</c:v>
                </c:pt>
                <c:pt idx="1566">
                  <c:v>46735</c:v>
                </c:pt>
                <c:pt idx="1567">
                  <c:v>46742</c:v>
                </c:pt>
                <c:pt idx="1568">
                  <c:v>46749</c:v>
                </c:pt>
                <c:pt idx="1569">
                  <c:v>46756</c:v>
                </c:pt>
                <c:pt idx="1570">
                  <c:v>46763</c:v>
                </c:pt>
                <c:pt idx="1571">
                  <c:v>46770</c:v>
                </c:pt>
                <c:pt idx="1572">
                  <c:v>46777</c:v>
                </c:pt>
                <c:pt idx="1573">
                  <c:v>46784</c:v>
                </c:pt>
                <c:pt idx="1574">
                  <c:v>46791</c:v>
                </c:pt>
                <c:pt idx="1575">
                  <c:v>46798</c:v>
                </c:pt>
                <c:pt idx="1576">
                  <c:v>46805</c:v>
                </c:pt>
                <c:pt idx="1577">
                  <c:v>46812</c:v>
                </c:pt>
                <c:pt idx="1578">
                  <c:v>46819</c:v>
                </c:pt>
                <c:pt idx="1579">
                  <c:v>46826</c:v>
                </c:pt>
                <c:pt idx="1580">
                  <c:v>46833</c:v>
                </c:pt>
                <c:pt idx="1581">
                  <c:v>46840</c:v>
                </c:pt>
                <c:pt idx="1582">
                  <c:v>46847</c:v>
                </c:pt>
                <c:pt idx="1583">
                  <c:v>46854</c:v>
                </c:pt>
                <c:pt idx="1584">
                  <c:v>46861</c:v>
                </c:pt>
                <c:pt idx="1585">
                  <c:v>46868</c:v>
                </c:pt>
                <c:pt idx="1586">
                  <c:v>46875</c:v>
                </c:pt>
                <c:pt idx="1587">
                  <c:v>46882</c:v>
                </c:pt>
                <c:pt idx="1588">
                  <c:v>46889</c:v>
                </c:pt>
                <c:pt idx="1589">
                  <c:v>46896</c:v>
                </c:pt>
                <c:pt idx="1590">
                  <c:v>46903</c:v>
                </c:pt>
                <c:pt idx="1591">
                  <c:v>46910</c:v>
                </c:pt>
                <c:pt idx="1592">
                  <c:v>46917</c:v>
                </c:pt>
                <c:pt idx="1593">
                  <c:v>46924</c:v>
                </c:pt>
                <c:pt idx="1594">
                  <c:v>46931</c:v>
                </c:pt>
                <c:pt idx="1595">
                  <c:v>46938</c:v>
                </c:pt>
                <c:pt idx="1596">
                  <c:v>46945</c:v>
                </c:pt>
                <c:pt idx="1597">
                  <c:v>46952</c:v>
                </c:pt>
                <c:pt idx="1598">
                  <c:v>46959</c:v>
                </c:pt>
                <c:pt idx="1599">
                  <c:v>46966</c:v>
                </c:pt>
                <c:pt idx="1600">
                  <c:v>46973</c:v>
                </c:pt>
                <c:pt idx="1601">
                  <c:v>46980</c:v>
                </c:pt>
                <c:pt idx="1602">
                  <c:v>46987</c:v>
                </c:pt>
                <c:pt idx="1603">
                  <c:v>46994</c:v>
                </c:pt>
                <c:pt idx="1604">
                  <c:v>47001</c:v>
                </c:pt>
                <c:pt idx="1605">
                  <c:v>47008</c:v>
                </c:pt>
                <c:pt idx="1606">
                  <c:v>47015</c:v>
                </c:pt>
                <c:pt idx="1607">
                  <c:v>47022</c:v>
                </c:pt>
                <c:pt idx="1608">
                  <c:v>47029</c:v>
                </c:pt>
                <c:pt idx="1609">
                  <c:v>47036</c:v>
                </c:pt>
                <c:pt idx="1610">
                  <c:v>47043</c:v>
                </c:pt>
                <c:pt idx="1611">
                  <c:v>47050</c:v>
                </c:pt>
                <c:pt idx="1612">
                  <c:v>47057</c:v>
                </c:pt>
                <c:pt idx="1613">
                  <c:v>47064</c:v>
                </c:pt>
                <c:pt idx="1614">
                  <c:v>47071</c:v>
                </c:pt>
                <c:pt idx="1615">
                  <c:v>47078</c:v>
                </c:pt>
                <c:pt idx="1616">
                  <c:v>47085</c:v>
                </c:pt>
                <c:pt idx="1617">
                  <c:v>47092</c:v>
                </c:pt>
                <c:pt idx="1618">
                  <c:v>47099</c:v>
                </c:pt>
                <c:pt idx="1619">
                  <c:v>47106</c:v>
                </c:pt>
                <c:pt idx="1620">
                  <c:v>47114</c:v>
                </c:pt>
                <c:pt idx="1621">
                  <c:v>47121</c:v>
                </c:pt>
                <c:pt idx="1622">
                  <c:v>47128</c:v>
                </c:pt>
                <c:pt idx="1623">
                  <c:v>47135</c:v>
                </c:pt>
                <c:pt idx="1624">
                  <c:v>47142</c:v>
                </c:pt>
                <c:pt idx="1625">
                  <c:v>47149</c:v>
                </c:pt>
                <c:pt idx="1626">
                  <c:v>47156</c:v>
                </c:pt>
                <c:pt idx="1627">
                  <c:v>47163</c:v>
                </c:pt>
                <c:pt idx="1628">
                  <c:v>47170</c:v>
                </c:pt>
                <c:pt idx="1629">
                  <c:v>47177</c:v>
                </c:pt>
                <c:pt idx="1630">
                  <c:v>47184</c:v>
                </c:pt>
                <c:pt idx="1631">
                  <c:v>47191</c:v>
                </c:pt>
                <c:pt idx="1632">
                  <c:v>47198</c:v>
                </c:pt>
                <c:pt idx="1633">
                  <c:v>47205</c:v>
                </c:pt>
                <c:pt idx="1634">
                  <c:v>47212</c:v>
                </c:pt>
                <c:pt idx="1635">
                  <c:v>47219</c:v>
                </c:pt>
                <c:pt idx="1636">
                  <c:v>47226</c:v>
                </c:pt>
                <c:pt idx="1637">
                  <c:v>47233</c:v>
                </c:pt>
                <c:pt idx="1638">
                  <c:v>47240</c:v>
                </c:pt>
                <c:pt idx="1639">
                  <c:v>47247</c:v>
                </c:pt>
                <c:pt idx="1640">
                  <c:v>47254</c:v>
                </c:pt>
                <c:pt idx="1641">
                  <c:v>47261</c:v>
                </c:pt>
                <c:pt idx="1642">
                  <c:v>47268</c:v>
                </c:pt>
                <c:pt idx="1643">
                  <c:v>47275</c:v>
                </c:pt>
                <c:pt idx="1644">
                  <c:v>47282</c:v>
                </c:pt>
                <c:pt idx="1645">
                  <c:v>47289</c:v>
                </c:pt>
                <c:pt idx="1646">
                  <c:v>47296</c:v>
                </c:pt>
                <c:pt idx="1647">
                  <c:v>47303</c:v>
                </c:pt>
                <c:pt idx="1648">
                  <c:v>47310</c:v>
                </c:pt>
                <c:pt idx="1649">
                  <c:v>47317</c:v>
                </c:pt>
                <c:pt idx="1650">
                  <c:v>47324</c:v>
                </c:pt>
                <c:pt idx="1651">
                  <c:v>47331</c:v>
                </c:pt>
                <c:pt idx="1652">
                  <c:v>47338</c:v>
                </c:pt>
                <c:pt idx="1653">
                  <c:v>47345</c:v>
                </c:pt>
                <c:pt idx="1654">
                  <c:v>47352</c:v>
                </c:pt>
                <c:pt idx="1655">
                  <c:v>47359</c:v>
                </c:pt>
                <c:pt idx="1656">
                  <c:v>47366</c:v>
                </c:pt>
                <c:pt idx="1657">
                  <c:v>47373</c:v>
                </c:pt>
                <c:pt idx="1658">
                  <c:v>47380</c:v>
                </c:pt>
                <c:pt idx="1659">
                  <c:v>47387</c:v>
                </c:pt>
                <c:pt idx="1660">
                  <c:v>47394</c:v>
                </c:pt>
                <c:pt idx="1661">
                  <c:v>47401</c:v>
                </c:pt>
                <c:pt idx="1662">
                  <c:v>47408</c:v>
                </c:pt>
                <c:pt idx="1663">
                  <c:v>47415</c:v>
                </c:pt>
                <c:pt idx="1664">
                  <c:v>47422</c:v>
                </c:pt>
                <c:pt idx="1665">
                  <c:v>47429</c:v>
                </c:pt>
                <c:pt idx="1666">
                  <c:v>47436</c:v>
                </c:pt>
                <c:pt idx="1667">
                  <c:v>47443</c:v>
                </c:pt>
                <c:pt idx="1668">
                  <c:v>47450</c:v>
                </c:pt>
                <c:pt idx="1669">
                  <c:v>47457</c:v>
                </c:pt>
                <c:pt idx="1670">
                  <c:v>47464</c:v>
                </c:pt>
                <c:pt idx="1671">
                  <c:v>47471</c:v>
                </c:pt>
                <c:pt idx="1672">
                  <c:v>47479</c:v>
                </c:pt>
                <c:pt idx="1673">
                  <c:v>47486</c:v>
                </c:pt>
                <c:pt idx="1674">
                  <c:v>47493</c:v>
                </c:pt>
                <c:pt idx="1675">
                  <c:v>47500</c:v>
                </c:pt>
                <c:pt idx="1676">
                  <c:v>47507</c:v>
                </c:pt>
                <c:pt idx="1677">
                  <c:v>47514</c:v>
                </c:pt>
                <c:pt idx="1678">
                  <c:v>47521</c:v>
                </c:pt>
                <c:pt idx="1679">
                  <c:v>47528</c:v>
                </c:pt>
                <c:pt idx="1680">
                  <c:v>47535</c:v>
                </c:pt>
                <c:pt idx="1681">
                  <c:v>47542</c:v>
                </c:pt>
                <c:pt idx="1682">
                  <c:v>47549</c:v>
                </c:pt>
                <c:pt idx="1683">
                  <c:v>47556</c:v>
                </c:pt>
                <c:pt idx="1684">
                  <c:v>47563</c:v>
                </c:pt>
                <c:pt idx="1685">
                  <c:v>47570</c:v>
                </c:pt>
                <c:pt idx="1686">
                  <c:v>47577</c:v>
                </c:pt>
                <c:pt idx="1687">
                  <c:v>47584</c:v>
                </c:pt>
                <c:pt idx="1688">
                  <c:v>47591</c:v>
                </c:pt>
                <c:pt idx="1689">
                  <c:v>47598</c:v>
                </c:pt>
                <c:pt idx="1690">
                  <c:v>47605</c:v>
                </c:pt>
                <c:pt idx="1691">
                  <c:v>47612</c:v>
                </c:pt>
                <c:pt idx="1692">
                  <c:v>47619</c:v>
                </c:pt>
                <c:pt idx="1693">
                  <c:v>47626</c:v>
                </c:pt>
                <c:pt idx="1694">
                  <c:v>47633</c:v>
                </c:pt>
                <c:pt idx="1695">
                  <c:v>47640</c:v>
                </c:pt>
                <c:pt idx="1696">
                  <c:v>47647</c:v>
                </c:pt>
                <c:pt idx="1697">
                  <c:v>47654</c:v>
                </c:pt>
                <c:pt idx="1698">
                  <c:v>47661</c:v>
                </c:pt>
                <c:pt idx="1699">
                  <c:v>47668</c:v>
                </c:pt>
                <c:pt idx="1700">
                  <c:v>47675</c:v>
                </c:pt>
                <c:pt idx="1701">
                  <c:v>47682</c:v>
                </c:pt>
                <c:pt idx="1702">
                  <c:v>47689</c:v>
                </c:pt>
                <c:pt idx="1703">
                  <c:v>47696</c:v>
                </c:pt>
                <c:pt idx="1704">
                  <c:v>47703</c:v>
                </c:pt>
                <c:pt idx="1705">
                  <c:v>47710</c:v>
                </c:pt>
                <c:pt idx="1706">
                  <c:v>47717</c:v>
                </c:pt>
                <c:pt idx="1707">
                  <c:v>47724</c:v>
                </c:pt>
                <c:pt idx="1708">
                  <c:v>47731</c:v>
                </c:pt>
                <c:pt idx="1709">
                  <c:v>47738</c:v>
                </c:pt>
                <c:pt idx="1710">
                  <c:v>47745</c:v>
                </c:pt>
                <c:pt idx="1711">
                  <c:v>47752</c:v>
                </c:pt>
                <c:pt idx="1712">
                  <c:v>47759</c:v>
                </c:pt>
                <c:pt idx="1713">
                  <c:v>47766</c:v>
                </c:pt>
                <c:pt idx="1714">
                  <c:v>47773</c:v>
                </c:pt>
                <c:pt idx="1715">
                  <c:v>47780</c:v>
                </c:pt>
                <c:pt idx="1716">
                  <c:v>47787</c:v>
                </c:pt>
                <c:pt idx="1717">
                  <c:v>47794</c:v>
                </c:pt>
                <c:pt idx="1718">
                  <c:v>47801</c:v>
                </c:pt>
                <c:pt idx="1719">
                  <c:v>47808</c:v>
                </c:pt>
                <c:pt idx="1720">
                  <c:v>47815</c:v>
                </c:pt>
                <c:pt idx="1721">
                  <c:v>47822</c:v>
                </c:pt>
                <c:pt idx="1722">
                  <c:v>47829</c:v>
                </c:pt>
                <c:pt idx="1723">
                  <c:v>47836</c:v>
                </c:pt>
                <c:pt idx="1724">
                  <c:v>47844</c:v>
                </c:pt>
                <c:pt idx="1725">
                  <c:v>47851</c:v>
                </c:pt>
                <c:pt idx="1726">
                  <c:v>47858</c:v>
                </c:pt>
                <c:pt idx="1727">
                  <c:v>47865</c:v>
                </c:pt>
                <c:pt idx="1728">
                  <c:v>47872</c:v>
                </c:pt>
                <c:pt idx="1729">
                  <c:v>47879</c:v>
                </c:pt>
                <c:pt idx="1730">
                  <c:v>47886</c:v>
                </c:pt>
                <c:pt idx="1731">
                  <c:v>47893</c:v>
                </c:pt>
                <c:pt idx="1732">
                  <c:v>47900</c:v>
                </c:pt>
                <c:pt idx="1733">
                  <c:v>47907</c:v>
                </c:pt>
                <c:pt idx="1734">
                  <c:v>47914</c:v>
                </c:pt>
                <c:pt idx="1735">
                  <c:v>47921</c:v>
                </c:pt>
                <c:pt idx="1736">
                  <c:v>47928</c:v>
                </c:pt>
                <c:pt idx="1737">
                  <c:v>47935</c:v>
                </c:pt>
                <c:pt idx="1738">
                  <c:v>47942</c:v>
                </c:pt>
                <c:pt idx="1739">
                  <c:v>47953</c:v>
                </c:pt>
                <c:pt idx="1740">
                  <c:v>47960</c:v>
                </c:pt>
                <c:pt idx="1741">
                  <c:v>47967</c:v>
                </c:pt>
                <c:pt idx="1742">
                  <c:v>47974</c:v>
                </c:pt>
                <c:pt idx="1743">
                  <c:v>47981</c:v>
                </c:pt>
                <c:pt idx="1744">
                  <c:v>47988</c:v>
                </c:pt>
                <c:pt idx="1745">
                  <c:v>47995</c:v>
                </c:pt>
                <c:pt idx="1746">
                  <c:v>48002</c:v>
                </c:pt>
                <c:pt idx="1747">
                  <c:v>48009</c:v>
                </c:pt>
                <c:pt idx="1748">
                  <c:v>48016</c:v>
                </c:pt>
                <c:pt idx="1749">
                  <c:v>48023</c:v>
                </c:pt>
                <c:pt idx="1750">
                  <c:v>48030</c:v>
                </c:pt>
                <c:pt idx="1751">
                  <c:v>48037</c:v>
                </c:pt>
                <c:pt idx="1752">
                  <c:v>48044</c:v>
                </c:pt>
                <c:pt idx="1753">
                  <c:v>48051</c:v>
                </c:pt>
                <c:pt idx="1754">
                  <c:v>48058</c:v>
                </c:pt>
                <c:pt idx="1755">
                  <c:v>48065</c:v>
                </c:pt>
                <c:pt idx="1756">
                  <c:v>48072</c:v>
                </c:pt>
                <c:pt idx="1757">
                  <c:v>48079</c:v>
                </c:pt>
                <c:pt idx="1758">
                  <c:v>48086</c:v>
                </c:pt>
                <c:pt idx="1759">
                  <c:v>48093</c:v>
                </c:pt>
                <c:pt idx="1760">
                  <c:v>48100</c:v>
                </c:pt>
                <c:pt idx="1761">
                  <c:v>48107</c:v>
                </c:pt>
                <c:pt idx="1762">
                  <c:v>48114</c:v>
                </c:pt>
                <c:pt idx="1763">
                  <c:v>48121</c:v>
                </c:pt>
                <c:pt idx="1764">
                  <c:v>48128</c:v>
                </c:pt>
                <c:pt idx="1765">
                  <c:v>48135</c:v>
                </c:pt>
                <c:pt idx="1766">
                  <c:v>48142</c:v>
                </c:pt>
                <c:pt idx="1767">
                  <c:v>48149</c:v>
                </c:pt>
                <c:pt idx="1768">
                  <c:v>48156</c:v>
                </c:pt>
                <c:pt idx="1769">
                  <c:v>48163</c:v>
                </c:pt>
                <c:pt idx="1770">
                  <c:v>48170</c:v>
                </c:pt>
                <c:pt idx="1771">
                  <c:v>48177</c:v>
                </c:pt>
                <c:pt idx="1772">
                  <c:v>48184</c:v>
                </c:pt>
                <c:pt idx="1773">
                  <c:v>48191</c:v>
                </c:pt>
                <c:pt idx="1774">
                  <c:v>48198</c:v>
                </c:pt>
                <c:pt idx="1775">
                  <c:v>48205</c:v>
                </c:pt>
                <c:pt idx="1776">
                  <c:v>48212</c:v>
                </c:pt>
                <c:pt idx="1777">
                  <c:v>48219</c:v>
                </c:pt>
                <c:pt idx="1778">
                  <c:v>48226</c:v>
                </c:pt>
                <c:pt idx="1779">
                  <c:v>48233</c:v>
                </c:pt>
                <c:pt idx="1780">
                  <c:v>48240</c:v>
                </c:pt>
                <c:pt idx="1781">
                  <c:v>48247</c:v>
                </c:pt>
                <c:pt idx="1782">
                  <c:v>48254</c:v>
                </c:pt>
                <c:pt idx="1783">
                  <c:v>48261</c:v>
                </c:pt>
                <c:pt idx="1784">
                  <c:v>48268</c:v>
                </c:pt>
                <c:pt idx="1785">
                  <c:v>48275</c:v>
                </c:pt>
                <c:pt idx="1786">
                  <c:v>48282</c:v>
                </c:pt>
                <c:pt idx="1787">
                  <c:v>48289</c:v>
                </c:pt>
                <c:pt idx="1788">
                  <c:v>48296</c:v>
                </c:pt>
                <c:pt idx="1789">
                  <c:v>48303</c:v>
                </c:pt>
                <c:pt idx="1790">
                  <c:v>48310</c:v>
                </c:pt>
                <c:pt idx="1791">
                  <c:v>48317</c:v>
                </c:pt>
                <c:pt idx="1792">
                  <c:v>48324</c:v>
                </c:pt>
                <c:pt idx="1793">
                  <c:v>48331</c:v>
                </c:pt>
                <c:pt idx="1794">
                  <c:v>48338</c:v>
                </c:pt>
                <c:pt idx="1795">
                  <c:v>48345</c:v>
                </c:pt>
                <c:pt idx="1796">
                  <c:v>48352</c:v>
                </c:pt>
                <c:pt idx="1797">
                  <c:v>48359</c:v>
                </c:pt>
                <c:pt idx="1798">
                  <c:v>48366</c:v>
                </c:pt>
                <c:pt idx="1799">
                  <c:v>48373</c:v>
                </c:pt>
                <c:pt idx="1800">
                  <c:v>48380</c:v>
                </c:pt>
                <c:pt idx="1801">
                  <c:v>48387</c:v>
                </c:pt>
                <c:pt idx="1802">
                  <c:v>48394</c:v>
                </c:pt>
                <c:pt idx="1803">
                  <c:v>48401</c:v>
                </c:pt>
                <c:pt idx="1804">
                  <c:v>48408</c:v>
                </c:pt>
                <c:pt idx="1805">
                  <c:v>48415</c:v>
                </c:pt>
                <c:pt idx="1806">
                  <c:v>48422</c:v>
                </c:pt>
                <c:pt idx="1807">
                  <c:v>48429</c:v>
                </c:pt>
                <c:pt idx="1808">
                  <c:v>48436</c:v>
                </c:pt>
                <c:pt idx="1809">
                  <c:v>48443</c:v>
                </c:pt>
                <c:pt idx="1810">
                  <c:v>48450</c:v>
                </c:pt>
                <c:pt idx="1811">
                  <c:v>48457</c:v>
                </c:pt>
                <c:pt idx="1812">
                  <c:v>48464</c:v>
                </c:pt>
                <c:pt idx="1813">
                  <c:v>48471</c:v>
                </c:pt>
                <c:pt idx="1814">
                  <c:v>48478</c:v>
                </c:pt>
                <c:pt idx="1815">
                  <c:v>48485</c:v>
                </c:pt>
                <c:pt idx="1816">
                  <c:v>48492</c:v>
                </c:pt>
                <c:pt idx="1817">
                  <c:v>48499</c:v>
                </c:pt>
                <c:pt idx="1818">
                  <c:v>48506</c:v>
                </c:pt>
                <c:pt idx="1819">
                  <c:v>48513</c:v>
                </c:pt>
                <c:pt idx="1820">
                  <c:v>48520</c:v>
                </c:pt>
                <c:pt idx="1821">
                  <c:v>48527</c:v>
                </c:pt>
                <c:pt idx="1822">
                  <c:v>48534</c:v>
                </c:pt>
                <c:pt idx="1823">
                  <c:v>48541</c:v>
                </c:pt>
                <c:pt idx="1824">
                  <c:v>48548</c:v>
                </c:pt>
                <c:pt idx="1825">
                  <c:v>48555</c:v>
                </c:pt>
                <c:pt idx="1826">
                  <c:v>48562</c:v>
                </c:pt>
                <c:pt idx="1827">
                  <c:v>48569</c:v>
                </c:pt>
                <c:pt idx="1828">
                  <c:v>48576</c:v>
                </c:pt>
                <c:pt idx="1829">
                  <c:v>48583</c:v>
                </c:pt>
                <c:pt idx="1830">
                  <c:v>48590</c:v>
                </c:pt>
                <c:pt idx="1831">
                  <c:v>48597</c:v>
                </c:pt>
                <c:pt idx="1832">
                  <c:v>48604</c:v>
                </c:pt>
                <c:pt idx="1833">
                  <c:v>48611</c:v>
                </c:pt>
                <c:pt idx="1834">
                  <c:v>48618</c:v>
                </c:pt>
                <c:pt idx="1835">
                  <c:v>48625</c:v>
                </c:pt>
                <c:pt idx="1836">
                  <c:v>48632</c:v>
                </c:pt>
                <c:pt idx="1837">
                  <c:v>48639</c:v>
                </c:pt>
                <c:pt idx="1838">
                  <c:v>48646</c:v>
                </c:pt>
                <c:pt idx="1839">
                  <c:v>48653</c:v>
                </c:pt>
                <c:pt idx="1840">
                  <c:v>48660</c:v>
                </c:pt>
                <c:pt idx="1841">
                  <c:v>48667</c:v>
                </c:pt>
                <c:pt idx="1842">
                  <c:v>48674</c:v>
                </c:pt>
                <c:pt idx="1843">
                  <c:v>48681</c:v>
                </c:pt>
                <c:pt idx="1844">
                  <c:v>48688</c:v>
                </c:pt>
                <c:pt idx="1845">
                  <c:v>48695</c:v>
                </c:pt>
                <c:pt idx="1846">
                  <c:v>48702</c:v>
                </c:pt>
                <c:pt idx="1847">
                  <c:v>48709</c:v>
                </c:pt>
                <c:pt idx="1848">
                  <c:v>48716</c:v>
                </c:pt>
                <c:pt idx="1849">
                  <c:v>48723</c:v>
                </c:pt>
                <c:pt idx="1850">
                  <c:v>48730</c:v>
                </c:pt>
                <c:pt idx="1851">
                  <c:v>48737</c:v>
                </c:pt>
                <c:pt idx="1852">
                  <c:v>48744</c:v>
                </c:pt>
                <c:pt idx="1853">
                  <c:v>48751</c:v>
                </c:pt>
                <c:pt idx="1854">
                  <c:v>48758</c:v>
                </c:pt>
                <c:pt idx="1855">
                  <c:v>48765</c:v>
                </c:pt>
                <c:pt idx="1856">
                  <c:v>48772</c:v>
                </c:pt>
                <c:pt idx="1857">
                  <c:v>48779</c:v>
                </c:pt>
                <c:pt idx="1858">
                  <c:v>48786</c:v>
                </c:pt>
                <c:pt idx="1859">
                  <c:v>48793</c:v>
                </c:pt>
                <c:pt idx="1860">
                  <c:v>48800</c:v>
                </c:pt>
                <c:pt idx="1861">
                  <c:v>48807</c:v>
                </c:pt>
                <c:pt idx="1862">
                  <c:v>48814</c:v>
                </c:pt>
                <c:pt idx="1863">
                  <c:v>48821</c:v>
                </c:pt>
                <c:pt idx="1864">
                  <c:v>48828</c:v>
                </c:pt>
                <c:pt idx="1865">
                  <c:v>48835</c:v>
                </c:pt>
                <c:pt idx="1866">
                  <c:v>48842</c:v>
                </c:pt>
                <c:pt idx="1867">
                  <c:v>48849</c:v>
                </c:pt>
                <c:pt idx="1868">
                  <c:v>48856</c:v>
                </c:pt>
                <c:pt idx="1869">
                  <c:v>48863</c:v>
                </c:pt>
                <c:pt idx="1870">
                  <c:v>48870</c:v>
                </c:pt>
                <c:pt idx="1871">
                  <c:v>48877</c:v>
                </c:pt>
                <c:pt idx="1872">
                  <c:v>48884</c:v>
                </c:pt>
                <c:pt idx="1873">
                  <c:v>48891</c:v>
                </c:pt>
                <c:pt idx="1874">
                  <c:v>48898</c:v>
                </c:pt>
                <c:pt idx="1875">
                  <c:v>48905</c:v>
                </c:pt>
                <c:pt idx="1876">
                  <c:v>48912</c:v>
                </c:pt>
                <c:pt idx="1877">
                  <c:v>48919</c:v>
                </c:pt>
                <c:pt idx="1878">
                  <c:v>48926</c:v>
                </c:pt>
                <c:pt idx="1879">
                  <c:v>48933</c:v>
                </c:pt>
                <c:pt idx="1880">
                  <c:v>48940</c:v>
                </c:pt>
                <c:pt idx="1881">
                  <c:v>48947</c:v>
                </c:pt>
                <c:pt idx="1882">
                  <c:v>48954</c:v>
                </c:pt>
                <c:pt idx="1883">
                  <c:v>48961</c:v>
                </c:pt>
                <c:pt idx="1884">
                  <c:v>48968</c:v>
                </c:pt>
                <c:pt idx="1885">
                  <c:v>48975</c:v>
                </c:pt>
                <c:pt idx="1886">
                  <c:v>48982</c:v>
                </c:pt>
                <c:pt idx="1887">
                  <c:v>48989</c:v>
                </c:pt>
                <c:pt idx="1888">
                  <c:v>48996</c:v>
                </c:pt>
                <c:pt idx="1889">
                  <c:v>49003</c:v>
                </c:pt>
                <c:pt idx="1890">
                  <c:v>49010</c:v>
                </c:pt>
                <c:pt idx="1891">
                  <c:v>49017</c:v>
                </c:pt>
                <c:pt idx="1892">
                  <c:v>49024</c:v>
                </c:pt>
                <c:pt idx="1893">
                  <c:v>49031</c:v>
                </c:pt>
                <c:pt idx="1894">
                  <c:v>49038</c:v>
                </c:pt>
                <c:pt idx="1895">
                  <c:v>49045</c:v>
                </c:pt>
                <c:pt idx="1896">
                  <c:v>49052</c:v>
                </c:pt>
                <c:pt idx="1897">
                  <c:v>49059</c:v>
                </c:pt>
                <c:pt idx="1898">
                  <c:v>49066</c:v>
                </c:pt>
                <c:pt idx="1899">
                  <c:v>49073</c:v>
                </c:pt>
                <c:pt idx="1900">
                  <c:v>49080</c:v>
                </c:pt>
                <c:pt idx="1901">
                  <c:v>49087</c:v>
                </c:pt>
                <c:pt idx="1902">
                  <c:v>49094</c:v>
                </c:pt>
                <c:pt idx="1903">
                  <c:v>49101</c:v>
                </c:pt>
                <c:pt idx="1904">
                  <c:v>49108</c:v>
                </c:pt>
                <c:pt idx="1905">
                  <c:v>49115</c:v>
                </c:pt>
                <c:pt idx="1906">
                  <c:v>49122</c:v>
                </c:pt>
                <c:pt idx="1907">
                  <c:v>49129</c:v>
                </c:pt>
                <c:pt idx="1908">
                  <c:v>49136</c:v>
                </c:pt>
                <c:pt idx="1909">
                  <c:v>49143</c:v>
                </c:pt>
                <c:pt idx="1910">
                  <c:v>49150</c:v>
                </c:pt>
                <c:pt idx="1911">
                  <c:v>49157</c:v>
                </c:pt>
                <c:pt idx="1912">
                  <c:v>49164</c:v>
                </c:pt>
                <c:pt idx="1913">
                  <c:v>49171</c:v>
                </c:pt>
                <c:pt idx="1914">
                  <c:v>49178</c:v>
                </c:pt>
                <c:pt idx="1915">
                  <c:v>49185</c:v>
                </c:pt>
                <c:pt idx="1916">
                  <c:v>49192</c:v>
                </c:pt>
                <c:pt idx="1917">
                  <c:v>49199</c:v>
                </c:pt>
                <c:pt idx="1918">
                  <c:v>49206</c:v>
                </c:pt>
                <c:pt idx="1919">
                  <c:v>49213</c:v>
                </c:pt>
                <c:pt idx="1920">
                  <c:v>49220</c:v>
                </c:pt>
                <c:pt idx="1921">
                  <c:v>49227</c:v>
                </c:pt>
                <c:pt idx="1922">
                  <c:v>49234</c:v>
                </c:pt>
                <c:pt idx="1923">
                  <c:v>49241</c:v>
                </c:pt>
                <c:pt idx="1924">
                  <c:v>49248</c:v>
                </c:pt>
                <c:pt idx="1925">
                  <c:v>49255</c:v>
                </c:pt>
                <c:pt idx="1926">
                  <c:v>49262</c:v>
                </c:pt>
                <c:pt idx="1927">
                  <c:v>49269</c:v>
                </c:pt>
                <c:pt idx="1928">
                  <c:v>49276</c:v>
                </c:pt>
                <c:pt idx="1929">
                  <c:v>49283</c:v>
                </c:pt>
                <c:pt idx="1930">
                  <c:v>49290</c:v>
                </c:pt>
                <c:pt idx="1931">
                  <c:v>49297</c:v>
                </c:pt>
                <c:pt idx="1932">
                  <c:v>49305</c:v>
                </c:pt>
                <c:pt idx="1933">
                  <c:v>49312</c:v>
                </c:pt>
                <c:pt idx="1934">
                  <c:v>49319</c:v>
                </c:pt>
                <c:pt idx="1935">
                  <c:v>49326</c:v>
                </c:pt>
                <c:pt idx="1936">
                  <c:v>49333</c:v>
                </c:pt>
                <c:pt idx="1937">
                  <c:v>49340</c:v>
                </c:pt>
                <c:pt idx="1938">
                  <c:v>49347</c:v>
                </c:pt>
                <c:pt idx="1939">
                  <c:v>49354</c:v>
                </c:pt>
                <c:pt idx="1940">
                  <c:v>49361</c:v>
                </c:pt>
                <c:pt idx="1941">
                  <c:v>49368</c:v>
                </c:pt>
                <c:pt idx="1942">
                  <c:v>49375</c:v>
                </c:pt>
                <c:pt idx="1943">
                  <c:v>49382</c:v>
                </c:pt>
                <c:pt idx="1944">
                  <c:v>49389</c:v>
                </c:pt>
                <c:pt idx="1945">
                  <c:v>49396</c:v>
                </c:pt>
                <c:pt idx="1946">
                  <c:v>49403</c:v>
                </c:pt>
                <c:pt idx="1947">
                  <c:v>49410</c:v>
                </c:pt>
                <c:pt idx="1948">
                  <c:v>49417</c:v>
                </c:pt>
                <c:pt idx="1949">
                  <c:v>49424</c:v>
                </c:pt>
                <c:pt idx="1950">
                  <c:v>49431</c:v>
                </c:pt>
                <c:pt idx="1951">
                  <c:v>49438</c:v>
                </c:pt>
                <c:pt idx="1952">
                  <c:v>49445</c:v>
                </c:pt>
                <c:pt idx="1953">
                  <c:v>49452</c:v>
                </c:pt>
                <c:pt idx="1954">
                  <c:v>49459</c:v>
                </c:pt>
                <c:pt idx="1955">
                  <c:v>49466</c:v>
                </c:pt>
                <c:pt idx="1956">
                  <c:v>49473</c:v>
                </c:pt>
                <c:pt idx="1957">
                  <c:v>49480</c:v>
                </c:pt>
                <c:pt idx="1958">
                  <c:v>49487</c:v>
                </c:pt>
                <c:pt idx="1959">
                  <c:v>49494</c:v>
                </c:pt>
                <c:pt idx="1960">
                  <c:v>49501</c:v>
                </c:pt>
                <c:pt idx="1961">
                  <c:v>49508</c:v>
                </c:pt>
                <c:pt idx="1962">
                  <c:v>49515</c:v>
                </c:pt>
                <c:pt idx="1963">
                  <c:v>49522</c:v>
                </c:pt>
                <c:pt idx="1964">
                  <c:v>49529</c:v>
                </c:pt>
                <c:pt idx="1965">
                  <c:v>49536</c:v>
                </c:pt>
                <c:pt idx="1966">
                  <c:v>49543</c:v>
                </c:pt>
                <c:pt idx="1967">
                  <c:v>49550</c:v>
                </c:pt>
                <c:pt idx="1968">
                  <c:v>49557</c:v>
                </c:pt>
                <c:pt idx="1969">
                  <c:v>49564</c:v>
                </c:pt>
                <c:pt idx="1970">
                  <c:v>49571</c:v>
                </c:pt>
                <c:pt idx="1971">
                  <c:v>49578</c:v>
                </c:pt>
                <c:pt idx="1972">
                  <c:v>49585</c:v>
                </c:pt>
                <c:pt idx="1973">
                  <c:v>49592</c:v>
                </c:pt>
                <c:pt idx="1974">
                  <c:v>49599</c:v>
                </c:pt>
                <c:pt idx="1975">
                  <c:v>49606</c:v>
                </c:pt>
                <c:pt idx="1976">
                  <c:v>49613</c:v>
                </c:pt>
                <c:pt idx="1977">
                  <c:v>49620</c:v>
                </c:pt>
                <c:pt idx="1978">
                  <c:v>49627</c:v>
                </c:pt>
                <c:pt idx="1979">
                  <c:v>49634</c:v>
                </c:pt>
                <c:pt idx="1980">
                  <c:v>49641</c:v>
                </c:pt>
                <c:pt idx="1981">
                  <c:v>49648</c:v>
                </c:pt>
                <c:pt idx="1982">
                  <c:v>49655</c:v>
                </c:pt>
                <c:pt idx="1983">
                  <c:v>49662</c:v>
                </c:pt>
                <c:pt idx="1984">
                  <c:v>49670</c:v>
                </c:pt>
                <c:pt idx="1985">
                  <c:v>49677</c:v>
                </c:pt>
                <c:pt idx="1986">
                  <c:v>49684</c:v>
                </c:pt>
                <c:pt idx="1987">
                  <c:v>49691</c:v>
                </c:pt>
                <c:pt idx="1988">
                  <c:v>49698</c:v>
                </c:pt>
                <c:pt idx="1989">
                  <c:v>49705</c:v>
                </c:pt>
                <c:pt idx="1990">
                  <c:v>49712</c:v>
                </c:pt>
                <c:pt idx="1991">
                  <c:v>49719</c:v>
                </c:pt>
                <c:pt idx="1992">
                  <c:v>49726</c:v>
                </c:pt>
                <c:pt idx="1993">
                  <c:v>49733</c:v>
                </c:pt>
                <c:pt idx="1994">
                  <c:v>49740</c:v>
                </c:pt>
                <c:pt idx="1995">
                  <c:v>49747</c:v>
                </c:pt>
                <c:pt idx="1996">
                  <c:v>49754</c:v>
                </c:pt>
                <c:pt idx="1997">
                  <c:v>49761</c:v>
                </c:pt>
                <c:pt idx="1998">
                  <c:v>49768</c:v>
                </c:pt>
                <c:pt idx="1999">
                  <c:v>49775</c:v>
                </c:pt>
                <c:pt idx="2000">
                  <c:v>49782</c:v>
                </c:pt>
                <c:pt idx="2001">
                  <c:v>49789</c:v>
                </c:pt>
                <c:pt idx="2002">
                  <c:v>49797</c:v>
                </c:pt>
                <c:pt idx="2003">
                  <c:v>49804</c:v>
                </c:pt>
                <c:pt idx="2004">
                  <c:v>49811</c:v>
                </c:pt>
                <c:pt idx="2005">
                  <c:v>49818</c:v>
                </c:pt>
                <c:pt idx="2006">
                  <c:v>49825</c:v>
                </c:pt>
                <c:pt idx="2007">
                  <c:v>49832</c:v>
                </c:pt>
                <c:pt idx="2008">
                  <c:v>49839</c:v>
                </c:pt>
                <c:pt idx="2009">
                  <c:v>49846</c:v>
                </c:pt>
                <c:pt idx="2010">
                  <c:v>49853</c:v>
                </c:pt>
                <c:pt idx="2011">
                  <c:v>49860</c:v>
                </c:pt>
                <c:pt idx="2012">
                  <c:v>49867</c:v>
                </c:pt>
                <c:pt idx="2013">
                  <c:v>49874</c:v>
                </c:pt>
                <c:pt idx="2014">
                  <c:v>49881</c:v>
                </c:pt>
                <c:pt idx="2015">
                  <c:v>49888</c:v>
                </c:pt>
                <c:pt idx="2016">
                  <c:v>49895</c:v>
                </c:pt>
                <c:pt idx="2017">
                  <c:v>49902</c:v>
                </c:pt>
                <c:pt idx="2018">
                  <c:v>49909</c:v>
                </c:pt>
                <c:pt idx="2019">
                  <c:v>49916</c:v>
                </c:pt>
                <c:pt idx="2020">
                  <c:v>49923</c:v>
                </c:pt>
                <c:pt idx="2021">
                  <c:v>49930</c:v>
                </c:pt>
                <c:pt idx="2022">
                  <c:v>49937</c:v>
                </c:pt>
                <c:pt idx="2023">
                  <c:v>49944</c:v>
                </c:pt>
                <c:pt idx="2024">
                  <c:v>49951</c:v>
                </c:pt>
                <c:pt idx="2025">
                  <c:v>49958</c:v>
                </c:pt>
                <c:pt idx="2026">
                  <c:v>49965</c:v>
                </c:pt>
                <c:pt idx="2027">
                  <c:v>49972</c:v>
                </c:pt>
                <c:pt idx="2028">
                  <c:v>49979</c:v>
                </c:pt>
                <c:pt idx="2029">
                  <c:v>49986</c:v>
                </c:pt>
                <c:pt idx="2030">
                  <c:v>49993</c:v>
                </c:pt>
                <c:pt idx="2031">
                  <c:v>50000</c:v>
                </c:pt>
                <c:pt idx="2032">
                  <c:v>50007</c:v>
                </c:pt>
                <c:pt idx="2033">
                  <c:v>50014</c:v>
                </c:pt>
                <c:pt idx="2034">
                  <c:v>50021</c:v>
                </c:pt>
                <c:pt idx="2035">
                  <c:v>50028</c:v>
                </c:pt>
                <c:pt idx="2036">
                  <c:v>50038</c:v>
                </c:pt>
                <c:pt idx="2037">
                  <c:v>50045</c:v>
                </c:pt>
                <c:pt idx="2038">
                  <c:v>50052</c:v>
                </c:pt>
                <c:pt idx="2039">
                  <c:v>50059</c:v>
                </c:pt>
                <c:pt idx="2040">
                  <c:v>50066</c:v>
                </c:pt>
                <c:pt idx="2041">
                  <c:v>50073</c:v>
                </c:pt>
                <c:pt idx="2042">
                  <c:v>50080</c:v>
                </c:pt>
                <c:pt idx="2043">
                  <c:v>50087</c:v>
                </c:pt>
                <c:pt idx="2044">
                  <c:v>50094</c:v>
                </c:pt>
                <c:pt idx="2045">
                  <c:v>50101</c:v>
                </c:pt>
                <c:pt idx="2046">
                  <c:v>50108</c:v>
                </c:pt>
                <c:pt idx="2047">
                  <c:v>50115</c:v>
                </c:pt>
                <c:pt idx="2048">
                  <c:v>50122</c:v>
                </c:pt>
                <c:pt idx="2049">
                  <c:v>50129</c:v>
                </c:pt>
                <c:pt idx="2050">
                  <c:v>50137</c:v>
                </c:pt>
                <c:pt idx="2051">
                  <c:v>50144</c:v>
                </c:pt>
                <c:pt idx="2052">
                  <c:v>50151</c:v>
                </c:pt>
                <c:pt idx="2053">
                  <c:v>50158</c:v>
                </c:pt>
                <c:pt idx="2054">
                  <c:v>50165</c:v>
                </c:pt>
                <c:pt idx="2055">
                  <c:v>50172</c:v>
                </c:pt>
                <c:pt idx="2056">
                  <c:v>50179</c:v>
                </c:pt>
                <c:pt idx="2057">
                  <c:v>50186</c:v>
                </c:pt>
                <c:pt idx="2058">
                  <c:v>50193</c:v>
                </c:pt>
                <c:pt idx="2059">
                  <c:v>50200</c:v>
                </c:pt>
                <c:pt idx="2060">
                  <c:v>50207</c:v>
                </c:pt>
                <c:pt idx="2061">
                  <c:v>50214</c:v>
                </c:pt>
                <c:pt idx="2062">
                  <c:v>50221</c:v>
                </c:pt>
                <c:pt idx="2063">
                  <c:v>50228</c:v>
                </c:pt>
                <c:pt idx="2064">
                  <c:v>50235</c:v>
                </c:pt>
                <c:pt idx="2065">
                  <c:v>50242</c:v>
                </c:pt>
                <c:pt idx="2066">
                  <c:v>50249</c:v>
                </c:pt>
                <c:pt idx="2067">
                  <c:v>50256</c:v>
                </c:pt>
                <c:pt idx="2068">
                  <c:v>50263</c:v>
                </c:pt>
                <c:pt idx="2069">
                  <c:v>50270</c:v>
                </c:pt>
                <c:pt idx="2070">
                  <c:v>50277</c:v>
                </c:pt>
                <c:pt idx="2071">
                  <c:v>50284</c:v>
                </c:pt>
                <c:pt idx="2072">
                  <c:v>50291</c:v>
                </c:pt>
                <c:pt idx="2073">
                  <c:v>50298</c:v>
                </c:pt>
                <c:pt idx="2074">
                  <c:v>50305</c:v>
                </c:pt>
                <c:pt idx="2075">
                  <c:v>50312</c:v>
                </c:pt>
                <c:pt idx="2076">
                  <c:v>50319</c:v>
                </c:pt>
                <c:pt idx="2077">
                  <c:v>50326</c:v>
                </c:pt>
                <c:pt idx="2078">
                  <c:v>50333</c:v>
                </c:pt>
                <c:pt idx="2079">
                  <c:v>50340</c:v>
                </c:pt>
                <c:pt idx="2080">
                  <c:v>50347</c:v>
                </c:pt>
                <c:pt idx="2081">
                  <c:v>50354</c:v>
                </c:pt>
                <c:pt idx="2082">
                  <c:v>50361</c:v>
                </c:pt>
                <c:pt idx="2083">
                  <c:v>50368</c:v>
                </c:pt>
                <c:pt idx="2084">
                  <c:v>50375</c:v>
                </c:pt>
                <c:pt idx="2085">
                  <c:v>50382</c:v>
                </c:pt>
                <c:pt idx="2086">
                  <c:v>50389</c:v>
                </c:pt>
                <c:pt idx="2087">
                  <c:v>50396</c:v>
                </c:pt>
                <c:pt idx="2088">
                  <c:v>50403</c:v>
                </c:pt>
                <c:pt idx="2089">
                  <c:v>50410</c:v>
                </c:pt>
                <c:pt idx="2090">
                  <c:v>50417</c:v>
                </c:pt>
                <c:pt idx="2091">
                  <c:v>50424</c:v>
                </c:pt>
                <c:pt idx="2092">
                  <c:v>50431</c:v>
                </c:pt>
                <c:pt idx="2093">
                  <c:v>50438</c:v>
                </c:pt>
                <c:pt idx="2094">
                  <c:v>50445</c:v>
                </c:pt>
                <c:pt idx="2095">
                  <c:v>50452</c:v>
                </c:pt>
                <c:pt idx="2096">
                  <c:v>50459</c:v>
                </c:pt>
                <c:pt idx="2097">
                  <c:v>50466</c:v>
                </c:pt>
                <c:pt idx="2098">
                  <c:v>50473</c:v>
                </c:pt>
                <c:pt idx="2099">
                  <c:v>50480</c:v>
                </c:pt>
                <c:pt idx="2100">
                  <c:v>50487</c:v>
                </c:pt>
                <c:pt idx="2101">
                  <c:v>50494</c:v>
                </c:pt>
                <c:pt idx="2102">
                  <c:v>50501</c:v>
                </c:pt>
                <c:pt idx="2103">
                  <c:v>50508</c:v>
                </c:pt>
                <c:pt idx="2104">
                  <c:v>50515</c:v>
                </c:pt>
                <c:pt idx="2105">
                  <c:v>50522</c:v>
                </c:pt>
                <c:pt idx="2106">
                  <c:v>50529</c:v>
                </c:pt>
                <c:pt idx="2107">
                  <c:v>50536</c:v>
                </c:pt>
                <c:pt idx="2108">
                  <c:v>50543</c:v>
                </c:pt>
                <c:pt idx="2109">
                  <c:v>50550</c:v>
                </c:pt>
                <c:pt idx="2110">
                  <c:v>50557</c:v>
                </c:pt>
                <c:pt idx="2111">
                  <c:v>50564</c:v>
                </c:pt>
                <c:pt idx="2112">
                  <c:v>50571</c:v>
                </c:pt>
                <c:pt idx="2113">
                  <c:v>50578</c:v>
                </c:pt>
                <c:pt idx="2114">
                  <c:v>50585</c:v>
                </c:pt>
                <c:pt idx="2115">
                  <c:v>50592</c:v>
                </c:pt>
                <c:pt idx="2116">
                  <c:v>50599</c:v>
                </c:pt>
                <c:pt idx="2117">
                  <c:v>50606</c:v>
                </c:pt>
                <c:pt idx="2118">
                  <c:v>50613</c:v>
                </c:pt>
                <c:pt idx="2119">
                  <c:v>50620</c:v>
                </c:pt>
                <c:pt idx="2120">
                  <c:v>50627</c:v>
                </c:pt>
                <c:pt idx="2121">
                  <c:v>50634</c:v>
                </c:pt>
                <c:pt idx="2122">
                  <c:v>50641</c:v>
                </c:pt>
                <c:pt idx="2123">
                  <c:v>50648</c:v>
                </c:pt>
                <c:pt idx="2124">
                  <c:v>50655</c:v>
                </c:pt>
                <c:pt idx="2125">
                  <c:v>50662</c:v>
                </c:pt>
                <c:pt idx="2126">
                  <c:v>50669</c:v>
                </c:pt>
                <c:pt idx="2127">
                  <c:v>50676</c:v>
                </c:pt>
                <c:pt idx="2128">
                  <c:v>50683</c:v>
                </c:pt>
                <c:pt idx="2129">
                  <c:v>50690</c:v>
                </c:pt>
                <c:pt idx="2130">
                  <c:v>50697</c:v>
                </c:pt>
                <c:pt idx="2131">
                  <c:v>50704</c:v>
                </c:pt>
                <c:pt idx="2132">
                  <c:v>50711</c:v>
                </c:pt>
                <c:pt idx="2133">
                  <c:v>50718</c:v>
                </c:pt>
                <c:pt idx="2134">
                  <c:v>50725</c:v>
                </c:pt>
                <c:pt idx="2135">
                  <c:v>50732</c:v>
                </c:pt>
                <c:pt idx="2136">
                  <c:v>50739</c:v>
                </c:pt>
                <c:pt idx="2137">
                  <c:v>50746</c:v>
                </c:pt>
                <c:pt idx="2138">
                  <c:v>50753</c:v>
                </c:pt>
                <c:pt idx="2139">
                  <c:v>50760</c:v>
                </c:pt>
                <c:pt idx="2140">
                  <c:v>50767</c:v>
                </c:pt>
                <c:pt idx="2141">
                  <c:v>50774</c:v>
                </c:pt>
                <c:pt idx="2142">
                  <c:v>50781</c:v>
                </c:pt>
                <c:pt idx="2143">
                  <c:v>50788</c:v>
                </c:pt>
                <c:pt idx="2144">
                  <c:v>50795</c:v>
                </c:pt>
                <c:pt idx="2145">
                  <c:v>50802</c:v>
                </c:pt>
                <c:pt idx="2146">
                  <c:v>50809</c:v>
                </c:pt>
                <c:pt idx="2147">
                  <c:v>50816</c:v>
                </c:pt>
                <c:pt idx="2148">
                  <c:v>50823</c:v>
                </c:pt>
                <c:pt idx="2149">
                  <c:v>50830</c:v>
                </c:pt>
                <c:pt idx="2150">
                  <c:v>50837</c:v>
                </c:pt>
                <c:pt idx="2151">
                  <c:v>50844</c:v>
                </c:pt>
                <c:pt idx="2152">
                  <c:v>50851</c:v>
                </c:pt>
                <c:pt idx="2153">
                  <c:v>50858</c:v>
                </c:pt>
                <c:pt idx="2154">
                  <c:v>50865</c:v>
                </c:pt>
                <c:pt idx="2155">
                  <c:v>50872</c:v>
                </c:pt>
                <c:pt idx="2156">
                  <c:v>50879</c:v>
                </c:pt>
                <c:pt idx="2157">
                  <c:v>50886</c:v>
                </c:pt>
                <c:pt idx="2158">
                  <c:v>50893</c:v>
                </c:pt>
                <c:pt idx="2159">
                  <c:v>50900</c:v>
                </c:pt>
                <c:pt idx="2160">
                  <c:v>50907</c:v>
                </c:pt>
                <c:pt idx="2161">
                  <c:v>50914</c:v>
                </c:pt>
                <c:pt idx="2162">
                  <c:v>50921</c:v>
                </c:pt>
                <c:pt idx="2163">
                  <c:v>50928</c:v>
                </c:pt>
                <c:pt idx="2164">
                  <c:v>50935</c:v>
                </c:pt>
                <c:pt idx="2165">
                  <c:v>50942</c:v>
                </c:pt>
                <c:pt idx="2166">
                  <c:v>50949</c:v>
                </c:pt>
                <c:pt idx="2167">
                  <c:v>50956</c:v>
                </c:pt>
                <c:pt idx="2168">
                  <c:v>50963</c:v>
                </c:pt>
                <c:pt idx="2169">
                  <c:v>50970</c:v>
                </c:pt>
                <c:pt idx="2170">
                  <c:v>50977</c:v>
                </c:pt>
                <c:pt idx="2171">
                  <c:v>50984</c:v>
                </c:pt>
                <c:pt idx="2172">
                  <c:v>50991</c:v>
                </c:pt>
                <c:pt idx="2173">
                  <c:v>50998</c:v>
                </c:pt>
                <c:pt idx="2174">
                  <c:v>51005</c:v>
                </c:pt>
                <c:pt idx="2175">
                  <c:v>51012</c:v>
                </c:pt>
                <c:pt idx="2176">
                  <c:v>51019</c:v>
                </c:pt>
                <c:pt idx="2177">
                  <c:v>51026</c:v>
                </c:pt>
                <c:pt idx="2178">
                  <c:v>51033</c:v>
                </c:pt>
                <c:pt idx="2179">
                  <c:v>51040</c:v>
                </c:pt>
                <c:pt idx="2180">
                  <c:v>51047</c:v>
                </c:pt>
                <c:pt idx="2181">
                  <c:v>51054</c:v>
                </c:pt>
                <c:pt idx="2182">
                  <c:v>51061</c:v>
                </c:pt>
                <c:pt idx="2183">
                  <c:v>51068</c:v>
                </c:pt>
                <c:pt idx="2184">
                  <c:v>51075</c:v>
                </c:pt>
                <c:pt idx="2185">
                  <c:v>51082</c:v>
                </c:pt>
                <c:pt idx="2186">
                  <c:v>51089</c:v>
                </c:pt>
                <c:pt idx="2187">
                  <c:v>51096</c:v>
                </c:pt>
                <c:pt idx="2188">
                  <c:v>51103</c:v>
                </c:pt>
                <c:pt idx="2189">
                  <c:v>51110</c:v>
                </c:pt>
                <c:pt idx="2190">
                  <c:v>51117</c:v>
                </c:pt>
                <c:pt idx="2191">
                  <c:v>51124</c:v>
                </c:pt>
                <c:pt idx="2192">
                  <c:v>51131</c:v>
                </c:pt>
                <c:pt idx="2193">
                  <c:v>51138</c:v>
                </c:pt>
                <c:pt idx="2194">
                  <c:v>51145</c:v>
                </c:pt>
                <c:pt idx="2195">
                  <c:v>51152</c:v>
                </c:pt>
                <c:pt idx="2196">
                  <c:v>51159</c:v>
                </c:pt>
                <c:pt idx="2197">
                  <c:v>51166</c:v>
                </c:pt>
                <c:pt idx="2198">
                  <c:v>51173</c:v>
                </c:pt>
                <c:pt idx="2199">
                  <c:v>51180</c:v>
                </c:pt>
                <c:pt idx="2200">
                  <c:v>51187</c:v>
                </c:pt>
                <c:pt idx="2201">
                  <c:v>51194</c:v>
                </c:pt>
                <c:pt idx="2202">
                  <c:v>51201</c:v>
                </c:pt>
                <c:pt idx="2203">
                  <c:v>51208</c:v>
                </c:pt>
                <c:pt idx="2204">
                  <c:v>51215</c:v>
                </c:pt>
                <c:pt idx="2205">
                  <c:v>51222</c:v>
                </c:pt>
                <c:pt idx="2206">
                  <c:v>51229</c:v>
                </c:pt>
                <c:pt idx="2207">
                  <c:v>51236</c:v>
                </c:pt>
                <c:pt idx="2208">
                  <c:v>51243</c:v>
                </c:pt>
                <c:pt idx="2209">
                  <c:v>51250</c:v>
                </c:pt>
                <c:pt idx="2210">
                  <c:v>51258</c:v>
                </c:pt>
                <c:pt idx="2211">
                  <c:v>51265</c:v>
                </c:pt>
                <c:pt idx="2212">
                  <c:v>51272</c:v>
                </c:pt>
                <c:pt idx="2213">
                  <c:v>51279</c:v>
                </c:pt>
                <c:pt idx="2214">
                  <c:v>51286</c:v>
                </c:pt>
                <c:pt idx="2215">
                  <c:v>51293</c:v>
                </c:pt>
                <c:pt idx="2216">
                  <c:v>51300</c:v>
                </c:pt>
                <c:pt idx="2217">
                  <c:v>51307</c:v>
                </c:pt>
                <c:pt idx="2218">
                  <c:v>51314</c:v>
                </c:pt>
                <c:pt idx="2219">
                  <c:v>51321</c:v>
                </c:pt>
                <c:pt idx="2220">
                  <c:v>51328</c:v>
                </c:pt>
                <c:pt idx="2221">
                  <c:v>51335</c:v>
                </c:pt>
                <c:pt idx="2222">
                  <c:v>51342</c:v>
                </c:pt>
                <c:pt idx="2223">
                  <c:v>51349</c:v>
                </c:pt>
                <c:pt idx="2224">
                  <c:v>51356</c:v>
                </c:pt>
                <c:pt idx="2225">
                  <c:v>51363</c:v>
                </c:pt>
                <c:pt idx="2226">
                  <c:v>51370</c:v>
                </c:pt>
                <c:pt idx="2227">
                  <c:v>51377</c:v>
                </c:pt>
                <c:pt idx="2228">
                  <c:v>51384</c:v>
                </c:pt>
                <c:pt idx="2229">
                  <c:v>51391</c:v>
                </c:pt>
                <c:pt idx="2230">
                  <c:v>51398</c:v>
                </c:pt>
                <c:pt idx="2231">
                  <c:v>51405</c:v>
                </c:pt>
                <c:pt idx="2232">
                  <c:v>51412</c:v>
                </c:pt>
                <c:pt idx="2233">
                  <c:v>51419</c:v>
                </c:pt>
                <c:pt idx="2234">
                  <c:v>51426</c:v>
                </c:pt>
                <c:pt idx="2235">
                  <c:v>51433</c:v>
                </c:pt>
                <c:pt idx="2236">
                  <c:v>51440</c:v>
                </c:pt>
                <c:pt idx="2237">
                  <c:v>51447</c:v>
                </c:pt>
                <c:pt idx="2238">
                  <c:v>51454</c:v>
                </c:pt>
                <c:pt idx="2239">
                  <c:v>51461</c:v>
                </c:pt>
                <c:pt idx="2240">
                  <c:v>51468</c:v>
                </c:pt>
                <c:pt idx="2241">
                  <c:v>51475</c:v>
                </c:pt>
                <c:pt idx="2242">
                  <c:v>51482</c:v>
                </c:pt>
                <c:pt idx="2243">
                  <c:v>51489</c:v>
                </c:pt>
                <c:pt idx="2244">
                  <c:v>51497</c:v>
                </c:pt>
                <c:pt idx="2245">
                  <c:v>51504</c:v>
                </c:pt>
                <c:pt idx="2246">
                  <c:v>51511</c:v>
                </c:pt>
                <c:pt idx="2247">
                  <c:v>51518</c:v>
                </c:pt>
                <c:pt idx="2248">
                  <c:v>51525</c:v>
                </c:pt>
                <c:pt idx="2249">
                  <c:v>51532</c:v>
                </c:pt>
                <c:pt idx="2250">
                  <c:v>51539</c:v>
                </c:pt>
                <c:pt idx="2251">
                  <c:v>51546</c:v>
                </c:pt>
                <c:pt idx="2252">
                  <c:v>51553</c:v>
                </c:pt>
                <c:pt idx="2253">
                  <c:v>51560</c:v>
                </c:pt>
                <c:pt idx="2254">
                  <c:v>51567</c:v>
                </c:pt>
                <c:pt idx="2255">
                  <c:v>51574</c:v>
                </c:pt>
                <c:pt idx="2256">
                  <c:v>51581</c:v>
                </c:pt>
                <c:pt idx="2257">
                  <c:v>51588</c:v>
                </c:pt>
                <c:pt idx="2258">
                  <c:v>51595</c:v>
                </c:pt>
                <c:pt idx="2259">
                  <c:v>51602</c:v>
                </c:pt>
                <c:pt idx="2260">
                  <c:v>51609</c:v>
                </c:pt>
                <c:pt idx="2261">
                  <c:v>51616</c:v>
                </c:pt>
                <c:pt idx="2262">
                  <c:v>51623</c:v>
                </c:pt>
                <c:pt idx="2263">
                  <c:v>51630</c:v>
                </c:pt>
                <c:pt idx="2264">
                  <c:v>51637</c:v>
                </c:pt>
                <c:pt idx="2265">
                  <c:v>51644</c:v>
                </c:pt>
                <c:pt idx="2266">
                  <c:v>51651</c:v>
                </c:pt>
                <c:pt idx="2267">
                  <c:v>51658</c:v>
                </c:pt>
                <c:pt idx="2268">
                  <c:v>51665</c:v>
                </c:pt>
                <c:pt idx="2269">
                  <c:v>51672</c:v>
                </c:pt>
                <c:pt idx="2270">
                  <c:v>51679</c:v>
                </c:pt>
                <c:pt idx="2271">
                  <c:v>51686</c:v>
                </c:pt>
                <c:pt idx="2272">
                  <c:v>51693</c:v>
                </c:pt>
                <c:pt idx="2273">
                  <c:v>51700</c:v>
                </c:pt>
                <c:pt idx="2274">
                  <c:v>51707</c:v>
                </c:pt>
                <c:pt idx="2275">
                  <c:v>51714</c:v>
                </c:pt>
                <c:pt idx="2276">
                  <c:v>51721</c:v>
                </c:pt>
                <c:pt idx="2277">
                  <c:v>51728</c:v>
                </c:pt>
                <c:pt idx="2278">
                  <c:v>51735</c:v>
                </c:pt>
                <c:pt idx="2279">
                  <c:v>51742</c:v>
                </c:pt>
                <c:pt idx="2280">
                  <c:v>51749</c:v>
                </c:pt>
                <c:pt idx="2281">
                  <c:v>51756</c:v>
                </c:pt>
                <c:pt idx="2282">
                  <c:v>51763</c:v>
                </c:pt>
                <c:pt idx="2283">
                  <c:v>51770</c:v>
                </c:pt>
                <c:pt idx="2284">
                  <c:v>51777</c:v>
                </c:pt>
                <c:pt idx="2285">
                  <c:v>51784</c:v>
                </c:pt>
                <c:pt idx="2286">
                  <c:v>51791</c:v>
                </c:pt>
                <c:pt idx="2287">
                  <c:v>51798</c:v>
                </c:pt>
                <c:pt idx="2288">
                  <c:v>51805</c:v>
                </c:pt>
                <c:pt idx="2289">
                  <c:v>51812</c:v>
                </c:pt>
                <c:pt idx="2290">
                  <c:v>51819</c:v>
                </c:pt>
                <c:pt idx="2291">
                  <c:v>51826</c:v>
                </c:pt>
                <c:pt idx="2292">
                  <c:v>51833</c:v>
                </c:pt>
                <c:pt idx="2293">
                  <c:v>51840</c:v>
                </c:pt>
                <c:pt idx="2294">
                  <c:v>51847</c:v>
                </c:pt>
                <c:pt idx="2295">
                  <c:v>51854</c:v>
                </c:pt>
                <c:pt idx="2296">
                  <c:v>51862</c:v>
                </c:pt>
                <c:pt idx="2297">
                  <c:v>51869</c:v>
                </c:pt>
                <c:pt idx="2298">
                  <c:v>51876</c:v>
                </c:pt>
                <c:pt idx="2299">
                  <c:v>51883</c:v>
                </c:pt>
                <c:pt idx="2300">
                  <c:v>51890</c:v>
                </c:pt>
                <c:pt idx="2301">
                  <c:v>51897</c:v>
                </c:pt>
                <c:pt idx="2302">
                  <c:v>51904</c:v>
                </c:pt>
                <c:pt idx="2303">
                  <c:v>51911</c:v>
                </c:pt>
                <c:pt idx="2304">
                  <c:v>51918</c:v>
                </c:pt>
                <c:pt idx="2305">
                  <c:v>51925</c:v>
                </c:pt>
                <c:pt idx="2306">
                  <c:v>51932</c:v>
                </c:pt>
                <c:pt idx="2307">
                  <c:v>51939</c:v>
                </c:pt>
                <c:pt idx="2308">
                  <c:v>51946</c:v>
                </c:pt>
                <c:pt idx="2309">
                  <c:v>51953</c:v>
                </c:pt>
                <c:pt idx="2310">
                  <c:v>51964</c:v>
                </c:pt>
                <c:pt idx="2311">
                  <c:v>51971</c:v>
                </c:pt>
                <c:pt idx="2312">
                  <c:v>51978</c:v>
                </c:pt>
                <c:pt idx="2313">
                  <c:v>51985</c:v>
                </c:pt>
                <c:pt idx="2314">
                  <c:v>51992</c:v>
                </c:pt>
                <c:pt idx="2315">
                  <c:v>51999</c:v>
                </c:pt>
                <c:pt idx="2316">
                  <c:v>52006</c:v>
                </c:pt>
                <c:pt idx="2317">
                  <c:v>52013</c:v>
                </c:pt>
                <c:pt idx="2318">
                  <c:v>52020</c:v>
                </c:pt>
                <c:pt idx="2319">
                  <c:v>52027</c:v>
                </c:pt>
                <c:pt idx="2320">
                  <c:v>52034</c:v>
                </c:pt>
                <c:pt idx="2321">
                  <c:v>52041</c:v>
                </c:pt>
                <c:pt idx="2322">
                  <c:v>52048</c:v>
                </c:pt>
                <c:pt idx="2323">
                  <c:v>52055</c:v>
                </c:pt>
                <c:pt idx="2324">
                  <c:v>52062</c:v>
                </c:pt>
                <c:pt idx="2325">
                  <c:v>52069</c:v>
                </c:pt>
                <c:pt idx="2326">
                  <c:v>52076</c:v>
                </c:pt>
                <c:pt idx="2327">
                  <c:v>52083</c:v>
                </c:pt>
                <c:pt idx="2328">
                  <c:v>52090</c:v>
                </c:pt>
                <c:pt idx="2329">
                  <c:v>52097</c:v>
                </c:pt>
                <c:pt idx="2330">
                  <c:v>52104</c:v>
                </c:pt>
                <c:pt idx="2331">
                  <c:v>52111</c:v>
                </c:pt>
                <c:pt idx="2332">
                  <c:v>52118</c:v>
                </c:pt>
                <c:pt idx="2333">
                  <c:v>52125</c:v>
                </c:pt>
                <c:pt idx="2334">
                  <c:v>52132</c:v>
                </c:pt>
                <c:pt idx="2335">
                  <c:v>52139</c:v>
                </c:pt>
                <c:pt idx="2336">
                  <c:v>52146</c:v>
                </c:pt>
                <c:pt idx="2337">
                  <c:v>52153</c:v>
                </c:pt>
                <c:pt idx="2338">
                  <c:v>52160</c:v>
                </c:pt>
                <c:pt idx="2339">
                  <c:v>52167</c:v>
                </c:pt>
                <c:pt idx="2340">
                  <c:v>52174</c:v>
                </c:pt>
                <c:pt idx="2341">
                  <c:v>52181</c:v>
                </c:pt>
                <c:pt idx="2342">
                  <c:v>52188</c:v>
                </c:pt>
                <c:pt idx="2343">
                  <c:v>52195</c:v>
                </c:pt>
                <c:pt idx="2344">
                  <c:v>52202</c:v>
                </c:pt>
                <c:pt idx="2345">
                  <c:v>52209</c:v>
                </c:pt>
                <c:pt idx="2346">
                  <c:v>52216</c:v>
                </c:pt>
                <c:pt idx="2347">
                  <c:v>52223</c:v>
                </c:pt>
                <c:pt idx="2348">
                  <c:v>52230</c:v>
                </c:pt>
                <c:pt idx="2349">
                  <c:v>52237</c:v>
                </c:pt>
                <c:pt idx="2350">
                  <c:v>52244</c:v>
                </c:pt>
                <c:pt idx="2351">
                  <c:v>52251</c:v>
                </c:pt>
                <c:pt idx="2352">
                  <c:v>52258</c:v>
                </c:pt>
                <c:pt idx="2353">
                  <c:v>52265</c:v>
                </c:pt>
                <c:pt idx="2354">
                  <c:v>52272</c:v>
                </c:pt>
                <c:pt idx="2355">
                  <c:v>52279</c:v>
                </c:pt>
                <c:pt idx="2356">
                  <c:v>52286</c:v>
                </c:pt>
                <c:pt idx="2357">
                  <c:v>52293</c:v>
                </c:pt>
                <c:pt idx="2358">
                  <c:v>52300</c:v>
                </c:pt>
                <c:pt idx="2359">
                  <c:v>52307</c:v>
                </c:pt>
                <c:pt idx="2360">
                  <c:v>52314</c:v>
                </c:pt>
                <c:pt idx="2361">
                  <c:v>52321</c:v>
                </c:pt>
                <c:pt idx="2362">
                  <c:v>52328</c:v>
                </c:pt>
                <c:pt idx="2363">
                  <c:v>52335</c:v>
                </c:pt>
                <c:pt idx="2364">
                  <c:v>52342</c:v>
                </c:pt>
                <c:pt idx="2365">
                  <c:v>52349</c:v>
                </c:pt>
                <c:pt idx="2366">
                  <c:v>52356</c:v>
                </c:pt>
                <c:pt idx="2367">
                  <c:v>52363</c:v>
                </c:pt>
                <c:pt idx="2368">
                  <c:v>52370</c:v>
                </c:pt>
                <c:pt idx="2369">
                  <c:v>52377</c:v>
                </c:pt>
                <c:pt idx="2370">
                  <c:v>52384</c:v>
                </c:pt>
                <c:pt idx="2371">
                  <c:v>52391</c:v>
                </c:pt>
                <c:pt idx="2372">
                  <c:v>52398</c:v>
                </c:pt>
                <c:pt idx="2373">
                  <c:v>52405</c:v>
                </c:pt>
                <c:pt idx="2374">
                  <c:v>52412</c:v>
                </c:pt>
                <c:pt idx="2375">
                  <c:v>52419</c:v>
                </c:pt>
                <c:pt idx="2376">
                  <c:v>52426</c:v>
                </c:pt>
                <c:pt idx="2377">
                  <c:v>52433</c:v>
                </c:pt>
                <c:pt idx="2378">
                  <c:v>52440</c:v>
                </c:pt>
                <c:pt idx="2379">
                  <c:v>52447</c:v>
                </c:pt>
                <c:pt idx="2380">
                  <c:v>52454</c:v>
                </c:pt>
                <c:pt idx="2381">
                  <c:v>52461</c:v>
                </c:pt>
                <c:pt idx="2382">
                  <c:v>52468</c:v>
                </c:pt>
                <c:pt idx="2383">
                  <c:v>52475</c:v>
                </c:pt>
                <c:pt idx="2384">
                  <c:v>52482</c:v>
                </c:pt>
                <c:pt idx="2385">
                  <c:v>52489</c:v>
                </c:pt>
                <c:pt idx="2386">
                  <c:v>52496</c:v>
                </c:pt>
                <c:pt idx="2387">
                  <c:v>52503</c:v>
                </c:pt>
                <c:pt idx="2388">
                  <c:v>52510</c:v>
                </c:pt>
                <c:pt idx="2389">
                  <c:v>52517</c:v>
                </c:pt>
                <c:pt idx="2390">
                  <c:v>52524</c:v>
                </c:pt>
                <c:pt idx="2391">
                  <c:v>52531</c:v>
                </c:pt>
                <c:pt idx="2392">
                  <c:v>52538</c:v>
                </c:pt>
                <c:pt idx="2393">
                  <c:v>52545</c:v>
                </c:pt>
                <c:pt idx="2394">
                  <c:v>52552</c:v>
                </c:pt>
                <c:pt idx="2395">
                  <c:v>52559</c:v>
                </c:pt>
                <c:pt idx="2396">
                  <c:v>52566</c:v>
                </c:pt>
                <c:pt idx="2397">
                  <c:v>52573</c:v>
                </c:pt>
                <c:pt idx="2398">
                  <c:v>52580</c:v>
                </c:pt>
                <c:pt idx="2399">
                  <c:v>52587</c:v>
                </c:pt>
                <c:pt idx="2400">
                  <c:v>52594</c:v>
                </c:pt>
                <c:pt idx="2401">
                  <c:v>52601</c:v>
                </c:pt>
                <c:pt idx="2402">
                  <c:v>52608</c:v>
                </c:pt>
                <c:pt idx="2403">
                  <c:v>52615</c:v>
                </c:pt>
                <c:pt idx="2404">
                  <c:v>52622</c:v>
                </c:pt>
                <c:pt idx="2405">
                  <c:v>52629</c:v>
                </c:pt>
                <c:pt idx="2406">
                  <c:v>52636</c:v>
                </c:pt>
                <c:pt idx="2407">
                  <c:v>52643</c:v>
                </c:pt>
                <c:pt idx="2408">
                  <c:v>52650</c:v>
                </c:pt>
                <c:pt idx="2409">
                  <c:v>52657</c:v>
                </c:pt>
                <c:pt idx="2410">
                  <c:v>52664</c:v>
                </c:pt>
                <c:pt idx="2411">
                  <c:v>52671</c:v>
                </c:pt>
                <c:pt idx="2412">
                  <c:v>52678</c:v>
                </c:pt>
                <c:pt idx="2413">
                  <c:v>52685</c:v>
                </c:pt>
                <c:pt idx="2414">
                  <c:v>52692</c:v>
                </c:pt>
                <c:pt idx="2415">
                  <c:v>52699</c:v>
                </c:pt>
                <c:pt idx="2416">
                  <c:v>52706</c:v>
                </c:pt>
                <c:pt idx="2417">
                  <c:v>52713</c:v>
                </c:pt>
                <c:pt idx="2418">
                  <c:v>52720</c:v>
                </c:pt>
                <c:pt idx="2419">
                  <c:v>52727</c:v>
                </c:pt>
                <c:pt idx="2420">
                  <c:v>52734</c:v>
                </c:pt>
                <c:pt idx="2421">
                  <c:v>52741</c:v>
                </c:pt>
                <c:pt idx="2422">
                  <c:v>52748</c:v>
                </c:pt>
                <c:pt idx="2423">
                  <c:v>52755</c:v>
                </c:pt>
                <c:pt idx="2424">
                  <c:v>52762</c:v>
                </c:pt>
                <c:pt idx="2425">
                  <c:v>52769</c:v>
                </c:pt>
                <c:pt idx="2426">
                  <c:v>52776</c:v>
                </c:pt>
                <c:pt idx="2427">
                  <c:v>52783</c:v>
                </c:pt>
                <c:pt idx="2428">
                  <c:v>52790</c:v>
                </c:pt>
                <c:pt idx="2429">
                  <c:v>52797</c:v>
                </c:pt>
                <c:pt idx="2430">
                  <c:v>52804</c:v>
                </c:pt>
                <c:pt idx="2431">
                  <c:v>52811</c:v>
                </c:pt>
                <c:pt idx="2432">
                  <c:v>52818</c:v>
                </c:pt>
                <c:pt idx="2433">
                  <c:v>52825</c:v>
                </c:pt>
                <c:pt idx="2434">
                  <c:v>52832</c:v>
                </c:pt>
                <c:pt idx="2435">
                  <c:v>52839</c:v>
                </c:pt>
                <c:pt idx="2436">
                  <c:v>52846</c:v>
                </c:pt>
                <c:pt idx="2437">
                  <c:v>52853</c:v>
                </c:pt>
                <c:pt idx="2438">
                  <c:v>52860</c:v>
                </c:pt>
                <c:pt idx="2439">
                  <c:v>52867</c:v>
                </c:pt>
                <c:pt idx="2440">
                  <c:v>52874</c:v>
                </c:pt>
                <c:pt idx="2441">
                  <c:v>52881</c:v>
                </c:pt>
                <c:pt idx="2442">
                  <c:v>52888</c:v>
                </c:pt>
                <c:pt idx="2443">
                  <c:v>52895</c:v>
                </c:pt>
                <c:pt idx="2444">
                  <c:v>52902</c:v>
                </c:pt>
                <c:pt idx="2445">
                  <c:v>52909</c:v>
                </c:pt>
                <c:pt idx="2446">
                  <c:v>52916</c:v>
                </c:pt>
                <c:pt idx="2447">
                  <c:v>52923</c:v>
                </c:pt>
                <c:pt idx="2448">
                  <c:v>52930</c:v>
                </c:pt>
                <c:pt idx="2449">
                  <c:v>52937</c:v>
                </c:pt>
                <c:pt idx="2450">
                  <c:v>52944</c:v>
                </c:pt>
                <c:pt idx="2451">
                  <c:v>52951</c:v>
                </c:pt>
                <c:pt idx="2452">
                  <c:v>52958</c:v>
                </c:pt>
                <c:pt idx="2453">
                  <c:v>52965</c:v>
                </c:pt>
                <c:pt idx="2454">
                  <c:v>52972</c:v>
                </c:pt>
                <c:pt idx="2455">
                  <c:v>52979</c:v>
                </c:pt>
                <c:pt idx="2456">
                  <c:v>52986</c:v>
                </c:pt>
                <c:pt idx="2457">
                  <c:v>52993</c:v>
                </c:pt>
                <c:pt idx="2458">
                  <c:v>53000</c:v>
                </c:pt>
                <c:pt idx="2459">
                  <c:v>53007</c:v>
                </c:pt>
                <c:pt idx="2460">
                  <c:v>53014</c:v>
                </c:pt>
                <c:pt idx="2461">
                  <c:v>53021</c:v>
                </c:pt>
                <c:pt idx="2462">
                  <c:v>53028</c:v>
                </c:pt>
                <c:pt idx="2463">
                  <c:v>53035</c:v>
                </c:pt>
                <c:pt idx="2464">
                  <c:v>53042</c:v>
                </c:pt>
                <c:pt idx="2465">
                  <c:v>53049</c:v>
                </c:pt>
                <c:pt idx="2466">
                  <c:v>53056</c:v>
                </c:pt>
                <c:pt idx="2467">
                  <c:v>53063</c:v>
                </c:pt>
                <c:pt idx="2468">
                  <c:v>53070</c:v>
                </c:pt>
                <c:pt idx="2469">
                  <c:v>53077</c:v>
                </c:pt>
                <c:pt idx="2470">
                  <c:v>53084</c:v>
                </c:pt>
                <c:pt idx="2471">
                  <c:v>53091</c:v>
                </c:pt>
                <c:pt idx="2472">
                  <c:v>53098</c:v>
                </c:pt>
                <c:pt idx="2473">
                  <c:v>53105</c:v>
                </c:pt>
                <c:pt idx="2474">
                  <c:v>53112</c:v>
                </c:pt>
                <c:pt idx="2475">
                  <c:v>53119</c:v>
                </c:pt>
                <c:pt idx="2476">
                  <c:v>53126</c:v>
                </c:pt>
                <c:pt idx="2477">
                  <c:v>53133</c:v>
                </c:pt>
                <c:pt idx="2478">
                  <c:v>53140</c:v>
                </c:pt>
                <c:pt idx="2479">
                  <c:v>53147</c:v>
                </c:pt>
                <c:pt idx="2480">
                  <c:v>53154</c:v>
                </c:pt>
                <c:pt idx="2481">
                  <c:v>53161</c:v>
                </c:pt>
                <c:pt idx="2482">
                  <c:v>53168</c:v>
                </c:pt>
                <c:pt idx="2483">
                  <c:v>53175</c:v>
                </c:pt>
                <c:pt idx="2484">
                  <c:v>53182</c:v>
                </c:pt>
                <c:pt idx="2485">
                  <c:v>53189</c:v>
                </c:pt>
                <c:pt idx="2486">
                  <c:v>53196</c:v>
                </c:pt>
                <c:pt idx="2487">
                  <c:v>53203</c:v>
                </c:pt>
                <c:pt idx="2488">
                  <c:v>53210</c:v>
                </c:pt>
                <c:pt idx="2489">
                  <c:v>53217</c:v>
                </c:pt>
                <c:pt idx="2490">
                  <c:v>53224</c:v>
                </c:pt>
                <c:pt idx="2491">
                  <c:v>53231</c:v>
                </c:pt>
                <c:pt idx="2492">
                  <c:v>53238</c:v>
                </c:pt>
                <c:pt idx="2493">
                  <c:v>53245</c:v>
                </c:pt>
                <c:pt idx="2494">
                  <c:v>53252</c:v>
                </c:pt>
                <c:pt idx="2495">
                  <c:v>53259</c:v>
                </c:pt>
                <c:pt idx="2496">
                  <c:v>53266</c:v>
                </c:pt>
                <c:pt idx="2497">
                  <c:v>53273</c:v>
                </c:pt>
                <c:pt idx="2498">
                  <c:v>53280</c:v>
                </c:pt>
                <c:pt idx="2499">
                  <c:v>53287</c:v>
                </c:pt>
                <c:pt idx="2500">
                  <c:v>53294</c:v>
                </c:pt>
                <c:pt idx="2501">
                  <c:v>53301</c:v>
                </c:pt>
                <c:pt idx="2502">
                  <c:v>53308</c:v>
                </c:pt>
                <c:pt idx="2503">
                  <c:v>53315</c:v>
                </c:pt>
                <c:pt idx="2504">
                  <c:v>53323</c:v>
                </c:pt>
                <c:pt idx="2505">
                  <c:v>53330</c:v>
                </c:pt>
                <c:pt idx="2506">
                  <c:v>53337</c:v>
                </c:pt>
                <c:pt idx="2507">
                  <c:v>53344</c:v>
                </c:pt>
                <c:pt idx="2508">
                  <c:v>53351</c:v>
                </c:pt>
                <c:pt idx="2509">
                  <c:v>53358</c:v>
                </c:pt>
                <c:pt idx="2510">
                  <c:v>53365</c:v>
                </c:pt>
                <c:pt idx="2511">
                  <c:v>53372</c:v>
                </c:pt>
                <c:pt idx="2512">
                  <c:v>53379</c:v>
                </c:pt>
                <c:pt idx="2513">
                  <c:v>53386</c:v>
                </c:pt>
                <c:pt idx="2514">
                  <c:v>53393</c:v>
                </c:pt>
                <c:pt idx="2515">
                  <c:v>53400</c:v>
                </c:pt>
                <c:pt idx="2516">
                  <c:v>53407</c:v>
                </c:pt>
                <c:pt idx="2517">
                  <c:v>53414</c:v>
                </c:pt>
                <c:pt idx="2518">
                  <c:v>53421</c:v>
                </c:pt>
                <c:pt idx="2519">
                  <c:v>53428</c:v>
                </c:pt>
                <c:pt idx="2520">
                  <c:v>53435</c:v>
                </c:pt>
                <c:pt idx="2521">
                  <c:v>53442</c:v>
                </c:pt>
                <c:pt idx="2522">
                  <c:v>53449</c:v>
                </c:pt>
                <c:pt idx="2523">
                  <c:v>53456</c:v>
                </c:pt>
                <c:pt idx="2524">
                  <c:v>53463</c:v>
                </c:pt>
                <c:pt idx="2525">
                  <c:v>53470</c:v>
                </c:pt>
                <c:pt idx="2526">
                  <c:v>53477</c:v>
                </c:pt>
                <c:pt idx="2527">
                  <c:v>53484</c:v>
                </c:pt>
                <c:pt idx="2528">
                  <c:v>53491</c:v>
                </c:pt>
                <c:pt idx="2529">
                  <c:v>53498</c:v>
                </c:pt>
                <c:pt idx="2530">
                  <c:v>53505</c:v>
                </c:pt>
                <c:pt idx="2531">
                  <c:v>53512</c:v>
                </c:pt>
                <c:pt idx="2532">
                  <c:v>53519</c:v>
                </c:pt>
                <c:pt idx="2533">
                  <c:v>53526</c:v>
                </c:pt>
                <c:pt idx="2534">
                  <c:v>53533</c:v>
                </c:pt>
                <c:pt idx="2535">
                  <c:v>53540</c:v>
                </c:pt>
                <c:pt idx="2536">
                  <c:v>53547</c:v>
                </c:pt>
                <c:pt idx="2537">
                  <c:v>53554</c:v>
                </c:pt>
                <c:pt idx="2538">
                  <c:v>53561</c:v>
                </c:pt>
                <c:pt idx="2539">
                  <c:v>53568</c:v>
                </c:pt>
                <c:pt idx="2540">
                  <c:v>53575</c:v>
                </c:pt>
                <c:pt idx="2541">
                  <c:v>53582</c:v>
                </c:pt>
                <c:pt idx="2542">
                  <c:v>53589</c:v>
                </c:pt>
                <c:pt idx="2543">
                  <c:v>53596</c:v>
                </c:pt>
                <c:pt idx="2544">
                  <c:v>53603</c:v>
                </c:pt>
                <c:pt idx="2545">
                  <c:v>53610</c:v>
                </c:pt>
                <c:pt idx="2546">
                  <c:v>53617</c:v>
                </c:pt>
                <c:pt idx="2547">
                  <c:v>53624</c:v>
                </c:pt>
                <c:pt idx="2548">
                  <c:v>53631</c:v>
                </c:pt>
                <c:pt idx="2549">
                  <c:v>53638</c:v>
                </c:pt>
                <c:pt idx="2550">
                  <c:v>53645</c:v>
                </c:pt>
                <c:pt idx="2551">
                  <c:v>53652</c:v>
                </c:pt>
                <c:pt idx="2552">
                  <c:v>53659</c:v>
                </c:pt>
                <c:pt idx="2553">
                  <c:v>53666</c:v>
                </c:pt>
                <c:pt idx="2554">
                  <c:v>53673</c:v>
                </c:pt>
                <c:pt idx="2555">
                  <c:v>53680</c:v>
                </c:pt>
                <c:pt idx="2556">
                  <c:v>53688</c:v>
                </c:pt>
                <c:pt idx="2557">
                  <c:v>53695</c:v>
                </c:pt>
                <c:pt idx="2558">
                  <c:v>53702</c:v>
                </c:pt>
                <c:pt idx="2559">
                  <c:v>53709</c:v>
                </c:pt>
                <c:pt idx="2560">
                  <c:v>53716</c:v>
                </c:pt>
                <c:pt idx="2561">
                  <c:v>53723</c:v>
                </c:pt>
                <c:pt idx="2562">
                  <c:v>53730</c:v>
                </c:pt>
                <c:pt idx="2563">
                  <c:v>53737</c:v>
                </c:pt>
                <c:pt idx="2564">
                  <c:v>53744</c:v>
                </c:pt>
                <c:pt idx="2565">
                  <c:v>53751</c:v>
                </c:pt>
                <c:pt idx="2566">
                  <c:v>53758</c:v>
                </c:pt>
                <c:pt idx="2567">
                  <c:v>53765</c:v>
                </c:pt>
                <c:pt idx="2568">
                  <c:v>53772</c:v>
                </c:pt>
                <c:pt idx="2569">
                  <c:v>53779</c:v>
                </c:pt>
                <c:pt idx="2570">
                  <c:v>53786</c:v>
                </c:pt>
                <c:pt idx="2571">
                  <c:v>53793</c:v>
                </c:pt>
                <c:pt idx="2572">
                  <c:v>53800</c:v>
                </c:pt>
                <c:pt idx="2573">
                  <c:v>53807</c:v>
                </c:pt>
                <c:pt idx="2574">
                  <c:v>53814</c:v>
                </c:pt>
                <c:pt idx="2575">
                  <c:v>53821</c:v>
                </c:pt>
                <c:pt idx="2576">
                  <c:v>53828</c:v>
                </c:pt>
                <c:pt idx="2577">
                  <c:v>53835</c:v>
                </c:pt>
                <c:pt idx="2578">
                  <c:v>53842</c:v>
                </c:pt>
                <c:pt idx="2579">
                  <c:v>53849</c:v>
                </c:pt>
                <c:pt idx="2580">
                  <c:v>53856</c:v>
                </c:pt>
                <c:pt idx="2581">
                  <c:v>53863</c:v>
                </c:pt>
                <c:pt idx="2582">
                  <c:v>53870</c:v>
                </c:pt>
                <c:pt idx="2583">
                  <c:v>53877</c:v>
                </c:pt>
                <c:pt idx="2584">
                  <c:v>53884</c:v>
                </c:pt>
                <c:pt idx="2585">
                  <c:v>53891</c:v>
                </c:pt>
                <c:pt idx="2586">
                  <c:v>53898</c:v>
                </c:pt>
                <c:pt idx="2587">
                  <c:v>53905</c:v>
                </c:pt>
                <c:pt idx="2588">
                  <c:v>53912</c:v>
                </c:pt>
                <c:pt idx="2589">
                  <c:v>53919</c:v>
                </c:pt>
                <c:pt idx="2590">
                  <c:v>53926</c:v>
                </c:pt>
                <c:pt idx="2591">
                  <c:v>53933</c:v>
                </c:pt>
                <c:pt idx="2592">
                  <c:v>53940</c:v>
                </c:pt>
                <c:pt idx="2593">
                  <c:v>53947</c:v>
                </c:pt>
                <c:pt idx="2594">
                  <c:v>53954</c:v>
                </c:pt>
                <c:pt idx="2595">
                  <c:v>53961</c:v>
                </c:pt>
                <c:pt idx="2596">
                  <c:v>53968</c:v>
                </c:pt>
                <c:pt idx="2597">
                  <c:v>53975</c:v>
                </c:pt>
                <c:pt idx="2598">
                  <c:v>53982</c:v>
                </c:pt>
                <c:pt idx="2599">
                  <c:v>53989</c:v>
                </c:pt>
                <c:pt idx="2600">
                  <c:v>53996</c:v>
                </c:pt>
                <c:pt idx="2601">
                  <c:v>54003</c:v>
                </c:pt>
                <c:pt idx="2602">
                  <c:v>54010</c:v>
                </c:pt>
                <c:pt idx="2603">
                  <c:v>54017</c:v>
                </c:pt>
                <c:pt idx="2604">
                  <c:v>54024</c:v>
                </c:pt>
                <c:pt idx="2605">
                  <c:v>54031</c:v>
                </c:pt>
                <c:pt idx="2606">
                  <c:v>54038</c:v>
                </c:pt>
                <c:pt idx="2607">
                  <c:v>54045</c:v>
                </c:pt>
                <c:pt idx="2608">
                  <c:v>54053</c:v>
                </c:pt>
                <c:pt idx="2609">
                  <c:v>54060</c:v>
                </c:pt>
                <c:pt idx="2610">
                  <c:v>54067</c:v>
                </c:pt>
                <c:pt idx="2611">
                  <c:v>54074</c:v>
                </c:pt>
                <c:pt idx="2612">
                  <c:v>54081</c:v>
                </c:pt>
                <c:pt idx="2613">
                  <c:v>54088</c:v>
                </c:pt>
                <c:pt idx="2614">
                  <c:v>54095</c:v>
                </c:pt>
                <c:pt idx="2615">
                  <c:v>54102</c:v>
                </c:pt>
                <c:pt idx="2616">
                  <c:v>54109</c:v>
                </c:pt>
                <c:pt idx="2617">
                  <c:v>54116</c:v>
                </c:pt>
                <c:pt idx="2618">
                  <c:v>54123</c:v>
                </c:pt>
                <c:pt idx="2619">
                  <c:v>54130</c:v>
                </c:pt>
                <c:pt idx="2620">
                  <c:v>54137</c:v>
                </c:pt>
                <c:pt idx="2621">
                  <c:v>54144</c:v>
                </c:pt>
                <c:pt idx="2622">
                  <c:v>54155</c:v>
                </c:pt>
                <c:pt idx="2623">
                  <c:v>54162</c:v>
                </c:pt>
                <c:pt idx="2624">
                  <c:v>54169</c:v>
                </c:pt>
                <c:pt idx="2625">
                  <c:v>54176</c:v>
                </c:pt>
                <c:pt idx="2626">
                  <c:v>54183</c:v>
                </c:pt>
                <c:pt idx="2627">
                  <c:v>54190</c:v>
                </c:pt>
                <c:pt idx="2628">
                  <c:v>54197</c:v>
                </c:pt>
                <c:pt idx="2629">
                  <c:v>54204</c:v>
                </c:pt>
                <c:pt idx="2630">
                  <c:v>54211</c:v>
                </c:pt>
                <c:pt idx="2631">
                  <c:v>54218</c:v>
                </c:pt>
                <c:pt idx="2632">
                  <c:v>54225</c:v>
                </c:pt>
                <c:pt idx="2633">
                  <c:v>54232</c:v>
                </c:pt>
                <c:pt idx="2634">
                  <c:v>54239</c:v>
                </c:pt>
                <c:pt idx="2635">
                  <c:v>54246</c:v>
                </c:pt>
                <c:pt idx="2636">
                  <c:v>54253</c:v>
                </c:pt>
                <c:pt idx="2637">
                  <c:v>54260</c:v>
                </c:pt>
                <c:pt idx="2638">
                  <c:v>54267</c:v>
                </c:pt>
                <c:pt idx="2639">
                  <c:v>54274</c:v>
                </c:pt>
                <c:pt idx="2640">
                  <c:v>54281</c:v>
                </c:pt>
                <c:pt idx="2641">
                  <c:v>54288</c:v>
                </c:pt>
                <c:pt idx="2642">
                  <c:v>54295</c:v>
                </c:pt>
                <c:pt idx="2643">
                  <c:v>54302</c:v>
                </c:pt>
                <c:pt idx="2644">
                  <c:v>54309</c:v>
                </c:pt>
                <c:pt idx="2645">
                  <c:v>54316</c:v>
                </c:pt>
                <c:pt idx="2646">
                  <c:v>54323</c:v>
                </c:pt>
                <c:pt idx="2647">
                  <c:v>54330</c:v>
                </c:pt>
                <c:pt idx="2648">
                  <c:v>54337</c:v>
                </c:pt>
                <c:pt idx="2649">
                  <c:v>54344</c:v>
                </c:pt>
                <c:pt idx="2650">
                  <c:v>54351</c:v>
                </c:pt>
                <c:pt idx="2651">
                  <c:v>54358</c:v>
                </c:pt>
                <c:pt idx="2652">
                  <c:v>54365</c:v>
                </c:pt>
                <c:pt idx="2653">
                  <c:v>54372</c:v>
                </c:pt>
                <c:pt idx="2654">
                  <c:v>54379</c:v>
                </c:pt>
                <c:pt idx="2655">
                  <c:v>54386</c:v>
                </c:pt>
                <c:pt idx="2656">
                  <c:v>54393</c:v>
                </c:pt>
                <c:pt idx="2657">
                  <c:v>54400</c:v>
                </c:pt>
                <c:pt idx="2658">
                  <c:v>54407</c:v>
                </c:pt>
                <c:pt idx="2659">
                  <c:v>54414</c:v>
                </c:pt>
                <c:pt idx="2660">
                  <c:v>54421</c:v>
                </c:pt>
                <c:pt idx="2661">
                  <c:v>54428</c:v>
                </c:pt>
                <c:pt idx="2662">
                  <c:v>54435</c:v>
                </c:pt>
                <c:pt idx="2663">
                  <c:v>54442</c:v>
                </c:pt>
                <c:pt idx="2664">
                  <c:v>54449</c:v>
                </c:pt>
                <c:pt idx="2665">
                  <c:v>54456</c:v>
                </c:pt>
                <c:pt idx="2666">
                  <c:v>54463</c:v>
                </c:pt>
                <c:pt idx="2667">
                  <c:v>54470</c:v>
                </c:pt>
                <c:pt idx="2668">
                  <c:v>54477</c:v>
                </c:pt>
                <c:pt idx="2669">
                  <c:v>54484</c:v>
                </c:pt>
                <c:pt idx="2670">
                  <c:v>54491</c:v>
                </c:pt>
                <c:pt idx="2671">
                  <c:v>54498</c:v>
                </c:pt>
                <c:pt idx="2672">
                  <c:v>54505</c:v>
                </c:pt>
                <c:pt idx="2673">
                  <c:v>54512</c:v>
                </c:pt>
                <c:pt idx="2674">
                  <c:v>54519</c:v>
                </c:pt>
                <c:pt idx="2675">
                  <c:v>54526</c:v>
                </c:pt>
                <c:pt idx="2676">
                  <c:v>54533</c:v>
                </c:pt>
                <c:pt idx="2677">
                  <c:v>54540</c:v>
                </c:pt>
                <c:pt idx="2678">
                  <c:v>54547</c:v>
                </c:pt>
                <c:pt idx="2679">
                  <c:v>54554</c:v>
                </c:pt>
                <c:pt idx="2680">
                  <c:v>54561</c:v>
                </c:pt>
                <c:pt idx="2681">
                  <c:v>54568</c:v>
                </c:pt>
                <c:pt idx="2682">
                  <c:v>54575</c:v>
                </c:pt>
                <c:pt idx="2683">
                  <c:v>54582</c:v>
                </c:pt>
                <c:pt idx="2684">
                  <c:v>54589</c:v>
                </c:pt>
                <c:pt idx="2685">
                  <c:v>54596</c:v>
                </c:pt>
                <c:pt idx="2686">
                  <c:v>54603</c:v>
                </c:pt>
                <c:pt idx="2687">
                  <c:v>54610</c:v>
                </c:pt>
                <c:pt idx="2688">
                  <c:v>54617</c:v>
                </c:pt>
                <c:pt idx="2689">
                  <c:v>54624</c:v>
                </c:pt>
                <c:pt idx="2690">
                  <c:v>54631</c:v>
                </c:pt>
                <c:pt idx="2691">
                  <c:v>54638</c:v>
                </c:pt>
                <c:pt idx="2692">
                  <c:v>54645</c:v>
                </c:pt>
                <c:pt idx="2693">
                  <c:v>54652</c:v>
                </c:pt>
                <c:pt idx="2694">
                  <c:v>54659</c:v>
                </c:pt>
                <c:pt idx="2695">
                  <c:v>54666</c:v>
                </c:pt>
                <c:pt idx="2696">
                  <c:v>54673</c:v>
                </c:pt>
                <c:pt idx="2697">
                  <c:v>54680</c:v>
                </c:pt>
                <c:pt idx="2698">
                  <c:v>54687</c:v>
                </c:pt>
                <c:pt idx="2699">
                  <c:v>54694</c:v>
                </c:pt>
                <c:pt idx="2700">
                  <c:v>54701</c:v>
                </c:pt>
                <c:pt idx="2701">
                  <c:v>54708</c:v>
                </c:pt>
                <c:pt idx="2702">
                  <c:v>54715</c:v>
                </c:pt>
                <c:pt idx="2703">
                  <c:v>54722</c:v>
                </c:pt>
                <c:pt idx="2704">
                  <c:v>54729</c:v>
                </c:pt>
                <c:pt idx="2705">
                  <c:v>54736</c:v>
                </c:pt>
                <c:pt idx="2706">
                  <c:v>54743</c:v>
                </c:pt>
                <c:pt idx="2707">
                  <c:v>54750</c:v>
                </c:pt>
                <c:pt idx="2708">
                  <c:v>54757</c:v>
                </c:pt>
                <c:pt idx="2709">
                  <c:v>54764</c:v>
                </c:pt>
                <c:pt idx="2710">
                  <c:v>54771</c:v>
                </c:pt>
                <c:pt idx="2711">
                  <c:v>54778</c:v>
                </c:pt>
                <c:pt idx="2712">
                  <c:v>54785</c:v>
                </c:pt>
                <c:pt idx="2713">
                  <c:v>54792</c:v>
                </c:pt>
                <c:pt idx="2714">
                  <c:v>54799</c:v>
                </c:pt>
                <c:pt idx="2715">
                  <c:v>54806</c:v>
                </c:pt>
                <c:pt idx="2716">
                  <c:v>54813</c:v>
                </c:pt>
                <c:pt idx="2717">
                  <c:v>54820</c:v>
                </c:pt>
                <c:pt idx="2718">
                  <c:v>54827</c:v>
                </c:pt>
                <c:pt idx="2719">
                  <c:v>54834</c:v>
                </c:pt>
                <c:pt idx="2720">
                  <c:v>54841</c:v>
                </c:pt>
                <c:pt idx="2721">
                  <c:v>54848</c:v>
                </c:pt>
                <c:pt idx="2722">
                  <c:v>54855</c:v>
                </c:pt>
                <c:pt idx="2723">
                  <c:v>54862</c:v>
                </c:pt>
                <c:pt idx="2724">
                  <c:v>54869</c:v>
                </c:pt>
                <c:pt idx="2725">
                  <c:v>54876</c:v>
                </c:pt>
                <c:pt idx="2726">
                  <c:v>54883</c:v>
                </c:pt>
                <c:pt idx="2727">
                  <c:v>54890</c:v>
                </c:pt>
                <c:pt idx="2728">
                  <c:v>54897</c:v>
                </c:pt>
                <c:pt idx="2729">
                  <c:v>54904</c:v>
                </c:pt>
                <c:pt idx="2730">
                  <c:v>54911</c:v>
                </c:pt>
                <c:pt idx="2731">
                  <c:v>54918</c:v>
                </c:pt>
                <c:pt idx="2732">
                  <c:v>54925</c:v>
                </c:pt>
                <c:pt idx="2733">
                  <c:v>54932</c:v>
                </c:pt>
                <c:pt idx="2734">
                  <c:v>54939</c:v>
                </c:pt>
                <c:pt idx="2735">
                  <c:v>54946</c:v>
                </c:pt>
                <c:pt idx="2736">
                  <c:v>54953</c:v>
                </c:pt>
                <c:pt idx="2737">
                  <c:v>54960</c:v>
                </c:pt>
                <c:pt idx="2738">
                  <c:v>54967</c:v>
                </c:pt>
                <c:pt idx="2739">
                  <c:v>54974</c:v>
                </c:pt>
                <c:pt idx="2740">
                  <c:v>54981</c:v>
                </c:pt>
                <c:pt idx="2741">
                  <c:v>54988</c:v>
                </c:pt>
                <c:pt idx="2742">
                  <c:v>54995</c:v>
                </c:pt>
                <c:pt idx="2743">
                  <c:v>55002</c:v>
                </c:pt>
                <c:pt idx="2744">
                  <c:v>55009</c:v>
                </c:pt>
                <c:pt idx="2745">
                  <c:v>55016</c:v>
                </c:pt>
                <c:pt idx="2746">
                  <c:v>55023</c:v>
                </c:pt>
                <c:pt idx="2747">
                  <c:v>55030</c:v>
                </c:pt>
                <c:pt idx="2748">
                  <c:v>55037</c:v>
                </c:pt>
                <c:pt idx="2749">
                  <c:v>55044</c:v>
                </c:pt>
                <c:pt idx="2750">
                  <c:v>55051</c:v>
                </c:pt>
                <c:pt idx="2751">
                  <c:v>55058</c:v>
                </c:pt>
                <c:pt idx="2752">
                  <c:v>55065</c:v>
                </c:pt>
                <c:pt idx="2753">
                  <c:v>55072</c:v>
                </c:pt>
                <c:pt idx="2754">
                  <c:v>55079</c:v>
                </c:pt>
                <c:pt idx="2755">
                  <c:v>55086</c:v>
                </c:pt>
                <c:pt idx="2756">
                  <c:v>55093</c:v>
                </c:pt>
                <c:pt idx="2757">
                  <c:v>55100</c:v>
                </c:pt>
                <c:pt idx="2758">
                  <c:v>55107</c:v>
                </c:pt>
                <c:pt idx="2759">
                  <c:v>55114</c:v>
                </c:pt>
                <c:pt idx="2760">
                  <c:v>55121</c:v>
                </c:pt>
                <c:pt idx="2761">
                  <c:v>55128</c:v>
                </c:pt>
                <c:pt idx="2762">
                  <c:v>55135</c:v>
                </c:pt>
                <c:pt idx="2763">
                  <c:v>55142</c:v>
                </c:pt>
                <c:pt idx="2764">
                  <c:v>55149</c:v>
                </c:pt>
                <c:pt idx="2765">
                  <c:v>55156</c:v>
                </c:pt>
                <c:pt idx="2766">
                  <c:v>55163</c:v>
                </c:pt>
                <c:pt idx="2767">
                  <c:v>55170</c:v>
                </c:pt>
                <c:pt idx="2768">
                  <c:v>55177</c:v>
                </c:pt>
                <c:pt idx="2769">
                  <c:v>55184</c:v>
                </c:pt>
                <c:pt idx="2770">
                  <c:v>55191</c:v>
                </c:pt>
                <c:pt idx="2771">
                  <c:v>55198</c:v>
                </c:pt>
                <c:pt idx="2772">
                  <c:v>55205</c:v>
                </c:pt>
                <c:pt idx="2773">
                  <c:v>55212</c:v>
                </c:pt>
                <c:pt idx="2774">
                  <c:v>55219</c:v>
                </c:pt>
                <c:pt idx="2775">
                  <c:v>55226</c:v>
                </c:pt>
                <c:pt idx="2776">
                  <c:v>55233</c:v>
                </c:pt>
                <c:pt idx="2777">
                  <c:v>55240</c:v>
                </c:pt>
                <c:pt idx="2778">
                  <c:v>55247</c:v>
                </c:pt>
                <c:pt idx="2779">
                  <c:v>55254</c:v>
                </c:pt>
                <c:pt idx="2780">
                  <c:v>55261</c:v>
                </c:pt>
                <c:pt idx="2781">
                  <c:v>55268</c:v>
                </c:pt>
                <c:pt idx="2782">
                  <c:v>55275</c:v>
                </c:pt>
                <c:pt idx="2783">
                  <c:v>55282</c:v>
                </c:pt>
                <c:pt idx="2784">
                  <c:v>55289</c:v>
                </c:pt>
                <c:pt idx="2785">
                  <c:v>55296</c:v>
                </c:pt>
                <c:pt idx="2786">
                  <c:v>55303</c:v>
                </c:pt>
                <c:pt idx="2787">
                  <c:v>55310</c:v>
                </c:pt>
                <c:pt idx="2788">
                  <c:v>55317</c:v>
                </c:pt>
                <c:pt idx="2789">
                  <c:v>55324</c:v>
                </c:pt>
                <c:pt idx="2790">
                  <c:v>55331</c:v>
                </c:pt>
                <c:pt idx="2791">
                  <c:v>55338</c:v>
                </c:pt>
                <c:pt idx="2792">
                  <c:v>55345</c:v>
                </c:pt>
                <c:pt idx="2793">
                  <c:v>55352</c:v>
                </c:pt>
                <c:pt idx="2794">
                  <c:v>55359</c:v>
                </c:pt>
                <c:pt idx="2795">
                  <c:v>55366</c:v>
                </c:pt>
                <c:pt idx="2796">
                  <c:v>55373</c:v>
                </c:pt>
                <c:pt idx="2797">
                  <c:v>55380</c:v>
                </c:pt>
                <c:pt idx="2798">
                  <c:v>55387</c:v>
                </c:pt>
                <c:pt idx="2799">
                  <c:v>55394</c:v>
                </c:pt>
                <c:pt idx="2800">
                  <c:v>55401</c:v>
                </c:pt>
                <c:pt idx="2801">
                  <c:v>55408</c:v>
                </c:pt>
                <c:pt idx="2802">
                  <c:v>55415</c:v>
                </c:pt>
                <c:pt idx="2803">
                  <c:v>55422</c:v>
                </c:pt>
                <c:pt idx="2804">
                  <c:v>55429</c:v>
                </c:pt>
                <c:pt idx="2805">
                  <c:v>55436</c:v>
                </c:pt>
                <c:pt idx="2806">
                  <c:v>55443</c:v>
                </c:pt>
                <c:pt idx="2807">
                  <c:v>55450</c:v>
                </c:pt>
                <c:pt idx="2808">
                  <c:v>55457</c:v>
                </c:pt>
                <c:pt idx="2809">
                  <c:v>55464</c:v>
                </c:pt>
                <c:pt idx="2810">
                  <c:v>55471</c:v>
                </c:pt>
                <c:pt idx="2811">
                  <c:v>55478</c:v>
                </c:pt>
                <c:pt idx="2812">
                  <c:v>55485</c:v>
                </c:pt>
                <c:pt idx="2813">
                  <c:v>55492</c:v>
                </c:pt>
                <c:pt idx="2814">
                  <c:v>55499</c:v>
                </c:pt>
                <c:pt idx="2815">
                  <c:v>55506</c:v>
                </c:pt>
                <c:pt idx="2816">
                  <c:v>55514</c:v>
                </c:pt>
                <c:pt idx="2817">
                  <c:v>55521</c:v>
                </c:pt>
                <c:pt idx="2818">
                  <c:v>55528</c:v>
                </c:pt>
                <c:pt idx="2819">
                  <c:v>55535</c:v>
                </c:pt>
                <c:pt idx="2820">
                  <c:v>55542</c:v>
                </c:pt>
                <c:pt idx="2821">
                  <c:v>55549</c:v>
                </c:pt>
                <c:pt idx="2822">
                  <c:v>55556</c:v>
                </c:pt>
                <c:pt idx="2823">
                  <c:v>55563</c:v>
                </c:pt>
                <c:pt idx="2824">
                  <c:v>55570</c:v>
                </c:pt>
                <c:pt idx="2825">
                  <c:v>55577</c:v>
                </c:pt>
                <c:pt idx="2826">
                  <c:v>55584</c:v>
                </c:pt>
                <c:pt idx="2827">
                  <c:v>55591</c:v>
                </c:pt>
                <c:pt idx="2828">
                  <c:v>55598</c:v>
                </c:pt>
                <c:pt idx="2829">
                  <c:v>55605</c:v>
                </c:pt>
                <c:pt idx="2830">
                  <c:v>55612</c:v>
                </c:pt>
                <c:pt idx="2831">
                  <c:v>55619</c:v>
                </c:pt>
                <c:pt idx="2832">
                  <c:v>55626</c:v>
                </c:pt>
                <c:pt idx="2833">
                  <c:v>55633</c:v>
                </c:pt>
                <c:pt idx="2834">
                  <c:v>55641</c:v>
                </c:pt>
                <c:pt idx="2835">
                  <c:v>55648</c:v>
                </c:pt>
                <c:pt idx="2836">
                  <c:v>55655</c:v>
                </c:pt>
                <c:pt idx="2837">
                  <c:v>55662</c:v>
                </c:pt>
                <c:pt idx="2838">
                  <c:v>55669</c:v>
                </c:pt>
                <c:pt idx="2839">
                  <c:v>55676</c:v>
                </c:pt>
                <c:pt idx="2840">
                  <c:v>55683</c:v>
                </c:pt>
                <c:pt idx="2841">
                  <c:v>55690</c:v>
                </c:pt>
                <c:pt idx="2842">
                  <c:v>55697</c:v>
                </c:pt>
                <c:pt idx="2843">
                  <c:v>55704</c:v>
                </c:pt>
                <c:pt idx="2844">
                  <c:v>55711</c:v>
                </c:pt>
                <c:pt idx="2845">
                  <c:v>55718</c:v>
                </c:pt>
                <c:pt idx="2846">
                  <c:v>55725</c:v>
                </c:pt>
                <c:pt idx="2847">
                  <c:v>55732</c:v>
                </c:pt>
                <c:pt idx="2848">
                  <c:v>55739</c:v>
                </c:pt>
                <c:pt idx="2849">
                  <c:v>55746</c:v>
                </c:pt>
                <c:pt idx="2850">
                  <c:v>55753</c:v>
                </c:pt>
                <c:pt idx="2851">
                  <c:v>55760</c:v>
                </c:pt>
                <c:pt idx="2852">
                  <c:v>55767</c:v>
                </c:pt>
                <c:pt idx="2853">
                  <c:v>55774</c:v>
                </c:pt>
                <c:pt idx="2854">
                  <c:v>55781</c:v>
                </c:pt>
                <c:pt idx="2855">
                  <c:v>55788</c:v>
                </c:pt>
                <c:pt idx="2856">
                  <c:v>55795</c:v>
                </c:pt>
                <c:pt idx="2857">
                  <c:v>55802</c:v>
                </c:pt>
                <c:pt idx="2858">
                  <c:v>55809</c:v>
                </c:pt>
                <c:pt idx="2859">
                  <c:v>55816</c:v>
                </c:pt>
                <c:pt idx="2860">
                  <c:v>55823</c:v>
                </c:pt>
                <c:pt idx="2861">
                  <c:v>55830</c:v>
                </c:pt>
                <c:pt idx="2862">
                  <c:v>55837</c:v>
                </c:pt>
                <c:pt idx="2863">
                  <c:v>55844</c:v>
                </c:pt>
                <c:pt idx="2864">
                  <c:v>55851</c:v>
                </c:pt>
                <c:pt idx="2865">
                  <c:v>55858</c:v>
                </c:pt>
                <c:pt idx="2866">
                  <c:v>55865</c:v>
                </c:pt>
                <c:pt idx="2867">
                  <c:v>55872</c:v>
                </c:pt>
                <c:pt idx="2868">
                  <c:v>55880</c:v>
                </c:pt>
                <c:pt idx="2869">
                  <c:v>55887</c:v>
                </c:pt>
                <c:pt idx="2870">
                  <c:v>55894</c:v>
                </c:pt>
                <c:pt idx="2871">
                  <c:v>55901</c:v>
                </c:pt>
                <c:pt idx="2872">
                  <c:v>55908</c:v>
                </c:pt>
                <c:pt idx="2873">
                  <c:v>55915</c:v>
                </c:pt>
                <c:pt idx="2874">
                  <c:v>55922</c:v>
                </c:pt>
                <c:pt idx="2875">
                  <c:v>55929</c:v>
                </c:pt>
                <c:pt idx="2876">
                  <c:v>55936</c:v>
                </c:pt>
                <c:pt idx="2877">
                  <c:v>55943</c:v>
                </c:pt>
                <c:pt idx="2878">
                  <c:v>55950</c:v>
                </c:pt>
                <c:pt idx="2879">
                  <c:v>55957</c:v>
                </c:pt>
                <c:pt idx="2880">
                  <c:v>55964</c:v>
                </c:pt>
                <c:pt idx="2881">
                  <c:v>55971</c:v>
                </c:pt>
                <c:pt idx="2882">
                  <c:v>55982</c:v>
                </c:pt>
                <c:pt idx="2883">
                  <c:v>55989</c:v>
                </c:pt>
                <c:pt idx="2884">
                  <c:v>55996</c:v>
                </c:pt>
                <c:pt idx="2885">
                  <c:v>56003</c:v>
                </c:pt>
                <c:pt idx="2886">
                  <c:v>56010</c:v>
                </c:pt>
                <c:pt idx="2887">
                  <c:v>56017</c:v>
                </c:pt>
                <c:pt idx="2888">
                  <c:v>56024</c:v>
                </c:pt>
                <c:pt idx="2889">
                  <c:v>56031</c:v>
                </c:pt>
                <c:pt idx="2890">
                  <c:v>56038</c:v>
                </c:pt>
                <c:pt idx="2891">
                  <c:v>56045</c:v>
                </c:pt>
                <c:pt idx="2892">
                  <c:v>56052</c:v>
                </c:pt>
                <c:pt idx="2893">
                  <c:v>56059</c:v>
                </c:pt>
                <c:pt idx="2894">
                  <c:v>56066</c:v>
                </c:pt>
                <c:pt idx="2895">
                  <c:v>56073</c:v>
                </c:pt>
                <c:pt idx="2896">
                  <c:v>56080</c:v>
                </c:pt>
                <c:pt idx="2897">
                  <c:v>56087</c:v>
                </c:pt>
                <c:pt idx="2898">
                  <c:v>56094</c:v>
                </c:pt>
                <c:pt idx="2899">
                  <c:v>56101</c:v>
                </c:pt>
                <c:pt idx="2900">
                  <c:v>56108</c:v>
                </c:pt>
                <c:pt idx="2901">
                  <c:v>56115</c:v>
                </c:pt>
                <c:pt idx="2902">
                  <c:v>56122</c:v>
                </c:pt>
                <c:pt idx="2903">
                  <c:v>56129</c:v>
                </c:pt>
                <c:pt idx="2904">
                  <c:v>56136</c:v>
                </c:pt>
                <c:pt idx="2905">
                  <c:v>56143</c:v>
                </c:pt>
                <c:pt idx="2906">
                  <c:v>56150</c:v>
                </c:pt>
                <c:pt idx="2907">
                  <c:v>56157</c:v>
                </c:pt>
                <c:pt idx="2908">
                  <c:v>56164</c:v>
                </c:pt>
                <c:pt idx="2909">
                  <c:v>56171</c:v>
                </c:pt>
                <c:pt idx="2910">
                  <c:v>56178</c:v>
                </c:pt>
                <c:pt idx="2911">
                  <c:v>56185</c:v>
                </c:pt>
                <c:pt idx="2912">
                  <c:v>56192</c:v>
                </c:pt>
                <c:pt idx="2913">
                  <c:v>56199</c:v>
                </c:pt>
                <c:pt idx="2914">
                  <c:v>56206</c:v>
                </c:pt>
                <c:pt idx="2915">
                  <c:v>56213</c:v>
                </c:pt>
                <c:pt idx="2916">
                  <c:v>56220</c:v>
                </c:pt>
                <c:pt idx="2917">
                  <c:v>56227</c:v>
                </c:pt>
                <c:pt idx="2918">
                  <c:v>56234</c:v>
                </c:pt>
                <c:pt idx="2919">
                  <c:v>56241</c:v>
                </c:pt>
                <c:pt idx="2920">
                  <c:v>56248</c:v>
                </c:pt>
                <c:pt idx="2921">
                  <c:v>56255</c:v>
                </c:pt>
                <c:pt idx="2922">
                  <c:v>56262</c:v>
                </c:pt>
                <c:pt idx="2923">
                  <c:v>56269</c:v>
                </c:pt>
                <c:pt idx="2924">
                  <c:v>56276</c:v>
                </c:pt>
                <c:pt idx="2925">
                  <c:v>56283</c:v>
                </c:pt>
                <c:pt idx="2926">
                  <c:v>56290</c:v>
                </c:pt>
                <c:pt idx="2927">
                  <c:v>56297</c:v>
                </c:pt>
                <c:pt idx="2928">
                  <c:v>56304</c:v>
                </c:pt>
                <c:pt idx="2929">
                  <c:v>56311</c:v>
                </c:pt>
                <c:pt idx="2930">
                  <c:v>56318</c:v>
                </c:pt>
                <c:pt idx="2931">
                  <c:v>56325</c:v>
                </c:pt>
                <c:pt idx="2932">
                  <c:v>56332</c:v>
                </c:pt>
                <c:pt idx="2933">
                  <c:v>56339</c:v>
                </c:pt>
                <c:pt idx="2934">
                  <c:v>56346</c:v>
                </c:pt>
                <c:pt idx="2935">
                  <c:v>56353</c:v>
                </c:pt>
                <c:pt idx="2936">
                  <c:v>56360</c:v>
                </c:pt>
                <c:pt idx="2937">
                  <c:v>56367</c:v>
                </c:pt>
                <c:pt idx="2938">
                  <c:v>56374</c:v>
                </c:pt>
                <c:pt idx="2939">
                  <c:v>56381</c:v>
                </c:pt>
                <c:pt idx="2940">
                  <c:v>56388</c:v>
                </c:pt>
                <c:pt idx="2941">
                  <c:v>56395</c:v>
                </c:pt>
                <c:pt idx="2942">
                  <c:v>56402</c:v>
                </c:pt>
                <c:pt idx="2943">
                  <c:v>56409</c:v>
                </c:pt>
                <c:pt idx="2944">
                  <c:v>56416</c:v>
                </c:pt>
                <c:pt idx="2945">
                  <c:v>56423</c:v>
                </c:pt>
                <c:pt idx="2946">
                  <c:v>56430</c:v>
                </c:pt>
                <c:pt idx="2947">
                  <c:v>56437</c:v>
                </c:pt>
                <c:pt idx="2948">
                  <c:v>56444</c:v>
                </c:pt>
                <c:pt idx="2949">
                  <c:v>56451</c:v>
                </c:pt>
                <c:pt idx="2950">
                  <c:v>56458</c:v>
                </c:pt>
                <c:pt idx="2951">
                  <c:v>56465</c:v>
                </c:pt>
                <c:pt idx="2952">
                  <c:v>56472</c:v>
                </c:pt>
                <c:pt idx="2953">
                  <c:v>56479</c:v>
                </c:pt>
                <c:pt idx="2954">
                  <c:v>56486</c:v>
                </c:pt>
                <c:pt idx="2955">
                  <c:v>56493</c:v>
                </c:pt>
                <c:pt idx="2956">
                  <c:v>56500</c:v>
                </c:pt>
                <c:pt idx="2957">
                  <c:v>56507</c:v>
                </c:pt>
                <c:pt idx="2958">
                  <c:v>56514</c:v>
                </c:pt>
                <c:pt idx="2959">
                  <c:v>56521</c:v>
                </c:pt>
                <c:pt idx="2960">
                  <c:v>56528</c:v>
                </c:pt>
                <c:pt idx="2961">
                  <c:v>56535</c:v>
                </c:pt>
                <c:pt idx="2962">
                  <c:v>56542</c:v>
                </c:pt>
                <c:pt idx="2963">
                  <c:v>56549</c:v>
                </c:pt>
                <c:pt idx="2964">
                  <c:v>56556</c:v>
                </c:pt>
                <c:pt idx="2965">
                  <c:v>56563</c:v>
                </c:pt>
                <c:pt idx="2966">
                  <c:v>56570</c:v>
                </c:pt>
                <c:pt idx="2967">
                  <c:v>56577</c:v>
                </c:pt>
                <c:pt idx="2968">
                  <c:v>56584</c:v>
                </c:pt>
                <c:pt idx="2969">
                  <c:v>56591</c:v>
                </c:pt>
                <c:pt idx="2970">
                  <c:v>56598</c:v>
                </c:pt>
                <c:pt idx="2971">
                  <c:v>56605</c:v>
                </c:pt>
                <c:pt idx="2972">
                  <c:v>56612</c:v>
                </c:pt>
                <c:pt idx="2973">
                  <c:v>56619</c:v>
                </c:pt>
                <c:pt idx="2974">
                  <c:v>56626</c:v>
                </c:pt>
                <c:pt idx="2975">
                  <c:v>56633</c:v>
                </c:pt>
                <c:pt idx="2976">
                  <c:v>56640</c:v>
                </c:pt>
                <c:pt idx="2977">
                  <c:v>56647</c:v>
                </c:pt>
                <c:pt idx="2978">
                  <c:v>56654</c:v>
                </c:pt>
                <c:pt idx="2979">
                  <c:v>56661</c:v>
                </c:pt>
                <c:pt idx="2980">
                  <c:v>56668</c:v>
                </c:pt>
                <c:pt idx="2981">
                  <c:v>56675</c:v>
                </c:pt>
                <c:pt idx="2982">
                  <c:v>56682</c:v>
                </c:pt>
                <c:pt idx="2983">
                  <c:v>56689</c:v>
                </c:pt>
                <c:pt idx="2984">
                  <c:v>56696</c:v>
                </c:pt>
                <c:pt idx="2985">
                  <c:v>56703</c:v>
                </c:pt>
                <c:pt idx="2986">
                  <c:v>56710</c:v>
                </c:pt>
                <c:pt idx="2987">
                  <c:v>56717</c:v>
                </c:pt>
                <c:pt idx="2988">
                  <c:v>56724</c:v>
                </c:pt>
                <c:pt idx="2989">
                  <c:v>56731</c:v>
                </c:pt>
                <c:pt idx="2990">
                  <c:v>56738</c:v>
                </c:pt>
                <c:pt idx="2991">
                  <c:v>56745</c:v>
                </c:pt>
                <c:pt idx="2992">
                  <c:v>56752</c:v>
                </c:pt>
                <c:pt idx="2993">
                  <c:v>56759</c:v>
                </c:pt>
                <c:pt idx="2994">
                  <c:v>56766</c:v>
                </c:pt>
                <c:pt idx="2995">
                  <c:v>56773</c:v>
                </c:pt>
                <c:pt idx="2996">
                  <c:v>56780</c:v>
                </c:pt>
                <c:pt idx="2997">
                  <c:v>56787</c:v>
                </c:pt>
                <c:pt idx="2998">
                  <c:v>56794</c:v>
                </c:pt>
                <c:pt idx="2999">
                  <c:v>56801</c:v>
                </c:pt>
                <c:pt idx="3000">
                  <c:v>56808</c:v>
                </c:pt>
                <c:pt idx="3001">
                  <c:v>56815</c:v>
                </c:pt>
                <c:pt idx="3002">
                  <c:v>56822</c:v>
                </c:pt>
                <c:pt idx="3003">
                  <c:v>56829</c:v>
                </c:pt>
                <c:pt idx="3004">
                  <c:v>56836</c:v>
                </c:pt>
                <c:pt idx="3005">
                  <c:v>56843</c:v>
                </c:pt>
                <c:pt idx="3006">
                  <c:v>56850</c:v>
                </c:pt>
                <c:pt idx="3007">
                  <c:v>56857</c:v>
                </c:pt>
                <c:pt idx="3008">
                  <c:v>56864</c:v>
                </c:pt>
                <c:pt idx="3009">
                  <c:v>56871</c:v>
                </c:pt>
                <c:pt idx="3010">
                  <c:v>56878</c:v>
                </c:pt>
                <c:pt idx="3011">
                  <c:v>56885</c:v>
                </c:pt>
                <c:pt idx="3012">
                  <c:v>56892</c:v>
                </c:pt>
                <c:pt idx="3013">
                  <c:v>56899</c:v>
                </c:pt>
                <c:pt idx="3014">
                  <c:v>56906</c:v>
                </c:pt>
                <c:pt idx="3015">
                  <c:v>56913</c:v>
                </c:pt>
                <c:pt idx="3016">
                  <c:v>56920</c:v>
                </c:pt>
                <c:pt idx="3017">
                  <c:v>56927</c:v>
                </c:pt>
                <c:pt idx="3018">
                  <c:v>56934</c:v>
                </c:pt>
                <c:pt idx="3019">
                  <c:v>56941</c:v>
                </c:pt>
                <c:pt idx="3020">
                  <c:v>56948</c:v>
                </c:pt>
                <c:pt idx="3021">
                  <c:v>56955</c:v>
                </c:pt>
                <c:pt idx="3022">
                  <c:v>56962</c:v>
                </c:pt>
                <c:pt idx="3023">
                  <c:v>56969</c:v>
                </c:pt>
                <c:pt idx="3024">
                  <c:v>56976</c:v>
                </c:pt>
                <c:pt idx="3025">
                  <c:v>56983</c:v>
                </c:pt>
                <c:pt idx="3026">
                  <c:v>56990</c:v>
                </c:pt>
                <c:pt idx="3027">
                  <c:v>56997</c:v>
                </c:pt>
                <c:pt idx="3028">
                  <c:v>57004</c:v>
                </c:pt>
                <c:pt idx="3029">
                  <c:v>57011</c:v>
                </c:pt>
                <c:pt idx="3030">
                  <c:v>57018</c:v>
                </c:pt>
                <c:pt idx="3031">
                  <c:v>57025</c:v>
                </c:pt>
                <c:pt idx="3032">
                  <c:v>57032</c:v>
                </c:pt>
                <c:pt idx="3033">
                  <c:v>57039</c:v>
                </c:pt>
                <c:pt idx="3034">
                  <c:v>57046</c:v>
                </c:pt>
                <c:pt idx="3035">
                  <c:v>57053</c:v>
                </c:pt>
                <c:pt idx="3036">
                  <c:v>57060</c:v>
                </c:pt>
                <c:pt idx="3037">
                  <c:v>57067</c:v>
                </c:pt>
                <c:pt idx="3038">
                  <c:v>57074</c:v>
                </c:pt>
                <c:pt idx="3039">
                  <c:v>57081</c:v>
                </c:pt>
                <c:pt idx="3040">
                  <c:v>57088</c:v>
                </c:pt>
                <c:pt idx="3041">
                  <c:v>57095</c:v>
                </c:pt>
                <c:pt idx="3042">
                  <c:v>57102</c:v>
                </c:pt>
                <c:pt idx="3043">
                  <c:v>57109</c:v>
                </c:pt>
                <c:pt idx="3044">
                  <c:v>57116</c:v>
                </c:pt>
                <c:pt idx="3045">
                  <c:v>57123</c:v>
                </c:pt>
                <c:pt idx="3046">
                  <c:v>57130</c:v>
                </c:pt>
                <c:pt idx="3047">
                  <c:v>57137</c:v>
                </c:pt>
                <c:pt idx="3048">
                  <c:v>57144</c:v>
                </c:pt>
                <c:pt idx="3049">
                  <c:v>57151</c:v>
                </c:pt>
                <c:pt idx="3050">
                  <c:v>57158</c:v>
                </c:pt>
                <c:pt idx="3051">
                  <c:v>57165</c:v>
                </c:pt>
                <c:pt idx="3052">
                  <c:v>57172</c:v>
                </c:pt>
                <c:pt idx="3053">
                  <c:v>57179</c:v>
                </c:pt>
                <c:pt idx="3054">
                  <c:v>57186</c:v>
                </c:pt>
                <c:pt idx="3055">
                  <c:v>57193</c:v>
                </c:pt>
                <c:pt idx="3056">
                  <c:v>57200</c:v>
                </c:pt>
                <c:pt idx="3057">
                  <c:v>57207</c:v>
                </c:pt>
                <c:pt idx="3058">
                  <c:v>57214</c:v>
                </c:pt>
                <c:pt idx="3059">
                  <c:v>57221</c:v>
                </c:pt>
                <c:pt idx="3060">
                  <c:v>57228</c:v>
                </c:pt>
                <c:pt idx="3061">
                  <c:v>57235</c:v>
                </c:pt>
                <c:pt idx="3062">
                  <c:v>57242</c:v>
                </c:pt>
                <c:pt idx="3063">
                  <c:v>57249</c:v>
                </c:pt>
                <c:pt idx="3064">
                  <c:v>57256</c:v>
                </c:pt>
                <c:pt idx="3065">
                  <c:v>57263</c:v>
                </c:pt>
                <c:pt idx="3066">
                  <c:v>57270</c:v>
                </c:pt>
                <c:pt idx="3067">
                  <c:v>57277</c:v>
                </c:pt>
                <c:pt idx="3068">
                  <c:v>57284</c:v>
                </c:pt>
                <c:pt idx="3069">
                  <c:v>57291</c:v>
                </c:pt>
                <c:pt idx="3070">
                  <c:v>57298</c:v>
                </c:pt>
                <c:pt idx="3071">
                  <c:v>57305</c:v>
                </c:pt>
                <c:pt idx="3072">
                  <c:v>57312</c:v>
                </c:pt>
                <c:pt idx="3073">
                  <c:v>57319</c:v>
                </c:pt>
                <c:pt idx="3074">
                  <c:v>57326</c:v>
                </c:pt>
                <c:pt idx="3075">
                  <c:v>57333</c:v>
                </c:pt>
                <c:pt idx="3076">
                  <c:v>57341</c:v>
                </c:pt>
                <c:pt idx="3077">
                  <c:v>57348</c:v>
                </c:pt>
                <c:pt idx="3078">
                  <c:v>57355</c:v>
                </c:pt>
                <c:pt idx="3079">
                  <c:v>57362</c:v>
                </c:pt>
                <c:pt idx="3080">
                  <c:v>57369</c:v>
                </c:pt>
                <c:pt idx="3081">
                  <c:v>57376</c:v>
                </c:pt>
                <c:pt idx="3082">
                  <c:v>57383</c:v>
                </c:pt>
                <c:pt idx="3083">
                  <c:v>57390</c:v>
                </c:pt>
                <c:pt idx="3084">
                  <c:v>57397</c:v>
                </c:pt>
                <c:pt idx="3085">
                  <c:v>57404</c:v>
                </c:pt>
                <c:pt idx="3086">
                  <c:v>57411</c:v>
                </c:pt>
                <c:pt idx="3087">
                  <c:v>57418</c:v>
                </c:pt>
                <c:pt idx="3088">
                  <c:v>57425</c:v>
                </c:pt>
                <c:pt idx="3089">
                  <c:v>57432</c:v>
                </c:pt>
                <c:pt idx="3090">
                  <c:v>57439</c:v>
                </c:pt>
                <c:pt idx="3091">
                  <c:v>57446</c:v>
                </c:pt>
                <c:pt idx="3092">
                  <c:v>57453</c:v>
                </c:pt>
                <c:pt idx="3093">
                  <c:v>57460</c:v>
                </c:pt>
                <c:pt idx="3094">
                  <c:v>57467</c:v>
                </c:pt>
                <c:pt idx="3095">
                  <c:v>57474</c:v>
                </c:pt>
                <c:pt idx="3096">
                  <c:v>57481</c:v>
                </c:pt>
                <c:pt idx="3097">
                  <c:v>57488</c:v>
                </c:pt>
                <c:pt idx="3098">
                  <c:v>57495</c:v>
                </c:pt>
                <c:pt idx="3099">
                  <c:v>57502</c:v>
                </c:pt>
                <c:pt idx="3100">
                  <c:v>57509</c:v>
                </c:pt>
                <c:pt idx="3101">
                  <c:v>57516</c:v>
                </c:pt>
                <c:pt idx="3102">
                  <c:v>57523</c:v>
                </c:pt>
                <c:pt idx="3103">
                  <c:v>57530</c:v>
                </c:pt>
                <c:pt idx="3104">
                  <c:v>57537</c:v>
                </c:pt>
                <c:pt idx="3105">
                  <c:v>57544</c:v>
                </c:pt>
                <c:pt idx="3106">
                  <c:v>57551</c:v>
                </c:pt>
                <c:pt idx="3107">
                  <c:v>57558</c:v>
                </c:pt>
                <c:pt idx="3108">
                  <c:v>57565</c:v>
                </c:pt>
                <c:pt idx="3109">
                  <c:v>57572</c:v>
                </c:pt>
                <c:pt idx="3110">
                  <c:v>57579</c:v>
                </c:pt>
                <c:pt idx="3111">
                  <c:v>57586</c:v>
                </c:pt>
                <c:pt idx="3112">
                  <c:v>57593</c:v>
                </c:pt>
                <c:pt idx="3113">
                  <c:v>57600</c:v>
                </c:pt>
                <c:pt idx="3114">
                  <c:v>57607</c:v>
                </c:pt>
                <c:pt idx="3115">
                  <c:v>57614</c:v>
                </c:pt>
                <c:pt idx="3116">
                  <c:v>57621</c:v>
                </c:pt>
                <c:pt idx="3117">
                  <c:v>57628</c:v>
                </c:pt>
                <c:pt idx="3118">
                  <c:v>57635</c:v>
                </c:pt>
                <c:pt idx="3119">
                  <c:v>57642</c:v>
                </c:pt>
                <c:pt idx="3120">
                  <c:v>57649</c:v>
                </c:pt>
                <c:pt idx="3121">
                  <c:v>57656</c:v>
                </c:pt>
                <c:pt idx="3122">
                  <c:v>57663</c:v>
                </c:pt>
                <c:pt idx="3123">
                  <c:v>57670</c:v>
                </c:pt>
                <c:pt idx="3124">
                  <c:v>57677</c:v>
                </c:pt>
                <c:pt idx="3125">
                  <c:v>57684</c:v>
                </c:pt>
                <c:pt idx="3126">
                  <c:v>57691</c:v>
                </c:pt>
                <c:pt idx="3127">
                  <c:v>57698</c:v>
                </c:pt>
                <c:pt idx="3128">
                  <c:v>57706</c:v>
                </c:pt>
                <c:pt idx="3129">
                  <c:v>57713</c:v>
                </c:pt>
                <c:pt idx="3130">
                  <c:v>57720</c:v>
                </c:pt>
                <c:pt idx="3131">
                  <c:v>57727</c:v>
                </c:pt>
                <c:pt idx="3132">
                  <c:v>57734</c:v>
                </c:pt>
                <c:pt idx="3133">
                  <c:v>57741</c:v>
                </c:pt>
                <c:pt idx="3134">
                  <c:v>57748</c:v>
                </c:pt>
                <c:pt idx="3135">
                  <c:v>57755</c:v>
                </c:pt>
                <c:pt idx="3136">
                  <c:v>57762</c:v>
                </c:pt>
                <c:pt idx="3137">
                  <c:v>57769</c:v>
                </c:pt>
                <c:pt idx="3138">
                  <c:v>57776</c:v>
                </c:pt>
                <c:pt idx="3139">
                  <c:v>57783</c:v>
                </c:pt>
                <c:pt idx="3140">
                  <c:v>57790</c:v>
                </c:pt>
                <c:pt idx="3141">
                  <c:v>57797</c:v>
                </c:pt>
                <c:pt idx="3142">
                  <c:v>57804</c:v>
                </c:pt>
                <c:pt idx="3143">
                  <c:v>57811</c:v>
                </c:pt>
                <c:pt idx="3144">
                  <c:v>57818</c:v>
                </c:pt>
                <c:pt idx="3145">
                  <c:v>57825</c:v>
                </c:pt>
                <c:pt idx="3146">
                  <c:v>57832</c:v>
                </c:pt>
                <c:pt idx="3147">
                  <c:v>57839</c:v>
                </c:pt>
                <c:pt idx="3148">
                  <c:v>57846</c:v>
                </c:pt>
                <c:pt idx="3149">
                  <c:v>57853</c:v>
                </c:pt>
                <c:pt idx="3150">
                  <c:v>57860</c:v>
                </c:pt>
                <c:pt idx="3151">
                  <c:v>57867</c:v>
                </c:pt>
                <c:pt idx="3152">
                  <c:v>57874</c:v>
                </c:pt>
                <c:pt idx="3153">
                  <c:v>57881</c:v>
                </c:pt>
                <c:pt idx="3154">
                  <c:v>57888</c:v>
                </c:pt>
                <c:pt idx="3155">
                  <c:v>57895</c:v>
                </c:pt>
                <c:pt idx="3156">
                  <c:v>57902</c:v>
                </c:pt>
                <c:pt idx="3157">
                  <c:v>57909</c:v>
                </c:pt>
                <c:pt idx="3158">
                  <c:v>57916</c:v>
                </c:pt>
                <c:pt idx="3159">
                  <c:v>57923</c:v>
                </c:pt>
                <c:pt idx="3160">
                  <c:v>57930</c:v>
                </c:pt>
                <c:pt idx="3161">
                  <c:v>57937</c:v>
                </c:pt>
                <c:pt idx="3162">
                  <c:v>57944</c:v>
                </c:pt>
                <c:pt idx="3163">
                  <c:v>57951</c:v>
                </c:pt>
                <c:pt idx="3164">
                  <c:v>57958</c:v>
                </c:pt>
                <c:pt idx="3165">
                  <c:v>57965</c:v>
                </c:pt>
                <c:pt idx="3166">
                  <c:v>57972</c:v>
                </c:pt>
                <c:pt idx="3167">
                  <c:v>57979</c:v>
                </c:pt>
                <c:pt idx="3168">
                  <c:v>57986</c:v>
                </c:pt>
                <c:pt idx="3169">
                  <c:v>57993</c:v>
                </c:pt>
                <c:pt idx="3170">
                  <c:v>58000</c:v>
                </c:pt>
                <c:pt idx="3171">
                  <c:v>58007</c:v>
                </c:pt>
                <c:pt idx="3172">
                  <c:v>58014</c:v>
                </c:pt>
                <c:pt idx="3173">
                  <c:v>58021</c:v>
                </c:pt>
                <c:pt idx="3174">
                  <c:v>58028</c:v>
                </c:pt>
                <c:pt idx="3175">
                  <c:v>58035</c:v>
                </c:pt>
                <c:pt idx="3176">
                  <c:v>58042</c:v>
                </c:pt>
                <c:pt idx="3177">
                  <c:v>58049</c:v>
                </c:pt>
                <c:pt idx="3178">
                  <c:v>58056</c:v>
                </c:pt>
                <c:pt idx="3179">
                  <c:v>58063</c:v>
                </c:pt>
                <c:pt idx="3180">
                  <c:v>58071</c:v>
                </c:pt>
                <c:pt idx="3181">
                  <c:v>58078</c:v>
                </c:pt>
                <c:pt idx="3182">
                  <c:v>58085</c:v>
                </c:pt>
                <c:pt idx="3183">
                  <c:v>58092</c:v>
                </c:pt>
                <c:pt idx="3184">
                  <c:v>58099</c:v>
                </c:pt>
                <c:pt idx="3185">
                  <c:v>58106</c:v>
                </c:pt>
                <c:pt idx="3186">
                  <c:v>58113</c:v>
                </c:pt>
                <c:pt idx="3187">
                  <c:v>58120</c:v>
                </c:pt>
                <c:pt idx="3188">
                  <c:v>58127</c:v>
                </c:pt>
                <c:pt idx="3189">
                  <c:v>58134</c:v>
                </c:pt>
                <c:pt idx="3190">
                  <c:v>58141</c:v>
                </c:pt>
                <c:pt idx="3191">
                  <c:v>58148</c:v>
                </c:pt>
                <c:pt idx="3192">
                  <c:v>58155</c:v>
                </c:pt>
                <c:pt idx="3193">
                  <c:v>58161</c:v>
                </c:pt>
                <c:pt idx="3194">
                  <c:v>58168</c:v>
                </c:pt>
                <c:pt idx="3195">
                  <c:v>58175</c:v>
                </c:pt>
                <c:pt idx="3196">
                  <c:v>58182</c:v>
                </c:pt>
                <c:pt idx="3197">
                  <c:v>58189</c:v>
                </c:pt>
                <c:pt idx="3198">
                  <c:v>58197</c:v>
                </c:pt>
                <c:pt idx="3199">
                  <c:v>58204</c:v>
                </c:pt>
                <c:pt idx="3200">
                  <c:v>58211</c:v>
                </c:pt>
                <c:pt idx="3201">
                  <c:v>58218</c:v>
                </c:pt>
                <c:pt idx="3202">
                  <c:v>58225</c:v>
                </c:pt>
                <c:pt idx="3203">
                  <c:v>58232</c:v>
                </c:pt>
                <c:pt idx="3204">
                  <c:v>58239</c:v>
                </c:pt>
                <c:pt idx="3205">
                  <c:v>58246</c:v>
                </c:pt>
                <c:pt idx="3206">
                  <c:v>58253</c:v>
                </c:pt>
                <c:pt idx="3207">
                  <c:v>58260</c:v>
                </c:pt>
                <c:pt idx="3208">
                  <c:v>58267</c:v>
                </c:pt>
                <c:pt idx="3209">
                  <c:v>58274</c:v>
                </c:pt>
                <c:pt idx="3210">
                  <c:v>58281</c:v>
                </c:pt>
                <c:pt idx="3211">
                  <c:v>58288</c:v>
                </c:pt>
                <c:pt idx="3212">
                  <c:v>58295</c:v>
                </c:pt>
                <c:pt idx="3213">
                  <c:v>58302</c:v>
                </c:pt>
                <c:pt idx="3214">
                  <c:v>58309</c:v>
                </c:pt>
                <c:pt idx="3215">
                  <c:v>58316</c:v>
                </c:pt>
                <c:pt idx="3216">
                  <c:v>58323</c:v>
                </c:pt>
                <c:pt idx="3217">
                  <c:v>58330</c:v>
                </c:pt>
                <c:pt idx="3218">
                  <c:v>58337</c:v>
                </c:pt>
                <c:pt idx="3219">
                  <c:v>58344</c:v>
                </c:pt>
                <c:pt idx="3220">
                  <c:v>58351</c:v>
                </c:pt>
                <c:pt idx="3221">
                  <c:v>58358</c:v>
                </c:pt>
                <c:pt idx="3222">
                  <c:v>58365</c:v>
                </c:pt>
                <c:pt idx="3223">
                  <c:v>58372</c:v>
                </c:pt>
                <c:pt idx="3224">
                  <c:v>58379</c:v>
                </c:pt>
                <c:pt idx="3225">
                  <c:v>58386</c:v>
                </c:pt>
                <c:pt idx="3226">
                  <c:v>58393</c:v>
                </c:pt>
                <c:pt idx="3227">
                  <c:v>58400</c:v>
                </c:pt>
                <c:pt idx="3228">
                  <c:v>58407</c:v>
                </c:pt>
                <c:pt idx="3229">
                  <c:v>58414</c:v>
                </c:pt>
                <c:pt idx="3230">
                  <c:v>58421</c:v>
                </c:pt>
                <c:pt idx="3231">
                  <c:v>58428</c:v>
                </c:pt>
                <c:pt idx="3232">
                  <c:v>58438</c:v>
                </c:pt>
                <c:pt idx="3233">
                  <c:v>58445</c:v>
                </c:pt>
                <c:pt idx="3234">
                  <c:v>58452</c:v>
                </c:pt>
                <c:pt idx="3235">
                  <c:v>58459</c:v>
                </c:pt>
                <c:pt idx="3236">
                  <c:v>58466</c:v>
                </c:pt>
                <c:pt idx="3237">
                  <c:v>58473</c:v>
                </c:pt>
                <c:pt idx="3238">
                  <c:v>58480</c:v>
                </c:pt>
                <c:pt idx="3239">
                  <c:v>58487</c:v>
                </c:pt>
                <c:pt idx="3240">
                  <c:v>58494</c:v>
                </c:pt>
                <c:pt idx="3241">
                  <c:v>58501</c:v>
                </c:pt>
                <c:pt idx="3242">
                  <c:v>58508</c:v>
                </c:pt>
                <c:pt idx="3243">
                  <c:v>58515</c:v>
                </c:pt>
                <c:pt idx="3244">
                  <c:v>58522</c:v>
                </c:pt>
                <c:pt idx="3245">
                  <c:v>58529</c:v>
                </c:pt>
                <c:pt idx="3246">
                  <c:v>58536</c:v>
                </c:pt>
                <c:pt idx="3247">
                  <c:v>58543</c:v>
                </c:pt>
                <c:pt idx="3248">
                  <c:v>58551</c:v>
                </c:pt>
                <c:pt idx="3249">
                  <c:v>58558</c:v>
                </c:pt>
                <c:pt idx="3250">
                  <c:v>58565</c:v>
                </c:pt>
                <c:pt idx="3251">
                  <c:v>58572</c:v>
                </c:pt>
                <c:pt idx="3252">
                  <c:v>58579</c:v>
                </c:pt>
                <c:pt idx="3253">
                  <c:v>58586</c:v>
                </c:pt>
                <c:pt idx="3254">
                  <c:v>58593</c:v>
                </c:pt>
                <c:pt idx="3255">
                  <c:v>58600</c:v>
                </c:pt>
                <c:pt idx="3256">
                  <c:v>58607</c:v>
                </c:pt>
                <c:pt idx="3257">
                  <c:v>58614</c:v>
                </c:pt>
                <c:pt idx="3258">
                  <c:v>58621</c:v>
                </c:pt>
                <c:pt idx="3259">
                  <c:v>58628</c:v>
                </c:pt>
                <c:pt idx="3260">
                  <c:v>58635</c:v>
                </c:pt>
                <c:pt idx="3261">
                  <c:v>58642</c:v>
                </c:pt>
                <c:pt idx="3262">
                  <c:v>58649</c:v>
                </c:pt>
                <c:pt idx="3263">
                  <c:v>58656</c:v>
                </c:pt>
                <c:pt idx="3264">
                  <c:v>58663</c:v>
                </c:pt>
                <c:pt idx="3265">
                  <c:v>58670</c:v>
                </c:pt>
                <c:pt idx="3266">
                  <c:v>58677</c:v>
                </c:pt>
                <c:pt idx="3267">
                  <c:v>58684</c:v>
                </c:pt>
                <c:pt idx="3268">
                  <c:v>58691</c:v>
                </c:pt>
                <c:pt idx="3269">
                  <c:v>58698</c:v>
                </c:pt>
                <c:pt idx="3270">
                  <c:v>58705</c:v>
                </c:pt>
                <c:pt idx="3271">
                  <c:v>58712</c:v>
                </c:pt>
                <c:pt idx="3272">
                  <c:v>58719</c:v>
                </c:pt>
                <c:pt idx="3273">
                  <c:v>58726</c:v>
                </c:pt>
                <c:pt idx="3274">
                  <c:v>58733</c:v>
                </c:pt>
                <c:pt idx="3275">
                  <c:v>58740</c:v>
                </c:pt>
                <c:pt idx="3276">
                  <c:v>58747</c:v>
                </c:pt>
                <c:pt idx="3277">
                  <c:v>58754</c:v>
                </c:pt>
                <c:pt idx="3278">
                  <c:v>58761</c:v>
                </c:pt>
                <c:pt idx="3279">
                  <c:v>58768</c:v>
                </c:pt>
                <c:pt idx="3280">
                  <c:v>58775</c:v>
                </c:pt>
                <c:pt idx="3281">
                  <c:v>58782</c:v>
                </c:pt>
                <c:pt idx="3282">
                  <c:v>58789</c:v>
                </c:pt>
                <c:pt idx="3283">
                  <c:v>58796</c:v>
                </c:pt>
                <c:pt idx="3284">
                  <c:v>58803</c:v>
                </c:pt>
                <c:pt idx="3285">
                  <c:v>58810</c:v>
                </c:pt>
                <c:pt idx="3286">
                  <c:v>58817</c:v>
                </c:pt>
                <c:pt idx="3287">
                  <c:v>58824</c:v>
                </c:pt>
                <c:pt idx="3288">
                  <c:v>58831</c:v>
                </c:pt>
                <c:pt idx="3289">
                  <c:v>58838</c:v>
                </c:pt>
                <c:pt idx="3290">
                  <c:v>58845</c:v>
                </c:pt>
                <c:pt idx="3291">
                  <c:v>58852</c:v>
                </c:pt>
                <c:pt idx="3292">
                  <c:v>58859</c:v>
                </c:pt>
                <c:pt idx="3293">
                  <c:v>58866</c:v>
                </c:pt>
                <c:pt idx="3294">
                  <c:v>58873</c:v>
                </c:pt>
                <c:pt idx="3295">
                  <c:v>58880</c:v>
                </c:pt>
                <c:pt idx="3296">
                  <c:v>58887</c:v>
                </c:pt>
                <c:pt idx="3297">
                  <c:v>58894</c:v>
                </c:pt>
                <c:pt idx="3298">
                  <c:v>58901</c:v>
                </c:pt>
                <c:pt idx="3299">
                  <c:v>58908</c:v>
                </c:pt>
                <c:pt idx="3300">
                  <c:v>58915</c:v>
                </c:pt>
                <c:pt idx="3301">
                  <c:v>58922</c:v>
                </c:pt>
                <c:pt idx="3302">
                  <c:v>58929</c:v>
                </c:pt>
                <c:pt idx="3303">
                  <c:v>58936</c:v>
                </c:pt>
                <c:pt idx="3304">
                  <c:v>58943</c:v>
                </c:pt>
                <c:pt idx="3305">
                  <c:v>58950</c:v>
                </c:pt>
                <c:pt idx="3306">
                  <c:v>58957</c:v>
                </c:pt>
                <c:pt idx="3307">
                  <c:v>58964</c:v>
                </c:pt>
                <c:pt idx="3308">
                  <c:v>58971</c:v>
                </c:pt>
                <c:pt idx="3309">
                  <c:v>58978</c:v>
                </c:pt>
                <c:pt idx="3310">
                  <c:v>58985</c:v>
                </c:pt>
                <c:pt idx="3311">
                  <c:v>58992</c:v>
                </c:pt>
                <c:pt idx="3312">
                  <c:v>58999</c:v>
                </c:pt>
                <c:pt idx="3313">
                  <c:v>59006</c:v>
                </c:pt>
                <c:pt idx="3314">
                  <c:v>59013</c:v>
                </c:pt>
                <c:pt idx="3315">
                  <c:v>59020</c:v>
                </c:pt>
                <c:pt idx="3316">
                  <c:v>59027</c:v>
                </c:pt>
                <c:pt idx="3317">
                  <c:v>59034</c:v>
                </c:pt>
                <c:pt idx="3318">
                  <c:v>59041</c:v>
                </c:pt>
                <c:pt idx="3319">
                  <c:v>59048</c:v>
                </c:pt>
                <c:pt idx="3320">
                  <c:v>59055</c:v>
                </c:pt>
                <c:pt idx="3321">
                  <c:v>59062</c:v>
                </c:pt>
                <c:pt idx="3322">
                  <c:v>59069</c:v>
                </c:pt>
                <c:pt idx="3323">
                  <c:v>59076</c:v>
                </c:pt>
                <c:pt idx="3324">
                  <c:v>59083</c:v>
                </c:pt>
                <c:pt idx="3325">
                  <c:v>59090</c:v>
                </c:pt>
                <c:pt idx="3326">
                  <c:v>59097</c:v>
                </c:pt>
                <c:pt idx="3327">
                  <c:v>59104</c:v>
                </c:pt>
                <c:pt idx="3328">
                  <c:v>59111</c:v>
                </c:pt>
                <c:pt idx="3329">
                  <c:v>59118</c:v>
                </c:pt>
                <c:pt idx="3330">
                  <c:v>59125</c:v>
                </c:pt>
                <c:pt idx="3331">
                  <c:v>59132</c:v>
                </c:pt>
                <c:pt idx="3332">
                  <c:v>59139</c:v>
                </c:pt>
                <c:pt idx="3333">
                  <c:v>59146</c:v>
                </c:pt>
                <c:pt idx="3334">
                  <c:v>59153</c:v>
                </c:pt>
                <c:pt idx="3335">
                  <c:v>59160</c:v>
                </c:pt>
                <c:pt idx="3336">
                  <c:v>59167</c:v>
                </c:pt>
                <c:pt idx="3337">
                  <c:v>59174</c:v>
                </c:pt>
                <c:pt idx="3338">
                  <c:v>59181</c:v>
                </c:pt>
                <c:pt idx="3339">
                  <c:v>59188</c:v>
                </c:pt>
                <c:pt idx="3340">
                  <c:v>59195</c:v>
                </c:pt>
                <c:pt idx="3341">
                  <c:v>59202</c:v>
                </c:pt>
                <c:pt idx="3342">
                  <c:v>59209</c:v>
                </c:pt>
                <c:pt idx="3343">
                  <c:v>59216</c:v>
                </c:pt>
                <c:pt idx="3344">
                  <c:v>59223</c:v>
                </c:pt>
                <c:pt idx="3345">
                  <c:v>59230</c:v>
                </c:pt>
                <c:pt idx="3346">
                  <c:v>59237</c:v>
                </c:pt>
                <c:pt idx="3347">
                  <c:v>59244</c:v>
                </c:pt>
                <c:pt idx="3348">
                  <c:v>59251</c:v>
                </c:pt>
                <c:pt idx="3349">
                  <c:v>59258</c:v>
                </c:pt>
                <c:pt idx="3350">
                  <c:v>59265</c:v>
                </c:pt>
                <c:pt idx="3351">
                  <c:v>59272</c:v>
                </c:pt>
                <c:pt idx="3352">
                  <c:v>59279</c:v>
                </c:pt>
                <c:pt idx="3353">
                  <c:v>59286</c:v>
                </c:pt>
                <c:pt idx="3354">
                  <c:v>59293</c:v>
                </c:pt>
                <c:pt idx="3355">
                  <c:v>59300</c:v>
                </c:pt>
                <c:pt idx="3356">
                  <c:v>59307</c:v>
                </c:pt>
                <c:pt idx="3357">
                  <c:v>59314</c:v>
                </c:pt>
                <c:pt idx="3358">
                  <c:v>59321</c:v>
                </c:pt>
                <c:pt idx="3359">
                  <c:v>59328</c:v>
                </c:pt>
                <c:pt idx="3360">
                  <c:v>59335</c:v>
                </c:pt>
                <c:pt idx="3361">
                  <c:v>59342</c:v>
                </c:pt>
                <c:pt idx="3362">
                  <c:v>59349</c:v>
                </c:pt>
                <c:pt idx="3363">
                  <c:v>59356</c:v>
                </c:pt>
                <c:pt idx="3364">
                  <c:v>59363</c:v>
                </c:pt>
                <c:pt idx="3365">
                  <c:v>59370</c:v>
                </c:pt>
                <c:pt idx="3366">
                  <c:v>59377</c:v>
                </c:pt>
                <c:pt idx="3367">
                  <c:v>59384</c:v>
                </c:pt>
                <c:pt idx="3368">
                  <c:v>59391</c:v>
                </c:pt>
                <c:pt idx="3369">
                  <c:v>59398</c:v>
                </c:pt>
                <c:pt idx="3370">
                  <c:v>59405</c:v>
                </c:pt>
                <c:pt idx="3371">
                  <c:v>59412</c:v>
                </c:pt>
                <c:pt idx="3372">
                  <c:v>59419</c:v>
                </c:pt>
                <c:pt idx="3373">
                  <c:v>59426</c:v>
                </c:pt>
                <c:pt idx="3374">
                  <c:v>59433</c:v>
                </c:pt>
                <c:pt idx="3375">
                  <c:v>59440</c:v>
                </c:pt>
                <c:pt idx="3376">
                  <c:v>59447</c:v>
                </c:pt>
                <c:pt idx="3377">
                  <c:v>59454</c:v>
                </c:pt>
                <c:pt idx="3378">
                  <c:v>59461</c:v>
                </c:pt>
                <c:pt idx="3379">
                  <c:v>59468</c:v>
                </c:pt>
                <c:pt idx="3380">
                  <c:v>59475</c:v>
                </c:pt>
                <c:pt idx="3381">
                  <c:v>59482</c:v>
                </c:pt>
                <c:pt idx="3382">
                  <c:v>59489</c:v>
                </c:pt>
                <c:pt idx="3383">
                  <c:v>59496</c:v>
                </c:pt>
                <c:pt idx="3384">
                  <c:v>59503</c:v>
                </c:pt>
                <c:pt idx="3385">
                  <c:v>59510</c:v>
                </c:pt>
                <c:pt idx="3386">
                  <c:v>59517</c:v>
                </c:pt>
                <c:pt idx="3387">
                  <c:v>59524</c:v>
                </c:pt>
                <c:pt idx="3388">
                  <c:v>59532</c:v>
                </c:pt>
                <c:pt idx="3389">
                  <c:v>59539</c:v>
                </c:pt>
                <c:pt idx="3390">
                  <c:v>59546</c:v>
                </c:pt>
                <c:pt idx="3391">
                  <c:v>59553</c:v>
                </c:pt>
                <c:pt idx="3392">
                  <c:v>59560</c:v>
                </c:pt>
                <c:pt idx="3393">
                  <c:v>59567</c:v>
                </c:pt>
                <c:pt idx="3394">
                  <c:v>59574</c:v>
                </c:pt>
                <c:pt idx="3395">
                  <c:v>59581</c:v>
                </c:pt>
                <c:pt idx="3396">
                  <c:v>59588</c:v>
                </c:pt>
                <c:pt idx="3397">
                  <c:v>59595</c:v>
                </c:pt>
                <c:pt idx="3398">
                  <c:v>59602</c:v>
                </c:pt>
                <c:pt idx="3399">
                  <c:v>59609</c:v>
                </c:pt>
                <c:pt idx="3400">
                  <c:v>59616</c:v>
                </c:pt>
                <c:pt idx="3401">
                  <c:v>59623</c:v>
                </c:pt>
                <c:pt idx="3402">
                  <c:v>59630</c:v>
                </c:pt>
                <c:pt idx="3403">
                  <c:v>59637</c:v>
                </c:pt>
                <c:pt idx="3404">
                  <c:v>59644</c:v>
                </c:pt>
                <c:pt idx="3405">
                  <c:v>59651</c:v>
                </c:pt>
                <c:pt idx="3406">
                  <c:v>59658</c:v>
                </c:pt>
                <c:pt idx="3407">
                  <c:v>59665</c:v>
                </c:pt>
                <c:pt idx="3408">
                  <c:v>59672</c:v>
                </c:pt>
                <c:pt idx="3409">
                  <c:v>59679</c:v>
                </c:pt>
                <c:pt idx="3410">
                  <c:v>59686</c:v>
                </c:pt>
                <c:pt idx="3411">
                  <c:v>59693</c:v>
                </c:pt>
                <c:pt idx="3412">
                  <c:v>59700</c:v>
                </c:pt>
                <c:pt idx="3413">
                  <c:v>59707</c:v>
                </c:pt>
                <c:pt idx="3414">
                  <c:v>59714</c:v>
                </c:pt>
                <c:pt idx="3415">
                  <c:v>59721</c:v>
                </c:pt>
                <c:pt idx="3416">
                  <c:v>59728</c:v>
                </c:pt>
                <c:pt idx="3417">
                  <c:v>59735</c:v>
                </c:pt>
                <c:pt idx="3418">
                  <c:v>59742</c:v>
                </c:pt>
                <c:pt idx="3419">
                  <c:v>59749</c:v>
                </c:pt>
                <c:pt idx="3420">
                  <c:v>59756</c:v>
                </c:pt>
                <c:pt idx="3421">
                  <c:v>59763</c:v>
                </c:pt>
                <c:pt idx="3422">
                  <c:v>59770</c:v>
                </c:pt>
                <c:pt idx="3423">
                  <c:v>59777</c:v>
                </c:pt>
                <c:pt idx="3424">
                  <c:v>59784</c:v>
                </c:pt>
                <c:pt idx="3425">
                  <c:v>59791</c:v>
                </c:pt>
                <c:pt idx="3426">
                  <c:v>59798</c:v>
                </c:pt>
                <c:pt idx="3427">
                  <c:v>59805</c:v>
                </c:pt>
                <c:pt idx="3428">
                  <c:v>59812</c:v>
                </c:pt>
                <c:pt idx="3429">
                  <c:v>59819</c:v>
                </c:pt>
                <c:pt idx="3430">
                  <c:v>59826</c:v>
                </c:pt>
                <c:pt idx="3431">
                  <c:v>59833</c:v>
                </c:pt>
                <c:pt idx="3432">
                  <c:v>59840</c:v>
                </c:pt>
                <c:pt idx="3433">
                  <c:v>59847</c:v>
                </c:pt>
                <c:pt idx="3434">
                  <c:v>59854</c:v>
                </c:pt>
                <c:pt idx="3435">
                  <c:v>59861</c:v>
                </c:pt>
                <c:pt idx="3436">
                  <c:v>59868</c:v>
                </c:pt>
                <c:pt idx="3437">
                  <c:v>59875</c:v>
                </c:pt>
                <c:pt idx="3438">
                  <c:v>59882</c:v>
                </c:pt>
                <c:pt idx="3439">
                  <c:v>59889</c:v>
                </c:pt>
                <c:pt idx="3440">
                  <c:v>59897</c:v>
                </c:pt>
                <c:pt idx="3441">
                  <c:v>59904</c:v>
                </c:pt>
                <c:pt idx="3442">
                  <c:v>59911</c:v>
                </c:pt>
                <c:pt idx="3443">
                  <c:v>59918</c:v>
                </c:pt>
                <c:pt idx="3444">
                  <c:v>59925</c:v>
                </c:pt>
                <c:pt idx="3445">
                  <c:v>59932</c:v>
                </c:pt>
                <c:pt idx="3446">
                  <c:v>59939</c:v>
                </c:pt>
                <c:pt idx="3447">
                  <c:v>59946</c:v>
                </c:pt>
                <c:pt idx="3448">
                  <c:v>59953</c:v>
                </c:pt>
                <c:pt idx="3449">
                  <c:v>59960</c:v>
                </c:pt>
                <c:pt idx="3450">
                  <c:v>59967</c:v>
                </c:pt>
                <c:pt idx="3451">
                  <c:v>59974</c:v>
                </c:pt>
                <c:pt idx="3452">
                  <c:v>59981</c:v>
                </c:pt>
                <c:pt idx="3453">
                  <c:v>59988</c:v>
                </c:pt>
                <c:pt idx="3454">
                  <c:v>59995</c:v>
                </c:pt>
                <c:pt idx="3455">
                  <c:v>60002</c:v>
                </c:pt>
                <c:pt idx="3456">
                  <c:v>60009</c:v>
                </c:pt>
                <c:pt idx="3457">
                  <c:v>60016</c:v>
                </c:pt>
                <c:pt idx="3458">
                  <c:v>60024</c:v>
                </c:pt>
                <c:pt idx="3459">
                  <c:v>60031</c:v>
                </c:pt>
                <c:pt idx="3460">
                  <c:v>60038</c:v>
                </c:pt>
                <c:pt idx="3461">
                  <c:v>60045</c:v>
                </c:pt>
                <c:pt idx="3462">
                  <c:v>60052</c:v>
                </c:pt>
                <c:pt idx="3463">
                  <c:v>60059</c:v>
                </c:pt>
                <c:pt idx="3464">
                  <c:v>60066</c:v>
                </c:pt>
                <c:pt idx="3465">
                  <c:v>60073</c:v>
                </c:pt>
                <c:pt idx="3466">
                  <c:v>60080</c:v>
                </c:pt>
                <c:pt idx="3467">
                  <c:v>60087</c:v>
                </c:pt>
                <c:pt idx="3468">
                  <c:v>60094</c:v>
                </c:pt>
                <c:pt idx="3469">
                  <c:v>60101</c:v>
                </c:pt>
                <c:pt idx="3470">
                  <c:v>60108</c:v>
                </c:pt>
                <c:pt idx="3471">
                  <c:v>60115</c:v>
                </c:pt>
                <c:pt idx="3472">
                  <c:v>60122</c:v>
                </c:pt>
                <c:pt idx="3473">
                  <c:v>60129</c:v>
                </c:pt>
                <c:pt idx="3474">
                  <c:v>60136</c:v>
                </c:pt>
                <c:pt idx="3475">
                  <c:v>60143</c:v>
                </c:pt>
                <c:pt idx="3476">
                  <c:v>60150</c:v>
                </c:pt>
                <c:pt idx="3477">
                  <c:v>60157</c:v>
                </c:pt>
                <c:pt idx="3478">
                  <c:v>60164</c:v>
                </c:pt>
                <c:pt idx="3479">
                  <c:v>60171</c:v>
                </c:pt>
                <c:pt idx="3480">
                  <c:v>60178</c:v>
                </c:pt>
                <c:pt idx="3481">
                  <c:v>60185</c:v>
                </c:pt>
                <c:pt idx="3482">
                  <c:v>60192</c:v>
                </c:pt>
                <c:pt idx="3483">
                  <c:v>60199</c:v>
                </c:pt>
                <c:pt idx="3484">
                  <c:v>60206</c:v>
                </c:pt>
                <c:pt idx="3485">
                  <c:v>60213</c:v>
                </c:pt>
                <c:pt idx="3486">
                  <c:v>60220</c:v>
                </c:pt>
                <c:pt idx="3487">
                  <c:v>60227</c:v>
                </c:pt>
                <c:pt idx="3488">
                  <c:v>60234</c:v>
                </c:pt>
                <c:pt idx="3489">
                  <c:v>60241</c:v>
                </c:pt>
                <c:pt idx="3490">
                  <c:v>60248</c:v>
                </c:pt>
                <c:pt idx="3491">
                  <c:v>60255</c:v>
                </c:pt>
                <c:pt idx="3492">
                  <c:v>60265</c:v>
                </c:pt>
                <c:pt idx="3493">
                  <c:v>60272</c:v>
                </c:pt>
                <c:pt idx="3494">
                  <c:v>60279</c:v>
                </c:pt>
                <c:pt idx="3495">
                  <c:v>60286</c:v>
                </c:pt>
                <c:pt idx="3496">
                  <c:v>60293</c:v>
                </c:pt>
                <c:pt idx="3497">
                  <c:v>60300</c:v>
                </c:pt>
                <c:pt idx="3498">
                  <c:v>60307</c:v>
                </c:pt>
                <c:pt idx="3499">
                  <c:v>60314</c:v>
                </c:pt>
                <c:pt idx="3500">
                  <c:v>60321</c:v>
                </c:pt>
                <c:pt idx="3501">
                  <c:v>60328</c:v>
                </c:pt>
                <c:pt idx="3502">
                  <c:v>60335</c:v>
                </c:pt>
                <c:pt idx="3503">
                  <c:v>60342</c:v>
                </c:pt>
                <c:pt idx="3504">
                  <c:v>60349</c:v>
                </c:pt>
                <c:pt idx="3505">
                  <c:v>60357</c:v>
                </c:pt>
                <c:pt idx="3506">
                  <c:v>60364</c:v>
                </c:pt>
                <c:pt idx="3507">
                  <c:v>60371</c:v>
                </c:pt>
                <c:pt idx="3508">
                  <c:v>60378</c:v>
                </c:pt>
                <c:pt idx="3509">
                  <c:v>60385</c:v>
                </c:pt>
                <c:pt idx="3510">
                  <c:v>60392</c:v>
                </c:pt>
                <c:pt idx="3511">
                  <c:v>60399</c:v>
                </c:pt>
                <c:pt idx="3512">
                  <c:v>60406</c:v>
                </c:pt>
                <c:pt idx="3513">
                  <c:v>60413</c:v>
                </c:pt>
                <c:pt idx="3514">
                  <c:v>60420</c:v>
                </c:pt>
                <c:pt idx="3515">
                  <c:v>60427</c:v>
                </c:pt>
                <c:pt idx="3516">
                  <c:v>60434</c:v>
                </c:pt>
                <c:pt idx="3517">
                  <c:v>60441</c:v>
                </c:pt>
                <c:pt idx="3518">
                  <c:v>60448</c:v>
                </c:pt>
                <c:pt idx="3519">
                  <c:v>60455</c:v>
                </c:pt>
                <c:pt idx="3520">
                  <c:v>60462</c:v>
                </c:pt>
                <c:pt idx="3521">
                  <c:v>60469</c:v>
                </c:pt>
                <c:pt idx="3522">
                  <c:v>60476</c:v>
                </c:pt>
                <c:pt idx="3523">
                  <c:v>60483</c:v>
                </c:pt>
                <c:pt idx="3524">
                  <c:v>60490</c:v>
                </c:pt>
                <c:pt idx="3525">
                  <c:v>60497</c:v>
                </c:pt>
                <c:pt idx="3526">
                  <c:v>60504</c:v>
                </c:pt>
                <c:pt idx="3527">
                  <c:v>60511</c:v>
                </c:pt>
                <c:pt idx="3528">
                  <c:v>60518</c:v>
                </c:pt>
                <c:pt idx="3529">
                  <c:v>60525</c:v>
                </c:pt>
                <c:pt idx="3530">
                  <c:v>60532</c:v>
                </c:pt>
                <c:pt idx="3531">
                  <c:v>60539</c:v>
                </c:pt>
                <c:pt idx="3532">
                  <c:v>60546</c:v>
                </c:pt>
                <c:pt idx="3533">
                  <c:v>60553</c:v>
                </c:pt>
                <c:pt idx="3534">
                  <c:v>60560</c:v>
                </c:pt>
                <c:pt idx="3535">
                  <c:v>60567</c:v>
                </c:pt>
                <c:pt idx="3536">
                  <c:v>60574</c:v>
                </c:pt>
                <c:pt idx="3537">
                  <c:v>60581</c:v>
                </c:pt>
                <c:pt idx="3538">
                  <c:v>60588</c:v>
                </c:pt>
                <c:pt idx="3539">
                  <c:v>60595</c:v>
                </c:pt>
                <c:pt idx="3540">
                  <c:v>60602</c:v>
                </c:pt>
                <c:pt idx="3541">
                  <c:v>60609</c:v>
                </c:pt>
                <c:pt idx="3542">
                  <c:v>60616</c:v>
                </c:pt>
                <c:pt idx="3543">
                  <c:v>60623</c:v>
                </c:pt>
                <c:pt idx="3544">
                  <c:v>60630</c:v>
                </c:pt>
                <c:pt idx="3545">
                  <c:v>60637</c:v>
                </c:pt>
                <c:pt idx="3546">
                  <c:v>60644</c:v>
                </c:pt>
                <c:pt idx="3547">
                  <c:v>60651</c:v>
                </c:pt>
                <c:pt idx="3548">
                  <c:v>60658</c:v>
                </c:pt>
                <c:pt idx="3549">
                  <c:v>60665</c:v>
                </c:pt>
                <c:pt idx="3550">
                  <c:v>60672</c:v>
                </c:pt>
                <c:pt idx="3551">
                  <c:v>60679</c:v>
                </c:pt>
                <c:pt idx="3552">
                  <c:v>60686</c:v>
                </c:pt>
                <c:pt idx="3553">
                  <c:v>60693</c:v>
                </c:pt>
                <c:pt idx="3554">
                  <c:v>60700</c:v>
                </c:pt>
                <c:pt idx="3555">
                  <c:v>60707</c:v>
                </c:pt>
                <c:pt idx="3556">
                  <c:v>60714</c:v>
                </c:pt>
                <c:pt idx="3557">
                  <c:v>60721</c:v>
                </c:pt>
                <c:pt idx="3558">
                  <c:v>60728</c:v>
                </c:pt>
                <c:pt idx="3559">
                  <c:v>60735</c:v>
                </c:pt>
                <c:pt idx="3560">
                  <c:v>60742</c:v>
                </c:pt>
                <c:pt idx="3561">
                  <c:v>60749</c:v>
                </c:pt>
                <c:pt idx="3562">
                  <c:v>60756</c:v>
                </c:pt>
                <c:pt idx="3563">
                  <c:v>60763</c:v>
                </c:pt>
                <c:pt idx="3564">
                  <c:v>60770</c:v>
                </c:pt>
                <c:pt idx="3565">
                  <c:v>60777</c:v>
                </c:pt>
                <c:pt idx="3566">
                  <c:v>60784</c:v>
                </c:pt>
                <c:pt idx="3567">
                  <c:v>60791</c:v>
                </c:pt>
                <c:pt idx="3568">
                  <c:v>60798</c:v>
                </c:pt>
                <c:pt idx="3569">
                  <c:v>60805</c:v>
                </c:pt>
                <c:pt idx="3570">
                  <c:v>60812</c:v>
                </c:pt>
                <c:pt idx="3571">
                  <c:v>60819</c:v>
                </c:pt>
                <c:pt idx="3572">
                  <c:v>60826</c:v>
                </c:pt>
                <c:pt idx="3573">
                  <c:v>60833</c:v>
                </c:pt>
                <c:pt idx="3574">
                  <c:v>60840</c:v>
                </c:pt>
                <c:pt idx="3575">
                  <c:v>60847</c:v>
                </c:pt>
                <c:pt idx="3576">
                  <c:v>60854</c:v>
                </c:pt>
                <c:pt idx="3577">
                  <c:v>60861</c:v>
                </c:pt>
                <c:pt idx="3578">
                  <c:v>60868</c:v>
                </c:pt>
                <c:pt idx="3579">
                  <c:v>60875</c:v>
                </c:pt>
                <c:pt idx="3580">
                  <c:v>60882</c:v>
                </c:pt>
                <c:pt idx="3581">
                  <c:v>60889</c:v>
                </c:pt>
                <c:pt idx="3582">
                  <c:v>60896</c:v>
                </c:pt>
                <c:pt idx="3583">
                  <c:v>60903</c:v>
                </c:pt>
                <c:pt idx="3584">
                  <c:v>60910</c:v>
                </c:pt>
                <c:pt idx="3585">
                  <c:v>60917</c:v>
                </c:pt>
                <c:pt idx="3586">
                  <c:v>60924</c:v>
                </c:pt>
                <c:pt idx="3587">
                  <c:v>60931</c:v>
                </c:pt>
                <c:pt idx="3588">
                  <c:v>60938</c:v>
                </c:pt>
                <c:pt idx="3589">
                  <c:v>60945</c:v>
                </c:pt>
                <c:pt idx="3590">
                  <c:v>60952</c:v>
                </c:pt>
                <c:pt idx="3591">
                  <c:v>60959</c:v>
                </c:pt>
                <c:pt idx="3592">
                  <c:v>60966</c:v>
                </c:pt>
                <c:pt idx="3593">
                  <c:v>60973</c:v>
                </c:pt>
                <c:pt idx="3594">
                  <c:v>60980</c:v>
                </c:pt>
                <c:pt idx="3595">
                  <c:v>60987</c:v>
                </c:pt>
                <c:pt idx="3596">
                  <c:v>60994</c:v>
                </c:pt>
                <c:pt idx="3597">
                  <c:v>61001</c:v>
                </c:pt>
                <c:pt idx="3598">
                  <c:v>61008</c:v>
                </c:pt>
                <c:pt idx="3599">
                  <c:v>61015</c:v>
                </c:pt>
                <c:pt idx="3600">
                  <c:v>61022</c:v>
                </c:pt>
                <c:pt idx="3601">
                  <c:v>61029</c:v>
                </c:pt>
                <c:pt idx="3602">
                  <c:v>61036</c:v>
                </c:pt>
                <c:pt idx="3603">
                  <c:v>61043</c:v>
                </c:pt>
                <c:pt idx="3604">
                  <c:v>61050</c:v>
                </c:pt>
                <c:pt idx="3605">
                  <c:v>61057</c:v>
                </c:pt>
                <c:pt idx="3606">
                  <c:v>61064</c:v>
                </c:pt>
                <c:pt idx="3607">
                  <c:v>61071</c:v>
                </c:pt>
                <c:pt idx="3608">
                  <c:v>61078</c:v>
                </c:pt>
                <c:pt idx="3609">
                  <c:v>61085</c:v>
                </c:pt>
                <c:pt idx="3610">
                  <c:v>61092</c:v>
                </c:pt>
                <c:pt idx="3611">
                  <c:v>61099</c:v>
                </c:pt>
                <c:pt idx="3612">
                  <c:v>61106</c:v>
                </c:pt>
                <c:pt idx="3613">
                  <c:v>61113</c:v>
                </c:pt>
                <c:pt idx="3614">
                  <c:v>61120</c:v>
                </c:pt>
                <c:pt idx="3615">
                  <c:v>61127</c:v>
                </c:pt>
                <c:pt idx="3616">
                  <c:v>61134</c:v>
                </c:pt>
                <c:pt idx="3617">
                  <c:v>61141</c:v>
                </c:pt>
                <c:pt idx="3618">
                  <c:v>61148</c:v>
                </c:pt>
                <c:pt idx="3619">
                  <c:v>61155</c:v>
                </c:pt>
                <c:pt idx="3620">
                  <c:v>61162</c:v>
                </c:pt>
                <c:pt idx="3621">
                  <c:v>61169</c:v>
                </c:pt>
                <c:pt idx="3622">
                  <c:v>61176</c:v>
                </c:pt>
                <c:pt idx="3623">
                  <c:v>61183</c:v>
                </c:pt>
                <c:pt idx="3624">
                  <c:v>61190</c:v>
                </c:pt>
                <c:pt idx="3625">
                  <c:v>61197</c:v>
                </c:pt>
                <c:pt idx="3626">
                  <c:v>61204</c:v>
                </c:pt>
                <c:pt idx="3627">
                  <c:v>61211</c:v>
                </c:pt>
                <c:pt idx="3628">
                  <c:v>61218</c:v>
                </c:pt>
                <c:pt idx="3629">
                  <c:v>61225</c:v>
                </c:pt>
                <c:pt idx="3630">
                  <c:v>61232</c:v>
                </c:pt>
                <c:pt idx="3631">
                  <c:v>61239</c:v>
                </c:pt>
                <c:pt idx="3632">
                  <c:v>61246</c:v>
                </c:pt>
                <c:pt idx="3633">
                  <c:v>61253</c:v>
                </c:pt>
                <c:pt idx="3634">
                  <c:v>61260</c:v>
                </c:pt>
                <c:pt idx="3635">
                  <c:v>61267</c:v>
                </c:pt>
                <c:pt idx="3636">
                  <c:v>61274</c:v>
                </c:pt>
                <c:pt idx="3637">
                  <c:v>61281</c:v>
                </c:pt>
                <c:pt idx="3638">
                  <c:v>61288</c:v>
                </c:pt>
                <c:pt idx="3639">
                  <c:v>61295</c:v>
                </c:pt>
                <c:pt idx="3640">
                  <c:v>61302</c:v>
                </c:pt>
                <c:pt idx="3641">
                  <c:v>61309</c:v>
                </c:pt>
                <c:pt idx="3642">
                  <c:v>61316</c:v>
                </c:pt>
                <c:pt idx="3643">
                  <c:v>61323</c:v>
                </c:pt>
                <c:pt idx="3644">
                  <c:v>61330</c:v>
                </c:pt>
                <c:pt idx="3645">
                  <c:v>61337</c:v>
                </c:pt>
                <c:pt idx="3646">
                  <c:v>61344</c:v>
                </c:pt>
                <c:pt idx="3647">
                  <c:v>61351</c:v>
                </c:pt>
                <c:pt idx="3648">
                  <c:v>61358</c:v>
                </c:pt>
                <c:pt idx="3649">
                  <c:v>61365</c:v>
                </c:pt>
                <c:pt idx="3650">
                  <c:v>61372</c:v>
                </c:pt>
                <c:pt idx="3651">
                  <c:v>61379</c:v>
                </c:pt>
                <c:pt idx="3652">
                  <c:v>61386</c:v>
                </c:pt>
                <c:pt idx="3653">
                  <c:v>61393</c:v>
                </c:pt>
                <c:pt idx="3654">
                  <c:v>61400</c:v>
                </c:pt>
                <c:pt idx="3655">
                  <c:v>61407</c:v>
                </c:pt>
                <c:pt idx="3656">
                  <c:v>61414</c:v>
                </c:pt>
                <c:pt idx="3657">
                  <c:v>61421</c:v>
                </c:pt>
                <c:pt idx="3658">
                  <c:v>61428</c:v>
                </c:pt>
                <c:pt idx="3659">
                  <c:v>61435</c:v>
                </c:pt>
                <c:pt idx="3660">
                  <c:v>61442</c:v>
                </c:pt>
                <c:pt idx="3661">
                  <c:v>61449</c:v>
                </c:pt>
                <c:pt idx="3662">
                  <c:v>61456</c:v>
                </c:pt>
                <c:pt idx="3663">
                  <c:v>61463</c:v>
                </c:pt>
                <c:pt idx="3664">
                  <c:v>61470</c:v>
                </c:pt>
                <c:pt idx="3665">
                  <c:v>61477</c:v>
                </c:pt>
                <c:pt idx="3666">
                  <c:v>61485</c:v>
                </c:pt>
                <c:pt idx="3667">
                  <c:v>61492</c:v>
                </c:pt>
                <c:pt idx="3668">
                  <c:v>61499</c:v>
                </c:pt>
                <c:pt idx="3669">
                  <c:v>61506</c:v>
                </c:pt>
                <c:pt idx="3670">
                  <c:v>61513</c:v>
                </c:pt>
                <c:pt idx="3671">
                  <c:v>61520</c:v>
                </c:pt>
                <c:pt idx="3672">
                  <c:v>61527</c:v>
                </c:pt>
                <c:pt idx="3673">
                  <c:v>61534</c:v>
                </c:pt>
                <c:pt idx="3674">
                  <c:v>61541</c:v>
                </c:pt>
                <c:pt idx="3675">
                  <c:v>61548</c:v>
                </c:pt>
                <c:pt idx="3676">
                  <c:v>61555</c:v>
                </c:pt>
                <c:pt idx="3677">
                  <c:v>61562</c:v>
                </c:pt>
                <c:pt idx="3678">
                  <c:v>61569</c:v>
                </c:pt>
                <c:pt idx="3679">
                  <c:v>61576</c:v>
                </c:pt>
                <c:pt idx="3680">
                  <c:v>61583</c:v>
                </c:pt>
                <c:pt idx="3681">
                  <c:v>61590</c:v>
                </c:pt>
                <c:pt idx="3682">
                  <c:v>61597</c:v>
                </c:pt>
                <c:pt idx="3683">
                  <c:v>61604</c:v>
                </c:pt>
                <c:pt idx="3684">
                  <c:v>61611</c:v>
                </c:pt>
                <c:pt idx="3685">
                  <c:v>61618</c:v>
                </c:pt>
                <c:pt idx="3686">
                  <c:v>61625</c:v>
                </c:pt>
                <c:pt idx="3687">
                  <c:v>61632</c:v>
                </c:pt>
                <c:pt idx="3688">
                  <c:v>61639</c:v>
                </c:pt>
                <c:pt idx="3689">
                  <c:v>61646</c:v>
                </c:pt>
                <c:pt idx="3690">
                  <c:v>61653</c:v>
                </c:pt>
                <c:pt idx="3691">
                  <c:v>61660</c:v>
                </c:pt>
                <c:pt idx="3692">
                  <c:v>61667</c:v>
                </c:pt>
                <c:pt idx="3693">
                  <c:v>61674</c:v>
                </c:pt>
                <c:pt idx="3694">
                  <c:v>61681</c:v>
                </c:pt>
                <c:pt idx="3695">
                  <c:v>61688</c:v>
                </c:pt>
                <c:pt idx="3696">
                  <c:v>61695</c:v>
                </c:pt>
                <c:pt idx="3697">
                  <c:v>61702</c:v>
                </c:pt>
                <c:pt idx="3698">
                  <c:v>61709</c:v>
                </c:pt>
                <c:pt idx="3699">
                  <c:v>61716</c:v>
                </c:pt>
                <c:pt idx="3700">
                  <c:v>61724</c:v>
                </c:pt>
                <c:pt idx="3701">
                  <c:v>61731</c:v>
                </c:pt>
                <c:pt idx="3702">
                  <c:v>61738</c:v>
                </c:pt>
                <c:pt idx="3703">
                  <c:v>61745</c:v>
                </c:pt>
                <c:pt idx="3704">
                  <c:v>61752</c:v>
                </c:pt>
                <c:pt idx="3705">
                  <c:v>61759</c:v>
                </c:pt>
                <c:pt idx="3706">
                  <c:v>61766</c:v>
                </c:pt>
                <c:pt idx="3707">
                  <c:v>61773</c:v>
                </c:pt>
                <c:pt idx="3708">
                  <c:v>61780</c:v>
                </c:pt>
                <c:pt idx="3709">
                  <c:v>61787</c:v>
                </c:pt>
                <c:pt idx="3710">
                  <c:v>61794</c:v>
                </c:pt>
                <c:pt idx="3711">
                  <c:v>61801</c:v>
                </c:pt>
                <c:pt idx="3712">
                  <c:v>61808</c:v>
                </c:pt>
                <c:pt idx="3713">
                  <c:v>61815</c:v>
                </c:pt>
                <c:pt idx="3714">
                  <c:v>61822</c:v>
                </c:pt>
                <c:pt idx="3715">
                  <c:v>61829</c:v>
                </c:pt>
                <c:pt idx="3716">
                  <c:v>61836</c:v>
                </c:pt>
                <c:pt idx="3717">
                  <c:v>61843</c:v>
                </c:pt>
                <c:pt idx="3718">
                  <c:v>61850</c:v>
                </c:pt>
                <c:pt idx="3719">
                  <c:v>61857</c:v>
                </c:pt>
                <c:pt idx="3720">
                  <c:v>61864</c:v>
                </c:pt>
                <c:pt idx="3721">
                  <c:v>61871</c:v>
                </c:pt>
                <c:pt idx="3722">
                  <c:v>61878</c:v>
                </c:pt>
                <c:pt idx="3723">
                  <c:v>61885</c:v>
                </c:pt>
                <c:pt idx="3724">
                  <c:v>61892</c:v>
                </c:pt>
                <c:pt idx="3725">
                  <c:v>61899</c:v>
                </c:pt>
                <c:pt idx="3726">
                  <c:v>61906</c:v>
                </c:pt>
                <c:pt idx="3727">
                  <c:v>61913</c:v>
                </c:pt>
                <c:pt idx="3728">
                  <c:v>61920</c:v>
                </c:pt>
                <c:pt idx="3729">
                  <c:v>61927</c:v>
                </c:pt>
                <c:pt idx="3730">
                  <c:v>61934</c:v>
                </c:pt>
                <c:pt idx="3731">
                  <c:v>61941</c:v>
                </c:pt>
                <c:pt idx="3732">
                  <c:v>61948</c:v>
                </c:pt>
                <c:pt idx="3733">
                  <c:v>61955</c:v>
                </c:pt>
                <c:pt idx="3734">
                  <c:v>61962</c:v>
                </c:pt>
                <c:pt idx="3735">
                  <c:v>61969</c:v>
                </c:pt>
                <c:pt idx="3736">
                  <c:v>61976</c:v>
                </c:pt>
                <c:pt idx="3737">
                  <c:v>61983</c:v>
                </c:pt>
                <c:pt idx="3738">
                  <c:v>61990</c:v>
                </c:pt>
                <c:pt idx="3739">
                  <c:v>61997</c:v>
                </c:pt>
                <c:pt idx="3740">
                  <c:v>62004</c:v>
                </c:pt>
                <c:pt idx="3741">
                  <c:v>62011</c:v>
                </c:pt>
                <c:pt idx="3742">
                  <c:v>62018</c:v>
                </c:pt>
                <c:pt idx="3743">
                  <c:v>62025</c:v>
                </c:pt>
                <c:pt idx="3744">
                  <c:v>62032</c:v>
                </c:pt>
                <c:pt idx="3745">
                  <c:v>62039</c:v>
                </c:pt>
                <c:pt idx="3746">
                  <c:v>62046</c:v>
                </c:pt>
                <c:pt idx="3747">
                  <c:v>62053</c:v>
                </c:pt>
                <c:pt idx="3748">
                  <c:v>62060</c:v>
                </c:pt>
                <c:pt idx="3749">
                  <c:v>62067</c:v>
                </c:pt>
                <c:pt idx="3750">
                  <c:v>62074</c:v>
                </c:pt>
                <c:pt idx="3751">
                  <c:v>62081</c:v>
                </c:pt>
                <c:pt idx="3752">
                  <c:v>62089</c:v>
                </c:pt>
                <c:pt idx="3753">
                  <c:v>62096</c:v>
                </c:pt>
                <c:pt idx="3754">
                  <c:v>62103</c:v>
                </c:pt>
                <c:pt idx="3755">
                  <c:v>62110</c:v>
                </c:pt>
                <c:pt idx="3756">
                  <c:v>62117</c:v>
                </c:pt>
                <c:pt idx="3757">
                  <c:v>62124</c:v>
                </c:pt>
                <c:pt idx="3758">
                  <c:v>62131</c:v>
                </c:pt>
                <c:pt idx="3759">
                  <c:v>62138</c:v>
                </c:pt>
                <c:pt idx="3760">
                  <c:v>62145</c:v>
                </c:pt>
                <c:pt idx="3761">
                  <c:v>62152</c:v>
                </c:pt>
                <c:pt idx="3762">
                  <c:v>62159</c:v>
                </c:pt>
                <c:pt idx="3763">
                  <c:v>62166</c:v>
                </c:pt>
                <c:pt idx="3764">
                  <c:v>62173</c:v>
                </c:pt>
                <c:pt idx="3765">
                  <c:v>62179</c:v>
                </c:pt>
                <c:pt idx="3766">
                  <c:v>62186</c:v>
                </c:pt>
                <c:pt idx="3767">
                  <c:v>62193</c:v>
                </c:pt>
                <c:pt idx="3768">
                  <c:v>62200</c:v>
                </c:pt>
                <c:pt idx="3769">
                  <c:v>62207</c:v>
                </c:pt>
                <c:pt idx="3770">
                  <c:v>62215</c:v>
                </c:pt>
                <c:pt idx="3771">
                  <c:v>62222</c:v>
                </c:pt>
                <c:pt idx="3772">
                  <c:v>62229</c:v>
                </c:pt>
                <c:pt idx="3773">
                  <c:v>62236</c:v>
                </c:pt>
                <c:pt idx="3774">
                  <c:v>62243</c:v>
                </c:pt>
                <c:pt idx="3775">
                  <c:v>62250</c:v>
                </c:pt>
                <c:pt idx="3776">
                  <c:v>62257</c:v>
                </c:pt>
                <c:pt idx="3777">
                  <c:v>62264</c:v>
                </c:pt>
                <c:pt idx="3778">
                  <c:v>62271</c:v>
                </c:pt>
                <c:pt idx="3779">
                  <c:v>62278</c:v>
                </c:pt>
                <c:pt idx="3780">
                  <c:v>62285</c:v>
                </c:pt>
                <c:pt idx="3781">
                  <c:v>62292</c:v>
                </c:pt>
                <c:pt idx="3782">
                  <c:v>62299</c:v>
                </c:pt>
                <c:pt idx="3783">
                  <c:v>62306</c:v>
                </c:pt>
                <c:pt idx="3784">
                  <c:v>62313</c:v>
                </c:pt>
                <c:pt idx="3785">
                  <c:v>62320</c:v>
                </c:pt>
                <c:pt idx="3786">
                  <c:v>62327</c:v>
                </c:pt>
                <c:pt idx="3787">
                  <c:v>62334</c:v>
                </c:pt>
                <c:pt idx="3788">
                  <c:v>62341</c:v>
                </c:pt>
                <c:pt idx="3789">
                  <c:v>62348</c:v>
                </c:pt>
                <c:pt idx="3790">
                  <c:v>62355</c:v>
                </c:pt>
                <c:pt idx="3791">
                  <c:v>62362</c:v>
                </c:pt>
                <c:pt idx="3792">
                  <c:v>62369</c:v>
                </c:pt>
                <c:pt idx="3793">
                  <c:v>62376</c:v>
                </c:pt>
                <c:pt idx="3794">
                  <c:v>62383</c:v>
                </c:pt>
                <c:pt idx="3795">
                  <c:v>62390</c:v>
                </c:pt>
                <c:pt idx="3796">
                  <c:v>62397</c:v>
                </c:pt>
                <c:pt idx="3797">
                  <c:v>62404</c:v>
                </c:pt>
                <c:pt idx="3798">
                  <c:v>62411</c:v>
                </c:pt>
                <c:pt idx="3799">
                  <c:v>62418</c:v>
                </c:pt>
                <c:pt idx="3800">
                  <c:v>62425</c:v>
                </c:pt>
                <c:pt idx="3801">
                  <c:v>62432</c:v>
                </c:pt>
                <c:pt idx="3802">
                  <c:v>62439</c:v>
                </c:pt>
                <c:pt idx="3803">
                  <c:v>62446</c:v>
                </c:pt>
                <c:pt idx="3804">
                  <c:v>62456</c:v>
                </c:pt>
                <c:pt idx="3805">
                  <c:v>62463</c:v>
                </c:pt>
                <c:pt idx="3806">
                  <c:v>62470</c:v>
                </c:pt>
                <c:pt idx="3807">
                  <c:v>62477</c:v>
                </c:pt>
                <c:pt idx="3808">
                  <c:v>62484</c:v>
                </c:pt>
                <c:pt idx="3809">
                  <c:v>62491</c:v>
                </c:pt>
                <c:pt idx="3810">
                  <c:v>62498</c:v>
                </c:pt>
                <c:pt idx="3811">
                  <c:v>62505</c:v>
                </c:pt>
                <c:pt idx="3812">
                  <c:v>62512</c:v>
                </c:pt>
                <c:pt idx="3813">
                  <c:v>62519</c:v>
                </c:pt>
                <c:pt idx="3814">
                  <c:v>62526</c:v>
                </c:pt>
                <c:pt idx="3815">
                  <c:v>62533</c:v>
                </c:pt>
                <c:pt idx="3816">
                  <c:v>62540</c:v>
                </c:pt>
                <c:pt idx="3817">
                  <c:v>62547</c:v>
                </c:pt>
                <c:pt idx="3818">
                  <c:v>62554</c:v>
                </c:pt>
                <c:pt idx="3819">
                  <c:v>62561</c:v>
                </c:pt>
                <c:pt idx="3820">
                  <c:v>62569</c:v>
                </c:pt>
                <c:pt idx="3821">
                  <c:v>62576</c:v>
                </c:pt>
                <c:pt idx="3822">
                  <c:v>62583</c:v>
                </c:pt>
                <c:pt idx="3823">
                  <c:v>62590</c:v>
                </c:pt>
                <c:pt idx="3824">
                  <c:v>62597</c:v>
                </c:pt>
                <c:pt idx="3825">
                  <c:v>62604</c:v>
                </c:pt>
                <c:pt idx="3826">
                  <c:v>62611</c:v>
                </c:pt>
                <c:pt idx="3827">
                  <c:v>62618</c:v>
                </c:pt>
                <c:pt idx="3828">
                  <c:v>62625</c:v>
                </c:pt>
                <c:pt idx="3829">
                  <c:v>62632</c:v>
                </c:pt>
                <c:pt idx="3830">
                  <c:v>62639</c:v>
                </c:pt>
                <c:pt idx="3831">
                  <c:v>62646</c:v>
                </c:pt>
                <c:pt idx="3832">
                  <c:v>62653</c:v>
                </c:pt>
                <c:pt idx="3833">
                  <c:v>62660</c:v>
                </c:pt>
                <c:pt idx="3834">
                  <c:v>62667</c:v>
                </c:pt>
                <c:pt idx="3835">
                  <c:v>62674</c:v>
                </c:pt>
                <c:pt idx="3836">
                  <c:v>62681</c:v>
                </c:pt>
                <c:pt idx="3837">
                  <c:v>62688</c:v>
                </c:pt>
                <c:pt idx="3838">
                  <c:v>62695</c:v>
                </c:pt>
                <c:pt idx="3839">
                  <c:v>62702</c:v>
                </c:pt>
                <c:pt idx="3840">
                  <c:v>62709</c:v>
                </c:pt>
                <c:pt idx="3841">
                  <c:v>62716</c:v>
                </c:pt>
                <c:pt idx="3842">
                  <c:v>62723</c:v>
                </c:pt>
                <c:pt idx="3843">
                  <c:v>62730</c:v>
                </c:pt>
                <c:pt idx="3844">
                  <c:v>62737</c:v>
                </c:pt>
                <c:pt idx="3845">
                  <c:v>62744</c:v>
                </c:pt>
                <c:pt idx="3846">
                  <c:v>62751</c:v>
                </c:pt>
                <c:pt idx="3847">
                  <c:v>62758</c:v>
                </c:pt>
                <c:pt idx="3848">
                  <c:v>62765</c:v>
                </c:pt>
                <c:pt idx="3849">
                  <c:v>62772</c:v>
                </c:pt>
                <c:pt idx="3850">
                  <c:v>62779</c:v>
                </c:pt>
                <c:pt idx="3851">
                  <c:v>62786</c:v>
                </c:pt>
                <c:pt idx="3852">
                  <c:v>62793</c:v>
                </c:pt>
                <c:pt idx="3853">
                  <c:v>62800</c:v>
                </c:pt>
                <c:pt idx="3854">
                  <c:v>62807</c:v>
                </c:pt>
                <c:pt idx="3855">
                  <c:v>62814</c:v>
                </c:pt>
                <c:pt idx="3856">
                  <c:v>62821</c:v>
                </c:pt>
                <c:pt idx="3857">
                  <c:v>62828</c:v>
                </c:pt>
                <c:pt idx="3858">
                  <c:v>62835</c:v>
                </c:pt>
                <c:pt idx="3859">
                  <c:v>62842</c:v>
                </c:pt>
                <c:pt idx="3860">
                  <c:v>62849</c:v>
                </c:pt>
                <c:pt idx="3861">
                  <c:v>62856</c:v>
                </c:pt>
                <c:pt idx="3862">
                  <c:v>62863</c:v>
                </c:pt>
                <c:pt idx="3863">
                  <c:v>62870</c:v>
                </c:pt>
                <c:pt idx="3864">
                  <c:v>62877</c:v>
                </c:pt>
                <c:pt idx="3865">
                  <c:v>62884</c:v>
                </c:pt>
                <c:pt idx="3866">
                  <c:v>62891</c:v>
                </c:pt>
                <c:pt idx="3867">
                  <c:v>62898</c:v>
                </c:pt>
                <c:pt idx="3868">
                  <c:v>62905</c:v>
                </c:pt>
                <c:pt idx="3869">
                  <c:v>62912</c:v>
                </c:pt>
                <c:pt idx="3870">
                  <c:v>62919</c:v>
                </c:pt>
                <c:pt idx="3871">
                  <c:v>62926</c:v>
                </c:pt>
                <c:pt idx="3872">
                  <c:v>62933</c:v>
                </c:pt>
                <c:pt idx="3873">
                  <c:v>62940</c:v>
                </c:pt>
                <c:pt idx="3874">
                  <c:v>62947</c:v>
                </c:pt>
                <c:pt idx="3875">
                  <c:v>62954</c:v>
                </c:pt>
                <c:pt idx="3876">
                  <c:v>62961</c:v>
                </c:pt>
                <c:pt idx="3877">
                  <c:v>62968</c:v>
                </c:pt>
                <c:pt idx="3878">
                  <c:v>62975</c:v>
                </c:pt>
                <c:pt idx="3879">
                  <c:v>62982</c:v>
                </c:pt>
                <c:pt idx="3880">
                  <c:v>62989</c:v>
                </c:pt>
                <c:pt idx="3881">
                  <c:v>62996</c:v>
                </c:pt>
                <c:pt idx="3882">
                  <c:v>63003</c:v>
                </c:pt>
                <c:pt idx="3883">
                  <c:v>63010</c:v>
                </c:pt>
                <c:pt idx="3884">
                  <c:v>63017</c:v>
                </c:pt>
                <c:pt idx="3885">
                  <c:v>63024</c:v>
                </c:pt>
                <c:pt idx="3886">
                  <c:v>63031</c:v>
                </c:pt>
                <c:pt idx="3887">
                  <c:v>63038</c:v>
                </c:pt>
                <c:pt idx="3888">
                  <c:v>63045</c:v>
                </c:pt>
                <c:pt idx="3889">
                  <c:v>63052</c:v>
                </c:pt>
                <c:pt idx="3890">
                  <c:v>63059</c:v>
                </c:pt>
                <c:pt idx="3891">
                  <c:v>63066</c:v>
                </c:pt>
                <c:pt idx="3892">
                  <c:v>63073</c:v>
                </c:pt>
                <c:pt idx="3893">
                  <c:v>63080</c:v>
                </c:pt>
                <c:pt idx="3894">
                  <c:v>63087</c:v>
                </c:pt>
                <c:pt idx="3895">
                  <c:v>63094</c:v>
                </c:pt>
                <c:pt idx="3896">
                  <c:v>63101</c:v>
                </c:pt>
                <c:pt idx="3897">
                  <c:v>63108</c:v>
                </c:pt>
                <c:pt idx="3898">
                  <c:v>63115</c:v>
                </c:pt>
                <c:pt idx="3899">
                  <c:v>63122</c:v>
                </c:pt>
                <c:pt idx="3900">
                  <c:v>63129</c:v>
                </c:pt>
                <c:pt idx="3901">
                  <c:v>63136</c:v>
                </c:pt>
                <c:pt idx="3902">
                  <c:v>63143</c:v>
                </c:pt>
                <c:pt idx="3903">
                  <c:v>63150</c:v>
                </c:pt>
                <c:pt idx="3904">
                  <c:v>63157</c:v>
                </c:pt>
                <c:pt idx="3905">
                  <c:v>63164</c:v>
                </c:pt>
                <c:pt idx="3906">
                  <c:v>63171</c:v>
                </c:pt>
                <c:pt idx="3907">
                  <c:v>63178</c:v>
                </c:pt>
                <c:pt idx="3908">
                  <c:v>63185</c:v>
                </c:pt>
                <c:pt idx="3909">
                  <c:v>63192</c:v>
                </c:pt>
                <c:pt idx="3910">
                  <c:v>63199</c:v>
                </c:pt>
                <c:pt idx="3911">
                  <c:v>63206</c:v>
                </c:pt>
                <c:pt idx="3912">
                  <c:v>63213</c:v>
                </c:pt>
                <c:pt idx="3913">
                  <c:v>63220</c:v>
                </c:pt>
                <c:pt idx="3914">
                  <c:v>63227</c:v>
                </c:pt>
                <c:pt idx="3915">
                  <c:v>63234</c:v>
                </c:pt>
                <c:pt idx="3916">
                  <c:v>63241</c:v>
                </c:pt>
                <c:pt idx="3917">
                  <c:v>63248</c:v>
                </c:pt>
                <c:pt idx="3918">
                  <c:v>63255</c:v>
                </c:pt>
                <c:pt idx="3919">
                  <c:v>63262</c:v>
                </c:pt>
                <c:pt idx="3920">
                  <c:v>63269</c:v>
                </c:pt>
                <c:pt idx="3921">
                  <c:v>63276</c:v>
                </c:pt>
                <c:pt idx="3922">
                  <c:v>63283</c:v>
                </c:pt>
                <c:pt idx="3923">
                  <c:v>63290</c:v>
                </c:pt>
                <c:pt idx="3924">
                  <c:v>63297</c:v>
                </c:pt>
                <c:pt idx="3925">
                  <c:v>63304</c:v>
                </c:pt>
                <c:pt idx="3926">
                  <c:v>63311</c:v>
                </c:pt>
                <c:pt idx="3927">
                  <c:v>63318</c:v>
                </c:pt>
                <c:pt idx="3928">
                  <c:v>63325</c:v>
                </c:pt>
                <c:pt idx="3929">
                  <c:v>63332</c:v>
                </c:pt>
                <c:pt idx="3930">
                  <c:v>63339</c:v>
                </c:pt>
                <c:pt idx="3931">
                  <c:v>63346</c:v>
                </c:pt>
                <c:pt idx="3932">
                  <c:v>63353</c:v>
                </c:pt>
                <c:pt idx="3933">
                  <c:v>63360</c:v>
                </c:pt>
                <c:pt idx="3934">
                  <c:v>63367</c:v>
                </c:pt>
                <c:pt idx="3935">
                  <c:v>63374</c:v>
                </c:pt>
                <c:pt idx="3936">
                  <c:v>63381</c:v>
                </c:pt>
                <c:pt idx="3937">
                  <c:v>63388</c:v>
                </c:pt>
                <c:pt idx="3938">
                  <c:v>63395</c:v>
                </c:pt>
                <c:pt idx="3939">
                  <c:v>63402</c:v>
                </c:pt>
                <c:pt idx="3940">
                  <c:v>63409</c:v>
                </c:pt>
                <c:pt idx="3941">
                  <c:v>63416</c:v>
                </c:pt>
                <c:pt idx="3942">
                  <c:v>63423</c:v>
                </c:pt>
                <c:pt idx="3943">
                  <c:v>63430</c:v>
                </c:pt>
                <c:pt idx="3944">
                  <c:v>63437</c:v>
                </c:pt>
                <c:pt idx="3945">
                  <c:v>63444</c:v>
                </c:pt>
                <c:pt idx="3946">
                  <c:v>63451</c:v>
                </c:pt>
                <c:pt idx="3947">
                  <c:v>63458</c:v>
                </c:pt>
                <c:pt idx="3948">
                  <c:v>63465</c:v>
                </c:pt>
                <c:pt idx="3949">
                  <c:v>63472</c:v>
                </c:pt>
                <c:pt idx="3950">
                  <c:v>63479</c:v>
                </c:pt>
                <c:pt idx="3951">
                  <c:v>63486</c:v>
                </c:pt>
                <c:pt idx="3952">
                  <c:v>63493</c:v>
                </c:pt>
                <c:pt idx="3953">
                  <c:v>63500</c:v>
                </c:pt>
                <c:pt idx="3954">
                  <c:v>63507</c:v>
                </c:pt>
                <c:pt idx="3955">
                  <c:v>63514</c:v>
                </c:pt>
                <c:pt idx="3956">
                  <c:v>63521</c:v>
                </c:pt>
                <c:pt idx="3957">
                  <c:v>63528</c:v>
                </c:pt>
                <c:pt idx="3958">
                  <c:v>63535</c:v>
                </c:pt>
                <c:pt idx="3959">
                  <c:v>63542</c:v>
                </c:pt>
                <c:pt idx="3960">
                  <c:v>63550</c:v>
                </c:pt>
                <c:pt idx="3961">
                  <c:v>63557</c:v>
                </c:pt>
                <c:pt idx="3962">
                  <c:v>63564</c:v>
                </c:pt>
                <c:pt idx="3963">
                  <c:v>63571</c:v>
                </c:pt>
                <c:pt idx="3964">
                  <c:v>63578</c:v>
                </c:pt>
                <c:pt idx="3965">
                  <c:v>63585</c:v>
                </c:pt>
                <c:pt idx="3966">
                  <c:v>63592</c:v>
                </c:pt>
                <c:pt idx="3967">
                  <c:v>63599</c:v>
                </c:pt>
                <c:pt idx="3968">
                  <c:v>63606</c:v>
                </c:pt>
                <c:pt idx="3969">
                  <c:v>63613</c:v>
                </c:pt>
                <c:pt idx="3970">
                  <c:v>63620</c:v>
                </c:pt>
                <c:pt idx="3971">
                  <c:v>63627</c:v>
                </c:pt>
                <c:pt idx="3972">
                  <c:v>63634</c:v>
                </c:pt>
                <c:pt idx="3973">
                  <c:v>63641</c:v>
                </c:pt>
                <c:pt idx="3974">
                  <c:v>63648</c:v>
                </c:pt>
                <c:pt idx="3975">
                  <c:v>63655</c:v>
                </c:pt>
                <c:pt idx="3976">
                  <c:v>63662</c:v>
                </c:pt>
                <c:pt idx="3977">
                  <c:v>63669</c:v>
                </c:pt>
                <c:pt idx="3978">
                  <c:v>63676</c:v>
                </c:pt>
                <c:pt idx="3979">
                  <c:v>63683</c:v>
                </c:pt>
                <c:pt idx="3980">
                  <c:v>63690</c:v>
                </c:pt>
                <c:pt idx="3981">
                  <c:v>63697</c:v>
                </c:pt>
                <c:pt idx="3982">
                  <c:v>63704</c:v>
                </c:pt>
                <c:pt idx="3983">
                  <c:v>63711</c:v>
                </c:pt>
                <c:pt idx="3984">
                  <c:v>63718</c:v>
                </c:pt>
                <c:pt idx="3985">
                  <c:v>63725</c:v>
                </c:pt>
                <c:pt idx="3986">
                  <c:v>63732</c:v>
                </c:pt>
                <c:pt idx="3987">
                  <c:v>63739</c:v>
                </c:pt>
                <c:pt idx="3988">
                  <c:v>63746</c:v>
                </c:pt>
                <c:pt idx="3989">
                  <c:v>63753</c:v>
                </c:pt>
                <c:pt idx="3990">
                  <c:v>63760</c:v>
                </c:pt>
                <c:pt idx="3991">
                  <c:v>63767</c:v>
                </c:pt>
                <c:pt idx="3992">
                  <c:v>63774</c:v>
                </c:pt>
                <c:pt idx="3993">
                  <c:v>63781</c:v>
                </c:pt>
                <c:pt idx="3994">
                  <c:v>63788</c:v>
                </c:pt>
                <c:pt idx="3995">
                  <c:v>63795</c:v>
                </c:pt>
                <c:pt idx="3996">
                  <c:v>63802</c:v>
                </c:pt>
                <c:pt idx="3997">
                  <c:v>63809</c:v>
                </c:pt>
                <c:pt idx="3998">
                  <c:v>63816</c:v>
                </c:pt>
                <c:pt idx="3999">
                  <c:v>63823</c:v>
                </c:pt>
                <c:pt idx="4000">
                  <c:v>63830</c:v>
                </c:pt>
                <c:pt idx="4001">
                  <c:v>63837</c:v>
                </c:pt>
                <c:pt idx="4002">
                  <c:v>63844</c:v>
                </c:pt>
                <c:pt idx="4003">
                  <c:v>63851</c:v>
                </c:pt>
                <c:pt idx="4004">
                  <c:v>63858</c:v>
                </c:pt>
                <c:pt idx="4005">
                  <c:v>63865</c:v>
                </c:pt>
                <c:pt idx="4006">
                  <c:v>63872</c:v>
                </c:pt>
                <c:pt idx="4007">
                  <c:v>63879</c:v>
                </c:pt>
                <c:pt idx="4008">
                  <c:v>63886</c:v>
                </c:pt>
                <c:pt idx="4009">
                  <c:v>63893</c:v>
                </c:pt>
                <c:pt idx="4010">
                  <c:v>63900</c:v>
                </c:pt>
                <c:pt idx="4011">
                  <c:v>63907</c:v>
                </c:pt>
                <c:pt idx="4012">
                  <c:v>63915</c:v>
                </c:pt>
                <c:pt idx="4013">
                  <c:v>63922</c:v>
                </c:pt>
                <c:pt idx="4014">
                  <c:v>63929</c:v>
                </c:pt>
                <c:pt idx="4015">
                  <c:v>63936</c:v>
                </c:pt>
                <c:pt idx="4016">
                  <c:v>63943</c:v>
                </c:pt>
                <c:pt idx="4017">
                  <c:v>63950</c:v>
                </c:pt>
                <c:pt idx="4018">
                  <c:v>63957</c:v>
                </c:pt>
                <c:pt idx="4019">
                  <c:v>63964</c:v>
                </c:pt>
                <c:pt idx="4020">
                  <c:v>63971</c:v>
                </c:pt>
                <c:pt idx="4021">
                  <c:v>63978</c:v>
                </c:pt>
                <c:pt idx="4022">
                  <c:v>63985</c:v>
                </c:pt>
                <c:pt idx="4023">
                  <c:v>63992</c:v>
                </c:pt>
                <c:pt idx="4024">
                  <c:v>63999</c:v>
                </c:pt>
                <c:pt idx="4025">
                  <c:v>64006</c:v>
                </c:pt>
                <c:pt idx="4026">
                  <c:v>64013</c:v>
                </c:pt>
                <c:pt idx="4027">
                  <c:v>64020</c:v>
                </c:pt>
                <c:pt idx="4028">
                  <c:v>64027</c:v>
                </c:pt>
                <c:pt idx="4029">
                  <c:v>64034</c:v>
                </c:pt>
                <c:pt idx="4030">
                  <c:v>64041</c:v>
                </c:pt>
                <c:pt idx="4031">
                  <c:v>64048</c:v>
                </c:pt>
                <c:pt idx="4032">
                  <c:v>64055</c:v>
                </c:pt>
                <c:pt idx="4033">
                  <c:v>64062</c:v>
                </c:pt>
                <c:pt idx="4034">
                  <c:v>64069</c:v>
                </c:pt>
                <c:pt idx="4035">
                  <c:v>64076</c:v>
                </c:pt>
                <c:pt idx="4036">
                  <c:v>64083</c:v>
                </c:pt>
                <c:pt idx="4037">
                  <c:v>64090</c:v>
                </c:pt>
                <c:pt idx="4038">
                  <c:v>64097</c:v>
                </c:pt>
                <c:pt idx="4039">
                  <c:v>64104</c:v>
                </c:pt>
                <c:pt idx="4040">
                  <c:v>64111</c:v>
                </c:pt>
                <c:pt idx="4041">
                  <c:v>64118</c:v>
                </c:pt>
                <c:pt idx="4042">
                  <c:v>64125</c:v>
                </c:pt>
                <c:pt idx="4043">
                  <c:v>64132</c:v>
                </c:pt>
                <c:pt idx="4044">
                  <c:v>64139</c:v>
                </c:pt>
                <c:pt idx="4045">
                  <c:v>64146</c:v>
                </c:pt>
                <c:pt idx="4046">
                  <c:v>64153</c:v>
                </c:pt>
                <c:pt idx="4047">
                  <c:v>64160</c:v>
                </c:pt>
                <c:pt idx="4048">
                  <c:v>64167</c:v>
                </c:pt>
                <c:pt idx="4049">
                  <c:v>64174</c:v>
                </c:pt>
                <c:pt idx="4050">
                  <c:v>64181</c:v>
                </c:pt>
                <c:pt idx="4051">
                  <c:v>64188</c:v>
                </c:pt>
                <c:pt idx="4052">
                  <c:v>64195</c:v>
                </c:pt>
                <c:pt idx="4053">
                  <c:v>64202</c:v>
                </c:pt>
                <c:pt idx="4054">
                  <c:v>64209</c:v>
                </c:pt>
                <c:pt idx="4055">
                  <c:v>64216</c:v>
                </c:pt>
                <c:pt idx="4056">
                  <c:v>64223</c:v>
                </c:pt>
                <c:pt idx="4057">
                  <c:v>64230</c:v>
                </c:pt>
                <c:pt idx="4058">
                  <c:v>64237</c:v>
                </c:pt>
                <c:pt idx="4059">
                  <c:v>64244</c:v>
                </c:pt>
                <c:pt idx="4060">
                  <c:v>64251</c:v>
                </c:pt>
                <c:pt idx="4061">
                  <c:v>64258</c:v>
                </c:pt>
                <c:pt idx="4062">
                  <c:v>64265</c:v>
                </c:pt>
                <c:pt idx="4063">
                  <c:v>64272</c:v>
                </c:pt>
                <c:pt idx="4064">
                  <c:v>64280</c:v>
                </c:pt>
                <c:pt idx="4065">
                  <c:v>64287</c:v>
                </c:pt>
                <c:pt idx="4066">
                  <c:v>64294</c:v>
                </c:pt>
                <c:pt idx="4067">
                  <c:v>64301</c:v>
                </c:pt>
                <c:pt idx="4068">
                  <c:v>64308</c:v>
                </c:pt>
                <c:pt idx="4069">
                  <c:v>64315</c:v>
                </c:pt>
                <c:pt idx="4070">
                  <c:v>64322</c:v>
                </c:pt>
                <c:pt idx="4071">
                  <c:v>64329</c:v>
                </c:pt>
                <c:pt idx="4072">
                  <c:v>64336</c:v>
                </c:pt>
                <c:pt idx="4073">
                  <c:v>64343</c:v>
                </c:pt>
                <c:pt idx="4074">
                  <c:v>64350</c:v>
                </c:pt>
                <c:pt idx="4075">
                  <c:v>64357</c:v>
                </c:pt>
                <c:pt idx="4076">
                  <c:v>64364</c:v>
                </c:pt>
                <c:pt idx="4077">
                  <c:v>64371</c:v>
                </c:pt>
                <c:pt idx="4078">
                  <c:v>64378</c:v>
                </c:pt>
                <c:pt idx="4079">
                  <c:v>64385</c:v>
                </c:pt>
                <c:pt idx="4080">
                  <c:v>64396</c:v>
                </c:pt>
                <c:pt idx="4081">
                  <c:v>64403</c:v>
                </c:pt>
                <c:pt idx="4082">
                  <c:v>64410</c:v>
                </c:pt>
                <c:pt idx="4083">
                  <c:v>64417</c:v>
                </c:pt>
                <c:pt idx="4084">
                  <c:v>64424</c:v>
                </c:pt>
                <c:pt idx="4085">
                  <c:v>64431</c:v>
                </c:pt>
                <c:pt idx="4086">
                  <c:v>64438</c:v>
                </c:pt>
                <c:pt idx="4087">
                  <c:v>64445</c:v>
                </c:pt>
                <c:pt idx="4088">
                  <c:v>64452</c:v>
                </c:pt>
                <c:pt idx="4089">
                  <c:v>64459</c:v>
                </c:pt>
                <c:pt idx="4090">
                  <c:v>64466</c:v>
                </c:pt>
                <c:pt idx="4091">
                  <c:v>64473</c:v>
                </c:pt>
                <c:pt idx="4092">
                  <c:v>64480</c:v>
                </c:pt>
                <c:pt idx="4093">
                  <c:v>64487</c:v>
                </c:pt>
                <c:pt idx="4094">
                  <c:v>64494</c:v>
                </c:pt>
                <c:pt idx="4095">
                  <c:v>64501</c:v>
                </c:pt>
                <c:pt idx="4096">
                  <c:v>64508</c:v>
                </c:pt>
                <c:pt idx="4097">
                  <c:v>64515</c:v>
                </c:pt>
                <c:pt idx="4098">
                  <c:v>64522</c:v>
                </c:pt>
                <c:pt idx="4099">
                  <c:v>64529</c:v>
                </c:pt>
                <c:pt idx="4100">
                  <c:v>64536</c:v>
                </c:pt>
                <c:pt idx="4101">
                  <c:v>64543</c:v>
                </c:pt>
                <c:pt idx="4102">
                  <c:v>64550</c:v>
                </c:pt>
                <c:pt idx="4103">
                  <c:v>64557</c:v>
                </c:pt>
                <c:pt idx="4104">
                  <c:v>64564</c:v>
                </c:pt>
                <c:pt idx="4105">
                  <c:v>64571</c:v>
                </c:pt>
                <c:pt idx="4106">
                  <c:v>64578</c:v>
                </c:pt>
                <c:pt idx="4107">
                  <c:v>64585</c:v>
                </c:pt>
                <c:pt idx="4108">
                  <c:v>64592</c:v>
                </c:pt>
                <c:pt idx="4109">
                  <c:v>64599</c:v>
                </c:pt>
                <c:pt idx="4110">
                  <c:v>64606</c:v>
                </c:pt>
                <c:pt idx="4111">
                  <c:v>64613</c:v>
                </c:pt>
                <c:pt idx="4112">
                  <c:v>64620</c:v>
                </c:pt>
                <c:pt idx="4113">
                  <c:v>64627</c:v>
                </c:pt>
                <c:pt idx="4114">
                  <c:v>64634</c:v>
                </c:pt>
                <c:pt idx="4115">
                  <c:v>64641</c:v>
                </c:pt>
                <c:pt idx="4116">
                  <c:v>64648</c:v>
                </c:pt>
                <c:pt idx="4117">
                  <c:v>64655</c:v>
                </c:pt>
                <c:pt idx="4118">
                  <c:v>64662</c:v>
                </c:pt>
                <c:pt idx="4119">
                  <c:v>64669</c:v>
                </c:pt>
                <c:pt idx="4120">
                  <c:v>64676</c:v>
                </c:pt>
                <c:pt idx="4121">
                  <c:v>64683</c:v>
                </c:pt>
                <c:pt idx="4122">
                  <c:v>64690</c:v>
                </c:pt>
                <c:pt idx="4123">
                  <c:v>64697</c:v>
                </c:pt>
                <c:pt idx="4124">
                  <c:v>64704</c:v>
                </c:pt>
                <c:pt idx="4125">
                  <c:v>64711</c:v>
                </c:pt>
                <c:pt idx="4126">
                  <c:v>64718</c:v>
                </c:pt>
                <c:pt idx="4127">
                  <c:v>64725</c:v>
                </c:pt>
                <c:pt idx="4128">
                  <c:v>64732</c:v>
                </c:pt>
                <c:pt idx="4129">
                  <c:v>64739</c:v>
                </c:pt>
                <c:pt idx="4130">
                  <c:v>64746</c:v>
                </c:pt>
                <c:pt idx="4131">
                  <c:v>64753</c:v>
                </c:pt>
                <c:pt idx="4132">
                  <c:v>64760</c:v>
                </c:pt>
                <c:pt idx="4133">
                  <c:v>64767</c:v>
                </c:pt>
                <c:pt idx="4134">
                  <c:v>64774</c:v>
                </c:pt>
                <c:pt idx="4135">
                  <c:v>64781</c:v>
                </c:pt>
                <c:pt idx="4136">
                  <c:v>64788</c:v>
                </c:pt>
                <c:pt idx="4137">
                  <c:v>64795</c:v>
                </c:pt>
                <c:pt idx="4138">
                  <c:v>64802</c:v>
                </c:pt>
                <c:pt idx="4139">
                  <c:v>64809</c:v>
                </c:pt>
                <c:pt idx="4140">
                  <c:v>64816</c:v>
                </c:pt>
                <c:pt idx="4141">
                  <c:v>64823</c:v>
                </c:pt>
                <c:pt idx="4142">
                  <c:v>64830</c:v>
                </c:pt>
                <c:pt idx="4143">
                  <c:v>64837</c:v>
                </c:pt>
                <c:pt idx="4144">
                  <c:v>64844</c:v>
                </c:pt>
                <c:pt idx="4145">
                  <c:v>64851</c:v>
                </c:pt>
                <c:pt idx="4146">
                  <c:v>64858</c:v>
                </c:pt>
                <c:pt idx="4147">
                  <c:v>64865</c:v>
                </c:pt>
                <c:pt idx="4148">
                  <c:v>64872</c:v>
                </c:pt>
                <c:pt idx="4149">
                  <c:v>64879</c:v>
                </c:pt>
                <c:pt idx="4150">
                  <c:v>64886</c:v>
                </c:pt>
                <c:pt idx="4151">
                  <c:v>64893</c:v>
                </c:pt>
                <c:pt idx="4152">
                  <c:v>64900</c:v>
                </c:pt>
                <c:pt idx="4153">
                  <c:v>64907</c:v>
                </c:pt>
                <c:pt idx="4154">
                  <c:v>64914</c:v>
                </c:pt>
                <c:pt idx="4155">
                  <c:v>64921</c:v>
                </c:pt>
                <c:pt idx="4156">
                  <c:v>64928</c:v>
                </c:pt>
                <c:pt idx="4157">
                  <c:v>64935</c:v>
                </c:pt>
                <c:pt idx="4158">
                  <c:v>64942</c:v>
                </c:pt>
                <c:pt idx="4159">
                  <c:v>64949</c:v>
                </c:pt>
                <c:pt idx="4160">
                  <c:v>64956</c:v>
                </c:pt>
                <c:pt idx="4161">
                  <c:v>64963</c:v>
                </c:pt>
                <c:pt idx="4162">
                  <c:v>64970</c:v>
                </c:pt>
                <c:pt idx="4163">
                  <c:v>64977</c:v>
                </c:pt>
                <c:pt idx="4164">
                  <c:v>64984</c:v>
                </c:pt>
                <c:pt idx="4165">
                  <c:v>64991</c:v>
                </c:pt>
                <c:pt idx="4166">
                  <c:v>64998</c:v>
                </c:pt>
                <c:pt idx="4167">
                  <c:v>65005</c:v>
                </c:pt>
                <c:pt idx="4168">
                  <c:v>65012</c:v>
                </c:pt>
                <c:pt idx="4169">
                  <c:v>65019</c:v>
                </c:pt>
                <c:pt idx="4170">
                  <c:v>65026</c:v>
                </c:pt>
                <c:pt idx="4171">
                  <c:v>65033</c:v>
                </c:pt>
                <c:pt idx="4172">
                  <c:v>65040</c:v>
                </c:pt>
                <c:pt idx="4173">
                  <c:v>65047</c:v>
                </c:pt>
                <c:pt idx="4174">
                  <c:v>65054</c:v>
                </c:pt>
                <c:pt idx="4175">
                  <c:v>65061</c:v>
                </c:pt>
                <c:pt idx="4176">
                  <c:v>65068</c:v>
                </c:pt>
                <c:pt idx="4177">
                  <c:v>65075</c:v>
                </c:pt>
                <c:pt idx="4178">
                  <c:v>65082</c:v>
                </c:pt>
                <c:pt idx="4179">
                  <c:v>65089</c:v>
                </c:pt>
                <c:pt idx="4180">
                  <c:v>65096</c:v>
                </c:pt>
                <c:pt idx="4181">
                  <c:v>65103</c:v>
                </c:pt>
                <c:pt idx="4182">
                  <c:v>65110</c:v>
                </c:pt>
                <c:pt idx="4183">
                  <c:v>65117</c:v>
                </c:pt>
                <c:pt idx="4184">
                  <c:v>65124</c:v>
                </c:pt>
                <c:pt idx="4185">
                  <c:v>65131</c:v>
                </c:pt>
                <c:pt idx="4186">
                  <c:v>65138</c:v>
                </c:pt>
                <c:pt idx="4187">
                  <c:v>65145</c:v>
                </c:pt>
                <c:pt idx="4188">
                  <c:v>65152</c:v>
                </c:pt>
                <c:pt idx="4189">
                  <c:v>65159</c:v>
                </c:pt>
                <c:pt idx="4190">
                  <c:v>65166</c:v>
                </c:pt>
                <c:pt idx="4191">
                  <c:v>65173</c:v>
                </c:pt>
                <c:pt idx="4192">
                  <c:v>65180</c:v>
                </c:pt>
                <c:pt idx="4193">
                  <c:v>65187</c:v>
                </c:pt>
                <c:pt idx="4194">
                  <c:v>65194</c:v>
                </c:pt>
                <c:pt idx="4195">
                  <c:v>65201</c:v>
                </c:pt>
                <c:pt idx="4196">
                  <c:v>65208</c:v>
                </c:pt>
                <c:pt idx="4197">
                  <c:v>65215</c:v>
                </c:pt>
                <c:pt idx="4198">
                  <c:v>65222</c:v>
                </c:pt>
                <c:pt idx="4199">
                  <c:v>65229</c:v>
                </c:pt>
                <c:pt idx="4200">
                  <c:v>65236</c:v>
                </c:pt>
                <c:pt idx="4201">
                  <c:v>65243</c:v>
                </c:pt>
                <c:pt idx="4202">
                  <c:v>65250</c:v>
                </c:pt>
                <c:pt idx="4203">
                  <c:v>65257</c:v>
                </c:pt>
                <c:pt idx="4204">
                  <c:v>65264</c:v>
                </c:pt>
                <c:pt idx="4205">
                  <c:v>65271</c:v>
                </c:pt>
                <c:pt idx="4206">
                  <c:v>65278</c:v>
                </c:pt>
                <c:pt idx="4207">
                  <c:v>65285</c:v>
                </c:pt>
                <c:pt idx="4208">
                  <c:v>65292</c:v>
                </c:pt>
                <c:pt idx="4209">
                  <c:v>65299</c:v>
                </c:pt>
                <c:pt idx="4210">
                  <c:v>65306</c:v>
                </c:pt>
                <c:pt idx="4211">
                  <c:v>65313</c:v>
                </c:pt>
                <c:pt idx="4212">
                  <c:v>65320</c:v>
                </c:pt>
                <c:pt idx="4213">
                  <c:v>65327</c:v>
                </c:pt>
                <c:pt idx="4214">
                  <c:v>65334</c:v>
                </c:pt>
                <c:pt idx="4215">
                  <c:v>65341</c:v>
                </c:pt>
                <c:pt idx="4216">
                  <c:v>65348</c:v>
                </c:pt>
                <c:pt idx="4217">
                  <c:v>65355</c:v>
                </c:pt>
                <c:pt idx="4218">
                  <c:v>65362</c:v>
                </c:pt>
                <c:pt idx="4219">
                  <c:v>65369</c:v>
                </c:pt>
                <c:pt idx="4220">
                  <c:v>65376</c:v>
                </c:pt>
                <c:pt idx="4221">
                  <c:v>65383</c:v>
                </c:pt>
                <c:pt idx="4222">
                  <c:v>65390</c:v>
                </c:pt>
                <c:pt idx="4223">
                  <c:v>65397</c:v>
                </c:pt>
                <c:pt idx="4224">
                  <c:v>65404</c:v>
                </c:pt>
                <c:pt idx="4225">
                  <c:v>65411</c:v>
                </c:pt>
                <c:pt idx="4226">
                  <c:v>65418</c:v>
                </c:pt>
                <c:pt idx="4227">
                  <c:v>65425</c:v>
                </c:pt>
                <c:pt idx="4228">
                  <c:v>65432</c:v>
                </c:pt>
                <c:pt idx="4229">
                  <c:v>65439</c:v>
                </c:pt>
                <c:pt idx="4230">
                  <c:v>65446</c:v>
                </c:pt>
                <c:pt idx="4231">
                  <c:v>65453</c:v>
                </c:pt>
                <c:pt idx="4232">
                  <c:v>65460</c:v>
                </c:pt>
                <c:pt idx="4233">
                  <c:v>65467</c:v>
                </c:pt>
                <c:pt idx="4234">
                  <c:v>65474</c:v>
                </c:pt>
                <c:pt idx="4235">
                  <c:v>65481</c:v>
                </c:pt>
                <c:pt idx="4236">
                  <c:v>65488</c:v>
                </c:pt>
                <c:pt idx="4237">
                  <c:v>65495</c:v>
                </c:pt>
                <c:pt idx="4238">
                  <c:v>65502</c:v>
                </c:pt>
                <c:pt idx="4239">
                  <c:v>65509</c:v>
                </c:pt>
                <c:pt idx="4240">
                  <c:v>65516</c:v>
                </c:pt>
                <c:pt idx="4241">
                  <c:v>65523</c:v>
                </c:pt>
                <c:pt idx="4242">
                  <c:v>65530</c:v>
                </c:pt>
                <c:pt idx="4243">
                  <c:v>65537</c:v>
                </c:pt>
                <c:pt idx="4244">
                  <c:v>65544</c:v>
                </c:pt>
                <c:pt idx="4245">
                  <c:v>65551</c:v>
                </c:pt>
                <c:pt idx="4246">
                  <c:v>65558</c:v>
                </c:pt>
                <c:pt idx="4247">
                  <c:v>65565</c:v>
                </c:pt>
                <c:pt idx="4248">
                  <c:v>65572</c:v>
                </c:pt>
                <c:pt idx="4249">
                  <c:v>65579</c:v>
                </c:pt>
                <c:pt idx="4250">
                  <c:v>65586</c:v>
                </c:pt>
                <c:pt idx="4251">
                  <c:v>65593</c:v>
                </c:pt>
                <c:pt idx="4252">
                  <c:v>65600</c:v>
                </c:pt>
                <c:pt idx="4253">
                  <c:v>65607</c:v>
                </c:pt>
                <c:pt idx="4254">
                  <c:v>65614</c:v>
                </c:pt>
                <c:pt idx="4255">
                  <c:v>65621</c:v>
                </c:pt>
                <c:pt idx="4256">
                  <c:v>65628</c:v>
                </c:pt>
                <c:pt idx="4257">
                  <c:v>65635</c:v>
                </c:pt>
                <c:pt idx="4258">
                  <c:v>65642</c:v>
                </c:pt>
                <c:pt idx="4259">
                  <c:v>65649</c:v>
                </c:pt>
                <c:pt idx="4260">
                  <c:v>65656</c:v>
                </c:pt>
                <c:pt idx="4261">
                  <c:v>65663</c:v>
                </c:pt>
                <c:pt idx="4262">
                  <c:v>65670</c:v>
                </c:pt>
                <c:pt idx="4263">
                  <c:v>65677</c:v>
                </c:pt>
                <c:pt idx="4264">
                  <c:v>65684</c:v>
                </c:pt>
                <c:pt idx="4265">
                  <c:v>65691</c:v>
                </c:pt>
                <c:pt idx="4266">
                  <c:v>65698</c:v>
                </c:pt>
                <c:pt idx="4267">
                  <c:v>65705</c:v>
                </c:pt>
                <c:pt idx="4268">
                  <c:v>65712</c:v>
                </c:pt>
                <c:pt idx="4269">
                  <c:v>65719</c:v>
                </c:pt>
                <c:pt idx="4270">
                  <c:v>65726</c:v>
                </c:pt>
                <c:pt idx="4271">
                  <c:v>65733</c:v>
                </c:pt>
                <c:pt idx="4272">
                  <c:v>65741</c:v>
                </c:pt>
                <c:pt idx="4273">
                  <c:v>65748</c:v>
                </c:pt>
                <c:pt idx="4274">
                  <c:v>65755</c:v>
                </c:pt>
                <c:pt idx="4275">
                  <c:v>65762</c:v>
                </c:pt>
                <c:pt idx="4276">
                  <c:v>65769</c:v>
                </c:pt>
                <c:pt idx="4277">
                  <c:v>65776</c:v>
                </c:pt>
                <c:pt idx="4278">
                  <c:v>65783</c:v>
                </c:pt>
                <c:pt idx="4279">
                  <c:v>65790</c:v>
                </c:pt>
                <c:pt idx="4280">
                  <c:v>65797</c:v>
                </c:pt>
                <c:pt idx="4281">
                  <c:v>65804</c:v>
                </c:pt>
                <c:pt idx="4282">
                  <c:v>65811</c:v>
                </c:pt>
                <c:pt idx="4283">
                  <c:v>65818</c:v>
                </c:pt>
                <c:pt idx="4284">
                  <c:v>65825</c:v>
                </c:pt>
                <c:pt idx="4285">
                  <c:v>65832</c:v>
                </c:pt>
                <c:pt idx="4286">
                  <c:v>65839</c:v>
                </c:pt>
                <c:pt idx="4287">
                  <c:v>65846</c:v>
                </c:pt>
                <c:pt idx="4288">
                  <c:v>65853</c:v>
                </c:pt>
                <c:pt idx="4289">
                  <c:v>65860</c:v>
                </c:pt>
                <c:pt idx="4290">
                  <c:v>65868</c:v>
                </c:pt>
                <c:pt idx="4291">
                  <c:v>65875</c:v>
                </c:pt>
                <c:pt idx="4292">
                  <c:v>65882</c:v>
                </c:pt>
                <c:pt idx="4293">
                  <c:v>65889</c:v>
                </c:pt>
                <c:pt idx="4294">
                  <c:v>65896</c:v>
                </c:pt>
                <c:pt idx="4295">
                  <c:v>65903</c:v>
                </c:pt>
                <c:pt idx="4296">
                  <c:v>65910</c:v>
                </c:pt>
                <c:pt idx="4297">
                  <c:v>65917</c:v>
                </c:pt>
                <c:pt idx="4298">
                  <c:v>65924</c:v>
                </c:pt>
              </c:numCache>
            </c:numRef>
          </c:xVal>
          <c:yVal>
            <c:numRef>
              <c:f>EUR3M!$AK$3:$AK$4301</c:f>
              <c:numCache>
                <c:formatCode>0.0000%</c:formatCode>
                <c:ptCount val="4299"/>
                <c:pt idx="0">
                  <c:v>-3.4094062552449951E-3</c:v>
                </c:pt>
                <c:pt idx="1">
                  <c:v>-3.4094126179075412E-3</c:v>
                </c:pt>
                <c:pt idx="2">
                  <c:v>-3.4094267990397767E-3</c:v>
                </c:pt>
                <c:pt idx="3">
                  <c:v>-3.4094413732391297E-3</c:v>
                </c:pt>
                <c:pt idx="4">
                  <c:v>-3.4094280447230186E-3</c:v>
                </c:pt>
                <c:pt idx="5">
                  <c:v>-3.4094603363367779E-3</c:v>
                </c:pt>
                <c:pt idx="6">
                  <c:v>-3.4094566687369052E-3</c:v>
                </c:pt>
                <c:pt idx="7">
                  <c:v>-3.4094507778359481E-3</c:v>
                </c:pt>
                <c:pt idx="8">
                  <c:v>-3.4094426419139078E-3</c:v>
                </c:pt>
                <c:pt idx="9">
                  <c:v>-3.4093869308442944E-3</c:v>
                </c:pt>
                <c:pt idx="10">
                  <c:v>-3.3971702695346179E-3</c:v>
                </c:pt>
                <c:pt idx="11">
                  <c:v>-3.3747545376175336E-3</c:v>
                </c:pt>
                <c:pt idx="12">
                  <c:v>-3.3564304038530145E-3</c:v>
                </c:pt>
                <c:pt idx="13">
                  <c:v>-3.3435807960759266E-3</c:v>
                </c:pt>
                <c:pt idx="14">
                  <c:v>-3.3430140214522788E-3</c:v>
                </c:pt>
                <c:pt idx="15">
                  <c:v>-3.368319095049374E-3</c:v>
                </c:pt>
                <c:pt idx="16">
                  <c:v>-3.3821094186321614E-3</c:v>
                </c:pt>
                <c:pt idx="17">
                  <c:v>-3.3949284588759496E-3</c:v>
                </c:pt>
                <c:pt idx="18">
                  <c:v>-3.4210621538727391E-3</c:v>
                </c:pt>
                <c:pt idx="19">
                  <c:v>-3.4296045062803772E-3</c:v>
                </c:pt>
                <c:pt idx="20">
                  <c:v>-3.4247039409968537E-3</c:v>
                </c:pt>
                <c:pt idx="21">
                  <c:v>-3.4192497274466208E-3</c:v>
                </c:pt>
                <c:pt idx="22">
                  <c:v>-3.4120426018914001E-3</c:v>
                </c:pt>
                <c:pt idx="23">
                  <c:v>-3.4043787019105111E-3</c:v>
                </c:pt>
                <c:pt idx="24">
                  <c:v>-3.4003217649281408E-3</c:v>
                </c:pt>
                <c:pt idx="25">
                  <c:v>-3.3961701512712104E-3</c:v>
                </c:pt>
                <c:pt idx="26">
                  <c:v>-3.3919443591828454E-3</c:v>
                </c:pt>
                <c:pt idx="27">
                  <c:v>-3.3811413604921906E-3</c:v>
                </c:pt>
                <c:pt idx="28">
                  <c:v>-3.370420146967782E-3</c:v>
                </c:pt>
                <c:pt idx="29">
                  <c:v>-3.3661797395579695E-3</c:v>
                </c:pt>
                <c:pt idx="30">
                  <c:v>-3.3620086390397583E-3</c:v>
                </c:pt>
                <c:pt idx="31">
                  <c:v>-3.3539691302498773E-3</c:v>
                </c:pt>
                <c:pt idx="32">
                  <c:v>-3.3464272632098445E-3</c:v>
                </c:pt>
                <c:pt idx="33">
                  <c:v>-3.342910165462488E-3</c:v>
                </c:pt>
                <c:pt idx="34">
                  <c:v>-3.3395853620717128E-3</c:v>
                </c:pt>
                <c:pt idx="35">
                  <c:v>-3.3364733508175776E-3</c:v>
                </c:pt>
                <c:pt idx="36">
                  <c:v>-3.3310307257502498E-3</c:v>
                </c:pt>
                <c:pt idx="37">
                  <c:v>-3.3265631869209234E-3</c:v>
                </c:pt>
                <c:pt idx="38">
                  <c:v>-3.3248226057405544E-3</c:v>
                </c:pt>
                <c:pt idx="39">
                  <c:v>-3.3234178042737743E-3</c:v>
                </c:pt>
                <c:pt idx="40">
                  <c:v>-3.3223692804615602E-3</c:v>
                </c:pt>
                <c:pt idx="41">
                  <c:v>-3.321532088100934E-3</c:v>
                </c:pt>
                <c:pt idx="42">
                  <c:v>-3.3227326335808741E-3</c:v>
                </c:pt>
                <c:pt idx="43">
                  <c:v>-3.3245921102647773E-3</c:v>
                </c:pt>
                <c:pt idx="44">
                  <c:v>-3.326380340199774E-3</c:v>
                </c:pt>
                <c:pt idx="45">
                  <c:v>-3.3280843708075689E-3</c:v>
                </c:pt>
                <c:pt idx="46">
                  <c:v>-3.3311166055751407E-3</c:v>
                </c:pt>
                <c:pt idx="47">
                  <c:v>-3.3337994560308721E-3</c:v>
                </c:pt>
                <c:pt idx="48">
                  <c:v>-3.3348882062017187E-3</c:v>
                </c:pt>
                <c:pt idx="49">
                  <c:v>-3.3358150434449948E-3</c:v>
                </c:pt>
                <c:pt idx="50">
                  <c:v>-3.3365670152644259E-3</c:v>
                </c:pt>
                <c:pt idx="51">
                  <c:v>-3.3373927964976025E-3</c:v>
                </c:pt>
                <c:pt idx="52">
                  <c:v>-3.3375672019320983E-3</c:v>
                </c:pt>
                <c:pt idx="53">
                  <c:v>-3.3372505620107534E-3</c:v>
                </c:pt>
                <c:pt idx="54">
                  <c:v>-3.3366813427310954E-3</c:v>
                </c:pt>
                <c:pt idx="55">
                  <c:v>-3.3358465916730118E-3</c:v>
                </c:pt>
                <c:pt idx="56">
                  <c:v>-3.3331967832143884E-3</c:v>
                </c:pt>
                <c:pt idx="57">
                  <c:v>-3.3295932246874228E-3</c:v>
                </c:pt>
                <c:pt idx="58">
                  <c:v>-3.3272365305692204E-3</c:v>
                </c:pt>
                <c:pt idx="59">
                  <c:v>-3.3245365907646567E-3</c:v>
                </c:pt>
                <c:pt idx="60">
                  <c:v>-3.3214804530828637E-3</c:v>
                </c:pt>
                <c:pt idx="61">
                  <c:v>-3.3140859981432643E-3</c:v>
                </c:pt>
                <c:pt idx="62">
                  <c:v>-3.3054348760119248E-3</c:v>
                </c:pt>
                <c:pt idx="63">
                  <c:v>-3.3004964297220253E-3</c:v>
                </c:pt>
                <c:pt idx="64">
                  <c:v>-3.2955965701137557E-3</c:v>
                </c:pt>
                <c:pt idx="65">
                  <c:v>-3.2908363962260083E-3</c:v>
                </c:pt>
                <c:pt idx="66">
                  <c:v>-3.2818024076261038E-3</c:v>
                </c:pt>
                <c:pt idx="67">
                  <c:v>-3.2733935503189999E-3</c:v>
                </c:pt>
                <c:pt idx="68">
                  <c:v>-3.2694825495501612E-3</c:v>
                </c:pt>
                <c:pt idx="69">
                  <c:v>-3.265771532246906E-3</c:v>
                </c:pt>
                <c:pt idx="70">
                  <c:v>-3.262270548223744E-3</c:v>
                </c:pt>
                <c:pt idx="71">
                  <c:v>-3.2559898934122278E-3</c:v>
                </c:pt>
                <c:pt idx="72">
                  <c:v>-3.2505679367646526E-3</c:v>
                </c:pt>
                <c:pt idx="73">
                  <c:v>-3.2482678632780523E-3</c:v>
                </c:pt>
                <c:pt idx="74">
                  <c:v>-3.2462381209021275E-3</c:v>
                </c:pt>
                <c:pt idx="75">
                  <c:v>-3.2444887591250087E-3</c:v>
                </c:pt>
                <c:pt idx="76">
                  <c:v>-3.2419460907245319E-3</c:v>
                </c:pt>
                <c:pt idx="77">
                  <c:v>-3.2404961120285573E-3</c:v>
                </c:pt>
                <c:pt idx="78">
                  <c:v>-3.2402993982866514E-3</c:v>
                </c:pt>
                <c:pt idx="79">
                  <c:v>-3.2404433631018138E-3</c:v>
                </c:pt>
                <c:pt idx="80">
                  <c:v>-3.2409380561956784E-3</c:v>
                </c:pt>
                <c:pt idx="81">
                  <c:v>-3.2431179678800333E-3</c:v>
                </c:pt>
                <c:pt idx="82">
                  <c:v>-3.2466251026337439E-3</c:v>
                </c:pt>
                <c:pt idx="83">
                  <c:v>-3.2490241808392916E-3</c:v>
                </c:pt>
                <c:pt idx="84">
                  <c:v>-3.2518342851160756E-3</c:v>
                </c:pt>
                <c:pt idx="85">
                  <c:v>-3.2549328901611682E-3</c:v>
                </c:pt>
                <c:pt idx="86">
                  <c:v>-3.2601016579863144E-3</c:v>
                </c:pt>
                <c:pt idx="87">
                  <c:v>-3.2639933469817326E-3</c:v>
                </c:pt>
                <c:pt idx="88">
                  <c:v>-3.2652194640187008E-3</c:v>
                </c:pt>
                <c:pt idx="89">
                  <c:v>-3.2659999742830604E-3</c:v>
                </c:pt>
                <c:pt idx="90">
                  <c:v>-3.2663198741942345E-3</c:v>
                </c:pt>
                <c:pt idx="91">
                  <c:v>-3.2653200737889389E-3</c:v>
                </c:pt>
                <c:pt idx="92">
                  <c:v>-3.2626932908723888E-3</c:v>
                </c:pt>
                <c:pt idx="93">
                  <c:v>-3.2604850798305537E-3</c:v>
                </c:pt>
                <c:pt idx="94">
                  <c:v>-3.2577262352478215E-3</c:v>
                </c:pt>
                <c:pt idx="95">
                  <c:v>-3.2544017527014989E-3</c:v>
                </c:pt>
                <c:pt idx="96">
                  <c:v>-3.2457634460830525E-3</c:v>
                </c:pt>
                <c:pt idx="97">
                  <c:v>-3.2351473681370567E-3</c:v>
                </c:pt>
                <c:pt idx="98">
                  <c:v>-3.2287696387598053E-3</c:v>
                </c:pt>
                <c:pt idx="99">
                  <c:v>-3.2217362482193342E-3</c:v>
                </c:pt>
                <c:pt idx="100">
                  <c:v>-3.2140321926871569E-3</c:v>
                </c:pt>
                <c:pt idx="101">
                  <c:v>-3.1962855218164682E-3</c:v>
                </c:pt>
                <c:pt idx="102">
                  <c:v>-3.1762092416090398E-3</c:v>
                </c:pt>
                <c:pt idx="103">
                  <c:v>-3.1649268018688012E-3</c:v>
                </c:pt>
                <c:pt idx="104">
                  <c:v>-3.1528836736156233E-3</c:v>
                </c:pt>
                <c:pt idx="105">
                  <c:v>-3.1400648526159706E-3</c:v>
                </c:pt>
                <c:pt idx="106">
                  <c:v>-3.1117400200068122E-3</c:v>
                </c:pt>
                <c:pt idx="107">
                  <c:v>-3.0809316763594739E-3</c:v>
                </c:pt>
                <c:pt idx="108">
                  <c:v>-3.0652140307017885E-3</c:v>
                </c:pt>
                <c:pt idx="109">
                  <c:v>-3.049862916907578E-3</c:v>
                </c:pt>
                <c:pt idx="110">
                  <c:v>-3.0348933860859422E-3</c:v>
                </c:pt>
                <c:pt idx="111">
                  <c:v>-3.0062767614010043E-3</c:v>
                </c:pt>
                <c:pt idx="112">
                  <c:v>-2.9791321116307812E-3</c:v>
                </c:pt>
                <c:pt idx="113">
                  <c:v>-2.9662962603621192E-3</c:v>
                </c:pt>
                <c:pt idx="114">
                  <c:v>-2.9539322978722037E-3</c:v>
                </c:pt>
                <c:pt idx="115">
                  <c:v>-2.9420552754432943E-3</c:v>
                </c:pt>
                <c:pt idx="116">
                  <c:v>-2.9199762585901544E-3</c:v>
                </c:pt>
                <c:pt idx="117">
                  <c:v>-2.899717604521632E-3</c:v>
                </c:pt>
                <c:pt idx="118">
                  <c:v>-2.8905010465958272E-3</c:v>
                </c:pt>
                <c:pt idx="119">
                  <c:v>-2.8818617346289843E-3</c:v>
                </c:pt>
                <c:pt idx="120">
                  <c:v>-2.8738147194898381E-3</c:v>
                </c:pt>
                <c:pt idx="121">
                  <c:v>-2.859747861221818E-3</c:v>
                </c:pt>
                <c:pt idx="122">
                  <c:v>-2.8478506482779785E-3</c:v>
                </c:pt>
                <c:pt idx="123">
                  <c:v>-2.842990882697587E-3</c:v>
                </c:pt>
                <c:pt idx="124">
                  <c:v>-2.8388137200487528E-3</c:v>
                </c:pt>
                <c:pt idx="125">
                  <c:v>-2.835334211087232E-3</c:v>
                </c:pt>
                <c:pt idx="126">
                  <c:v>-2.8307540069698969E-3</c:v>
                </c:pt>
                <c:pt idx="127">
                  <c:v>-2.8286937337079409E-3</c:v>
                </c:pt>
                <c:pt idx="128">
                  <c:v>-2.8289282587202961E-3</c:v>
                </c:pt>
                <c:pt idx="129">
                  <c:v>-2.8298275749946006E-3</c:v>
                </c:pt>
                <c:pt idx="130">
                  <c:v>-2.8309088461765139E-3</c:v>
                </c:pt>
                <c:pt idx="131">
                  <c:v>-2.8332467480583164E-3</c:v>
                </c:pt>
                <c:pt idx="132">
                  <c:v>-2.8358230406183285E-3</c:v>
                </c:pt>
                <c:pt idx="133">
                  <c:v>-2.8371959192871016E-3</c:v>
                </c:pt>
                <c:pt idx="134">
                  <c:v>-2.8386253509985605E-3</c:v>
                </c:pt>
                <c:pt idx="135">
                  <c:v>-2.8401107463109508E-3</c:v>
                </c:pt>
                <c:pt idx="136">
                  <c:v>-2.8432429863829351E-3</c:v>
                </c:pt>
                <c:pt idx="137">
                  <c:v>-2.8466001735989576E-3</c:v>
                </c:pt>
                <c:pt idx="138">
                  <c:v>-2.8483565446402186E-3</c:v>
                </c:pt>
                <c:pt idx="139">
                  <c:v>-2.8501653423881157E-3</c:v>
                </c:pt>
                <c:pt idx="140">
                  <c:v>-2.852025977319656E-3</c:v>
                </c:pt>
                <c:pt idx="141">
                  <c:v>-2.8558947447713139E-3</c:v>
                </c:pt>
                <c:pt idx="142">
                  <c:v>-2.8599750999615753E-3</c:v>
                </c:pt>
                <c:pt idx="143">
                  <c:v>-2.862086078938327E-3</c:v>
                </c:pt>
                <c:pt idx="144">
                  <c:v>-2.8642453582845744E-3</c:v>
                </c:pt>
                <c:pt idx="145">
                  <c:v>-2.8664523484772174E-3</c:v>
                </c:pt>
                <c:pt idx="146">
                  <c:v>-2.8709998350920059E-3</c:v>
                </c:pt>
                <c:pt idx="147">
                  <c:v>-2.87574562895136E-3</c:v>
                </c:pt>
                <c:pt idx="148">
                  <c:v>-2.8781823314206799E-3</c:v>
                </c:pt>
                <c:pt idx="149">
                  <c:v>-2.88066320800287E-3</c:v>
                </c:pt>
                <c:pt idx="150">
                  <c:v>-2.8831876691747965E-3</c:v>
                </c:pt>
                <c:pt idx="151">
                  <c:v>-2.8874407445484795E-3</c:v>
                </c:pt>
                <c:pt idx="152">
                  <c:v>-2.8899170561203199E-3</c:v>
                </c:pt>
                <c:pt idx="153">
                  <c:v>-2.890153549312803E-3</c:v>
                </c:pt>
                <c:pt idx="154">
                  <c:v>-2.8897784459147612E-3</c:v>
                </c:pt>
                <c:pt idx="155">
                  <c:v>-2.8887801119129725E-3</c:v>
                </c:pt>
                <c:pt idx="156">
                  <c:v>-2.8846250389516093E-3</c:v>
                </c:pt>
                <c:pt idx="157">
                  <c:v>-2.8783217828821724E-3</c:v>
                </c:pt>
                <c:pt idx="158">
                  <c:v>-2.8740327807999112E-3</c:v>
                </c:pt>
                <c:pt idx="159">
                  <c:v>-2.869050742180545E-3</c:v>
                </c:pt>
                <c:pt idx="160">
                  <c:v>-2.8633640327941547E-3</c:v>
                </c:pt>
                <c:pt idx="161">
                  <c:v>-2.8495612925804135E-3</c:v>
                </c:pt>
                <c:pt idx="162">
                  <c:v>-2.8333377998004793E-3</c:v>
                </c:pt>
                <c:pt idx="163">
                  <c:v>-2.8239532210788823E-3</c:v>
                </c:pt>
                <c:pt idx="164">
                  <c:v>-2.8137941654273156E-3</c:v>
                </c:pt>
                <c:pt idx="165">
                  <c:v>-2.8028489986204668E-3</c:v>
                </c:pt>
                <c:pt idx="166">
                  <c:v>-2.7782589748900797E-3</c:v>
                </c:pt>
                <c:pt idx="167">
                  <c:v>-2.7509745312265742E-3</c:v>
                </c:pt>
                <c:pt idx="168">
                  <c:v>-2.7359242924457489E-3</c:v>
                </c:pt>
                <c:pt idx="169">
                  <c:v>-2.7200181360595376E-3</c:v>
                </c:pt>
                <c:pt idx="170">
                  <c:v>-2.7032444278228614E-3</c:v>
                </c:pt>
                <c:pt idx="171">
                  <c:v>-2.6667275159581606E-3</c:v>
                </c:pt>
                <c:pt idx="172">
                  <c:v>-2.6275060635551645E-3</c:v>
                </c:pt>
                <c:pt idx="173">
                  <c:v>-2.6078166106109839E-3</c:v>
                </c:pt>
                <c:pt idx="174">
                  <c:v>-2.5888096225723371E-3</c:v>
                </c:pt>
                <c:pt idx="175">
                  <c:v>-2.5704988740843271E-3</c:v>
                </c:pt>
                <c:pt idx="176">
                  <c:v>-2.5362494267786467E-3</c:v>
                </c:pt>
                <c:pt idx="177">
                  <c:v>-2.5044937729862969E-3</c:v>
                </c:pt>
                <c:pt idx="178">
                  <c:v>-2.489870844826153E-3</c:v>
                </c:pt>
                <c:pt idx="179">
                  <c:v>-2.4760268049918159E-3</c:v>
                </c:pt>
                <c:pt idx="180">
                  <c:v>-2.4629754285057539E-3</c:v>
                </c:pt>
                <c:pt idx="181">
                  <c:v>-2.4395674542656821E-3</c:v>
                </c:pt>
                <c:pt idx="182">
                  <c:v>-2.4189720496157314E-3</c:v>
                </c:pt>
                <c:pt idx="183">
                  <c:v>-2.4100906105908502E-3</c:v>
                </c:pt>
                <c:pt idx="184">
                  <c:v>-2.4020844835181371E-3</c:v>
                </c:pt>
                <c:pt idx="185">
                  <c:v>-2.3949674428768654E-3</c:v>
                </c:pt>
                <c:pt idx="186">
                  <c:v>-2.3837502894522478E-3</c:v>
                </c:pt>
                <c:pt idx="187">
                  <c:v>-2.3756656414406921E-3</c:v>
                </c:pt>
                <c:pt idx="188">
                  <c:v>-2.3732006548527491E-3</c:v>
                </c:pt>
                <c:pt idx="189">
                  <c:v>-2.3717074033490228E-3</c:v>
                </c:pt>
                <c:pt idx="190">
                  <c:v>-2.3711996615623705E-3</c:v>
                </c:pt>
                <c:pt idx="191">
                  <c:v>-2.3735226489531146E-3</c:v>
                </c:pt>
                <c:pt idx="192">
                  <c:v>-2.3792992852194363E-3</c:v>
                </c:pt>
                <c:pt idx="193">
                  <c:v>-2.3839257121519926E-3</c:v>
                </c:pt>
                <c:pt idx="194">
                  <c:v>-2.3894290582959343E-3</c:v>
                </c:pt>
                <c:pt idx="195">
                  <c:v>-2.3950526787801596E-3</c:v>
                </c:pt>
                <c:pt idx="196">
                  <c:v>-2.411367849897273E-3</c:v>
                </c:pt>
                <c:pt idx="197">
                  <c:v>-2.4271862752289655E-3</c:v>
                </c:pt>
                <c:pt idx="198">
                  <c:v>-2.4322494263032866E-3</c:v>
                </c:pt>
                <c:pt idx="199">
                  <c:v>-2.4444202543842156E-3</c:v>
                </c:pt>
                <c:pt idx="200">
                  <c:v>-2.4561548001357527E-3</c:v>
                </c:pt>
                <c:pt idx="201">
                  <c:v>-2.4606354781544597E-3</c:v>
                </c:pt>
                <c:pt idx="202">
                  <c:v>-2.4650099173326064E-3</c:v>
                </c:pt>
                <c:pt idx="203">
                  <c:v>-2.4733748187181913E-3</c:v>
                </c:pt>
                <c:pt idx="204">
                  <c:v>-2.4813929396000811E-3</c:v>
                </c:pt>
                <c:pt idx="205">
                  <c:v>-2.4851969255931475E-3</c:v>
                </c:pt>
                <c:pt idx="206">
                  <c:v>-2.4888789695581138E-3</c:v>
                </c:pt>
                <c:pt idx="207">
                  <c:v>-2.4924364541484686E-3</c:v>
                </c:pt>
                <c:pt idx="208">
                  <c:v>-2.4991060280754357E-3</c:v>
                </c:pt>
                <c:pt idx="209">
                  <c:v>-2.5053684546680792E-3</c:v>
                </c:pt>
                <c:pt idx="210">
                  <c:v>-2.5082638845357135E-3</c:v>
                </c:pt>
                <c:pt idx="211">
                  <c:v>-2.5110190516774325E-3</c:v>
                </c:pt>
                <c:pt idx="212">
                  <c:v>-2.5136313392322717E-3</c:v>
                </c:pt>
                <c:pt idx="213">
                  <c:v>-2.5183491867896467E-3</c:v>
                </c:pt>
                <c:pt idx="214">
                  <c:v>-2.5225167395684267E-3</c:v>
                </c:pt>
                <c:pt idx="215">
                  <c:v>-2.5238776079994476E-3</c:v>
                </c:pt>
                <c:pt idx="216">
                  <c:v>-2.5245763244998386E-3</c:v>
                </c:pt>
                <c:pt idx="217">
                  <c:v>-2.5246039378824569E-3</c:v>
                </c:pt>
                <c:pt idx="218">
                  <c:v>-2.5223599656624303E-3</c:v>
                </c:pt>
                <c:pt idx="219">
                  <c:v>-2.5178243309607802E-3</c:v>
                </c:pt>
                <c:pt idx="220">
                  <c:v>-2.514362157194118E-3</c:v>
                </c:pt>
                <c:pt idx="221">
                  <c:v>-2.5101751717243673E-3</c:v>
                </c:pt>
                <c:pt idx="222">
                  <c:v>-2.5052544232248971E-3</c:v>
                </c:pt>
                <c:pt idx="223">
                  <c:v>-2.4929052656564085E-3</c:v>
                </c:pt>
                <c:pt idx="224">
                  <c:v>-2.4780547695361561E-3</c:v>
                </c:pt>
                <c:pt idx="225">
                  <c:v>-2.4693309340949742E-3</c:v>
                </c:pt>
                <c:pt idx="226">
                  <c:v>-2.4598196267984758E-3</c:v>
                </c:pt>
                <c:pt idx="227">
                  <c:v>-2.4495118964061521E-3</c:v>
                </c:pt>
                <c:pt idx="228">
                  <c:v>-2.4261808071825174E-3</c:v>
                </c:pt>
                <c:pt idx="229">
                  <c:v>-2.4001377133592359E-3</c:v>
                </c:pt>
                <c:pt idx="230">
                  <c:v>-2.3857135947052501E-3</c:v>
                </c:pt>
                <c:pt idx="231">
                  <c:v>-2.3704393441851017E-3</c:v>
                </c:pt>
                <c:pt idx="232">
                  <c:v>-2.3543060098959634E-3</c:v>
                </c:pt>
                <c:pt idx="233">
                  <c:v>-2.3191162367994368E-3</c:v>
                </c:pt>
                <c:pt idx="234">
                  <c:v>-2.2810028062580394E-3</c:v>
                </c:pt>
                <c:pt idx="235">
                  <c:v>-2.2607135169378603E-3</c:v>
                </c:pt>
                <c:pt idx="236">
                  <c:v>-2.2408865169111017E-3</c:v>
                </c:pt>
                <c:pt idx="237">
                  <c:v>-2.2218041995789467E-3</c:v>
                </c:pt>
                <c:pt idx="238">
                  <c:v>-2.1861600378183911E-3</c:v>
                </c:pt>
                <c:pt idx="239">
                  <c:v>-2.1531269215683394E-3</c:v>
                </c:pt>
                <c:pt idx="240">
                  <c:v>-2.1379218910397911E-3</c:v>
                </c:pt>
                <c:pt idx="241">
                  <c:v>-2.12352309267418E-3</c:v>
                </c:pt>
                <c:pt idx="242">
                  <c:v>-2.1099407845715013E-3</c:v>
                </c:pt>
                <c:pt idx="243">
                  <c:v>-2.0855371774276053E-3</c:v>
                </c:pt>
                <c:pt idx="244">
                  <c:v>-2.0639816193433846E-3</c:v>
                </c:pt>
                <c:pt idx="245">
                  <c:v>-2.0546356359537549E-3</c:v>
                </c:pt>
                <c:pt idx="246">
                  <c:v>-2.0461676920570269E-3</c:v>
                </c:pt>
                <c:pt idx="247">
                  <c:v>-2.0385880459317359E-3</c:v>
                </c:pt>
                <c:pt idx="248">
                  <c:v>-2.0264297865474029E-3</c:v>
                </c:pt>
                <c:pt idx="249">
                  <c:v>-2.0173576024501336E-3</c:v>
                </c:pt>
                <c:pt idx="250">
                  <c:v>-2.0143733178168443E-3</c:v>
                </c:pt>
                <c:pt idx="251">
                  <c:v>-2.0123388798065824E-3</c:v>
                </c:pt>
                <c:pt idx="252">
                  <c:v>-2.0112645467710512E-3</c:v>
                </c:pt>
                <c:pt idx="253">
                  <c:v>-2.0123564262663944E-3</c:v>
                </c:pt>
                <c:pt idx="254">
                  <c:v>-2.0167734265042893E-3</c:v>
                </c:pt>
                <c:pt idx="255">
                  <c:v>-2.0204599874211393E-3</c:v>
                </c:pt>
                <c:pt idx="256">
                  <c:v>-2.0241965052042324E-3</c:v>
                </c:pt>
                <c:pt idx="257">
                  <c:v>-2.0277882298279223E-3</c:v>
                </c:pt>
                <c:pt idx="258">
                  <c:v>-2.0344662281711855E-3</c:v>
                </c:pt>
                <c:pt idx="259">
                  <c:v>-2.0406613286974144E-3</c:v>
                </c:pt>
                <c:pt idx="260">
                  <c:v>-2.0434946867217735E-3</c:v>
                </c:pt>
                <c:pt idx="261">
                  <c:v>-2.046169491264288E-3</c:v>
                </c:pt>
                <c:pt idx="262">
                  <c:v>-2.0530288271130453E-3</c:v>
                </c:pt>
                <c:pt idx="263">
                  <c:v>-2.0587602656822182E-3</c:v>
                </c:pt>
                <c:pt idx="264">
                  <c:v>-2.0602609811071208E-3</c:v>
                </c:pt>
                <c:pt idx="265">
                  <c:v>-2.0615847959644003E-3</c:v>
                </c:pt>
                <c:pt idx="266">
                  <c:v>-2.0636196229394457E-3</c:v>
                </c:pt>
                <c:pt idx="267">
                  <c:v>-2.0650651820819203E-3</c:v>
                </c:pt>
                <c:pt idx="268">
                  <c:v>-2.0654700934715511E-3</c:v>
                </c:pt>
                <c:pt idx="269">
                  <c:v>-2.0656843438598637E-3</c:v>
                </c:pt>
                <c:pt idx="270">
                  <c:v>-2.0657056400689711E-3</c:v>
                </c:pt>
                <c:pt idx="271">
                  <c:v>-2.0650819007082392E-3</c:v>
                </c:pt>
                <c:pt idx="272">
                  <c:v>-2.0638154143469783E-3</c:v>
                </c:pt>
                <c:pt idx="273">
                  <c:v>-2.06283753848473E-3</c:v>
                </c:pt>
                <c:pt idx="274">
                  <c:v>-2.0616529479035445E-3</c:v>
                </c:pt>
                <c:pt idx="275">
                  <c:v>-2.0602593494207697E-3</c:v>
                </c:pt>
                <c:pt idx="276">
                  <c:v>-2.0555582261063124E-3</c:v>
                </c:pt>
                <c:pt idx="277">
                  <c:v>-2.0476184890666983E-3</c:v>
                </c:pt>
                <c:pt idx="278">
                  <c:v>-2.0419207751105266E-3</c:v>
                </c:pt>
                <c:pt idx="279">
                  <c:v>-2.0351745338210775E-3</c:v>
                </c:pt>
                <c:pt idx="280">
                  <c:v>-2.0273695696542541E-3</c:v>
                </c:pt>
                <c:pt idx="281">
                  <c:v>-2.0081685389473887E-3</c:v>
                </c:pt>
                <c:pt idx="282">
                  <c:v>-1.9787274556586948E-3</c:v>
                </c:pt>
                <c:pt idx="283">
                  <c:v>-1.9577356573165839E-3</c:v>
                </c:pt>
                <c:pt idx="284">
                  <c:v>-1.9422341594173696E-3</c:v>
                </c:pt>
                <c:pt idx="285">
                  <c:v>-1.9074032475762577E-3</c:v>
                </c:pt>
                <c:pt idx="286">
                  <c:v>-1.8687233439785408E-3</c:v>
                </c:pt>
                <c:pt idx="287">
                  <c:v>-1.8474184563658242E-3</c:v>
                </c:pt>
                <c:pt idx="288">
                  <c:v>-1.8249223039439307E-3</c:v>
                </c:pt>
                <c:pt idx="289">
                  <c:v>-1.8012246910750148E-3</c:v>
                </c:pt>
                <c:pt idx="290">
                  <c:v>-1.749765232093444E-3</c:v>
                </c:pt>
                <c:pt idx="291">
                  <c:v>-1.6942157240213442E-3</c:v>
                </c:pt>
                <c:pt idx="292">
                  <c:v>-1.6643578747735622E-3</c:v>
                </c:pt>
                <c:pt idx="293">
                  <c:v>-1.6332373912695505E-3</c:v>
                </c:pt>
                <c:pt idx="294">
                  <c:v>-1.6008440776548736E-3</c:v>
                </c:pt>
                <c:pt idx="295">
                  <c:v>-1.5317572779180552E-3</c:v>
                </c:pt>
                <c:pt idx="296">
                  <c:v>-1.4592869679511764E-3</c:v>
                </c:pt>
                <c:pt idx="297">
                  <c:v>-1.4260842919010478E-3</c:v>
                </c:pt>
                <c:pt idx="298">
                  <c:v>-1.3973036330671199E-3</c:v>
                </c:pt>
                <c:pt idx="299">
                  <c:v>-1.3729874837606927E-3</c:v>
                </c:pt>
                <c:pt idx="300">
                  <c:v>-1.3394444288145177E-3</c:v>
                </c:pt>
                <c:pt idx="301">
                  <c:v>-1.3212178228054821E-3</c:v>
                </c:pt>
                <c:pt idx="302">
                  <c:v>-1.3198616005089846E-3</c:v>
                </c:pt>
                <c:pt idx="303">
                  <c:v>-1.3232248385242425E-3</c:v>
                </c:pt>
                <c:pt idx="304">
                  <c:v>-1.3313500277107359E-3</c:v>
                </c:pt>
                <c:pt idx="305">
                  <c:v>-1.3636809370775654E-3</c:v>
                </c:pt>
                <c:pt idx="306">
                  <c:v>-1.412320113991859E-3</c:v>
                </c:pt>
                <c:pt idx="307">
                  <c:v>-1.4448924202954338E-3</c:v>
                </c:pt>
                <c:pt idx="308">
                  <c:v>-1.4824816207528301E-3</c:v>
                </c:pt>
                <c:pt idx="309">
                  <c:v>-1.5251302049602681E-3</c:v>
                </c:pt>
                <c:pt idx="310">
                  <c:v>-1.6274971789595413E-3</c:v>
                </c:pt>
                <c:pt idx="311">
                  <c:v>-1.7471681661956687E-3</c:v>
                </c:pt>
                <c:pt idx="312">
                  <c:v>-1.8157510069379055E-3</c:v>
                </c:pt>
                <c:pt idx="313">
                  <c:v>-1.8896481649661519E-3</c:v>
                </c:pt>
                <c:pt idx="314">
                  <c:v>-1.968902127957538E-3</c:v>
                </c:pt>
                <c:pt idx="315">
                  <c:v>-2.1454659057165062E-3</c:v>
                </c:pt>
                <c:pt idx="316">
                  <c:v>-2.340335781089851E-3</c:v>
                </c:pt>
                <c:pt idx="317">
                  <c:v>-2.4470110796817406E-3</c:v>
                </c:pt>
                <c:pt idx="318">
                  <c:v>-2.5337236500083855E-3</c:v>
                </c:pt>
                <c:pt idx="319">
                  <c:v>-2.522666085862203E-3</c:v>
                </c:pt>
                <c:pt idx="320">
                  <c:v>-2.4518296903432973E-3</c:v>
                </c:pt>
                <c:pt idx="321">
                  <c:v>-2.3819088117470154E-3</c:v>
                </c:pt>
                <c:pt idx="322">
                  <c:v>-2.3473918814083958E-3</c:v>
                </c:pt>
                <c:pt idx="323">
                  <c:v>-2.313152269728772E-3</c:v>
                </c:pt>
                <c:pt idx="324">
                  <c:v>-2.2791941580706876E-3</c:v>
                </c:pt>
                <c:pt idx="325">
                  <c:v>-2.2122237690050516E-3</c:v>
                </c:pt>
                <c:pt idx="326">
                  <c:v>-2.1462603436676591E-3</c:v>
                </c:pt>
                <c:pt idx="327">
                  <c:v>-2.1137724561018654E-3</c:v>
                </c:pt>
                <c:pt idx="328">
                  <c:v>-2.0815911581466063E-3</c:v>
                </c:pt>
                <c:pt idx="329">
                  <c:v>-2.0497206313378749E-3</c:v>
                </c:pt>
                <c:pt idx="330">
                  <c:v>-1.9870255729890194E-3</c:v>
                </c:pt>
                <c:pt idx="331">
                  <c:v>-1.9254298672252384E-3</c:v>
                </c:pt>
                <c:pt idx="332">
                  <c:v>-1.8951759200441279E-3</c:v>
                </c:pt>
                <c:pt idx="333">
                  <c:v>-1.8652578334943939E-3</c:v>
                </c:pt>
                <c:pt idx="334">
                  <c:v>-1.8356797892820134E-3</c:v>
                </c:pt>
                <c:pt idx="335">
                  <c:v>-1.777669425830697E-3</c:v>
                </c:pt>
                <c:pt idx="336">
                  <c:v>-1.7208516669541261E-3</c:v>
                </c:pt>
                <c:pt idx="337">
                  <c:v>-1.6930365579371173E-3</c:v>
                </c:pt>
                <c:pt idx="338">
                  <c:v>-1.6655865807784747E-3</c:v>
                </c:pt>
                <c:pt idx="339">
                  <c:v>-1.6385059171882743E-3</c:v>
                </c:pt>
                <c:pt idx="340">
                  <c:v>-1.5855896550660662E-3</c:v>
                </c:pt>
                <c:pt idx="341">
                  <c:v>-1.533960028425196E-3</c:v>
                </c:pt>
                <c:pt idx="342">
                  <c:v>-1.5087886557408779E-3</c:v>
                </c:pt>
                <c:pt idx="343">
                  <c:v>-1.4840116860773817E-3</c:v>
                </c:pt>
                <c:pt idx="344">
                  <c:v>-1.4596333009016234E-3</c:v>
                </c:pt>
                <c:pt idx="345">
                  <c:v>-1.4122205903534459E-3</c:v>
                </c:pt>
                <c:pt idx="346">
                  <c:v>-1.3661892381278736E-3</c:v>
                </c:pt>
                <c:pt idx="347">
                  <c:v>-1.3438664996480118E-3</c:v>
                </c:pt>
                <c:pt idx="348">
                  <c:v>-1.3219674355001852E-3</c:v>
                </c:pt>
                <c:pt idx="349">
                  <c:v>-1.3004962268226513E-3</c:v>
                </c:pt>
                <c:pt idx="350">
                  <c:v>-1.2589965612571929E-3</c:v>
                </c:pt>
                <c:pt idx="351">
                  <c:v>-1.218973581699602E-3</c:v>
                </c:pt>
                <c:pt idx="352">
                  <c:v>-1.1997043756748172E-3</c:v>
                </c:pt>
                <c:pt idx="353">
                  <c:v>-1.1808881147615266E-3</c:v>
                </c:pt>
                <c:pt idx="354">
                  <c:v>-1.1625289806560519E-3</c:v>
                </c:pt>
                <c:pt idx="355">
                  <c:v>-1.1273518950174286E-3</c:v>
                </c:pt>
                <c:pt idx="356">
                  <c:v>-1.0937473446360492E-3</c:v>
                </c:pt>
                <c:pt idx="357">
                  <c:v>-1.0777365684913446E-3</c:v>
                </c:pt>
                <c:pt idx="358">
                  <c:v>-1.062208008724985E-3</c:v>
                </c:pt>
                <c:pt idx="359">
                  <c:v>-1.0471658467757906E-3</c:v>
                </c:pt>
                <c:pt idx="360">
                  <c:v>-1.0187209141437033E-3</c:v>
                </c:pt>
                <c:pt idx="361">
                  <c:v>-9.9194480972781716E-4</c:v>
                </c:pt>
                <c:pt idx="362">
                  <c:v>-9.7939736103023339E-4</c:v>
                </c:pt>
                <c:pt idx="363">
                  <c:v>-9.6736139969907985E-4</c:v>
                </c:pt>
                <c:pt idx="364">
                  <c:v>-9.5584110715337496E-4</c:v>
                </c:pt>
                <c:pt idx="365">
                  <c:v>-9.3453793375155257E-4</c:v>
                </c:pt>
                <c:pt idx="366">
                  <c:v>-9.1500025762625834E-4</c:v>
                </c:pt>
                <c:pt idx="367">
                  <c:v>-9.0612103333446959E-4</c:v>
                </c:pt>
                <c:pt idx="368">
                  <c:v>-8.9778256707938233E-4</c:v>
                </c:pt>
                <c:pt idx="369">
                  <c:v>-8.8998904082176794E-4</c:v>
                </c:pt>
                <c:pt idx="370">
                  <c:v>-8.76237258641944E-4</c:v>
                </c:pt>
                <c:pt idx="371">
                  <c:v>-8.6434796510834286E-4</c:v>
                </c:pt>
                <c:pt idx="372">
                  <c:v>-8.5934186137346779E-4</c:v>
                </c:pt>
                <c:pt idx="373">
                  <c:v>-8.5490578663477022E-4</c:v>
                </c:pt>
                <c:pt idx="374">
                  <c:v>-8.5104392274031374E-4</c:v>
                </c:pt>
                <c:pt idx="375">
                  <c:v>-8.4525318055585815E-4</c:v>
                </c:pt>
                <c:pt idx="376">
                  <c:v>-8.414222042013534E-4</c:v>
                </c:pt>
                <c:pt idx="377">
                  <c:v>-8.4049411655689359E-4</c:v>
                </c:pt>
                <c:pt idx="378">
                  <c:v>-8.4016532887050692E-4</c:v>
                </c:pt>
                <c:pt idx="379">
                  <c:v>-8.404400224658956E-4</c:v>
                </c:pt>
                <c:pt idx="380">
                  <c:v>-8.4301997487459368E-4</c:v>
                </c:pt>
                <c:pt idx="381">
                  <c:v>-8.4765724127590912E-4</c:v>
                </c:pt>
                <c:pt idx="382">
                  <c:v>-8.5101206440635628E-4</c:v>
                </c:pt>
                <c:pt idx="383">
                  <c:v>-8.5499545817010472E-4</c:v>
                </c:pt>
                <c:pt idx="384">
                  <c:v>-8.5948943566297408E-4</c:v>
                </c:pt>
                <c:pt idx="385">
                  <c:v>-8.6839226637664671E-4</c:v>
                </c:pt>
                <c:pt idx="386">
                  <c:v>-8.7696716199911874E-4</c:v>
                </c:pt>
                <c:pt idx="387">
                  <c:v>-8.8108476556852185E-4</c:v>
                </c:pt>
                <c:pt idx="388">
                  <c:v>-8.8509941629177002E-4</c:v>
                </c:pt>
                <c:pt idx="389">
                  <c:v>-8.8901000295551471E-4</c:v>
                </c:pt>
                <c:pt idx="390">
                  <c:v>-8.9647653963407115E-4</c:v>
                </c:pt>
                <c:pt idx="391">
                  <c:v>-9.0358949033766359E-4</c:v>
                </c:pt>
                <c:pt idx="392">
                  <c:v>-9.0696309263392353E-4</c:v>
                </c:pt>
                <c:pt idx="393">
                  <c:v>-9.1022596512852253E-4</c:v>
                </c:pt>
                <c:pt idx="394">
                  <c:v>-9.133769968505429E-4</c:v>
                </c:pt>
                <c:pt idx="395">
                  <c:v>-9.1929838786911034E-4</c:v>
                </c:pt>
                <c:pt idx="396">
                  <c:v>-9.2484049756242563E-4</c:v>
                </c:pt>
                <c:pt idx="397">
                  <c:v>-9.2741566142040283E-4</c:v>
                </c:pt>
                <c:pt idx="398">
                  <c:v>-9.2987231875842058E-4</c:v>
                </c:pt>
                <c:pt idx="399">
                  <c:v>-9.3220935860452219E-4</c:v>
                </c:pt>
                <c:pt idx="400">
                  <c:v>-9.3647675622691236E-4</c:v>
                </c:pt>
                <c:pt idx="401">
                  <c:v>-9.4033912483998058E-4</c:v>
                </c:pt>
                <c:pt idx="402">
                  <c:v>-9.4206141320802715E-4</c:v>
                </c:pt>
                <c:pt idx="403">
                  <c:v>-9.4365741832949169E-4</c:v>
                </c:pt>
                <c:pt idx="404">
                  <c:v>-9.4512602947416141E-4</c:v>
                </c:pt>
                <c:pt idx="405">
                  <c:v>-9.4763058932102414E-4</c:v>
                </c:pt>
                <c:pt idx="406">
                  <c:v>-9.4970431302667684E-4</c:v>
                </c:pt>
                <c:pt idx="407">
                  <c:v>-9.5051928894939592E-4</c:v>
                </c:pt>
                <c:pt idx="408">
                  <c:v>-9.5120020496907744E-4</c:v>
                </c:pt>
                <c:pt idx="409">
                  <c:v>-9.517459501105981E-4</c:v>
                </c:pt>
                <c:pt idx="410">
                  <c:v>-9.5237883108406759E-4</c:v>
                </c:pt>
                <c:pt idx="411">
                  <c:v>-9.5255500286873032E-4</c:v>
                </c:pt>
                <c:pt idx="412">
                  <c:v>-9.5240822930650908E-4</c:v>
                </c:pt>
                <c:pt idx="413">
                  <c:v>-9.5211961909015086E-4</c:v>
                </c:pt>
                <c:pt idx="414">
                  <c:v>-9.5168806132340492E-4</c:v>
                </c:pt>
                <c:pt idx="415">
                  <c:v>-9.5034042451350262E-4</c:v>
                </c:pt>
                <c:pt idx="416">
                  <c:v>-9.4851013487018084E-4</c:v>
                </c:pt>
                <c:pt idx="417">
                  <c:v>-9.4734717467967618E-4</c:v>
                </c:pt>
                <c:pt idx="418">
                  <c:v>-9.4603460114850359E-4</c:v>
                </c:pt>
                <c:pt idx="419">
                  <c:v>-9.4457130321572201E-4</c:v>
                </c:pt>
                <c:pt idx="420">
                  <c:v>-9.4113431147456624E-4</c:v>
                </c:pt>
                <c:pt idx="421">
                  <c:v>-9.3718864899079756E-4</c:v>
                </c:pt>
                <c:pt idx="422">
                  <c:v>-9.349550649853332E-4</c:v>
                </c:pt>
                <c:pt idx="423">
                  <c:v>-9.325640908521036E-4</c:v>
                </c:pt>
                <c:pt idx="424">
                  <c:v>-9.30014615689213E-4</c:v>
                </c:pt>
                <c:pt idx="425">
                  <c:v>-9.2437943247934099E-4</c:v>
                </c:pt>
                <c:pt idx="426">
                  <c:v>-9.182094847412605E-4</c:v>
                </c:pt>
                <c:pt idx="427">
                  <c:v>-9.1485083966904007E-4</c:v>
                </c:pt>
                <c:pt idx="428">
                  <c:v>-9.1132702774027738E-4</c:v>
                </c:pt>
                <c:pt idx="429">
                  <c:v>-9.0763693796851337E-4</c:v>
                </c:pt>
                <c:pt idx="430">
                  <c:v>-8.996947264959832E-4</c:v>
                </c:pt>
                <c:pt idx="431">
                  <c:v>-8.9119158118933651E-4</c:v>
                </c:pt>
                <c:pt idx="432">
                  <c:v>-8.8665343771052087E-4</c:v>
                </c:pt>
                <c:pt idx="433">
                  <c:v>-8.8194235062029303E-4</c:v>
                </c:pt>
                <c:pt idx="434">
                  <c:v>-8.7705720892818171E-4</c:v>
                </c:pt>
                <c:pt idx="435">
                  <c:v>-8.6669913068005485E-4</c:v>
                </c:pt>
                <c:pt idx="436">
                  <c:v>-8.5575387671496343E-4</c:v>
                </c:pt>
                <c:pt idx="437">
                  <c:v>-8.4998179737761086E-4</c:v>
                </c:pt>
                <c:pt idx="438">
                  <c:v>-8.4402899764435323E-4</c:v>
                </c:pt>
                <c:pt idx="439">
                  <c:v>-8.3789436660123542E-4</c:v>
                </c:pt>
                <c:pt idx="440">
                  <c:v>-8.2501158013601199E-4</c:v>
                </c:pt>
                <c:pt idx="441">
                  <c:v>-8.115153088384217E-4</c:v>
                </c:pt>
                <c:pt idx="442">
                  <c:v>-8.0445485613433781E-4</c:v>
                </c:pt>
                <c:pt idx="443">
                  <c:v>-7.972059062975864E-4</c:v>
                </c:pt>
                <c:pt idx="444">
                  <c:v>-7.897673482470508E-4</c:v>
                </c:pt>
                <c:pt idx="445">
                  <c:v>-7.7425100760079651E-4</c:v>
                </c:pt>
                <c:pt idx="446">
                  <c:v>-7.5809481444578063E-4</c:v>
                </c:pt>
                <c:pt idx="447">
                  <c:v>-7.4969155086523106E-4</c:v>
                </c:pt>
                <c:pt idx="448">
                  <c:v>-7.4112905688912371E-4</c:v>
                </c:pt>
                <c:pt idx="449">
                  <c:v>-7.3255485671974935E-4</c:v>
                </c:pt>
                <c:pt idx="450">
                  <c:v>-7.1549047662349712E-4</c:v>
                </c:pt>
                <c:pt idx="451">
                  <c:v>-6.9007926963439708E-4</c:v>
                </c:pt>
                <c:pt idx="452">
                  <c:v>-6.7326432780866966E-4</c:v>
                </c:pt>
                <c:pt idx="453">
                  <c:v>-6.5657466867280175E-4</c:v>
                </c:pt>
                <c:pt idx="454">
                  <c:v>-6.3585462514131007E-4</c:v>
                </c:pt>
                <c:pt idx="455">
                  <c:v>-6.2350814784153594E-4</c:v>
                </c:pt>
                <c:pt idx="456">
                  <c:v>-6.1531536564890499E-4</c:v>
                </c:pt>
                <c:pt idx="457">
                  <c:v>-5.9902681992729881E-4</c:v>
                </c:pt>
                <c:pt idx="458">
                  <c:v>-5.8283958986692877E-4</c:v>
                </c:pt>
                <c:pt idx="459">
                  <c:v>-5.7479583198368563E-4</c:v>
                </c:pt>
                <c:pt idx="460">
                  <c:v>-5.6678268774875925E-4</c:v>
                </c:pt>
                <c:pt idx="461">
                  <c:v>-5.5880042640110272E-4</c:v>
                </c:pt>
                <c:pt idx="462">
                  <c:v>-5.4293938777250853E-4</c:v>
                </c:pt>
                <c:pt idx="463">
                  <c:v>-5.2718560333525415E-4</c:v>
                </c:pt>
                <c:pt idx="464">
                  <c:v>-5.1936180084464405E-4</c:v>
                </c:pt>
                <c:pt idx="465">
                  <c:v>-5.1157049870181914E-4</c:v>
                </c:pt>
                <c:pt idx="466">
                  <c:v>-5.0381196647012773E-4</c:v>
                </c:pt>
                <c:pt idx="467">
                  <c:v>-4.8840482950985448E-4</c:v>
                </c:pt>
                <c:pt idx="468">
                  <c:v>-4.7311092816578149E-4</c:v>
                </c:pt>
                <c:pt idx="469">
                  <c:v>-4.6552028910304757E-4</c:v>
                </c:pt>
                <c:pt idx="470">
                  <c:v>-4.5796403717002172E-4</c:v>
                </c:pt>
                <c:pt idx="471">
                  <c:v>-4.5044244201128603E-4</c:v>
                </c:pt>
                <c:pt idx="472">
                  <c:v>-4.3551560273899281E-4</c:v>
                </c:pt>
                <c:pt idx="473">
                  <c:v>-4.2070802087709757E-4</c:v>
                </c:pt>
                <c:pt idx="474">
                  <c:v>-4.1336375304370181E-4</c:v>
                </c:pt>
                <c:pt idx="475">
                  <c:v>-4.0605575944736069E-4</c:v>
                </c:pt>
                <c:pt idx="476">
                  <c:v>-3.9878430948968053E-4</c:v>
                </c:pt>
                <c:pt idx="477">
                  <c:v>-3.8436416495529584E-4</c:v>
                </c:pt>
                <c:pt idx="478">
                  <c:v>-3.7006933756340762E-4</c:v>
                </c:pt>
                <c:pt idx="479">
                  <c:v>-3.6298464933627746E-4</c:v>
                </c:pt>
                <c:pt idx="480">
                  <c:v>-3.5593812204937796E-4</c:v>
                </c:pt>
                <c:pt idx="481">
                  <c:v>-3.4893002526654418E-4</c:v>
                </c:pt>
                <c:pt idx="482">
                  <c:v>-3.3504297392937077E-4</c:v>
                </c:pt>
                <c:pt idx="483">
                  <c:v>-3.2128733485838512E-4</c:v>
                </c:pt>
                <c:pt idx="484">
                  <c:v>-3.1447543413503227E-4</c:v>
                </c:pt>
                <c:pt idx="485">
                  <c:v>-3.0770358129909631E-4</c:v>
                </c:pt>
                <c:pt idx="486">
                  <c:v>-3.0097204583347448E-4</c:v>
                </c:pt>
                <c:pt idx="487">
                  <c:v>-2.8764448732874798E-4</c:v>
                </c:pt>
                <c:pt idx="488">
                  <c:v>-2.7445446911553904E-4</c:v>
                </c:pt>
                <c:pt idx="489">
                  <c:v>-2.6792856388003383E-4</c:v>
                </c:pt>
                <c:pt idx="490">
                  <c:v>-2.6144459356085124E-4</c:v>
                </c:pt>
                <c:pt idx="491">
                  <c:v>-2.5500282739782977E-4</c:v>
                </c:pt>
                <c:pt idx="492">
                  <c:v>-2.4226116306757487E-4</c:v>
                </c:pt>
                <c:pt idx="493">
                  <c:v>-2.2966319672275764E-4</c:v>
                </c:pt>
                <c:pt idx="494">
                  <c:v>-2.2343649512535972E-4</c:v>
                </c:pt>
                <c:pt idx="495">
                  <c:v>-2.1725361531156387E-4</c:v>
                </c:pt>
                <c:pt idx="496">
                  <c:v>-2.1111482660230363E-4</c:v>
                </c:pt>
                <c:pt idx="497">
                  <c:v>-1.9898545892549301E-4</c:v>
                </c:pt>
                <c:pt idx="498">
                  <c:v>-1.8700597409220001E-4</c:v>
                </c:pt>
                <c:pt idx="499">
                  <c:v>-1.810916844478762E-4</c:v>
                </c:pt>
                <c:pt idx="500">
                  <c:v>-1.7522310313049781E-4</c:v>
                </c:pt>
                <c:pt idx="501">
                  <c:v>-1.694004997852002E-4</c:v>
                </c:pt>
                <c:pt idx="502">
                  <c:v>-1.5790983278646115E-4</c:v>
                </c:pt>
                <c:pt idx="503">
                  <c:v>-1.4657525789285746E-4</c:v>
                </c:pt>
                <c:pt idx="504">
                  <c:v>-1.4098658795031689E-4</c:v>
                </c:pt>
                <c:pt idx="505">
                  <c:v>-1.3544551328331769E-4</c:v>
                </c:pt>
                <c:pt idx="506">
                  <c:v>-1.299523035369794E-4</c:v>
                </c:pt>
                <c:pt idx="507">
                  <c:v>-1.1912674255198993E-4</c:v>
                </c:pt>
                <c:pt idx="508">
                  <c:v>-1.0846350431009241E-4</c:v>
                </c:pt>
                <c:pt idx="509">
                  <c:v>-1.0320429052239058E-4</c:v>
                </c:pt>
                <c:pt idx="510">
                  <c:v>-9.7947598336804327E-5</c:v>
                </c:pt>
                <c:pt idx="511">
                  <c:v>-9.2684044706204012E-5</c:v>
                </c:pt>
                <c:pt idx="512">
                  <c:v>-8.2133862900541786E-5</c:v>
                </c:pt>
                <c:pt idx="513">
                  <c:v>-7.1560477633587113E-5</c:v>
                </c:pt>
                <c:pt idx="514">
                  <c:v>-6.6262063385170034E-5</c:v>
                </c:pt>
                <c:pt idx="515">
                  <c:v>-6.0956566431860364E-5</c:v>
                </c:pt>
                <c:pt idx="516">
                  <c:v>-5.5643949734901362E-5</c:v>
                </c:pt>
                <c:pt idx="517">
                  <c:v>-4.4994794434792022E-5</c:v>
                </c:pt>
                <c:pt idx="518">
                  <c:v>-3.4321549192801559E-5</c:v>
                </c:pt>
                <c:pt idx="519">
                  <c:v>-2.8972781113730114E-5</c:v>
                </c:pt>
                <c:pt idx="520">
                  <c:v>-2.361667219300837E-5</c:v>
                </c:pt>
                <c:pt idx="521">
                  <c:v>-1.825318539184338E-5</c:v>
                </c:pt>
                <c:pt idx="522">
                  <c:v>-7.5014345399196473E-6</c:v>
                </c:pt>
                <c:pt idx="523">
                  <c:v>3.2752775435933442E-6</c:v>
                </c:pt>
                <c:pt idx="524">
                  <c:v>8.676206573479015E-6</c:v>
                </c:pt>
                <c:pt idx="525">
                  <c:v>1.4084734784643808E-5</c:v>
                </c:pt>
                <c:pt idx="526">
                  <c:v>1.9500898932255605E-5</c:v>
                </c:pt>
                <c:pt idx="527">
                  <c:v>3.0358867351569378E-5</c:v>
                </c:pt>
                <c:pt idx="528">
                  <c:v>4.124265286786066E-5</c:v>
                </c:pt>
                <c:pt idx="529">
                  <c:v>4.669755021366268E-5</c:v>
                </c:pt>
                <c:pt idx="530">
                  <c:v>5.2160304796971274E-5</c:v>
                </c:pt>
                <c:pt idx="531">
                  <c:v>6.8604111278736709E-5</c:v>
                </c:pt>
                <c:pt idx="532">
                  <c:v>8.5103900073134637E-5</c:v>
                </c:pt>
                <c:pt idx="533">
                  <c:v>9.0622688152656428E-5</c:v>
                </c:pt>
                <c:pt idx="534">
                  <c:v>9.6149628565084168E-5</c:v>
                </c:pt>
                <c:pt idx="535">
                  <c:v>1.0723089973364391E-4</c:v>
                </c:pt>
                <c:pt idx="536">
                  <c:v>1.1833965116136436E-4</c:v>
                </c:pt>
                <c:pt idx="537">
                  <c:v>1.2669624289669409E-4</c:v>
                </c:pt>
                <c:pt idx="538">
                  <c:v>1.3506957479165208E-4</c:v>
                </c:pt>
                <c:pt idx="539">
                  <c:v>1.4626793147121147E-4</c:v>
                </c:pt>
                <c:pt idx="540">
                  <c:v>1.5749457482037174E-4</c:v>
                </c:pt>
                <c:pt idx="541">
                  <c:v>1.6312221994534221E-4</c:v>
                </c:pt>
                <c:pt idx="542">
                  <c:v>1.6875849684282795E-4</c:v>
                </c:pt>
                <c:pt idx="543">
                  <c:v>1.7440344230867531E-4</c:v>
                </c:pt>
                <c:pt idx="544">
                  <c:v>1.8572250780905282E-4</c:v>
                </c:pt>
                <c:pt idx="545">
                  <c:v>1.9707064877152761E-4</c:v>
                </c:pt>
                <c:pt idx="546">
                  <c:v>2.027594908406255E-4</c:v>
                </c:pt>
                <c:pt idx="547">
                  <c:v>2.0845722286113336E-4</c:v>
                </c:pt>
                <c:pt idx="548">
                  <c:v>2.1416388175050802E-4</c:v>
                </c:pt>
                <c:pt idx="549">
                  <c:v>2.2560727947207302E-4</c:v>
                </c:pt>
                <c:pt idx="550">
                  <c:v>2.3708052321137023E-4</c:v>
                </c:pt>
                <c:pt idx="551">
                  <c:v>2.4283236963981505E-4</c:v>
                </c:pt>
                <c:pt idx="552">
                  <c:v>2.4859336395571444E-4</c:v>
                </c:pt>
                <c:pt idx="553">
                  <c:v>2.5436354340075274E-4</c:v>
                </c:pt>
                <c:pt idx="554">
                  <c:v>2.6593489710573324E-4</c:v>
                </c:pt>
                <c:pt idx="555">
                  <c:v>2.775368487963205E-4</c:v>
                </c:pt>
                <c:pt idx="556">
                  <c:v>2.8335350651509627E-4</c:v>
                </c:pt>
                <c:pt idx="557">
                  <c:v>2.8917957054394502E-4</c:v>
                </c:pt>
                <c:pt idx="558">
                  <c:v>2.9501507775988515E-4</c:v>
                </c:pt>
                <c:pt idx="559">
                  <c:v>3.0671801147957471E-4</c:v>
                </c:pt>
                <c:pt idx="560">
                  <c:v>3.1845227587304641E-4</c:v>
                </c:pt>
                <c:pt idx="561">
                  <c:v>3.2433555217993305E-4</c:v>
                </c:pt>
                <c:pt idx="562">
                  <c:v>3.3022849301719712E-4</c:v>
                </c:pt>
                <c:pt idx="563">
                  <c:v>3.3613113509980763E-4</c:v>
                </c:pt>
                <c:pt idx="564">
                  <c:v>3.4796927333956756E-4</c:v>
                </c:pt>
                <c:pt idx="565">
                  <c:v>3.5983945480296215E-4</c:v>
                </c:pt>
                <c:pt idx="566">
                  <c:v>3.6579115703839576E-4</c:v>
                </c:pt>
                <c:pt idx="567">
                  <c:v>3.7175278174115698E-4</c:v>
                </c:pt>
                <c:pt idx="568">
                  <c:v>3.7772436595044537E-4</c:v>
                </c:pt>
                <c:pt idx="569">
                  <c:v>3.8970133349011758E-4</c:v>
                </c:pt>
                <c:pt idx="570">
                  <c:v>4.0171103608412073E-4</c:v>
                </c:pt>
                <c:pt idx="571">
                  <c:v>4.0773297130705432E-4</c:v>
                </c:pt>
                <c:pt idx="572">
                  <c:v>4.1376508721824366E-4</c:v>
                </c:pt>
                <c:pt idx="573">
                  <c:v>4.1980694896387834E-4</c:v>
                </c:pt>
                <c:pt idx="574">
                  <c:v>4.3191689496884086E-4</c:v>
                </c:pt>
                <c:pt idx="575">
                  <c:v>4.4405070470501627E-4</c:v>
                </c:pt>
                <c:pt idx="576">
                  <c:v>4.501303659919978E-4</c:v>
                </c:pt>
                <c:pt idx="577">
                  <c:v>4.5621756265673633E-4</c:v>
                </c:pt>
                <c:pt idx="578">
                  <c:v>4.6231231767666453E-4</c:v>
                </c:pt>
                <c:pt idx="579">
                  <c:v>4.7452775572398185E-4</c:v>
                </c:pt>
                <c:pt idx="580">
                  <c:v>4.8676738673294302E-4</c:v>
                </c:pt>
                <c:pt idx="581">
                  <c:v>4.9290028208068509E-4</c:v>
                </c:pt>
                <c:pt idx="582">
                  <c:v>4.9904087510713559E-4</c:v>
                </c:pt>
                <c:pt idx="583">
                  <c:v>5.0518918874923246E-4</c:v>
                </c:pt>
                <c:pt idx="584">
                  <c:v>5.1751240189796546E-4</c:v>
                </c:pt>
                <c:pt idx="585">
                  <c:v>5.2986011534507935E-4</c:v>
                </c:pt>
                <c:pt idx="586">
                  <c:v>5.360473807797955E-4</c:v>
                </c:pt>
                <c:pt idx="587">
                  <c:v>5.4224250623489533E-4</c:v>
                </c:pt>
                <c:pt idx="588">
                  <c:v>5.4844551464734573E-4</c:v>
                </c:pt>
                <c:pt idx="589">
                  <c:v>5.6087878626629101E-4</c:v>
                </c:pt>
                <c:pt idx="590">
                  <c:v>5.733368429722876E-4</c:v>
                </c:pt>
                <c:pt idx="591">
                  <c:v>5.7957961468369824E-4</c:v>
                </c:pt>
                <c:pt idx="592">
                  <c:v>5.8583040851423207E-4</c:v>
                </c:pt>
                <c:pt idx="593">
                  <c:v>5.9208924772507175E-4</c:v>
                </c:pt>
                <c:pt idx="594">
                  <c:v>6.0463486163422073E-4</c:v>
                </c:pt>
                <c:pt idx="595">
                  <c:v>6.1720552213644488E-4</c:v>
                </c:pt>
                <c:pt idx="596">
                  <c:v>6.2350493615361512E-4</c:v>
                </c:pt>
                <c:pt idx="597">
                  <c:v>6.298125345104255E-4</c:v>
                </c:pt>
                <c:pt idx="598">
                  <c:v>6.3612834054913481E-4</c:v>
                </c:pt>
                <c:pt idx="599">
                  <c:v>6.4878858076974498E-4</c:v>
                </c:pt>
                <c:pt idx="600">
                  <c:v>6.6147410545061287E-4</c:v>
                </c:pt>
                <c:pt idx="601">
                  <c:v>6.678312976014537E-4</c:v>
                </c:pt>
                <c:pt idx="602">
                  <c:v>6.7419683671789534E-4</c:v>
                </c:pt>
                <c:pt idx="603">
                  <c:v>6.8057074565594728E-4</c:v>
                </c:pt>
                <c:pt idx="604">
                  <c:v>6.9334789652566759E-4</c:v>
                </c:pt>
                <c:pt idx="605">
                  <c:v>7.0615054513293034E-4</c:v>
                </c:pt>
                <c:pt idx="606">
                  <c:v>7.1256665177364274E-4</c:v>
                </c:pt>
                <c:pt idx="607">
                  <c:v>7.1899126751985131E-4</c:v>
                </c:pt>
                <c:pt idx="608">
                  <c:v>7.254244154707366E-4</c:v>
                </c:pt>
                <c:pt idx="609">
                  <c:v>7.3832076173206717E-4</c:v>
                </c:pt>
                <c:pt idx="610">
                  <c:v>7.5124279389830186E-4</c:v>
                </c:pt>
                <c:pt idx="611">
                  <c:v>7.5771895094084289E-4</c:v>
                </c:pt>
                <c:pt idx="612">
                  <c:v>7.6420377947213384E-4</c:v>
                </c:pt>
                <c:pt idx="613">
                  <c:v>7.7069730255086325E-4</c:v>
                </c:pt>
                <c:pt idx="614">
                  <c:v>7.8371512918332597E-4</c:v>
                </c:pt>
                <c:pt idx="615">
                  <c:v>7.9675880414811122E-4</c:v>
                </c:pt>
                <c:pt idx="616">
                  <c:v>8.0329614783016337E-4</c:v>
                </c:pt>
                <c:pt idx="617">
                  <c:v>8.0984232514130089E-4</c:v>
                </c:pt>
                <c:pt idx="618">
                  <c:v>8.1639735930233773E-4</c:v>
                </c:pt>
                <c:pt idx="619">
                  <c:v>8.2953895181427659E-4</c:v>
                </c:pt>
                <c:pt idx="620">
                  <c:v>8.4270652845668426E-4</c:v>
                </c:pt>
                <c:pt idx="621">
                  <c:v>8.4930619473383125E-4</c:v>
                </c:pt>
                <c:pt idx="622">
                  <c:v>8.5591485698324158E-4</c:v>
                </c:pt>
                <c:pt idx="623">
                  <c:v>8.6253253838523846E-4</c:v>
                </c:pt>
                <c:pt idx="624">
                  <c:v>8.7580018240358576E-4</c:v>
                </c:pt>
                <c:pt idx="625">
                  <c:v>8.890939194093814E-4</c:v>
                </c:pt>
                <c:pt idx="626">
                  <c:v>8.9575704431984571E-4</c:v>
                </c:pt>
                <c:pt idx="627">
                  <c:v>9.0242932754598106E-4</c:v>
                </c:pt>
                <c:pt idx="628">
                  <c:v>9.0911079230866689E-4</c:v>
                </c:pt>
                <c:pt idx="629">
                  <c:v>9.225067739255259E-4</c:v>
                </c:pt>
                <c:pt idx="630">
                  <c:v>9.3592892931912473E-4</c:v>
                </c:pt>
                <c:pt idx="631">
                  <c:v>9.4265664902431806E-4</c:v>
                </c:pt>
                <c:pt idx="632">
                  <c:v>9.4939368938882346E-4</c:v>
                </c:pt>
                <c:pt idx="633">
                  <c:v>9.5614007343093762E-4</c:v>
                </c:pt>
                <c:pt idx="634">
                  <c:v>9.6966667930740958E-4</c:v>
                </c:pt>
                <c:pt idx="635">
                  <c:v>9.8321951091548811E-4</c:v>
                </c:pt>
                <c:pt idx="636">
                  <c:v>9.9001296145689909E-4</c:v>
                </c:pt>
                <c:pt idx="637">
                  <c:v>9.9681589496097779E-4</c:v>
                </c:pt>
                <c:pt idx="638">
                  <c:v>1.0036215350309355E-3</c:v>
                </c:pt>
                <c:pt idx="639">
                  <c:v>1.0171445894539919E-3</c:v>
                </c:pt>
                <c:pt idx="640">
                  <c:v>1.0305565727514582E-3</c:v>
                </c:pt>
                <c:pt idx="641">
                  <c:v>1.0372108939374735E-3</c:v>
                </c:pt>
                <c:pt idx="642">
                  <c:v>1.0438331306620078E-3</c:v>
                </c:pt>
                <c:pt idx="643">
                  <c:v>1.0504231286085611E-3</c:v>
                </c:pt>
                <c:pt idx="644">
                  <c:v>1.0634979865474892E-3</c:v>
                </c:pt>
                <c:pt idx="645">
                  <c:v>1.0764576380990758E-3</c:v>
                </c:pt>
                <c:pt idx="646">
                  <c:v>1.0828841222615888E-3</c:v>
                </c:pt>
                <c:pt idx="647">
                  <c:v>1.0892774398019007E-3</c:v>
                </c:pt>
                <c:pt idx="648">
                  <c:v>1.0956374364034802E-3</c:v>
                </c:pt>
                <c:pt idx="649">
                  <c:v>1.1082489513006347E-3</c:v>
                </c:pt>
                <c:pt idx="650">
                  <c:v>1.1207411204459188E-3</c:v>
                </c:pt>
                <c:pt idx="651">
                  <c:v>1.1269321930671517E-3</c:v>
                </c:pt>
                <c:pt idx="652">
                  <c:v>1.1330890170673791E-3</c:v>
                </c:pt>
                <c:pt idx="653">
                  <c:v>1.1392114380084823E-3</c:v>
                </c:pt>
                <c:pt idx="654">
                  <c:v>1.1513444616953836E-3</c:v>
                </c:pt>
                <c:pt idx="655">
                  <c:v>1.1633539990963321E-3</c:v>
                </c:pt>
                <c:pt idx="656">
                  <c:v>1.1693020857791246E-3</c:v>
                </c:pt>
                <c:pt idx="657">
                  <c:v>1.1752148420446442E-3</c:v>
                </c:pt>
                <c:pt idx="658">
                  <c:v>1.1810921128874424E-3</c:v>
                </c:pt>
                <c:pt idx="659">
                  <c:v>1.1927314956282219E-3</c:v>
                </c:pt>
                <c:pt idx="660">
                  <c:v>1.2042432536337275E-3</c:v>
                </c:pt>
                <c:pt idx="661">
                  <c:v>1.2099407801427554E-3</c:v>
                </c:pt>
                <c:pt idx="662">
                  <c:v>1.21560189391146E-3</c:v>
                </c:pt>
                <c:pt idx="663">
                  <c:v>1.2212264406233021E-3</c:v>
                </c:pt>
                <c:pt idx="664">
                  <c:v>1.2323570310328884E-3</c:v>
                </c:pt>
                <c:pt idx="665">
                  <c:v>1.2433558633987111E-3</c:v>
                </c:pt>
                <c:pt idx="666">
                  <c:v>1.2487952552964917E-3</c:v>
                </c:pt>
                <c:pt idx="667">
                  <c:v>1.2541971524957353E-3</c:v>
                </c:pt>
                <c:pt idx="668">
                  <c:v>1.2595614003962647E-3</c:v>
                </c:pt>
                <c:pt idx="669">
                  <c:v>1.2701680458954982E-3</c:v>
                </c:pt>
                <c:pt idx="670">
                  <c:v>1.2806388079399237E-3</c:v>
                </c:pt>
                <c:pt idx="671">
                  <c:v>1.2858124908712199E-3</c:v>
                </c:pt>
                <c:pt idx="672">
                  <c:v>1.2909475970244273E-3</c:v>
                </c:pt>
                <c:pt idx="673">
                  <c:v>1.2960439719209818E-3</c:v>
                </c:pt>
                <c:pt idx="674">
                  <c:v>1.3061115181215368E-3</c:v>
                </c:pt>
                <c:pt idx="675">
                  <c:v>1.3160390666545694E-3</c:v>
                </c:pt>
                <c:pt idx="676">
                  <c:v>1.3209394663066263E-3</c:v>
                </c:pt>
                <c:pt idx="677">
                  <c:v>1.3258002070608628E-3</c:v>
                </c:pt>
                <c:pt idx="678">
                  <c:v>1.3306211345603431E-3</c:v>
                </c:pt>
                <c:pt idx="679">
                  <c:v>1.3401344257275107E-3</c:v>
                </c:pt>
                <c:pt idx="680">
                  <c:v>1.3495036191179964E-3</c:v>
                </c:pt>
                <c:pt idx="681">
                  <c:v>1.3541231610997542E-3</c:v>
                </c:pt>
                <c:pt idx="682">
                  <c:v>1.3587019621454637E-3</c:v>
                </c:pt>
                <c:pt idx="683">
                  <c:v>1.3632398677361696E-3</c:v>
                </c:pt>
                <c:pt idx="684">
                  <c:v>1.3721837467223755E-3</c:v>
                </c:pt>
                <c:pt idx="685">
                  <c:v>1.3809794447245305E-3</c:v>
                </c:pt>
                <c:pt idx="686">
                  <c:v>1.3853105545674296E-3</c:v>
                </c:pt>
                <c:pt idx="687">
                  <c:v>1.3895998415987198E-3</c:v>
                </c:pt>
                <c:pt idx="688">
                  <c:v>1.3938471511374441E-3</c:v>
                </c:pt>
                <c:pt idx="689">
                  <c:v>1.4022064591515204E-3</c:v>
                </c:pt>
                <c:pt idx="690">
                  <c:v>1.4104135229768423E-3</c:v>
                </c:pt>
                <c:pt idx="691">
                  <c:v>1.4144486264598376E-3</c:v>
                </c:pt>
                <c:pt idx="692">
                  <c:v>1.4184408250537397E-3</c:v>
                </c:pt>
                <c:pt idx="693">
                  <c:v>1.4223899640777007E-3</c:v>
                </c:pt>
                <c:pt idx="694">
                  <c:v>1.4301495411277098E-3</c:v>
                </c:pt>
                <c:pt idx="695">
                  <c:v>1.4377528334107534E-3</c:v>
                </c:pt>
                <c:pt idx="696">
                  <c:v>1.4414843561964521E-3</c:v>
                </c:pt>
                <c:pt idx="697">
                  <c:v>1.4451718920163901E-3</c:v>
                </c:pt>
                <c:pt idx="698">
                  <c:v>1.448815286149323E-3</c:v>
                </c:pt>
                <c:pt idx="699">
                  <c:v>1.4559599707409136E-3</c:v>
                </c:pt>
                <c:pt idx="700">
                  <c:v>1.4629443556417689E-3</c:v>
                </c:pt>
                <c:pt idx="701">
                  <c:v>1.4663647233178251E-3</c:v>
                </c:pt>
                <c:pt idx="702">
                  <c:v>1.469754121971081E-3</c:v>
                </c:pt>
                <c:pt idx="703">
                  <c:v>1.4731689087612476E-3</c:v>
                </c:pt>
                <c:pt idx="704">
                  <c:v>1.4801369248537693E-3</c:v>
                </c:pt>
                <c:pt idx="705">
                  <c:v>1.4872262822056739E-3</c:v>
                </c:pt>
                <c:pt idx="706">
                  <c:v>1.4945161358684478E-3</c:v>
                </c:pt>
                <c:pt idx="707">
                  <c:v>1.5057275613203234E-3</c:v>
                </c:pt>
                <c:pt idx="708">
                  <c:v>1.5133877506000111E-3</c:v>
                </c:pt>
                <c:pt idx="709">
                  <c:v>1.5192654791162704E-3</c:v>
                </c:pt>
                <c:pt idx="710">
                  <c:v>1.5252206951744405E-3</c:v>
                </c:pt>
                <c:pt idx="711">
                  <c:v>1.5333405312604879E-3</c:v>
                </c:pt>
                <c:pt idx="712">
                  <c:v>1.5415892833742523E-3</c:v>
                </c:pt>
                <c:pt idx="713">
                  <c:v>1.5457882323613795E-3</c:v>
                </c:pt>
                <c:pt idx="714">
                  <c:v>1.550030264514542E-3</c:v>
                </c:pt>
                <c:pt idx="715">
                  <c:v>1.5543155608551537E-3</c:v>
                </c:pt>
                <c:pt idx="716">
                  <c:v>1.5630379665232594E-3</c:v>
                </c:pt>
                <c:pt idx="717">
                  <c:v>1.5718930109939887E-3</c:v>
                </c:pt>
                <c:pt idx="718">
                  <c:v>1.5763973454183007E-3</c:v>
                </c:pt>
                <c:pt idx="719">
                  <c:v>1.5809460310105565E-3</c:v>
                </c:pt>
                <c:pt idx="720">
                  <c:v>1.5855392486709432E-3</c:v>
                </c:pt>
                <c:pt idx="721">
                  <c:v>1.5948819992620147E-3</c:v>
                </c:pt>
                <c:pt idx="722">
                  <c:v>1.6043610640778356E-3</c:v>
                </c:pt>
                <c:pt idx="723">
                  <c:v>1.6091796598789556E-3</c:v>
                </c:pt>
                <c:pt idx="724">
                  <c:v>1.6140438745282058E-3</c:v>
                </c:pt>
                <c:pt idx="725">
                  <c:v>1.6189538894529423E-3</c:v>
                </c:pt>
                <c:pt idx="726">
                  <c:v>1.6289347616724498E-3</c:v>
                </c:pt>
                <c:pt idx="727">
                  <c:v>1.6390555733641708E-3</c:v>
                </c:pt>
                <c:pt idx="728">
                  <c:v>1.6441973060131543E-3</c:v>
                </c:pt>
                <c:pt idx="729">
                  <c:v>1.649385925800925E-3</c:v>
                </c:pt>
                <c:pt idx="730">
                  <c:v>1.6546216137094674E-3</c:v>
                </c:pt>
                <c:pt idx="731">
                  <c:v>1.6652583862849782E-3</c:v>
                </c:pt>
                <c:pt idx="732">
                  <c:v>1.6760386691918026E-3</c:v>
                </c:pt>
                <c:pt idx="733">
                  <c:v>1.6815124148674039E-3</c:v>
                </c:pt>
                <c:pt idx="734">
                  <c:v>1.6870343154078962E-3</c:v>
                </c:pt>
                <c:pt idx="735">
                  <c:v>1.6926045521198617E-3</c:v>
                </c:pt>
                <c:pt idx="736">
                  <c:v>1.7039150057579712E-3</c:v>
                </c:pt>
                <c:pt idx="737">
                  <c:v>1.7153724826423145E-3</c:v>
                </c:pt>
                <c:pt idx="738">
                  <c:v>1.7211871169758731E-3</c:v>
                </c:pt>
                <c:pt idx="739">
                  <c:v>1.7270511741870281E-3</c:v>
                </c:pt>
                <c:pt idx="740">
                  <c:v>1.732964835501749E-3</c:v>
                </c:pt>
                <c:pt idx="741">
                  <c:v>1.7449667529012677E-3</c:v>
                </c:pt>
                <c:pt idx="742">
                  <c:v>1.7571191443727793E-3</c:v>
                </c:pt>
                <c:pt idx="743">
                  <c:v>1.7632835432598352E-3</c:v>
                </c:pt>
                <c:pt idx="744">
                  <c:v>1.7694986329187268E-3</c:v>
                </c:pt>
                <c:pt idx="745">
                  <c:v>1.7757645947379748E-3</c:v>
                </c:pt>
                <c:pt idx="746">
                  <c:v>1.7884757608489068E-3</c:v>
                </c:pt>
                <c:pt idx="747">
                  <c:v>1.8013407853127684E-3</c:v>
                </c:pt>
                <c:pt idx="748">
                  <c:v>1.8078638244684788E-3</c:v>
                </c:pt>
                <c:pt idx="749">
                  <c:v>1.8144388226582506E-3</c:v>
                </c:pt>
                <c:pt idx="750">
                  <c:v>1.8210659607037563E-3</c:v>
                </c:pt>
                <c:pt idx="751">
                  <c:v>1.8395302017378784E-3</c:v>
                </c:pt>
                <c:pt idx="752">
                  <c:v>1.848099536389005E-3</c:v>
                </c:pt>
                <c:pt idx="753">
                  <c:v>1.8549900918356341E-3</c:v>
                </c:pt>
                <c:pt idx="754">
                  <c:v>1.861933874095716E-3</c:v>
                </c:pt>
                <c:pt idx="755">
                  <c:v>1.8689310644371903E-3</c:v>
                </c:pt>
                <c:pt idx="756">
                  <c:v>1.8831140927612537E-3</c:v>
                </c:pt>
                <c:pt idx="757">
                  <c:v>1.8974575286554692E-3</c:v>
                </c:pt>
                <c:pt idx="758">
                  <c:v>1.9047244762373397E-3</c:v>
                </c:pt>
                <c:pt idx="759">
                  <c:v>1.9120459186183008E-3</c:v>
                </c:pt>
                <c:pt idx="760">
                  <c:v>1.9194220369452542E-3</c:v>
                </c:pt>
                <c:pt idx="761">
                  <c:v>1.9343676841117861E-3</c:v>
                </c:pt>
                <c:pt idx="762">
                  <c:v>1.9494768933426617E-3</c:v>
                </c:pt>
                <c:pt idx="763">
                  <c:v>1.9571291088489933E-3</c:v>
                </c:pt>
                <c:pt idx="764">
                  <c:v>1.9648370871843883E-3</c:v>
                </c:pt>
                <c:pt idx="765">
                  <c:v>1.9726010095773541E-3</c:v>
                </c:pt>
                <c:pt idx="766">
                  <c:v>1.9882464258660095E-3</c:v>
                </c:pt>
                <c:pt idx="767">
                  <c:v>2.0038877037463049E-3</c:v>
                </c:pt>
                <c:pt idx="768">
                  <c:v>2.011718020348878E-3</c:v>
                </c:pt>
                <c:pt idx="769">
                  <c:v>2.0195508739019818E-3</c:v>
                </c:pt>
                <c:pt idx="770">
                  <c:v>2.0273862502226871E-3</c:v>
                </c:pt>
                <c:pt idx="771">
                  <c:v>2.043076779563589E-3</c:v>
                </c:pt>
                <c:pt idx="772">
                  <c:v>2.0587527085595943E-3</c:v>
                </c:pt>
                <c:pt idx="773">
                  <c:v>2.066600492174382E-3</c:v>
                </c:pt>
                <c:pt idx="774">
                  <c:v>2.074450715850034E-3</c:v>
                </c:pt>
                <c:pt idx="775">
                  <c:v>2.0823033654441278E-3</c:v>
                </c:pt>
                <c:pt idx="776">
                  <c:v>2.0980287421508773E-3</c:v>
                </c:pt>
                <c:pt idx="777">
                  <c:v>2.1137379488284434E-3</c:v>
                </c:pt>
                <c:pt idx="778">
                  <c:v>2.1216025216326804E-3</c:v>
                </c:pt>
                <c:pt idx="779">
                  <c:v>2.1294694376485274E-3</c:v>
                </c:pt>
                <c:pt idx="780">
                  <c:v>2.1531117951746758E-3</c:v>
                </c:pt>
                <c:pt idx="781">
                  <c:v>2.176719364285473E-3</c:v>
                </c:pt>
                <c:pt idx="782">
                  <c:v>2.1846022948583768E-3</c:v>
                </c:pt>
                <c:pt idx="783">
                  <c:v>2.1924874578131623E-3</c:v>
                </c:pt>
                <c:pt idx="784">
                  <c:v>2.2082785162598709E-3</c:v>
                </c:pt>
                <c:pt idx="785">
                  <c:v>2.2240501578556795E-3</c:v>
                </c:pt>
                <c:pt idx="786">
                  <c:v>2.2319462756889498E-3</c:v>
                </c:pt>
                <c:pt idx="787">
                  <c:v>2.2398445429539352E-3</c:v>
                </c:pt>
                <c:pt idx="788">
                  <c:v>2.2477449460349716E-3</c:v>
                </c:pt>
                <c:pt idx="789">
                  <c:v>2.2635668389404551E-3</c:v>
                </c:pt>
                <c:pt idx="790">
                  <c:v>2.279367637641444E-3</c:v>
                </c:pt>
                <c:pt idx="791">
                  <c:v>2.2872785113127159E-3</c:v>
                </c:pt>
                <c:pt idx="792">
                  <c:v>2.295191437606633E-3</c:v>
                </c:pt>
                <c:pt idx="793">
                  <c:v>2.3150059195788794E-3</c:v>
                </c:pt>
                <c:pt idx="794">
                  <c:v>2.3347863748564178E-3</c:v>
                </c:pt>
                <c:pt idx="795">
                  <c:v>2.3427113266613351E-3</c:v>
                </c:pt>
                <c:pt idx="796">
                  <c:v>2.3506382342391888E-3</c:v>
                </c:pt>
                <c:pt idx="797">
                  <c:v>2.3585670837311416E-3</c:v>
                </c:pt>
                <c:pt idx="798">
                  <c:v>2.3744466333801887E-3</c:v>
                </c:pt>
                <c:pt idx="799">
                  <c:v>2.3903016252840373E-3</c:v>
                </c:pt>
                <c:pt idx="800">
                  <c:v>2.3982399772742996E-3</c:v>
                </c:pt>
                <c:pt idx="801">
                  <c:v>2.4061801882687239E-3</c:v>
                </c:pt>
                <c:pt idx="802">
                  <c:v>2.4141222445300259E-3</c:v>
                </c:pt>
                <c:pt idx="803">
                  <c:v>2.4300286161844931E-3</c:v>
                </c:pt>
                <c:pt idx="804">
                  <c:v>2.4459086442158392E-3</c:v>
                </c:pt>
                <c:pt idx="805">
                  <c:v>2.4538597186854858E-3</c:v>
                </c:pt>
                <c:pt idx="806">
                  <c:v>2.4618125554714508E-3</c:v>
                </c:pt>
                <c:pt idx="807">
                  <c:v>2.4697671403906734E-3</c:v>
                </c:pt>
                <c:pt idx="808">
                  <c:v>2.4856989967722834E-3</c:v>
                </c:pt>
                <c:pt idx="809">
                  <c:v>2.5016026872213886E-3</c:v>
                </c:pt>
                <c:pt idx="810">
                  <c:v>2.5095658064231258E-3</c:v>
                </c:pt>
                <c:pt idx="811">
                  <c:v>2.5175305910506048E-3</c:v>
                </c:pt>
                <c:pt idx="812">
                  <c:v>2.5254970270423187E-3</c:v>
                </c:pt>
                <c:pt idx="813">
                  <c:v>2.5414530306846466E-3</c:v>
                </c:pt>
                <c:pt idx="814">
                  <c:v>2.5573790098240624E-3</c:v>
                </c:pt>
                <c:pt idx="815">
                  <c:v>2.5653534959692637E-3</c:v>
                </c:pt>
                <c:pt idx="816">
                  <c:v>2.5733295505684659E-3</c:v>
                </c:pt>
                <c:pt idx="817">
                  <c:v>2.5813071600059062E-3</c:v>
                </c:pt>
                <c:pt idx="818">
                  <c:v>2.5972859733780964E-3</c:v>
                </c:pt>
                <c:pt idx="819">
                  <c:v>2.6132328675415547E-3</c:v>
                </c:pt>
                <c:pt idx="820">
                  <c:v>2.6212180428002549E-3</c:v>
                </c:pt>
                <c:pt idx="821">
                  <c:v>2.6292046897437174E-3</c:v>
                </c:pt>
                <c:pt idx="822">
                  <c:v>2.6371927945940685E-3</c:v>
                </c:pt>
                <c:pt idx="823">
                  <c:v>2.6531930804406349E-3</c:v>
                </c:pt>
                <c:pt idx="824">
                  <c:v>2.6691595158453295E-3</c:v>
                </c:pt>
                <c:pt idx="825">
                  <c:v>2.6771547024272706E-3</c:v>
                </c:pt>
                <c:pt idx="826">
                  <c:v>2.6851512638840958E-3</c:v>
                </c:pt>
                <c:pt idx="827">
                  <c:v>2.693149186478437E-3</c:v>
                </c:pt>
                <c:pt idx="828">
                  <c:v>2.7091696072945185E-3</c:v>
                </c:pt>
                <c:pt idx="829">
                  <c:v>2.7251542102011265E-3</c:v>
                </c:pt>
                <c:pt idx="830">
                  <c:v>2.7331587303962798E-3</c:v>
                </c:pt>
                <c:pt idx="831">
                  <c:v>2.7411645286563196E-3</c:v>
                </c:pt>
                <c:pt idx="832">
                  <c:v>2.7491715910412441E-3</c:v>
                </c:pt>
                <c:pt idx="833">
                  <c:v>2.765210809452853E-3</c:v>
                </c:pt>
                <c:pt idx="834">
                  <c:v>2.7812122061499898E-3</c:v>
                </c:pt>
                <c:pt idx="835">
                  <c:v>2.7892253822069798E-3</c:v>
                </c:pt>
                <c:pt idx="836">
                  <c:v>2.7972397393161235E-3</c:v>
                </c:pt>
                <c:pt idx="837">
                  <c:v>2.8052552638615923E-3</c:v>
                </c:pt>
                <c:pt idx="838">
                  <c:v>2.8213119424249883E-3</c:v>
                </c:pt>
                <c:pt idx="839">
                  <c:v>2.8373287592677269E-3</c:v>
                </c:pt>
                <c:pt idx="840">
                  <c:v>2.8453499131912115E-3</c:v>
                </c:pt>
                <c:pt idx="841">
                  <c:v>2.8533721515187132E-3</c:v>
                </c:pt>
                <c:pt idx="842">
                  <c:v>2.8613954604317674E-3</c:v>
                </c:pt>
                <c:pt idx="843">
                  <c:v>2.8774682616624333E-3</c:v>
                </c:pt>
                <c:pt idx="844">
                  <c:v>2.8934991248812272E-3</c:v>
                </c:pt>
                <c:pt idx="845">
                  <c:v>2.901527579039752E-3</c:v>
                </c:pt>
                <c:pt idx="846">
                  <c:v>2.9095570207108962E-3</c:v>
                </c:pt>
                <c:pt idx="847">
                  <c:v>2.9175874361572259E-3</c:v>
                </c:pt>
                <c:pt idx="848">
                  <c:v>2.9336750226263541E-3</c:v>
                </c:pt>
                <c:pt idx="849">
                  <c:v>2.9497185585142076E-3</c:v>
                </c:pt>
                <c:pt idx="850">
                  <c:v>2.9577536351944431E-3</c:v>
                </c:pt>
                <c:pt idx="851">
                  <c:v>2.9657896024147335E-3</c:v>
                </c:pt>
                <c:pt idx="852">
                  <c:v>2.9738264466807715E-3</c:v>
                </c:pt>
                <c:pt idx="853">
                  <c:v>2.9899274807199893E-3</c:v>
                </c:pt>
                <c:pt idx="854">
                  <c:v>3.0059823158466773E-3</c:v>
                </c:pt>
                <c:pt idx="855">
                  <c:v>3.0140233369292239E-3</c:v>
                </c:pt>
                <c:pt idx="856">
                  <c:v>3.0220651521059537E-3</c:v>
                </c:pt>
                <c:pt idx="857">
                  <c:v>3.0301077473557305E-3</c:v>
                </c:pt>
                <c:pt idx="858">
                  <c:v>3.046220891464225E-3</c:v>
                </c:pt>
                <c:pt idx="859">
                  <c:v>3.0622856521475899E-3</c:v>
                </c:pt>
                <c:pt idx="860">
                  <c:v>3.0703319400795519E-3</c:v>
                </c:pt>
                <c:pt idx="861">
                  <c:v>3.078378925173418E-3</c:v>
                </c:pt>
                <c:pt idx="862">
                  <c:v>3.0864265936511805E-3</c:v>
                </c:pt>
                <c:pt idx="863">
                  <c:v>3.1025505103084387E-3</c:v>
                </c:pt>
                <c:pt idx="864">
                  <c:v>3.1186238228016454E-3</c:v>
                </c:pt>
                <c:pt idx="865">
                  <c:v>3.1266746999482442E-3</c:v>
                </c:pt>
                <c:pt idx="866">
                  <c:v>3.1347261772027794E-3</c:v>
                </c:pt>
                <c:pt idx="867">
                  <c:v>3.1427782410303677E-3</c:v>
                </c:pt>
                <c:pt idx="868">
                  <c:v>3.1589115926169663E-3</c:v>
                </c:pt>
                <c:pt idx="869">
                  <c:v>3.1749920835929435E-3</c:v>
                </c:pt>
                <c:pt idx="870">
                  <c:v>3.183046871953853E-3</c:v>
                </c:pt>
                <c:pt idx="871">
                  <c:v>3.191102163692801E-3</c:v>
                </c:pt>
                <c:pt idx="872">
                  <c:v>3.1991579451127934E-3</c:v>
                </c:pt>
                <c:pt idx="873">
                  <c:v>3.2152993938041547E-3</c:v>
                </c:pt>
                <c:pt idx="874">
                  <c:v>3.2313856897729296E-3</c:v>
                </c:pt>
                <c:pt idx="875">
                  <c:v>3.23944371159013E-3</c:v>
                </c:pt>
                <c:pt idx="876">
                  <c:v>3.2475021400553525E-3</c:v>
                </c:pt>
                <c:pt idx="877">
                  <c:v>3.255560961187919E-3</c:v>
                </c:pt>
                <c:pt idx="878">
                  <c:v>3.2717091693613594E-3</c:v>
                </c:pt>
                <c:pt idx="879">
                  <c:v>3.2877998968708633E-3</c:v>
                </c:pt>
                <c:pt idx="880">
                  <c:v>3.295860474385499E-3</c:v>
                </c:pt>
                <c:pt idx="881">
                  <c:v>3.3039213616964497E-3</c:v>
                </c:pt>
                <c:pt idx="882">
                  <c:v>3.3119825448635429E-3</c:v>
                </c:pt>
                <c:pt idx="883">
                  <c:v>3.3281361746137716E-3</c:v>
                </c:pt>
                <c:pt idx="884">
                  <c:v>3.3442299604101479E-3</c:v>
                </c:pt>
                <c:pt idx="885">
                  <c:v>3.3522924158220016E-3</c:v>
                </c:pt>
                <c:pt idx="886">
                  <c:v>3.3603550841378189E-3</c:v>
                </c:pt>
                <c:pt idx="887">
                  <c:v>3.36841795162003E-3</c:v>
                </c:pt>
                <c:pt idx="888">
                  <c:v>3.3845756649770677E-3</c:v>
                </c:pt>
                <c:pt idx="889">
                  <c:v>3.4006711357867491E-3</c:v>
                </c:pt>
                <c:pt idx="890">
                  <c:v>3.4087347912542419E-3</c:v>
                </c:pt>
                <c:pt idx="891">
                  <c:v>3.4167985628953236E-3</c:v>
                </c:pt>
                <c:pt idx="892">
                  <c:v>3.4248624368103105E-3</c:v>
                </c:pt>
                <c:pt idx="893">
                  <c:v>3.4410228958358128E-3</c:v>
                </c:pt>
                <c:pt idx="894">
                  <c:v>3.457118678471816E-3</c:v>
                </c:pt>
                <c:pt idx="895">
                  <c:v>3.4651828562335786E-3</c:v>
                </c:pt>
                <c:pt idx="896">
                  <c:v>3.4732470533573871E-3</c:v>
                </c:pt>
                <c:pt idx="897">
                  <c:v>3.481311255903017E-3</c:v>
                </c:pt>
                <c:pt idx="898">
                  <c:v>3.4974731225569716E-3</c:v>
                </c:pt>
                <c:pt idx="899">
                  <c:v>3.5135678440116756E-3</c:v>
                </c:pt>
                <c:pt idx="900">
                  <c:v>3.5216318661839292E-3</c:v>
                </c:pt>
                <c:pt idx="901">
                  <c:v>3.5296958110686604E-3</c:v>
                </c:pt>
                <c:pt idx="902">
                  <c:v>3.5377596644014381E-3</c:v>
                </c:pt>
                <c:pt idx="903">
                  <c:v>3.5539216005439308E-3</c:v>
                </c:pt>
                <c:pt idx="904">
                  <c:v>3.5700138876631183E-3</c:v>
                </c:pt>
                <c:pt idx="905">
                  <c:v>3.5780770765638631E-3</c:v>
                </c:pt>
                <c:pt idx="906">
                  <c:v>3.586140091365304E-3</c:v>
                </c:pt>
                <c:pt idx="907">
                  <c:v>3.5942029177219435E-3</c:v>
                </c:pt>
                <c:pt idx="908">
                  <c:v>3.6103635851554529E-3</c:v>
                </c:pt>
                <c:pt idx="909">
                  <c:v>3.6264520649202077E-3</c:v>
                </c:pt>
                <c:pt idx="910">
                  <c:v>3.634513742947655E-3</c:v>
                </c:pt>
                <c:pt idx="911">
                  <c:v>3.6425751497397049E-3</c:v>
                </c:pt>
                <c:pt idx="912">
                  <c:v>3.6506362713966053E-3</c:v>
                </c:pt>
                <c:pt idx="913">
                  <c:v>3.6667943316516386E-3</c:v>
                </c:pt>
                <c:pt idx="914">
                  <c:v>3.6828776314737598E-3</c:v>
                </c:pt>
                <c:pt idx="915">
                  <c:v>3.6909371205795191E-3</c:v>
                </c:pt>
                <c:pt idx="916">
                  <c:v>3.6989962416378594E-3</c:v>
                </c:pt>
                <c:pt idx="917">
                  <c:v>3.7070549807895346E-3</c:v>
                </c:pt>
                <c:pt idx="918">
                  <c:v>3.7232090954641122E-3</c:v>
                </c:pt>
                <c:pt idx="919">
                  <c:v>3.7392858425629606E-3</c:v>
                </c:pt>
                <c:pt idx="920">
                  <c:v>3.747342464940948E-3</c:v>
                </c:pt>
                <c:pt idx="921">
                  <c:v>3.7553986225404216E-3</c:v>
                </c:pt>
                <c:pt idx="922">
                  <c:v>3.763454301461596E-3</c:v>
                </c:pt>
                <c:pt idx="923">
                  <c:v>3.7796031318853298E-3</c:v>
                </c:pt>
                <c:pt idx="924">
                  <c:v>3.7956719536237551E-3</c:v>
                </c:pt>
                <c:pt idx="925">
                  <c:v>3.8037250315886202E-3</c:v>
                </c:pt>
                <c:pt idx="926">
                  <c:v>3.8117775479627105E-3</c:v>
                </c:pt>
                <c:pt idx="927">
                  <c:v>3.8198294887246517E-3</c:v>
                </c:pt>
                <c:pt idx="928">
                  <c:v>3.8359716962171912E-3</c:v>
                </c:pt>
                <c:pt idx="929">
                  <c:v>3.8520312201672795E-3</c:v>
                </c:pt>
                <c:pt idx="930">
                  <c:v>3.8600800759112648E-3</c:v>
                </c:pt>
                <c:pt idx="931">
                  <c:v>3.8681282731710472E-3</c:v>
                </c:pt>
                <c:pt idx="932">
                  <c:v>3.8761757980468061E-3</c:v>
                </c:pt>
                <c:pt idx="933">
                  <c:v>3.8923100438521068E-3</c:v>
                </c:pt>
                <c:pt idx="934">
                  <c:v>3.9083588976177707E-3</c:v>
                </c:pt>
                <c:pt idx="935">
                  <c:v>3.9164028533322836E-3</c:v>
                </c:pt>
                <c:pt idx="936">
                  <c:v>3.9244460537095696E-3</c:v>
                </c:pt>
                <c:pt idx="937">
                  <c:v>3.9324884848497919E-3</c:v>
                </c:pt>
                <c:pt idx="938">
                  <c:v>3.9486134300163594E-3</c:v>
                </c:pt>
                <c:pt idx="939">
                  <c:v>3.9646502413531017E-3</c:v>
                </c:pt>
                <c:pt idx="940">
                  <c:v>3.9726886193097635E-3</c:v>
                </c:pt>
                <c:pt idx="941">
                  <c:v>3.9807261449139588E-3</c:v>
                </c:pt>
                <c:pt idx="942">
                  <c:v>3.9887628046710753E-3</c:v>
                </c:pt>
                <c:pt idx="943">
                  <c:v>4.0048771100402985E-3</c:v>
                </c:pt>
                <c:pt idx="944">
                  <c:v>4.0209005069479289E-3</c:v>
                </c:pt>
                <c:pt idx="945">
                  <c:v>4.0289326291743834E-3</c:v>
                </c:pt>
                <c:pt idx="946">
                  <c:v>4.03696380239773E-3</c:v>
                </c:pt>
                <c:pt idx="947">
                  <c:v>4.0449940128801957E-3</c:v>
                </c:pt>
                <c:pt idx="948">
                  <c:v>4.0610963391557401E-3</c:v>
                </c:pt>
                <c:pt idx="949">
                  <c:v>4.0771049497279428E-3</c:v>
                </c:pt>
                <c:pt idx="950">
                  <c:v>4.0851301384536238E-3</c:v>
                </c:pt>
                <c:pt idx="951">
                  <c:v>4.0931542814443894E-3</c:v>
                </c:pt>
                <c:pt idx="952">
                  <c:v>4.1011773648814004E-3</c:v>
                </c:pt>
                <c:pt idx="953">
                  <c:v>4.1172663727526686E-3</c:v>
                </c:pt>
                <c:pt idx="954">
                  <c:v>4.1332588250130205E-3</c:v>
                </c:pt>
                <c:pt idx="955">
                  <c:v>4.1412764025881036E-3</c:v>
                </c:pt>
                <c:pt idx="956">
                  <c:v>4.149292837615298E-3</c:v>
                </c:pt>
                <c:pt idx="957">
                  <c:v>4.157308116032603E-3</c:v>
                </c:pt>
                <c:pt idx="958">
                  <c:v>4.1733824660145332E-3</c:v>
                </c:pt>
                <c:pt idx="959">
                  <c:v>4.1893573884414321E-3</c:v>
                </c:pt>
                <c:pt idx="960">
                  <c:v>4.1973666770126474E-3</c:v>
                </c:pt>
                <c:pt idx="961">
                  <c:v>4.2053747261013089E-3</c:v>
                </c:pt>
                <c:pt idx="962">
                  <c:v>4.225461903096475E-3</c:v>
                </c:pt>
                <c:pt idx="963">
                  <c:v>4.2453958952809456E-3</c:v>
                </c:pt>
                <c:pt idx="964">
                  <c:v>4.2533962170752436E-3</c:v>
                </c:pt>
                <c:pt idx="965">
                  <c:v>4.2613952024116815E-3</c:v>
                </c:pt>
                <c:pt idx="966">
                  <c:v>4.2814611938848737E-3</c:v>
                </c:pt>
                <c:pt idx="967">
                  <c:v>4.3013696010367015E-3</c:v>
                </c:pt>
                <c:pt idx="968">
                  <c:v>4.3093602781181135E-3</c:v>
                </c:pt>
                <c:pt idx="969">
                  <c:v>4.317349522171483E-3</c:v>
                </c:pt>
                <c:pt idx="970">
                  <c:v>4.32533731925633E-3</c:v>
                </c:pt>
                <c:pt idx="971">
                  <c:v>4.3413596565391975E-3</c:v>
                </c:pt>
                <c:pt idx="972">
                  <c:v>4.3572737610054636E-3</c:v>
                </c:pt>
                <c:pt idx="973">
                  <c:v>4.365254115761396E-3</c:v>
                </c:pt>
                <c:pt idx="974">
                  <c:v>4.3732329405947908E-3</c:v>
                </c:pt>
                <c:pt idx="975">
                  <c:v>4.3812102214435822E-3</c:v>
                </c:pt>
                <c:pt idx="976">
                  <c:v>4.3972125410968047E-3</c:v>
                </c:pt>
                <c:pt idx="977">
                  <c:v>4.4131036308429792E-3</c:v>
                </c:pt>
                <c:pt idx="978">
                  <c:v>4.4210729852547743E-3</c:v>
                </c:pt>
                <c:pt idx="979">
                  <c:v>4.4290407130520449E-3</c:v>
                </c:pt>
                <c:pt idx="980">
                  <c:v>4.4370068001321804E-3</c:v>
                </c:pt>
                <c:pt idx="981">
                  <c:v>4.4529877615443348E-3</c:v>
                </c:pt>
                <c:pt idx="982">
                  <c:v>4.4688544656724602E-3</c:v>
                </c:pt>
                <c:pt idx="983">
                  <c:v>4.4768121421664133E-3</c:v>
                </c:pt>
                <c:pt idx="984">
                  <c:v>4.4847680949484953E-3</c:v>
                </c:pt>
                <c:pt idx="985">
                  <c:v>4.4927223104428938E-3</c:v>
                </c:pt>
                <c:pt idx="986">
                  <c:v>4.5086805731643738E-3</c:v>
                </c:pt>
                <c:pt idx="987">
                  <c:v>4.5245215210166631E-3</c:v>
                </c:pt>
                <c:pt idx="988">
                  <c:v>4.5324668416940632E-3</c:v>
                </c:pt>
                <c:pt idx="989">
                  <c:v>4.540410341967371E-3</c:v>
                </c:pt>
                <c:pt idx="990">
                  <c:v>4.5483520079365658E-3</c:v>
                </c:pt>
                <c:pt idx="991">
                  <c:v>4.5642862310468464E-3</c:v>
                </c:pt>
                <c:pt idx="992">
                  <c:v>4.5801000523926633E-3</c:v>
                </c:pt>
                <c:pt idx="993">
                  <c:v>4.5880323393539917E-3</c:v>
                </c:pt>
                <c:pt idx="994">
                  <c:v>4.5959627092188897E-3</c:v>
                </c:pt>
                <c:pt idx="995">
                  <c:v>4.6038911478036544E-3</c:v>
                </c:pt>
                <c:pt idx="996">
                  <c:v>4.6197999905483733E-3</c:v>
                </c:pt>
                <c:pt idx="997">
                  <c:v>4.6355853149066435E-3</c:v>
                </c:pt>
                <c:pt idx="998">
                  <c:v>4.6435038905352421E-3</c:v>
                </c:pt>
                <c:pt idx="999">
                  <c:v>4.6514204522128634E-3</c:v>
                </c:pt>
                <c:pt idx="1000">
                  <c:v>4.6593349857557854E-3</c:v>
                </c:pt>
                <c:pt idx="1001">
                  <c:v>4.6752171067249767E-3</c:v>
                </c:pt>
                <c:pt idx="1002">
                  <c:v>4.6909725642264909E-3</c:v>
                </c:pt>
                <c:pt idx="1003">
                  <c:v>4.6988767507022793E-3</c:v>
                </c:pt>
                <c:pt idx="1004">
                  <c:v>4.7067788262103328E-3</c:v>
                </c:pt>
                <c:pt idx="1005">
                  <c:v>4.7146787770126763E-3</c:v>
                </c:pt>
                <c:pt idx="1006">
                  <c:v>4.7305328348319743E-3</c:v>
                </c:pt>
                <c:pt idx="1007">
                  <c:v>4.7462570557308178E-3</c:v>
                </c:pt>
                <c:pt idx="1008">
                  <c:v>4.7541461751113437E-3</c:v>
                </c:pt>
                <c:pt idx="1009">
                  <c:v>4.7620330868314567E-3</c:v>
                </c:pt>
                <c:pt idx="1010">
                  <c:v>4.7699177769100201E-3</c:v>
                </c:pt>
                <c:pt idx="1011">
                  <c:v>4.78574243002687E-3</c:v>
                </c:pt>
                <c:pt idx="1012">
                  <c:v>4.8014340447116062E-3</c:v>
                </c:pt>
                <c:pt idx="1013">
                  <c:v>4.8093074192967697E-3</c:v>
                </c:pt>
                <c:pt idx="1014">
                  <c:v>4.8171784893261058E-3</c:v>
                </c:pt>
                <c:pt idx="1015">
                  <c:v>4.825047240940036E-3</c:v>
                </c:pt>
                <c:pt idx="1016">
                  <c:v>4.8408411474910084E-3</c:v>
                </c:pt>
                <c:pt idx="1017">
                  <c:v>4.8564987865363342E-3</c:v>
                </c:pt>
                <c:pt idx="1018">
                  <c:v>4.8643557385441936E-3</c:v>
                </c:pt>
                <c:pt idx="1019">
                  <c:v>4.8722102891006992E-3</c:v>
                </c:pt>
                <c:pt idx="1020">
                  <c:v>4.8800624244678299E-3</c:v>
                </c:pt>
                <c:pt idx="1021">
                  <c:v>4.8958242423621139E-3</c:v>
                </c:pt>
                <c:pt idx="1022">
                  <c:v>4.9114467135767973E-3</c:v>
                </c:pt>
                <c:pt idx="1023">
                  <c:v>4.9192876274863438E-3</c:v>
                </c:pt>
                <c:pt idx="1024">
                  <c:v>4.9271271082690178E-3</c:v>
                </c:pt>
                <c:pt idx="1025">
                  <c:v>4.9349651447804675E-3</c:v>
                </c:pt>
                <c:pt idx="1026">
                  <c:v>4.9507034969292589E-3</c:v>
                </c:pt>
                <c:pt idx="1027">
                  <c:v>4.9663026304546066E-3</c:v>
                </c:pt>
                <c:pt idx="1028">
                  <c:v>4.9741332820512889E-3</c:v>
                </c:pt>
                <c:pt idx="1029">
                  <c:v>4.981962423847912E-3</c:v>
                </c:pt>
                <c:pt idx="1030">
                  <c:v>5.0055764135074786E-3</c:v>
                </c:pt>
                <c:pt idx="1031">
                  <c:v>5.0289049556835009E-3</c:v>
                </c:pt>
                <c:pt idx="1032">
                  <c:v>5.0367232224297941E-3</c:v>
                </c:pt>
                <c:pt idx="1033">
                  <c:v>5.0445398918420436E-3</c:v>
                </c:pt>
                <c:pt idx="1034">
                  <c:v>5.0602380032172909E-3</c:v>
                </c:pt>
                <c:pt idx="1035">
                  <c:v>5.0757903771938995E-3</c:v>
                </c:pt>
                <c:pt idx="1036">
                  <c:v>5.0835988957690353E-3</c:v>
                </c:pt>
                <c:pt idx="1037">
                  <c:v>5.0914057514000891E-3</c:v>
                </c:pt>
                <c:pt idx="1038">
                  <c:v>5.0992109331047704E-3</c:v>
                </c:pt>
                <c:pt idx="1039">
                  <c:v>5.1148873371859591E-3</c:v>
                </c:pt>
                <c:pt idx="1040">
                  <c:v>5.1304147017433048E-3</c:v>
                </c:pt>
                <c:pt idx="1041">
                  <c:v>5.1382113497300723E-3</c:v>
                </c:pt>
                <c:pt idx="1042">
                  <c:v>5.1460062581398262E-3</c:v>
                </c:pt>
                <c:pt idx="1043">
                  <c:v>5.1537994160307868E-3</c:v>
                </c:pt>
                <c:pt idx="1044">
                  <c:v>5.1694530546403097E-3</c:v>
                </c:pt>
                <c:pt idx="1045">
                  <c:v>5.1849543236926025E-3</c:v>
                </c:pt>
                <c:pt idx="1046">
                  <c:v>5.1927385649033573E-3</c:v>
                </c:pt>
                <c:pt idx="1047">
                  <c:v>5.2005209900256493E-3</c:v>
                </c:pt>
                <c:pt idx="1048">
                  <c:v>5.2083015880366379E-3</c:v>
                </c:pt>
                <c:pt idx="1049">
                  <c:v>5.2239314028063857E-3</c:v>
                </c:pt>
                <c:pt idx="1050">
                  <c:v>5.239405490253219E-3</c:v>
                </c:pt>
                <c:pt idx="1051">
                  <c:v>5.2471767887428376E-3</c:v>
                </c:pt>
                <c:pt idx="1052">
                  <c:v>5.254946194429835E-3</c:v>
                </c:pt>
                <c:pt idx="1053">
                  <c:v>5.2627136964534544E-3</c:v>
                </c:pt>
                <c:pt idx="1054">
                  <c:v>5.2783186288701302E-3</c:v>
                </c:pt>
                <c:pt idx="1055">
                  <c:v>5.2937644489969467E-3</c:v>
                </c:pt>
                <c:pt idx="1056">
                  <c:v>5.301522268536015E-3</c:v>
                </c:pt>
                <c:pt idx="1057">
                  <c:v>5.3092781188013617E-3</c:v>
                </c:pt>
                <c:pt idx="1058">
                  <c:v>5.3170319886890714E-3</c:v>
                </c:pt>
                <c:pt idx="1059">
                  <c:v>5.3326109800449955E-3</c:v>
                </c:pt>
                <c:pt idx="1060">
                  <c:v>5.3480274471670464E-3</c:v>
                </c:pt>
                <c:pt idx="1061">
                  <c:v>5.3557712518092051E-3</c:v>
                </c:pt>
                <c:pt idx="1062">
                  <c:v>5.363513010422781E-3</c:v>
                </c:pt>
                <c:pt idx="1063">
                  <c:v>5.3712527122685679E-3</c:v>
                </c:pt>
                <c:pt idx="1064">
                  <c:v>5.3868047034639262E-3</c:v>
                </c:pt>
                <c:pt idx="1065">
                  <c:v>5.4021907322456125E-3</c:v>
                </c:pt>
                <c:pt idx="1066">
                  <c:v>5.4099199857602131E-3</c:v>
                </c:pt>
                <c:pt idx="1067">
                  <c:v>5.4176471167749572E-3</c:v>
                </c:pt>
                <c:pt idx="1068">
                  <c:v>5.4253721143479993E-3</c:v>
                </c:pt>
                <c:pt idx="1069">
                  <c:v>5.4408960463550333E-3</c:v>
                </c:pt>
                <c:pt idx="1070">
                  <c:v>5.4562505515483428E-3</c:v>
                </c:pt>
                <c:pt idx="1071">
                  <c:v>5.4639647179067522E-3</c:v>
                </c:pt>
                <c:pt idx="1072">
                  <c:v>5.471676685172365E-3</c:v>
                </c:pt>
                <c:pt idx="1073">
                  <c:v>5.4793864424033294E-3</c:v>
                </c:pt>
                <c:pt idx="1074">
                  <c:v>5.4948812558930585E-3</c:v>
                </c:pt>
                <c:pt idx="1075">
                  <c:v>5.5102031524677138E-3</c:v>
                </c:pt>
                <c:pt idx="1076">
                  <c:v>5.5179016955191115E-3</c:v>
                </c:pt>
                <c:pt idx="1077">
                  <c:v>5.5255979630467883E-3</c:v>
                </c:pt>
                <c:pt idx="1078">
                  <c:v>5.5332919437846816E-3</c:v>
                </c:pt>
                <c:pt idx="1079">
                  <c:v>5.5487565792129512E-3</c:v>
                </c:pt>
                <c:pt idx="1080">
                  <c:v>5.5640447823514221E-3</c:v>
                </c:pt>
                <c:pt idx="1081">
                  <c:v>5.5717271661470062E-3</c:v>
                </c:pt>
                <c:pt idx="1082">
                  <c:v>5.5794071976231381E-3</c:v>
                </c:pt>
                <c:pt idx="1083">
                  <c:v>5.5870848659595098E-3</c:v>
                </c:pt>
                <c:pt idx="1084">
                  <c:v>5.6025182634774724E-3</c:v>
                </c:pt>
                <c:pt idx="1085">
                  <c:v>5.6177716886645071E-3</c:v>
                </c:pt>
                <c:pt idx="1086">
                  <c:v>5.625437376971203E-3</c:v>
                </c:pt>
                <c:pt idx="1087">
                  <c:v>5.6331006364462996E-3</c:v>
                </c:pt>
                <c:pt idx="1088">
                  <c:v>5.6407614561884293E-3</c:v>
                </c:pt>
                <c:pt idx="1089">
                  <c:v>5.6561625558502531E-3</c:v>
                </c:pt>
                <c:pt idx="1090">
                  <c:v>5.6713801186651794E-3</c:v>
                </c:pt>
                <c:pt idx="1091">
                  <c:v>5.6790285754114104E-3</c:v>
                </c:pt>
                <c:pt idx="1092">
                  <c:v>5.6866745268543345E-3</c:v>
                </c:pt>
                <c:pt idx="1093">
                  <c:v>5.6943179618494247E-3</c:v>
                </c:pt>
                <c:pt idx="1094">
                  <c:v>5.7096857035093705E-3</c:v>
                </c:pt>
                <c:pt idx="1095">
                  <c:v>5.7248663196885173E-3</c:v>
                </c:pt>
                <c:pt idx="1096">
                  <c:v>5.7324970089236834E-3</c:v>
                </c:pt>
                <c:pt idx="1097">
                  <c:v>5.7401251161000796E-3</c:v>
                </c:pt>
                <c:pt idx="1098">
                  <c:v>5.7477506303568382E-3</c:v>
                </c:pt>
                <c:pt idx="1099">
                  <c:v>5.7630839535393521E-3</c:v>
                </c:pt>
                <c:pt idx="1100">
                  <c:v>5.7782265392680582E-3</c:v>
                </c:pt>
                <c:pt idx="1101">
                  <c:v>5.7858389247572991E-3</c:v>
                </c:pt>
                <c:pt idx="1102">
                  <c:v>5.7934486516753678E-3</c:v>
                </c:pt>
                <c:pt idx="1103">
                  <c:v>5.8010557090803373E-3</c:v>
                </c:pt>
                <c:pt idx="1104">
                  <c:v>5.8163535531068648E-3</c:v>
                </c:pt>
                <c:pt idx="1105">
                  <c:v>5.831457024649541E-3</c:v>
                </c:pt>
                <c:pt idx="1106">
                  <c:v>5.8390505703195027E-3</c:v>
                </c:pt>
                <c:pt idx="1107">
                  <c:v>5.8466413809058083E-3</c:v>
                </c:pt>
                <c:pt idx="1108">
                  <c:v>5.8542294453449431E-3</c:v>
                </c:pt>
                <c:pt idx="1109">
                  <c:v>5.8694907493121997E-3</c:v>
                </c:pt>
                <c:pt idx="1110">
                  <c:v>5.8845540232366923E-3</c:v>
                </c:pt>
                <c:pt idx="1111">
                  <c:v>5.8921281930134376E-3</c:v>
                </c:pt>
                <c:pt idx="1112">
                  <c:v>5.899699551112911E-3</c:v>
                </c:pt>
                <c:pt idx="1113">
                  <c:v>5.9072680865121085E-3</c:v>
                </c:pt>
                <c:pt idx="1114">
                  <c:v>5.9224917893244368E-3</c:v>
                </c:pt>
                <c:pt idx="1115">
                  <c:v>5.9375137823075852E-3</c:v>
                </c:pt>
                <c:pt idx="1116">
                  <c:v>5.9450680401571228E-3</c:v>
                </c:pt>
                <c:pt idx="1117">
                  <c:v>5.9526194096951625E-3</c:v>
                </c:pt>
                <c:pt idx="1118">
                  <c:v>5.9601678798986927E-3</c:v>
                </c:pt>
                <c:pt idx="1119">
                  <c:v>5.9753529202329313E-3</c:v>
                </c:pt>
                <c:pt idx="1120">
                  <c:v>5.9903325493388671E-3</c:v>
                </c:pt>
                <c:pt idx="1121">
                  <c:v>5.9978663591050523E-3</c:v>
                </c:pt>
                <c:pt idx="1122">
                  <c:v>6.0053972039659587E-3</c:v>
                </c:pt>
                <c:pt idx="1123">
                  <c:v>6.0129250729796108E-3</c:v>
                </c:pt>
                <c:pt idx="1124">
                  <c:v>6.0280703891284551E-3</c:v>
                </c:pt>
                <c:pt idx="1125">
                  <c:v>6.0430065716005361E-3</c:v>
                </c:pt>
                <c:pt idx="1126">
                  <c:v>6.0505193972482281E-3</c:v>
                </c:pt>
                <c:pt idx="1127">
                  <c:v>6.0580291813562533E-3</c:v>
                </c:pt>
                <c:pt idx="1128">
                  <c:v>6.0655359130231488E-3</c:v>
                </c:pt>
                <c:pt idx="1129">
                  <c:v>6.0806404431438081E-3</c:v>
                </c:pt>
                <c:pt idx="1130">
                  <c:v>6.0955320965206975E-3</c:v>
                </c:pt>
                <c:pt idx="1131">
                  <c:v>6.1030234018520872E-3</c:v>
                </c:pt>
                <c:pt idx="1132">
                  <c:v>6.1105115891714398E-3</c:v>
                </c:pt>
                <c:pt idx="1133">
                  <c:v>6.1179966474151845E-3</c:v>
                </c:pt>
                <c:pt idx="1134">
                  <c:v>6.1330593293728542E-3</c:v>
                </c:pt>
                <c:pt idx="1135">
                  <c:v>6.1479053713613925E-3</c:v>
                </c:pt>
                <c:pt idx="1136">
                  <c:v>6.1553746203402062E-3</c:v>
                </c:pt>
                <c:pt idx="1137">
                  <c:v>6.1628406747129593E-3</c:v>
                </c:pt>
                <c:pt idx="1138">
                  <c:v>6.1703035234971174E-3</c:v>
                </c:pt>
                <c:pt idx="1139">
                  <c:v>6.1853232949111436E-3</c:v>
                </c:pt>
                <c:pt idx="1140">
                  <c:v>6.2001226435023041E-3</c:v>
                </c:pt>
                <c:pt idx="1141">
                  <c:v>6.2075693000917089E-3</c:v>
                </c:pt>
                <c:pt idx="1142">
                  <c:v>6.2150126854404264E-3</c:v>
                </c:pt>
                <c:pt idx="1143">
                  <c:v>6.2224527885659086E-3</c:v>
                </c:pt>
                <c:pt idx="1144">
                  <c:v>6.2374285868154735E-3</c:v>
                </c:pt>
                <c:pt idx="1145">
                  <c:v>6.2521801603192149E-3</c:v>
                </c:pt>
                <c:pt idx="1146">
                  <c:v>6.2596036883602497E-3</c:v>
                </c:pt>
                <c:pt idx="1147">
                  <c:v>6.267023868566415E-3</c:v>
                </c:pt>
                <c:pt idx="1148">
                  <c:v>6.2744406900362018E-3</c:v>
                </c:pt>
                <c:pt idx="1149">
                  <c:v>6.2893714522120666E-3</c:v>
                </c:pt>
                <c:pt idx="1150">
                  <c:v>6.3040741691435141E-3</c:v>
                </c:pt>
                <c:pt idx="1151">
                  <c:v>6.3114740325577179E-3</c:v>
                </c:pt>
                <c:pt idx="1152">
                  <c:v>6.3188704715427908E-3</c:v>
                </c:pt>
                <c:pt idx="1153">
                  <c:v>6.3262634751972135E-3</c:v>
                </c:pt>
                <c:pt idx="1154">
                  <c:v>6.3411481381480629E-3</c:v>
                </c:pt>
                <c:pt idx="1155">
                  <c:v>6.3558009173027554E-3</c:v>
                </c:pt>
                <c:pt idx="1156">
                  <c:v>6.3631765799705958E-3</c:v>
                </c:pt>
                <c:pt idx="1157">
                  <c:v>6.3705487417365413E-3</c:v>
                </c:pt>
                <c:pt idx="1158">
                  <c:v>6.3779173914559131E-3</c:v>
                </c:pt>
                <c:pt idx="1159">
                  <c:v>6.3927548916861855E-3</c:v>
                </c:pt>
                <c:pt idx="1160">
                  <c:v>6.407356652161216E-3</c:v>
                </c:pt>
                <c:pt idx="1161">
                  <c:v>6.4147075780031466E-3</c:v>
                </c:pt>
                <c:pt idx="1162">
                  <c:v>6.4220549263892899E-3</c:v>
                </c:pt>
                <c:pt idx="1163">
                  <c:v>6.4293986860939111E-3</c:v>
                </c:pt>
                <c:pt idx="1164">
                  <c:v>6.4441879599048488E-3</c:v>
                </c:pt>
                <c:pt idx="1165">
                  <c:v>6.4587376210388835E-3</c:v>
                </c:pt>
                <c:pt idx="1166">
                  <c:v>6.4660632740153436E-3</c:v>
                </c:pt>
                <c:pt idx="1167">
                  <c:v>6.4733852728604798E-3</c:v>
                </c:pt>
                <c:pt idx="1168">
                  <c:v>6.4807036065106394E-3</c:v>
                </c:pt>
                <c:pt idx="1169">
                  <c:v>6.4954435898577313E-3</c:v>
                </c:pt>
                <c:pt idx="1170">
                  <c:v>6.5099400712925358E-3</c:v>
                </c:pt>
                <c:pt idx="1171">
                  <c:v>6.517239915241866E-3</c:v>
                </c:pt>
                <c:pt idx="1172">
                  <c:v>6.5245360284653048E-3</c:v>
                </c:pt>
                <c:pt idx="1173">
                  <c:v>6.5318284000207647E-3</c:v>
                </c:pt>
                <c:pt idx="1174">
                  <c:v>6.5465180285873975E-3</c:v>
                </c:pt>
                <c:pt idx="1175">
                  <c:v>6.5609602502752582E-3</c:v>
                </c:pt>
                <c:pt idx="1176">
                  <c:v>6.5682337490757959E-3</c:v>
                </c:pt>
                <c:pt idx="1177">
                  <c:v>6.5755034406368516E-3</c:v>
                </c:pt>
                <c:pt idx="1178">
                  <c:v>6.5827693139352758E-3</c:v>
                </c:pt>
                <c:pt idx="1179">
                  <c:v>6.5974075231659355E-3</c:v>
                </c:pt>
                <c:pt idx="1180">
                  <c:v>6.6117944052149057E-3</c:v>
                </c:pt>
                <c:pt idx="1181">
                  <c:v>6.6190410229065681E-3</c:v>
                </c:pt>
                <c:pt idx="1182">
                  <c:v>6.6262837566424589E-3</c:v>
                </c:pt>
                <c:pt idx="1183">
                  <c:v>6.6335225955615204E-3</c:v>
                </c:pt>
                <c:pt idx="1184">
                  <c:v>6.6481083206140126E-3</c:v>
                </c:pt>
                <c:pt idx="1185">
                  <c:v>6.6624387835383346E-3</c:v>
                </c:pt>
                <c:pt idx="1186">
                  <c:v>6.669657983957902E-3</c:v>
                </c:pt>
                <c:pt idx="1187">
                  <c:v>6.67687322382691E-3</c:v>
                </c:pt>
                <c:pt idx="1188">
                  <c:v>6.6840844922842904E-3</c:v>
                </c:pt>
                <c:pt idx="1189">
                  <c:v>6.6986166679550273E-3</c:v>
                </c:pt>
                <c:pt idx="1190">
                  <c:v>6.7128896325877735E-3</c:v>
                </c:pt>
                <c:pt idx="1191">
                  <c:v>6.7200808796120419E-3</c:v>
                </c:pt>
                <c:pt idx="1192">
                  <c:v>6.7272680895719399E-3</c:v>
                </c:pt>
                <c:pt idx="1193">
                  <c:v>6.7344512514442923E-3</c:v>
                </c:pt>
                <c:pt idx="1194">
                  <c:v>6.748928812255757E-3</c:v>
                </c:pt>
                <c:pt idx="1195">
                  <c:v>6.7631431997019062E-3</c:v>
                </c:pt>
                <c:pt idx="1196">
                  <c:v>6.7703059572071676E-3</c:v>
                </c:pt>
                <c:pt idx="1197">
                  <c:v>6.7774646010936544E-3</c:v>
                </c:pt>
                <c:pt idx="1198">
                  <c:v>6.7846191202976533E-3</c:v>
                </c:pt>
                <c:pt idx="1199">
                  <c:v>6.7990410005184052E-3</c:v>
                </c:pt>
                <c:pt idx="1200">
                  <c:v>6.8131957320943428E-3</c:v>
                </c:pt>
                <c:pt idx="1201">
                  <c:v>6.8203294640779696E-3</c:v>
                </c:pt>
                <c:pt idx="1202">
                  <c:v>6.82745900576677E-3</c:v>
                </c:pt>
                <c:pt idx="1203">
                  <c:v>6.8345843462591224E-3</c:v>
                </c:pt>
                <c:pt idx="1204">
                  <c:v>6.848949479748262E-3</c:v>
                </c:pt>
                <c:pt idx="1205">
                  <c:v>6.8630434772183812E-3</c:v>
                </c:pt>
                <c:pt idx="1206">
                  <c:v>6.8701476475151535E-3</c:v>
                </c:pt>
                <c:pt idx="1207">
                  <c:v>6.8772475509220297E-3</c:v>
                </c:pt>
                <c:pt idx="1208">
                  <c:v>6.8843431765779001E-3</c:v>
                </c:pt>
                <c:pt idx="1209">
                  <c:v>6.8986504970078759E-3</c:v>
                </c:pt>
                <c:pt idx="1210">
                  <c:v>6.9126826822807535E-3</c:v>
                </c:pt>
                <c:pt idx="1211">
                  <c:v>6.919756754846542E-3</c:v>
                </c:pt>
                <c:pt idx="1212">
                  <c:v>6.9268264839678177E-3</c:v>
                </c:pt>
                <c:pt idx="1213">
                  <c:v>6.9338918585808403E-3</c:v>
                </c:pt>
                <c:pt idx="1214">
                  <c:v>6.9481402992685728E-3</c:v>
                </c:pt>
                <c:pt idx="1215">
                  <c:v>6.9621095947279598E-3</c:v>
                </c:pt>
                <c:pt idx="1216">
                  <c:v>6.9691530333965811E-3</c:v>
                </c:pt>
                <c:pt idx="1217">
                  <c:v>6.9761920520660086E-3</c:v>
                </c:pt>
                <c:pt idx="1218">
                  <c:v>6.9832266396724881E-3</c:v>
                </c:pt>
                <c:pt idx="1219">
                  <c:v>6.9974151335321678E-3</c:v>
                </c:pt>
                <c:pt idx="1220">
                  <c:v>7.011320461800548E-3</c:v>
                </c:pt>
                <c:pt idx="1221">
                  <c:v>7.0183327305269215E-3</c:v>
                </c:pt>
                <c:pt idx="1222">
                  <c:v>7.025340502577776E-3</c:v>
                </c:pt>
                <c:pt idx="1223">
                  <c:v>7.0323437670919732E-3</c:v>
                </c:pt>
                <c:pt idx="1224">
                  <c:v>7.046471246817591E-3</c:v>
                </c:pt>
                <c:pt idx="1225">
                  <c:v>7.0603115308573482E-3</c:v>
                </c:pt>
                <c:pt idx="1226">
                  <c:v>7.0672920934743517E-3</c:v>
                </c:pt>
                <c:pt idx="1227">
                  <c:v>7.0742680829420706E-3</c:v>
                </c:pt>
                <c:pt idx="1228">
                  <c:v>7.0812394881967318E-3</c:v>
                </c:pt>
                <c:pt idx="1229">
                  <c:v>7.0953048861204923E-3</c:v>
                </c:pt>
                <c:pt idx="1230">
                  <c:v>7.1090790491728992E-3</c:v>
                </c:pt>
                <c:pt idx="1231">
                  <c:v>7.1160273696750506E-3</c:v>
                </c:pt>
                <c:pt idx="1232">
                  <c:v>7.1229710403109365E-3</c:v>
                </c:pt>
                <c:pt idx="1233">
                  <c:v>7.129910050340975E-3</c:v>
                </c:pt>
                <c:pt idx="1234">
                  <c:v>7.143912298399867E-3</c:v>
                </c:pt>
                <c:pt idx="1235">
                  <c:v>7.157619264099589E-3</c:v>
                </c:pt>
                <c:pt idx="1236">
                  <c:v>7.1645348063188539E-3</c:v>
                </c:pt>
                <c:pt idx="1237">
                  <c:v>7.1714456221574326E-3</c:v>
                </c:pt>
                <c:pt idx="1238">
                  <c:v>7.1783517006731102E-3</c:v>
                </c:pt>
                <c:pt idx="1239">
                  <c:v>7.1922897306997769E-3</c:v>
                </c:pt>
                <c:pt idx="1240">
                  <c:v>7.2059284229056041E-3</c:v>
                </c:pt>
                <c:pt idx="1241">
                  <c:v>7.2128106507545519E-3</c:v>
                </c:pt>
                <c:pt idx="1242">
                  <c:v>7.2196880756678029E-3</c:v>
                </c:pt>
                <c:pt idx="1243">
                  <c:v>7.2265606867031361E-3</c:v>
                </c:pt>
                <c:pt idx="1244">
                  <c:v>7.240433429933346E-3</c:v>
                </c:pt>
                <c:pt idx="1245">
                  <c:v>7.2540027729370779E-3</c:v>
                </c:pt>
                <c:pt idx="1246">
                  <c:v>7.2608511503683597E-3</c:v>
                </c:pt>
                <c:pt idx="1247">
                  <c:v>7.2676946482278263E-3</c:v>
                </c:pt>
                <c:pt idx="1248">
                  <c:v>7.2745332555732446E-3</c:v>
                </c:pt>
                <c:pt idx="1249">
                  <c:v>7.2883396431395794E-3</c:v>
                </c:pt>
                <c:pt idx="1250">
                  <c:v>7.3018385614560324E-3</c:v>
                </c:pt>
                <c:pt idx="1251">
                  <c:v>7.3086525523408203E-3</c:v>
                </c:pt>
                <c:pt idx="1252">
                  <c:v>7.3154615870986619E-3</c:v>
                </c:pt>
                <c:pt idx="1253">
                  <c:v>7.3222656547467894E-3</c:v>
                </c:pt>
                <c:pt idx="1254">
                  <c:v>7.3360046172268271E-3</c:v>
                </c:pt>
                <c:pt idx="1255">
                  <c:v>7.3494320359241087E-3</c:v>
                </c:pt>
                <c:pt idx="1256">
                  <c:v>7.3562111040926248E-3</c:v>
                </c:pt>
                <c:pt idx="1257">
                  <c:v>7.362985139619525E-3</c:v>
                </c:pt>
                <c:pt idx="1258">
                  <c:v>7.3697541314004609E-3</c:v>
                </c:pt>
                <c:pt idx="1259">
                  <c:v>7.3834245992161051E-3</c:v>
                </c:pt>
                <c:pt idx="1260">
                  <c:v>7.3967794434352642E-3</c:v>
                </c:pt>
                <c:pt idx="1261">
                  <c:v>7.4035230529199336E-3</c:v>
                </c:pt>
                <c:pt idx="1262">
                  <c:v>7.4102615530861615E-3</c:v>
                </c:pt>
                <c:pt idx="1263">
                  <c:v>7.4169949329916888E-3</c:v>
                </c:pt>
                <c:pt idx="1264">
                  <c:v>7.4305958360521094E-3</c:v>
                </c:pt>
                <c:pt idx="1265">
                  <c:v>7.4644318043730626E-3</c:v>
                </c:pt>
                <c:pt idx="1266">
                  <c:v>7.5111715966664459E-3</c:v>
                </c:pt>
                <c:pt idx="1267">
                  <c:v>7.5576524594599282E-3</c:v>
                </c:pt>
                <c:pt idx="1268">
                  <c:v>7.6039301284732755E-3</c:v>
                </c:pt>
                <c:pt idx="1269">
                  <c:v>7.6502406208011952E-3</c:v>
                </c:pt>
                <c:pt idx="1270">
                  <c:v>7.6966446574748479E-3</c:v>
                </c:pt>
                <c:pt idx="1271">
                  <c:v>7.7465524239830452E-3</c:v>
                </c:pt>
                <c:pt idx="1272">
                  <c:v>7.7964047095313649E-3</c:v>
                </c:pt>
                <c:pt idx="1273">
                  <c:v>7.8431137108043586E-3</c:v>
                </c:pt>
                <c:pt idx="1274">
                  <c:v>7.8899232361337845E-3</c:v>
                </c:pt>
                <c:pt idx="1275">
                  <c:v>7.93683497027514E-3</c:v>
                </c:pt>
                <c:pt idx="1276">
                  <c:v>7.9838505980377728E-3</c:v>
                </c:pt>
                <c:pt idx="1277">
                  <c:v>8.0309718041691215E-3</c:v>
                </c:pt>
                <c:pt idx="1278">
                  <c:v>8.0782002734879742E-3</c:v>
                </c:pt>
                <c:pt idx="1279">
                  <c:v>8.1255376907861075E-3</c:v>
                </c:pt>
                <c:pt idx="1280">
                  <c:v>8.1729857408688704E-3</c:v>
                </c:pt>
                <c:pt idx="1281">
                  <c:v>8.2205461085494789E-3</c:v>
                </c:pt>
                <c:pt idx="1282">
                  <c:v>8.2682204786432914E-3</c:v>
                </c:pt>
                <c:pt idx="1283">
                  <c:v>8.3160105359794661E-3</c:v>
                </c:pt>
                <c:pt idx="1284">
                  <c:v>8.3639179653952414E-3</c:v>
                </c:pt>
                <c:pt idx="1285">
                  <c:v>8.4119444517186462E-3</c:v>
                </c:pt>
                <c:pt idx="1286">
                  <c:v>8.4600916798091026E-3</c:v>
                </c:pt>
                <c:pt idx="1287">
                  <c:v>8.508361334516967E-3</c:v>
                </c:pt>
                <c:pt idx="1288">
                  <c:v>8.5567551007009936E-3</c:v>
                </c:pt>
                <c:pt idx="1289">
                  <c:v>8.6052746632283988E-3</c:v>
                </c:pt>
                <c:pt idx="1290">
                  <c:v>8.6539217069865389E-3</c:v>
                </c:pt>
                <c:pt idx="1291">
                  <c:v>8.7026979168424376E-3</c:v>
                </c:pt>
                <c:pt idx="1292">
                  <c:v>8.7516049777007915E-3</c:v>
                </c:pt>
                <c:pt idx="1293">
                  <c:v>8.8006445744403562E-3</c:v>
                </c:pt>
                <c:pt idx="1294">
                  <c:v>8.8498183919777183E-3</c:v>
                </c:pt>
                <c:pt idx="1295">
                  <c:v>8.8991281152384343E-3</c:v>
                </c:pt>
                <c:pt idx="1296">
                  <c:v>8.9485754291107958E-3</c:v>
                </c:pt>
                <c:pt idx="1297">
                  <c:v>8.9981620185443523E-3</c:v>
                </c:pt>
                <c:pt idx="1298">
                  <c:v>9.0478895684631445E-3</c:v>
                </c:pt>
                <c:pt idx="1299">
                  <c:v>9.0977597638237026E-3</c:v>
                </c:pt>
                <c:pt idx="1300">
                  <c:v>9.147774289557228E-3</c:v>
                </c:pt>
                <c:pt idx="1301">
                  <c:v>9.1979348306333863E-3</c:v>
                </c:pt>
                <c:pt idx="1302">
                  <c:v>9.2482430720140715E-3</c:v>
                </c:pt>
                <c:pt idx="1303">
                  <c:v>9.2987006986592954E-3</c:v>
                </c:pt>
                <c:pt idx="1304">
                  <c:v>9.3493093955793975E-3</c:v>
                </c:pt>
                <c:pt idx="1305">
                  <c:v>9.4000708477367054E-3</c:v>
                </c:pt>
                <c:pt idx="1306">
                  <c:v>9.4509867401324846E-3</c:v>
                </c:pt>
                <c:pt idx="1307">
                  <c:v>9.502058757772297E-3</c:v>
                </c:pt>
                <c:pt idx="1308">
                  <c:v>9.5532885856718965E-3</c:v>
                </c:pt>
                <c:pt idx="1309">
                  <c:v>9.6046779088515381E-3</c:v>
                </c:pt>
                <c:pt idx="1310">
                  <c:v>9.6562284123418649E-3</c:v>
                </c:pt>
                <c:pt idx="1311">
                  <c:v>9.7079417811666412E-3</c:v>
                </c:pt>
                <c:pt idx="1312">
                  <c:v>9.7598197003776095E-3</c:v>
                </c:pt>
                <c:pt idx="1313">
                  <c:v>9.8118638550430074E-3</c:v>
                </c:pt>
                <c:pt idx="1314">
                  <c:v>9.8640759301897672E-3</c:v>
                </c:pt>
                <c:pt idx="1315">
                  <c:v>9.9164576109194418E-3</c:v>
                </c:pt>
                <c:pt idx="1316">
                  <c:v>9.9690105822982881E-3</c:v>
                </c:pt>
                <c:pt idx="1317">
                  <c:v>1.0021736529409494E-2</c:v>
                </c:pt>
                <c:pt idx="1318">
                  <c:v>1.0074637137353286E-2</c:v>
                </c:pt>
                <c:pt idx="1319">
                  <c:v>1.0127713935276591E-2</c:v>
                </c:pt>
                <c:pt idx="1320">
                  <c:v>1.0180889129075209E-2</c:v>
                </c:pt>
                <c:pt idx="1321">
                  <c:v>1.0233954179122573E-2</c:v>
                </c:pt>
                <c:pt idx="1322">
                  <c:v>1.0286873098576304E-2</c:v>
                </c:pt>
                <c:pt idx="1323">
                  <c:v>1.0339643479241075E-2</c:v>
                </c:pt>
                <c:pt idx="1324">
                  <c:v>1.0392262912939328E-2</c:v>
                </c:pt>
                <c:pt idx="1325">
                  <c:v>1.0444728991465087E-2</c:v>
                </c:pt>
                <c:pt idx="1326">
                  <c:v>1.0497039306607258E-2</c:v>
                </c:pt>
                <c:pt idx="1327">
                  <c:v>1.0549191450155572E-2</c:v>
                </c:pt>
                <c:pt idx="1328">
                  <c:v>1.060118301388913E-2</c:v>
                </c:pt>
                <c:pt idx="1329">
                  <c:v>1.0653011589564989E-2</c:v>
                </c:pt>
                <c:pt idx="1330">
                  <c:v>1.0704674768947249E-2</c:v>
                </c:pt>
                <c:pt idx="1331">
                  <c:v>1.0756170143789845E-2</c:v>
                </c:pt>
                <c:pt idx="1332">
                  <c:v>1.0807495305842489E-2</c:v>
                </c:pt>
                <c:pt idx="1333">
                  <c:v>1.0858647846821855E-2</c:v>
                </c:pt>
                <c:pt idx="1334">
                  <c:v>1.0909625358481259E-2</c:v>
                </c:pt>
                <c:pt idx="1335">
                  <c:v>1.0960425432523931E-2</c:v>
                </c:pt>
                <c:pt idx="1336">
                  <c:v>1.1011045660666883E-2</c:v>
                </c:pt>
                <c:pt idx="1337">
                  <c:v>1.1061483634606331E-2</c:v>
                </c:pt>
                <c:pt idx="1338">
                  <c:v>1.1111736946069989E-2</c:v>
                </c:pt>
                <c:pt idx="1339">
                  <c:v>1.1161803186718779E-2</c:v>
                </c:pt>
                <c:pt idx="1340">
                  <c:v>1.1211679948245451E-2</c:v>
                </c:pt>
                <c:pt idx="1341">
                  <c:v>1.1261364822322643E-2</c:v>
                </c:pt>
                <c:pt idx="1342">
                  <c:v>1.1310855400637806E-2</c:v>
                </c:pt>
                <c:pt idx="1343">
                  <c:v>1.1360149274823881E-2</c:v>
                </c:pt>
                <c:pt idx="1344">
                  <c:v>1.140924403656372E-2</c:v>
                </c:pt>
                <c:pt idx="1345">
                  <c:v>1.1458137277486041E-2</c:v>
                </c:pt>
                <c:pt idx="1346">
                  <c:v>1.1506826589246668E-2</c:v>
                </c:pt>
                <c:pt idx="1347">
                  <c:v>1.1555309563470829E-2</c:v>
                </c:pt>
                <c:pt idx="1348">
                  <c:v>1.1603583791793867E-2</c:v>
                </c:pt>
                <c:pt idx="1349">
                  <c:v>1.1651646865832482E-2</c:v>
                </c:pt>
                <c:pt idx="1350">
                  <c:v>1.1699496377208095E-2</c:v>
                </c:pt>
                <c:pt idx="1351">
                  <c:v>1.1747129917518074E-2</c:v>
                </c:pt>
                <c:pt idx="1352">
                  <c:v>1.1794545078382276E-2</c:v>
                </c:pt>
                <c:pt idx="1353">
                  <c:v>1.1841739451396912E-2</c:v>
                </c:pt>
                <c:pt idx="1354">
                  <c:v>1.1888710628146334E-2</c:v>
                </c:pt>
                <c:pt idx="1355">
                  <c:v>1.1935456200214814E-2</c:v>
                </c:pt>
                <c:pt idx="1356">
                  <c:v>1.1981973759186767E-2</c:v>
                </c:pt>
                <c:pt idx="1357">
                  <c:v>1.2028260896635366E-2</c:v>
                </c:pt>
                <c:pt idx="1358">
                  <c:v>1.2074315204128548E-2</c:v>
                </c:pt>
                <c:pt idx="1359">
                  <c:v>1.2123596289446543E-2</c:v>
                </c:pt>
                <c:pt idx="1360">
                  <c:v>1.2172207787085739E-2</c:v>
                </c:pt>
                <c:pt idx="1361">
                  <c:v>1.2217514663859518E-2</c:v>
                </c:pt>
                <c:pt idx="1362">
                  <c:v>1.2262578732831391E-2</c:v>
                </c:pt>
                <c:pt idx="1363">
                  <c:v>1.2307397585556556E-2</c:v>
                </c:pt>
                <c:pt idx="1364">
                  <c:v>1.2351968813557353E-2</c:v>
                </c:pt>
                <c:pt idx="1365">
                  <c:v>1.2396290008381437E-2</c:v>
                </c:pt>
                <c:pt idx="1366">
                  <c:v>1.2440358761538274E-2</c:v>
                </c:pt>
                <c:pt idx="1367">
                  <c:v>1.2484172664574673E-2</c:v>
                </c:pt>
                <c:pt idx="1368">
                  <c:v>1.2527729308999739E-2</c:v>
                </c:pt>
                <c:pt idx="1369">
                  <c:v>1.2605467454227567E-2</c:v>
                </c:pt>
                <c:pt idx="1370">
                  <c:v>1.2614061188050448E-2</c:v>
                </c:pt>
                <c:pt idx="1371">
                  <c:v>1.2656831605704782E-2</c:v>
                </c:pt>
                <c:pt idx="1372">
                  <c:v>1.2699400651652683E-2</c:v>
                </c:pt>
                <c:pt idx="1373">
                  <c:v>1.2742029430074587E-2</c:v>
                </c:pt>
                <c:pt idx="1374">
                  <c:v>1.278478498346397E-2</c:v>
                </c:pt>
                <c:pt idx="1375">
                  <c:v>1.2827669190700912E-2</c:v>
                </c:pt>
                <c:pt idx="1376">
                  <c:v>1.287068393067973E-2</c:v>
                </c:pt>
                <c:pt idx="1377">
                  <c:v>1.2917148393373127E-2</c:v>
                </c:pt>
                <c:pt idx="1378">
                  <c:v>1.2963306659671473E-2</c:v>
                </c:pt>
                <c:pt idx="1379">
                  <c:v>1.3006743877433443E-2</c:v>
                </c:pt>
                <c:pt idx="1380">
                  <c:v>1.3050319411992455E-2</c:v>
                </c:pt>
                <c:pt idx="1381">
                  <c:v>1.3094035142253872E-2</c:v>
                </c:pt>
                <c:pt idx="1382">
                  <c:v>1.3137892947178422E-2</c:v>
                </c:pt>
                <c:pt idx="1383">
                  <c:v>1.3181894705678071E-2</c:v>
                </c:pt>
                <c:pt idx="1384">
                  <c:v>1.322604229671457E-2</c:v>
                </c:pt>
                <c:pt idx="1385">
                  <c:v>1.3270337599264824E-2</c:v>
                </c:pt>
                <c:pt idx="1386">
                  <c:v>1.3314782492257272E-2</c:v>
                </c:pt>
                <c:pt idx="1387">
                  <c:v>1.3359378854693628E-2</c:v>
                </c:pt>
                <c:pt idx="1388">
                  <c:v>1.3404128565538955E-2</c:v>
                </c:pt>
                <c:pt idx="1389">
                  <c:v>1.3449033503779677E-2</c:v>
                </c:pt>
                <c:pt idx="1390">
                  <c:v>1.3494095548423695E-2</c:v>
                </c:pt>
                <c:pt idx="1391">
                  <c:v>1.3539316578459965E-2</c:v>
                </c:pt>
                <c:pt idx="1392">
                  <c:v>1.3584698472904938E-2</c:v>
                </c:pt>
                <c:pt idx="1393">
                  <c:v>1.3630243110785303E-2</c:v>
                </c:pt>
                <c:pt idx="1394">
                  <c:v>1.3675952371120724E-2</c:v>
                </c:pt>
                <c:pt idx="1395">
                  <c:v>1.3721828132947131E-2</c:v>
                </c:pt>
                <c:pt idx="1396">
                  <c:v>1.3767872275311044E-2</c:v>
                </c:pt>
                <c:pt idx="1397">
                  <c:v>1.381408667725811E-2</c:v>
                </c:pt>
                <c:pt idx="1398">
                  <c:v>1.38604732178506E-2</c:v>
                </c:pt>
                <c:pt idx="1399">
                  <c:v>1.3907033776173328E-2</c:v>
                </c:pt>
                <c:pt idx="1400">
                  <c:v>1.3953770231281647E-2</c:v>
                </c:pt>
                <c:pt idx="1401">
                  <c:v>1.4000684462271068E-2</c:v>
                </c:pt>
                <c:pt idx="1402">
                  <c:v>1.4047778348231075E-2</c:v>
                </c:pt>
                <c:pt idx="1403">
                  <c:v>1.4095053768274184E-2</c:v>
                </c:pt>
                <c:pt idx="1404">
                  <c:v>1.4142512601501348E-2</c:v>
                </c:pt>
                <c:pt idx="1405">
                  <c:v>1.419015672703103E-2</c:v>
                </c:pt>
                <c:pt idx="1406">
                  <c:v>1.4237988024016723E-2</c:v>
                </c:pt>
                <c:pt idx="1407">
                  <c:v>1.4286008371560193E-2</c:v>
                </c:pt>
                <c:pt idx="1408">
                  <c:v>1.4334219648839056E-2</c:v>
                </c:pt>
                <c:pt idx="1409">
                  <c:v>1.4382623734979469E-2</c:v>
                </c:pt>
                <c:pt idx="1410">
                  <c:v>1.4431222509183706E-2</c:v>
                </c:pt>
                <c:pt idx="1411">
                  <c:v>1.4483800672127492E-2</c:v>
                </c:pt>
                <c:pt idx="1412">
                  <c:v>1.45360270602315E-2</c:v>
                </c:pt>
                <c:pt idx="1413">
                  <c:v>1.4585249944985104E-2</c:v>
                </c:pt>
                <c:pt idx="1414">
                  <c:v>1.4634675302985498E-2</c:v>
                </c:pt>
                <c:pt idx="1415">
                  <c:v>1.4684305013472839E-2</c:v>
                </c:pt>
                <c:pt idx="1416">
                  <c:v>1.4734140955631064E-2</c:v>
                </c:pt>
                <c:pt idx="1417">
                  <c:v>1.478418500872704E-2</c:v>
                </c:pt>
                <c:pt idx="1418">
                  <c:v>1.4834439051965919E-2</c:v>
                </c:pt>
                <c:pt idx="1419">
                  <c:v>1.4884904964641874E-2</c:v>
                </c:pt>
                <c:pt idx="1420">
                  <c:v>1.4935584625981871E-2</c:v>
                </c:pt>
                <c:pt idx="1421">
                  <c:v>1.4986479915273248E-2</c:v>
                </c:pt>
                <c:pt idx="1422">
                  <c:v>1.5037592711800149E-2</c:v>
                </c:pt>
                <c:pt idx="1423">
                  <c:v>1.508892459587626E-2</c:v>
                </c:pt>
                <c:pt idx="1424">
                  <c:v>1.5140325206727005E-2</c:v>
                </c:pt>
                <c:pt idx="1425">
                  <c:v>1.5191394541195056E-2</c:v>
                </c:pt>
                <c:pt idx="1426">
                  <c:v>1.5242064169157415E-2</c:v>
                </c:pt>
                <c:pt idx="1427">
                  <c:v>1.5307875760205144E-2</c:v>
                </c:pt>
                <c:pt idx="1428">
                  <c:v>1.5370494065130871E-2</c:v>
                </c:pt>
                <c:pt idx="1429">
                  <c:v>1.5419703449418993E-2</c:v>
                </c:pt>
                <c:pt idx="1430">
                  <c:v>1.546849480371864E-2</c:v>
                </c:pt>
                <c:pt idx="1431">
                  <c:v>1.5516864119747014E-2</c:v>
                </c:pt>
                <c:pt idx="1432">
                  <c:v>1.5564807389217755E-2</c:v>
                </c:pt>
                <c:pt idx="1433">
                  <c:v>1.5612320603847363E-2</c:v>
                </c:pt>
                <c:pt idx="1434">
                  <c:v>1.5659399755350082E-2</c:v>
                </c:pt>
                <c:pt idx="1435">
                  <c:v>1.5706040835421185E-2</c:v>
                </c:pt>
                <c:pt idx="1436">
                  <c:v>1.5752239835766596E-2</c:v>
                </c:pt>
                <c:pt idx="1437">
                  <c:v>1.5797992748063028E-2</c:v>
                </c:pt>
                <c:pt idx="1438">
                  <c:v>1.5843295564033969E-2</c:v>
                </c:pt>
                <c:pt idx="1439">
                  <c:v>1.5888144275357688E-2</c:v>
                </c:pt>
                <c:pt idx="1440">
                  <c:v>1.593253487373163E-2</c:v>
                </c:pt>
                <c:pt idx="1441">
                  <c:v>1.5976463350826812E-2</c:v>
                </c:pt>
                <c:pt idx="1442">
                  <c:v>1.6019925698352224E-2</c:v>
                </c:pt>
                <c:pt idx="1443">
                  <c:v>1.6062917907980236E-2</c:v>
                </c:pt>
                <c:pt idx="1444">
                  <c:v>1.6105435971399462E-2</c:v>
                </c:pt>
                <c:pt idx="1445">
                  <c:v>1.6147475880309695E-2</c:v>
                </c:pt>
                <c:pt idx="1446">
                  <c:v>1.6189033626370492E-2</c:v>
                </c:pt>
                <c:pt idx="1447">
                  <c:v>1.6230105201294604E-2</c:v>
                </c:pt>
                <c:pt idx="1448">
                  <c:v>1.6270686596744455E-2</c:v>
                </c:pt>
                <c:pt idx="1449">
                  <c:v>1.6310773804437143E-2</c:v>
                </c:pt>
                <c:pt idx="1450">
                  <c:v>1.6350362816040943E-2</c:v>
                </c:pt>
                <c:pt idx="1451">
                  <c:v>1.6389449623251385E-2</c:v>
                </c:pt>
                <c:pt idx="1452">
                  <c:v>1.6428030217768813E-2</c:v>
                </c:pt>
                <c:pt idx="1453">
                  <c:v>1.6466100591287627E-2</c:v>
                </c:pt>
                <c:pt idx="1454">
                  <c:v>1.6503656735514398E-2</c:v>
                </c:pt>
                <c:pt idx="1455">
                  <c:v>1.6540694642139704E-2</c:v>
                </c:pt>
                <c:pt idx="1456">
                  <c:v>1.6577210302879487E-2</c:v>
                </c:pt>
                <c:pt idx="1457">
                  <c:v>1.6613199709464257E-2</c:v>
                </c:pt>
                <c:pt idx="1458">
                  <c:v>1.6648658853570371E-2</c:v>
                </c:pt>
                <c:pt idx="1459">
                  <c:v>1.6683583726959897E-2</c:v>
                </c:pt>
                <c:pt idx="1460">
                  <c:v>1.6717970321336588E-2</c:v>
                </c:pt>
                <c:pt idx="1461">
                  <c:v>1.6751814628456794E-2</c:v>
                </c:pt>
                <c:pt idx="1462">
                  <c:v>1.678511264003758E-2</c:v>
                </c:pt>
                <c:pt idx="1463">
                  <c:v>1.6817860347844476E-2</c:v>
                </c:pt>
                <c:pt idx="1464">
                  <c:v>1.6850053743611211E-2</c:v>
                </c:pt>
                <c:pt idx="1465">
                  <c:v>1.6881688819127456E-2</c:v>
                </c:pt>
                <c:pt idx="1466">
                  <c:v>1.6912761566146989E-2</c:v>
                </c:pt>
                <c:pt idx="1467">
                  <c:v>1.6943267976446488E-2</c:v>
                </c:pt>
                <c:pt idx="1468">
                  <c:v>1.6973204041826402E-2</c:v>
                </c:pt>
                <c:pt idx="1469">
                  <c:v>1.7002565754082859E-2</c:v>
                </c:pt>
                <c:pt idx="1470">
                  <c:v>1.703134910500274E-2</c:v>
                </c:pt>
                <c:pt idx="1471">
                  <c:v>1.7059550086428305E-2</c:v>
                </c:pt>
                <c:pt idx="1472">
                  <c:v>1.7087164690182767E-2</c:v>
                </c:pt>
                <c:pt idx="1473">
                  <c:v>1.7114188908094359E-2</c:v>
                </c:pt>
                <c:pt idx="1474">
                  <c:v>1.7140618732031997E-2</c:v>
                </c:pt>
                <c:pt idx="1475">
                  <c:v>1.7166468599535835E-2</c:v>
                </c:pt>
                <c:pt idx="1476">
                  <c:v>1.7192045147706496E-2</c:v>
                </c:pt>
                <c:pt idx="1477">
                  <c:v>1.7217605337986806E-2</c:v>
                </c:pt>
                <c:pt idx="1478">
                  <c:v>1.7243157968763245E-2</c:v>
                </c:pt>
                <c:pt idx="1479">
                  <c:v>1.7268704073163471E-2</c:v>
                </c:pt>
                <c:pt idx="1480">
                  <c:v>1.7294244684319199E-2</c:v>
                </c:pt>
                <c:pt idx="1481">
                  <c:v>1.7319780835383571E-2</c:v>
                </c:pt>
                <c:pt idx="1482">
                  <c:v>1.7345313559496402E-2</c:v>
                </c:pt>
                <c:pt idx="1483">
                  <c:v>1.7370843889789964E-2</c:v>
                </c:pt>
                <c:pt idx="1484">
                  <c:v>1.7396372859429545E-2</c:v>
                </c:pt>
                <c:pt idx="1485">
                  <c:v>1.7421901501543935E-2</c:v>
                </c:pt>
                <c:pt idx="1486">
                  <c:v>1.7447430849289122E-2</c:v>
                </c:pt>
                <c:pt idx="1487">
                  <c:v>1.7472961935825149E-2</c:v>
                </c:pt>
                <c:pt idx="1488">
                  <c:v>1.7498495794292943E-2</c:v>
                </c:pt>
                <c:pt idx="1489">
                  <c:v>1.7524033457860633E-2</c:v>
                </c:pt>
                <c:pt idx="1490">
                  <c:v>1.7549575959671444E-2</c:v>
                </c:pt>
                <c:pt idx="1491">
                  <c:v>1.7575124332907397E-2</c:v>
                </c:pt>
                <c:pt idx="1492">
                  <c:v>1.7600679610714029E-2</c:v>
                </c:pt>
                <c:pt idx="1493">
                  <c:v>1.762624282624671E-2</c:v>
                </c:pt>
                <c:pt idx="1494">
                  <c:v>1.7651815012699634E-2</c:v>
                </c:pt>
                <c:pt idx="1495">
                  <c:v>1.7677397203218911E-2</c:v>
                </c:pt>
                <c:pt idx="1496">
                  <c:v>1.7702990430977898E-2</c:v>
                </c:pt>
                <c:pt idx="1497">
                  <c:v>1.7728595729154011E-2</c:v>
                </c:pt>
                <c:pt idx="1498">
                  <c:v>1.775421413091716E-2</c:v>
                </c:pt>
                <c:pt idx="1499">
                  <c:v>1.7779846669441327E-2</c:v>
                </c:pt>
                <c:pt idx="1500">
                  <c:v>1.7805494377921963E-2</c:v>
                </c:pt>
                <c:pt idx="1501">
                  <c:v>1.7831158289518055E-2</c:v>
                </c:pt>
                <c:pt idx="1502">
                  <c:v>1.7856839437410059E-2</c:v>
                </c:pt>
                <c:pt idx="1503">
                  <c:v>1.788253885481151E-2</c:v>
                </c:pt>
                <c:pt idx="1504">
                  <c:v>1.7908257574882104E-2</c:v>
                </c:pt>
                <c:pt idx="1505">
                  <c:v>1.7933996630814644E-2</c:v>
                </c:pt>
                <c:pt idx="1506">
                  <c:v>1.7959757055806033E-2</c:v>
                </c:pt>
                <c:pt idx="1507">
                  <c:v>1.7985539883045732E-2</c:v>
                </c:pt>
                <c:pt idx="1508">
                  <c:v>1.8011346145727348E-2</c:v>
                </c:pt>
                <c:pt idx="1509">
                  <c:v>1.8037176877054417E-2</c:v>
                </c:pt>
                <c:pt idx="1510">
                  <c:v>1.8063033110217275E-2</c:v>
                </c:pt>
                <c:pt idx="1511">
                  <c:v>1.8088915878416205E-2</c:v>
                </c:pt>
                <c:pt idx="1512">
                  <c:v>1.8114826214861469E-2</c:v>
                </c:pt>
                <c:pt idx="1513">
                  <c:v>1.814076515276173E-2</c:v>
                </c:pt>
                <c:pt idx="1514">
                  <c:v>1.8166733725306677E-2</c:v>
                </c:pt>
                <c:pt idx="1515">
                  <c:v>1.8192732965724965E-2</c:v>
                </c:pt>
                <c:pt idx="1516">
                  <c:v>1.8218763907208935E-2</c:v>
                </c:pt>
                <c:pt idx="1517">
                  <c:v>1.824482758300151E-2</c:v>
                </c:pt>
                <c:pt idx="1518">
                  <c:v>1.8270925026280329E-2</c:v>
                </c:pt>
                <c:pt idx="1519">
                  <c:v>1.8297057270291045E-2</c:v>
                </c:pt>
                <c:pt idx="1520">
                  <c:v>1.8323225348243013E-2</c:v>
                </c:pt>
                <c:pt idx="1521">
                  <c:v>1.8349430293373069E-2</c:v>
                </c:pt>
                <c:pt idx="1522">
                  <c:v>1.8375673138875996E-2</c:v>
                </c:pt>
                <c:pt idx="1523">
                  <c:v>1.8401954918003047E-2</c:v>
                </c:pt>
                <c:pt idx="1524">
                  <c:v>1.8428276663969255E-2</c:v>
                </c:pt>
                <c:pt idx="1525">
                  <c:v>1.8454639410028756E-2</c:v>
                </c:pt>
                <c:pt idx="1526">
                  <c:v>1.848104418937634E-2</c:v>
                </c:pt>
                <c:pt idx="1527">
                  <c:v>1.850749189515646E-2</c:v>
                </c:pt>
                <c:pt idx="1528">
                  <c:v>1.8533912240386745E-2</c:v>
                </c:pt>
                <c:pt idx="1529">
                  <c:v>1.8560118212442855E-2</c:v>
                </c:pt>
                <c:pt idx="1530">
                  <c:v>1.8586078428548439E-2</c:v>
                </c:pt>
                <c:pt idx="1531">
                  <c:v>1.8611791714740155E-2</c:v>
                </c:pt>
                <c:pt idx="1532">
                  <c:v>1.8637256897074416E-2</c:v>
                </c:pt>
                <c:pt idx="1533">
                  <c:v>1.8662472801604303E-2</c:v>
                </c:pt>
                <c:pt idx="1534">
                  <c:v>1.8687438254385499E-2</c:v>
                </c:pt>
                <c:pt idx="1535">
                  <c:v>1.8712152081482171E-2</c:v>
                </c:pt>
                <c:pt idx="1536">
                  <c:v>1.8736613108949716E-2</c:v>
                </c:pt>
                <c:pt idx="1537">
                  <c:v>1.876082016284646E-2</c:v>
                </c:pt>
                <c:pt idx="1538">
                  <c:v>1.8784772069233759E-2</c:v>
                </c:pt>
                <c:pt idx="1539">
                  <c:v>1.8808467654181933E-2</c:v>
                </c:pt>
                <c:pt idx="1540">
                  <c:v>1.8831905743752968E-2</c:v>
                </c:pt>
                <c:pt idx="1541">
                  <c:v>1.8855085163994867E-2</c:v>
                </c:pt>
                <c:pt idx="1542">
                  <c:v>1.8878004741017071E-2</c:v>
                </c:pt>
                <c:pt idx="1543">
                  <c:v>1.8900663300851522E-2</c:v>
                </c:pt>
                <c:pt idx="1544">
                  <c:v>1.8923059669591832E-2</c:v>
                </c:pt>
                <c:pt idx="1545">
                  <c:v>1.8945192673300717E-2</c:v>
                </c:pt>
                <c:pt idx="1546">
                  <c:v>1.8967061138056445E-2</c:v>
                </c:pt>
                <c:pt idx="1547">
                  <c:v>1.898866388994137E-2</c:v>
                </c:pt>
                <c:pt idx="1548">
                  <c:v>1.900999975504206E-2</c:v>
                </c:pt>
                <c:pt idx="1549">
                  <c:v>1.9031067559420446E-2</c:v>
                </c:pt>
                <c:pt idx="1550">
                  <c:v>1.9051866129183463E-2</c:v>
                </c:pt>
                <c:pt idx="1551">
                  <c:v>1.9072394290413647E-2</c:v>
                </c:pt>
                <c:pt idx="1552">
                  <c:v>1.9092650869180851E-2</c:v>
                </c:pt>
                <c:pt idx="1553">
                  <c:v>1.9112634691594497E-2</c:v>
                </c:pt>
                <c:pt idx="1554">
                  <c:v>1.913234458375156E-2</c:v>
                </c:pt>
                <c:pt idx="1555">
                  <c:v>1.9151779371736712E-2</c:v>
                </c:pt>
                <c:pt idx="1556">
                  <c:v>1.9170937881651376E-2</c:v>
                </c:pt>
                <c:pt idx="1557">
                  <c:v>1.9189818939613874E-2</c:v>
                </c:pt>
                <c:pt idx="1558">
                  <c:v>1.9208421371707415E-2</c:v>
                </c:pt>
                <c:pt idx="1559">
                  <c:v>1.9226744004049719E-2</c:v>
                </c:pt>
                <c:pt idx="1560">
                  <c:v>1.924478566275261E-2</c:v>
                </c:pt>
                <c:pt idx="1561">
                  <c:v>1.9262545173916339E-2</c:v>
                </c:pt>
                <c:pt idx="1562">
                  <c:v>1.9280021363676059E-2</c:v>
                </c:pt>
                <c:pt idx="1563">
                  <c:v>1.9297213058138224E-2</c:v>
                </c:pt>
                <c:pt idx="1564">
                  <c:v>1.9314119083427068E-2</c:v>
                </c:pt>
                <c:pt idx="1565">
                  <c:v>1.9330738265678937E-2</c:v>
                </c:pt>
                <c:pt idx="1566">
                  <c:v>1.9347069431001854E-2</c:v>
                </c:pt>
                <c:pt idx="1567">
                  <c:v>1.9363111405545197E-2</c:v>
                </c:pt>
                <c:pt idx="1568">
                  <c:v>1.9378863015436072E-2</c:v>
                </c:pt>
                <c:pt idx="1569">
                  <c:v>1.9394323086814217E-2</c:v>
                </c:pt>
                <c:pt idx="1570">
                  <c:v>1.9409490445826339E-2</c:v>
                </c:pt>
                <c:pt idx="1571">
                  <c:v>1.9424363918614664E-2</c:v>
                </c:pt>
                <c:pt idx="1572">
                  <c:v>1.9438942331328635E-2</c:v>
                </c:pt>
                <c:pt idx="1573">
                  <c:v>1.9453224510119275E-2</c:v>
                </c:pt>
                <c:pt idx="1574">
                  <c:v>1.946720928114511E-2</c:v>
                </c:pt>
                <c:pt idx="1575">
                  <c:v>1.9480895470572281E-2</c:v>
                </c:pt>
                <c:pt idx="1576">
                  <c:v>1.9494281904551533E-2</c:v>
                </c:pt>
                <c:pt idx="1577">
                  <c:v>1.9560812251481846E-2</c:v>
                </c:pt>
                <c:pt idx="1578">
                  <c:v>1.9520150810878403E-2</c:v>
                </c:pt>
                <c:pt idx="1579">
                  <c:v>1.9532631050722112E-2</c:v>
                </c:pt>
                <c:pt idx="1580">
                  <c:v>1.9544865552789097E-2</c:v>
                </c:pt>
                <c:pt idx="1581">
                  <c:v>1.9557007577821285E-2</c:v>
                </c:pt>
                <c:pt idx="1582">
                  <c:v>1.9569082430214581E-2</c:v>
                </c:pt>
                <c:pt idx="1583">
                  <c:v>1.9581090585679261E-2</c:v>
                </c:pt>
                <c:pt idx="1584">
                  <c:v>1.9593032519886446E-2</c:v>
                </c:pt>
                <c:pt idx="1585">
                  <c:v>1.9604908708549185E-2</c:v>
                </c:pt>
                <c:pt idx="1586">
                  <c:v>1.9616719627329759E-2</c:v>
                </c:pt>
                <c:pt idx="1587">
                  <c:v>1.9628465751961307E-2</c:v>
                </c:pt>
                <c:pt idx="1588">
                  <c:v>1.9640147558120394E-2</c:v>
                </c:pt>
                <c:pt idx="1589">
                  <c:v>1.9651765521496497E-2</c:v>
                </c:pt>
                <c:pt idx="1590">
                  <c:v>1.9663320117797787E-2</c:v>
                </c:pt>
                <c:pt idx="1591">
                  <c:v>1.9674811822710574E-2</c:v>
                </c:pt>
                <c:pt idx="1592">
                  <c:v>1.9686241111939843E-2</c:v>
                </c:pt>
                <c:pt idx="1593">
                  <c:v>1.9697608461186074E-2</c:v>
                </c:pt>
                <c:pt idx="1594">
                  <c:v>1.9708914346145214E-2</c:v>
                </c:pt>
                <c:pt idx="1595">
                  <c:v>1.9720159242520279E-2</c:v>
                </c:pt>
                <c:pt idx="1596">
                  <c:v>1.9731343626009736E-2</c:v>
                </c:pt>
                <c:pt idx="1597">
                  <c:v>1.9742467972301708E-2</c:v>
                </c:pt>
                <c:pt idx="1598">
                  <c:v>1.9753532757120294E-2</c:v>
                </c:pt>
                <c:pt idx="1599">
                  <c:v>1.9764538456156069E-2</c:v>
                </c:pt>
                <c:pt idx="1600">
                  <c:v>1.9775485545112395E-2</c:v>
                </c:pt>
                <c:pt idx="1601">
                  <c:v>1.9786374499682232E-2</c:v>
                </c:pt>
                <c:pt idx="1602">
                  <c:v>1.9797205795594502E-2</c:v>
                </c:pt>
                <c:pt idx="1603">
                  <c:v>1.9807979908544531E-2</c:v>
                </c:pt>
                <c:pt idx="1604">
                  <c:v>1.9818697314217225E-2</c:v>
                </c:pt>
                <c:pt idx="1605">
                  <c:v>1.9829358488339204E-2</c:v>
                </c:pt>
                <c:pt idx="1606">
                  <c:v>1.9839963906615049E-2</c:v>
                </c:pt>
                <c:pt idx="1607">
                  <c:v>1.9850514044738889E-2</c:v>
                </c:pt>
                <c:pt idx="1608">
                  <c:v>1.986100937844654E-2</c:v>
                </c:pt>
                <c:pt idx="1609">
                  <c:v>1.987145038340539E-2</c:v>
                </c:pt>
                <c:pt idx="1610">
                  <c:v>1.988183753535927E-2</c:v>
                </c:pt>
                <c:pt idx="1611">
                  <c:v>1.9892171309995155E-2</c:v>
                </c:pt>
                <c:pt idx="1612">
                  <c:v>1.9902452183035865E-2</c:v>
                </c:pt>
                <c:pt idx="1613">
                  <c:v>1.9912680630193705E-2</c:v>
                </c:pt>
                <c:pt idx="1614">
                  <c:v>1.9922857127164677E-2</c:v>
                </c:pt>
                <c:pt idx="1615">
                  <c:v>1.9932982149668998E-2</c:v>
                </c:pt>
                <c:pt idx="1616">
                  <c:v>1.994305617341055E-2</c:v>
                </c:pt>
                <c:pt idx="1617">
                  <c:v>1.9953079674117441E-2</c:v>
                </c:pt>
                <c:pt idx="1618">
                  <c:v>1.9963053127495616E-2</c:v>
                </c:pt>
                <c:pt idx="1619">
                  <c:v>1.9974229792169333E-2</c:v>
                </c:pt>
                <c:pt idx="1620">
                  <c:v>1.9984258498706105E-2</c:v>
                </c:pt>
                <c:pt idx="1621">
                  <c:v>1.9994077757464247E-2</c:v>
                </c:pt>
                <c:pt idx="1622">
                  <c:v>2.000384893970027E-2</c:v>
                </c:pt>
                <c:pt idx="1623">
                  <c:v>2.001357252114265E-2</c:v>
                </c:pt>
                <c:pt idx="1624">
                  <c:v>2.0023248977497653E-2</c:v>
                </c:pt>
                <c:pt idx="1625">
                  <c:v>2.0032878784484089E-2</c:v>
                </c:pt>
                <c:pt idx="1626">
                  <c:v>2.0042462417827527E-2</c:v>
                </c:pt>
                <c:pt idx="1627">
                  <c:v>2.0052000353231299E-2</c:v>
                </c:pt>
                <c:pt idx="1628">
                  <c:v>2.006149306642865E-2</c:v>
                </c:pt>
                <c:pt idx="1629">
                  <c:v>2.0070941033113198E-2</c:v>
                </c:pt>
                <c:pt idx="1630">
                  <c:v>2.0080344729025826E-2</c:v>
                </c:pt>
                <c:pt idx="1631">
                  <c:v>2.0089704561423592E-2</c:v>
                </c:pt>
                <c:pt idx="1632">
                  <c:v>2.0098986170920249E-2</c:v>
                </c:pt>
                <c:pt idx="1633">
                  <c:v>2.0108098258561254E-2</c:v>
                </c:pt>
                <c:pt idx="1634">
                  <c:v>2.0117025636540668E-2</c:v>
                </c:pt>
                <c:pt idx="1635">
                  <c:v>2.0125767881437006E-2</c:v>
                </c:pt>
                <c:pt idx="1636">
                  <c:v>2.0134324569814781E-2</c:v>
                </c:pt>
                <c:pt idx="1637">
                  <c:v>2.014269527827087E-2</c:v>
                </c:pt>
                <c:pt idx="1638">
                  <c:v>2.015087958339978E-2</c:v>
                </c:pt>
                <c:pt idx="1639">
                  <c:v>2.0158877061770514E-2</c:v>
                </c:pt>
                <c:pt idx="1640">
                  <c:v>2.0166687289978742E-2</c:v>
                </c:pt>
                <c:pt idx="1641">
                  <c:v>2.0174309844629444E-2</c:v>
                </c:pt>
                <c:pt idx="1642">
                  <c:v>2.0181744302284803E-2</c:v>
                </c:pt>
                <c:pt idx="1643">
                  <c:v>2.0188990239568515E-2</c:v>
                </c:pt>
                <c:pt idx="1644">
                  <c:v>2.0196047233061544E-2</c:v>
                </c:pt>
                <c:pt idx="1645">
                  <c:v>2.0202914859371663E-2</c:v>
                </c:pt>
                <c:pt idx="1646">
                  <c:v>2.0209592695092943E-2</c:v>
                </c:pt>
                <c:pt idx="1647">
                  <c:v>2.0216080316823166E-2</c:v>
                </c:pt>
                <c:pt idx="1648">
                  <c:v>2.0222377301163833E-2</c:v>
                </c:pt>
                <c:pt idx="1649">
                  <c:v>2.0228483224743396E-2</c:v>
                </c:pt>
                <c:pt idx="1650">
                  <c:v>2.0234397664136154E-2</c:v>
                </c:pt>
                <c:pt idx="1651">
                  <c:v>2.0240120195978189E-2</c:v>
                </c:pt>
                <c:pt idx="1652">
                  <c:v>2.0245650396863078E-2</c:v>
                </c:pt>
                <c:pt idx="1653">
                  <c:v>2.0250987843417258E-2</c:v>
                </c:pt>
                <c:pt idx="1654">
                  <c:v>2.0256132112247915E-2</c:v>
                </c:pt>
                <c:pt idx="1655">
                  <c:v>2.0261082779977777E-2</c:v>
                </c:pt>
                <c:pt idx="1656">
                  <c:v>2.026583942321037E-2</c:v>
                </c:pt>
                <c:pt idx="1657">
                  <c:v>2.0270401618599602E-2</c:v>
                </c:pt>
                <c:pt idx="1658">
                  <c:v>2.0274768942728096E-2</c:v>
                </c:pt>
                <c:pt idx="1659">
                  <c:v>2.027894097225208E-2</c:v>
                </c:pt>
                <c:pt idx="1660">
                  <c:v>2.0282917283785545E-2</c:v>
                </c:pt>
                <c:pt idx="1661">
                  <c:v>2.0286697453958211E-2</c:v>
                </c:pt>
                <c:pt idx="1662">
                  <c:v>2.0290281059398171E-2</c:v>
                </c:pt>
                <c:pt idx="1663">
                  <c:v>2.0293667676755119E-2</c:v>
                </c:pt>
                <c:pt idx="1664">
                  <c:v>2.0296856882642413E-2</c:v>
                </c:pt>
                <c:pt idx="1665">
                  <c:v>2.0299848253718247E-2</c:v>
                </c:pt>
                <c:pt idx="1666">
                  <c:v>2.0302641366604559E-2</c:v>
                </c:pt>
                <c:pt idx="1667">
                  <c:v>2.0305235797962382E-2</c:v>
                </c:pt>
                <c:pt idx="1668">
                  <c:v>2.030763112441656E-2</c:v>
                </c:pt>
                <c:pt idx="1669">
                  <c:v>2.0309826922619501E-2</c:v>
                </c:pt>
                <c:pt idx="1670">
                  <c:v>2.0311822769233847E-2</c:v>
                </c:pt>
                <c:pt idx="1671">
                  <c:v>2.0314301456850998E-2</c:v>
                </c:pt>
                <c:pt idx="1672">
                  <c:v>2.0315424308359781E-2</c:v>
                </c:pt>
                <c:pt idx="1673">
                  <c:v>2.0316788979571444E-2</c:v>
                </c:pt>
                <c:pt idx="1674">
                  <c:v>2.031795194534337E-2</c:v>
                </c:pt>
                <c:pt idx="1675">
                  <c:v>2.0318912782297773E-2</c:v>
                </c:pt>
                <c:pt idx="1676">
                  <c:v>2.0319671067119422E-2</c:v>
                </c:pt>
                <c:pt idx="1677">
                  <c:v>2.0320226376474574E-2</c:v>
                </c:pt>
                <c:pt idx="1678">
                  <c:v>2.0320578287011021E-2</c:v>
                </c:pt>
                <c:pt idx="1679">
                  <c:v>2.0320726375427627E-2</c:v>
                </c:pt>
                <c:pt idx="1680">
                  <c:v>2.0320670218381662E-2</c:v>
                </c:pt>
                <c:pt idx="1681">
                  <c:v>2.0320409392540994E-2</c:v>
                </c:pt>
                <c:pt idx="1682">
                  <c:v>2.0319943474584108E-2</c:v>
                </c:pt>
                <c:pt idx="1683">
                  <c:v>2.0319272076917277E-2</c:v>
                </c:pt>
                <c:pt idx="1684">
                  <c:v>2.0318412942191801E-2</c:v>
                </c:pt>
                <c:pt idx="1685">
                  <c:v>2.0317413491600485E-2</c:v>
                </c:pt>
                <c:pt idx="1686">
                  <c:v>2.031628143603199E-2</c:v>
                </c:pt>
                <c:pt idx="1687">
                  <c:v>2.031501678507449E-2</c:v>
                </c:pt>
                <c:pt idx="1688">
                  <c:v>2.0313619548306603E-2</c:v>
                </c:pt>
                <c:pt idx="1689">
                  <c:v>2.0312089735303164E-2</c:v>
                </c:pt>
                <c:pt idx="1690">
                  <c:v>2.031042735567001E-2</c:v>
                </c:pt>
                <c:pt idx="1691">
                  <c:v>2.0308632418968634E-2</c:v>
                </c:pt>
                <c:pt idx="1692">
                  <c:v>2.0306704934814707E-2</c:v>
                </c:pt>
                <c:pt idx="1693">
                  <c:v>2.0304644912773749E-2</c:v>
                </c:pt>
                <c:pt idx="1694">
                  <c:v>2.03024523624365E-2</c:v>
                </c:pt>
                <c:pt idx="1695">
                  <c:v>2.0300127293401495E-2</c:v>
                </c:pt>
                <c:pt idx="1696">
                  <c:v>2.0297669715257698E-2</c:v>
                </c:pt>
                <c:pt idx="1697">
                  <c:v>2.0295079637596102E-2</c:v>
                </c:pt>
                <c:pt idx="1698">
                  <c:v>2.0292357069998108E-2</c:v>
                </c:pt>
                <c:pt idx="1699">
                  <c:v>2.0289502022087715E-2</c:v>
                </c:pt>
                <c:pt idx="1700">
                  <c:v>2.0286514503421383E-2</c:v>
                </c:pt>
                <c:pt idx="1701">
                  <c:v>2.0283394523627127E-2</c:v>
                </c:pt>
                <c:pt idx="1702">
                  <c:v>2.0280142092282835E-2</c:v>
                </c:pt>
                <c:pt idx="1703">
                  <c:v>2.0276757219003166E-2</c:v>
                </c:pt>
                <c:pt idx="1704">
                  <c:v>2.027323991336423E-2</c:v>
                </c:pt>
                <c:pt idx="1705">
                  <c:v>2.0269590184984716E-2</c:v>
                </c:pt>
                <c:pt idx="1706">
                  <c:v>2.026580804346214E-2</c:v>
                </c:pt>
                <c:pt idx="1707">
                  <c:v>2.0261893498396036E-2</c:v>
                </c:pt>
                <c:pt idx="1708">
                  <c:v>2.0257846559387945E-2</c:v>
                </c:pt>
                <c:pt idx="1709">
                  <c:v>2.0253667236041422E-2</c:v>
                </c:pt>
                <c:pt idx="1710">
                  <c:v>2.0249355537962033E-2</c:v>
                </c:pt>
                <c:pt idx="1711">
                  <c:v>2.0244911474763139E-2</c:v>
                </c:pt>
                <c:pt idx="1712">
                  <c:v>2.0240335056048529E-2</c:v>
                </c:pt>
                <c:pt idx="1713">
                  <c:v>2.0235626291412415E-2</c:v>
                </c:pt>
                <c:pt idx="1714">
                  <c:v>2.0230785190485771E-2</c:v>
                </c:pt>
                <c:pt idx="1715">
                  <c:v>2.0225811762872612E-2</c:v>
                </c:pt>
                <c:pt idx="1716">
                  <c:v>2.0220706018167386E-2</c:v>
                </c:pt>
                <c:pt idx="1717">
                  <c:v>2.0215467965995496E-2</c:v>
                </c:pt>
                <c:pt idx="1718">
                  <c:v>2.0210097615984364E-2</c:v>
                </c:pt>
                <c:pt idx="1719">
                  <c:v>2.0204594977717059E-2</c:v>
                </c:pt>
                <c:pt idx="1720">
                  <c:v>2.0198960060836605E-2</c:v>
                </c:pt>
                <c:pt idx="1721">
                  <c:v>2.0193192874935872E-2</c:v>
                </c:pt>
                <c:pt idx="1722">
                  <c:v>2.0187293429644509E-2</c:v>
                </c:pt>
                <c:pt idx="1723">
                  <c:v>2.018138198865678E-2</c:v>
                </c:pt>
                <c:pt idx="1724">
                  <c:v>2.0174206442643706E-2</c:v>
                </c:pt>
                <c:pt idx="1725">
                  <c:v>2.0167891387605576E-2</c:v>
                </c:pt>
                <c:pt idx="1726">
                  <c:v>2.0161444113021211E-2</c:v>
                </c:pt>
                <c:pt idx="1727">
                  <c:v>2.0154864628524762E-2</c:v>
                </c:pt>
                <c:pt idx="1728">
                  <c:v>2.0148152943734988E-2</c:v>
                </c:pt>
                <c:pt idx="1729">
                  <c:v>2.0141309068272672E-2</c:v>
                </c:pt>
                <c:pt idx="1730">
                  <c:v>2.0134333011766363E-2</c:v>
                </c:pt>
                <c:pt idx="1731">
                  <c:v>2.0127224783852423E-2</c:v>
                </c:pt>
                <c:pt idx="1732">
                  <c:v>2.0119984394128654E-2</c:v>
                </c:pt>
                <c:pt idx="1733">
                  <c:v>2.0112611852252785E-2</c:v>
                </c:pt>
                <c:pt idx="1734">
                  <c:v>2.0105107167855588E-2</c:v>
                </c:pt>
                <c:pt idx="1735">
                  <c:v>2.0097470487336584E-2</c:v>
                </c:pt>
                <c:pt idx="1736">
                  <c:v>2.0089771412084886E-2</c:v>
                </c:pt>
                <c:pt idx="1737">
                  <c:v>2.0082193189790317E-2</c:v>
                </c:pt>
                <c:pt idx="1738">
                  <c:v>2.0074890236812123E-2</c:v>
                </c:pt>
                <c:pt idx="1739">
                  <c:v>2.0063407614249525E-2</c:v>
                </c:pt>
                <c:pt idx="1740">
                  <c:v>2.0056379050439808E-2</c:v>
                </c:pt>
                <c:pt idx="1741">
                  <c:v>2.0049507933354076E-2</c:v>
                </c:pt>
                <c:pt idx="1742">
                  <c:v>2.0042795812812646E-2</c:v>
                </c:pt>
                <c:pt idx="1743">
                  <c:v>2.0036244238567615E-2</c:v>
                </c:pt>
                <c:pt idx="1744">
                  <c:v>2.0029854760424605E-2</c:v>
                </c:pt>
                <c:pt idx="1745">
                  <c:v>2.0023628928173349E-2</c:v>
                </c:pt>
                <c:pt idx="1746">
                  <c:v>2.0017568291593565E-2</c:v>
                </c:pt>
                <c:pt idx="1747">
                  <c:v>2.0011674400484035E-2</c:v>
                </c:pt>
                <c:pt idx="1748">
                  <c:v>2.0005948804622153E-2</c:v>
                </c:pt>
                <c:pt idx="1749">
                  <c:v>2.000039305381034E-2</c:v>
                </c:pt>
                <c:pt idx="1750">
                  <c:v>1.9995008697841429E-2</c:v>
                </c:pt>
                <c:pt idx="1751">
                  <c:v>1.9989797286498742E-2</c:v>
                </c:pt>
                <c:pt idx="1752">
                  <c:v>1.9984760369590949E-2</c:v>
                </c:pt>
                <c:pt idx="1753">
                  <c:v>1.9979899496911629E-2</c:v>
                </c:pt>
                <c:pt idx="1754">
                  <c:v>1.9975216218250953E-2</c:v>
                </c:pt>
                <c:pt idx="1755">
                  <c:v>1.9970712083401586E-2</c:v>
                </c:pt>
                <c:pt idx="1756">
                  <c:v>1.9966388642181972E-2</c:v>
                </c:pt>
                <c:pt idx="1757">
                  <c:v>1.9962247444378498E-2</c:v>
                </c:pt>
                <c:pt idx="1758">
                  <c:v>1.9958290039797735E-2</c:v>
                </c:pt>
                <c:pt idx="1759">
                  <c:v>1.9954517978237604E-2</c:v>
                </c:pt>
                <c:pt idx="1760">
                  <c:v>1.9950932809522228E-2</c:v>
                </c:pt>
                <c:pt idx="1761">
                  <c:v>1.9947536083438321E-2</c:v>
                </c:pt>
                <c:pt idx="1762">
                  <c:v>1.9944329349799023E-2</c:v>
                </c:pt>
                <c:pt idx="1763">
                  <c:v>1.9941314158420841E-2</c:v>
                </c:pt>
                <c:pt idx="1764">
                  <c:v>1.9938492059117966E-2</c:v>
                </c:pt>
                <c:pt idx="1765">
                  <c:v>1.993586460169082E-2</c:v>
                </c:pt>
                <c:pt idx="1766">
                  <c:v>1.9933433335960891E-2</c:v>
                </c:pt>
                <c:pt idx="1767">
                  <c:v>1.9931199811753512E-2</c:v>
                </c:pt>
                <c:pt idx="1768">
                  <c:v>1.9929165578886368E-2</c:v>
                </c:pt>
                <c:pt idx="1769">
                  <c:v>1.9927332187158028E-2</c:v>
                </c:pt>
                <c:pt idx="1770">
                  <c:v>1.9925701186429171E-2</c:v>
                </c:pt>
                <c:pt idx="1771">
                  <c:v>1.9924274126501062E-2</c:v>
                </c:pt>
                <c:pt idx="1772">
                  <c:v>1.9923052557208349E-2</c:v>
                </c:pt>
                <c:pt idx="1773">
                  <c:v>1.9922038028378629E-2</c:v>
                </c:pt>
                <c:pt idx="1774">
                  <c:v>1.9921232089849958E-2</c:v>
                </c:pt>
                <c:pt idx="1775">
                  <c:v>1.9920636291459393E-2</c:v>
                </c:pt>
                <c:pt idx="1776">
                  <c:v>1.9920252183025733E-2</c:v>
                </c:pt>
                <c:pt idx="1777">
                  <c:v>1.9920081314413356E-2</c:v>
                </c:pt>
                <c:pt idx="1778">
                  <c:v>1.9920125235445469E-2</c:v>
                </c:pt>
                <c:pt idx="1779">
                  <c:v>1.9920385495979531E-2</c:v>
                </c:pt>
                <c:pt idx="1780">
                  <c:v>1.9920863645855255E-2</c:v>
                </c:pt>
                <c:pt idx="1781">
                  <c:v>1.992156123494106E-2</c:v>
                </c:pt>
                <c:pt idx="1782">
                  <c:v>1.992247981306472E-2</c:v>
                </c:pt>
                <c:pt idx="1783">
                  <c:v>1.9923620930088766E-2</c:v>
                </c:pt>
                <c:pt idx="1784">
                  <c:v>1.9979575139016919E-2</c:v>
                </c:pt>
                <c:pt idx="1785">
                  <c:v>1.9926576980323799E-2</c:v>
                </c:pt>
                <c:pt idx="1786">
                  <c:v>1.9928395013243758E-2</c:v>
                </c:pt>
                <c:pt idx="1787">
                  <c:v>1.993044163584564E-2</c:v>
                </c:pt>
                <c:pt idx="1788">
                  <c:v>1.993264276838649E-2</c:v>
                </c:pt>
                <c:pt idx="1789">
                  <c:v>1.9934800870294707E-2</c:v>
                </c:pt>
                <c:pt idx="1790">
                  <c:v>1.993688385444476E-2</c:v>
                </c:pt>
                <c:pt idx="1791">
                  <c:v>1.9938891708889954E-2</c:v>
                </c:pt>
                <c:pt idx="1792">
                  <c:v>1.9940824421724773E-2</c:v>
                </c:pt>
                <c:pt idx="1793">
                  <c:v>1.9942681980974836E-2</c:v>
                </c:pt>
                <c:pt idx="1794">
                  <c:v>1.9944464374735925E-2</c:v>
                </c:pt>
                <c:pt idx="1795">
                  <c:v>1.9946171591058125E-2</c:v>
                </c:pt>
                <c:pt idx="1796">
                  <c:v>1.9947803618003752E-2</c:v>
                </c:pt>
                <c:pt idx="1797">
                  <c:v>1.994936044366474E-2</c:v>
                </c:pt>
                <c:pt idx="1798">
                  <c:v>1.9950842056081521E-2</c:v>
                </c:pt>
                <c:pt idx="1799">
                  <c:v>1.9952248443329948E-2</c:v>
                </c:pt>
                <c:pt idx="1800">
                  <c:v>1.9953579593474921E-2</c:v>
                </c:pt>
                <c:pt idx="1801">
                  <c:v>1.9954835494587798E-2</c:v>
                </c:pt>
                <c:pt idx="1802">
                  <c:v>1.9956016134728985E-2</c:v>
                </c:pt>
                <c:pt idx="1803">
                  <c:v>1.9957121501982721E-2</c:v>
                </c:pt>
                <c:pt idx="1804">
                  <c:v>1.9958151584404917E-2</c:v>
                </c:pt>
                <c:pt idx="1805">
                  <c:v>1.9959106370057943E-2</c:v>
                </c:pt>
                <c:pt idx="1806">
                  <c:v>1.9959985847027975E-2</c:v>
                </c:pt>
                <c:pt idx="1807">
                  <c:v>1.9960790003378682E-2</c:v>
                </c:pt>
                <c:pt idx="1808">
                  <c:v>1.9961518827168574E-2</c:v>
                </c:pt>
                <c:pt idx="1809">
                  <c:v>1.9962172306485799E-2</c:v>
                </c:pt>
                <c:pt idx="1810">
                  <c:v>1.9962750429384384E-2</c:v>
                </c:pt>
                <c:pt idx="1811">
                  <c:v>1.9963253183942181E-2</c:v>
                </c:pt>
                <c:pt idx="1812">
                  <c:v>1.9963680558231903E-2</c:v>
                </c:pt>
                <c:pt idx="1813">
                  <c:v>1.9964032540326915E-2</c:v>
                </c:pt>
                <c:pt idx="1814">
                  <c:v>1.9964309118301243E-2</c:v>
                </c:pt>
                <c:pt idx="1815">
                  <c:v>1.9964510280212174E-2</c:v>
                </c:pt>
                <c:pt idx="1816">
                  <c:v>1.9964636014146622E-2</c:v>
                </c:pt>
                <c:pt idx="1817">
                  <c:v>1.9964686308163195E-2</c:v>
                </c:pt>
                <c:pt idx="1818">
                  <c:v>1.9964661150355899E-2</c:v>
                </c:pt>
                <c:pt idx="1819">
                  <c:v>1.9964560528778857E-2</c:v>
                </c:pt>
                <c:pt idx="1820">
                  <c:v>1.9964384431515804E-2</c:v>
                </c:pt>
                <c:pt idx="1821">
                  <c:v>1.9964132846639546E-2</c:v>
                </c:pt>
                <c:pt idx="1822">
                  <c:v>1.9963805762217755E-2</c:v>
                </c:pt>
                <c:pt idx="1823">
                  <c:v>1.9963403166341934E-2</c:v>
                </c:pt>
                <c:pt idx="1824">
                  <c:v>1.9962925047069473E-2</c:v>
                </c:pt>
                <c:pt idx="1825">
                  <c:v>1.9962371392481602E-2</c:v>
                </c:pt>
                <c:pt idx="1826">
                  <c:v>1.9961742190654407E-2</c:v>
                </c:pt>
                <c:pt idx="1827">
                  <c:v>1.9961037429664642E-2</c:v>
                </c:pt>
                <c:pt idx="1828">
                  <c:v>1.9960257097589709E-2</c:v>
                </c:pt>
                <c:pt idx="1829">
                  <c:v>1.9959401182501873E-2</c:v>
                </c:pt>
                <c:pt idx="1830">
                  <c:v>1.995846967248566E-2</c:v>
                </c:pt>
                <c:pt idx="1831">
                  <c:v>1.995746255560886E-2</c:v>
                </c:pt>
                <c:pt idx="1832">
                  <c:v>1.9956379819957303E-2</c:v>
                </c:pt>
                <c:pt idx="1833">
                  <c:v>1.9955221453611695E-2</c:v>
                </c:pt>
                <c:pt idx="1834">
                  <c:v>1.9953987444630221E-2</c:v>
                </c:pt>
                <c:pt idx="1835">
                  <c:v>1.9952677781118072E-2</c:v>
                </c:pt>
                <c:pt idx="1836">
                  <c:v>1.9951292451140551E-2</c:v>
                </c:pt>
                <c:pt idx="1837">
                  <c:v>1.994983144277521E-2</c:v>
                </c:pt>
                <c:pt idx="1838">
                  <c:v>1.994829474411184E-2</c:v>
                </c:pt>
                <c:pt idx="1839">
                  <c:v>1.9946682267671146E-2</c:v>
                </c:pt>
                <c:pt idx="1840">
                  <c:v>1.9944955580910338E-2</c:v>
                </c:pt>
                <c:pt idx="1841">
                  <c:v>1.9943013551914749E-2</c:v>
                </c:pt>
                <c:pt idx="1842">
                  <c:v>1.9940839127594694E-2</c:v>
                </c:pt>
                <c:pt idx="1843">
                  <c:v>1.9938431551934348E-2</c:v>
                </c:pt>
                <c:pt idx="1844">
                  <c:v>1.9935790068964964E-2</c:v>
                </c:pt>
                <c:pt idx="1845">
                  <c:v>1.99329139227012E-2</c:v>
                </c:pt>
                <c:pt idx="1846">
                  <c:v>1.9929802357152783E-2</c:v>
                </c:pt>
                <c:pt idx="1847">
                  <c:v>1.9926454616370937E-2</c:v>
                </c:pt>
                <c:pt idx="1848">
                  <c:v>1.9922869944373093E-2</c:v>
                </c:pt>
                <c:pt idx="1849">
                  <c:v>1.9919047585195155E-2</c:v>
                </c:pt>
                <c:pt idx="1850">
                  <c:v>1.9914986782862566E-2</c:v>
                </c:pt>
                <c:pt idx="1851">
                  <c:v>1.9910686781442522E-2</c:v>
                </c:pt>
                <c:pt idx="1852">
                  <c:v>1.9906146824933968E-2</c:v>
                </c:pt>
                <c:pt idx="1853">
                  <c:v>1.9901366157429903E-2</c:v>
                </c:pt>
                <c:pt idx="1854">
                  <c:v>1.9896344022960991E-2</c:v>
                </c:pt>
                <c:pt idx="1855">
                  <c:v>1.9891079665570969E-2</c:v>
                </c:pt>
                <c:pt idx="1856">
                  <c:v>1.988557232934569E-2</c:v>
                </c:pt>
                <c:pt idx="1857">
                  <c:v>1.9879821258326269E-2</c:v>
                </c:pt>
                <c:pt idx="1858">
                  <c:v>1.9873825696572901E-2</c:v>
                </c:pt>
                <c:pt idx="1859">
                  <c:v>1.9867584888170708E-2</c:v>
                </c:pt>
                <c:pt idx="1860">
                  <c:v>1.9861098077200875E-2</c:v>
                </c:pt>
                <c:pt idx="1861">
                  <c:v>1.9854364507705911E-2</c:v>
                </c:pt>
                <c:pt idx="1862">
                  <c:v>1.9847383423799846E-2</c:v>
                </c:pt>
                <c:pt idx="1863">
                  <c:v>1.9840154069563978E-2</c:v>
                </c:pt>
                <c:pt idx="1864">
                  <c:v>1.9832675689052774E-2</c:v>
                </c:pt>
                <c:pt idx="1865">
                  <c:v>1.9824947526409793E-2</c:v>
                </c:pt>
                <c:pt idx="1866">
                  <c:v>1.9816968825693945E-2</c:v>
                </c:pt>
                <c:pt idx="1867">
                  <c:v>1.9808738831024426E-2</c:v>
                </c:pt>
                <c:pt idx="1868">
                  <c:v>1.9800256786499659E-2</c:v>
                </c:pt>
                <c:pt idx="1869">
                  <c:v>1.9791521936232147E-2</c:v>
                </c:pt>
                <c:pt idx="1870">
                  <c:v>1.9782533524325348E-2</c:v>
                </c:pt>
                <c:pt idx="1871">
                  <c:v>1.9773290794914328E-2</c:v>
                </c:pt>
                <c:pt idx="1872">
                  <c:v>1.9763792992096296E-2</c:v>
                </c:pt>
                <c:pt idx="1873">
                  <c:v>1.9754039360034968E-2</c:v>
                </c:pt>
                <c:pt idx="1874">
                  <c:v>1.9744029142821595E-2</c:v>
                </c:pt>
                <c:pt idx="1875">
                  <c:v>1.9733761584608295E-2</c:v>
                </c:pt>
                <c:pt idx="1876">
                  <c:v>1.9723235929538591E-2</c:v>
                </c:pt>
                <c:pt idx="1877">
                  <c:v>1.971245142174749E-2</c:v>
                </c:pt>
                <c:pt idx="1878">
                  <c:v>1.9701407305384746E-2</c:v>
                </c:pt>
                <c:pt idx="1879">
                  <c:v>1.9690102824603328E-2</c:v>
                </c:pt>
                <c:pt idx="1880">
                  <c:v>1.9678537223571102E-2</c:v>
                </c:pt>
                <c:pt idx="1881">
                  <c:v>1.9666709746430332E-2</c:v>
                </c:pt>
                <c:pt idx="1882">
                  <c:v>1.9654619637355705E-2</c:v>
                </c:pt>
                <c:pt idx="1883">
                  <c:v>1.9642266140531231E-2</c:v>
                </c:pt>
                <c:pt idx="1884">
                  <c:v>1.9629648500103968E-2</c:v>
                </c:pt>
                <c:pt idx="1885">
                  <c:v>1.961676596028258E-2</c:v>
                </c:pt>
                <c:pt idx="1886">
                  <c:v>1.9603617765233151E-2</c:v>
                </c:pt>
                <c:pt idx="1887">
                  <c:v>1.9590203159171943E-2</c:v>
                </c:pt>
                <c:pt idx="1888">
                  <c:v>1.9576521386243821E-2</c:v>
                </c:pt>
                <c:pt idx="1889">
                  <c:v>1.9562571690713487E-2</c:v>
                </c:pt>
                <c:pt idx="1890">
                  <c:v>1.9548353316722271E-2</c:v>
                </c:pt>
                <c:pt idx="1891">
                  <c:v>1.9533865699752885E-2</c:v>
                </c:pt>
                <c:pt idx="1892">
                  <c:v>1.9519205335394391E-2</c:v>
                </c:pt>
                <c:pt idx="1893">
                  <c:v>1.9504627380389557E-2</c:v>
                </c:pt>
                <c:pt idx="1894">
                  <c:v>1.9490174109475643E-2</c:v>
                </c:pt>
                <c:pt idx="1895">
                  <c:v>1.9475846539768398E-2</c:v>
                </c:pt>
                <c:pt idx="1896">
                  <c:v>1.9461645688429497E-2</c:v>
                </c:pt>
                <c:pt idx="1897">
                  <c:v>1.9447572572597063E-2</c:v>
                </c:pt>
                <c:pt idx="1898">
                  <c:v>1.9433628209420472E-2</c:v>
                </c:pt>
                <c:pt idx="1899">
                  <c:v>1.9419813616008273E-2</c:v>
                </c:pt>
                <c:pt idx="1900">
                  <c:v>1.94061298095441E-2</c:v>
                </c:pt>
                <c:pt idx="1901">
                  <c:v>1.9392577807141882E-2</c:v>
                </c:pt>
                <c:pt idx="1902">
                  <c:v>1.9379158625944404E-2</c:v>
                </c:pt>
                <c:pt idx="1903">
                  <c:v>1.936587328310594E-2</c:v>
                </c:pt>
                <c:pt idx="1904">
                  <c:v>1.9352722795757584E-2</c:v>
                </c:pt>
                <c:pt idx="1905">
                  <c:v>1.933970818104205E-2</c:v>
                </c:pt>
                <c:pt idx="1906">
                  <c:v>1.9326830456096331E-2</c:v>
                </c:pt>
                <c:pt idx="1907">
                  <c:v>1.9314090638069138E-2</c:v>
                </c:pt>
                <c:pt idx="1908">
                  <c:v>1.9301489744097802E-2</c:v>
                </c:pt>
                <c:pt idx="1909">
                  <c:v>1.9289028791325671E-2</c:v>
                </c:pt>
                <c:pt idx="1910">
                  <c:v>1.927670879689641E-2</c:v>
                </c:pt>
                <c:pt idx="1911">
                  <c:v>1.9264530777942435E-2</c:v>
                </c:pt>
                <c:pt idx="1912">
                  <c:v>1.9252495751608156E-2</c:v>
                </c:pt>
                <c:pt idx="1913">
                  <c:v>1.9240604735038452E-2</c:v>
                </c:pt>
                <c:pt idx="1914">
                  <c:v>1.9228858745390317E-2</c:v>
                </c:pt>
                <c:pt idx="1915">
                  <c:v>1.9217258799774952E-2</c:v>
                </c:pt>
                <c:pt idx="1916">
                  <c:v>1.9205805915367937E-2</c:v>
                </c:pt>
                <c:pt idx="1917">
                  <c:v>1.9194501109281795E-2</c:v>
                </c:pt>
                <c:pt idx="1918">
                  <c:v>1.918334539868775E-2</c:v>
                </c:pt>
                <c:pt idx="1919">
                  <c:v>1.9172339800699888E-2</c:v>
                </c:pt>
                <c:pt idx="1920">
                  <c:v>1.916148533250267E-2</c:v>
                </c:pt>
                <c:pt idx="1921">
                  <c:v>1.9150783011200389E-2</c:v>
                </c:pt>
                <c:pt idx="1922">
                  <c:v>1.9140233853956235E-2</c:v>
                </c:pt>
                <c:pt idx="1923">
                  <c:v>1.9129838877934457E-2</c:v>
                </c:pt>
                <c:pt idx="1924">
                  <c:v>1.911959910023666E-2</c:v>
                </c:pt>
                <c:pt idx="1925">
                  <c:v>1.9109515538069905E-2</c:v>
                </c:pt>
                <c:pt idx="1926">
                  <c:v>1.9099589208515007E-2</c:v>
                </c:pt>
                <c:pt idx="1927">
                  <c:v>1.9089821128787328E-2</c:v>
                </c:pt>
                <c:pt idx="1928">
                  <c:v>1.9080212315976102E-2</c:v>
                </c:pt>
                <c:pt idx="1929">
                  <c:v>1.9070763787270472E-2</c:v>
                </c:pt>
                <c:pt idx="1930">
                  <c:v>1.9061476559803101E-2</c:v>
                </c:pt>
                <c:pt idx="1931">
                  <c:v>1.9052205357789887E-2</c:v>
                </c:pt>
                <c:pt idx="1932">
                  <c:v>1.9042123245241585E-2</c:v>
                </c:pt>
                <c:pt idx="1933">
                  <c:v>1.9033349586402612E-2</c:v>
                </c:pt>
                <c:pt idx="1934">
                  <c:v>1.9024741442735377E-2</c:v>
                </c:pt>
                <c:pt idx="1935">
                  <c:v>1.9016299831375316E-2</c:v>
                </c:pt>
                <c:pt idx="1936">
                  <c:v>1.9008025769477091E-2</c:v>
                </c:pt>
                <c:pt idx="1937">
                  <c:v>1.8999920274220476E-2</c:v>
                </c:pt>
                <c:pt idx="1938">
                  <c:v>1.8991984362746676E-2</c:v>
                </c:pt>
                <c:pt idx="1939">
                  <c:v>1.8984219052216329E-2</c:v>
                </c:pt>
                <c:pt idx="1940">
                  <c:v>1.8976625359786413E-2</c:v>
                </c:pt>
                <c:pt idx="1941">
                  <c:v>1.8969204302627669E-2</c:v>
                </c:pt>
                <c:pt idx="1942">
                  <c:v>1.8961956897889931E-2</c:v>
                </c:pt>
                <c:pt idx="1943">
                  <c:v>1.8954883994397282E-2</c:v>
                </c:pt>
                <c:pt idx="1944">
                  <c:v>1.8947901000339461E-2</c:v>
                </c:pt>
                <c:pt idx="1945">
                  <c:v>1.894078369204346E-2</c:v>
                </c:pt>
                <c:pt idx="1946">
                  <c:v>1.8933495289390208E-2</c:v>
                </c:pt>
                <c:pt idx="1947">
                  <c:v>1.8926035335194508E-2</c:v>
                </c:pt>
                <c:pt idx="1948">
                  <c:v>1.891840337231563E-2</c:v>
                </c:pt>
                <c:pt idx="1949">
                  <c:v>1.8910598943605188E-2</c:v>
                </c:pt>
                <c:pt idx="1950">
                  <c:v>1.890262159190137E-2</c:v>
                </c:pt>
                <c:pt idx="1951">
                  <c:v>1.8894470860075334E-2</c:v>
                </c:pt>
                <c:pt idx="1952">
                  <c:v>1.8886146290967496E-2</c:v>
                </c:pt>
                <c:pt idx="1953">
                  <c:v>1.8877647427439706E-2</c:v>
                </c:pt>
                <c:pt idx="1954">
                  <c:v>1.8868973812352113E-2</c:v>
                </c:pt>
                <c:pt idx="1955">
                  <c:v>1.8860124988563168E-2</c:v>
                </c:pt>
                <c:pt idx="1956">
                  <c:v>1.8851100498935489E-2</c:v>
                </c:pt>
                <c:pt idx="1957">
                  <c:v>1.8841899886341648E-2</c:v>
                </c:pt>
                <c:pt idx="1958">
                  <c:v>1.8832522693641062E-2</c:v>
                </c:pt>
                <c:pt idx="1959">
                  <c:v>1.8822968463703158E-2</c:v>
                </c:pt>
                <c:pt idx="1960">
                  <c:v>1.8813236739395858E-2</c:v>
                </c:pt>
                <c:pt idx="1961">
                  <c:v>1.8803327063608748E-2</c:v>
                </c:pt>
                <c:pt idx="1962">
                  <c:v>1.8793238979200991E-2</c:v>
                </c:pt>
                <c:pt idx="1963">
                  <c:v>1.8782972029047711E-2</c:v>
                </c:pt>
                <c:pt idx="1964">
                  <c:v>1.8772525756051581E-2</c:v>
                </c:pt>
                <c:pt idx="1965">
                  <c:v>1.8761899703073365E-2</c:v>
                </c:pt>
                <c:pt idx="1966">
                  <c:v>1.8751093413018831E-2</c:v>
                </c:pt>
                <c:pt idx="1967">
                  <c:v>1.8740106428746094E-2</c:v>
                </c:pt>
                <c:pt idx="1968">
                  <c:v>1.8728938293169937E-2</c:v>
                </c:pt>
                <c:pt idx="1969">
                  <c:v>1.871758854915755E-2</c:v>
                </c:pt>
                <c:pt idx="1970">
                  <c:v>1.8706056739627053E-2</c:v>
                </c:pt>
                <c:pt idx="1971">
                  <c:v>1.8694342407466414E-2</c:v>
                </c:pt>
                <c:pt idx="1972">
                  <c:v>1.8682445095568267E-2</c:v>
                </c:pt>
                <c:pt idx="1973">
                  <c:v>1.8670364346829907E-2</c:v>
                </c:pt>
                <c:pt idx="1974">
                  <c:v>1.8658099704170726E-2</c:v>
                </c:pt>
                <c:pt idx="1975">
                  <c:v>1.8645650710480108E-2</c:v>
                </c:pt>
                <c:pt idx="1976">
                  <c:v>1.8633016908675373E-2</c:v>
                </c:pt>
                <c:pt idx="1977">
                  <c:v>1.862019784166128E-2</c:v>
                </c:pt>
                <c:pt idx="1978">
                  <c:v>1.860719305235322E-2</c:v>
                </c:pt>
                <c:pt idx="1979">
                  <c:v>1.8594002083659862E-2</c:v>
                </c:pt>
                <c:pt idx="1980">
                  <c:v>1.8580624478517962E-2</c:v>
                </c:pt>
                <c:pt idx="1981">
                  <c:v>1.8567059779817076E-2</c:v>
                </c:pt>
                <c:pt idx="1982">
                  <c:v>1.8553307530515456E-2</c:v>
                </c:pt>
                <c:pt idx="1983">
                  <c:v>1.8538832664449161E-2</c:v>
                </c:pt>
                <c:pt idx="1984">
                  <c:v>1.8523204751366196E-2</c:v>
                </c:pt>
                <c:pt idx="1985">
                  <c:v>1.8508860081611705E-2</c:v>
                </c:pt>
                <c:pt idx="1986">
                  <c:v>1.849432596765286E-2</c:v>
                </c:pt>
                <c:pt idx="1987">
                  <c:v>1.8479601952427642E-2</c:v>
                </c:pt>
                <c:pt idx="1988">
                  <c:v>1.8464687578885017E-2</c:v>
                </c:pt>
                <c:pt idx="1989">
                  <c:v>1.8449582389944392E-2</c:v>
                </c:pt>
                <c:pt idx="1990">
                  <c:v>1.843428592855938E-2</c:v>
                </c:pt>
                <c:pt idx="1991">
                  <c:v>1.8418797737688865E-2</c:v>
                </c:pt>
                <c:pt idx="1992">
                  <c:v>1.8403117360256505E-2</c:v>
                </c:pt>
                <c:pt idx="1993">
                  <c:v>1.843762035113175E-2</c:v>
                </c:pt>
                <c:pt idx="1994">
                  <c:v>1.8371178217572368E-2</c:v>
                </c:pt>
                <c:pt idx="1995">
                  <c:v>1.835491853822949E-2</c:v>
                </c:pt>
                <c:pt idx="1996">
                  <c:v>1.833854596381224E-2</c:v>
                </c:pt>
                <c:pt idx="1997">
                  <c:v>1.8322385169296421E-2</c:v>
                </c:pt>
                <c:pt idx="1998">
                  <c:v>1.8306518614088729E-2</c:v>
                </c:pt>
                <c:pt idx="1999">
                  <c:v>1.8290947801292975E-2</c:v>
                </c:pt>
                <c:pt idx="2000">
                  <c:v>1.8275674234019417E-2</c:v>
                </c:pt>
                <c:pt idx="2001">
                  <c:v>1.8260101774637334E-2</c:v>
                </c:pt>
                <c:pt idx="2002">
                  <c:v>1.8243953079757048E-2</c:v>
                </c:pt>
                <c:pt idx="2003">
                  <c:v>1.8229623498263417E-2</c:v>
                </c:pt>
                <c:pt idx="2004">
                  <c:v>1.8215597389473266E-2</c:v>
                </c:pt>
                <c:pt idx="2005">
                  <c:v>1.8201876256550044E-2</c:v>
                </c:pt>
                <c:pt idx="2006">
                  <c:v>1.818846160257202E-2</c:v>
                </c:pt>
                <c:pt idx="2007">
                  <c:v>1.8175354930700435E-2</c:v>
                </c:pt>
                <c:pt idx="2008">
                  <c:v>1.816255774408122E-2</c:v>
                </c:pt>
                <c:pt idx="2009">
                  <c:v>1.8150071545845158E-2</c:v>
                </c:pt>
                <c:pt idx="2010">
                  <c:v>1.8137897839142839E-2</c:v>
                </c:pt>
                <c:pt idx="2011">
                  <c:v>1.8126038127092677E-2</c:v>
                </c:pt>
                <c:pt idx="2012">
                  <c:v>1.8114493912896979E-2</c:v>
                </c:pt>
                <c:pt idx="2013">
                  <c:v>1.8103266699679901E-2</c:v>
                </c:pt>
                <c:pt idx="2014">
                  <c:v>1.8092357990620873E-2</c:v>
                </c:pt>
                <c:pt idx="2015">
                  <c:v>1.8081769288885281E-2</c:v>
                </c:pt>
                <c:pt idx="2016">
                  <c:v>1.8071502097630424E-2</c:v>
                </c:pt>
                <c:pt idx="2017">
                  <c:v>1.8061557920046264E-2</c:v>
                </c:pt>
                <c:pt idx="2018">
                  <c:v>1.8051938259326637E-2</c:v>
                </c:pt>
                <c:pt idx="2019">
                  <c:v>1.8042644618617307E-2</c:v>
                </c:pt>
                <c:pt idx="2020">
                  <c:v>1.8033678501149404E-2</c:v>
                </c:pt>
                <c:pt idx="2021">
                  <c:v>1.8025041410112137E-2</c:v>
                </c:pt>
                <c:pt idx="2022">
                  <c:v>1.8016734848676191E-2</c:v>
                </c:pt>
                <c:pt idx="2023">
                  <c:v>1.8008760320098162E-2</c:v>
                </c:pt>
                <c:pt idx="2024">
                  <c:v>1.8001119327541178E-2</c:v>
                </c:pt>
                <c:pt idx="2025">
                  <c:v>1.7993813374272055E-2</c:v>
                </c:pt>
                <c:pt idx="2026">
                  <c:v>1.7986843963464522E-2</c:v>
                </c:pt>
                <c:pt idx="2027">
                  <c:v>1.7980212598390586E-2</c:v>
                </c:pt>
                <c:pt idx="2028">
                  <c:v>1.7973920782258519E-2</c:v>
                </c:pt>
                <c:pt idx="2029">
                  <c:v>1.7967970018323131E-2</c:v>
                </c:pt>
                <c:pt idx="2030">
                  <c:v>1.7962361809822219E-2</c:v>
                </c:pt>
                <c:pt idx="2031">
                  <c:v>1.7957097660005774E-2</c:v>
                </c:pt>
                <c:pt idx="2032">
                  <c:v>1.7952179072147703E-2</c:v>
                </c:pt>
                <c:pt idx="2033">
                  <c:v>1.7947607549499738E-2</c:v>
                </c:pt>
                <c:pt idx="2034">
                  <c:v>1.7943384595337956E-2</c:v>
                </c:pt>
                <c:pt idx="2035">
                  <c:v>1.7940065132732417E-2</c:v>
                </c:pt>
                <c:pt idx="2036">
                  <c:v>1.7934589271440083E-2</c:v>
                </c:pt>
                <c:pt idx="2037">
                  <c:v>1.7931572821915778E-2</c:v>
                </c:pt>
                <c:pt idx="2038">
                  <c:v>1.7928911598319778E-2</c:v>
                </c:pt>
                <c:pt idx="2039">
                  <c:v>1.7926607103919863E-2</c:v>
                </c:pt>
                <c:pt idx="2040">
                  <c:v>1.7924660842078957E-2</c:v>
                </c:pt>
                <c:pt idx="2041">
                  <c:v>1.792307431608739E-2</c:v>
                </c:pt>
                <c:pt idx="2042">
                  <c:v>1.7921849029284703E-2</c:v>
                </c:pt>
                <c:pt idx="2043">
                  <c:v>1.7920986485001972E-2</c:v>
                </c:pt>
                <c:pt idx="2044">
                  <c:v>1.7920488186608321E-2</c:v>
                </c:pt>
                <c:pt idx="2045">
                  <c:v>1.7920355637418478E-2</c:v>
                </c:pt>
                <c:pt idx="2046">
                  <c:v>1.7920590340803028E-2</c:v>
                </c:pt>
                <c:pt idx="2047">
                  <c:v>1.7921186659545618E-2</c:v>
                </c:pt>
                <c:pt idx="2048">
                  <c:v>1.7921909939177017E-2</c:v>
                </c:pt>
                <c:pt idx="2049">
                  <c:v>1.7922947399039241E-2</c:v>
                </c:pt>
                <c:pt idx="2050">
                  <c:v>1.7922908646279188E-2</c:v>
                </c:pt>
                <c:pt idx="2051">
                  <c:v>1.7923099323109044E-2</c:v>
                </c:pt>
                <c:pt idx="2052">
                  <c:v>1.7923113951883483E-2</c:v>
                </c:pt>
                <c:pt idx="2053">
                  <c:v>1.7922951951784394E-2</c:v>
                </c:pt>
                <c:pt idx="2054">
                  <c:v>1.7922612741979892E-2</c:v>
                </c:pt>
                <c:pt idx="2055">
                  <c:v>1.7922095741601168E-2</c:v>
                </c:pt>
                <c:pt idx="2056">
                  <c:v>1.7921400369869986E-2</c:v>
                </c:pt>
                <c:pt idx="2057">
                  <c:v>1.7920526045913338E-2</c:v>
                </c:pt>
                <c:pt idx="2058">
                  <c:v>1.7919472188937295E-2</c:v>
                </c:pt>
                <c:pt idx="2059">
                  <c:v>1.7918238218099559E-2</c:v>
                </c:pt>
                <c:pt idx="2060">
                  <c:v>1.7916823552590645E-2</c:v>
                </c:pt>
                <c:pt idx="2061">
                  <c:v>1.7915227611581777E-2</c:v>
                </c:pt>
                <c:pt idx="2062">
                  <c:v>1.7913449814248073E-2</c:v>
                </c:pt>
                <c:pt idx="2063">
                  <c:v>1.7911489579803385E-2</c:v>
                </c:pt>
                <c:pt idx="2064">
                  <c:v>1.7909346327390236E-2</c:v>
                </c:pt>
                <c:pt idx="2065">
                  <c:v>1.7907019476242084E-2</c:v>
                </c:pt>
                <c:pt idx="2066">
                  <c:v>1.7904508445503779E-2</c:v>
                </c:pt>
                <c:pt idx="2067">
                  <c:v>1.7901812654399593E-2</c:v>
                </c:pt>
                <c:pt idx="2068">
                  <c:v>1.7898931522117408E-2</c:v>
                </c:pt>
                <c:pt idx="2069">
                  <c:v>1.7895864467843511E-2</c:v>
                </c:pt>
                <c:pt idx="2070">
                  <c:v>1.7892610910791605E-2</c:v>
                </c:pt>
                <c:pt idx="2071">
                  <c:v>1.7889170270133328E-2</c:v>
                </c:pt>
                <c:pt idx="2072">
                  <c:v>1.7885541965114167E-2</c:v>
                </c:pt>
                <c:pt idx="2073">
                  <c:v>1.7881725414902856E-2</c:v>
                </c:pt>
                <c:pt idx="2074">
                  <c:v>1.7877720038713109E-2</c:v>
                </c:pt>
                <c:pt idx="2075">
                  <c:v>1.7873525255774656E-2</c:v>
                </c:pt>
                <c:pt idx="2076">
                  <c:v>1.7869140485275384E-2</c:v>
                </c:pt>
                <c:pt idx="2077">
                  <c:v>1.7864565146430894E-2</c:v>
                </c:pt>
                <c:pt idx="2078">
                  <c:v>1.7859798658478726E-2</c:v>
                </c:pt>
                <c:pt idx="2079">
                  <c:v>1.7854840440620506E-2</c:v>
                </c:pt>
                <c:pt idx="2080">
                  <c:v>1.7849689912074088E-2</c:v>
                </c:pt>
                <c:pt idx="2081">
                  <c:v>1.7844346492062048E-2</c:v>
                </c:pt>
                <c:pt idx="2082">
                  <c:v>1.7838809599829079E-2</c:v>
                </c:pt>
                <c:pt idx="2083">
                  <c:v>1.783307865457253E-2</c:v>
                </c:pt>
                <c:pt idx="2084">
                  <c:v>1.7827153075552511E-2</c:v>
                </c:pt>
                <c:pt idx="2085">
                  <c:v>1.7821032281987673E-2</c:v>
                </c:pt>
                <c:pt idx="2086">
                  <c:v>1.7814715693101574E-2</c:v>
                </c:pt>
                <c:pt idx="2087">
                  <c:v>1.7808202728151711E-2</c:v>
                </c:pt>
                <c:pt idx="2088">
                  <c:v>1.7801492806377415E-2</c:v>
                </c:pt>
                <c:pt idx="2089">
                  <c:v>1.7794585346999896E-2</c:v>
                </c:pt>
                <c:pt idx="2090">
                  <c:v>1.7787479769291795E-2</c:v>
                </c:pt>
                <c:pt idx="2091">
                  <c:v>1.7780175492472971E-2</c:v>
                </c:pt>
                <c:pt idx="2092">
                  <c:v>1.7772671935832197E-2</c:v>
                </c:pt>
                <c:pt idx="2093">
                  <c:v>1.7764968518564975E-2</c:v>
                </c:pt>
                <c:pt idx="2094">
                  <c:v>1.7757064659987946E-2</c:v>
                </c:pt>
                <c:pt idx="2095">
                  <c:v>1.7748959779318799E-2</c:v>
                </c:pt>
                <c:pt idx="2096">
                  <c:v>1.7740653295844299E-2</c:v>
                </c:pt>
                <c:pt idx="2097">
                  <c:v>1.7732144628798699E-2</c:v>
                </c:pt>
                <c:pt idx="2098">
                  <c:v>1.7723433197468039E-2</c:v>
                </c:pt>
                <c:pt idx="2099">
                  <c:v>1.7714518539957341E-2</c:v>
                </c:pt>
                <c:pt idx="2100">
                  <c:v>1.7705460498064325E-2</c:v>
                </c:pt>
                <c:pt idx="2101">
                  <c:v>1.7696417404659361E-2</c:v>
                </c:pt>
                <c:pt idx="2102">
                  <c:v>1.76874152153032E-2</c:v>
                </c:pt>
                <c:pt idx="2103">
                  <c:v>1.7678454241121595E-2</c:v>
                </c:pt>
                <c:pt idx="2104">
                  <c:v>1.7669534793228459E-2</c:v>
                </c:pt>
                <c:pt idx="2105">
                  <c:v>1.7660657182731708E-2</c:v>
                </c:pt>
                <c:pt idx="2106">
                  <c:v>1.7651821720756401E-2</c:v>
                </c:pt>
                <c:pt idx="2107">
                  <c:v>1.7643028718398419E-2</c:v>
                </c:pt>
                <c:pt idx="2108">
                  <c:v>1.7634278486776591E-2</c:v>
                </c:pt>
                <c:pt idx="2109">
                  <c:v>1.7625571336992173E-2</c:v>
                </c:pt>
                <c:pt idx="2110">
                  <c:v>1.7616907580175173E-2</c:v>
                </c:pt>
                <c:pt idx="2111">
                  <c:v>1.7608287527414859E-2</c:v>
                </c:pt>
                <c:pt idx="2112">
                  <c:v>1.7599711489858227E-2</c:v>
                </c:pt>
                <c:pt idx="2113">
                  <c:v>1.7591179778565197E-2</c:v>
                </c:pt>
                <c:pt idx="2114">
                  <c:v>1.7582692704688187E-2</c:v>
                </c:pt>
                <c:pt idx="2115">
                  <c:v>1.7574250579315727E-2</c:v>
                </c:pt>
                <c:pt idx="2116">
                  <c:v>1.7565853713576718E-2</c:v>
                </c:pt>
                <c:pt idx="2117">
                  <c:v>1.7557502418570931E-2</c:v>
                </c:pt>
                <c:pt idx="2118">
                  <c:v>1.7549197005397973E-2</c:v>
                </c:pt>
                <c:pt idx="2119">
                  <c:v>1.7540937785192071E-2</c:v>
                </c:pt>
                <c:pt idx="2120">
                  <c:v>1.7532725069046722E-2</c:v>
                </c:pt>
                <c:pt idx="2121">
                  <c:v>1.7524559168078477E-2</c:v>
                </c:pt>
                <c:pt idx="2122">
                  <c:v>1.751644039339215E-2</c:v>
                </c:pt>
                <c:pt idx="2123">
                  <c:v>1.7508369056115594E-2</c:v>
                </c:pt>
                <c:pt idx="2124">
                  <c:v>1.750034546734178E-2</c:v>
                </c:pt>
                <c:pt idx="2125">
                  <c:v>1.7492369938175142E-2</c:v>
                </c:pt>
                <c:pt idx="2126">
                  <c:v>1.7484442779743169E-2</c:v>
                </c:pt>
                <c:pt idx="2127">
                  <c:v>1.7476564303150071E-2</c:v>
                </c:pt>
                <c:pt idx="2128">
                  <c:v>1.7468734819505741E-2</c:v>
                </c:pt>
                <c:pt idx="2129">
                  <c:v>1.7460954639902597E-2</c:v>
                </c:pt>
                <c:pt idx="2130">
                  <c:v>1.7453224075485104E-2</c:v>
                </c:pt>
                <c:pt idx="2131">
                  <c:v>1.7445543437333913E-2</c:v>
                </c:pt>
                <c:pt idx="2132">
                  <c:v>1.743791303658173E-2</c:v>
                </c:pt>
                <c:pt idx="2133">
                  <c:v>1.7430333184309057E-2</c:v>
                </c:pt>
                <c:pt idx="2134">
                  <c:v>1.7422804191654245E-2</c:v>
                </c:pt>
                <c:pt idx="2135">
                  <c:v>1.7415326369720836E-2</c:v>
                </c:pt>
                <c:pt idx="2136">
                  <c:v>1.7407900029589137E-2</c:v>
                </c:pt>
                <c:pt idx="2137">
                  <c:v>1.7400525482408918E-2</c:v>
                </c:pt>
                <c:pt idx="2138">
                  <c:v>1.7393203039277771E-2</c:v>
                </c:pt>
                <c:pt idx="2139">
                  <c:v>1.7385933011293254E-2</c:v>
                </c:pt>
                <c:pt idx="2140">
                  <c:v>1.7378715709576054E-2</c:v>
                </c:pt>
                <c:pt idx="2141">
                  <c:v>1.7371551445229456E-2</c:v>
                </c:pt>
                <c:pt idx="2142">
                  <c:v>1.7364440529368322E-2</c:v>
                </c:pt>
                <c:pt idx="2143">
                  <c:v>1.7357383273095904E-2</c:v>
                </c:pt>
                <c:pt idx="2144">
                  <c:v>1.7350379987532829E-2</c:v>
                </c:pt>
                <c:pt idx="2145">
                  <c:v>1.7343430983770759E-2</c:v>
                </c:pt>
                <c:pt idx="2146">
                  <c:v>1.7336536572947706E-2</c:v>
                </c:pt>
                <c:pt idx="2147">
                  <c:v>1.7329697066132178E-2</c:v>
                </c:pt>
                <c:pt idx="2148">
                  <c:v>1.7322912774485392E-2</c:v>
                </c:pt>
                <c:pt idx="2149">
                  <c:v>1.731618400906431E-2</c:v>
                </c:pt>
                <c:pt idx="2150">
                  <c:v>1.7309511081007044E-2</c:v>
                </c:pt>
                <c:pt idx="2151">
                  <c:v>1.7302894253006011E-2</c:v>
                </c:pt>
                <c:pt idx="2152">
                  <c:v>1.7296309216492788E-2</c:v>
                </c:pt>
                <c:pt idx="2153">
                  <c:v>1.7289691538599324E-2</c:v>
                </c:pt>
                <c:pt idx="2154">
                  <c:v>1.7283030733576014E-2</c:v>
                </c:pt>
                <c:pt idx="2155">
                  <c:v>1.7276326765534391E-2</c:v>
                </c:pt>
                <c:pt idx="2156">
                  <c:v>1.7269579598667352E-2</c:v>
                </c:pt>
                <c:pt idx="2157">
                  <c:v>1.7262789197075353E-2</c:v>
                </c:pt>
                <c:pt idx="2158">
                  <c:v>1.7255955524922817E-2</c:v>
                </c:pt>
                <c:pt idx="2159">
                  <c:v>1.7249078546362852E-2</c:v>
                </c:pt>
                <c:pt idx="2160">
                  <c:v>1.7242158225525626E-2</c:v>
                </c:pt>
                <c:pt idx="2161">
                  <c:v>1.7235194526582134E-2</c:v>
                </c:pt>
                <c:pt idx="2162">
                  <c:v>1.7228187413674642E-2</c:v>
                </c:pt>
                <c:pt idx="2163">
                  <c:v>1.7221136850928302E-2</c:v>
                </c:pt>
                <c:pt idx="2164">
                  <c:v>1.7214042802503274E-2</c:v>
                </c:pt>
                <c:pt idx="2165">
                  <c:v>1.7206905232565781E-2</c:v>
                </c:pt>
                <c:pt idx="2166">
                  <c:v>1.7199724105235938E-2</c:v>
                </c:pt>
                <c:pt idx="2167">
                  <c:v>1.71924993846631E-2</c:v>
                </c:pt>
                <c:pt idx="2168">
                  <c:v>1.7185231035025835E-2</c:v>
                </c:pt>
                <c:pt idx="2169">
                  <c:v>1.7177919020433464E-2</c:v>
                </c:pt>
                <c:pt idx="2170">
                  <c:v>1.7170563305053489E-2</c:v>
                </c:pt>
                <c:pt idx="2171">
                  <c:v>1.7163163853042084E-2</c:v>
                </c:pt>
                <c:pt idx="2172">
                  <c:v>1.7155720628520936E-2</c:v>
                </c:pt>
                <c:pt idx="2173">
                  <c:v>1.7148233595681496E-2</c:v>
                </c:pt>
                <c:pt idx="2174">
                  <c:v>1.7140702718628598E-2</c:v>
                </c:pt>
                <c:pt idx="2175">
                  <c:v>1.7133127961531044E-2</c:v>
                </c:pt>
                <c:pt idx="2176">
                  <c:v>1.712550928854633E-2</c:v>
                </c:pt>
                <c:pt idx="2177">
                  <c:v>1.7117846663797443E-2</c:v>
                </c:pt>
                <c:pt idx="2178">
                  <c:v>1.7110140051465571E-2</c:v>
                </c:pt>
                <c:pt idx="2179">
                  <c:v>1.7102389415674241E-2</c:v>
                </c:pt>
                <c:pt idx="2180">
                  <c:v>1.7094594720593579E-2</c:v>
                </c:pt>
                <c:pt idx="2181">
                  <c:v>1.7086755930359229E-2</c:v>
                </c:pt>
                <c:pt idx="2182">
                  <c:v>1.7078873009112892E-2</c:v>
                </c:pt>
                <c:pt idx="2183">
                  <c:v>1.7070945921025493E-2</c:v>
                </c:pt>
                <c:pt idx="2184">
                  <c:v>1.7062974630227684E-2</c:v>
                </c:pt>
                <c:pt idx="2185">
                  <c:v>1.7054959100902524E-2</c:v>
                </c:pt>
                <c:pt idx="2186">
                  <c:v>1.7046899297152231E-2</c:v>
                </c:pt>
                <c:pt idx="2187">
                  <c:v>1.7038795183166189E-2</c:v>
                </c:pt>
                <c:pt idx="2188">
                  <c:v>1.7030646723081921E-2</c:v>
                </c:pt>
                <c:pt idx="2189">
                  <c:v>1.7022453881048803E-2</c:v>
                </c:pt>
                <c:pt idx="2190">
                  <c:v>1.7014216621216476E-2</c:v>
                </c:pt>
                <c:pt idx="2191">
                  <c:v>1.7005934907734874E-2</c:v>
                </c:pt>
                <c:pt idx="2192">
                  <c:v>1.6997608704759967E-2</c:v>
                </c:pt>
                <c:pt idx="2193">
                  <c:v>1.6989237976448027E-2</c:v>
                </c:pt>
                <c:pt idx="2194">
                  <c:v>1.6980822686943998E-2</c:v>
                </c:pt>
                <c:pt idx="2195">
                  <c:v>1.6972362800387306E-2</c:v>
                </c:pt>
                <c:pt idx="2196">
                  <c:v>1.6963858280946622E-2</c:v>
                </c:pt>
                <c:pt idx="2197">
                  <c:v>1.6955309092773509E-2</c:v>
                </c:pt>
                <c:pt idx="2198">
                  <c:v>1.6946715200014024E-2</c:v>
                </c:pt>
                <c:pt idx="2199">
                  <c:v>1.6938076566831863E-2</c:v>
                </c:pt>
                <c:pt idx="2200">
                  <c:v>1.6929393157344669E-2</c:v>
                </c:pt>
                <c:pt idx="2201">
                  <c:v>1.6967022921876813E-2</c:v>
                </c:pt>
                <c:pt idx="2202">
                  <c:v>1.6911891866176237E-2</c:v>
                </c:pt>
                <c:pt idx="2203">
                  <c:v>1.6903073912766426E-2</c:v>
                </c:pt>
                <c:pt idx="2204">
                  <c:v>1.689422623325321E-2</c:v>
                </c:pt>
                <c:pt idx="2205">
                  <c:v>1.6885409667079215E-2</c:v>
                </c:pt>
                <c:pt idx="2206">
                  <c:v>1.6876639650097575E-2</c:v>
                </c:pt>
                <c:pt idx="2207">
                  <c:v>1.686791644981183E-2</c:v>
                </c:pt>
                <c:pt idx="2208">
                  <c:v>1.6859240333777531E-2</c:v>
                </c:pt>
                <c:pt idx="2209">
                  <c:v>1.6850386554789865E-2</c:v>
                </c:pt>
                <c:pt idx="2210">
                  <c:v>1.6840808449722137E-2</c:v>
                </c:pt>
                <c:pt idx="2211">
                  <c:v>1.6832282054559534E-2</c:v>
                </c:pt>
                <c:pt idx="2212">
                  <c:v>1.6823803852031388E-2</c:v>
                </c:pt>
                <c:pt idx="2213">
                  <c:v>1.6815374109710159E-2</c:v>
                </c:pt>
                <c:pt idx="2214">
                  <c:v>1.6806993095121889E-2</c:v>
                </c:pt>
                <c:pt idx="2215">
                  <c:v>1.6798661075815728E-2</c:v>
                </c:pt>
                <c:pt idx="2216">
                  <c:v>1.6790378319340746E-2</c:v>
                </c:pt>
                <c:pt idx="2217">
                  <c:v>1.6782145093228579E-2</c:v>
                </c:pt>
                <c:pt idx="2218">
                  <c:v>1.6773961665033983E-2</c:v>
                </c:pt>
                <c:pt idx="2219">
                  <c:v>1.6765828302300063E-2</c:v>
                </c:pt>
                <c:pt idx="2220">
                  <c:v>1.6757745272558307E-2</c:v>
                </c:pt>
                <c:pt idx="2221">
                  <c:v>1.674971284335753E-2</c:v>
                </c:pt>
                <c:pt idx="2222">
                  <c:v>1.6741731282252311E-2</c:v>
                </c:pt>
                <c:pt idx="2223">
                  <c:v>1.673380085677981E-2</c:v>
                </c:pt>
                <c:pt idx="2224">
                  <c:v>1.6725921834459791E-2</c:v>
                </c:pt>
                <c:pt idx="2225">
                  <c:v>1.6718094482887299E-2</c:v>
                </c:pt>
                <c:pt idx="2226">
                  <c:v>1.6710319069547307E-2</c:v>
                </c:pt>
                <c:pt idx="2227">
                  <c:v>1.6702595862023249E-2</c:v>
                </c:pt>
                <c:pt idx="2228">
                  <c:v>1.6694925127840633E-2</c:v>
                </c:pt>
                <c:pt idx="2229">
                  <c:v>1.6687307134565506E-2</c:v>
                </c:pt>
                <c:pt idx="2230">
                  <c:v>1.6679742149700218E-2</c:v>
                </c:pt>
                <c:pt idx="2231">
                  <c:v>1.6672230440828214E-2</c:v>
                </c:pt>
                <c:pt idx="2232">
                  <c:v>1.6664772275469239E-2</c:v>
                </c:pt>
                <c:pt idx="2233">
                  <c:v>1.6657367921177828E-2</c:v>
                </c:pt>
                <c:pt idx="2234">
                  <c:v>1.665001764549694E-2</c:v>
                </c:pt>
                <c:pt idx="2235">
                  <c:v>1.664272171595221E-2</c:v>
                </c:pt>
                <c:pt idx="2236">
                  <c:v>1.6635480400115633E-2</c:v>
                </c:pt>
                <c:pt idx="2237">
                  <c:v>1.6628293965507135E-2</c:v>
                </c:pt>
                <c:pt idx="2238">
                  <c:v>1.6621162679687222E-2</c:v>
                </c:pt>
                <c:pt idx="2239">
                  <c:v>1.6614086810193305E-2</c:v>
                </c:pt>
                <c:pt idx="2240">
                  <c:v>1.6607066624557045E-2</c:v>
                </c:pt>
                <c:pt idx="2241">
                  <c:v>1.6600102390339152E-2</c:v>
                </c:pt>
                <c:pt idx="2242">
                  <c:v>1.6593194375077218E-2</c:v>
                </c:pt>
                <c:pt idx="2243">
                  <c:v>1.6586233146316291E-2</c:v>
                </c:pt>
                <c:pt idx="2244">
                  <c:v>1.6578582038067498E-2</c:v>
                </c:pt>
                <c:pt idx="2245">
                  <c:v>1.6571852452717913E-2</c:v>
                </c:pt>
                <c:pt idx="2246">
                  <c:v>1.6565180194706854E-2</c:v>
                </c:pt>
                <c:pt idx="2247">
                  <c:v>1.6558565531601351E-2</c:v>
                </c:pt>
                <c:pt idx="2248">
                  <c:v>1.6552008730933796E-2</c:v>
                </c:pt>
                <c:pt idx="2249">
                  <c:v>1.6545510060236687E-2</c:v>
                </c:pt>
                <c:pt idx="2250">
                  <c:v>1.6539069787077407E-2</c:v>
                </c:pt>
                <c:pt idx="2251">
                  <c:v>1.6532688178982909E-2</c:v>
                </c:pt>
                <c:pt idx="2252">
                  <c:v>1.6526365503509246E-2</c:v>
                </c:pt>
                <c:pt idx="2253">
                  <c:v>1.6520102028189442E-2</c:v>
                </c:pt>
                <c:pt idx="2254">
                  <c:v>1.6513898020562454E-2</c:v>
                </c:pt>
                <c:pt idx="2255">
                  <c:v>1.6507753725767071E-2</c:v>
                </c:pt>
                <c:pt idx="2256">
                  <c:v>1.6501658006977119E-2</c:v>
                </c:pt>
                <c:pt idx="2257">
                  <c:v>1.6495581146424118E-2</c:v>
                </c:pt>
                <c:pt idx="2258">
                  <c:v>1.6489518422954756E-2</c:v>
                </c:pt>
                <c:pt idx="2259">
                  <c:v>1.6483469956774677E-2</c:v>
                </c:pt>
                <c:pt idx="2260">
                  <c:v>1.647743586806626E-2</c:v>
                </c:pt>
                <c:pt idx="2261">
                  <c:v>1.6471416277017599E-2</c:v>
                </c:pt>
                <c:pt idx="2262">
                  <c:v>1.6465411303828285E-2</c:v>
                </c:pt>
                <c:pt idx="2263">
                  <c:v>1.6459421068680438E-2</c:v>
                </c:pt>
                <c:pt idx="2264">
                  <c:v>1.6453445691750303E-2</c:v>
                </c:pt>
                <c:pt idx="2265">
                  <c:v>1.6447485293254595E-2</c:v>
                </c:pt>
                <c:pt idx="2266">
                  <c:v>1.6441539993357797E-2</c:v>
                </c:pt>
                <c:pt idx="2267">
                  <c:v>1.6435609912270666E-2</c:v>
                </c:pt>
                <c:pt idx="2268">
                  <c:v>1.6429695170157525E-2</c:v>
                </c:pt>
                <c:pt idx="2269">
                  <c:v>1.6423795887223161E-2</c:v>
                </c:pt>
                <c:pt idx="2270">
                  <c:v>1.6417912183672285E-2</c:v>
                </c:pt>
                <c:pt idx="2271">
                  <c:v>1.6412044179651607E-2</c:v>
                </c:pt>
                <c:pt idx="2272">
                  <c:v>1.6406191995388845E-2</c:v>
                </c:pt>
                <c:pt idx="2273">
                  <c:v>1.6400355751053704E-2</c:v>
                </c:pt>
                <c:pt idx="2274">
                  <c:v>1.6394535566844795E-2</c:v>
                </c:pt>
                <c:pt idx="2275">
                  <c:v>1.6388731562954839E-2</c:v>
                </c:pt>
                <c:pt idx="2276">
                  <c:v>1.6382943859547527E-2</c:v>
                </c:pt>
                <c:pt idx="2277">
                  <c:v>1.637717257683281E-2</c:v>
                </c:pt>
                <c:pt idx="2278">
                  <c:v>1.63714178349974E-2</c:v>
                </c:pt>
                <c:pt idx="2279">
                  <c:v>1.6365679754233718E-2</c:v>
                </c:pt>
                <c:pt idx="2280">
                  <c:v>1.6359958454728322E-2</c:v>
                </c:pt>
                <c:pt idx="2281">
                  <c:v>1.6354254056650322E-2</c:v>
                </c:pt>
                <c:pt idx="2282">
                  <c:v>1.6348566680220885E-2</c:v>
                </c:pt>
                <c:pt idx="2283">
                  <c:v>1.6342896445597388E-2</c:v>
                </c:pt>
                <c:pt idx="2284">
                  <c:v>1.6337243472995065E-2</c:v>
                </c:pt>
                <c:pt idx="2285">
                  <c:v>1.6331607882594322E-2</c:v>
                </c:pt>
                <c:pt idx="2286">
                  <c:v>1.6325989794558123E-2</c:v>
                </c:pt>
                <c:pt idx="2287">
                  <c:v>1.6320389329124659E-2</c:v>
                </c:pt>
                <c:pt idx="2288">
                  <c:v>1.6314806606433589E-2</c:v>
                </c:pt>
                <c:pt idx="2289">
                  <c:v>1.6309241746699798E-2</c:v>
                </c:pt>
                <c:pt idx="2290">
                  <c:v>1.6303694870114942E-2</c:v>
                </c:pt>
                <c:pt idx="2291">
                  <c:v>1.6298166096847443E-2</c:v>
                </c:pt>
                <c:pt idx="2292">
                  <c:v>1.6292655547106197E-2</c:v>
                </c:pt>
                <c:pt idx="2293">
                  <c:v>1.6287163341059504E-2</c:v>
                </c:pt>
                <c:pt idx="2294">
                  <c:v>1.628168959891613E-2</c:v>
                </c:pt>
                <c:pt idx="2295">
                  <c:v>1.6276208588362168E-2</c:v>
                </c:pt>
                <c:pt idx="2296">
                  <c:v>1.6270022884685667E-2</c:v>
                </c:pt>
                <c:pt idx="2297">
                  <c:v>1.6264607954371516E-2</c:v>
                </c:pt>
                <c:pt idx="2298">
                  <c:v>1.6259211985870183E-2</c:v>
                </c:pt>
                <c:pt idx="2299">
                  <c:v>1.6253835099378541E-2</c:v>
                </c:pt>
                <c:pt idx="2300">
                  <c:v>1.6248477415064456E-2</c:v>
                </c:pt>
                <c:pt idx="2301">
                  <c:v>1.6243139053142078E-2</c:v>
                </c:pt>
                <c:pt idx="2302">
                  <c:v>1.6237820133784941E-2</c:v>
                </c:pt>
                <c:pt idx="2303">
                  <c:v>1.6232520777189716E-2</c:v>
                </c:pt>
                <c:pt idx="2304">
                  <c:v>1.6227241103524026E-2</c:v>
                </c:pt>
                <c:pt idx="2305">
                  <c:v>1.6221981233001809E-2</c:v>
                </c:pt>
                <c:pt idx="2306">
                  <c:v>1.6216741285802187E-2</c:v>
                </c:pt>
                <c:pt idx="2307">
                  <c:v>1.6211521372563781E-2</c:v>
                </c:pt>
                <c:pt idx="2308">
                  <c:v>1.620631676237879E-2</c:v>
                </c:pt>
                <c:pt idx="2309">
                  <c:v>1.6201066612831064E-2</c:v>
                </c:pt>
                <c:pt idx="2310">
                  <c:v>1.6192941719545179E-2</c:v>
                </c:pt>
                <c:pt idx="2311">
                  <c:v>1.6187741622421911E-2</c:v>
                </c:pt>
                <c:pt idx="2312">
                  <c:v>1.6182542349448565E-2</c:v>
                </c:pt>
                <c:pt idx="2313">
                  <c:v>1.6177343960641903E-2</c:v>
                </c:pt>
                <c:pt idx="2314">
                  <c:v>1.6172146516024437E-2</c:v>
                </c:pt>
                <c:pt idx="2315">
                  <c:v>1.6166950075583886E-2</c:v>
                </c:pt>
                <c:pt idx="2316">
                  <c:v>1.6161754699325279E-2</c:v>
                </c:pt>
                <c:pt idx="2317">
                  <c:v>1.6156560447288366E-2</c:v>
                </c:pt>
                <c:pt idx="2318">
                  <c:v>1.6151367379437544E-2</c:v>
                </c:pt>
                <c:pt idx="2319">
                  <c:v>1.6146175555818258E-2</c:v>
                </c:pt>
                <c:pt idx="2320">
                  <c:v>1.6140985036435355E-2</c:v>
                </c:pt>
                <c:pt idx="2321">
                  <c:v>1.613579588125888E-2</c:v>
                </c:pt>
                <c:pt idx="2322">
                  <c:v>1.6130608150345723E-2</c:v>
                </c:pt>
                <c:pt idx="2323">
                  <c:v>1.6125421903683206E-2</c:v>
                </c:pt>
                <c:pt idx="2324">
                  <c:v>1.6120237201275991E-2</c:v>
                </c:pt>
                <c:pt idx="2325">
                  <c:v>1.6115054103134484E-2</c:v>
                </c:pt>
                <c:pt idx="2326">
                  <c:v>1.6109872669274831E-2</c:v>
                </c:pt>
                <c:pt idx="2327">
                  <c:v>1.6104692959695757E-2</c:v>
                </c:pt>
                <c:pt idx="2328">
                  <c:v>1.609951503440752E-2</c:v>
                </c:pt>
                <c:pt idx="2329">
                  <c:v>1.6094338953431923E-2</c:v>
                </c:pt>
                <c:pt idx="2330">
                  <c:v>1.6089164776755961E-2</c:v>
                </c:pt>
                <c:pt idx="2331">
                  <c:v>1.6083992564401343E-2</c:v>
                </c:pt>
                <c:pt idx="2332">
                  <c:v>1.6078822376366549E-2</c:v>
                </c:pt>
                <c:pt idx="2333">
                  <c:v>1.6073654272667399E-2</c:v>
                </c:pt>
                <c:pt idx="2334">
                  <c:v>1.6068488313313877E-2</c:v>
                </c:pt>
                <c:pt idx="2335">
                  <c:v>1.6063324558315908E-2</c:v>
                </c:pt>
                <c:pt idx="2336">
                  <c:v>1.6058163067654414E-2</c:v>
                </c:pt>
                <c:pt idx="2337">
                  <c:v>1.6053003901385577E-2</c:v>
                </c:pt>
                <c:pt idx="2338">
                  <c:v>1.6047847119472845E-2</c:v>
                </c:pt>
                <c:pt idx="2339">
                  <c:v>1.6042692781943341E-2</c:v>
                </c:pt>
                <c:pt idx="2340">
                  <c:v>1.6037540948812545E-2</c:v>
                </c:pt>
                <c:pt idx="2341">
                  <c:v>1.6032391680066947E-2</c:v>
                </c:pt>
                <c:pt idx="2342">
                  <c:v>1.6027245035750908E-2</c:v>
                </c:pt>
                <c:pt idx="2343">
                  <c:v>1.6022101075821846E-2</c:v>
                </c:pt>
                <c:pt idx="2344">
                  <c:v>1.6016959860329819E-2</c:v>
                </c:pt>
                <c:pt idx="2345">
                  <c:v>1.601182144926112E-2</c:v>
                </c:pt>
                <c:pt idx="2346">
                  <c:v>1.6006685902630963E-2</c:v>
                </c:pt>
                <c:pt idx="2347">
                  <c:v>1.6001553280442928E-2</c:v>
                </c:pt>
                <c:pt idx="2348">
                  <c:v>1.5996423642712122E-2</c:v>
                </c:pt>
                <c:pt idx="2349">
                  <c:v>1.5991297049447836E-2</c:v>
                </c:pt>
                <c:pt idx="2350">
                  <c:v>1.5986173560641921E-2</c:v>
                </c:pt>
                <c:pt idx="2351">
                  <c:v>1.5981053236320941E-2</c:v>
                </c:pt>
                <c:pt idx="2352">
                  <c:v>1.5975936136470865E-2</c:v>
                </c:pt>
                <c:pt idx="2353">
                  <c:v>1.597082232112396E-2</c:v>
                </c:pt>
                <c:pt idx="2354">
                  <c:v>1.5965711850266101E-2</c:v>
                </c:pt>
                <c:pt idx="2355">
                  <c:v>1.5960604783923672E-2</c:v>
                </c:pt>
                <c:pt idx="2356">
                  <c:v>1.5955501182094045E-2</c:v>
                </c:pt>
                <c:pt idx="2357">
                  <c:v>1.5950401104780337E-2</c:v>
                </c:pt>
                <c:pt idx="2358">
                  <c:v>1.594530461199721E-2</c:v>
                </c:pt>
                <c:pt idx="2359">
                  <c:v>1.5940212364679452E-2</c:v>
                </c:pt>
                <c:pt idx="2360">
                  <c:v>1.5935134525730161E-2</c:v>
                </c:pt>
                <c:pt idx="2361">
                  <c:v>1.5930079574379682E-2</c:v>
                </c:pt>
                <c:pt idx="2362">
                  <c:v>1.5925047880921275E-2</c:v>
                </c:pt>
                <c:pt idx="2363">
                  <c:v>1.5920039562258417E-2</c:v>
                </c:pt>
                <c:pt idx="2364">
                  <c:v>1.5915054735340904E-2</c:v>
                </c:pt>
                <c:pt idx="2365">
                  <c:v>1.5910093517095325E-2</c:v>
                </c:pt>
                <c:pt idx="2366">
                  <c:v>1.5905156024442466E-2</c:v>
                </c:pt>
                <c:pt idx="2367">
                  <c:v>1.5900242374337833E-2</c:v>
                </c:pt>
                <c:pt idx="2368">
                  <c:v>1.5895352683690578E-2</c:v>
                </c:pt>
                <c:pt idx="2369">
                  <c:v>1.5890487069432989E-2</c:v>
                </c:pt>
                <c:pt idx="2370">
                  <c:v>1.5885645648508931E-2</c:v>
                </c:pt>
                <c:pt idx="2371">
                  <c:v>1.5880828537850656E-2</c:v>
                </c:pt>
                <c:pt idx="2372">
                  <c:v>1.5876035854373027E-2</c:v>
                </c:pt>
                <c:pt idx="2373">
                  <c:v>1.5871267715019836E-2</c:v>
                </c:pt>
                <c:pt idx="2374">
                  <c:v>1.5866524236723301E-2</c:v>
                </c:pt>
                <c:pt idx="2375">
                  <c:v>1.5861805536404011E-2</c:v>
                </c:pt>
                <c:pt idx="2376">
                  <c:v>1.5857111731011522E-2</c:v>
                </c:pt>
                <c:pt idx="2377">
                  <c:v>1.5852442937449033E-2</c:v>
                </c:pt>
                <c:pt idx="2378">
                  <c:v>1.5847799272677644E-2</c:v>
                </c:pt>
                <c:pt idx="2379">
                  <c:v>1.5843180853600536E-2</c:v>
                </c:pt>
                <c:pt idx="2380">
                  <c:v>1.58385877971788E-2</c:v>
                </c:pt>
                <c:pt idx="2381">
                  <c:v>1.5834020220327174E-2</c:v>
                </c:pt>
                <c:pt idx="2382">
                  <c:v>1.5829478239971974E-2</c:v>
                </c:pt>
                <c:pt idx="2383">
                  <c:v>1.5824961973045309E-2</c:v>
                </c:pt>
                <c:pt idx="2384">
                  <c:v>1.5820471536508236E-2</c:v>
                </c:pt>
                <c:pt idx="2385">
                  <c:v>1.5816007047240722E-2</c:v>
                </c:pt>
                <c:pt idx="2386">
                  <c:v>1.5811568622221196E-2</c:v>
                </c:pt>
                <c:pt idx="2387">
                  <c:v>1.5807156378346992E-2</c:v>
                </c:pt>
                <c:pt idx="2388">
                  <c:v>1.5802770432561789E-2</c:v>
                </c:pt>
                <c:pt idx="2389">
                  <c:v>1.5798410901815056E-2</c:v>
                </c:pt>
                <c:pt idx="2390">
                  <c:v>1.5794077903004126E-2</c:v>
                </c:pt>
                <c:pt idx="2391">
                  <c:v>1.5789771553090057E-2</c:v>
                </c:pt>
                <c:pt idx="2392">
                  <c:v>1.5785491968981782E-2</c:v>
                </c:pt>
                <c:pt idx="2393">
                  <c:v>1.5781239267617202E-2</c:v>
                </c:pt>
                <c:pt idx="2394">
                  <c:v>1.5777013565945797E-2</c:v>
                </c:pt>
                <c:pt idx="2395">
                  <c:v>1.5772814980864941E-2</c:v>
                </c:pt>
                <c:pt idx="2396">
                  <c:v>1.576864362932992E-2</c:v>
                </c:pt>
                <c:pt idx="2397">
                  <c:v>1.5764499628278684E-2</c:v>
                </c:pt>
                <c:pt idx="2398">
                  <c:v>1.5760383094620196E-2</c:v>
                </c:pt>
                <c:pt idx="2399">
                  <c:v>1.5756294145292421E-2</c:v>
                </c:pt>
                <c:pt idx="2400">
                  <c:v>1.5752232897239114E-2</c:v>
                </c:pt>
                <c:pt idx="2401">
                  <c:v>1.5748199467363517E-2</c:v>
                </c:pt>
                <c:pt idx="2402">
                  <c:v>1.5744193972644163E-2</c:v>
                </c:pt>
                <c:pt idx="2403">
                  <c:v>1.5740216529955362E-2</c:v>
                </c:pt>
                <c:pt idx="2404">
                  <c:v>1.5736267256281494E-2</c:v>
                </c:pt>
                <c:pt idx="2405">
                  <c:v>1.5732346268514275E-2</c:v>
                </c:pt>
                <c:pt idx="2406">
                  <c:v>1.5728453683603365E-2</c:v>
                </c:pt>
                <c:pt idx="2407">
                  <c:v>1.5724589618481079E-2</c:v>
                </c:pt>
                <c:pt idx="2408">
                  <c:v>1.5763824749498813E-2</c:v>
                </c:pt>
                <c:pt idx="2409">
                  <c:v>1.5716947515308558E-2</c:v>
                </c:pt>
                <c:pt idx="2410">
                  <c:v>1.5713169711123069E-2</c:v>
                </c:pt>
                <c:pt idx="2411">
                  <c:v>1.5709420886531541E-2</c:v>
                </c:pt>
                <c:pt idx="2412">
                  <c:v>1.5705697129979882E-2</c:v>
                </c:pt>
                <c:pt idx="2413">
                  <c:v>1.5701987968801415E-2</c:v>
                </c:pt>
                <c:pt idx="2414">
                  <c:v>1.5698291763166131E-2</c:v>
                </c:pt>
                <c:pt idx="2415">
                  <c:v>1.5694608583754471E-2</c:v>
                </c:pt>
                <c:pt idx="2416">
                  <c:v>1.5690938501241054E-2</c:v>
                </c:pt>
                <c:pt idx="2417">
                  <c:v>1.5687281586254147E-2</c:v>
                </c:pt>
                <c:pt idx="2418">
                  <c:v>1.56836379094915E-2</c:v>
                </c:pt>
                <c:pt idx="2419">
                  <c:v>1.5680007541581335E-2</c:v>
                </c:pt>
                <c:pt idx="2420">
                  <c:v>1.5676390553198204E-2</c:v>
                </c:pt>
                <c:pt idx="2421">
                  <c:v>1.5672787015005039E-2</c:v>
                </c:pt>
                <c:pt idx="2422">
                  <c:v>1.5669196997647388E-2</c:v>
                </c:pt>
                <c:pt idx="2423">
                  <c:v>1.5665620571817127E-2</c:v>
                </c:pt>
                <c:pt idx="2424">
                  <c:v>1.5662057808136579E-2</c:v>
                </c:pt>
                <c:pt idx="2425">
                  <c:v>1.5658508777297589E-2</c:v>
                </c:pt>
                <c:pt idx="2426">
                  <c:v>1.5654973549939839E-2</c:v>
                </c:pt>
                <c:pt idx="2427">
                  <c:v>1.5651452196737747E-2</c:v>
                </c:pt>
                <c:pt idx="2428">
                  <c:v>1.5647944788342548E-2</c:v>
                </c:pt>
                <c:pt idx="2429">
                  <c:v>1.5644451395411256E-2</c:v>
                </c:pt>
                <c:pt idx="2430">
                  <c:v>1.5640972088624038E-2</c:v>
                </c:pt>
                <c:pt idx="2431">
                  <c:v>1.5637506938614706E-2</c:v>
                </c:pt>
                <c:pt idx="2432">
                  <c:v>1.5634056016074982E-2</c:v>
                </c:pt>
                <c:pt idx="2433">
                  <c:v>1.5630619391627062E-2</c:v>
                </c:pt>
                <c:pt idx="2434">
                  <c:v>1.562719713596844E-2</c:v>
                </c:pt>
                <c:pt idx="2435">
                  <c:v>1.5623789319732864E-2</c:v>
                </c:pt>
                <c:pt idx="2436">
                  <c:v>1.5620396013594631E-2</c:v>
                </c:pt>
                <c:pt idx="2437">
                  <c:v>1.5617017288210636E-2</c:v>
                </c:pt>
                <c:pt idx="2438">
                  <c:v>1.5613653214231976E-2</c:v>
                </c:pt>
                <c:pt idx="2439">
                  <c:v>1.5610303862356073E-2</c:v>
                </c:pt>
                <c:pt idx="2440">
                  <c:v>1.5606969303181872E-2</c:v>
                </c:pt>
                <c:pt idx="2441">
                  <c:v>1.5603649607424148E-2</c:v>
                </c:pt>
                <c:pt idx="2442">
                  <c:v>1.5600344845722368E-2</c:v>
                </c:pt>
                <c:pt idx="2443">
                  <c:v>1.5597055088727571E-2</c:v>
                </c:pt>
                <c:pt idx="2444">
                  <c:v>1.5593780407113957E-2</c:v>
                </c:pt>
                <c:pt idx="2445">
                  <c:v>1.5590520871544132E-2</c:v>
                </c:pt>
                <c:pt idx="2446">
                  <c:v>1.5587276552657528E-2</c:v>
                </c:pt>
                <c:pt idx="2447">
                  <c:v>1.5584047521151482E-2</c:v>
                </c:pt>
                <c:pt idx="2448">
                  <c:v>1.5580833847636444E-2</c:v>
                </c:pt>
                <c:pt idx="2449">
                  <c:v>1.5577635602821327E-2</c:v>
                </c:pt>
                <c:pt idx="2450">
                  <c:v>1.5574452857333942E-2</c:v>
                </c:pt>
                <c:pt idx="2451">
                  <c:v>1.5571285681860014E-2</c:v>
                </c:pt>
                <c:pt idx="2452">
                  <c:v>1.5568134147033136E-2</c:v>
                </c:pt>
                <c:pt idx="2453">
                  <c:v>1.5564998323533226E-2</c:v>
                </c:pt>
                <c:pt idx="2454">
                  <c:v>1.5561878282005451E-2</c:v>
                </c:pt>
                <c:pt idx="2455">
                  <c:v>1.5558774093123931E-2</c:v>
                </c:pt>
                <c:pt idx="2456">
                  <c:v>1.5555685827551192E-2</c:v>
                </c:pt>
                <c:pt idx="2457">
                  <c:v>1.5552613555926591E-2</c:v>
                </c:pt>
                <c:pt idx="2458">
                  <c:v>1.5549557348930026E-2</c:v>
                </c:pt>
                <c:pt idx="2459">
                  <c:v>1.5546517277218225E-2</c:v>
                </c:pt>
                <c:pt idx="2460">
                  <c:v>1.5543493411453699E-2</c:v>
                </c:pt>
                <c:pt idx="2461">
                  <c:v>1.5540485822287379E-2</c:v>
                </c:pt>
                <c:pt idx="2462">
                  <c:v>1.5537494580375981E-2</c:v>
                </c:pt>
                <c:pt idx="2463">
                  <c:v>1.5534519754528422E-2</c:v>
                </c:pt>
                <c:pt idx="2464">
                  <c:v>1.553156046330483E-2</c:v>
                </c:pt>
                <c:pt idx="2465">
                  <c:v>1.5528614274795681E-2</c:v>
                </c:pt>
                <c:pt idx="2466">
                  <c:v>1.5525680844813884E-2</c:v>
                </c:pt>
                <c:pt idx="2467">
                  <c:v>1.55227602335157E-2</c:v>
                </c:pt>
                <c:pt idx="2468">
                  <c:v>1.5519852500987872E-2</c:v>
                </c:pt>
                <c:pt idx="2469">
                  <c:v>1.5516957707351887E-2</c:v>
                </c:pt>
                <c:pt idx="2470">
                  <c:v>1.5514075912711851E-2</c:v>
                </c:pt>
                <c:pt idx="2471">
                  <c:v>1.5511207177206615E-2</c:v>
                </c:pt>
                <c:pt idx="2472">
                  <c:v>1.5508351560922895E-2</c:v>
                </c:pt>
                <c:pt idx="2473">
                  <c:v>1.5505509123976356E-2</c:v>
                </c:pt>
                <c:pt idx="2474">
                  <c:v>1.5502679926500042E-2</c:v>
                </c:pt>
                <c:pt idx="2475">
                  <c:v>1.5499864028586437E-2</c:v>
                </c:pt>
                <c:pt idx="2476">
                  <c:v>1.5497061490368573E-2</c:v>
                </c:pt>
                <c:pt idx="2477">
                  <c:v>1.549427237193313E-2</c:v>
                </c:pt>
                <c:pt idx="2478">
                  <c:v>1.549149673341892E-2</c:v>
                </c:pt>
                <c:pt idx="2479">
                  <c:v>1.5488734634929991E-2</c:v>
                </c:pt>
                <c:pt idx="2480">
                  <c:v>1.54859861365646E-2</c:v>
                </c:pt>
                <c:pt idx="2481">
                  <c:v>1.5483251298473128E-2</c:v>
                </c:pt>
                <c:pt idx="2482">
                  <c:v>1.5480530180719069E-2</c:v>
                </c:pt>
                <c:pt idx="2483">
                  <c:v>1.5477822843458586E-2</c:v>
                </c:pt>
                <c:pt idx="2484">
                  <c:v>1.5475129346784128E-2</c:v>
                </c:pt>
                <c:pt idx="2485">
                  <c:v>1.54724497508171E-2</c:v>
                </c:pt>
                <c:pt idx="2486">
                  <c:v>1.5469784115667323E-2</c:v>
                </c:pt>
                <c:pt idx="2487">
                  <c:v>1.5467132501456196E-2</c:v>
                </c:pt>
                <c:pt idx="2488">
                  <c:v>1.5464494968258784E-2</c:v>
                </c:pt>
                <c:pt idx="2489">
                  <c:v>1.5461871576265987E-2</c:v>
                </c:pt>
                <c:pt idx="2490">
                  <c:v>1.5459262385506529E-2</c:v>
                </c:pt>
                <c:pt idx="2491">
                  <c:v>1.5456667456136558E-2</c:v>
                </c:pt>
                <c:pt idx="2492">
                  <c:v>1.5454086848283262E-2</c:v>
                </c:pt>
                <c:pt idx="2493">
                  <c:v>1.5451520622021696E-2</c:v>
                </c:pt>
                <c:pt idx="2494">
                  <c:v>1.5448968837490636E-2</c:v>
                </c:pt>
                <c:pt idx="2495">
                  <c:v>1.5446431554794093E-2</c:v>
                </c:pt>
                <c:pt idx="2496">
                  <c:v>1.5443908834047677E-2</c:v>
                </c:pt>
                <c:pt idx="2497">
                  <c:v>1.5441400735361198E-2</c:v>
                </c:pt>
                <c:pt idx="2498">
                  <c:v>1.5438907318867641E-2</c:v>
                </c:pt>
                <c:pt idx="2499">
                  <c:v>1.5436428644653652E-2</c:v>
                </c:pt>
                <c:pt idx="2500">
                  <c:v>1.5433964772840631E-2</c:v>
                </c:pt>
                <c:pt idx="2501">
                  <c:v>1.5431515763549983E-2</c:v>
                </c:pt>
                <c:pt idx="2502">
                  <c:v>1.5429081676885741E-2</c:v>
                </c:pt>
                <c:pt idx="2503">
                  <c:v>1.5426816514473791E-2</c:v>
                </c:pt>
                <c:pt idx="2504">
                  <c:v>1.5423916306116671E-2</c:v>
                </c:pt>
                <c:pt idx="2505">
                  <c:v>1.5421529510486427E-2</c:v>
                </c:pt>
                <c:pt idx="2506">
                  <c:v>1.5419157886557856E-2</c:v>
                </c:pt>
                <c:pt idx="2507">
                  <c:v>1.5416801494382874E-2</c:v>
                </c:pt>
                <c:pt idx="2508">
                  <c:v>1.5414460394123463E-2</c:v>
                </c:pt>
                <c:pt idx="2509">
                  <c:v>1.5412134645872096E-2</c:v>
                </c:pt>
                <c:pt idx="2510">
                  <c:v>1.5409824309750218E-2</c:v>
                </c:pt>
                <c:pt idx="2511">
                  <c:v>1.5407529445844522E-2</c:v>
                </c:pt>
                <c:pt idx="2512">
                  <c:v>1.5405250114317011E-2</c:v>
                </c:pt>
                <c:pt idx="2513">
                  <c:v>1.5402986375248603E-2</c:v>
                </c:pt>
                <c:pt idx="2514">
                  <c:v>1.5400738288749178E-2</c:v>
                </c:pt>
                <c:pt idx="2515">
                  <c:v>1.5398505924972715E-2</c:v>
                </c:pt>
                <c:pt idx="2516">
                  <c:v>1.5396294441775316E-2</c:v>
                </c:pt>
                <c:pt idx="2517">
                  <c:v>1.5394117298056849E-2</c:v>
                </c:pt>
                <c:pt idx="2518">
                  <c:v>1.5391976773144762E-2</c:v>
                </c:pt>
                <c:pt idx="2519">
                  <c:v>1.5389872981673963E-2</c:v>
                </c:pt>
                <c:pt idx="2520">
                  <c:v>1.5387806038291067E-2</c:v>
                </c:pt>
                <c:pt idx="2521">
                  <c:v>1.5385776057642813E-2</c:v>
                </c:pt>
                <c:pt idx="2522">
                  <c:v>1.5383783154347089E-2</c:v>
                </c:pt>
                <c:pt idx="2523">
                  <c:v>1.5381827443079839E-2</c:v>
                </c:pt>
                <c:pt idx="2524">
                  <c:v>1.5379909038453409E-2</c:v>
                </c:pt>
                <c:pt idx="2525">
                  <c:v>1.537802805514399E-2</c:v>
                </c:pt>
                <c:pt idx="2526">
                  <c:v>1.5376184607764189E-2</c:v>
                </c:pt>
                <c:pt idx="2527">
                  <c:v>1.5374378810955689E-2</c:v>
                </c:pt>
                <c:pt idx="2528">
                  <c:v>1.5372610779383495E-2</c:v>
                </c:pt>
                <c:pt idx="2529">
                  <c:v>1.5370880627666388E-2</c:v>
                </c:pt>
                <c:pt idx="2530">
                  <c:v>1.5369188470487008E-2</c:v>
                </c:pt>
                <c:pt idx="2531">
                  <c:v>1.5367534422435453E-2</c:v>
                </c:pt>
                <c:pt idx="2532">
                  <c:v>1.5365918598188835E-2</c:v>
                </c:pt>
                <c:pt idx="2533">
                  <c:v>1.5364341112378083E-2</c:v>
                </c:pt>
                <c:pt idx="2534">
                  <c:v>1.536280207966321E-2</c:v>
                </c:pt>
                <c:pt idx="2535">
                  <c:v>1.5361301614652257E-2</c:v>
                </c:pt>
                <c:pt idx="2536">
                  <c:v>1.5359839832022907E-2</c:v>
                </c:pt>
                <c:pt idx="2537">
                  <c:v>1.5358416846406656E-2</c:v>
                </c:pt>
                <c:pt idx="2538">
                  <c:v>1.5357032772446731E-2</c:v>
                </c:pt>
                <c:pt idx="2539">
                  <c:v>1.5355687724774917E-2</c:v>
                </c:pt>
                <c:pt idx="2540">
                  <c:v>1.5354381818052123E-2</c:v>
                </c:pt>
                <c:pt idx="2541">
                  <c:v>1.5353115166916237E-2</c:v>
                </c:pt>
                <c:pt idx="2542">
                  <c:v>1.5351887886016881E-2</c:v>
                </c:pt>
                <c:pt idx="2543">
                  <c:v>1.5350700089980674E-2</c:v>
                </c:pt>
                <c:pt idx="2544">
                  <c:v>1.5349551893463346E-2</c:v>
                </c:pt>
                <c:pt idx="2545">
                  <c:v>1.5348443411109211E-2</c:v>
                </c:pt>
                <c:pt idx="2546">
                  <c:v>1.5347374757556943E-2</c:v>
                </c:pt>
                <c:pt idx="2547">
                  <c:v>1.5346346047456966E-2</c:v>
                </c:pt>
                <c:pt idx="2548">
                  <c:v>1.5345357395448291E-2</c:v>
                </c:pt>
                <c:pt idx="2549">
                  <c:v>1.5344408916175882E-2</c:v>
                </c:pt>
                <c:pt idx="2550">
                  <c:v>1.5343500724290663E-2</c:v>
                </c:pt>
                <c:pt idx="2551">
                  <c:v>1.5342632934426359E-2</c:v>
                </c:pt>
                <c:pt idx="2552">
                  <c:v>1.5341805661234239E-2</c:v>
                </c:pt>
                <c:pt idx="2553">
                  <c:v>1.5341019019359949E-2</c:v>
                </c:pt>
                <c:pt idx="2554">
                  <c:v>1.5340273123443528E-2</c:v>
                </c:pt>
                <c:pt idx="2555">
                  <c:v>1.5339842120654507E-2</c:v>
                </c:pt>
                <c:pt idx="2556">
                  <c:v>1.5338812513957131E-2</c:v>
                </c:pt>
                <c:pt idx="2557">
                  <c:v>1.5338195423123332E-2</c:v>
                </c:pt>
                <c:pt idx="2558">
                  <c:v>1.5337619553218865E-2</c:v>
                </c:pt>
                <c:pt idx="2559">
                  <c:v>1.5337085018873115E-2</c:v>
                </c:pt>
                <c:pt idx="2560">
                  <c:v>1.5336591934750406E-2</c:v>
                </c:pt>
                <c:pt idx="2561">
                  <c:v>1.5336140415457318E-2</c:v>
                </c:pt>
                <c:pt idx="2562">
                  <c:v>1.5335730575670142E-2</c:v>
                </c:pt>
                <c:pt idx="2563">
                  <c:v>1.5335362530030606E-2</c:v>
                </c:pt>
                <c:pt idx="2564">
                  <c:v>1.5335036393186412E-2</c:v>
                </c:pt>
                <c:pt idx="2565">
                  <c:v>1.5334752279762307E-2</c:v>
                </c:pt>
                <c:pt idx="2566">
                  <c:v>1.5334510304429557E-2</c:v>
                </c:pt>
                <c:pt idx="2567">
                  <c:v>1.5334310551692688E-2</c:v>
                </c:pt>
                <c:pt idx="2568">
                  <c:v>1.5334137816659902E-2</c:v>
                </c:pt>
                <c:pt idx="2569">
                  <c:v>1.533395195072124E-2</c:v>
                </c:pt>
                <c:pt idx="2570">
                  <c:v>1.5333746404624942E-2</c:v>
                </c:pt>
                <c:pt idx="2571">
                  <c:v>1.533352113461549E-2</c:v>
                </c:pt>
                <c:pt idx="2572">
                  <c:v>1.5333276096885284E-2</c:v>
                </c:pt>
                <c:pt idx="2573">
                  <c:v>1.5333011247678904E-2</c:v>
                </c:pt>
                <c:pt idx="2574">
                  <c:v>1.5332726543217799E-2</c:v>
                </c:pt>
                <c:pt idx="2575">
                  <c:v>1.5332421939723477E-2</c:v>
                </c:pt>
                <c:pt idx="2576">
                  <c:v>1.5332097393440653E-2</c:v>
                </c:pt>
                <c:pt idx="2577">
                  <c:v>1.5331752860556174E-2</c:v>
                </c:pt>
                <c:pt idx="2578">
                  <c:v>1.5331388297326436E-2</c:v>
                </c:pt>
                <c:pt idx="2579">
                  <c:v>1.5331003659967339E-2</c:v>
                </c:pt>
                <c:pt idx="2580">
                  <c:v>1.5330598904700631E-2</c:v>
                </c:pt>
                <c:pt idx="2581">
                  <c:v>1.5330173987748099E-2</c:v>
                </c:pt>
                <c:pt idx="2582">
                  <c:v>1.5329728865354761E-2</c:v>
                </c:pt>
                <c:pt idx="2583">
                  <c:v>1.5329263493713538E-2</c:v>
                </c:pt>
                <c:pt idx="2584">
                  <c:v>1.5328777829086924E-2</c:v>
                </c:pt>
                <c:pt idx="2585">
                  <c:v>1.5328271827667949E-2</c:v>
                </c:pt>
                <c:pt idx="2586">
                  <c:v>1.5327745445684446E-2</c:v>
                </c:pt>
                <c:pt idx="2587">
                  <c:v>1.5327198639393266E-2</c:v>
                </c:pt>
                <c:pt idx="2588">
                  <c:v>1.5326631364976008E-2</c:v>
                </c:pt>
                <c:pt idx="2589">
                  <c:v>1.5326043578695417E-2</c:v>
                </c:pt>
                <c:pt idx="2590">
                  <c:v>1.5325435236744778E-2</c:v>
                </c:pt>
                <c:pt idx="2591">
                  <c:v>1.5324806295375361E-2</c:v>
                </c:pt>
                <c:pt idx="2592">
                  <c:v>1.5324156710803725E-2</c:v>
                </c:pt>
                <c:pt idx="2593">
                  <c:v>1.5323486439246491E-2</c:v>
                </c:pt>
                <c:pt idx="2594">
                  <c:v>1.5322795436931907E-2</c:v>
                </c:pt>
                <c:pt idx="2595">
                  <c:v>1.5322083660099876E-2</c:v>
                </c:pt>
                <c:pt idx="2596">
                  <c:v>1.5321351064955586E-2</c:v>
                </c:pt>
                <c:pt idx="2597">
                  <c:v>1.5320597607739043E-2</c:v>
                </c:pt>
                <c:pt idx="2598">
                  <c:v>1.5319823244672924E-2</c:v>
                </c:pt>
                <c:pt idx="2599">
                  <c:v>1.5319027931968385E-2</c:v>
                </c:pt>
                <c:pt idx="2600">
                  <c:v>1.5318211625877176E-2</c:v>
                </c:pt>
                <c:pt idx="2601">
                  <c:v>1.5317374282598982E-2</c:v>
                </c:pt>
                <c:pt idx="2602">
                  <c:v>1.5316515858379868E-2</c:v>
                </c:pt>
                <c:pt idx="2603">
                  <c:v>1.5315636309431219E-2</c:v>
                </c:pt>
                <c:pt idx="2604">
                  <c:v>1.5314735591976051E-2</c:v>
                </c:pt>
                <c:pt idx="2605">
                  <c:v>1.5313813662254814E-2</c:v>
                </c:pt>
                <c:pt idx="2606">
                  <c:v>1.5312870476496439E-2</c:v>
                </c:pt>
                <c:pt idx="2607">
                  <c:v>1.5312157151204779E-2</c:v>
                </c:pt>
                <c:pt idx="2608">
                  <c:v>1.5310777584088104E-2</c:v>
                </c:pt>
                <c:pt idx="2609">
                  <c:v>1.5309767308609366E-2</c:v>
                </c:pt>
                <c:pt idx="2610">
                  <c:v>1.5308735595736948E-2</c:v>
                </c:pt>
                <c:pt idx="2611">
                  <c:v>1.5307682401700082E-2</c:v>
                </c:pt>
                <c:pt idx="2612">
                  <c:v>1.5306607682710678E-2</c:v>
                </c:pt>
                <c:pt idx="2613">
                  <c:v>1.5305511394986499E-2</c:v>
                </c:pt>
                <c:pt idx="2614">
                  <c:v>1.5304393494797508E-2</c:v>
                </c:pt>
                <c:pt idx="2615">
                  <c:v>1.5303253938315251E-2</c:v>
                </c:pt>
                <c:pt idx="2616">
                  <c:v>1.5302092681798225E-2</c:v>
                </c:pt>
                <c:pt idx="2617">
                  <c:v>1.5342829981961601E-2</c:v>
                </c:pt>
                <c:pt idx="2618">
                  <c:v>1.5299704893531964E-2</c:v>
                </c:pt>
                <c:pt idx="2619">
                  <c:v>1.5298478274247905E-2</c:v>
                </c:pt>
                <c:pt idx="2620">
                  <c:v>1.5297232817061255E-2</c:v>
                </c:pt>
                <c:pt idx="2621">
                  <c:v>1.5296903873261786E-2</c:v>
                </c:pt>
                <c:pt idx="2622">
                  <c:v>1.5294005498377604E-2</c:v>
                </c:pt>
                <c:pt idx="2623">
                  <c:v>1.5292743855684857E-2</c:v>
                </c:pt>
                <c:pt idx="2624">
                  <c:v>1.5291478533293481E-2</c:v>
                </c:pt>
                <c:pt idx="2625">
                  <c:v>1.5290209532408838E-2</c:v>
                </c:pt>
                <c:pt idx="2626">
                  <c:v>1.5288936854317378E-2</c:v>
                </c:pt>
                <c:pt idx="2627">
                  <c:v>1.5287660500236045E-2</c:v>
                </c:pt>
                <c:pt idx="2628">
                  <c:v>1.5286380471416545E-2</c:v>
                </c:pt>
                <c:pt idx="2629">
                  <c:v>1.5285096769098993E-2</c:v>
                </c:pt>
                <c:pt idx="2630">
                  <c:v>1.5283809394558263E-2</c:v>
                </c:pt>
                <c:pt idx="2631">
                  <c:v>1.5282518348988139E-2</c:v>
                </c:pt>
                <c:pt idx="2632">
                  <c:v>1.5281223633680866E-2</c:v>
                </c:pt>
                <c:pt idx="2633">
                  <c:v>1.5279925249841822E-2</c:v>
                </c:pt>
                <c:pt idx="2634">
                  <c:v>1.5278623198763261E-2</c:v>
                </c:pt>
                <c:pt idx="2635">
                  <c:v>1.5277317481638965E-2</c:v>
                </c:pt>
                <c:pt idx="2636">
                  <c:v>1.5276008099743821E-2</c:v>
                </c:pt>
                <c:pt idx="2637">
                  <c:v>1.5274695054317951E-2</c:v>
                </c:pt>
                <c:pt idx="2638">
                  <c:v>1.5273378346607283E-2</c:v>
                </c:pt>
                <c:pt idx="2639">
                  <c:v>1.5272057977846152E-2</c:v>
                </c:pt>
                <c:pt idx="2640">
                  <c:v>1.5270733949292065E-2</c:v>
                </c:pt>
                <c:pt idx="2641">
                  <c:v>1.5269406262190952E-2</c:v>
                </c:pt>
                <c:pt idx="2642">
                  <c:v>1.5268074917777154E-2</c:v>
                </c:pt>
                <c:pt idx="2643">
                  <c:v>1.5266739917296603E-2</c:v>
                </c:pt>
                <c:pt idx="2644">
                  <c:v>1.5265401262001016E-2</c:v>
                </c:pt>
                <c:pt idx="2645">
                  <c:v>1.5264058953130532E-2</c:v>
                </c:pt>
                <c:pt idx="2646">
                  <c:v>1.5262712991931082E-2</c:v>
                </c:pt>
                <c:pt idx="2647">
                  <c:v>1.5261363379654396E-2</c:v>
                </c:pt>
                <c:pt idx="2648">
                  <c:v>1.5260010117540615E-2</c:v>
                </c:pt>
                <c:pt idx="2649">
                  <c:v>1.5258653206818297E-2</c:v>
                </c:pt>
                <c:pt idx="2650">
                  <c:v>1.5257292648762341E-2</c:v>
                </c:pt>
                <c:pt idx="2651">
                  <c:v>1.5255928444595519E-2</c:v>
                </c:pt>
                <c:pt idx="2652">
                  <c:v>1.5254560595575352E-2</c:v>
                </c:pt>
                <c:pt idx="2653">
                  <c:v>1.5253189102924612E-2</c:v>
                </c:pt>
                <c:pt idx="2654">
                  <c:v>1.525181396792979E-2</c:v>
                </c:pt>
                <c:pt idx="2655">
                  <c:v>1.525043519179628E-2</c:v>
                </c:pt>
                <c:pt idx="2656">
                  <c:v>1.5249052775787409E-2</c:v>
                </c:pt>
                <c:pt idx="2657">
                  <c:v>1.5247666721143324E-2</c:v>
                </c:pt>
                <c:pt idx="2658">
                  <c:v>1.5246277029109981E-2</c:v>
                </c:pt>
                <c:pt idx="2659">
                  <c:v>1.5244883700939113E-2</c:v>
                </c:pt>
                <c:pt idx="2660">
                  <c:v>1.5243486737853503E-2</c:v>
                </c:pt>
                <c:pt idx="2661">
                  <c:v>1.5242086141122274E-2</c:v>
                </c:pt>
                <c:pt idx="2662">
                  <c:v>1.5240681911979791E-2</c:v>
                </c:pt>
                <c:pt idx="2663">
                  <c:v>1.5239274051677803E-2</c:v>
                </c:pt>
                <c:pt idx="2664">
                  <c:v>1.5237862561444887E-2</c:v>
                </c:pt>
                <c:pt idx="2665">
                  <c:v>1.5236447442544371E-2</c:v>
                </c:pt>
                <c:pt idx="2666">
                  <c:v>1.5235028696216426E-2</c:v>
                </c:pt>
                <c:pt idx="2667">
                  <c:v>1.5233606323701217E-2</c:v>
                </c:pt>
                <c:pt idx="2668">
                  <c:v>1.5232180326238911E-2</c:v>
                </c:pt>
                <c:pt idx="2669">
                  <c:v>1.523075070509864E-2</c:v>
                </c:pt>
                <c:pt idx="2670">
                  <c:v>1.5229317461491611E-2</c:v>
                </c:pt>
                <c:pt idx="2671">
                  <c:v>1.5227880586764574E-2</c:v>
                </c:pt>
                <c:pt idx="2672">
                  <c:v>1.52264350417721E-2</c:v>
                </c:pt>
                <c:pt idx="2673">
                  <c:v>1.5224967581721172E-2</c:v>
                </c:pt>
                <c:pt idx="2674">
                  <c:v>1.5223476018414426E-2</c:v>
                </c:pt>
                <c:pt idx="2675">
                  <c:v>1.5221960304236669E-2</c:v>
                </c:pt>
                <c:pt idx="2676">
                  <c:v>1.522042039160176E-2</c:v>
                </c:pt>
                <c:pt idx="2677">
                  <c:v>1.52188562328657E-2</c:v>
                </c:pt>
                <c:pt idx="2678">
                  <c:v>1.5217267780430916E-2</c:v>
                </c:pt>
                <c:pt idx="2679">
                  <c:v>1.5215654986676739E-2</c:v>
                </c:pt>
                <c:pt idx="2680">
                  <c:v>1.5214017804005754E-2</c:v>
                </c:pt>
                <c:pt idx="2681">
                  <c:v>1.5212356184797451E-2</c:v>
                </c:pt>
                <c:pt idx="2682">
                  <c:v>1.5210670081442995E-2</c:v>
                </c:pt>
                <c:pt idx="2683">
                  <c:v>1.5208959446322038E-2</c:v>
                </c:pt>
                <c:pt idx="2684">
                  <c:v>1.5207224231843283E-2</c:v>
                </c:pt>
                <c:pt idx="2685">
                  <c:v>1.5205464390363374E-2</c:v>
                </c:pt>
                <c:pt idx="2686">
                  <c:v>1.5203679874291179E-2</c:v>
                </c:pt>
                <c:pt idx="2687">
                  <c:v>1.5201870636029853E-2</c:v>
                </c:pt>
                <c:pt idx="2688">
                  <c:v>1.5200036627936293E-2</c:v>
                </c:pt>
                <c:pt idx="2689">
                  <c:v>1.5198177802408027E-2</c:v>
                </c:pt>
                <c:pt idx="2690">
                  <c:v>1.5196294111848469E-2</c:v>
                </c:pt>
                <c:pt idx="2691">
                  <c:v>1.5194385508637932E-2</c:v>
                </c:pt>
                <c:pt idx="2692">
                  <c:v>1.5192451945156825E-2</c:v>
                </c:pt>
                <c:pt idx="2693">
                  <c:v>1.5190493373803019E-2</c:v>
                </c:pt>
                <c:pt idx="2694">
                  <c:v>1.5188509746962883E-2</c:v>
                </c:pt>
                <c:pt idx="2695">
                  <c:v>1.5186501017022878E-2</c:v>
                </c:pt>
                <c:pt idx="2696">
                  <c:v>1.518446713638113E-2</c:v>
                </c:pt>
                <c:pt idx="2697">
                  <c:v>1.5182408057406893E-2</c:v>
                </c:pt>
                <c:pt idx="2698">
                  <c:v>1.5180323732527439E-2</c:v>
                </c:pt>
                <c:pt idx="2699">
                  <c:v>1.5178214114065855E-2</c:v>
                </c:pt>
                <c:pt idx="2700">
                  <c:v>1.5176079154484341E-2</c:v>
                </c:pt>
                <c:pt idx="2701">
                  <c:v>1.5173918806111962E-2</c:v>
                </c:pt>
                <c:pt idx="2702">
                  <c:v>1.517173302139951E-2</c:v>
                </c:pt>
                <c:pt idx="2703">
                  <c:v>1.5169521752664642E-2</c:v>
                </c:pt>
                <c:pt idx="2704">
                  <c:v>1.5167284952352542E-2</c:v>
                </c:pt>
                <c:pt idx="2705">
                  <c:v>1.5165022572827386E-2</c:v>
                </c:pt>
                <c:pt idx="2706">
                  <c:v>1.516273456648241E-2</c:v>
                </c:pt>
                <c:pt idx="2707">
                  <c:v>1.5160420885722524E-2</c:v>
                </c:pt>
                <c:pt idx="2708">
                  <c:v>1.5158081482894806E-2</c:v>
                </c:pt>
                <c:pt idx="2709">
                  <c:v>1.5155716310444899E-2</c:v>
                </c:pt>
                <c:pt idx="2710">
                  <c:v>1.5153325320720066E-2</c:v>
                </c:pt>
                <c:pt idx="2711">
                  <c:v>1.5150908466125591E-2</c:v>
                </c:pt>
                <c:pt idx="2712">
                  <c:v>1.514846569905527E-2</c:v>
                </c:pt>
                <c:pt idx="2713">
                  <c:v>1.5145996971868235E-2</c:v>
                </c:pt>
                <c:pt idx="2714">
                  <c:v>1.5143502237004808E-2</c:v>
                </c:pt>
                <c:pt idx="2715">
                  <c:v>1.5140981446830107E-2</c:v>
                </c:pt>
                <c:pt idx="2716">
                  <c:v>1.5138434553715139E-2</c:v>
                </c:pt>
                <c:pt idx="2717">
                  <c:v>1.5135861510065764E-2</c:v>
                </c:pt>
                <c:pt idx="2718">
                  <c:v>1.5133262268276345E-2</c:v>
                </c:pt>
                <c:pt idx="2719">
                  <c:v>1.5130636780735562E-2</c:v>
                </c:pt>
                <c:pt idx="2720">
                  <c:v>1.5127984999849568E-2</c:v>
                </c:pt>
                <c:pt idx="2721">
                  <c:v>1.5125306877943516E-2</c:v>
                </c:pt>
                <c:pt idx="2722">
                  <c:v>1.5122602367493267E-2</c:v>
                </c:pt>
                <c:pt idx="2723">
                  <c:v>1.5119871427068356E-2</c:v>
                </c:pt>
                <c:pt idx="2724">
                  <c:v>1.5117117172182478E-2</c:v>
                </c:pt>
                <c:pt idx="2725">
                  <c:v>1.5114347867573928E-2</c:v>
                </c:pt>
                <c:pt idx="2726">
                  <c:v>1.5111564838728489E-2</c:v>
                </c:pt>
                <c:pt idx="2727">
                  <c:v>1.5108768067763694E-2</c:v>
                </c:pt>
                <c:pt idx="2728">
                  <c:v>1.5105957536820282E-2</c:v>
                </c:pt>
                <c:pt idx="2729">
                  <c:v>1.5103133228015854E-2</c:v>
                </c:pt>
                <c:pt idx="2730">
                  <c:v>1.5100295123491201E-2</c:v>
                </c:pt>
                <c:pt idx="2731">
                  <c:v>1.5097443205346608E-2</c:v>
                </c:pt>
                <c:pt idx="2732">
                  <c:v>1.5094577455717134E-2</c:v>
                </c:pt>
                <c:pt idx="2733">
                  <c:v>1.5091697856732086E-2</c:v>
                </c:pt>
                <c:pt idx="2734">
                  <c:v>1.5088804390532371E-2</c:v>
                </c:pt>
                <c:pt idx="2735">
                  <c:v>1.5085897039189434E-2</c:v>
                </c:pt>
                <c:pt idx="2736">
                  <c:v>1.5082975784890588E-2</c:v>
                </c:pt>
                <c:pt idx="2737">
                  <c:v>1.5080040609730498E-2</c:v>
                </c:pt>
                <c:pt idx="2738">
                  <c:v>1.5077091495832825E-2</c:v>
                </c:pt>
                <c:pt idx="2739">
                  <c:v>1.507412842532126E-2</c:v>
                </c:pt>
                <c:pt idx="2740">
                  <c:v>1.5071151380342688E-2</c:v>
                </c:pt>
                <c:pt idx="2741">
                  <c:v>1.5068160342991905E-2</c:v>
                </c:pt>
                <c:pt idx="2742">
                  <c:v>1.5065155295421649E-2</c:v>
                </c:pt>
                <c:pt idx="2743">
                  <c:v>1.5062136219732566E-2</c:v>
                </c:pt>
                <c:pt idx="2744">
                  <c:v>1.5059103098071666E-2</c:v>
                </c:pt>
                <c:pt idx="2745">
                  <c:v>1.5056055912557034E-2</c:v>
                </c:pt>
                <c:pt idx="2746">
                  <c:v>1.5052994645300992E-2</c:v>
                </c:pt>
                <c:pt idx="2747">
                  <c:v>1.5049919278439055E-2</c:v>
                </c:pt>
                <c:pt idx="2748">
                  <c:v>1.5046829794106781E-2</c:v>
                </c:pt>
                <c:pt idx="2749">
                  <c:v>1.5043726174422374E-2</c:v>
                </c:pt>
                <c:pt idx="2750">
                  <c:v>1.5040608401486697E-2</c:v>
                </c:pt>
                <c:pt idx="2751">
                  <c:v>1.5037476457458567E-2</c:v>
                </c:pt>
                <c:pt idx="2752">
                  <c:v>1.5034330324462076E-2</c:v>
                </c:pt>
                <c:pt idx="2753">
                  <c:v>1.5031169984598181E-2</c:v>
                </c:pt>
                <c:pt idx="2754">
                  <c:v>1.5027995420002627E-2</c:v>
                </c:pt>
                <c:pt idx="2755">
                  <c:v>1.5024806612805391E-2</c:v>
                </c:pt>
                <c:pt idx="2756">
                  <c:v>1.5021603545148074E-2</c:v>
                </c:pt>
                <c:pt idx="2757">
                  <c:v>1.501838619912018E-2</c:v>
                </c:pt>
                <c:pt idx="2758">
                  <c:v>1.5015154556863362E-2</c:v>
                </c:pt>
                <c:pt idx="2759">
                  <c:v>1.5011908600519324E-2</c:v>
                </c:pt>
                <c:pt idx="2760">
                  <c:v>1.5008648312195038E-2</c:v>
                </c:pt>
                <c:pt idx="2761">
                  <c:v>1.5005373674009096E-2</c:v>
                </c:pt>
                <c:pt idx="2762">
                  <c:v>1.5002084668109079E-2</c:v>
                </c:pt>
                <c:pt idx="2763">
                  <c:v>1.4998781276602065E-2</c:v>
                </c:pt>
                <c:pt idx="2764">
                  <c:v>1.4995463481629907E-2</c:v>
                </c:pt>
                <c:pt idx="2765">
                  <c:v>1.4992131265311329E-2</c:v>
                </c:pt>
                <c:pt idx="2766">
                  <c:v>1.4988784609753501E-2</c:v>
                </c:pt>
                <c:pt idx="2767">
                  <c:v>1.4985423497115759E-2</c:v>
                </c:pt>
                <c:pt idx="2768">
                  <c:v>1.4982047909493758E-2</c:v>
                </c:pt>
                <c:pt idx="2769">
                  <c:v>1.497865782903531E-2</c:v>
                </c:pt>
                <c:pt idx="2770">
                  <c:v>1.4975253237859308E-2</c:v>
                </c:pt>
                <c:pt idx="2771">
                  <c:v>1.4971834118073082E-2</c:v>
                </c:pt>
                <c:pt idx="2772">
                  <c:v>1.4968400451818766E-2</c:v>
                </c:pt>
                <c:pt idx="2773">
                  <c:v>1.4964952221232721E-2</c:v>
                </c:pt>
                <c:pt idx="2774">
                  <c:v>1.496148940842818E-2</c:v>
                </c:pt>
                <c:pt idx="2775">
                  <c:v>1.4958011992604856E-2</c:v>
                </c:pt>
                <c:pt idx="2776">
                  <c:v>1.4954518472915091E-2</c:v>
                </c:pt>
                <c:pt idx="2777">
                  <c:v>1.4951004934577395E-2</c:v>
                </c:pt>
                <c:pt idx="2778">
                  <c:v>1.4947470716334794E-2</c:v>
                </c:pt>
                <c:pt idx="2779">
                  <c:v>1.4943915786778046E-2</c:v>
                </c:pt>
                <c:pt idx="2780">
                  <c:v>1.4940340114521155E-2</c:v>
                </c:pt>
                <c:pt idx="2781">
                  <c:v>1.4936743668120256E-2</c:v>
                </c:pt>
                <c:pt idx="2782">
                  <c:v>1.4933126416195279E-2</c:v>
                </c:pt>
                <c:pt idx="2783">
                  <c:v>1.4929488327348835E-2</c:v>
                </c:pt>
                <c:pt idx="2784">
                  <c:v>1.4925829370148851E-2</c:v>
                </c:pt>
                <c:pt idx="2785">
                  <c:v>1.4922149513209665E-2</c:v>
                </c:pt>
                <c:pt idx="2786">
                  <c:v>1.4918448725105128E-2</c:v>
                </c:pt>
                <c:pt idx="2787">
                  <c:v>1.4914726974455504E-2</c:v>
                </c:pt>
                <c:pt idx="2788">
                  <c:v>1.4910984229840578E-2</c:v>
                </c:pt>
                <c:pt idx="2789">
                  <c:v>1.4907220459834411E-2</c:v>
                </c:pt>
                <c:pt idx="2790">
                  <c:v>1.4903435633074846E-2</c:v>
                </c:pt>
                <c:pt idx="2791">
                  <c:v>1.4899629718124504E-2</c:v>
                </c:pt>
                <c:pt idx="2792">
                  <c:v>1.4895802683575024E-2</c:v>
                </c:pt>
                <c:pt idx="2793">
                  <c:v>1.4891954498041289E-2</c:v>
                </c:pt>
                <c:pt idx="2794">
                  <c:v>1.4888085130109301E-2</c:v>
                </c:pt>
                <c:pt idx="2795">
                  <c:v>1.4884194548365112E-2</c:v>
                </c:pt>
                <c:pt idx="2796">
                  <c:v>1.4880282721412241E-2</c:v>
                </c:pt>
                <c:pt idx="2797">
                  <c:v>1.4876349617836886E-2</c:v>
                </c:pt>
                <c:pt idx="2798">
                  <c:v>1.4872395206242705E-2</c:v>
                </c:pt>
                <c:pt idx="2799">
                  <c:v>1.4868419455221833E-2</c:v>
                </c:pt>
                <c:pt idx="2800">
                  <c:v>1.4864422333360688E-2</c:v>
                </c:pt>
                <c:pt idx="2801">
                  <c:v>1.4860403809257343E-2</c:v>
                </c:pt>
                <c:pt idx="2802">
                  <c:v>1.4856363851521535E-2</c:v>
                </c:pt>
                <c:pt idx="2803">
                  <c:v>1.4852302428734096E-2</c:v>
                </c:pt>
                <c:pt idx="2804">
                  <c:v>1.4848219509470155E-2</c:v>
                </c:pt>
                <c:pt idx="2805">
                  <c:v>1.484411506236862E-2</c:v>
                </c:pt>
                <c:pt idx="2806">
                  <c:v>1.4839989055981591E-2</c:v>
                </c:pt>
                <c:pt idx="2807">
                  <c:v>1.4835841458942328E-2</c:v>
                </c:pt>
                <c:pt idx="2808">
                  <c:v>1.4831672239803079E-2</c:v>
                </c:pt>
                <c:pt idx="2809">
                  <c:v>1.4827481367197254E-2</c:v>
                </c:pt>
                <c:pt idx="2810">
                  <c:v>1.4823268809700418E-2</c:v>
                </c:pt>
                <c:pt idx="2811">
                  <c:v>1.481903453589979E-2</c:v>
                </c:pt>
                <c:pt idx="2812">
                  <c:v>1.4814778514405835E-2</c:v>
                </c:pt>
                <c:pt idx="2813">
                  <c:v>1.4810500713817513E-2</c:v>
                </c:pt>
                <c:pt idx="2814">
                  <c:v>1.4806201102722261E-2</c:v>
                </c:pt>
                <c:pt idx="2815">
                  <c:v>1.4801869952941799E-2</c:v>
                </c:pt>
                <c:pt idx="2816">
                  <c:v>1.4796914060763557E-2</c:v>
                </c:pt>
                <c:pt idx="2817">
                  <c:v>1.4792545697900906E-2</c:v>
                </c:pt>
                <c:pt idx="2818">
                  <c:v>1.4788155394405998E-2</c:v>
                </c:pt>
                <c:pt idx="2819">
                  <c:v>1.4783743118913006E-2</c:v>
                </c:pt>
                <c:pt idx="2820">
                  <c:v>1.4779308839975089E-2</c:v>
                </c:pt>
                <c:pt idx="2821">
                  <c:v>1.477485252623237E-2</c:v>
                </c:pt>
                <c:pt idx="2822">
                  <c:v>1.4770374146238163E-2</c:v>
                </c:pt>
                <c:pt idx="2823">
                  <c:v>1.4765873668609569E-2</c:v>
                </c:pt>
                <c:pt idx="2824">
                  <c:v>1.4761351061934816E-2</c:v>
                </c:pt>
                <c:pt idx="2825">
                  <c:v>1.4797235901095142E-2</c:v>
                </c:pt>
                <c:pt idx="2826">
                  <c:v>1.4752239335852242E-2</c:v>
                </c:pt>
                <c:pt idx="2827">
                  <c:v>1.4747650153609669E-2</c:v>
                </c:pt>
                <c:pt idx="2828">
                  <c:v>1.4743039788544436E-2</c:v>
                </c:pt>
                <c:pt idx="2829">
                  <c:v>1.4738412501217926E-2</c:v>
                </c:pt>
                <c:pt idx="2830">
                  <c:v>1.4733769344955877E-2</c:v>
                </c:pt>
                <c:pt idx="2831">
                  <c:v>1.4729110302401477E-2</c:v>
                </c:pt>
                <c:pt idx="2832">
                  <c:v>1.4724435356250086E-2</c:v>
                </c:pt>
                <c:pt idx="2833">
                  <c:v>1.4719705386174677E-2</c:v>
                </c:pt>
                <c:pt idx="2834">
                  <c:v>1.4714363980935416E-2</c:v>
                </c:pt>
                <c:pt idx="2835">
                  <c:v>1.470963893917507E-2</c:v>
                </c:pt>
                <c:pt idx="2836">
                  <c:v>1.4704897921988504E-2</c:v>
                </c:pt>
                <c:pt idx="2837">
                  <c:v>1.4700140912071301E-2</c:v>
                </c:pt>
                <c:pt idx="2838">
                  <c:v>1.4695367892055358E-2</c:v>
                </c:pt>
                <c:pt idx="2839">
                  <c:v>1.4690578844642125E-2</c:v>
                </c:pt>
                <c:pt idx="2840">
                  <c:v>1.4685773752475175E-2</c:v>
                </c:pt>
                <c:pt idx="2841">
                  <c:v>1.4680952598232874E-2</c:v>
                </c:pt>
                <c:pt idx="2842">
                  <c:v>1.4676115364570457E-2</c:v>
                </c:pt>
                <c:pt idx="2843">
                  <c:v>1.4671262034154798E-2</c:v>
                </c:pt>
                <c:pt idx="2844">
                  <c:v>1.466639258968176E-2</c:v>
                </c:pt>
                <c:pt idx="2845">
                  <c:v>1.4661507013795132E-2</c:v>
                </c:pt>
                <c:pt idx="2846">
                  <c:v>1.4656605289161911E-2</c:v>
                </c:pt>
                <c:pt idx="2847">
                  <c:v>1.4651687398437545E-2</c:v>
                </c:pt>
                <c:pt idx="2848">
                  <c:v>1.4646753324323874E-2</c:v>
                </c:pt>
                <c:pt idx="2849">
                  <c:v>1.4641803049482224E-2</c:v>
                </c:pt>
                <c:pt idx="2850">
                  <c:v>1.4636836556521845E-2</c:v>
                </c:pt>
                <c:pt idx="2851">
                  <c:v>1.4631853828202625E-2</c:v>
                </c:pt>
                <c:pt idx="2852">
                  <c:v>1.4626854847110727E-2</c:v>
                </c:pt>
                <c:pt idx="2853">
                  <c:v>1.4621839595982953E-2</c:v>
                </c:pt>
                <c:pt idx="2854">
                  <c:v>1.461680805741135E-2</c:v>
                </c:pt>
                <c:pt idx="2855">
                  <c:v>1.4611760214132812E-2</c:v>
                </c:pt>
                <c:pt idx="2856">
                  <c:v>1.4606696048780008E-2</c:v>
                </c:pt>
                <c:pt idx="2857">
                  <c:v>1.4601615544026217E-2</c:v>
                </c:pt>
                <c:pt idx="2858">
                  <c:v>1.4596518682533154E-2</c:v>
                </c:pt>
                <c:pt idx="2859">
                  <c:v>1.4591405446985766E-2</c:v>
                </c:pt>
                <c:pt idx="2860">
                  <c:v>1.4586275820034279E-2</c:v>
                </c:pt>
                <c:pt idx="2861">
                  <c:v>1.4581129784357931E-2</c:v>
                </c:pt>
                <c:pt idx="2862">
                  <c:v>1.457596732260125E-2</c:v>
                </c:pt>
                <c:pt idx="2863">
                  <c:v>1.4570788417484107E-2</c:v>
                </c:pt>
                <c:pt idx="2864">
                  <c:v>1.4565593051604783E-2</c:v>
                </c:pt>
                <c:pt idx="2865">
                  <c:v>1.4560381207677442E-2</c:v>
                </c:pt>
                <c:pt idx="2866">
                  <c:v>1.4555152868375755E-2</c:v>
                </c:pt>
                <c:pt idx="2867">
                  <c:v>1.4549822502537219E-2</c:v>
                </c:pt>
                <c:pt idx="2868">
                  <c:v>1.4543893657832922E-2</c:v>
                </c:pt>
                <c:pt idx="2869">
                  <c:v>1.4538613363013916E-2</c:v>
                </c:pt>
                <c:pt idx="2870">
                  <c:v>1.4533316501014882E-2</c:v>
                </c:pt>
                <c:pt idx="2871">
                  <c:v>1.4528003054486545E-2</c:v>
                </c:pt>
                <c:pt idx="2872">
                  <c:v>1.4522673006097069E-2</c:v>
                </c:pt>
                <c:pt idx="2873">
                  <c:v>1.4517326338508855E-2</c:v>
                </c:pt>
                <c:pt idx="2874">
                  <c:v>1.4511963034407532E-2</c:v>
                </c:pt>
                <c:pt idx="2875">
                  <c:v>1.4506583076444014E-2</c:v>
                </c:pt>
                <c:pt idx="2876">
                  <c:v>1.4501186447309812E-2</c:v>
                </c:pt>
                <c:pt idx="2877">
                  <c:v>1.4495773129615386E-2</c:v>
                </c:pt>
                <c:pt idx="2878">
                  <c:v>1.4490343106110262E-2</c:v>
                </c:pt>
                <c:pt idx="2879">
                  <c:v>1.4484896357667325E-2</c:v>
                </c:pt>
                <c:pt idx="2880">
                  <c:v>1.4479431985834434E-2</c:v>
                </c:pt>
                <c:pt idx="2881">
                  <c:v>1.4473523346721787E-2</c:v>
                </c:pt>
                <c:pt idx="2882">
                  <c:v>1.4465288293172236E-2</c:v>
                </c:pt>
                <c:pt idx="2883">
                  <c:v>1.4459751573077493E-2</c:v>
                </c:pt>
                <c:pt idx="2884">
                  <c:v>1.4454194433726746E-2</c:v>
                </c:pt>
                <c:pt idx="2885">
                  <c:v>1.4448616850168542E-2</c:v>
                </c:pt>
                <c:pt idx="2886">
                  <c:v>1.4443018797463085E-2</c:v>
                </c:pt>
                <c:pt idx="2887">
                  <c:v>1.4437400250728571E-2</c:v>
                </c:pt>
                <c:pt idx="2888">
                  <c:v>1.4431761185019546E-2</c:v>
                </c:pt>
                <c:pt idx="2889">
                  <c:v>1.4426101575408004E-2</c:v>
                </c:pt>
                <c:pt idx="2890">
                  <c:v>1.4420421396971809E-2</c:v>
                </c:pt>
                <c:pt idx="2891">
                  <c:v>1.4414720624783089E-2</c:v>
                </c:pt>
                <c:pt idx="2892">
                  <c:v>1.4408999233919847E-2</c:v>
                </c:pt>
                <c:pt idx="2893">
                  <c:v>1.4403257199454364E-2</c:v>
                </c:pt>
                <c:pt idx="2894">
                  <c:v>1.4397494496464776E-2</c:v>
                </c:pt>
                <c:pt idx="2895">
                  <c:v>1.4391711100035088E-2</c:v>
                </c:pt>
                <c:pt idx="2896">
                  <c:v>1.4385906985214622E-2</c:v>
                </c:pt>
                <c:pt idx="2897">
                  <c:v>1.4380082127116485E-2</c:v>
                </c:pt>
                <c:pt idx="2898">
                  <c:v>1.4374236500784354E-2</c:v>
                </c:pt>
                <c:pt idx="2899">
                  <c:v>1.4368370081296719E-2</c:v>
                </c:pt>
                <c:pt idx="2900">
                  <c:v>1.4362482843761123E-2</c:v>
                </c:pt>
                <c:pt idx="2901">
                  <c:v>1.4356574763192484E-2</c:v>
                </c:pt>
                <c:pt idx="2902">
                  <c:v>1.4350645814733238E-2</c:v>
                </c:pt>
                <c:pt idx="2903">
                  <c:v>1.4344695973433208E-2</c:v>
                </c:pt>
                <c:pt idx="2904">
                  <c:v>1.4338725214324919E-2</c:v>
                </c:pt>
                <c:pt idx="2905">
                  <c:v>1.4332733512562605E-2</c:v>
                </c:pt>
                <c:pt idx="2906">
                  <c:v>1.4326720843149976E-2</c:v>
                </c:pt>
                <c:pt idx="2907">
                  <c:v>1.4320687181218237E-2</c:v>
                </c:pt>
                <c:pt idx="2908">
                  <c:v>1.4314632501811796E-2</c:v>
                </c:pt>
                <c:pt idx="2909">
                  <c:v>1.4308556780009874E-2</c:v>
                </c:pt>
                <c:pt idx="2910">
                  <c:v>1.430245999089178E-2</c:v>
                </c:pt>
                <c:pt idx="2911">
                  <c:v>1.4296342109542684E-2</c:v>
                </c:pt>
                <c:pt idx="2912">
                  <c:v>1.4290203111007279E-2</c:v>
                </c:pt>
                <c:pt idx="2913">
                  <c:v>1.4284042970411434E-2</c:v>
                </c:pt>
                <c:pt idx="2914">
                  <c:v>1.4277861662788409E-2</c:v>
                </c:pt>
                <c:pt idx="2915">
                  <c:v>1.4271659163229464E-2</c:v>
                </c:pt>
                <c:pt idx="2916">
                  <c:v>1.4265435446814356E-2</c:v>
                </c:pt>
                <c:pt idx="2917">
                  <c:v>1.4259190488605532E-2</c:v>
                </c:pt>
                <c:pt idx="2918">
                  <c:v>1.4252924263700272E-2</c:v>
                </c:pt>
                <c:pt idx="2919">
                  <c:v>1.4246636747166972E-2</c:v>
                </c:pt>
                <c:pt idx="2920">
                  <c:v>1.4240327914062517E-2</c:v>
                </c:pt>
                <c:pt idx="2921">
                  <c:v>1.4233997739496001E-2</c:v>
                </c:pt>
                <c:pt idx="2922">
                  <c:v>1.4227646198507086E-2</c:v>
                </c:pt>
                <c:pt idx="2923">
                  <c:v>1.4221273266199222E-2</c:v>
                </c:pt>
                <c:pt idx="2924">
                  <c:v>1.4214878917646983E-2</c:v>
                </c:pt>
                <c:pt idx="2925">
                  <c:v>1.4208463127925015E-2</c:v>
                </c:pt>
                <c:pt idx="2926">
                  <c:v>1.4202025872079081E-2</c:v>
                </c:pt>
                <c:pt idx="2927">
                  <c:v>1.4195567125236112E-2</c:v>
                </c:pt>
                <c:pt idx="2928">
                  <c:v>1.4189086862442031E-2</c:v>
                </c:pt>
                <c:pt idx="2929">
                  <c:v>1.4182585058771787E-2</c:v>
                </c:pt>
                <c:pt idx="2930">
                  <c:v>1.4176061689323593E-2</c:v>
                </c:pt>
                <c:pt idx="2931">
                  <c:v>1.4169516626929229E-2</c:v>
                </c:pt>
                <c:pt idx="2932">
                  <c:v>1.4162948128574524E-2</c:v>
                </c:pt>
                <c:pt idx="2933">
                  <c:v>1.4156354739372518E-2</c:v>
                </c:pt>
                <c:pt idx="2934">
                  <c:v>1.4149736384489971E-2</c:v>
                </c:pt>
                <c:pt idx="2935">
                  <c:v>1.4143093032193271E-2</c:v>
                </c:pt>
                <c:pt idx="2936">
                  <c:v>1.4136424650789448E-2</c:v>
                </c:pt>
                <c:pt idx="2937">
                  <c:v>1.4129731208516129E-2</c:v>
                </c:pt>
                <c:pt idx="2938">
                  <c:v>1.4123012673634226E-2</c:v>
                </c:pt>
                <c:pt idx="2939">
                  <c:v>1.4116269014451075E-2</c:v>
                </c:pt>
                <c:pt idx="2940">
                  <c:v>1.4109500199216215E-2</c:v>
                </c:pt>
                <c:pt idx="2941">
                  <c:v>1.4102706196208237E-2</c:v>
                </c:pt>
                <c:pt idx="2942">
                  <c:v>1.4095886973694259E-2</c:v>
                </c:pt>
                <c:pt idx="2943">
                  <c:v>1.4089042499970471E-2</c:v>
                </c:pt>
                <c:pt idx="2944">
                  <c:v>1.4082172743252068E-2</c:v>
                </c:pt>
                <c:pt idx="2945">
                  <c:v>1.4075277671864415E-2</c:v>
                </c:pt>
                <c:pt idx="2946">
                  <c:v>1.4068357254069261E-2</c:v>
                </c:pt>
                <c:pt idx="2947">
                  <c:v>1.4061411458116884E-2</c:v>
                </c:pt>
                <c:pt idx="2948">
                  <c:v>1.405444025231559E-2</c:v>
                </c:pt>
                <c:pt idx="2949">
                  <c:v>1.4047443604892703E-2</c:v>
                </c:pt>
                <c:pt idx="2950">
                  <c:v>1.4040421484156742E-2</c:v>
                </c:pt>
                <c:pt idx="2951">
                  <c:v>1.4033373858358421E-2</c:v>
                </c:pt>
                <c:pt idx="2952">
                  <c:v>1.4026300695794892E-2</c:v>
                </c:pt>
                <c:pt idx="2953">
                  <c:v>1.4019201964711292E-2</c:v>
                </c:pt>
                <c:pt idx="2954">
                  <c:v>1.4012077633387621E-2</c:v>
                </c:pt>
                <c:pt idx="2955">
                  <c:v>1.4004927670103987E-2</c:v>
                </c:pt>
                <c:pt idx="2956">
                  <c:v>1.3997752043146398E-2</c:v>
                </c:pt>
                <c:pt idx="2957">
                  <c:v>1.399055072074885E-2</c:v>
                </c:pt>
                <c:pt idx="2958">
                  <c:v>1.3983323671214949E-2</c:v>
                </c:pt>
                <c:pt idx="2959">
                  <c:v>1.3976070862796289E-2</c:v>
                </c:pt>
                <c:pt idx="2960">
                  <c:v>1.39687922637967E-2</c:v>
                </c:pt>
                <c:pt idx="2961">
                  <c:v>1.3961487842467995E-2</c:v>
                </c:pt>
                <c:pt idx="2962">
                  <c:v>1.3954157567073685E-2</c:v>
                </c:pt>
                <c:pt idx="2963">
                  <c:v>1.3946801405900565E-2</c:v>
                </c:pt>
                <c:pt idx="2964">
                  <c:v>1.3939419327229743E-2</c:v>
                </c:pt>
                <c:pt idx="2965">
                  <c:v>1.393201129931349E-2</c:v>
                </c:pt>
                <c:pt idx="2966">
                  <c:v>1.3924577290450517E-2</c:v>
                </c:pt>
                <c:pt idx="2967">
                  <c:v>1.3917117268875944E-2</c:v>
                </c:pt>
                <c:pt idx="2968">
                  <c:v>1.3909631202911879E-2</c:v>
                </c:pt>
                <c:pt idx="2969">
                  <c:v>1.3902119060787876E-2</c:v>
                </c:pt>
                <c:pt idx="2970">
                  <c:v>1.3894580810791523E-2</c:v>
                </c:pt>
                <c:pt idx="2971">
                  <c:v>1.3887016421210525E-2</c:v>
                </c:pt>
                <c:pt idx="2972">
                  <c:v>1.3879425860326908E-2</c:v>
                </c:pt>
                <c:pt idx="2973">
                  <c:v>1.3871809096382267E-2</c:v>
                </c:pt>
                <c:pt idx="2974">
                  <c:v>1.3864166097641486E-2</c:v>
                </c:pt>
                <c:pt idx="2975">
                  <c:v>1.3856496832427487E-2</c:v>
                </c:pt>
                <c:pt idx="2976">
                  <c:v>1.3848801268964839E-2</c:v>
                </c:pt>
                <c:pt idx="2977">
                  <c:v>1.3841079375576692E-2</c:v>
                </c:pt>
                <c:pt idx="2978">
                  <c:v>1.3833331120487853E-2</c:v>
                </c:pt>
                <c:pt idx="2979">
                  <c:v>1.3825556472015915E-2</c:v>
                </c:pt>
                <c:pt idx="2980">
                  <c:v>1.3817755398391716E-2</c:v>
                </c:pt>
                <c:pt idx="2981">
                  <c:v>1.3809927867915709E-2</c:v>
                </c:pt>
                <c:pt idx="2982">
                  <c:v>1.3802073848859505E-2</c:v>
                </c:pt>
                <c:pt idx="2983">
                  <c:v>1.379419331089073E-2</c:v>
                </c:pt>
                <c:pt idx="2984">
                  <c:v>1.3786286927681484E-2</c:v>
                </c:pt>
                <c:pt idx="2985">
                  <c:v>1.3778356520812262E-2</c:v>
                </c:pt>
                <c:pt idx="2986">
                  <c:v>1.3770402364009632E-2</c:v>
                </c:pt>
                <c:pt idx="2987">
                  <c:v>1.3762424431248364E-2</c:v>
                </c:pt>
                <c:pt idx="2988">
                  <c:v>1.3754422696590199E-2</c:v>
                </c:pt>
                <c:pt idx="2989">
                  <c:v>1.3746397134073808E-2</c:v>
                </c:pt>
                <c:pt idx="2990">
                  <c:v>1.3738347717709001E-2</c:v>
                </c:pt>
                <c:pt idx="2991">
                  <c:v>1.373027442154044E-2</c:v>
                </c:pt>
                <c:pt idx="2992">
                  <c:v>1.3722177219601296E-2</c:v>
                </c:pt>
                <c:pt idx="2993">
                  <c:v>1.3714056085930631E-2</c:v>
                </c:pt>
                <c:pt idx="2994">
                  <c:v>1.3705910994538648E-2</c:v>
                </c:pt>
                <c:pt idx="2995">
                  <c:v>1.3697741919487772E-2</c:v>
                </c:pt>
                <c:pt idx="2996">
                  <c:v>1.3689548834794193E-2</c:v>
                </c:pt>
                <c:pt idx="2997">
                  <c:v>1.3681331714491582E-2</c:v>
                </c:pt>
                <c:pt idx="2998">
                  <c:v>1.3673090532613695E-2</c:v>
                </c:pt>
                <c:pt idx="2999">
                  <c:v>1.3664825263188607E-2</c:v>
                </c:pt>
                <c:pt idx="3000">
                  <c:v>1.3656535880279241E-2</c:v>
                </c:pt>
                <c:pt idx="3001">
                  <c:v>1.3648222357867534E-2</c:v>
                </c:pt>
                <c:pt idx="3002">
                  <c:v>1.3639884670022398E-2</c:v>
                </c:pt>
                <c:pt idx="3003">
                  <c:v>1.3631522790783893E-2</c:v>
                </c:pt>
                <c:pt idx="3004">
                  <c:v>1.3623136694151626E-2</c:v>
                </c:pt>
                <c:pt idx="3005">
                  <c:v>1.3614726354194818E-2</c:v>
                </c:pt>
                <c:pt idx="3006">
                  <c:v>1.3606291744919074E-2</c:v>
                </c:pt>
                <c:pt idx="3007">
                  <c:v>1.3597832840370642E-2</c:v>
                </c:pt>
                <c:pt idx="3008">
                  <c:v>1.3589349614590089E-2</c:v>
                </c:pt>
                <c:pt idx="3009">
                  <c:v>1.3580842041583321E-2</c:v>
                </c:pt>
                <c:pt idx="3010">
                  <c:v>1.3572310095425859E-2</c:v>
                </c:pt>
                <c:pt idx="3011">
                  <c:v>1.3563753750129606E-2</c:v>
                </c:pt>
                <c:pt idx="3012">
                  <c:v>1.3555172979694991E-2</c:v>
                </c:pt>
                <c:pt idx="3013">
                  <c:v>1.3546567758215214E-2</c:v>
                </c:pt>
                <c:pt idx="3014">
                  <c:v>1.3537938059702487E-2</c:v>
                </c:pt>
                <c:pt idx="3015">
                  <c:v>1.3529283858174927E-2</c:v>
                </c:pt>
                <c:pt idx="3016">
                  <c:v>1.3520605127673909E-2</c:v>
                </c:pt>
                <c:pt idx="3017">
                  <c:v>1.351190184222934E-2</c:v>
                </c:pt>
                <c:pt idx="3018">
                  <c:v>1.3503173975900187E-2</c:v>
                </c:pt>
                <c:pt idx="3019">
                  <c:v>1.3494421502699179E-2</c:v>
                </c:pt>
                <c:pt idx="3020">
                  <c:v>1.3485644396656535E-2</c:v>
                </c:pt>
                <c:pt idx="3021">
                  <c:v>1.3476842631819952E-2</c:v>
                </c:pt>
                <c:pt idx="3022">
                  <c:v>1.346801618222564E-2</c:v>
                </c:pt>
                <c:pt idx="3023">
                  <c:v>1.3459165021886758E-2</c:v>
                </c:pt>
                <c:pt idx="3024">
                  <c:v>1.3450289124851319E-2</c:v>
                </c:pt>
                <c:pt idx="3025">
                  <c:v>1.3441388465167434E-2</c:v>
                </c:pt>
                <c:pt idx="3026">
                  <c:v>1.3432463016842785E-2</c:v>
                </c:pt>
                <c:pt idx="3027">
                  <c:v>1.3423512753931492E-2</c:v>
                </c:pt>
                <c:pt idx="3028">
                  <c:v>1.3414537650458826E-2</c:v>
                </c:pt>
                <c:pt idx="3029">
                  <c:v>1.3405537680467532E-2</c:v>
                </c:pt>
                <c:pt idx="3030">
                  <c:v>1.3396512817977303E-2</c:v>
                </c:pt>
                <c:pt idx="3031">
                  <c:v>1.3387463037042685E-2</c:v>
                </c:pt>
                <c:pt idx="3032">
                  <c:v>1.3378388311683585E-2</c:v>
                </c:pt>
                <c:pt idx="3033">
                  <c:v>1.3405916803932065E-2</c:v>
                </c:pt>
                <c:pt idx="3034">
                  <c:v>1.3360163923853176E-2</c:v>
                </c:pt>
                <c:pt idx="3035">
                  <c:v>1.3351014211269855E-2</c:v>
                </c:pt>
                <c:pt idx="3036">
                  <c:v>1.3341840381270785E-2</c:v>
                </c:pt>
                <c:pt idx="3037">
                  <c:v>1.3332644848691462E-2</c:v>
                </c:pt>
                <c:pt idx="3038">
                  <c:v>1.332342798959907E-2</c:v>
                </c:pt>
                <c:pt idx="3039">
                  <c:v>1.3314189785400807E-2</c:v>
                </c:pt>
                <c:pt idx="3040">
                  <c:v>1.3304930217538711E-2</c:v>
                </c:pt>
                <c:pt idx="3041">
                  <c:v>1.3295649267420134E-2</c:v>
                </c:pt>
                <c:pt idx="3042">
                  <c:v>1.3286346916487269E-2</c:v>
                </c:pt>
                <c:pt idx="3043">
                  <c:v>1.3277023146159216E-2</c:v>
                </c:pt>
                <c:pt idx="3044">
                  <c:v>1.3267677937855157E-2</c:v>
                </c:pt>
                <c:pt idx="3045">
                  <c:v>1.325831127300014E-2</c:v>
                </c:pt>
                <c:pt idx="3046">
                  <c:v>1.3248923133036671E-2</c:v>
                </c:pt>
                <c:pt idx="3047">
                  <c:v>1.323951349937259E-2</c:v>
                </c:pt>
                <c:pt idx="3048">
                  <c:v>1.3230082353433183E-2</c:v>
                </c:pt>
                <c:pt idx="3049">
                  <c:v>1.3220629676643825E-2</c:v>
                </c:pt>
                <c:pt idx="3050">
                  <c:v>1.321115545044734E-2</c:v>
                </c:pt>
                <c:pt idx="3051">
                  <c:v>1.3201659656251884E-2</c:v>
                </c:pt>
                <c:pt idx="3052">
                  <c:v>1.3192142275477279E-2</c:v>
                </c:pt>
                <c:pt idx="3053">
                  <c:v>1.3182603289555008E-2</c:v>
                </c:pt>
                <c:pt idx="3054">
                  <c:v>1.3173042679928222E-2</c:v>
                </c:pt>
                <c:pt idx="3055">
                  <c:v>1.3163460428005399E-2</c:v>
                </c:pt>
                <c:pt idx="3056">
                  <c:v>1.3153856515200889E-2</c:v>
                </c:pt>
                <c:pt idx="3057">
                  <c:v>1.3144230922969673E-2</c:v>
                </c:pt>
                <c:pt idx="3058">
                  <c:v>1.3134583632720472E-2</c:v>
                </c:pt>
                <c:pt idx="3059">
                  <c:v>1.31249146258563E-2</c:v>
                </c:pt>
                <c:pt idx="3060">
                  <c:v>1.3115223883855547E-2</c:v>
                </c:pt>
                <c:pt idx="3061">
                  <c:v>1.3105511388092425E-2</c:v>
                </c:pt>
                <c:pt idx="3062">
                  <c:v>1.3095777120033908E-2</c:v>
                </c:pt>
                <c:pt idx="3063">
                  <c:v>1.308602106107175E-2</c:v>
                </c:pt>
                <c:pt idx="3064">
                  <c:v>1.3076243192661506E-2</c:v>
                </c:pt>
                <c:pt idx="3065">
                  <c:v>1.3066443496200885E-2</c:v>
                </c:pt>
                <c:pt idx="3066">
                  <c:v>1.3056621953134024E-2</c:v>
                </c:pt>
                <c:pt idx="3067">
                  <c:v>1.3046778544876174E-2</c:v>
                </c:pt>
                <c:pt idx="3068">
                  <c:v>1.3036913252865842E-2</c:v>
                </c:pt>
                <c:pt idx="3069">
                  <c:v>1.3027026058518451E-2</c:v>
                </c:pt>
                <c:pt idx="3070">
                  <c:v>1.301711694326688E-2</c:v>
                </c:pt>
                <c:pt idx="3071">
                  <c:v>1.3007185888538305E-2</c:v>
                </c:pt>
                <c:pt idx="3072">
                  <c:v>1.2997232875748391E-2</c:v>
                </c:pt>
                <c:pt idx="3073">
                  <c:v>1.2987257886330275E-2</c:v>
                </c:pt>
                <c:pt idx="3074">
                  <c:v>1.2977260901705588E-2</c:v>
                </c:pt>
                <c:pt idx="3075">
                  <c:v>1.2966755436422006E-2</c:v>
                </c:pt>
                <c:pt idx="3076">
                  <c:v>1.2955764639965027E-2</c:v>
                </c:pt>
                <c:pt idx="3077">
                  <c:v>1.2945698406641953E-2</c:v>
                </c:pt>
                <c:pt idx="3078">
                  <c:v>1.2935610101191189E-2</c:v>
                </c:pt>
                <c:pt idx="3079">
                  <c:v>1.2925499704982671E-2</c:v>
                </c:pt>
                <c:pt idx="3080">
                  <c:v>1.2915367199502266E-2</c:v>
                </c:pt>
                <c:pt idx="3081">
                  <c:v>1.2905212566143246E-2</c:v>
                </c:pt>
                <c:pt idx="3082">
                  <c:v>1.2895035786339515E-2</c:v>
                </c:pt>
                <c:pt idx="3083">
                  <c:v>1.2884836841513484E-2</c:v>
                </c:pt>
                <c:pt idx="3084">
                  <c:v>1.2874615713099228E-2</c:v>
                </c:pt>
                <c:pt idx="3085">
                  <c:v>1.2864372382542493E-2</c:v>
                </c:pt>
                <c:pt idx="3086">
                  <c:v>1.2854106831208023E-2</c:v>
                </c:pt>
                <c:pt idx="3087">
                  <c:v>1.2843819057801516E-2</c:v>
                </c:pt>
                <c:pt idx="3088">
                  <c:v>1.2833517791960021E-2</c:v>
                </c:pt>
                <c:pt idx="3089">
                  <c:v>1.2823225998327669E-2</c:v>
                </c:pt>
                <c:pt idx="3090">
                  <c:v>1.2812947442289236E-2</c:v>
                </c:pt>
                <c:pt idx="3091">
                  <c:v>1.2802682173181529E-2</c:v>
                </c:pt>
                <c:pt idx="3092">
                  <c:v>1.2792430240225477E-2</c:v>
                </c:pt>
                <c:pt idx="3093">
                  <c:v>1.278219169270565E-2</c:v>
                </c:pt>
                <c:pt idx="3094">
                  <c:v>1.2771966579900776E-2</c:v>
                </c:pt>
                <c:pt idx="3095">
                  <c:v>1.276175495107215E-2</c:v>
                </c:pt>
                <c:pt idx="3096">
                  <c:v>1.2751556855498379E-2</c:v>
                </c:pt>
                <c:pt idx="3097">
                  <c:v>1.2741372342452234E-2</c:v>
                </c:pt>
                <c:pt idx="3098">
                  <c:v>1.2731201461206423E-2</c:v>
                </c:pt>
                <c:pt idx="3099">
                  <c:v>1.2721044261010429E-2</c:v>
                </c:pt>
                <c:pt idx="3100">
                  <c:v>1.2710900791183191E-2</c:v>
                </c:pt>
                <c:pt idx="3101">
                  <c:v>1.2700771100945118E-2</c:v>
                </c:pt>
                <c:pt idx="3102">
                  <c:v>1.2690655239603454E-2</c:v>
                </c:pt>
                <c:pt idx="3103">
                  <c:v>1.2680553256407465E-2</c:v>
                </c:pt>
                <c:pt idx="3104">
                  <c:v>1.2670465200635323E-2</c:v>
                </c:pt>
                <c:pt idx="3105">
                  <c:v>1.2660391121559351E-2</c:v>
                </c:pt>
                <c:pt idx="3106">
                  <c:v>1.2650331068463409E-2</c:v>
                </c:pt>
                <c:pt idx="3107">
                  <c:v>1.2640285090596545E-2</c:v>
                </c:pt>
                <c:pt idx="3108">
                  <c:v>1.2630253237248302E-2</c:v>
                </c:pt>
                <c:pt idx="3109">
                  <c:v>1.2620235557673413E-2</c:v>
                </c:pt>
                <c:pt idx="3110">
                  <c:v>1.2610232101172901E-2</c:v>
                </c:pt>
                <c:pt idx="3111">
                  <c:v>1.2600242916972437E-2</c:v>
                </c:pt>
                <c:pt idx="3112">
                  <c:v>1.2590268054367141E-2</c:v>
                </c:pt>
                <c:pt idx="3113">
                  <c:v>1.2580307562646297E-2</c:v>
                </c:pt>
                <c:pt idx="3114">
                  <c:v>1.2570361491070166E-2</c:v>
                </c:pt>
                <c:pt idx="3115">
                  <c:v>1.2560429888887389E-2</c:v>
                </c:pt>
                <c:pt idx="3116">
                  <c:v>1.2550512805381293E-2</c:v>
                </c:pt>
                <c:pt idx="3117">
                  <c:v>1.2540610289835162E-2</c:v>
                </c:pt>
                <c:pt idx="3118">
                  <c:v>1.2530722391514849E-2</c:v>
                </c:pt>
                <c:pt idx="3119">
                  <c:v>1.2520849159686169E-2</c:v>
                </c:pt>
                <c:pt idx="3120">
                  <c:v>1.2510990643614869E-2</c:v>
                </c:pt>
                <c:pt idx="3121">
                  <c:v>1.2501146892601411E-2</c:v>
                </c:pt>
                <c:pt idx="3122">
                  <c:v>1.2491317955870907E-2</c:v>
                </c:pt>
                <c:pt idx="3123">
                  <c:v>1.2481503882729509E-2</c:v>
                </c:pt>
                <c:pt idx="3124">
                  <c:v>1.2471704722436982E-2</c:v>
                </c:pt>
                <c:pt idx="3125">
                  <c:v>1.2461920524253047E-2</c:v>
                </c:pt>
                <c:pt idx="3126">
                  <c:v>1.2452151337477917E-2</c:v>
                </c:pt>
                <c:pt idx="3127">
                  <c:v>1.2441913293170518E-2</c:v>
                </c:pt>
                <c:pt idx="3128">
                  <c:v>1.2431268143466295E-2</c:v>
                </c:pt>
                <c:pt idx="3129">
                  <c:v>1.2421546456112962E-2</c:v>
                </c:pt>
                <c:pt idx="3130">
                  <c:v>1.2411839984252805E-2</c:v>
                </c:pt>
                <c:pt idx="3131">
                  <c:v>1.2402148777191584E-2</c:v>
                </c:pt>
                <c:pt idx="3132">
                  <c:v>1.2392472884159719E-2</c:v>
                </c:pt>
                <c:pt idx="3133">
                  <c:v>1.2382812354474467E-2</c:v>
                </c:pt>
                <c:pt idx="3134">
                  <c:v>1.2373167237383525E-2</c:v>
                </c:pt>
                <c:pt idx="3135">
                  <c:v>1.2363537582151932E-2</c:v>
                </c:pt>
                <c:pt idx="3136">
                  <c:v>1.2353923438056261E-2</c:v>
                </c:pt>
                <c:pt idx="3137">
                  <c:v>1.2344324854378828E-2</c:v>
                </c:pt>
                <c:pt idx="3138">
                  <c:v>1.2334741880367159E-2</c:v>
                </c:pt>
                <c:pt idx="3139">
                  <c:v>1.2325174565297692E-2</c:v>
                </c:pt>
                <c:pt idx="3140">
                  <c:v>1.2315622958464195E-2</c:v>
                </c:pt>
                <c:pt idx="3141">
                  <c:v>1.230608710911406E-2</c:v>
                </c:pt>
                <c:pt idx="3142">
                  <c:v>1.2296567066523595E-2</c:v>
                </c:pt>
                <c:pt idx="3143">
                  <c:v>1.2287062879957476E-2</c:v>
                </c:pt>
                <c:pt idx="3144">
                  <c:v>1.2277574598715093E-2</c:v>
                </c:pt>
                <c:pt idx="3145">
                  <c:v>1.2268102272008913E-2</c:v>
                </c:pt>
                <c:pt idx="3146">
                  <c:v>1.2258645949167197E-2</c:v>
                </c:pt>
                <c:pt idx="3147">
                  <c:v>1.2249205679431288E-2</c:v>
                </c:pt>
                <c:pt idx="3148">
                  <c:v>1.2239781512088821E-2</c:v>
                </c:pt>
                <c:pt idx="3149">
                  <c:v>1.2230373496381055E-2</c:v>
                </c:pt>
                <c:pt idx="3150">
                  <c:v>1.2220981681612916E-2</c:v>
                </c:pt>
                <c:pt idx="3151">
                  <c:v>1.2211606117025584E-2</c:v>
                </c:pt>
                <c:pt idx="3152">
                  <c:v>1.220224685191232E-2</c:v>
                </c:pt>
                <c:pt idx="3153">
                  <c:v>1.2192903935514221E-2</c:v>
                </c:pt>
                <c:pt idx="3154">
                  <c:v>1.2183577417147635E-2</c:v>
                </c:pt>
                <c:pt idx="3155">
                  <c:v>1.2174267346036206E-2</c:v>
                </c:pt>
                <c:pt idx="3156">
                  <c:v>1.2164973771473032E-2</c:v>
                </c:pt>
                <c:pt idx="3157">
                  <c:v>1.2155696742722225E-2</c:v>
                </c:pt>
                <c:pt idx="3158">
                  <c:v>1.2146436309065223E-2</c:v>
                </c:pt>
                <c:pt idx="3159">
                  <c:v>1.2137192519766055E-2</c:v>
                </c:pt>
                <c:pt idx="3160">
                  <c:v>1.2127965424088715E-2</c:v>
                </c:pt>
                <c:pt idx="3161">
                  <c:v>1.2118755071297149E-2</c:v>
                </c:pt>
                <c:pt idx="3162">
                  <c:v>1.2109561510678445E-2</c:v>
                </c:pt>
                <c:pt idx="3163">
                  <c:v>1.2100384791490688E-2</c:v>
                </c:pt>
                <c:pt idx="3164">
                  <c:v>1.2091224963020885E-2</c:v>
                </c:pt>
                <c:pt idx="3165">
                  <c:v>1.2082082074515464E-2</c:v>
                </c:pt>
                <c:pt idx="3166">
                  <c:v>1.2072956175261365E-2</c:v>
                </c:pt>
                <c:pt idx="3167">
                  <c:v>1.2063847314510734E-2</c:v>
                </c:pt>
                <c:pt idx="3168">
                  <c:v>1.205475554156202E-2</c:v>
                </c:pt>
                <c:pt idx="3169">
                  <c:v>1.2045680905661507E-2</c:v>
                </c:pt>
                <c:pt idx="3170">
                  <c:v>1.2036623456101786E-2</c:v>
                </c:pt>
                <c:pt idx="3171">
                  <c:v>1.2027583242117489E-2</c:v>
                </c:pt>
                <c:pt idx="3172">
                  <c:v>1.2018560312995339E-2</c:v>
                </c:pt>
                <c:pt idx="3173">
                  <c:v>1.2009554718022028E-2</c:v>
                </c:pt>
                <c:pt idx="3174">
                  <c:v>1.2000566506461049E-2</c:v>
                </c:pt>
                <c:pt idx="3175">
                  <c:v>1.1991595727564275E-2</c:v>
                </c:pt>
                <c:pt idx="3176">
                  <c:v>1.1982642430600923E-2</c:v>
                </c:pt>
                <c:pt idx="3177">
                  <c:v>1.1973706664886509E-2</c:v>
                </c:pt>
                <c:pt idx="3178">
                  <c:v>1.1964788479603311E-2</c:v>
                </c:pt>
                <c:pt idx="3179">
                  <c:v>1.1955448850659901E-2</c:v>
                </c:pt>
                <c:pt idx="3180">
                  <c:v>1.1945737511348024E-2</c:v>
                </c:pt>
                <c:pt idx="3181">
                  <c:v>1.1936874899819898E-2</c:v>
                </c:pt>
                <c:pt idx="3182">
                  <c:v>1.1928030072879904E-2</c:v>
                </c:pt>
                <c:pt idx="3183">
                  <c:v>1.1919203079802824E-2</c:v>
                </c:pt>
                <c:pt idx="3184">
                  <c:v>1.1910393969874996E-2</c:v>
                </c:pt>
                <c:pt idx="3185">
                  <c:v>1.1901602792371142E-2</c:v>
                </c:pt>
                <c:pt idx="3186">
                  <c:v>1.189282959652541E-2</c:v>
                </c:pt>
                <c:pt idx="3187">
                  <c:v>1.1884074431647219E-2</c:v>
                </c:pt>
                <c:pt idx="3188">
                  <c:v>1.1875337346970659E-2</c:v>
                </c:pt>
                <c:pt idx="3189">
                  <c:v>1.1866618391822462E-2</c:v>
                </c:pt>
                <c:pt idx="3190">
                  <c:v>1.1857917615390332E-2</c:v>
                </c:pt>
                <c:pt idx="3191">
                  <c:v>1.184923506702411E-2</c:v>
                </c:pt>
                <c:pt idx="3192">
                  <c:v>1.1840996805692035E-2</c:v>
                </c:pt>
                <c:pt idx="3193">
                  <c:v>1.1833158862442808E-2</c:v>
                </c:pt>
                <c:pt idx="3194">
                  <c:v>1.1824528665629027E-2</c:v>
                </c:pt>
                <c:pt idx="3195">
                  <c:v>1.1815916886892722E-2</c:v>
                </c:pt>
                <c:pt idx="3196">
                  <c:v>1.180732357547935E-2</c:v>
                </c:pt>
                <c:pt idx="3197">
                  <c:v>1.179832790920957E-2</c:v>
                </c:pt>
                <c:pt idx="3198">
                  <c:v>1.1788971751798815E-2</c:v>
                </c:pt>
                <c:pt idx="3199">
                  <c:v>1.1780436801365538E-2</c:v>
                </c:pt>
                <c:pt idx="3200">
                  <c:v>1.1771920522381057E-2</c:v>
                </c:pt>
                <c:pt idx="3201">
                  <c:v>1.1763422964102285E-2</c:v>
                </c:pt>
                <c:pt idx="3202">
                  <c:v>1.1754944175849824E-2</c:v>
                </c:pt>
                <c:pt idx="3203">
                  <c:v>1.174648420684E-2</c:v>
                </c:pt>
                <c:pt idx="3204">
                  <c:v>1.173804310637599E-2</c:v>
                </c:pt>
                <c:pt idx="3205">
                  <c:v>1.1729620923691455E-2</c:v>
                </c:pt>
                <c:pt idx="3206">
                  <c:v>1.1721217708106897E-2</c:v>
                </c:pt>
                <c:pt idx="3207">
                  <c:v>1.171283350885014E-2</c:v>
                </c:pt>
                <c:pt idx="3208">
                  <c:v>1.1704468375224273E-2</c:v>
                </c:pt>
                <c:pt idx="3209">
                  <c:v>1.1696122356445484E-2</c:v>
                </c:pt>
                <c:pt idx="3210">
                  <c:v>1.1687795501822617E-2</c:v>
                </c:pt>
                <c:pt idx="3211">
                  <c:v>1.1679487860641319E-2</c:v>
                </c:pt>
                <c:pt idx="3212">
                  <c:v>1.167119948214089E-2</c:v>
                </c:pt>
                <c:pt idx="3213">
                  <c:v>1.1662930415583771E-2</c:v>
                </c:pt>
                <c:pt idx="3214">
                  <c:v>1.1654680710284511E-2</c:v>
                </c:pt>
                <c:pt idx="3215">
                  <c:v>1.1646450415436018E-2</c:v>
                </c:pt>
                <c:pt idx="3216">
                  <c:v>1.163823958038755E-2</c:v>
                </c:pt>
                <c:pt idx="3217">
                  <c:v>1.1630048254372517E-2</c:v>
                </c:pt>
                <c:pt idx="3218">
                  <c:v>1.1621876486659057E-2</c:v>
                </c:pt>
                <c:pt idx="3219">
                  <c:v>1.1613724326503715E-2</c:v>
                </c:pt>
                <c:pt idx="3220">
                  <c:v>1.1605591823209339E-2</c:v>
                </c:pt>
                <c:pt idx="3221">
                  <c:v>1.1597479026032439E-2</c:v>
                </c:pt>
                <c:pt idx="3222">
                  <c:v>1.1589385984217921E-2</c:v>
                </c:pt>
                <c:pt idx="3223">
                  <c:v>1.1581312747062795E-2</c:v>
                </c:pt>
                <c:pt idx="3224">
                  <c:v>1.1573259363829308E-2</c:v>
                </c:pt>
                <c:pt idx="3225">
                  <c:v>1.1565225883797069E-2</c:v>
                </c:pt>
                <c:pt idx="3226">
                  <c:v>1.1557212356193542E-2</c:v>
                </c:pt>
                <c:pt idx="3227">
                  <c:v>1.1549218830333059E-2</c:v>
                </c:pt>
                <c:pt idx="3228">
                  <c:v>1.1541245355483594E-2</c:v>
                </c:pt>
                <c:pt idx="3229">
                  <c:v>1.1533291980889948E-2</c:v>
                </c:pt>
                <c:pt idx="3230">
                  <c:v>1.1525358755837446E-2</c:v>
                </c:pt>
                <c:pt idx="3231">
                  <c:v>1.1516298552524779E-2</c:v>
                </c:pt>
                <c:pt idx="3232">
                  <c:v>1.150617654277759E-2</c:v>
                </c:pt>
                <c:pt idx="3233">
                  <c:v>1.1498312775893832E-2</c:v>
                </c:pt>
                <c:pt idx="3234">
                  <c:v>1.1490469376719501E-2</c:v>
                </c:pt>
                <c:pt idx="3235">
                  <c:v>1.1482646394551439E-2</c:v>
                </c:pt>
                <c:pt idx="3236">
                  <c:v>1.1474843878663311E-2</c:v>
                </c:pt>
                <c:pt idx="3237">
                  <c:v>1.146706187829981E-2</c:v>
                </c:pt>
                <c:pt idx="3238">
                  <c:v>1.1459300442717205E-2</c:v>
                </c:pt>
                <c:pt idx="3239">
                  <c:v>1.1451559621241249E-2</c:v>
                </c:pt>
                <c:pt idx="3240">
                  <c:v>1.1475192447935453E-2</c:v>
                </c:pt>
                <c:pt idx="3241">
                  <c:v>1.1436140017564779E-2</c:v>
                </c:pt>
                <c:pt idx="3242">
                  <c:v>1.1428461333917271E-2</c:v>
                </c:pt>
                <c:pt idx="3243">
                  <c:v>1.1420803461418725E-2</c:v>
                </c:pt>
                <c:pt idx="3244">
                  <c:v>1.1413166449331148E-2</c:v>
                </c:pt>
                <c:pt idx="3245">
                  <c:v>1.1405550346945492E-2</c:v>
                </c:pt>
                <c:pt idx="3246">
                  <c:v>1.1397955203512167E-2</c:v>
                </c:pt>
                <c:pt idx="3247">
                  <c:v>1.1390018831613977E-2</c:v>
                </c:pt>
                <c:pt idx="3248">
                  <c:v>1.1381750701332516E-2</c:v>
                </c:pt>
                <c:pt idx="3249">
                  <c:v>1.1374221749673631E-2</c:v>
                </c:pt>
                <c:pt idx="3250">
                  <c:v>1.1366713961078037E-2</c:v>
                </c:pt>
                <c:pt idx="3251">
                  <c:v>1.1359227384796108E-2</c:v>
                </c:pt>
                <c:pt idx="3252">
                  <c:v>1.1351762070165089E-2</c:v>
                </c:pt>
                <c:pt idx="3253">
                  <c:v>1.1344318066406388E-2</c:v>
                </c:pt>
                <c:pt idx="3254">
                  <c:v>1.1336895422781944E-2</c:v>
                </c:pt>
                <c:pt idx="3255">
                  <c:v>1.1329494188588455E-2</c:v>
                </c:pt>
                <c:pt idx="3256">
                  <c:v>1.1322114413070477E-2</c:v>
                </c:pt>
                <c:pt idx="3257">
                  <c:v>1.1314756145507322E-2</c:v>
                </c:pt>
                <c:pt idx="3258">
                  <c:v>1.130741943518988E-2</c:v>
                </c:pt>
                <c:pt idx="3259">
                  <c:v>1.130010433134533E-2</c:v>
                </c:pt>
                <c:pt idx="3260">
                  <c:v>1.1292810883281931E-2</c:v>
                </c:pt>
                <c:pt idx="3261">
                  <c:v>1.1285539140238447E-2</c:v>
                </c:pt>
                <c:pt idx="3262">
                  <c:v>1.1278289151511552E-2</c:v>
                </c:pt>
                <c:pt idx="3263">
                  <c:v>1.1271060966340006E-2</c:v>
                </c:pt>
                <c:pt idx="3264">
                  <c:v>1.126385463401469E-2</c:v>
                </c:pt>
                <c:pt idx="3265">
                  <c:v>1.1256670203803325E-2</c:v>
                </c:pt>
                <c:pt idx="3266">
                  <c:v>1.1249507724956254E-2</c:v>
                </c:pt>
                <c:pt idx="3267">
                  <c:v>1.1242367246770151E-2</c:v>
                </c:pt>
                <c:pt idx="3268">
                  <c:v>1.1235248818506948E-2</c:v>
                </c:pt>
                <c:pt idx="3269">
                  <c:v>1.1228152489399618E-2</c:v>
                </c:pt>
                <c:pt idx="3270">
                  <c:v>1.1221078308791179E-2</c:v>
                </c:pt>
                <c:pt idx="3271">
                  <c:v>1.1214026325868274E-2</c:v>
                </c:pt>
                <c:pt idx="3272">
                  <c:v>1.1206996589956551E-2</c:v>
                </c:pt>
                <c:pt idx="3273">
                  <c:v>1.1199989150289E-2</c:v>
                </c:pt>
                <c:pt idx="3274">
                  <c:v>1.1193004056179689E-2</c:v>
                </c:pt>
                <c:pt idx="3275">
                  <c:v>1.1186041356861614E-2</c:v>
                </c:pt>
                <c:pt idx="3276">
                  <c:v>1.1179101101596733E-2</c:v>
                </c:pt>
                <c:pt idx="3277">
                  <c:v>1.1172183339699132E-2</c:v>
                </c:pt>
                <c:pt idx="3278">
                  <c:v>1.116528812039024E-2</c:v>
                </c:pt>
                <c:pt idx="3279">
                  <c:v>1.1158415492949407E-2</c:v>
                </c:pt>
                <c:pt idx="3280">
                  <c:v>1.1151565506661781E-2</c:v>
                </c:pt>
                <c:pt idx="3281">
                  <c:v>1.1144738210806724E-2</c:v>
                </c:pt>
                <c:pt idx="3282">
                  <c:v>1.1137933654617276E-2</c:v>
                </c:pt>
                <c:pt idx="3283">
                  <c:v>1.113115188739598E-2</c:v>
                </c:pt>
                <c:pt idx="3284">
                  <c:v>1.1124392958375895E-2</c:v>
                </c:pt>
                <c:pt idx="3285">
                  <c:v>1.1117656916871161E-2</c:v>
                </c:pt>
                <c:pt idx="3286">
                  <c:v>1.1110943812109066E-2</c:v>
                </c:pt>
                <c:pt idx="3287">
                  <c:v>1.1104253693374812E-2</c:v>
                </c:pt>
                <c:pt idx="3288">
                  <c:v>1.1097586609959407E-2</c:v>
                </c:pt>
                <c:pt idx="3289">
                  <c:v>1.109094261110175E-2</c:v>
                </c:pt>
                <c:pt idx="3290">
                  <c:v>1.1084321746075494E-2</c:v>
                </c:pt>
                <c:pt idx="3291">
                  <c:v>1.1077724064165888E-2</c:v>
                </c:pt>
                <c:pt idx="3292">
                  <c:v>1.1071149614629237E-2</c:v>
                </c:pt>
                <c:pt idx="3293">
                  <c:v>1.1064598446727648E-2</c:v>
                </c:pt>
                <c:pt idx="3294">
                  <c:v>1.1058070609757992E-2</c:v>
                </c:pt>
                <c:pt idx="3295">
                  <c:v>1.1051566152947653E-2</c:v>
                </c:pt>
                <c:pt idx="3296">
                  <c:v>1.1045085125622484E-2</c:v>
                </c:pt>
                <c:pt idx="3297">
                  <c:v>1.1038627576998318E-2</c:v>
                </c:pt>
                <c:pt idx="3298">
                  <c:v>1.1032193556354701E-2</c:v>
                </c:pt>
                <c:pt idx="3299">
                  <c:v>1.1025783113000159E-2</c:v>
                </c:pt>
                <c:pt idx="3300">
                  <c:v>1.1019396296156354E-2</c:v>
                </c:pt>
                <c:pt idx="3301">
                  <c:v>1.1013033155120262E-2</c:v>
                </c:pt>
                <c:pt idx="3302">
                  <c:v>1.1006693739148327E-2</c:v>
                </c:pt>
                <c:pt idx="3303">
                  <c:v>1.1000378097508598E-2</c:v>
                </c:pt>
                <c:pt idx="3304">
                  <c:v>1.0994086279474929E-2</c:v>
                </c:pt>
                <c:pt idx="3305">
                  <c:v>1.0987818334321192E-2</c:v>
                </c:pt>
                <c:pt idx="3306">
                  <c:v>1.0981574311327073E-2</c:v>
                </c:pt>
                <c:pt idx="3307">
                  <c:v>1.0975354259731729E-2</c:v>
                </c:pt>
                <c:pt idx="3308">
                  <c:v>1.0969158228814882E-2</c:v>
                </c:pt>
                <c:pt idx="3309">
                  <c:v>1.0962986267850482E-2</c:v>
                </c:pt>
                <c:pt idx="3310">
                  <c:v>1.0956838426124077E-2</c:v>
                </c:pt>
                <c:pt idx="3311">
                  <c:v>1.0950714752886488E-2</c:v>
                </c:pt>
                <c:pt idx="3312">
                  <c:v>1.0944615297405938E-2</c:v>
                </c:pt>
                <c:pt idx="3313">
                  <c:v>1.0938540108956452E-2</c:v>
                </c:pt>
                <c:pt idx="3314">
                  <c:v>1.0932489236806295E-2</c:v>
                </c:pt>
                <c:pt idx="3315">
                  <c:v>1.0926462730217959E-2</c:v>
                </c:pt>
                <c:pt idx="3316">
                  <c:v>1.0920460638482911E-2</c:v>
                </c:pt>
                <c:pt idx="3317">
                  <c:v>1.0914483010840526E-2</c:v>
                </c:pt>
                <c:pt idx="3318">
                  <c:v>1.0908529896593903E-2</c:v>
                </c:pt>
                <c:pt idx="3319">
                  <c:v>1.0902601344982462E-2</c:v>
                </c:pt>
                <c:pt idx="3320">
                  <c:v>1.0896697405280396E-2</c:v>
                </c:pt>
                <c:pt idx="3321">
                  <c:v>1.0890818126779295E-2</c:v>
                </c:pt>
                <c:pt idx="3322">
                  <c:v>1.0884963558724446E-2</c:v>
                </c:pt>
                <c:pt idx="3323">
                  <c:v>1.08791337504017E-2</c:v>
                </c:pt>
                <c:pt idx="3324">
                  <c:v>1.0873328751067977E-2</c:v>
                </c:pt>
                <c:pt idx="3325">
                  <c:v>1.0867548609986014E-2</c:v>
                </c:pt>
                <c:pt idx="3326">
                  <c:v>1.0861793376464913E-2</c:v>
                </c:pt>
                <c:pt idx="3327">
                  <c:v>1.0856063099715343E-2</c:v>
                </c:pt>
                <c:pt idx="3328">
                  <c:v>1.0850357829075414E-2</c:v>
                </c:pt>
                <c:pt idx="3329">
                  <c:v>1.0844677613744269E-2</c:v>
                </c:pt>
                <c:pt idx="3330">
                  <c:v>1.0839022503036916E-2</c:v>
                </c:pt>
                <c:pt idx="3331">
                  <c:v>1.0833392546216266E-2</c:v>
                </c:pt>
                <c:pt idx="3332">
                  <c:v>1.0827787792533666E-2</c:v>
                </c:pt>
                <c:pt idx="3333">
                  <c:v>1.0822208291281055E-2</c:v>
                </c:pt>
                <c:pt idx="3334">
                  <c:v>1.0816654091721428E-2</c:v>
                </c:pt>
                <c:pt idx="3335">
                  <c:v>1.0811125243106236E-2</c:v>
                </c:pt>
                <c:pt idx="3336">
                  <c:v>1.0805621794727504E-2</c:v>
                </c:pt>
                <c:pt idx="3337">
                  <c:v>1.0800143795859911E-2</c:v>
                </c:pt>
                <c:pt idx="3338">
                  <c:v>1.0794691295749212E-2</c:v>
                </c:pt>
                <c:pt idx="3339">
                  <c:v>1.0789264343687531E-2</c:v>
                </c:pt>
                <c:pt idx="3340">
                  <c:v>1.0783862988897526E-2</c:v>
                </c:pt>
                <c:pt idx="3341">
                  <c:v>1.0778487280735091E-2</c:v>
                </c:pt>
                <c:pt idx="3342">
                  <c:v>1.0773137268393995E-2</c:v>
                </c:pt>
                <c:pt idx="3343">
                  <c:v>1.0767813001172293E-2</c:v>
                </c:pt>
                <c:pt idx="3344">
                  <c:v>1.0762514528350697E-2</c:v>
                </c:pt>
                <c:pt idx="3345">
                  <c:v>1.0757241899169417E-2</c:v>
                </c:pt>
                <c:pt idx="3346">
                  <c:v>1.0751995162915027E-2</c:v>
                </c:pt>
                <c:pt idx="3347">
                  <c:v>1.0746774368868357E-2</c:v>
                </c:pt>
                <c:pt idx="3348">
                  <c:v>1.07415795662871E-2</c:v>
                </c:pt>
                <c:pt idx="3349">
                  <c:v>1.0736410804446362E-2</c:v>
                </c:pt>
                <c:pt idx="3350">
                  <c:v>1.0731268132592337E-2</c:v>
                </c:pt>
                <c:pt idx="3351">
                  <c:v>1.0726151600034959E-2</c:v>
                </c:pt>
                <c:pt idx="3352">
                  <c:v>1.0721061256008918E-2</c:v>
                </c:pt>
                <c:pt idx="3353">
                  <c:v>1.0715997149812641E-2</c:v>
                </c:pt>
                <c:pt idx="3354">
                  <c:v>1.0710959330692481E-2</c:v>
                </c:pt>
                <c:pt idx="3355">
                  <c:v>1.0705947847946954E-2</c:v>
                </c:pt>
                <c:pt idx="3356">
                  <c:v>1.0700962750805119E-2</c:v>
                </c:pt>
                <c:pt idx="3357">
                  <c:v>1.0696004088577155E-2</c:v>
                </c:pt>
                <c:pt idx="3358">
                  <c:v>1.0691071910492211E-2</c:v>
                </c:pt>
                <c:pt idx="3359">
                  <c:v>1.0686166265866343E-2</c:v>
                </c:pt>
                <c:pt idx="3360">
                  <c:v>1.068128720394616E-2</c:v>
                </c:pt>
                <c:pt idx="3361">
                  <c:v>1.0676434773995682E-2</c:v>
                </c:pt>
                <c:pt idx="3362">
                  <c:v>1.0671609025290565E-2</c:v>
                </c:pt>
                <c:pt idx="3363">
                  <c:v>1.0666810007106509E-2</c:v>
                </c:pt>
                <c:pt idx="3364">
                  <c:v>1.0662037768713458E-2</c:v>
                </c:pt>
                <c:pt idx="3365">
                  <c:v>1.0657292359364044E-2</c:v>
                </c:pt>
                <c:pt idx="3366">
                  <c:v>1.0652573828368848E-2</c:v>
                </c:pt>
                <c:pt idx="3367">
                  <c:v>1.0647882224940047E-2</c:v>
                </c:pt>
                <c:pt idx="3368">
                  <c:v>1.0643217598405698E-2</c:v>
                </c:pt>
                <c:pt idx="3369">
                  <c:v>1.0638579997995451E-2</c:v>
                </c:pt>
                <c:pt idx="3370">
                  <c:v>1.0633969473008497E-2</c:v>
                </c:pt>
                <c:pt idx="3371">
                  <c:v>1.0629386072691961E-2</c:v>
                </c:pt>
                <c:pt idx="3372">
                  <c:v>1.062482984632776E-2</c:v>
                </c:pt>
                <c:pt idx="3373">
                  <c:v>1.0620300843174701E-2</c:v>
                </c:pt>
                <c:pt idx="3374">
                  <c:v>1.0615799112532175E-2</c:v>
                </c:pt>
                <c:pt idx="3375">
                  <c:v>1.0611324703630137E-2</c:v>
                </c:pt>
                <c:pt idx="3376">
                  <c:v>1.0606877665773874E-2</c:v>
                </c:pt>
                <c:pt idx="3377">
                  <c:v>1.0602458048210814E-2</c:v>
                </c:pt>
                <c:pt idx="3378">
                  <c:v>1.0598065900234769E-2</c:v>
                </c:pt>
                <c:pt idx="3379">
                  <c:v>1.0593701271093277E-2</c:v>
                </c:pt>
                <c:pt idx="3380">
                  <c:v>1.058936421005709E-2</c:v>
                </c:pt>
                <c:pt idx="3381">
                  <c:v>1.0585054766425975E-2</c:v>
                </c:pt>
                <c:pt idx="3382">
                  <c:v>1.0580772989430257E-2</c:v>
                </c:pt>
                <c:pt idx="3383">
                  <c:v>1.0576518928381396E-2</c:v>
                </c:pt>
                <c:pt idx="3384">
                  <c:v>1.0572292632521407E-2</c:v>
                </c:pt>
                <c:pt idx="3385">
                  <c:v>1.0568094151127118E-2</c:v>
                </c:pt>
                <c:pt idx="3386">
                  <c:v>1.0563923533463826E-2</c:v>
                </c:pt>
                <c:pt idx="3387">
                  <c:v>1.0559639082102751E-2</c:v>
                </c:pt>
                <c:pt idx="3388">
                  <c:v>1.0555080551629001E-2</c:v>
                </c:pt>
                <c:pt idx="3389">
                  <c:v>1.0550997826485442E-2</c:v>
                </c:pt>
                <c:pt idx="3390">
                  <c:v>1.0546943169209825E-2</c:v>
                </c:pt>
                <c:pt idx="3391">
                  <c:v>1.0542916629056164E-2</c:v>
                </c:pt>
                <c:pt idx="3392">
                  <c:v>1.0538918255313289E-2</c:v>
                </c:pt>
                <c:pt idx="3393">
                  <c:v>1.0534948097229548E-2</c:v>
                </c:pt>
                <c:pt idx="3394">
                  <c:v>1.053100620411126E-2</c:v>
                </c:pt>
                <c:pt idx="3395">
                  <c:v>1.05270926252069E-2</c:v>
                </c:pt>
                <c:pt idx="3396">
                  <c:v>1.0523207409765003E-2</c:v>
                </c:pt>
                <c:pt idx="3397">
                  <c:v>1.051935060710945E-2</c:v>
                </c:pt>
                <c:pt idx="3398">
                  <c:v>1.0515522266459944E-2</c:v>
                </c:pt>
                <c:pt idx="3399">
                  <c:v>1.051172243713471E-2</c:v>
                </c:pt>
                <c:pt idx="3400">
                  <c:v>1.0507951168365164E-2</c:v>
                </c:pt>
                <c:pt idx="3401">
                  <c:v>1.0504208509440692E-2</c:v>
                </c:pt>
                <c:pt idx="3402">
                  <c:v>1.05004945096276E-2</c:v>
                </c:pt>
                <c:pt idx="3403">
                  <c:v>1.0496809218209613E-2</c:v>
                </c:pt>
                <c:pt idx="3404">
                  <c:v>1.0493152684441582E-2</c:v>
                </c:pt>
                <c:pt idx="3405">
                  <c:v>1.0489524957601581E-2</c:v>
                </c:pt>
                <c:pt idx="3406">
                  <c:v>1.0485926086967759E-2</c:v>
                </c:pt>
                <c:pt idx="3407">
                  <c:v>1.048235612178358E-2</c:v>
                </c:pt>
                <c:pt idx="3408">
                  <c:v>1.0478815111373658E-2</c:v>
                </c:pt>
                <c:pt idx="3409">
                  <c:v>1.0475303104970015E-2</c:v>
                </c:pt>
                <c:pt idx="3410">
                  <c:v>1.0471820151833702E-2</c:v>
                </c:pt>
                <c:pt idx="3411">
                  <c:v>1.0468366301260584E-2</c:v>
                </c:pt>
                <c:pt idx="3412">
                  <c:v>1.0464941602535017E-2</c:v>
                </c:pt>
                <c:pt idx="3413">
                  <c:v>1.0461546104877725E-2</c:v>
                </c:pt>
                <c:pt idx="3414">
                  <c:v>1.0458179857631122E-2</c:v>
                </c:pt>
                <c:pt idx="3415">
                  <c:v>1.0454842909992912E-2</c:v>
                </c:pt>
                <c:pt idx="3416">
                  <c:v>1.045153531129407E-2</c:v>
                </c:pt>
                <c:pt idx="3417">
                  <c:v>1.0448257110778778E-2</c:v>
                </c:pt>
                <c:pt idx="3418">
                  <c:v>1.0445008357714454E-2</c:v>
                </c:pt>
                <c:pt idx="3419">
                  <c:v>1.0441789101385976E-2</c:v>
                </c:pt>
                <c:pt idx="3420">
                  <c:v>1.0438599391066698E-2</c:v>
                </c:pt>
                <c:pt idx="3421">
                  <c:v>1.0435439276012691E-2</c:v>
                </c:pt>
                <c:pt idx="3422">
                  <c:v>1.0432308805503263E-2</c:v>
                </c:pt>
                <c:pt idx="3423">
                  <c:v>1.0429208028823585E-2</c:v>
                </c:pt>
                <c:pt idx="3424">
                  <c:v>1.0426136995235747E-2</c:v>
                </c:pt>
                <c:pt idx="3425">
                  <c:v>1.042309575400192E-2</c:v>
                </c:pt>
                <c:pt idx="3426">
                  <c:v>1.0420084354401719E-2</c:v>
                </c:pt>
                <c:pt idx="3427">
                  <c:v>1.0417102845732223E-2</c:v>
                </c:pt>
                <c:pt idx="3428">
                  <c:v>1.0414151277221086E-2</c:v>
                </c:pt>
                <c:pt idx="3429">
                  <c:v>1.0411229698165544E-2</c:v>
                </c:pt>
                <c:pt idx="3430">
                  <c:v>1.0408338157822371E-2</c:v>
                </c:pt>
                <c:pt idx="3431">
                  <c:v>1.0405476705517924E-2</c:v>
                </c:pt>
                <c:pt idx="3432">
                  <c:v>1.0402645390433854E-2</c:v>
                </c:pt>
                <c:pt idx="3433">
                  <c:v>1.0399844261925641E-2</c:v>
                </c:pt>
                <c:pt idx="3434">
                  <c:v>1.0397073369204058E-2</c:v>
                </c:pt>
                <c:pt idx="3435">
                  <c:v>1.0394332761601583E-2</c:v>
                </c:pt>
                <c:pt idx="3436">
                  <c:v>1.0391622488329165E-2</c:v>
                </c:pt>
                <c:pt idx="3437">
                  <c:v>1.0388942598707868E-2</c:v>
                </c:pt>
                <c:pt idx="3438">
                  <c:v>1.0386293141995137E-2</c:v>
                </c:pt>
                <c:pt idx="3439">
                  <c:v>1.0383636340896708E-2</c:v>
                </c:pt>
                <c:pt idx="3440">
                  <c:v>1.0380718442001379E-2</c:v>
                </c:pt>
                <c:pt idx="3441">
                  <c:v>1.0378164952306689E-2</c:v>
                </c:pt>
                <c:pt idx="3442">
                  <c:v>1.0375642099679065E-2</c:v>
                </c:pt>
                <c:pt idx="3443">
                  <c:v>1.0373149933341659E-2</c:v>
                </c:pt>
                <c:pt idx="3444">
                  <c:v>1.0370688502581415E-2</c:v>
                </c:pt>
                <c:pt idx="3445">
                  <c:v>1.0368257856691158E-2</c:v>
                </c:pt>
                <c:pt idx="3446">
                  <c:v>1.0365858044911681E-2</c:v>
                </c:pt>
                <c:pt idx="3447">
                  <c:v>1.036348911654178E-2</c:v>
                </c:pt>
                <c:pt idx="3448">
                  <c:v>1.0361151120834014E-2</c:v>
                </c:pt>
                <c:pt idx="3449">
                  <c:v>1.0387224501901307E-2</c:v>
                </c:pt>
                <c:pt idx="3450">
                  <c:v>1.035656812453721E-2</c:v>
                </c:pt>
                <c:pt idx="3451">
                  <c:v>1.0354323222494294E-2</c:v>
                </c:pt>
                <c:pt idx="3452">
                  <c:v>1.035210945022892E-2</c:v>
                </c:pt>
                <c:pt idx="3453">
                  <c:v>1.0349926856970953E-2</c:v>
                </c:pt>
                <c:pt idx="3454">
                  <c:v>1.0347775492054592E-2</c:v>
                </c:pt>
                <c:pt idx="3455">
                  <c:v>1.0345655404704097E-2</c:v>
                </c:pt>
                <c:pt idx="3456">
                  <c:v>1.0343566644224905E-2</c:v>
                </c:pt>
                <c:pt idx="3457">
                  <c:v>1.0341510396716283E-2</c:v>
                </c:pt>
                <c:pt idx="3458">
                  <c:v>1.033919644642224E-2</c:v>
                </c:pt>
                <c:pt idx="3459">
                  <c:v>1.0337206462577438E-2</c:v>
                </c:pt>
                <c:pt idx="3460">
                  <c:v>1.0335248009717298E-2</c:v>
                </c:pt>
                <c:pt idx="3461">
                  <c:v>1.033332113710143E-2</c:v>
                </c:pt>
                <c:pt idx="3462">
                  <c:v>1.0331425894047458E-2</c:v>
                </c:pt>
                <c:pt idx="3463">
                  <c:v>1.032956232980361E-2</c:v>
                </c:pt>
                <c:pt idx="3464">
                  <c:v>1.0327730493635591E-2</c:v>
                </c:pt>
                <c:pt idx="3465">
                  <c:v>1.0325930434855536E-2</c:v>
                </c:pt>
                <c:pt idx="3466">
                  <c:v>1.0324162202677227E-2</c:v>
                </c:pt>
                <c:pt idx="3467">
                  <c:v>1.0322425846436176E-2</c:v>
                </c:pt>
                <c:pt idx="3468">
                  <c:v>1.0320721415363748E-2</c:v>
                </c:pt>
                <c:pt idx="3469">
                  <c:v>1.0319048958766702E-2</c:v>
                </c:pt>
                <c:pt idx="3470">
                  <c:v>1.0317408525876611E-2</c:v>
                </c:pt>
                <c:pt idx="3471">
                  <c:v>1.0315800166012027E-2</c:v>
                </c:pt>
                <c:pt idx="3472">
                  <c:v>1.0314223928422113E-2</c:v>
                </c:pt>
                <c:pt idx="3473">
                  <c:v>1.0312679862379298E-2</c:v>
                </c:pt>
                <c:pt idx="3474">
                  <c:v>1.031116801717929E-2</c:v>
                </c:pt>
                <c:pt idx="3475">
                  <c:v>1.0309688442083156E-2</c:v>
                </c:pt>
                <c:pt idx="3476">
                  <c:v>1.030824118635207E-2</c:v>
                </c:pt>
                <c:pt idx="3477">
                  <c:v>1.0306826299293642E-2</c:v>
                </c:pt>
                <c:pt idx="3478">
                  <c:v>1.0305443830151896E-2</c:v>
                </c:pt>
                <c:pt idx="3479">
                  <c:v>1.030409382821729E-2</c:v>
                </c:pt>
                <c:pt idx="3480">
                  <c:v>1.0302776342734063E-2</c:v>
                </c:pt>
                <c:pt idx="3481">
                  <c:v>1.0301491423056601E-2</c:v>
                </c:pt>
                <c:pt idx="3482">
                  <c:v>1.0300239118348294E-2</c:v>
                </c:pt>
                <c:pt idx="3483">
                  <c:v>1.0299019477969542E-2</c:v>
                </c:pt>
                <c:pt idx="3484">
                  <c:v>1.0297832551176618E-2</c:v>
                </c:pt>
                <c:pt idx="3485">
                  <c:v>1.0296678387214327E-2</c:v>
                </c:pt>
                <c:pt idx="3486">
                  <c:v>1.0295557035397083E-2</c:v>
                </c:pt>
                <c:pt idx="3487">
                  <c:v>1.0294468544964129E-2</c:v>
                </c:pt>
                <c:pt idx="3488">
                  <c:v>1.0293412965224321E-2</c:v>
                </c:pt>
                <c:pt idx="3489">
                  <c:v>1.0292390345428714E-2</c:v>
                </c:pt>
                <c:pt idx="3490">
                  <c:v>1.0291400734857441E-2</c:v>
                </c:pt>
                <c:pt idx="3491">
                  <c:v>1.0290680093815525E-2</c:v>
                </c:pt>
                <c:pt idx="3492">
                  <c:v>1.0289135123940436E-2</c:v>
                </c:pt>
                <c:pt idx="3493">
                  <c:v>1.0288259061924909E-2</c:v>
                </c:pt>
                <c:pt idx="3494">
                  <c:v>1.0287416227415434E-2</c:v>
                </c:pt>
                <c:pt idx="3495">
                  <c:v>1.0286606669594339E-2</c:v>
                </c:pt>
                <c:pt idx="3496">
                  <c:v>1.0285830437783059E-2</c:v>
                </c:pt>
                <c:pt idx="3497">
                  <c:v>1.0285087581251037E-2</c:v>
                </c:pt>
                <c:pt idx="3498">
                  <c:v>1.0284378149256248E-2</c:v>
                </c:pt>
                <c:pt idx="3499">
                  <c:v>1.0283702191103125E-2</c:v>
                </c:pt>
                <c:pt idx="3500">
                  <c:v>1.0283059756049893E-2</c:v>
                </c:pt>
                <c:pt idx="3501">
                  <c:v>1.0282450893360695E-2</c:v>
                </c:pt>
                <c:pt idx="3502">
                  <c:v>1.028187565233454E-2</c:v>
                </c:pt>
                <c:pt idx="3503">
                  <c:v>1.0281334082258987E-2</c:v>
                </c:pt>
                <c:pt idx="3504">
                  <c:v>1.0280936458832431E-2</c:v>
                </c:pt>
                <c:pt idx="3505">
                  <c:v>1.0280287185754491E-2</c:v>
                </c:pt>
                <c:pt idx="3506">
                  <c:v>1.0279851759370877E-2</c:v>
                </c:pt>
                <c:pt idx="3507">
                  <c:v>1.027945020807923E-2</c:v>
                </c:pt>
                <c:pt idx="3508">
                  <c:v>1.0279082581138802E-2</c:v>
                </c:pt>
                <c:pt idx="3509">
                  <c:v>1.0278748927814772E-2</c:v>
                </c:pt>
                <c:pt idx="3510">
                  <c:v>1.0278449297412983E-2</c:v>
                </c:pt>
                <c:pt idx="3511">
                  <c:v>1.027818373917571E-2</c:v>
                </c:pt>
                <c:pt idx="3512">
                  <c:v>1.0277952302403271E-2</c:v>
                </c:pt>
                <c:pt idx="3513">
                  <c:v>1.0277755036384529E-2</c:v>
                </c:pt>
                <c:pt idx="3514">
                  <c:v>1.0277591990321612E-2</c:v>
                </c:pt>
                <c:pt idx="3515">
                  <c:v>1.0277463213607899E-2</c:v>
                </c:pt>
                <c:pt idx="3516">
                  <c:v>1.0277368755439997E-2</c:v>
                </c:pt>
                <c:pt idx="3517">
                  <c:v>1.0277308665084138E-2</c:v>
                </c:pt>
                <c:pt idx="3518">
                  <c:v>1.0277282991893564E-2</c:v>
                </c:pt>
                <c:pt idx="3519">
                  <c:v>1.0277291785082661E-2</c:v>
                </c:pt>
                <c:pt idx="3520">
                  <c:v>1.0277335093929654E-2</c:v>
                </c:pt>
                <c:pt idx="3521">
                  <c:v>1.0277412967747654E-2</c:v>
                </c:pt>
                <c:pt idx="3522">
                  <c:v>1.0277525455786208E-2</c:v>
                </c:pt>
                <c:pt idx="3523">
                  <c:v>1.0277672607352911E-2</c:v>
                </c:pt>
                <c:pt idx="3524">
                  <c:v>1.0277854471668627E-2</c:v>
                </c:pt>
                <c:pt idx="3525">
                  <c:v>1.0278071098064402E-2</c:v>
                </c:pt>
                <c:pt idx="3526">
                  <c:v>1.0278322535796127E-2</c:v>
                </c:pt>
                <c:pt idx="3527">
                  <c:v>1.0278608834143003E-2</c:v>
                </c:pt>
                <c:pt idx="3528">
                  <c:v>1.0278930042390163E-2</c:v>
                </c:pt>
                <c:pt idx="3529">
                  <c:v>1.0279286209811302E-2</c:v>
                </c:pt>
                <c:pt idx="3530">
                  <c:v>1.0279677385668673E-2</c:v>
                </c:pt>
                <c:pt idx="3531">
                  <c:v>1.0280103619271007E-2</c:v>
                </c:pt>
                <c:pt idx="3532">
                  <c:v>1.0280564959869263E-2</c:v>
                </c:pt>
                <c:pt idx="3533">
                  <c:v>1.0281061456760875E-2</c:v>
                </c:pt>
                <c:pt idx="3534">
                  <c:v>1.0281593159197095E-2</c:v>
                </c:pt>
                <c:pt idx="3535">
                  <c:v>1.0282160116493027E-2</c:v>
                </c:pt>
                <c:pt idx="3536">
                  <c:v>1.0282762377911796E-2</c:v>
                </c:pt>
                <c:pt idx="3537">
                  <c:v>1.0283399992710884E-2</c:v>
                </c:pt>
                <c:pt idx="3538">
                  <c:v>1.0284073010194258E-2</c:v>
                </c:pt>
                <c:pt idx="3539">
                  <c:v>1.0284781479637071E-2</c:v>
                </c:pt>
                <c:pt idx="3540">
                  <c:v>1.0285525450326209E-2</c:v>
                </c:pt>
                <c:pt idx="3541">
                  <c:v>1.0286304971490801E-2</c:v>
                </c:pt>
                <c:pt idx="3542">
                  <c:v>1.0287120092487527E-2</c:v>
                </c:pt>
                <c:pt idx="3543">
                  <c:v>1.0287970862540028E-2</c:v>
                </c:pt>
                <c:pt idx="3544">
                  <c:v>1.0288857330924214E-2</c:v>
                </c:pt>
                <c:pt idx="3545">
                  <c:v>1.0289779546950895E-2</c:v>
                </c:pt>
                <c:pt idx="3546">
                  <c:v>1.0290737559896294E-2</c:v>
                </c:pt>
                <c:pt idx="3547">
                  <c:v>1.0291731419019404E-2</c:v>
                </c:pt>
                <c:pt idx="3548">
                  <c:v>1.0292761173608337E-2</c:v>
                </c:pt>
                <c:pt idx="3549">
                  <c:v>1.029382687293978E-2</c:v>
                </c:pt>
                <c:pt idx="3550">
                  <c:v>1.0294928566302151E-2</c:v>
                </c:pt>
                <c:pt idx="3551">
                  <c:v>1.0296066302966662E-2</c:v>
                </c:pt>
                <c:pt idx="3552">
                  <c:v>1.0297240132210462E-2</c:v>
                </c:pt>
                <c:pt idx="3553">
                  <c:v>1.0298450103316661E-2</c:v>
                </c:pt>
                <c:pt idx="3554">
                  <c:v>1.0299696265580104E-2</c:v>
                </c:pt>
                <c:pt idx="3555">
                  <c:v>1.0300978668261051E-2</c:v>
                </c:pt>
                <c:pt idx="3556">
                  <c:v>1.0302297360637296E-2</c:v>
                </c:pt>
                <c:pt idx="3557">
                  <c:v>1.0303652392004169E-2</c:v>
                </c:pt>
                <c:pt idx="3558">
                  <c:v>1.0305043811633994E-2</c:v>
                </c:pt>
                <c:pt idx="3559">
                  <c:v>1.0306471668810845E-2</c:v>
                </c:pt>
                <c:pt idx="3560">
                  <c:v>1.030793601280737E-2</c:v>
                </c:pt>
                <c:pt idx="3561">
                  <c:v>1.0309436892907975E-2</c:v>
                </c:pt>
                <c:pt idx="3562">
                  <c:v>1.0310974358403006E-2</c:v>
                </c:pt>
                <c:pt idx="3563">
                  <c:v>1.0312548458554031E-2</c:v>
                </c:pt>
                <c:pt idx="3564">
                  <c:v>1.0314159242634366E-2</c:v>
                </c:pt>
                <c:pt idx="3565">
                  <c:v>1.0315806759963816E-2</c:v>
                </c:pt>
                <c:pt idx="3566">
                  <c:v>1.0317491059804446E-2</c:v>
                </c:pt>
                <c:pt idx="3567">
                  <c:v>1.031921219142428E-2</c:v>
                </c:pt>
                <c:pt idx="3568">
                  <c:v>1.0320970204103098E-2</c:v>
                </c:pt>
                <c:pt idx="3569">
                  <c:v>1.0322765147144005E-2</c:v>
                </c:pt>
                <c:pt idx="3570">
                  <c:v>1.0324597069821327E-2</c:v>
                </c:pt>
                <c:pt idx="3571">
                  <c:v>1.0326466021392186E-2</c:v>
                </c:pt>
                <c:pt idx="3572">
                  <c:v>1.0328372051183369E-2</c:v>
                </c:pt>
                <c:pt idx="3573">
                  <c:v>1.0330315208423386E-2</c:v>
                </c:pt>
                <c:pt idx="3574">
                  <c:v>1.0332295542433579E-2</c:v>
                </c:pt>
                <c:pt idx="3575">
                  <c:v>1.0334313102471765E-2</c:v>
                </c:pt>
                <c:pt idx="3576">
                  <c:v>1.033636793783067E-2</c:v>
                </c:pt>
                <c:pt idx="3577">
                  <c:v>1.0338460097809003E-2</c:v>
                </c:pt>
                <c:pt idx="3578">
                  <c:v>1.0340589631659307E-2</c:v>
                </c:pt>
                <c:pt idx="3579">
                  <c:v>1.0342756588669056E-2</c:v>
                </c:pt>
                <c:pt idx="3580">
                  <c:v>1.0344961018114314E-2</c:v>
                </c:pt>
                <c:pt idx="3581">
                  <c:v>1.0347202969311863E-2</c:v>
                </c:pt>
                <c:pt idx="3582">
                  <c:v>1.0349482491514964E-2</c:v>
                </c:pt>
                <c:pt idx="3583">
                  <c:v>1.0351799634006011E-2</c:v>
                </c:pt>
                <c:pt idx="3584">
                  <c:v>1.0354154446067574E-2</c:v>
                </c:pt>
                <c:pt idx="3585">
                  <c:v>1.0356546977005575E-2</c:v>
                </c:pt>
                <c:pt idx="3586">
                  <c:v>1.0358977276068203E-2</c:v>
                </c:pt>
                <c:pt idx="3587">
                  <c:v>1.0361445392550158E-2</c:v>
                </c:pt>
                <c:pt idx="3588">
                  <c:v>1.0363951375757909E-2</c:v>
                </c:pt>
                <c:pt idx="3589">
                  <c:v>1.0366495274934402E-2</c:v>
                </c:pt>
                <c:pt idx="3590">
                  <c:v>1.0369077139392261E-2</c:v>
                </c:pt>
                <c:pt idx="3591">
                  <c:v>1.0371697018392178E-2</c:v>
                </c:pt>
                <c:pt idx="3592">
                  <c:v>1.0374354961252942E-2</c:v>
                </c:pt>
                <c:pt idx="3593">
                  <c:v>1.037705101721245E-2</c:v>
                </c:pt>
                <c:pt idx="3594">
                  <c:v>1.0379785235584076E-2</c:v>
                </c:pt>
                <c:pt idx="3595">
                  <c:v>1.0382557665646627E-2</c:v>
                </c:pt>
                <c:pt idx="3596">
                  <c:v>1.0385368356679109E-2</c:v>
                </c:pt>
                <c:pt idx="3597">
                  <c:v>1.0388217357954916E-2</c:v>
                </c:pt>
                <c:pt idx="3598">
                  <c:v>1.0391104718770803E-2</c:v>
                </c:pt>
                <c:pt idx="3599">
                  <c:v>1.039403048841793E-2</c:v>
                </c:pt>
                <c:pt idx="3600">
                  <c:v>1.0396994716164469E-2</c:v>
                </c:pt>
                <c:pt idx="3601">
                  <c:v>1.0399997451301964E-2</c:v>
                </c:pt>
                <c:pt idx="3602">
                  <c:v>1.0403038743110561E-2</c:v>
                </c:pt>
                <c:pt idx="3603">
                  <c:v>1.0406118640870602E-2</c:v>
                </c:pt>
                <c:pt idx="3604">
                  <c:v>1.0409237193891585E-2</c:v>
                </c:pt>
                <c:pt idx="3605">
                  <c:v>1.0412394451413698E-2</c:v>
                </c:pt>
                <c:pt idx="3606">
                  <c:v>1.0415590462769991E-2</c:v>
                </c:pt>
                <c:pt idx="3607">
                  <c:v>1.0418825256137975E-2</c:v>
                </c:pt>
                <c:pt idx="3608">
                  <c:v>1.0422088175772034E-2</c:v>
                </c:pt>
                <c:pt idx="3609">
                  <c:v>1.0425351153617691E-2</c:v>
                </c:pt>
                <c:pt idx="3610">
                  <c:v>1.0428609624260631E-2</c:v>
                </c:pt>
                <c:pt idx="3611">
                  <c:v>1.0431863570504686E-2</c:v>
                </c:pt>
                <c:pt idx="3612">
                  <c:v>1.0435112975223178E-2</c:v>
                </c:pt>
                <c:pt idx="3613">
                  <c:v>1.0438357821202551E-2</c:v>
                </c:pt>
                <c:pt idx="3614">
                  <c:v>1.0441598091298739E-2</c:v>
                </c:pt>
                <c:pt idx="3615">
                  <c:v>1.0444833768327137E-2</c:v>
                </c:pt>
                <c:pt idx="3616">
                  <c:v>1.0448064835132082E-2</c:v>
                </c:pt>
                <c:pt idx="3617">
                  <c:v>1.0451291274552115E-2</c:v>
                </c:pt>
                <c:pt idx="3618">
                  <c:v>1.0454513069385236E-2</c:v>
                </c:pt>
                <c:pt idx="3619">
                  <c:v>1.0457730202469977E-2</c:v>
                </c:pt>
                <c:pt idx="3620">
                  <c:v>1.0460942656673819E-2</c:v>
                </c:pt>
                <c:pt idx="3621">
                  <c:v>1.0464150414783158E-2</c:v>
                </c:pt>
                <c:pt idx="3622">
                  <c:v>1.046735345965388E-2</c:v>
                </c:pt>
                <c:pt idx="3623">
                  <c:v>1.047055177410712E-2</c:v>
                </c:pt>
                <c:pt idx="3624">
                  <c:v>1.0473745340975588E-2</c:v>
                </c:pt>
                <c:pt idx="3625">
                  <c:v>1.0476934143080405E-2</c:v>
                </c:pt>
                <c:pt idx="3626">
                  <c:v>1.0480118163260062E-2</c:v>
                </c:pt>
                <c:pt idx="3627">
                  <c:v>1.0483297384353042E-2</c:v>
                </c:pt>
                <c:pt idx="3628">
                  <c:v>1.0486471789174657E-2</c:v>
                </c:pt>
                <c:pt idx="3629">
                  <c:v>1.048964136055759E-2</c:v>
                </c:pt>
                <c:pt idx="3630">
                  <c:v>1.0492806081346099E-2</c:v>
                </c:pt>
                <c:pt idx="3631">
                  <c:v>1.0495965934355478E-2</c:v>
                </c:pt>
                <c:pt idx="3632">
                  <c:v>1.04991209024126E-2</c:v>
                </c:pt>
                <c:pt idx="3633">
                  <c:v>1.0502270968373292E-2</c:v>
                </c:pt>
                <c:pt idx="3634">
                  <c:v>1.0505416115035457E-2</c:v>
                </c:pt>
                <c:pt idx="3635">
                  <c:v>1.0508556325254909E-2</c:v>
                </c:pt>
                <c:pt idx="3636">
                  <c:v>1.0511691581852708E-2</c:v>
                </c:pt>
                <c:pt idx="3637">
                  <c:v>1.0514821867649906E-2</c:v>
                </c:pt>
                <c:pt idx="3638">
                  <c:v>1.0517947165490718E-2</c:v>
                </c:pt>
                <c:pt idx="3639">
                  <c:v>1.0521067458196188E-2</c:v>
                </c:pt>
                <c:pt idx="3640">
                  <c:v>1.0524182728598936E-2</c:v>
                </c:pt>
                <c:pt idx="3641">
                  <c:v>1.052729295953737E-2</c:v>
                </c:pt>
                <c:pt idx="3642">
                  <c:v>1.0530398133838307E-2</c:v>
                </c:pt>
                <c:pt idx="3643">
                  <c:v>1.053349823431698E-2</c:v>
                </c:pt>
                <c:pt idx="3644">
                  <c:v>1.0536593243823359E-2</c:v>
                </c:pt>
                <c:pt idx="3645">
                  <c:v>1.0539683145178461E-2</c:v>
                </c:pt>
                <c:pt idx="3646">
                  <c:v>1.0542767921214872E-2</c:v>
                </c:pt>
                <c:pt idx="3647">
                  <c:v>1.0545847554753591E-2</c:v>
                </c:pt>
                <c:pt idx="3648">
                  <c:v>1.0548922028650367E-2</c:v>
                </c:pt>
                <c:pt idx="3649">
                  <c:v>1.0551991325708816E-2</c:v>
                </c:pt>
                <c:pt idx="3650">
                  <c:v>1.0555055428761508E-2</c:v>
                </c:pt>
                <c:pt idx="3651">
                  <c:v>1.0558114320652586E-2</c:v>
                </c:pt>
                <c:pt idx="3652">
                  <c:v>1.0561167984208824E-2</c:v>
                </c:pt>
                <c:pt idx="3653">
                  <c:v>1.0564216402256979E-2</c:v>
                </c:pt>
                <c:pt idx="3654">
                  <c:v>1.0567259557623812E-2</c:v>
                </c:pt>
                <c:pt idx="3655">
                  <c:v>1.0570297433141867E-2</c:v>
                </c:pt>
                <c:pt idx="3656">
                  <c:v>1.0573330011655268E-2</c:v>
                </c:pt>
                <c:pt idx="3657">
                  <c:v>1.0605333597265804E-2</c:v>
                </c:pt>
                <c:pt idx="3658">
                  <c:v>1.0579379208928739E-2</c:v>
                </c:pt>
                <c:pt idx="3659">
                  <c:v>1.0582395793365449E-2</c:v>
                </c:pt>
                <c:pt idx="3660">
                  <c:v>1.0585407012110243E-2</c:v>
                </c:pt>
                <c:pt idx="3661">
                  <c:v>1.0588412847984055E-2</c:v>
                </c:pt>
                <c:pt idx="3662">
                  <c:v>1.0591413283819391E-2</c:v>
                </c:pt>
                <c:pt idx="3663">
                  <c:v>1.0594408302448764E-2</c:v>
                </c:pt>
                <c:pt idx="3664">
                  <c:v>1.0597397886716256E-2</c:v>
                </c:pt>
                <c:pt idx="3665">
                  <c:v>1.0600748819078826E-2</c:v>
                </c:pt>
                <c:pt idx="3666">
                  <c:v>1.0603785759428505E-2</c:v>
                </c:pt>
                <c:pt idx="3667">
                  <c:v>1.0606758152441735E-2</c:v>
                </c:pt>
                <c:pt idx="3668">
                  <c:v>1.0609725039955657E-2</c:v>
                </c:pt>
                <c:pt idx="3669">
                  <c:v>1.0612686404791166E-2</c:v>
                </c:pt>
                <c:pt idx="3670">
                  <c:v>1.0615642229769158E-2</c:v>
                </c:pt>
                <c:pt idx="3671">
                  <c:v>1.0618592497745268E-2</c:v>
                </c:pt>
                <c:pt idx="3672">
                  <c:v>1.0621537191534591E-2</c:v>
                </c:pt>
                <c:pt idx="3673">
                  <c:v>1.0624476293958005E-2</c:v>
                </c:pt>
                <c:pt idx="3674">
                  <c:v>1.0627409787865342E-2</c:v>
                </c:pt>
                <c:pt idx="3675">
                  <c:v>1.0630337656077479E-2</c:v>
                </c:pt>
                <c:pt idx="3676">
                  <c:v>1.0633259881409488E-2</c:v>
                </c:pt>
                <c:pt idx="3677">
                  <c:v>1.0636176446728566E-2</c:v>
                </c:pt>
                <c:pt idx="3678">
                  <c:v>1.0639087334826615E-2</c:v>
                </c:pt>
                <c:pt idx="3679">
                  <c:v>1.0641992528565033E-2</c:v>
                </c:pt>
                <c:pt idx="3680">
                  <c:v>1.0644892010747293E-2</c:v>
                </c:pt>
                <c:pt idx="3681">
                  <c:v>1.0647785764217411E-2</c:v>
                </c:pt>
                <c:pt idx="3682">
                  <c:v>1.0650673771802026E-2</c:v>
                </c:pt>
                <c:pt idx="3683">
                  <c:v>1.065355601634514E-2</c:v>
                </c:pt>
                <c:pt idx="3684">
                  <c:v>1.0656432480650216E-2</c:v>
                </c:pt>
                <c:pt idx="3685">
                  <c:v>1.0659303147572834E-2</c:v>
                </c:pt>
                <c:pt idx="3686">
                  <c:v>1.0662167999922246E-2</c:v>
                </c:pt>
                <c:pt idx="3687">
                  <c:v>1.0665027020554019E-2</c:v>
                </c:pt>
                <c:pt idx="3688">
                  <c:v>1.0667880192265812E-2</c:v>
                </c:pt>
                <c:pt idx="3689">
                  <c:v>1.0670727497913193E-2</c:v>
                </c:pt>
                <c:pt idx="3690">
                  <c:v>1.0673568920322766E-2</c:v>
                </c:pt>
                <c:pt idx="3691">
                  <c:v>1.0676404442315345E-2</c:v>
                </c:pt>
                <c:pt idx="3692">
                  <c:v>1.0679234046723317E-2</c:v>
                </c:pt>
                <c:pt idx="3693">
                  <c:v>1.0682057716390655E-2</c:v>
                </c:pt>
                <c:pt idx="3694">
                  <c:v>1.0684875434126573E-2</c:v>
                </c:pt>
                <c:pt idx="3695">
                  <c:v>1.0687687182775039E-2</c:v>
                </c:pt>
                <c:pt idx="3696">
                  <c:v>1.0690492945151056E-2</c:v>
                </c:pt>
                <c:pt idx="3697">
                  <c:v>1.0693292704121742E-2</c:v>
                </c:pt>
                <c:pt idx="3698">
                  <c:v>1.0696086442455765E-2</c:v>
                </c:pt>
                <c:pt idx="3699">
                  <c:v>1.0699229755028296E-2</c:v>
                </c:pt>
                <c:pt idx="3700">
                  <c:v>1.0702052671364742E-2</c:v>
                </c:pt>
                <c:pt idx="3701">
                  <c:v>1.0704827376046127E-2</c:v>
                </c:pt>
                <c:pt idx="3702">
                  <c:v>1.0707595989005003E-2</c:v>
                </c:pt>
                <c:pt idx="3703">
                  <c:v>1.0710358493050569E-2</c:v>
                </c:pt>
                <c:pt idx="3704">
                  <c:v>1.0713114871032547E-2</c:v>
                </c:pt>
                <c:pt idx="3705">
                  <c:v>1.07158651057717E-2</c:v>
                </c:pt>
                <c:pt idx="3706">
                  <c:v>1.0718609180100378E-2</c:v>
                </c:pt>
                <c:pt idx="3707">
                  <c:v>1.0721347076827755E-2</c:v>
                </c:pt>
                <c:pt idx="3708">
                  <c:v>1.0724078778826715E-2</c:v>
                </c:pt>
                <c:pt idx="3709">
                  <c:v>1.0726804268894842E-2</c:v>
                </c:pt>
                <c:pt idx="3710">
                  <c:v>1.0729523529881846E-2</c:v>
                </c:pt>
                <c:pt idx="3711">
                  <c:v>1.0732236544585312E-2</c:v>
                </c:pt>
                <c:pt idx="3712">
                  <c:v>1.0734943295866524E-2</c:v>
                </c:pt>
                <c:pt idx="3713">
                  <c:v>1.073764376655202E-2</c:v>
                </c:pt>
                <c:pt idx="3714">
                  <c:v>1.0740337939474121E-2</c:v>
                </c:pt>
                <c:pt idx="3715">
                  <c:v>1.0743025797436192E-2</c:v>
                </c:pt>
                <c:pt idx="3716">
                  <c:v>1.074570732329372E-2</c:v>
                </c:pt>
                <c:pt idx="3717">
                  <c:v>1.0748382499879017E-2</c:v>
                </c:pt>
                <c:pt idx="3718">
                  <c:v>1.0751051310007028E-2</c:v>
                </c:pt>
                <c:pt idx="3719">
                  <c:v>1.0753713736515852E-2</c:v>
                </c:pt>
                <c:pt idx="3720">
                  <c:v>1.0756369762243591E-2</c:v>
                </c:pt>
                <c:pt idx="3721">
                  <c:v>1.0759019369993593E-2</c:v>
                </c:pt>
                <c:pt idx="3722">
                  <c:v>1.0761662542621332E-2</c:v>
                </c:pt>
                <c:pt idx="3723">
                  <c:v>1.0764299262953317E-2</c:v>
                </c:pt>
                <c:pt idx="3724">
                  <c:v>1.0766929513816057E-2</c:v>
                </c:pt>
                <c:pt idx="3725">
                  <c:v>1.076955327803027E-2</c:v>
                </c:pt>
                <c:pt idx="3726">
                  <c:v>1.077217053843983E-2</c:v>
                </c:pt>
                <c:pt idx="3727">
                  <c:v>1.0774781277871244E-2</c:v>
                </c:pt>
                <c:pt idx="3728">
                  <c:v>1.0777385479162594E-2</c:v>
                </c:pt>
                <c:pt idx="3729">
                  <c:v>1.0779983125123004E-2</c:v>
                </c:pt>
                <c:pt idx="3730">
                  <c:v>1.0782574198596346E-2</c:v>
                </c:pt>
                <c:pt idx="3731">
                  <c:v>1.0785158682420698E-2</c:v>
                </c:pt>
                <c:pt idx="3732">
                  <c:v>1.0787736559405179E-2</c:v>
                </c:pt>
                <c:pt idx="3733">
                  <c:v>1.0790307812387863E-2</c:v>
                </c:pt>
                <c:pt idx="3734">
                  <c:v>1.0792872424212611E-2</c:v>
                </c:pt>
                <c:pt idx="3735">
                  <c:v>1.0795430377694334E-2</c:v>
                </c:pt>
                <c:pt idx="3736">
                  <c:v>1.0797981655671097E-2</c:v>
                </c:pt>
                <c:pt idx="3737">
                  <c:v>1.0800526240969386E-2</c:v>
                </c:pt>
                <c:pt idx="3738">
                  <c:v>1.0803064116427268E-2</c:v>
                </c:pt>
                <c:pt idx="3739">
                  <c:v>1.0805595264853848E-2</c:v>
                </c:pt>
                <c:pt idx="3740">
                  <c:v>1.0808119669098774E-2</c:v>
                </c:pt>
                <c:pt idx="3741">
                  <c:v>1.0810637311976942E-2</c:v>
                </c:pt>
                <c:pt idx="3742">
                  <c:v>1.0813148176355369E-2</c:v>
                </c:pt>
                <c:pt idx="3743">
                  <c:v>1.0815652245008408E-2</c:v>
                </c:pt>
                <c:pt idx="3744">
                  <c:v>1.0818149500803072E-2</c:v>
                </c:pt>
                <c:pt idx="3745">
                  <c:v>1.0820639926560046E-2</c:v>
                </c:pt>
                <c:pt idx="3746">
                  <c:v>1.0823123505123176E-2</c:v>
                </c:pt>
                <c:pt idx="3747">
                  <c:v>1.0825600219289975E-2</c:v>
                </c:pt>
                <c:pt idx="3748">
                  <c:v>1.082807005191587E-2</c:v>
                </c:pt>
                <c:pt idx="3749">
                  <c:v>1.0830532985844705E-2</c:v>
                </c:pt>
                <c:pt idx="3750">
                  <c:v>1.0832989003856619E-2</c:v>
                </c:pt>
                <c:pt idx="3751">
                  <c:v>1.0835773495815776E-2</c:v>
                </c:pt>
                <c:pt idx="3752">
                  <c:v>1.0838228531596418E-2</c:v>
                </c:pt>
                <c:pt idx="3753">
                  <c:v>1.0840662702202139E-2</c:v>
                </c:pt>
                <c:pt idx="3754">
                  <c:v>1.0843089885798872E-2</c:v>
                </c:pt>
                <c:pt idx="3755">
                  <c:v>1.0845510065184119E-2</c:v>
                </c:pt>
                <c:pt idx="3756">
                  <c:v>1.0847923223230676E-2</c:v>
                </c:pt>
                <c:pt idx="3757">
                  <c:v>1.085032934273605E-2</c:v>
                </c:pt>
                <c:pt idx="3758">
                  <c:v>1.0852728406555654E-2</c:v>
                </c:pt>
                <c:pt idx="3759">
                  <c:v>1.0855120397492786E-2</c:v>
                </c:pt>
                <c:pt idx="3760">
                  <c:v>1.0857505298397074E-2</c:v>
                </c:pt>
                <c:pt idx="3761">
                  <c:v>1.0859883092100767E-2</c:v>
                </c:pt>
                <c:pt idx="3762">
                  <c:v>1.0862253761424532E-2</c:v>
                </c:pt>
                <c:pt idx="3763">
                  <c:v>1.0864617289194831E-2</c:v>
                </c:pt>
                <c:pt idx="3764">
                  <c:v>1.0866643912459962E-2</c:v>
                </c:pt>
                <c:pt idx="3765">
                  <c:v>1.0868987692376505E-2</c:v>
                </c:pt>
                <c:pt idx="3766">
                  <c:v>1.0871330721124344E-2</c:v>
                </c:pt>
                <c:pt idx="3767">
                  <c:v>1.0873666542097767E-2</c:v>
                </c:pt>
                <c:pt idx="3768">
                  <c:v>1.0875995138117439E-2</c:v>
                </c:pt>
                <c:pt idx="3769">
                  <c:v>1.0878644034641498E-2</c:v>
                </c:pt>
                <c:pt idx="3770">
                  <c:v>1.0880960578004565E-2</c:v>
                </c:pt>
                <c:pt idx="3771">
                  <c:v>1.0883266355279137E-2</c:v>
                </c:pt>
                <c:pt idx="3772">
                  <c:v>1.08855648364789E-2</c:v>
                </c:pt>
                <c:pt idx="3773">
                  <c:v>1.0887856004441896E-2</c:v>
                </c:pt>
                <c:pt idx="3774">
                  <c:v>1.0890139841965621E-2</c:v>
                </c:pt>
                <c:pt idx="3775">
                  <c:v>1.089241633192866E-2</c:v>
                </c:pt>
                <c:pt idx="3776">
                  <c:v>1.0894685457116929E-2</c:v>
                </c:pt>
                <c:pt idx="3777">
                  <c:v>1.0896947200385842E-2</c:v>
                </c:pt>
                <c:pt idx="3778">
                  <c:v>1.0899201544561856E-2</c:v>
                </c:pt>
                <c:pt idx="3779">
                  <c:v>1.0901448472454061E-2</c:v>
                </c:pt>
                <c:pt idx="3780">
                  <c:v>1.0903687966946825E-2</c:v>
                </c:pt>
                <c:pt idx="3781">
                  <c:v>1.0905920010797113E-2</c:v>
                </c:pt>
                <c:pt idx="3782">
                  <c:v>1.0908144586883509E-2</c:v>
                </c:pt>
                <c:pt idx="3783">
                  <c:v>1.0910361678044052E-2</c:v>
                </c:pt>
                <c:pt idx="3784">
                  <c:v>1.0912571267070459E-2</c:v>
                </c:pt>
                <c:pt idx="3785">
                  <c:v>1.0914773336800772E-2</c:v>
                </c:pt>
                <c:pt idx="3786">
                  <c:v>1.0916967870107786E-2</c:v>
                </c:pt>
                <c:pt idx="3787">
                  <c:v>1.0919154849765843E-2</c:v>
                </c:pt>
                <c:pt idx="3788">
                  <c:v>1.0921334258636152E-2</c:v>
                </c:pt>
                <c:pt idx="3789">
                  <c:v>1.09235060795336E-2</c:v>
                </c:pt>
                <c:pt idx="3790">
                  <c:v>1.0925670295313605E-2</c:v>
                </c:pt>
                <c:pt idx="3791">
                  <c:v>1.092782688877368E-2</c:v>
                </c:pt>
                <c:pt idx="3792">
                  <c:v>1.092997584277504E-2</c:v>
                </c:pt>
                <c:pt idx="3793">
                  <c:v>1.0932117140109403E-2</c:v>
                </c:pt>
                <c:pt idx="3794">
                  <c:v>1.0934250763649577E-2</c:v>
                </c:pt>
                <c:pt idx="3795">
                  <c:v>1.0936376696193068E-2</c:v>
                </c:pt>
                <c:pt idx="3796">
                  <c:v>1.093849492059531E-2</c:v>
                </c:pt>
                <c:pt idx="3797">
                  <c:v>1.0940605419671194E-2</c:v>
                </c:pt>
                <c:pt idx="3798">
                  <c:v>1.0942708176247193E-2</c:v>
                </c:pt>
                <c:pt idx="3799">
                  <c:v>1.0944803173161365E-2</c:v>
                </c:pt>
                <c:pt idx="3800">
                  <c:v>1.0946890393245982E-2</c:v>
                </c:pt>
                <c:pt idx="3801">
                  <c:v>1.094896981932752E-2</c:v>
                </c:pt>
                <c:pt idx="3802">
                  <c:v>1.095104143422667E-2</c:v>
                </c:pt>
                <c:pt idx="3803">
                  <c:v>1.0954039149701467E-2</c:v>
                </c:pt>
                <c:pt idx="3804">
                  <c:v>1.095603987349136E-2</c:v>
                </c:pt>
                <c:pt idx="3805">
                  <c:v>1.0958084576884358E-2</c:v>
                </c:pt>
                <c:pt idx="3806">
                  <c:v>1.0960121393056547E-2</c:v>
                </c:pt>
                <c:pt idx="3807">
                  <c:v>1.0962150304857584E-2</c:v>
                </c:pt>
                <c:pt idx="3808">
                  <c:v>1.096417129510238E-2</c:v>
                </c:pt>
                <c:pt idx="3809">
                  <c:v>1.0966184346640586E-2</c:v>
                </c:pt>
                <c:pt idx="3810">
                  <c:v>1.0968189442258167E-2</c:v>
                </c:pt>
                <c:pt idx="3811">
                  <c:v>1.0970186564839527E-2</c:v>
                </c:pt>
                <c:pt idx="3812">
                  <c:v>1.0972175697182212E-2</c:v>
                </c:pt>
                <c:pt idx="3813">
                  <c:v>1.0974156822130099E-2</c:v>
                </c:pt>
                <c:pt idx="3814">
                  <c:v>1.0976129922503896E-2</c:v>
                </c:pt>
                <c:pt idx="3815">
                  <c:v>1.0978094981135901E-2</c:v>
                </c:pt>
                <c:pt idx="3816">
                  <c:v>1.0980051980864207E-2</c:v>
                </c:pt>
                <c:pt idx="3817">
                  <c:v>1.0982000904509528E-2</c:v>
                </c:pt>
                <c:pt idx="3818">
                  <c:v>1.0983941734904175E-2</c:v>
                </c:pt>
                <c:pt idx="3819">
                  <c:v>1.0986177414006912E-2</c:v>
                </c:pt>
                <c:pt idx="3820">
                  <c:v>1.0988073324555869E-2</c:v>
                </c:pt>
                <c:pt idx="3821">
                  <c:v>1.0989988607254402E-2</c:v>
                </c:pt>
                <c:pt idx="3822">
                  <c:v>1.0991895725552495E-2</c:v>
                </c:pt>
                <c:pt idx="3823">
                  <c:v>1.0993794662323007E-2</c:v>
                </c:pt>
                <c:pt idx="3824">
                  <c:v>1.0995685400346135E-2</c:v>
                </c:pt>
                <c:pt idx="3825">
                  <c:v>1.099756792249474E-2</c:v>
                </c:pt>
                <c:pt idx="3826">
                  <c:v>1.0999442211572192E-2</c:v>
                </c:pt>
                <c:pt idx="3827">
                  <c:v>1.1001308250428193E-2</c:v>
                </c:pt>
                <c:pt idx="3828">
                  <c:v>1.1003166021877699E-2</c:v>
                </c:pt>
                <c:pt idx="3829">
                  <c:v>1.1005015508758835E-2</c:v>
                </c:pt>
                <c:pt idx="3830">
                  <c:v>1.100685669390394E-2</c:v>
                </c:pt>
                <c:pt idx="3831">
                  <c:v>1.1008689560116395E-2</c:v>
                </c:pt>
                <c:pt idx="3832">
                  <c:v>1.1010514090280666E-2</c:v>
                </c:pt>
                <c:pt idx="3833">
                  <c:v>1.1012330267171185E-2</c:v>
                </c:pt>
                <c:pt idx="3834">
                  <c:v>1.101413807364926E-2</c:v>
                </c:pt>
                <c:pt idx="3835">
                  <c:v>1.1015937492541452E-2</c:v>
                </c:pt>
                <c:pt idx="3836">
                  <c:v>1.1017728506680117E-2</c:v>
                </c:pt>
                <c:pt idx="3837">
                  <c:v>1.1019511098874449E-2</c:v>
                </c:pt>
                <c:pt idx="3838">
                  <c:v>1.1021285251962602E-2</c:v>
                </c:pt>
                <c:pt idx="3839">
                  <c:v>1.1023050948805901E-2</c:v>
                </c:pt>
                <c:pt idx="3840">
                  <c:v>1.1024808172201967E-2</c:v>
                </c:pt>
                <c:pt idx="3841">
                  <c:v>1.1026556904983172E-2</c:v>
                </c:pt>
                <c:pt idx="3842">
                  <c:v>1.1028297129981894E-2</c:v>
                </c:pt>
                <c:pt idx="3843">
                  <c:v>1.1030028830053683E-2</c:v>
                </c:pt>
                <c:pt idx="3844">
                  <c:v>1.1031751987978797E-2</c:v>
                </c:pt>
                <c:pt idx="3845">
                  <c:v>1.1033466586635959E-2</c:v>
                </c:pt>
                <c:pt idx="3846">
                  <c:v>1.1035172608828603E-2</c:v>
                </c:pt>
                <c:pt idx="3847">
                  <c:v>1.103687003740071E-2</c:v>
                </c:pt>
                <c:pt idx="3848">
                  <c:v>1.1038558855161513E-2</c:v>
                </c:pt>
                <c:pt idx="3849">
                  <c:v>1.1040239044966586E-2</c:v>
                </c:pt>
                <c:pt idx="3850">
                  <c:v>1.1041910589625167E-2</c:v>
                </c:pt>
                <c:pt idx="3851">
                  <c:v>1.1043573471987046E-2</c:v>
                </c:pt>
                <c:pt idx="3852">
                  <c:v>1.1045227674867267E-2</c:v>
                </c:pt>
                <c:pt idx="3853">
                  <c:v>1.1046873181098251E-2</c:v>
                </c:pt>
                <c:pt idx="3854">
                  <c:v>1.1048509973524008E-2</c:v>
                </c:pt>
                <c:pt idx="3855">
                  <c:v>1.10501380349538E-2</c:v>
                </c:pt>
                <c:pt idx="3856">
                  <c:v>1.1051757348231644E-2</c:v>
                </c:pt>
                <c:pt idx="3857">
                  <c:v>1.1053367896166818E-2</c:v>
                </c:pt>
                <c:pt idx="3858">
                  <c:v>1.1054969661643885E-2</c:v>
                </c:pt>
                <c:pt idx="3859">
                  <c:v>1.1056562627425798E-2</c:v>
                </c:pt>
                <c:pt idx="3860">
                  <c:v>1.1058146776379759E-2</c:v>
                </c:pt>
                <c:pt idx="3861">
                  <c:v>1.1059722091332434E-2</c:v>
                </c:pt>
                <c:pt idx="3862">
                  <c:v>1.1061288555116287E-2</c:v>
                </c:pt>
                <c:pt idx="3863">
                  <c:v>1.1062846150534827E-2</c:v>
                </c:pt>
                <c:pt idx="3864">
                  <c:v>1.1094708271031867E-2</c:v>
                </c:pt>
                <c:pt idx="3865">
                  <c:v>1.1065934667692737E-2</c:v>
                </c:pt>
                <c:pt idx="3866">
                  <c:v>1.1067465555068112E-2</c:v>
                </c:pt>
                <c:pt idx="3867">
                  <c:v>1.1068987505425469E-2</c:v>
                </c:pt>
                <c:pt idx="3868">
                  <c:v>1.107050050158572E-2</c:v>
                </c:pt>
                <c:pt idx="3869">
                  <c:v>1.1072004526392945E-2</c:v>
                </c:pt>
                <c:pt idx="3870">
                  <c:v>1.1073499562656481E-2</c:v>
                </c:pt>
                <c:pt idx="3871">
                  <c:v>1.1074985593220421E-2</c:v>
                </c:pt>
                <c:pt idx="3872">
                  <c:v>1.107646260091728E-2</c:v>
                </c:pt>
                <c:pt idx="3873">
                  <c:v>1.1077930568562204E-2</c:v>
                </c:pt>
                <c:pt idx="3874">
                  <c:v>1.107938947901088E-2</c:v>
                </c:pt>
                <c:pt idx="3875">
                  <c:v>1.1080839315061094E-2</c:v>
                </c:pt>
                <c:pt idx="3876">
                  <c:v>1.1082280059585921E-2</c:v>
                </c:pt>
                <c:pt idx="3877">
                  <c:v>1.1083711695354197E-2</c:v>
                </c:pt>
                <c:pt idx="3878">
                  <c:v>1.1085134205250594E-2</c:v>
                </c:pt>
                <c:pt idx="3879">
                  <c:v>1.1086547572090294E-2</c:v>
                </c:pt>
                <c:pt idx="3880">
                  <c:v>1.1087951778694269E-2</c:v>
                </c:pt>
                <c:pt idx="3881">
                  <c:v>1.1089346807895086E-2</c:v>
                </c:pt>
                <c:pt idx="3882">
                  <c:v>1.1090732642531107E-2</c:v>
                </c:pt>
                <c:pt idx="3883">
                  <c:v>1.1092109265434915E-2</c:v>
                </c:pt>
                <c:pt idx="3884">
                  <c:v>1.1093476659415921E-2</c:v>
                </c:pt>
                <c:pt idx="3885">
                  <c:v>1.1094834807324094E-2</c:v>
                </c:pt>
                <c:pt idx="3886">
                  <c:v>1.1096183691980446E-2</c:v>
                </c:pt>
                <c:pt idx="3887">
                  <c:v>1.1097523296229162E-2</c:v>
                </c:pt>
                <c:pt idx="3888">
                  <c:v>1.109885360288548E-2</c:v>
                </c:pt>
                <c:pt idx="3889">
                  <c:v>1.1100174594764634E-2</c:v>
                </c:pt>
                <c:pt idx="3890">
                  <c:v>1.1101486254739792E-2</c:v>
                </c:pt>
                <c:pt idx="3891">
                  <c:v>1.1102788565614622E-2</c:v>
                </c:pt>
                <c:pt idx="3892">
                  <c:v>1.1104081510221761E-2</c:v>
                </c:pt>
                <c:pt idx="3893">
                  <c:v>1.1105365071393848E-2</c:v>
                </c:pt>
                <c:pt idx="3894">
                  <c:v>1.1106639231957744E-2</c:v>
                </c:pt>
                <c:pt idx="3895">
                  <c:v>1.1107903974734519E-2</c:v>
                </c:pt>
                <c:pt idx="3896">
                  <c:v>1.1109159282585792E-2</c:v>
                </c:pt>
                <c:pt idx="3897">
                  <c:v>1.1110405138303692E-2</c:v>
                </c:pt>
                <c:pt idx="3898">
                  <c:v>1.1111641524744059E-2</c:v>
                </c:pt>
                <c:pt idx="3899">
                  <c:v>1.111286842473958E-2</c:v>
                </c:pt>
                <c:pt idx="3900">
                  <c:v>1.1114085821093985E-2</c:v>
                </c:pt>
                <c:pt idx="3901">
                  <c:v>1.111529369666314E-2</c:v>
                </c:pt>
                <c:pt idx="3902">
                  <c:v>1.1116492034279748E-2</c:v>
                </c:pt>
                <c:pt idx="3903">
                  <c:v>1.1117680816741769E-2</c:v>
                </c:pt>
                <c:pt idx="3904">
                  <c:v>1.1118860026916673E-2</c:v>
                </c:pt>
                <c:pt idx="3905">
                  <c:v>1.1120029647619817E-2</c:v>
                </c:pt>
                <c:pt idx="3906">
                  <c:v>1.1121189661666553E-2</c:v>
                </c:pt>
                <c:pt idx="3907">
                  <c:v>1.1122340051912795E-2</c:v>
                </c:pt>
                <c:pt idx="3908">
                  <c:v>1.1123480801185495E-2</c:v>
                </c:pt>
                <c:pt idx="3909">
                  <c:v>1.1124611892294248E-2</c:v>
                </c:pt>
                <c:pt idx="3910">
                  <c:v>1.1125733308071819E-2</c:v>
                </c:pt>
                <c:pt idx="3911">
                  <c:v>1.1126845031379935E-2</c:v>
                </c:pt>
                <c:pt idx="3912">
                  <c:v>1.1127947045028213E-2</c:v>
                </c:pt>
                <c:pt idx="3913">
                  <c:v>1.1129039331837858E-2</c:v>
                </c:pt>
                <c:pt idx="3914">
                  <c:v>1.1130121874653247E-2</c:v>
                </c:pt>
                <c:pt idx="3915">
                  <c:v>1.1131194656289813E-2</c:v>
                </c:pt>
                <c:pt idx="3916">
                  <c:v>1.1132257659597741E-2</c:v>
                </c:pt>
                <c:pt idx="3917">
                  <c:v>1.1133310867392476E-2</c:v>
                </c:pt>
                <c:pt idx="3918">
                  <c:v>1.1134354262518435E-2</c:v>
                </c:pt>
                <c:pt idx="3919">
                  <c:v>1.1135387827791075E-2</c:v>
                </c:pt>
                <c:pt idx="3920">
                  <c:v>1.1136411546049036E-2</c:v>
                </c:pt>
                <c:pt idx="3921">
                  <c:v>1.1137425400119381E-2</c:v>
                </c:pt>
                <c:pt idx="3922">
                  <c:v>1.1138429372829179E-2</c:v>
                </c:pt>
                <c:pt idx="3923">
                  <c:v>1.1139423447022885E-2</c:v>
                </c:pt>
                <c:pt idx="3924">
                  <c:v>1.1140407605516007E-2</c:v>
                </c:pt>
                <c:pt idx="3925">
                  <c:v>1.1141381831141429E-2</c:v>
                </c:pt>
                <c:pt idx="3926">
                  <c:v>1.1142346106749424E-2</c:v>
                </c:pt>
                <c:pt idx="3927">
                  <c:v>1.1143300415132361E-2</c:v>
                </c:pt>
                <c:pt idx="3928">
                  <c:v>1.114424473915211E-2</c:v>
                </c:pt>
                <c:pt idx="3929">
                  <c:v>1.114517906163001E-2</c:v>
                </c:pt>
                <c:pt idx="3930">
                  <c:v>1.1146103365398997E-2</c:v>
                </c:pt>
                <c:pt idx="3931">
                  <c:v>1.114701763327464E-2</c:v>
                </c:pt>
                <c:pt idx="3932">
                  <c:v>1.1147921848113052E-2</c:v>
                </c:pt>
                <c:pt idx="3933">
                  <c:v>1.1148815992724027E-2</c:v>
                </c:pt>
                <c:pt idx="3934">
                  <c:v>1.1149700049934749E-2</c:v>
                </c:pt>
                <c:pt idx="3935">
                  <c:v>1.1150574002595568E-2</c:v>
                </c:pt>
                <c:pt idx="3936">
                  <c:v>1.1151437833522099E-2</c:v>
                </c:pt>
                <c:pt idx="3937">
                  <c:v>1.1152291525564711E-2</c:v>
                </c:pt>
                <c:pt idx="3938">
                  <c:v>1.1153135061515879E-2</c:v>
                </c:pt>
                <c:pt idx="3939">
                  <c:v>1.1153968424243363E-2</c:v>
                </c:pt>
                <c:pt idx="3940">
                  <c:v>1.1154791596568608E-2</c:v>
                </c:pt>
                <c:pt idx="3941">
                  <c:v>1.1155604561307276E-2</c:v>
                </c:pt>
                <c:pt idx="3942">
                  <c:v>1.1156407301292418E-2</c:v>
                </c:pt>
                <c:pt idx="3943">
                  <c:v>1.1157199799374459E-2</c:v>
                </c:pt>
                <c:pt idx="3944">
                  <c:v>1.1157982038374887E-2</c:v>
                </c:pt>
                <c:pt idx="3945">
                  <c:v>1.1158754001103608E-2</c:v>
                </c:pt>
                <c:pt idx="3946">
                  <c:v>1.1159515670416878E-2</c:v>
                </c:pt>
                <c:pt idx="3947">
                  <c:v>1.1160267029136209E-2</c:v>
                </c:pt>
                <c:pt idx="3948">
                  <c:v>1.1161008060094712E-2</c:v>
                </c:pt>
                <c:pt idx="3949">
                  <c:v>1.1161738746119707E-2</c:v>
                </c:pt>
                <c:pt idx="3950">
                  <c:v>1.1162459070032743E-2</c:v>
                </c:pt>
                <c:pt idx="3951">
                  <c:v>1.1163169014684331E-2</c:v>
                </c:pt>
                <c:pt idx="3952">
                  <c:v>1.116386856290183E-2</c:v>
                </c:pt>
                <c:pt idx="3953">
                  <c:v>1.1164557697495229E-2</c:v>
                </c:pt>
                <c:pt idx="3954">
                  <c:v>1.1165236401309283E-2</c:v>
                </c:pt>
                <c:pt idx="3955">
                  <c:v>1.1165904657182965E-2</c:v>
                </c:pt>
                <c:pt idx="3956">
                  <c:v>1.1166562447932092E-2</c:v>
                </c:pt>
                <c:pt idx="3957">
                  <c:v>1.1167209756389867E-2</c:v>
                </c:pt>
                <c:pt idx="3958">
                  <c:v>1.116784656539529E-2</c:v>
                </c:pt>
                <c:pt idx="3959">
                  <c:v>1.1168687916158658E-2</c:v>
                </c:pt>
                <c:pt idx="3960">
                  <c:v>1.1169175720970316E-2</c:v>
                </c:pt>
                <c:pt idx="3961">
                  <c:v>1.1169779419893682E-2</c:v>
                </c:pt>
                <c:pt idx="3962">
                  <c:v>1.1170372548236171E-2</c:v>
                </c:pt>
                <c:pt idx="3963">
                  <c:v>1.1170955088825259E-2</c:v>
                </c:pt>
                <c:pt idx="3964">
                  <c:v>1.1171527024494232E-2</c:v>
                </c:pt>
                <c:pt idx="3965">
                  <c:v>1.1172088338053214E-2</c:v>
                </c:pt>
                <c:pt idx="3966">
                  <c:v>1.1172639012347097E-2</c:v>
                </c:pt>
                <c:pt idx="3967">
                  <c:v>1.1173179030226566E-2</c:v>
                </c:pt>
                <c:pt idx="3968">
                  <c:v>1.1173708374484415E-2</c:v>
                </c:pt>
                <c:pt idx="3969">
                  <c:v>1.1174227027959767E-2</c:v>
                </c:pt>
                <c:pt idx="3970">
                  <c:v>1.1174734973509147E-2</c:v>
                </c:pt>
                <c:pt idx="3971">
                  <c:v>1.1175232193948538E-2</c:v>
                </c:pt>
                <c:pt idx="3972">
                  <c:v>1.1175718672088152E-2</c:v>
                </c:pt>
                <c:pt idx="3973">
                  <c:v>1.1176194390796125E-2</c:v>
                </c:pt>
                <c:pt idx="3974">
                  <c:v>1.1176659332865315E-2</c:v>
                </c:pt>
                <c:pt idx="3975">
                  <c:v>1.1177113481169672E-2</c:v>
                </c:pt>
                <c:pt idx="3976">
                  <c:v>1.1177556818496292E-2</c:v>
                </c:pt>
                <c:pt idx="3977">
                  <c:v>1.1177989327701773E-2</c:v>
                </c:pt>
                <c:pt idx="3978">
                  <c:v>1.1178410991613772E-2</c:v>
                </c:pt>
                <c:pt idx="3979">
                  <c:v>1.1178821793042583E-2</c:v>
                </c:pt>
                <c:pt idx="3980">
                  <c:v>1.1179221714850638E-2</c:v>
                </c:pt>
                <c:pt idx="3981">
                  <c:v>1.1179610739854047E-2</c:v>
                </c:pt>
                <c:pt idx="3982">
                  <c:v>1.1179988850880515E-2</c:v>
                </c:pt>
                <c:pt idx="3983">
                  <c:v>1.1180356030763559E-2</c:v>
                </c:pt>
                <c:pt idx="3984">
                  <c:v>1.1180712262330902E-2</c:v>
                </c:pt>
                <c:pt idx="3985">
                  <c:v>1.1181057528410296E-2</c:v>
                </c:pt>
                <c:pt idx="3986">
                  <c:v>1.1181391811852662E-2</c:v>
                </c:pt>
                <c:pt idx="3987">
                  <c:v>1.1181715095468395E-2</c:v>
                </c:pt>
                <c:pt idx="3988">
                  <c:v>1.1182027362091075E-2</c:v>
                </c:pt>
                <c:pt idx="3989">
                  <c:v>1.1182328594560077E-2</c:v>
                </c:pt>
                <c:pt idx="3990">
                  <c:v>1.118261877569742E-2</c:v>
                </c:pt>
                <c:pt idx="3991">
                  <c:v>1.1182897888330929E-2</c:v>
                </c:pt>
                <c:pt idx="3992">
                  <c:v>1.1183165915311606E-2</c:v>
                </c:pt>
                <c:pt idx="3993">
                  <c:v>1.1183422839461513E-2</c:v>
                </c:pt>
                <c:pt idx="3994">
                  <c:v>1.1183668643573759E-2</c:v>
                </c:pt>
                <c:pt idx="3995">
                  <c:v>1.1183903310539934E-2</c:v>
                </c:pt>
                <c:pt idx="3996">
                  <c:v>1.1184126823164756E-2</c:v>
                </c:pt>
                <c:pt idx="3997">
                  <c:v>1.1184339164264551E-2</c:v>
                </c:pt>
                <c:pt idx="3998">
                  <c:v>1.118454031667882E-2</c:v>
                </c:pt>
                <c:pt idx="3999">
                  <c:v>1.118473026325866E-2</c:v>
                </c:pt>
                <c:pt idx="4000">
                  <c:v>1.1184908986814644E-2</c:v>
                </c:pt>
                <c:pt idx="4001">
                  <c:v>1.1185076470157356E-2</c:v>
                </c:pt>
                <c:pt idx="4002">
                  <c:v>1.118523269618427E-2</c:v>
                </c:pt>
                <c:pt idx="4003">
                  <c:v>1.1185377647642294E-2</c:v>
                </c:pt>
                <c:pt idx="4004">
                  <c:v>1.1185511307428925E-2</c:v>
                </c:pt>
                <c:pt idx="4005">
                  <c:v>1.1185633658349015E-2</c:v>
                </c:pt>
                <c:pt idx="4006">
                  <c:v>1.1185744683224808E-2</c:v>
                </c:pt>
                <c:pt idx="4007">
                  <c:v>1.1185844364895926E-2</c:v>
                </c:pt>
                <c:pt idx="4008">
                  <c:v>1.118593268620781E-2</c:v>
                </c:pt>
                <c:pt idx="4009">
                  <c:v>1.1186009629959574E-2</c:v>
                </c:pt>
                <c:pt idx="4010">
                  <c:v>1.1186075179019848E-2</c:v>
                </c:pt>
                <c:pt idx="4011">
                  <c:v>1.1186304000052985E-2</c:v>
                </c:pt>
                <c:pt idx="4012">
                  <c:v>1.118617719148887E-2</c:v>
                </c:pt>
                <c:pt idx="4013">
                  <c:v>1.1186206816804833E-2</c:v>
                </c:pt>
                <c:pt idx="4014">
                  <c:v>1.1186224976303585E-2</c:v>
                </c:pt>
                <c:pt idx="4015">
                  <c:v>1.1186231652778544E-2</c:v>
                </c:pt>
                <c:pt idx="4016">
                  <c:v>1.1186226829081056E-2</c:v>
                </c:pt>
                <c:pt idx="4017">
                  <c:v>1.1186210488039321E-2</c:v>
                </c:pt>
                <c:pt idx="4018">
                  <c:v>1.1186182612475754E-2</c:v>
                </c:pt>
                <c:pt idx="4019">
                  <c:v>1.1186143185224378E-2</c:v>
                </c:pt>
                <c:pt idx="4020">
                  <c:v>1.1186092189119225E-2</c:v>
                </c:pt>
                <c:pt idx="4021">
                  <c:v>1.1186029607005928E-2</c:v>
                </c:pt>
                <c:pt idx="4022">
                  <c:v>1.1185955421683803E-2</c:v>
                </c:pt>
                <c:pt idx="4023">
                  <c:v>1.1185869616015889E-2</c:v>
                </c:pt>
                <c:pt idx="4024">
                  <c:v>1.1185772172795741E-2</c:v>
                </c:pt>
                <c:pt idx="4025">
                  <c:v>1.1185663074903806E-2</c:v>
                </c:pt>
                <c:pt idx="4026">
                  <c:v>1.1185542305116297E-2</c:v>
                </c:pt>
                <c:pt idx="4027">
                  <c:v>1.1185409846331061E-2</c:v>
                </c:pt>
                <c:pt idx="4028">
                  <c:v>1.118526568130118E-2</c:v>
                </c:pt>
                <c:pt idx="4029">
                  <c:v>1.1185109792907166E-2</c:v>
                </c:pt>
                <c:pt idx="4030">
                  <c:v>1.1184942163971623E-2</c:v>
                </c:pt>
                <c:pt idx="4031">
                  <c:v>1.1184762777334555E-2</c:v>
                </c:pt>
                <c:pt idx="4032">
                  <c:v>1.1184571615807019E-2</c:v>
                </c:pt>
                <c:pt idx="4033">
                  <c:v>1.1184368662223259E-2</c:v>
                </c:pt>
                <c:pt idx="4034">
                  <c:v>1.1184153899434907E-2</c:v>
                </c:pt>
                <c:pt idx="4035">
                  <c:v>1.1183927310253071E-2</c:v>
                </c:pt>
                <c:pt idx="4036">
                  <c:v>1.1183688877500462E-2</c:v>
                </c:pt>
                <c:pt idx="4037">
                  <c:v>1.1183438584040343E-2</c:v>
                </c:pt>
                <c:pt idx="4038">
                  <c:v>1.1183176412683876E-2</c:v>
                </c:pt>
                <c:pt idx="4039">
                  <c:v>1.1182902346259609E-2</c:v>
                </c:pt>
                <c:pt idx="4040">
                  <c:v>1.118261636759032E-2</c:v>
                </c:pt>
                <c:pt idx="4041">
                  <c:v>1.1182318459539344E-2</c:v>
                </c:pt>
                <c:pt idx="4042">
                  <c:v>1.1182008604912112E-2</c:v>
                </c:pt>
                <c:pt idx="4043">
                  <c:v>1.1181686786543037E-2</c:v>
                </c:pt>
                <c:pt idx="4044">
                  <c:v>1.1181352987283923E-2</c:v>
                </c:pt>
                <c:pt idx="4045">
                  <c:v>1.1181007189928673E-2</c:v>
                </c:pt>
                <c:pt idx="4046">
                  <c:v>1.1180649377329124E-2</c:v>
                </c:pt>
                <c:pt idx="4047">
                  <c:v>1.1180279532313963E-2</c:v>
                </c:pt>
                <c:pt idx="4048">
                  <c:v>1.1179897637735066E-2</c:v>
                </c:pt>
                <c:pt idx="4049">
                  <c:v>1.1179503676386407E-2</c:v>
                </c:pt>
                <c:pt idx="4050">
                  <c:v>1.1179097631131474E-2</c:v>
                </c:pt>
                <c:pt idx="4051">
                  <c:v>1.1178679484770073E-2</c:v>
                </c:pt>
                <c:pt idx="4052">
                  <c:v>1.1178249220171521E-2</c:v>
                </c:pt>
                <c:pt idx="4053">
                  <c:v>1.117780682012986E-2</c:v>
                </c:pt>
                <c:pt idx="4054">
                  <c:v>1.1177352267497076E-2</c:v>
                </c:pt>
                <c:pt idx="4055">
                  <c:v>1.1176885545107788E-2</c:v>
                </c:pt>
                <c:pt idx="4056">
                  <c:v>1.117640663579085E-2</c:v>
                </c:pt>
                <c:pt idx="4057">
                  <c:v>1.1175915522351962E-2</c:v>
                </c:pt>
                <c:pt idx="4058">
                  <c:v>1.1175412187666342E-2</c:v>
                </c:pt>
                <c:pt idx="4059">
                  <c:v>1.1174896614528144E-2</c:v>
                </c:pt>
                <c:pt idx="4060">
                  <c:v>1.1174368785789465E-2</c:v>
                </c:pt>
                <c:pt idx="4061">
                  <c:v>1.1173828684261868E-2</c:v>
                </c:pt>
                <c:pt idx="4062">
                  <c:v>1.1173276292809063E-2</c:v>
                </c:pt>
                <c:pt idx="4063">
                  <c:v>1.1172841617594955E-2</c:v>
                </c:pt>
                <c:pt idx="4064">
                  <c:v>1.1172051132477686E-2</c:v>
                </c:pt>
                <c:pt idx="4065">
                  <c:v>1.1171460003705364E-2</c:v>
                </c:pt>
                <c:pt idx="4066">
                  <c:v>1.1170856513856809E-2</c:v>
                </c:pt>
                <c:pt idx="4067">
                  <c:v>1.117024064578425E-2</c:v>
                </c:pt>
                <c:pt idx="4068">
                  <c:v>1.1169612382293595E-2</c:v>
                </c:pt>
                <c:pt idx="4069">
                  <c:v>1.1168971706213945E-2</c:v>
                </c:pt>
                <c:pt idx="4070">
                  <c:v>1.1168318600409162E-2</c:v>
                </c:pt>
                <c:pt idx="4071">
                  <c:v>1.1167653047673637E-2</c:v>
                </c:pt>
                <c:pt idx="4072">
                  <c:v>1.1166975030865485E-2</c:v>
                </c:pt>
                <c:pt idx="4073">
                  <c:v>1.1196877093166132E-2</c:v>
                </c:pt>
                <c:pt idx="4074">
                  <c:v>1.1165581536319047E-2</c:v>
                </c:pt>
                <c:pt idx="4075">
                  <c:v>1.1164866024268135E-2</c:v>
                </c:pt>
                <c:pt idx="4076">
                  <c:v>1.116413797942087E-2</c:v>
                </c:pt>
                <c:pt idx="4077">
                  <c:v>1.116339738467022E-2</c:v>
                </c:pt>
                <c:pt idx="4078">
                  <c:v>1.1162644222822289E-2</c:v>
                </c:pt>
                <c:pt idx="4079">
                  <c:v>1.1162339229896475E-2</c:v>
                </c:pt>
                <c:pt idx="4080">
                  <c:v>1.1160649694762555E-2</c:v>
                </c:pt>
                <c:pt idx="4081">
                  <c:v>1.1159851510291509E-2</c:v>
                </c:pt>
                <c:pt idx="4082">
                  <c:v>1.1159040680241938E-2</c:v>
                </c:pt>
                <c:pt idx="4083">
                  <c:v>1.1158217187431645E-2</c:v>
                </c:pt>
                <c:pt idx="4084">
                  <c:v>1.1157381014730579E-2</c:v>
                </c:pt>
                <c:pt idx="4085">
                  <c:v>1.1156532144933421E-2</c:v>
                </c:pt>
                <c:pt idx="4086">
                  <c:v>1.1155670560869621E-2</c:v>
                </c:pt>
                <c:pt idx="4087">
                  <c:v>1.115479624541498E-2</c:v>
                </c:pt>
                <c:pt idx="4088">
                  <c:v>1.1153909181358454E-2</c:v>
                </c:pt>
                <c:pt idx="4089">
                  <c:v>1.1153009351535344E-2</c:v>
                </c:pt>
                <c:pt idx="4090">
                  <c:v>1.1152096738798351E-2</c:v>
                </c:pt>
                <c:pt idx="4091">
                  <c:v>1.1151171325965447E-2</c:v>
                </c:pt>
                <c:pt idx="4092">
                  <c:v>1.1150233095872002E-2</c:v>
                </c:pt>
                <c:pt idx="4093">
                  <c:v>1.1149282031347612E-2</c:v>
                </c:pt>
                <c:pt idx="4094">
                  <c:v>1.1148318115221897E-2</c:v>
                </c:pt>
                <c:pt idx="4095">
                  <c:v>1.1147341330336081E-2</c:v>
                </c:pt>
                <c:pt idx="4096">
                  <c:v>1.1146351659508244E-2</c:v>
                </c:pt>
                <c:pt idx="4097">
                  <c:v>1.1145349085573859E-2</c:v>
                </c:pt>
                <c:pt idx="4098">
                  <c:v>1.1144333591380012E-2</c:v>
                </c:pt>
                <c:pt idx="4099">
                  <c:v>1.1143305159739049E-2</c:v>
                </c:pt>
                <c:pt idx="4100">
                  <c:v>1.1142263773492308E-2</c:v>
                </c:pt>
                <c:pt idx="4101">
                  <c:v>1.1141209415475353E-2</c:v>
                </c:pt>
                <c:pt idx="4102">
                  <c:v>1.114014206850639E-2</c:v>
                </c:pt>
                <c:pt idx="4103">
                  <c:v>1.1139061715409449E-2</c:v>
                </c:pt>
                <c:pt idx="4104">
                  <c:v>1.1137968339060698E-2</c:v>
                </c:pt>
                <c:pt idx="4105">
                  <c:v>1.1136861922243663E-2</c:v>
                </c:pt>
                <c:pt idx="4106">
                  <c:v>1.113574244781719E-2</c:v>
                </c:pt>
                <c:pt idx="4107">
                  <c:v>1.1134609898605392E-2</c:v>
                </c:pt>
                <c:pt idx="4108">
                  <c:v>1.1133464257432403E-2</c:v>
                </c:pt>
                <c:pt idx="4109">
                  <c:v>1.113230550714555E-2</c:v>
                </c:pt>
                <c:pt idx="4110">
                  <c:v>1.1131133630569017E-2</c:v>
                </c:pt>
                <c:pt idx="4111">
                  <c:v>1.112994861052701E-2</c:v>
                </c:pt>
                <c:pt idx="4112">
                  <c:v>1.1128750429861127E-2</c:v>
                </c:pt>
                <c:pt idx="4113">
                  <c:v>1.1127539071412999E-2</c:v>
                </c:pt>
                <c:pt idx="4114">
                  <c:v>1.1126314517983734E-2</c:v>
                </c:pt>
                <c:pt idx="4115">
                  <c:v>1.1125076752438167E-2</c:v>
                </c:pt>
                <c:pt idx="4116">
                  <c:v>1.1123825757589037E-2</c:v>
                </c:pt>
                <c:pt idx="4117">
                  <c:v>1.1122561516272274E-2</c:v>
                </c:pt>
                <c:pt idx="4118">
                  <c:v>1.1121284011323828E-2</c:v>
                </c:pt>
                <c:pt idx="4119">
                  <c:v>1.111999322556809E-2</c:v>
                </c:pt>
                <c:pt idx="4120">
                  <c:v>1.1118689141852642E-2</c:v>
                </c:pt>
                <c:pt idx="4121">
                  <c:v>1.1117371742984548E-2</c:v>
                </c:pt>
                <c:pt idx="4122">
                  <c:v>1.111604101182302E-2</c:v>
                </c:pt>
                <c:pt idx="4123">
                  <c:v>1.111469693117517E-2</c:v>
                </c:pt>
                <c:pt idx="4124">
                  <c:v>1.1113339483900258E-2</c:v>
                </c:pt>
                <c:pt idx="4125">
                  <c:v>1.1111968652799654E-2</c:v>
                </c:pt>
                <c:pt idx="4126">
                  <c:v>1.1110584420721083E-2</c:v>
                </c:pt>
                <c:pt idx="4127">
                  <c:v>1.1109186770506501E-2</c:v>
                </c:pt>
                <c:pt idx="4128">
                  <c:v>1.1107775684974725E-2</c:v>
                </c:pt>
                <c:pt idx="4129">
                  <c:v>1.1106351146956179E-2</c:v>
                </c:pt>
                <c:pt idx="4130">
                  <c:v>1.1104913139292898E-2</c:v>
                </c:pt>
                <c:pt idx="4131">
                  <c:v>1.1103461644815347E-2</c:v>
                </c:pt>
                <c:pt idx="4132">
                  <c:v>1.1101996646330867E-2</c:v>
                </c:pt>
                <c:pt idx="4133">
                  <c:v>1.1100518126716304E-2</c:v>
                </c:pt>
                <c:pt idx="4134">
                  <c:v>1.1099026068784839E-2</c:v>
                </c:pt>
                <c:pt idx="4135">
                  <c:v>1.1097520455343872E-2</c:v>
                </c:pt>
                <c:pt idx="4136">
                  <c:v>1.1096001269241377E-2</c:v>
                </c:pt>
                <c:pt idx="4137">
                  <c:v>1.1094468493336937E-2</c:v>
                </c:pt>
                <c:pt idx="4138">
                  <c:v>1.1092922110420655E-2</c:v>
                </c:pt>
                <c:pt idx="4139">
                  <c:v>1.1091362103363749E-2</c:v>
                </c:pt>
                <c:pt idx="4140">
                  <c:v>1.1089788454962167E-2</c:v>
                </c:pt>
                <c:pt idx="4141">
                  <c:v>1.1088201148058214E-2</c:v>
                </c:pt>
                <c:pt idx="4142">
                  <c:v>1.1086600165523182E-2</c:v>
                </c:pt>
                <c:pt idx="4143">
                  <c:v>1.1084985490118352E-2</c:v>
                </c:pt>
                <c:pt idx="4144">
                  <c:v>1.1083357104744019E-2</c:v>
                </c:pt>
                <c:pt idx="4145">
                  <c:v>1.1081714992184681E-2</c:v>
                </c:pt>
                <c:pt idx="4146">
                  <c:v>1.1080059135300148E-2</c:v>
                </c:pt>
                <c:pt idx="4147">
                  <c:v>1.1078389516903923E-2</c:v>
                </c:pt>
                <c:pt idx="4148">
                  <c:v>1.1076706119844288E-2</c:v>
                </c:pt>
                <c:pt idx="4149">
                  <c:v>1.1075008926952176E-2</c:v>
                </c:pt>
                <c:pt idx="4150">
                  <c:v>1.107329792104117E-2</c:v>
                </c:pt>
                <c:pt idx="4151">
                  <c:v>1.107157308497121E-2</c:v>
                </c:pt>
                <c:pt idx="4152">
                  <c:v>1.1069834401550143E-2</c:v>
                </c:pt>
                <c:pt idx="4153">
                  <c:v>1.1068081853637965E-2</c:v>
                </c:pt>
                <c:pt idx="4154">
                  <c:v>1.1066315424019405E-2</c:v>
                </c:pt>
                <c:pt idx="4155">
                  <c:v>1.1064535095589266E-2</c:v>
                </c:pt>
                <c:pt idx="4156">
                  <c:v>1.1062740851132329E-2</c:v>
                </c:pt>
                <c:pt idx="4157">
                  <c:v>1.1060932673497118E-2</c:v>
                </c:pt>
                <c:pt idx="4158">
                  <c:v>1.1059110545520594E-2</c:v>
                </c:pt>
                <c:pt idx="4159">
                  <c:v>1.1057274450028165E-2</c:v>
                </c:pt>
                <c:pt idx="4160">
                  <c:v>1.1055424369868436E-2</c:v>
                </c:pt>
                <c:pt idx="4161">
                  <c:v>1.1053560287843696E-2</c:v>
                </c:pt>
                <c:pt idx="4162">
                  <c:v>1.1051682186802608E-2</c:v>
                </c:pt>
                <c:pt idx="4163">
                  <c:v>1.1049790049576479E-2</c:v>
                </c:pt>
                <c:pt idx="4164">
                  <c:v>1.10478838590256E-2</c:v>
                </c:pt>
                <c:pt idx="4165">
                  <c:v>1.1045963597923427E-2</c:v>
                </c:pt>
                <c:pt idx="4166">
                  <c:v>1.1044029249153466E-2</c:v>
                </c:pt>
                <c:pt idx="4167">
                  <c:v>1.1042080795535564E-2</c:v>
                </c:pt>
                <c:pt idx="4168">
                  <c:v>1.1040118219877998E-2</c:v>
                </c:pt>
                <c:pt idx="4169">
                  <c:v>1.1038141505052784E-2</c:v>
                </c:pt>
                <c:pt idx="4170">
                  <c:v>1.1036150633850888E-2</c:v>
                </c:pt>
                <c:pt idx="4171">
                  <c:v>1.1034145589161758E-2</c:v>
                </c:pt>
                <c:pt idx="4172">
                  <c:v>1.1032126353735874E-2</c:v>
                </c:pt>
                <c:pt idx="4173">
                  <c:v>1.1030092910485904E-2</c:v>
                </c:pt>
                <c:pt idx="4174">
                  <c:v>1.1028045242202926E-2</c:v>
                </c:pt>
                <c:pt idx="4175">
                  <c:v>1.1025983331735963E-2</c:v>
                </c:pt>
                <c:pt idx="4176">
                  <c:v>1.1023907161905107E-2</c:v>
                </c:pt>
                <c:pt idx="4177">
                  <c:v>1.1021816715524688E-2</c:v>
                </c:pt>
                <c:pt idx="4178">
                  <c:v>1.1019711975484354E-2</c:v>
                </c:pt>
                <c:pt idx="4179">
                  <c:v>1.1017592924575326E-2</c:v>
                </c:pt>
                <c:pt idx="4180">
                  <c:v>1.1015459545629398E-2</c:v>
                </c:pt>
                <c:pt idx="4181">
                  <c:v>1.1013311821489968E-2</c:v>
                </c:pt>
                <c:pt idx="4182">
                  <c:v>1.1011149734994683E-2</c:v>
                </c:pt>
                <c:pt idx="4183">
                  <c:v>1.1008973268969628E-2</c:v>
                </c:pt>
                <c:pt idx="4184">
                  <c:v>1.1006782406240919E-2</c:v>
                </c:pt>
                <c:pt idx="4185">
                  <c:v>1.1004577129652082E-2</c:v>
                </c:pt>
                <c:pt idx="4186">
                  <c:v>1.1002357422035083E-2</c:v>
                </c:pt>
                <c:pt idx="4187">
                  <c:v>1.1000123266216128E-2</c:v>
                </c:pt>
                <c:pt idx="4188">
                  <c:v>1.0997874645027245E-2</c:v>
                </c:pt>
                <c:pt idx="4189">
                  <c:v>1.0995611541323655E-2</c:v>
                </c:pt>
                <c:pt idx="4190">
                  <c:v>1.0993333937902701E-2</c:v>
                </c:pt>
                <c:pt idx="4191">
                  <c:v>1.0991041817619665E-2</c:v>
                </c:pt>
                <c:pt idx="4192">
                  <c:v>1.0988735163300905E-2</c:v>
                </c:pt>
                <c:pt idx="4193">
                  <c:v>1.0986413957801764E-2</c:v>
                </c:pt>
                <c:pt idx="4194">
                  <c:v>1.0984078183908119E-2</c:v>
                </c:pt>
                <c:pt idx="4195">
                  <c:v>1.0981727824492752E-2</c:v>
                </c:pt>
                <c:pt idx="4196">
                  <c:v>1.0979362862370558E-2</c:v>
                </c:pt>
                <c:pt idx="4197">
                  <c:v>1.0976983280391211E-2</c:v>
                </c:pt>
                <c:pt idx="4198">
                  <c:v>1.097458906136967E-2</c:v>
                </c:pt>
                <c:pt idx="4199">
                  <c:v>1.0972180188144089E-2</c:v>
                </c:pt>
                <c:pt idx="4200">
                  <c:v>1.0969756643558443E-2</c:v>
                </c:pt>
                <c:pt idx="4201">
                  <c:v>1.0967318410421993E-2</c:v>
                </c:pt>
                <c:pt idx="4202">
                  <c:v>1.0964865471590361E-2</c:v>
                </c:pt>
                <c:pt idx="4203">
                  <c:v>1.0962397809884453E-2</c:v>
                </c:pt>
                <c:pt idx="4204">
                  <c:v>1.0959915408154157E-2</c:v>
                </c:pt>
                <c:pt idx="4205">
                  <c:v>1.095741824920307E-2</c:v>
                </c:pt>
                <c:pt idx="4206">
                  <c:v>1.0954906315898525E-2</c:v>
                </c:pt>
                <c:pt idx="4207">
                  <c:v>1.0952379591044174E-2</c:v>
                </c:pt>
                <c:pt idx="4208">
                  <c:v>1.0949838057490037E-2</c:v>
                </c:pt>
                <c:pt idx="4209">
                  <c:v>1.0947281698068795E-2</c:v>
                </c:pt>
                <c:pt idx="4210">
                  <c:v>1.0944710495607362E-2</c:v>
                </c:pt>
                <c:pt idx="4211">
                  <c:v>1.0942124432944275E-2</c:v>
                </c:pt>
                <c:pt idx="4212">
                  <c:v>1.0939523492900722E-2</c:v>
                </c:pt>
                <c:pt idx="4213">
                  <c:v>1.0936907658326885E-2</c:v>
                </c:pt>
                <c:pt idx="4214">
                  <c:v>1.0934276912055601E-2</c:v>
                </c:pt>
                <c:pt idx="4215">
                  <c:v>1.0931631236896576E-2</c:v>
                </c:pt>
                <c:pt idx="4216">
                  <c:v>1.0928970615711669E-2</c:v>
                </c:pt>
                <c:pt idx="4217">
                  <c:v>1.0926295031316443E-2</c:v>
                </c:pt>
                <c:pt idx="4218">
                  <c:v>1.0923604466555452E-2</c:v>
                </c:pt>
                <c:pt idx="4219">
                  <c:v>1.0920898904250114E-2</c:v>
                </c:pt>
                <c:pt idx="4220">
                  <c:v>1.0918178327245042E-2</c:v>
                </c:pt>
                <c:pt idx="4221">
                  <c:v>1.0915442718373311E-2</c:v>
                </c:pt>
                <c:pt idx="4222">
                  <c:v>1.0912692060468019E-2</c:v>
                </c:pt>
                <c:pt idx="4223">
                  <c:v>1.0909926336344924E-2</c:v>
                </c:pt>
                <c:pt idx="4224">
                  <c:v>1.090714552885457E-2</c:v>
                </c:pt>
                <c:pt idx="4225">
                  <c:v>1.0904349620824368E-2</c:v>
                </c:pt>
                <c:pt idx="4226">
                  <c:v>1.0901538595104926E-2</c:v>
                </c:pt>
                <c:pt idx="4227">
                  <c:v>1.0898712434500555E-2</c:v>
                </c:pt>
                <c:pt idx="4228">
                  <c:v>1.0895871121873513E-2</c:v>
                </c:pt>
                <c:pt idx="4229">
                  <c:v>1.0893014640033975E-2</c:v>
                </c:pt>
                <c:pt idx="4230">
                  <c:v>1.0890142971826888E-2</c:v>
                </c:pt>
                <c:pt idx="4231">
                  <c:v>1.0887256100091452E-2</c:v>
                </c:pt>
                <c:pt idx="4232">
                  <c:v>1.0884354007632147E-2</c:v>
                </c:pt>
                <c:pt idx="4233">
                  <c:v>1.0881436677328778E-2</c:v>
                </c:pt>
                <c:pt idx="4234">
                  <c:v>1.08785040919801E-2</c:v>
                </c:pt>
                <c:pt idx="4235">
                  <c:v>1.0875556234425449E-2</c:v>
                </c:pt>
                <c:pt idx="4236">
                  <c:v>1.0872593087521566E-2</c:v>
                </c:pt>
                <c:pt idx="4237">
                  <c:v>1.0869614634067314E-2</c:v>
                </c:pt>
                <c:pt idx="4238">
                  <c:v>1.0866620856907922E-2</c:v>
                </c:pt>
                <c:pt idx="4239">
                  <c:v>1.0863611738906025E-2</c:v>
                </c:pt>
                <c:pt idx="4240">
                  <c:v>1.0860587262849006E-2</c:v>
                </c:pt>
                <c:pt idx="4241">
                  <c:v>1.0857547411599576E-2</c:v>
                </c:pt>
                <c:pt idx="4242">
                  <c:v>1.0854492167979939E-2</c:v>
                </c:pt>
                <c:pt idx="4243">
                  <c:v>1.0851421514847076E-2</c:v>
                </c:pt>
                <c:pt idx="4244">
                  <c:v>1.0848335435000099E-2</c:v>
                </c:pt>
                <c:pt idx="4245">
                  <c:v>1.0845233911296064E-2</c:v>
                </c:pt>
                <c:pt idx="4246">
                  <c:v>1.0842116926563108E-2</c:v>
                </c:pt>
                <c:pt idx="4247">
                  <c:v>1.0838984463623613E-2</c:v>
                </c:pt>
                <c:pt idx="4248">
                  <c:v>1.0835836505334739E-2</c:v>
                </c:pt>
                <c:pt idx="4249">
                  <c:v>1.0832673034513147E-2</c:v>
                </c:pt>
                <c:pt idx="4250">
                  <c:v>1.0829494033992911E-2</c:v>
                </c:pt>
                <c:pt idx="4251">
                  <c:v>1.0826299486631302E-2</c:v>
                </c:pt>
                <c:pt idx="4252">
                  <c:v>1.082308937521034E-2</c:v>
                </c:pt>
                <c:pt idx="4253">
                  <c:v>1.0819863682622119E-2</c:v>
                </c:pt>
                <c:pt idx="4254">
                  <c:v>1.0816622391671899E-2</c:v>
                </c:pt>
                <c:pt idx="4255">
                  <c:v>1.0813365485193929E-2</c:v>
                </c:pt>
                <c:pt idx="4256">
                  <c:v>1.08100929460225E-2</c:v>
                </c:pt>
                <c:pt idx="4257">
                  <c:v>1.0806804756991936E-2</c:v>
                </c:pt>
                <c:pt idx="4258">
                  <c:v>1.0803500900953977E-2</c:v>
                </c:pt>
                <c:pt idx="4259">
                  <c:v>1.0800181360719854E-2</c:v>
                </c:pt>
                <c:pt idx="4260">
                  <c:v>1.0796846119129795E-2</c:v>
                </c:pt>
                <c:pt idx="4261">
                  <c:v>1.0793495159018276E-2</c:v>
                </c:pt>
                <c:pt idx="4262">
                  <c:v>1.0790128463219804E-2</c:v>
                </c:pt>
                <c:pt idx="4263">
                  <c:v>1.078674601458051E-2</c:v>
                </c:pt>
                <c:pt idx="4264">
                  <c:v>1.078334779591761E-2</c:v>
                </c:pt>
                <c:pt idx="4265">
                  <c:v>1.0779933790065721E-2</c:v>
                </c:pt>
                <c:pt idx="4266">
                  <c:v>1.077650397987109E-2</c:v>
                </c:pt>
                <c:pt idx="4267">
                  <c:v>1.0773058348168415E-2</c:v>
                </c:pt>
                <c:pt idx="4268">
                  <c:v>1.0769596877763472E-2</c:v>
                </c:pt>
                <c:pt idx="4269">
                  <c:v>1.0766119551531582E-2</c:v>
                </c:pt>
                <c:pt idx="4270">
                  <c:v>1.0762626352278594E-2</c:v>
                </c:pt>
                <c:pt idx="4271">
                  <c:v>1.0759024358866057E-2</c:v>
                </c:pt>
                <c:pt idx="4272">
                  <c:v>1.075508739555615E-2</c:v>
                </c:pt>
                <c:pt idx="4273">
                  <c:v>1.0751544197947006E-2</c:v>
                </c:pt>
                <c:pt idx="4274">
                  <c:v>1.0747985056207561E-2</c:v>
                </c:pt>
                <c:pt idx="4275">
                  <c:v>1.0744409953178619E-2</c:v>
                </c:pt>
                <c:pt idx="4276">
                  <c:v>1.0740818871689435E-2</c:v>
                </c:pt>
                <c:pt idx="4277">
                  <c:v>1.0737211794575098E-2</c:v>
                </c:pt>
                <c:pt idx="4278">
                  <c:v>1.0733588704676524E-2</c:v>
                </c:pt>
                <c:pt idx="4279">
                  <c:v>1.0729949584817296E-2</c:v>
                </c:pt>
                <c:pt idx="4280">
                  <c:v>1.0726294417838411E-2</c:v>
                </c:pt>
                <c:pt idx="4281">
                  <c:v>1.0752000236412956E-2</c:v>
                </c:pt>
                <c:pt idx="4282">
                  <c:v>1.0718935873856883E-2</c:v>
                </c:pt>
                <c:pt idx="4283">
                  <c:v>1.0715232462548014E-2</c:v>
                </c:pt>
                <c:pt idx="4284">
                  <c:v>1.0711512935414365E-2</c:v>
                </c:pt>
                <c:pt idx="4285">
                  <c:v>1.070777727537821E-2</c:v>
                </c:pt>
                <c:pt idx="4286">
                  <c:v>1.0704025465188118E-2</c:v>
                </c:pt>
                <c:pt idx="4287">
                  <c:v>1.0700257487743276E-2</c:v>
                </c:pt>
                <c:pt idx="4288">
                  <c:v>1.0696473325850246E-2</c:v>
                </c:pt>
                <c:pt idx="4289">
                  <c:v>1.0692557284248776E-2</c:v>
                </c:pt>
                <c:pt idx="4290">
                  <c:v>1.0688309829043442E-2</c:v>
                </c:pt>
                <c:pt idx="4291">
                  <c:v>1.0684474689999078E-2</c:v>
                </c:pt>
                <c:pt idx="4292">
                  <c:v>1.0680623295406077E-2</c:v>
                </c:pt>
                <c:pt idx="4293">
                  <c:v>1.0676755628105951E-2</c:v>
                </c:pt>
                <c:pt idx="4294">
                  <c:v>1.067287167088235E-2</c:v>
                </c:pt>
                <c:pt idx="4295">
                  <c:v>1.0668971406629001E-2</c:v>
                </c:pt>
                <c:pt idx="4296">
                  <c:v>1.0665054818152791E-2</c:v>
                </c:pt>
                <c:pt idx="4297">
                  <c:v>1.0661121888301196E-2</c:v>
                </c:pt>
                <c:pt idx="4298">
                  <c:v>1.0657172599875406E-2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95392"/>
        <c:axId val="452809472"/>
      </c:scatterChart>
      <c:valAx>
        <c:axId val="452795392"/>
        <c:scaling>
          <c:orientation val="minMax"/>
          <c:max val="68000"/>
          <c:min val="42614"/>
        </c:scaling>
        <c:delete val="0"/>
        <c:axPos val="b"/>
        <c:numFmt formatCode="d/m/yyyy" sourceLinked="1"/>
        <c:majorTickMark val="out"/>
        <c:minorTickMark val="none"/>
        <c:tickLblPos val="nextTo"/>
        <c:txPr>
          <a:bodyPr rot="-1200000"/>
          <a:lstStyle/>
          <a:p>
            <a:pPr>
              <a:defRPr/>
            </a:pPr>
            <a:endParaRPr lang="en-US"/>
          </a:p>
        </c:txPr>
        <c:crossAx val="452809472"/>
        <c:crosses val="autoZero"/>
        <c:crossBetween val="midCat"/>
        <c:majorUnit val="4000"/>
      </c:valAx>
      <c:valAx>
        <c:axId val="4528094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5279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771525</xdr:colOff>
      <xdr:row>6</xdr:row>
      <xdr:rowOff>71436</xdr:rowOff>
    </xdr:from>
    <xdr:to>
      <xdr:col>31</xdr:col>
      <xdr:colOff>200025</xdr:colOff>
      <xdr:row>42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323850</xdr:colOff>
      <xdr:row>4</xdr:row>
      <xdr:rowOff>61911</xdr:rowOff>
    </xdr:from>
    <xdr:to>
      <xdr:col>32</xdr:col>
      <xdr:colOff>476250</xdr:colOff>
      <xdr:row>40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I7474/Desktop/NicholasBertocchi/AmbienteTest/QuantLibXL/Data2/XLS/EUR/EUR_MxContributo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I7474/Desktop/NicholasBertocchi/BasisTest/NicholasBertocchi/BasisTest/Copy%20of%20EUR_BasisTes_30Dicembr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Curves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Contribution"/>
      <sheetName val="1M Pricing"/>
      <sheetName val="3M Pricing"/>
      <sheetName val="6M Pricing"/>
      <sheetName val="1Y Pricing"/>
      <sheetName val="ON Pricing"/>
    </sheetNames>
    <sheetDataSet>
      <sheetData sheetId="0">
        <row r="4">
          <cell r="D4">
            <v>42752.522766203707</v>
          </cell>
        </row>
        <row r="5">
          <cell r="D5">
            <v>42734</v>
          </cell>
        </row>
        <row r="6">
          <cell r="D6">
            <v>13</v>
          </cell>
        </row>
        <row r="11">
          <cell r="D11" t="str">
            <v>EUR</v>
          </cell>
        </row>
        <row r="12">
          <cell r="D12" t="str">
            <v>EURON</v>
          </cell>
        </row>
        <row r="13">
          <cell r="D13" t="str">
            <v>Euribor</v>
          </cell>
        </row>
        <row r="15">
          <cell r="D15">
            <v>2</v>
          </cell>
        </row>
        <row r="16">
          <cell r="D16" t="str">
            <v>TARGET</v>
          </cell>
        </row>
        <row r="17">
          <cell r="D17" t="str">
            <v>TARGET</v>
          </cell>
        </row>
        <row r="19">
          <cell r="D19" t="str">
            <v>TARGET</v>
          </cell>
        </row>
        <row r="20">
          <cell r="D20">
            <v>42738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3M=Swap"/>
      <sheetName val="EUR3M=Basis"/>
      <sheetName val="RepricingTest"/>
    </sheetNames>
    <sheetDataSet>
      <sheetData sheetId="0">
        <row r="4">
          <cell r="J4" t="str">
            <v>Euribor3MSwap#0000</v>
          </cell>
        </row>
        <row r="5">
          <cell r="J5" t="str">
            <v>Euribor3MBasis#0000</v>
          </cell>
        </row>
        <row r="6">
          <cell r="E6">
            <v>42746</v>
          </cell>
        </row>
        <row r="7">
          <cell r="E7">
            <v>42748</v>
          </cell>
        </row>
        <row r="8">
          <cell r="E8" t="b">
            <v>1</v>
          </cell>
        </row>
        <row r="9">
          <cell r="E9" t="b">
            <v>1</v>
          </cell>
        </row>
        <row r="10">
          <cell r="E10" t="str">
            <v>_Quote</v>
          </cell>
        </row>
        <row r="17">
          <cell r="E17" t="str">
            <v>_EUR3MSwap#0000</v>
          </cell>
          <cell r="J17" t="str">
            <v>_EUR3MBasis#0000</v>
          </cell>
        </row>
      </sheetData>
      <sheetData sheetId="1">
        <row r="3">
          <cell r="X3" t="str">
            <v>obj_00603</v>
          </cell>
        </row>
        <row r="4">
          <cell r="X4" t="str">
            <v>obj_005b7</v>
          </cell>
        </row>
        <row r="5">
          <cell r="X5" t="str">
            <v>obj_005e9</v>
          </cell>
        </row>
        <row r="6">
          <cell r="X6" t="str">
            <v>obj_005ab</v>
          </cell>
        </row>
        <row r="7">
          <cell r="X7" t="str">
            <v>obj_005cb</v>
          </cell>
        </row>
        <row r="8">
          <cell r="X8" t="str">
            <v>obj_005c1</v>
          </cell>
        </row>
        <row r="9">
          <cell r="X9" t="str">
            <v>obj_005d5</v>
          </cell>
        </row>
        <row r="10">
          <cell r="X10" t="str">
            <v>obj_005b9</v>
          </cell>
        </row>
        <row r="11">
          <cell r="X11" t="str">
            <v>obj_005d6</v>
          </cell>
        </row>
        <row r="12">
          <cell r="X12" t="str">
            <v>obj_005bd</v>
          </cell>
        </row>
        <row r="13">
          <cell r="X13" t="str">
            <v>obj_005bb</v>
          </cell>
        </row>
        <row r="14">
          <cell r="X14" t="str">
            <v>obj_005d4</v>
          </cell>
        </row>
        <row r="15">
          <cell r="X15" t="str">
            <v>obj_005b3</v>
          </cell>
        </row>
        <row r="16">
          <cell r="X16" t="str">
            <v>obj_005da</v>
          </cell>
        </row>
        <row r="17">
          <cell r="X17" t="str">
            <v>obj_005d1</v>
          </cell>
        </row>
        <row r="18">
          <cell r="X18" t="str">
            <v>obj_00622</v>
          </cell>
        </row>
        <row r="19">
          <cell r="X19" t="str">
            <v>obj_00624</v>
          </cell>
        </row>
        <row r="20">
          <cell r="X20" t="str">
            <v>obj_00626</v>
          </cell>
        </row>
        <row r="21">
          <cell r="X21" t="str">
            <v>obj_00627</v>
          </cell>
        </row>
        <row r="22">
          <cell r="X22" t="str">
            <v>obj_0062a</v>
          </cell>
        </row>
        <row r="23">
          <cell r="X23" t="str">
            <v>obj_0062b</v>
          </cell>
        </row>
        <row r="24">
          <cell r="X24" t="str">
            <v>obj_005d3</v>
          </cell>
        </row>
        <row r="25">
          <cell r="X25" t="str">
            <v>obj_005c8</v>
          </cell>
        </row>
        <row r="26">
          <cell r="X26" t="str">
            <v>obj_005d9</v>
          </cell>
        </row>
        <row r="27">
          <cell r="X27" t="str">
            <v>obj_005ac</v>
          </cell>
        </row>
        <row r="28">
          <cell r="X28" t="str">
            <v>obj_005b2</v>
          </cell>
        </row>
        <row r="29">
          <cell r="X29" t="str">
            <v>obj_005c7</v>
          </cell>
        </row>
        <row r="30">
          <cell r="X30" t="str">
            <v>obj_005bc</v>
          </cell>
        </row>
        <row r="31">
          <cell r="X31" t="str">
            <v>obj_005ba</v>
          </cell>
        </row>
        <row r="32">
          <cell r="X32" t="str">
            <v>obj_005ca</v>
          </cell>
        </row>
        <row r="33">
          <cell r="X33" t="str">
            <v>obj_005c6</v>
          </cell>
        </row>
        <row r="34">
          <cell r="X34" t="str">
            <v>obj_005c3</v>
          </cell>
        </row>
        <row r="35">
          <cell r="X35" t="str">
            <v>obj_005c4</v>
          </cell>
        </row>
        <row r="36">
          <cell r="X36" t="str">
            <v>obj_005af</v>
          </cell>
        </row>
        <row r="37">
          <cell r="X37" t="str">
            <v>obj_005c0</v>
          </cell>
        </row>
        <row r="38">
          <cell r="X38" t="str">
            <v>obj_005bf</v>
          </cell>
        </row>
        <row r="39">
          <cell r="X39" t="str">
            <v>obj_005b8</v>
          </cell>
        </row>
        <row r="40">
          <cell r="X40" t="str">
            <v>obj_005ae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2">
        <row r="3">
          <cell r="P3" t="b">
            <v>0</v>
          </cell>
          <cell r="Q3">
            <v>30</v>
          </cell>
          <cell r="R3">
            <v>7</v>
          </cell>
          <cell r="S3" t="str">
            <v>--</v>
          </cell>
          <cell r="X3" t="str">
            <v>obj_0060e</v>
          </cell>
        </row>
        <row r="4">
          <cell r="P4" t="b">
            <v>0</v>
          </cell>
          <cell r="Q4">
            <v>30</v>
          </cell>
          <cell r="R4">
            <v>7</v>
          </cell>
          <cell r="S4" t="str">
            <v>--</v>
          </cell>
          <cell r="X4" t="str">
            <v>obj_00610</v>
          </cell>
        </row>
        <row r="5">
          <cell r="P5" t="b">
            <v>0</v>
          </cell>
          <cell r="Q5">
            <v>30</v>
          </cell>
          <cell r="R5">
            <v>7</v>
          </cell>
          <cell r="S5" t="str">
            <v>--</v>
          </cell>
          <cell r="X5" t="str">
            <v>obj_0060f</v>
          </cell>
        </row>
        <row r="6">
          <cell r="P6" t="b">
            <v>0</v>
          </cell>
          <cell r="Q6">
            <v>30</v>
          </cell>
          <cell r="R6">
            <v>7</v>
          </cell>
          <cell r="S6" t="str">
            <v>--</v>
          </cell>
          <cell r="X6" t="str">
            <v>obj_00600</v>
          </cell>
        </row>
        <row r="7">
          <cell r="P7" t="b">
            <v>1</v>
          </cell>
          <cell r="Q7">
            <v>30</v>
          </cell>
          <cell r="R7">
            <v>7</v>
          </cell>
          <cell r="S7" t="str">
            <v>obj_0060e#0000</v>
          </cell>
          <cell r="X7" t="str">
            <v>obj_005e3</v>
          </cell>
        </row>
        <row r="8">
          <cell r="P8" t="b">
            <v>1</v>
          </cell>
          <cell r="Q8">
            <v>30</v>
          </cell>
          <cell r="R8">
            <v>7</v>
          </cell>
          <cell r="S8" t="str">
            <v>obj_00610#0000</v>
          </cell>
          <cell r="X8" t="str">
            <v>obj_005e1</v>
          </cell>
        </row>
        <row r="9">
          <cell r="P9" t="b">
            <v>1</v>
          </cell>
          <cell r="Q9">
            <v>30</v>
          </cell>
          <cell r="R9">
            <v>7</v>
          </cell>
          <cell r="S9" t="str">
            <v>obj_0060f#0000</v>
          </cell>
          <cell r="X9" t="str">
            <v>obj_005e8</v>
          </cell>
        </row>
        <row r="10">
          <cell r="P10" t="b">
            <v>1</v>
          </cell>
          <cell r="Q10">
            <v>60</v>
          </cell>
          <cell r="R10">
            <v>21</v>
          </cell>
          <cell r="S10" t="str">
            <v>obj_00600#0000</v>
          </cell>
          <cell r="X10" t="str">
            <v>obj_0060d</v>
          </cell>
        </row>
        <row r="11">
          <cell r="P11" t="b">
            <v>1</v>
          </cell>
          <cell r="Q11">
            <v>60</v>
          </cell>
          <cell r="R11">
            <v>21</v>
          </cell>
          <cell r="S11" t="str">
            <v>obj_005e3#0000</v>
          </cell>
          <cell r="X11" t="str">
            <v>obj_005fe</v>
          </cell>
        </row>
        <row r="12">
          <cell r="P12" t="b">
            <v>1</v>
          </cell>
          <cell r="Q12">
            <v>60</v>
          </cell>
          <cell r="R12">
            <v>21</v>
          </cell>
          <cell r="S12" t="str">
            <v>obj_005e1#0000</v>
          </cell>
          <cell r="X12" t="str">
            <v>obj_005ed</v>
          </cell>
        </row>
        <row r="13">
          <cell r="P13" t="b">
            <v>1</v>
          </cell>
          <cell r="Q13">
            <v>60</v>
          </cell>
          <cell r="R13">
            <v>21</v>
          </cell>
          <cell r="S13" t="str">
            <v>obj_005e8#0000</v>
          </cell>
          <cell r="X13" t="str">
            <v>obj_005e4</v>
          </cell>
        </row>
        <row r="14">
          <cell r="P14" t="b">
            <v>1</v>
          </cell>
          <cell r="Q14">
            <v>60</v>
          </cell>
          <cell r="R14">
            <v>21</v>
          </cell>
          <cell r="S14" t="str">
            <v>obj_0060d#0000</v>
          </cell>
          <cell r="X14" t="str">
            <v>obj_005e2</v>
          </cell>
        </row>
        <row r="15">
          <cell r="P15" t="b">
            <v>1</v>
          </cell>
          <cell r="Q15">
            <v>60</v>
          </cell>
          <cell r="R15">
            <v>21</v>
          </cell>
          <cell r="S15" t="str">
            <v>obj_005fe#0000</v>
          </cell>
          <cell r="X15" t="str">
            <v>obj_005f0</v>
          </cell>
        </row>
        <row r="16">
          <cell r="P16" t="b">
            <v>1</v>
          </cell>
          <cell r="Q16">
            <v>60</v>
          </cell>
          <cell r="R16">
            <v>21</v>
          </cell>
          <cell r="S16" t="str">
            <v>obj_005ed#0000</v>
          </cell>
          <cell r="X16" t="str">
            <v>obj_0060b</v>
          </cell>
        </row>
        <row r="17">
          <cell r="P17" t="b">
            <v>1</v>
          </cell>
          <cell r="Q17">
            <v>60</v>
          </cell>
          <cell r="R17">
            <v>21</v>
          </cell>
          <cell r="S17" t="str">
            <v>obj_005e4#0000</v>
          </cell>
          <cell r="X17" t="str">
            <v>obj_005ff</v>
          </cell>
        </row>
        <row r="18">
          <cell r="P18" t="b">
            <v>1</v>
          </cell>
          <cell r="Q18">
            <v>60</v>
          </cell>
          <cell r="R18">
            <v>21</v>
          </cell>
          <cell r="S18" t="str">
            <v>obj_005e2#0000</v>
          </cell>
          <cell r="X18" t="str">
            <v>obj_00621</v>
          </cell>
        </row>
        <row r="19">
          <cell r="P19" t="b">
            <v>1</v>
          </cell>
          <cell r="Q19">
            <v>60</v>
          </cell>
          <cell r="R19">
            <v>21</v>
          </cell>
          <cell r="S19" t="str">
            <v>obj_005f0#0000</v>
          </cell>
          <cell r="X19" t="str">
            <v>obj_00625</v>
          </cell>
        </row>
        <row r="20">
          <cell r="P20" t="b">
            <v>1</v>
          </cell>
          <cell r="Q20">
            <v>60</v>
          </cell>
          <cell r="R20">
            <v>21</v>
          </cell>
          <cell r="S20" t="str">
            <v>obj_0060b#0000</v>
          </cell>
          <cell r="X20" t="str">
            <v>obj_00628</v>
          </cell>
        </row>
        <row r="21">
          <cell r="P21" t="b">
            <v>1</v>
          </cell>
          <cell r="Q21">
            <v>60</v>
          </cell>
          <cell r="R21">
            <v>21</v>
          </cell>
          <cell r="S21" t="str">
            <v>obj_005ff#0000</v>
          </cell>
          <cell r="X21" t="str">
            <v>obj_00629</v>
          </cell>
        </row>
        <row r="22">
          <cell r="P22" t="b">
            <v>1</v>
          </cell>
          <cell r="Q22">
            <v>20</v>
          </cell>
          <cell r="R22">
            <v>21</v>
          </cell>
          <cell r="S22" t="str">
            <v>obj_00613#0000</v>
          </cell>
          <cell r="X22" t="str">
            <v>obj_0062c</v>
          </cell>
        </row>
        <row r="23">
          <cell r="P23" t="b">
            <v>1</v>
          </cell>
          <cell r="Q23">
            <v>20</v>
          </cell>
          <cell r="R23">
            <v>21</v>
          </cell>
          <cell r="S23" t="str">
            <v>obj_00614#0000</v>
          </cell>
          <cell r="X23" t="str">
            <v>obj_0062f</v>
          </cell>
        </row>
        <row r="24">
          <cell r="P24" t="b">
            <v>1</v>
          </cell>
          <cell r="Q24">
            <v>20</v>
          </cell>
          <cell r="R24">
            <v>21</v>
          </cell>
          <cell r="S24" t="str">
            <v>obj_00618#0000</v>
          </cell>
          <cell r="X24" t="str">
            <v>obj_005eb</v>
          </cell>
        </row>
        <row r="25">
          <cell r="P25" t="b">
            <v>1</v>
          </cell>
          <cell r="Q25">
            <v>20</v>
          </cell>
          <cell r="R25">
            <v>21</v>
          </cell>
          <cell r="S25" t="str">
            <v>obj_0061b#0000</v>
          </cell>
          <cell r="X25" t="str">
            <v>obj_005dc</v>
          </cell>
        </row>
        <row r="26">
          <cell r="P26" t="b">
            <v>1</v>
          </cell>
          <cell r="Q26">
            <v>20</v>
          </cell>
          <cell r="R26">
            <v>21</v>
          </cell>
          <cell r="S26" t="str">
            <v>obj_0061a#0000</v>
          </cell>
          <cell r="X26" t="str">
            <v>obj_00606</v>
          </cell>
        </row>
        <row r="27">
          <cell r="P27" t="b">
            <v>1</v>
          </cell>
          <cell r="Q27">
            <v>20</v>
          </cell>
          <cell r="R27">
            <v>21</v>
          </cell>
          <cell r="S27" t="str">
            <v>obj_0061d#0000</v>
          </cell>
          <cell r="X27" t="str">
            <v>obj_005fa</v>
          </cell>
        </row>
        <row r="28">
          <cell r="P28" t="b">
            <v>1</v>
          </cell>
          <cell r="Q28">
            <v>20</v>
          </cell>
          <cell r="R28">
            <v>21</v>
          </cell>
          <cell r="S28" t="str">
            <v>obj_00620#0000</v>
          </cell>
          <cell r="X28" t="str">
            <v>obj_005ee</v>
          </cell>
        </row>
        <row r="29">
          <cell r="P29" t="b">
            <v>1</v>
          </cell>
          <cell r="Q29">
            <v>20</v>
          </cell>
          <cell r="R29">
            <v>21</v>
          </cell>
          <cell r="S29" t="str">
            <v>obj_00623#0000</v>
          </cell>
          <cell r="X29" t="str">
            <v>obj_005e6</v>
          </cell>
        </row>
        <row r="30">
          <cell r="P30" t="b">
            <v>1</v>
          </cell>
          <cell r="Q30">
            <v>20</v>
          </cell>
          <cell r="R30">
            <v>21</v>
          </cell>
          <cell r="S30" t="str">
            <v>obj_00621#0000</v>
          </cell>
          <cell r="X30" t="str">
            <v>obj_005dd</v>
          </cell>
        </row>
        <row r="31">
          <cell r="P31" t="b">
            <v>1</v>
          </cell>
          <cell r="Q31">
            <v>20</v>
          </cell>
          <cell r="R31">
            <v>21</v>
          </cell>
          <cell r="S31" t="str">
            <v>obj_00625#0000</v>
          </cell>
          <cell r="X31" t="str">
            <v>obj_00601</v>
          </cell>
        </row>
        <row r="32">
          <cell r="P32" t="b">
            <v>1</v>
          </cell>
          <cell r="Q32">
            <v>20</v>
          </cell>
          <cell r="R32">
            <v>21</v>
          </cell>
          <cell r="S32" t="str">
            <v>obj_00628#0000</v>
          </cell>
          <cell r="X32" t="str">
            <v>obj_00609</v>
          </cell>
        </row>
        <row r="33">
          <cell r="P33" t="b">
            <v>1</v>
          </cell>
          <cell r="Q33">
            <v>20</v>
          </cell>
          <cell r="R33">
            <v>21</v>
          </cell>
          <cell r="S33" t="str">
            <v>obj_00629#0000</v>
          </cell>
          <cell r="X33" t="str">
            <v>obj_005ea</v>
          </cell>
        </row>
        <row r="34">
          <cell r="P34" t="b">
            <v>1</v>
          </cell>
          <cell r="Q34">
            <v>20</v>
          </cell>
          <cell r="R34">
            <v>21</v>
          </cell>
          <cell r="S34" t="str">
            <v>obj_0062c#0000</v>
          </cell>
          <cell r="X34" t="str">
            <v>obj_005f7</v>
          </cell>
        </row>
        <row r="35">
          <cell r="P35" t="b">
            <v>1</v>
          </cell>
          <cell r="Q35">
            <v>20</v>
          </cell>
          <cell r="R35">
            <v>21</v>
          </cell>
          <cell r="S35" t="str">
            <v>obj_0062f#0000</v>
          </cell>
          <cell r="X35" t="str">
            <v>obj_005fc</v>
          </cell>
        </row>
        <row r="36">
          <cell r="P36" t="b">
            <v>1</v>
          </cell>
          <cell r="Q36">
            <v>20</v>
          </cell>
          <cell r="R36">
            <v>21</v>
          </cell>
          <cell r="S36" t="str">
            <v>obj_00631#0000</v>
          </cell>
          <cell r="X36" t="str">
            <v>obj_005fb</v>
          </cell>
        </row>
        <row r="37">
          <cell r="P37" t="b">
            <v>1</v>
          </cell>
          <cell r="Q37">
            <v>20</v>
          </cell>
          <cell r="R37">
            <v>21</v>
          </cell>
          <cell r="S37" t="str">
            <v>obj_00633#0000</v>
          </cell>
          <cell r="X37" t="str">
            <v>obj_00604</v>
          </cell>
        </row>
        <row r="38">
          <cell r="P38" t="b">
            <v>1</v>
          </cell>
          <cell r="Q38">
            <v>20</v>
          </cell>
          <cell r="R38">
            <v>21</v>
          </cell>
          <cell r="S38" t="str">
            <v>obj_00636#0000</v>
          </cell>
          <cell r="X38" t="str">
            <v>obj_005f5</v>
          </cell>
        </row>
        <row r="39">
          <cell r="P39" t="b">
            <v>1</v>
          </cell>
          <cell r="Q39">
            <v>20</v>
          </cell>
          <cell r="R39">
            <v>21</v>
          </cell>
          <cell r="S39" t="str">
            <v>obj_00638#0000</v>
          </cell>
          <cell r="X39" t="str">
            <v>obj_005f1</v>
          </cell>
        </row>
        <row r="40">
          <cell r="P40" t="b">
            <v>1</v>
          </cell>
          <cell r="Q40">
            <v>20</v>
          </cell>
          <cell r="R40">
            <v>21</v>
          </cell>
          <cell r="S40" t="str">
            <v>obj_0063a#0000</v>
          </cell>
          <cell r="X40" t="str">
            <v>obj_005f6</v>
          </cell>
        </row>
        <row r="41">
          <cell r="P41" t="b">
            <v>1</v>
          </cell>
          <cell r="Q41">
            <v>20</v>
          </cell>
          <cell r="R41">
            <v>21</v>
          </cell>
          <cell r="S41" t="str">
            <v>obj_0063b#0000</v>
          </cell>
          <cell r="X41" t="e">
            <v>#N/A</v>
          </cell>
        </row>
        <row r="42">
          <cell r="P42" t="b">
            <v>1</v>
          </cell>
          <cell r="Q42">
            <v>20</v>
          </cell>
          <cell r="R42">
            <v>21</v>
          </cell>
          <cell r="S42" t="str">
            <v>obj_0063c#0000</v>
          </cell>
          <cell r="X42" t="e">
            <v>#N/A</v>
          </cell>
        </row>
        <row r="43">
          <cell r="P43" t="b">
            <v>1</v>
          </cell>
          <cell r="Q43">
            <v>20</v>
          </cell>
          <cell r="R43">
            <v>21</v>
          </cell>
          <cell r="S43" t="str">
            <v>obj_0063d#0000</v>
          </cell>
          <cell r="X43" t="e">
            <v>#N/A</v>
          </cell>
        </row>
        <row r="44">
          <cell r="P44" t="b">
            <v>0</v>
          </cell>
          <cell r="Q44">
            <v>50</v>
          </cell>
          <cell r="R44">
            <v>1</v>
          </cell>
          <cell r="S44" t="str">
            <v>--</v>
          </cell>
          <cell r="X44" t="e">
            <v>#N/A</v>
          </cell>
        </row>
        <row r="45">
          <cell r="P45" t="b">
            <v>0</v>
          </cell>
          <cell r="Q45">
            <v>50</v>
          </cell>
          <cell r="R45">
            <v>1</v>
          </cell>
          <cell r="S45" t="str">
            <v>--</v>
          </cell>
          <cell r="X45" t="e">
            <v>#N/A</v>
          </cell>
        </row>
        <row r="46">
          <cell r="P46" t="b">
            <v>0</v>
          </cell>
          <cell r="Q46">
            <v>50</v>
          </cell>
          <cell r="R46">
            <v>1</v>
          </cell>
          <cell r="S46" t="str">
            <v>--</v>
          </cell>
          <cell r="X46" t="e">
            <v>#N/A</v>
          </cell>
        </row>
        <row r="47">
          <cell r="P47" t="b">
            <v>0</v>
          </cell>
          <cell r="Q47">
            <v>50</v>
          </cell>
          <cell r="R47">
            <v>1</v>
          </cell>
          <cell r="S47" t="str">
            <v>--</v>
          </cell>
          <cell r="X47" t="e">
            <v>#N/A</v>
          </cell>
        </row>
        <row r="48">
          <cell r="P48" t="b">
            <v>0</v>
          </cell>
          <cell r="Q48">
            <v>50</v>
          </cell>
          <cell r="R48">
            <v>1</v>
          </cell>
          <cell r="S48" t="str">
            <v>--</v>
          </cell>
          <cell r="X48" t="e">
            <v>#N/A</v>
          </cell>
        </row>
        <row r="49">
          <cell r="P49" t="b">
            <v>1</v>
          </cell>
          <cell r="Q49">
            <v>50</v>
          </cell>
          <cell r="R49">
            <v>1</v>
          </cell>
          <cell r="S49" t="str">
            <v>obj_005f2#0000</v>
          </cell>
          <cell r="X49" t="e">
            <v>#N/A</v>
          </cell>
        </row>
        <row r="50">
          <cell r="P50" t="b">
            <v>1</v>
          </cell>
          <cell r="Q50">
            <v>50</v>
          </cell>
          <cell r="R50">
            <v>1</v>
          </cell>
          <cell r="S50" t="str">
            <v>obj_005f8#0000</v>
          </cell>
          <cell r="X50" t="e">
            <v>#N/A</v>
          </cell>
        </row>
        <row r="51">
          <cell r="P51" t="b">
            <v>1</v>
          </cell>
          <cell r="Q51">
            <v>50</v>
          </cell>
          <cell r="R51">
            <v>1</v>
          </cell>
          <cell r="S51" t="str">
            <v>obj_005de#0000</v>
          </cell>
          <cell r="X51" t="e">
            <v>#N/A</v>
          </cell>
        </row>
        <row r="52">
          <cell r="P52" t="b">
            <v>1</v>
          </cell>
          <cell r="Q52">
            <v>50</v>
          </cell>
          <cell r="R52">
            <v>1</v>
          </cell>
          <cell r="S52" t="str">
            <v>obj_005f4#0000</v>
          </cell>
          <cell r="X52" t="e">
            <v>#N/A</v>
          </cell>
        </row>
        <row r="53">
          <cell r="P53" t="b">
            <v>1</v>
          </cell>
          <cell r="Q53">
            <v>50</v>
          </cell>
          <cell r="R53">
            <v>1</v>
          </cell>
          <cell r="S53" t="str">
            <v>obj_005ec#0000</v>
          </cell>
          <cell r="X53" t="e">
            <v>#N/A</v>
          </cell>
        </row>
        <row r="54">
          <cell r="P54" t="b">
            <v>1</v>
          </cell>
          <cell r="Q54">
            <v>50</v>
          </cell>
          <cell r="R54">
            <v>1</v>
          </cell>
          <cell r="S54" t="str">
            <v>obj_00607#0000</v>
          </cell>
          <cell r="X54" t="e">
            <v>#N/A</v>
          </cell>
        </row>
        <row r="55">
          <cell r="P55" t="b">
            <v>1</v>
          </cell>
          <cell r="Q55">
            <v>50</v>
          </cell>
          <cell r="R55">
            <v>1</v>
          </cell>
          <cell r="S55" t="str">
            <v>obj_005f9#0000</v>
          </cell>
          <cell r="X55" t="e">
            <v>#N/A</v>
          </cell>
        </row>
        <row r="56">
          <cell r="P56" t="b">
            <v>1</v>
          </cell>
          <cell r="Q56">
            <v>50</v>
          </cell>
          <cell r="R56">
            <v>1</v>
          </cell>
          <cell r="S56" t="str">
            <v>obj_00608#0000</v>
          </cell>
          <cell r="X56" t="e">
            <v>#N/A</v>
          </cell>
        </row>
        <row r="57">
          <cell r="P57" t="b">
            <v>1</v>
          </cell>
          <cell r="Q57">
            <v>50</v>
          </cell>
          <cell r="R57">
            <v>1</v>
          </cell>
          <cell r="S57" t="str">
            <v>obj_005fd#0000</v>
          </cell>
          <cell r="X57" t="e">
            <v>#N/A</v>
          </cell>
        </row>
        <row r="58">
          <cell r="P58" t="b">
            <v>1</v>
          </cell>
          <cell r="Q58">
            <v>50</v>
          </cell>
          <cell r="R58">
            <v>1</v>
          </cell>
          <cell r="S58" t="str">
            <v>obj_005e0#0000</v>
          </cell>
          <cell r="X58" t="e">
            <v>#N/A</v>
          </cell>
        </row>
        <row r="59">
          <cell r="P59" t="b">
            <v>0</v>
          </cell>
          <cell r="Q59">
            <v>50</v>
          </cell>
          <cell r="R59">
            <v>1</v>
          </cell>
          <cell r="S59" t="str">
            <v>--</v>
          </cell>
          <cell r="X59" t="e">
            <v>#N/A</v>
          </cell>
        </row>
        <row r="60">
          <cell r="P60" t="b">
            <v>0</v>
          </cell>
          <cell r="Q60">
            <v>50</v>
          </cell>
          <cell r="R60">
            <v>1</v>
          </cell>
          <cell r="S60" t="str">
            <v>--</v>
          </cell>
          <cell r="X60" t="e">
            <v>#N/A</v>
          </cell>
        </row>
        <row r="61">
          <cell r="P61" t="b">
            <v>1</v>
          </cell>
          <cell r="Q61">
            <v>50</v>
          </cell>
          <cell r="R61">
            <v>1</v>
          </cell>
          <cell r="S61" t="str">
            <v>obj_005e5#0000</v>
          </cell>
          <cell r="X61" t="e">
            <v>#N/A</v>
          </cell>
        </row>
        <row r="62">
          <cell r="P62" t="b">
            <v>0</v>
          </cell>
          <cell r="Q62">
            <v>50</v>
          </cell>
          <cell r="R62">
            <v>1</v>
          </cell>
          <cell r="S62" t="str">
            <v>--</v>
          </cell>
          <cell r="X62" t="e">
            <v>#N/A</v>
          </cell>
        </row>
        <row r="63">
          <cell r="P63" t="b">
            <v>0</v>
          </cell>
          <cell r="Q63">
            <v>50</v>
          </cell>
          <cell r="R63">
            <v>1</v>
          </cell>
          <cell r="S63" t="str">
            <v>--</v>
          </cell>
          <cell r="X63" t="e">
            <v>#N/A</v>
          </cell>
        </row>
        <row r="64">
          <cell r="P64" t="b">
            <v>0</v>
          </cell>
          <cell r="Q64">
            <v>50</v>
          </cell>
          <cell r="R64">
            <v>1</v>
          </cell>
          <cell r="S64" t="str">
            <v>--</v>
          </cell>
          <cell r="X64" t="e">
            <v>#N/A</v>
          </cell>
        </row>
        <row r="65">
          <cell r="P65" t="b">
            <v>0</v>
          </cell>
          <cell r="Q65">
            <v>50</v>
          </cell>
          <cell r="R65">
            <v>1</v>
          </cell>
          <cell r="S65" t="str">
            <v>--</v>
          </cell>
          <cell r="X65" t="e">
            <v>#N/A</v>
          </cell>
        </row>
        <row r="66">
          <cell r="P66" t="b">
            <v>1</v>
          </cell>
          <cell r="Q66">
            <v>50</v>
          </cell>
          <cell r="R66">
            <v>1</v>
          </cell>
          <cell r="S66" t="str">
            <v>obj_005ef#0000</v>
          </cell>
          <cell r="X66" t="e">
            <v>#N/A</v>
          </cell>
        </row>
        <row r="67">
          <cell r="P67" t="b">
            <v>0</v>
          </cell>
          <cell r="Q67">
            <v>50</v>
          </cell>
          <cell r="R67">
            <v>1</v>
          </cell>
          <cell r="S67" t="str">
            <v>--</v>
          </cell>
          <cell r="X67" t="e">
            <v>#N/A</v>
          </cell>
        </row>
        <row r="68">
          <cell r="P68" t="b">
            <v>0</v>
          </cell>
          <cell r="Q68">
            <v>50</v>
          </cell>
          <cell r="R68">
            <v>1</v>
          </cell>
          <cell r="S68" t="str">
            <v>--</v>
          </cell>
          <cell r="X68" t="e">
            <v>#N/A</v>
          </cell>
        </row>
        <row r="69">
          <cell r="P69" t="b">
            <v>0</v>
          </cell>
          <cell r="Q69">
            <v>50</v>
          </cell>
          <cell r="R69">
            <v>1</v>
          </cell>
          <cell r="S69" t="str">
            <v>--</v>
          </cell>
          <cell r="X69" t="e">
            <v>#N/A</v>
          </cell>
        </row>
        <row r="70">
          <cell r="P70" t="b">
            <v>0</v>
          </cell>
          <cell r="Q70">
            <v>50</v>
          </cell>
          <cell r="R70">
            <v>1</v>
          </cell>
          <cell r="S70" t="str">
            <v>--</v>
          </cell>
          <cell r="X70" t="e">
            <v>#N/A</v>
          </cell>
        </row>
        <row r="71">
          <cell r="P71" t="b">
            <v>1</v>
          </cell>
          <cell r="Q71">
            <v>50</v>
          </cell>
          <cell r="R71">
            <v>1</v>
          </cell>
          <cell r="S71" t="str">
            <v>obj_00602#0000</v>
          </cell>
          <cell r="X71" t="e">
            <v>#N/A</v>
          </cell>
        </row>
        <row r="72">
          <cell r="P72" t="b">
            <v>0</v>
          </cell>
          <cell r="Q72">
            <v>50</v>
          </cell>
          <cell r="R72">
            <v>1</v>
          </cell>
          <cell r="S72" t="str">
            <v>--</v>
          </cell>
          <cell r="X72" t="e">
            <v>#N/A</v>
          </cell>
        </row>
        <row r="73">
          <cell r="P73" t="b">
            <v>0</v>
          </cell>
          <cell r="Q73">
            <v>50</v>
          </cell>
          <cell r="R73">
            <v>1</v>
          </cell>
          <cell r="S73" t="str">
            <v>--</v>
          </cell>
          <cell r="X73" t="e">
            <v>#N/A</v>
          </cell>
        </row>
        <row r="74">
          <cell r="P74" t="b">
            <v>0</v>
          </cell>
          <cell r="Q74">
            <v>50</v>
          </cell>
          <cell r="R74">
            <v>1</v>
          </cell>
          <cell r="S74" t="str">
            <v>--</v>
          </cell>
          <cell r="X74" t="e">
            <v>#N/A</v>
          </cell>
        </row>
        <row r="75">
          <cell r="P75" t="b">
            <v>0</v>
          </cell>
          <cell r="Q75">
            <v>50</v>
          </cell>
          <cell r="R75">
            <v>1</v>
          </cell>
          <cell r="S75" t="str">
            <v>--</v>
          </cell>
          <cell r="X75" t="e">
            <v>#N/A</v>
          </cell>
        </row>
        <row r="76">
          <cell r="P76" t="b">
            <v>1</v>
          </cell>
          <cell r="Q76">
            <v>50</v>
          </cell>
          <cell r="R76">
            <v>1</v>
          </cell>
          <cell r="S76" t="str">
            <v>obj_0060c#0000</v>
          </cell>
          <cell r="X76" t="e">
            <v>#N/A</v>
          </cell>
        </row>
        <row r="77">
          <cell r="P77" t="b">
            <v>0</v>
          </cell>
          <cell r="Q77">
            <v>50</v>
          </cell>
          <cell r="R77">
            <v>1</v>
          </cell>
          <cell r="S77" t="str">
            <v>--</v>
          </cell>
          <cell r="X77" t="e">
            <v>#N/A</v>
          </cell>
        </row>
        <row r="78">
          <cell r="P78" t="b">
            <v>1</v>
          </cell>
          <cell r="Q78">
            <v>50</v>
          </cell>
          <cell r="R78">
            <v>1</v>
          </cell>
          <cell r="S78" t="str">
            <v>obj_005df#0000</v>
          </cell>
          <cell r="X78" t="e">
            <v>#N/A</v>
          </cell>
        </row>
        <row r="79">
          <cell r="P79" t="b">
            <v>1</v>
          </cell>
          <cell r="Q79">
            <v>50</v>
          </cell>
          <cell r="R79">
            <v>1</v>
          </cell>
          <cell r="S79" t="str">
            <v>obj_0060a#0000</v>
          </cell>
          <cell r="X79" t="e">
            <v>#N/A</v>
          </cell>
        </row>
        <row r="80">
          <cell r="P80" t="b">
            <v>1</v>
          </cell>
          <cell r="Q80">
            <v>50</v>
          </cell>
          <cell r="R80">
            <v>1</v>
          </cell>
          <cell r="S80" t="str">
            <v>obj_00605#0000</v>
          </cell>
          <cell r="X80" t="e">
            <v>#N/A</v>
          </cell>
        </row>
        <row r="81">
          <cell r="P81" t="b">
            <v>0</v>
          </cell>
          <cell r="Q81">
            <v>40</v>
          </cell>
          <cell r="R81">
            <v>1</v>
          </cell>
          <cell r="S81" t="str">
            <v>--</v>
          </cell>
          <cell r="X81" t="e">
            <v>#N/A</v>
          </cell>
        </row>
        <row r="82">
          <cell r="P82" t="b">
            <v>0</v>
          </cell>
          <cell r="Q82">
            <v>40</v>
          </cell>
          <cell r="R82">
            <v>1</v>
          </cell>
          <cell r="S82" t="str">
            <v>--</v>
          </cell>
          <cell r="X82" t="e">
            <v>#N/A</v>
          </cell>
        </row>
        <row r="83">
          <cell r="P83" t="b">
            <v>0</v>
          </cell>
          <cell r="Q83">
            <v>40</v>
          </cell>
          <cell r="R83">
            <v>1</v>
          </cell>
          <cell r="S83" t="str">
            <v>--</v>
          </cell>
          <cell r="X83" t="e">
            <v>#N/A</v>
          </cell>
        </row>
        <row r="84">
          <cell r="P84" t="b">
            <v>0</v>
          </cell>
          <cell r="Q84">
            <v>40</v>
          </cell>
          <cell r="R84">
            <v>1</v>
          </cell>
          <cell r="S84" t="str">
            <v>--</v>
          </cell>
          <cell r="X84" t="e">
            <v>#N/A</v>
          </cell>
        </row>
        <row r="85">
          <cell r="P85" t="b">
            <v>0</v>
          </cell>
          <cell r="Q85">
            <v>40</v>
          </cell>
          <cell r="R85">
            <v>1</v>
          </cell>
          <cell r="S85" t="str">
            <v>--</v>
          </cell>
          <cell r="X85" t="e">
            <v>#N/A</v>
          </cell>
        </row>
        <row r="86">
          <cell r="P86" t="b">
            <v>0</v>
          </cell>
          <cell r="Q86">
            <v>40</v>
          </cell>
          <cell r="R86">
            <v>1</v>
          </cell>
          <cell r="S86" t="str">
            <v>--</v>
          </cell>
          <cell r="X86" t="e">
            <v>#N/A</v>
          </cell>
        </row>
        <row r="87">
          <cell r="P87" t="b">
            <v>0</v>
          </cell>
          <cell r="Q87">
            <v>40</v>
          </cell>
          <cell r="R87">
            <v>1</v>
          </cell>
          <cell r="S87" t="str">
            <v>--</v>
          </cell>
          <cell r="X87" t="e">
            <v>#N/A</v>
          </cell>
        </row>
        <row r="88">
          <cell r="P88" t="b">
            <v>0</v>
          </cell>
          <cell r="Q88">
            <v>60</v>
          </cell>
          <cell r="R88">
            <v>1</v>
          </cell>
          <cell r="S88" t="str">
            <v>--</v>
          </cell>
          <cell r="X88" t="e">
            <v>#N/A</v>
          </cell>
        </row>
        <row r="89">
          <cell r="P89" t="b">
            <v>0</v>
          </cell>
          <cell r="Q89">
            <v>60</v>
          </cell>
          <cell r="R89">
            <v>1</v>
          </cell>
          <cell r="S89" t="str">
            <v>--</v>
          </cell>
          <cell r="X89" t="e">
            <v>#N/A</v>
          </cell>
        </row>
        <row r="90">
          <cell r="P90" t="b">
            <v>0</v>
          </cell>
          <cell r="Q90">
            <v>60</v>
          </cell>
          <cell r="R90">
            <v>1</v>
          </cell>
          <cell r="S90" t="str">
            <v>--</v>
          </cell>
          <cell r="X90" t="e">
            <v>#N/A</v>
          </cell>
        </row>
        <row r="91">
          <cell r="P91" t="b">
            <v>0</v>
          </cell>
          <cell r="Q91">
            <v>60</v>
          </cell>
          <cell r="R91">
            <v>1</v>
          </cell>
          <cell r="S91" t="str">
            <v>--</v>
          </cell>
          <cell r="X91" t="e">
            <v>#N/A</v>
          </cell>
        </row>
        <row r="92">
          <cell r="P92" t="b">
            <v>0</v>
          </cell>
          <cell r="Q92">
            <v>60</v>
          </cell>
          <cell r="R92">
            <v>1</v>
          </cell>
          <cell r="S92" t="str">
            <v>--</v>
          </cell>
          <cell r="X92" t="e">
            <v>#N/A</v>
          </cell>
        </row>
        <row r="93">
          <cell r="P93" t="b">
            <v>1</v>
          </cell>
          <cell r="Q93">
            <v>60</v>
          </cell>
          <cell r="R93">
            <v>1</v>
          </cell>
          <cell r="S93" t="str">
            <v>obj_005eb#0000</v>
          </cell>
          <cell r="X93" t="e">
            <v>#N/A</v>
          </cell>
        </row>
        <row r="94">
          <cell r="P94" t="b">
            <v>1</v>
          </cell>
          <cell r="Q94">
            <v>60</v>
          </cell>
          <cell r="R94">
            <v>1</v>
          </cell>
          <cell r="S94" t="str">
            <v>obj_005dc#0000</v>
          </cell>
          <cell r="X94" t="e">
            <v>#N/A</v>
          </cell>
        </row>
        <row r="95">
          <cell r="P95" t="b">
            <v>1</v>
          </cell>
          <cell r="Q95">
            <v>60</v>
          </cell>
          <cell r="R95">
            <v>1</v>
          </cell>
          <cell r="S95" t="str">
            <v>obj_00606#0000</v>
          </cell>
          <cell r="X95" t="e">
            <v>#N/A</v>
          </cell>
        </row>
        <row r="96">
          <cell r="P96" t="b">
            <v>1</v>
          </cell>
          <cell r="Q96">
            <v>60</v>
          </cell>
          <cell r="R96">
            <v>1</v>
          </cell>
          <cell r="S96" t="str">
            <v>obj_005fa#0000</v>
          </cell>
          <cell r="X96" t="e">
            <v>#N/A</v>
          </cell>
        </row>
        <row r="97">
          <cell r="P97" t="b">
            <v>1</v>
          </cell>
          <cell r="Q97">
            <v>60</v>
          </cell>
          <cell r="R97">
            <v>1</v>
          </cell>
          <cell r="S97" t="str">
            <v>obj_005ee#0000</v>
          </cell>
          <cell r="X97" t="e">
            <v>#N/A</v>
          </cell>
        </row>
        <row r="98">
          <cell r="P98" t="b">
            <v>1</v>
          </cell>
          <cell r="Q98">
            <v>60</v>
          </cell>
          <cell r="R98">
            <v>1</v>
          </cell>
          <cell r="S98" t="str">
            <v>obj_005e6#0000</v>
          </cell>
          <cell r="X98" t="e">
            <v>#N/A</v>
          </cell>
        </row>
        <row r="99">
          <cell r="P99" t="b">
            <v>1</v>
          </cell>
          <cell r="Q99">
            <v>60</v>
          </cell>
          <cell r="R99">
            <v>1</v>
          </cell>
          <cell r="S99" t="str">
            <v>obj_005dd#0000</v>
          </cell>
          <cell r="X99" t="e">
            <v>#N/A</v>
          </cell>
        </row>
        <row r="100">
          <cell r="P100" t="b">
            <v>1</v>
          </cell>
          <cell r="Q100">
            <v>60</v>
          </cell>
          <cell r="R100">
            <v>1</v>
          </cell>
          <cell r="S100" t="str">
            <v>obj_00601#0000</v>
          </cell>
          <cell r="X100" t="e">
            <v>#N/A</v>
          </cell>
        </row>
        <row r="101">
          <cell r="P101" t="b">
            <v>1</v>
          </cell>
          <cell r="Q101">
            <v>60</v>
          </cell>
          <cell r="R101">
            <v>1</v>
          </cell>
          <cell r="S101" t="str">
            <v>obj_00609#0000</v>
          </cell>
          <cell r="X101" t="e">
            <v>#N/A</v>
          </cell>
        </row>
        <row r="102">
          <cell r="P102" t="b">
            <v>1</v>
          </cell>
          <cell r="Q102">
            <v>60</v>
          </cell>
          <cell r="R102">
            <v>1</v>
          </cell>
          <cell r="S102" t="str">
            <v>obj_005ea#0000</v>
          </cell>
          <cell r="X102" t="e">
            <v>#N/A</v>
          </cell>
        </row>
        <row r="103">
          <cell r="P103" t="b">
            <v>0</v>
          </cell>
          <cell r="Q103">
            <v>60</v>
          </cell>
          <cell r="R103">
            <v>1</v>
          </cell>
          <cell r="S103" t="str">
            <v>--</v>
          </cell>
          <cell r="X103" t="e">
            <v>#N/A</v>
          </cell>
        </row>
        <row r="104">
          <cell r="P104" t="b">
            <v>0</v>
          </cell>
          <cell r="Q104">
            <v>60</v>
          </cell>
          <cell r="R104">
            <v>1</v>
          </cell>
          <cell r="S104" t="str">
            <v>--</v>
          </cell>
          <cell r="X104" t="e">
            <v>#N/A</v>
          </cell>
        </row>
        <row r="105">
          <cell r="P105" t="b">
            <v>1</v>
          </cell>
          <cell r="Q105">
            <v>60</v>
          </cell>
          <cell r="R105">
            <v>1</v>
          </cell>
          <cell r="S105" t="str">
            <v>obj_005f7#0000</v>
          </cell>
          <cell r="X105" t="e">
            <v>#N/A</v>
          </cell>
        </row>
        <row r="106">
          <cell r="P106" t="b">
            <v>0</v>
          </cell>
          <cell r="Q106">
            <v>60</v>
          </cell>
          <cell r="R106">
            <v>1</v>
          </cell>
          <cell r="S106" t="str">
            <v>--</v>
          </cell>
          <cell r="X106" t="e">
            <v>#N/A</v>
          </cell>
        </row>
        <row r="107">
          <cell r="P107" t="b">
            <v>0</v>
          </cell>
          <cell r="Q107">
            <v>60</v>
          </cell>
          <cell r="R107">
            <v>1</v>
          </cell>
          <cell r="S107" t="str">
            <v>--</v>
          </cell>
          <cell r="X107" t="e">
            <v>#N/A</v>
          </cell>
        </row>
        <row r="108">
          <cell r="P108" t="b">
            <v>0</v>
          </cell>
          <cell r="Q108">
            <v>60</v>
          </cell>
          <cell r="R108">
            <v>1</v>
          </cell>
          <cell r="S108" t="str">
            <v>--</v>
          </cell>
          <cell r="X108" t="e">
            <v>#N/A</v>
          </cell>
        </row>
        <row r="109">
          <cell r="P109" t="b">
            <v>0</v>
          </cell>
          <cell r="Q109">
            <v>60</v>
          </cell>
          <cell r="R109">
            <v>1</v>
          </cell>
          <cell r="S109" t="str">
            <v>--</v>
          </cell>
          <cell r="X109" t="e">
            <v>#N/A</v>
          </cell>
        </row>
        <row r="110">
          <cell r="P110" t="b">
            <v>1</v>
          </cell>
          <cell r="Q110">
            <v>60</v>
          </cell>
          <cell r="R110">
            <v>1</v>
          </cell>
          <cell r="S110" t="str">
            <v>obj_005fc#0000</v>
          </cell>
          <cell r="X110" t="e">
            <v>#N/A</v>
          </cell>
        </row>
        <row r="111">
          <cell r="P111" t="b">
            <v>0</v>
          </cell>
          <cell r="Q111">
            <v>60</v>
          </cell>
          <cell r="R111">
            <v>1</v>
          </cell>
          <cell r="S111" t="str">
            <v>--</v>
          </cell>
          <cell r="X111" t="e">
            <v>#N/A</v>
          </cell>
        </row>
        <row r="112">
          <cell r="P112" t="b">
            <v>0</v>
          </cell>
          <cell r="Q112">
            <v>60</v>
          </cell>
          <cell r="R112">
            <v>1</v>
          </cell>
          <cell r="S112" t="str">
            <v>--</v>
          </cell>
          <cell r="X112" t="e">
            <v>#N/A</v>
          </cell>
        </row>
        <row r="113">
          <cell r="P113" t="b">
            <v>0</v>
          </cell>
          <cell r="Q113">
            <v>60</v>
          </cell>
          <cell r="R113">
            <v>1</v>
          </cell>
          <cell r="S113" t="str">
            <v>--</v>
          </cell>
          <cell r="X113" t="e">
            <v>#N/A</v>
          </cell>
        </row>
        <row r="114">
          <cell r="P114" t="b">
            <v>0</v>
          </cell>
          <cell r="Q114">
            <v>60</v>
          </cell>
          <cell r="R114">
            <v>1</v>
          </cell>
          <cell r="S114" t="str">
            <v>--</v>
          </cell>
          <cell r="X114" t="e">
            <v>#N/A</v>
          </cell>
        </row>
        <row r="115">
          <cell r="P115" t="b">
            <v>1</v>
          </cell>
          <cell r="Q115">
            <v>60</v>
          </cell>
          <cell r="R115">
            <v>1</v>
          </cell>
          <cell r="S115" t="str">
            <v>obj_005fb#0000</v>
          </cell>
          <cell r="X115" t="e">
            <v>#N/A</v>
          </cell>
        </row>
        <row r="116">
          <cell r="P116" t="b">
            <v>0</v>
          </cell>
          <cell r="Q116">
            <v>60</v>
          </cell>
          <cell r="R116">
            <v>1</v>
          </cell>
          <cell r="S116" t="str">
            <v>--</v>
          </cell>
          <cell r="X116" t="e">
            <v>#N/A</v>
          </cell>
        </row>
        <row r="117">
          <cell r="P117" t="b">
            <v>0</v>
          </cell>
          <cell r="Q117">
            <v>60</v>
          </cell>
          <cell r="R117">
            <v>1</v>
          </cell>
          <cell r="S117" t="str">
            <v>--</v>
          </cell>
          <cell r="X117" t="e">
            <v>#N/A</v>
          </cell>
        </row>
        <row r="118">
          <cell r="P118" t="b">
            <v>0</v>
          </cell>
          <cell r="Q118">
            <v>60</v>
          </cell>
          <cell r="R118">
            <v>1</v>
          </cell>
          <cell r="S118" t="str">
            <v>--</v>
          </cell>
          <cell r="X118" t="e">
            <v>#N/A</v>
          </cell>
        </row>
        <row r="119">
          <cell r="P119" t="b">
            <v>0</v>
          </cell>
          <cell r="Q119">
            <v>60</v>
          </cell>
          <cell r="R119">
            <v>1</v>
          </cell>
          <cell r="S119" t="str">
            <v>--</v>
          </cell>
          <cell r="X119" t="e">
            <v>#N/A</v>
          </cell>
        </row>
        <row r="120">
          <cell r="P120" t="b">
            <v>1</v>
          </cell>
          <cell r="Q120">
            <v>60</v>
          </cell>
          <cell r="R120">
            <v>1</v>
          </cell>
          <cell r="S120" t="str">
            <v>obj_00604#0000</v>
          </cell>
          <cell r="X120" t="e">
            <v>#N/A</v>
          </cell>
        </row>
        <row r="121">
          <cell r="P121" t="b">
            <v>0</v>
          </cell>
          <cell r="Q121">
            <v>60</v>
          </cell>
          <cell r="R121">
            <v>1</v>
          </cell>
          <cell r="S121" t="str">
            <v>--</v>
          </cell>
          <cell r="X121" t="e">
            <v>#N/A</v>
          </cell>
        </row>
        <row r="122">
          <cell r="P122" t="b">
            <v>1</v>
          </cell>
          <cell r="Q122">
            <v>60</v>
          </cell>
          <cell r="R122">
            <v>1</v>
          </cell>
          <cell r="S122" t="str">
            <v>obj_005f5#0000</v>
          </cell>
          <cell r="X122" t="e">
            <v>#N/A</v>
          </cell>
        </row>
        <row r="123">
          <cell r="P123" t="b">
            <v>1</v>
          </cell>
          <cell r="Q123">
            <v>60</v>
          </cell>
          <cell r="R123">
            <v>1</v>
          </cell>
          <cell r="S123" t="str">
            <v>obj_005f1#0000</v>
          </cell>
          <cell r="X123" t="e">
            <v>#N/A</v>
          </cell>
        </row>
        <row r="124">
          <cell r="P124" t="b">
            <v>1</v>
          </cell>
          <cell r="Q124">
            <v>60</v>
          </cell>
          <cell r="R124">
            <v>1</v>
          </cell>
          <cell r="S124" t="str">
            <v>obj_005f6#0000</v>
          </cell>
          <cell r="X124" t="e">
            <v>#N/A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ON"/>
      <sheetName val="EUR3M"/>
      <sheetName val="EUR6M"/>
      <sheetName val="EUR1M"/>
      <sheetName val="EUR1Y"/>
    </sheetNames>
    <sheetDataSet>
      <sheetData sheetId="0">
        <row r="3">
          <cell r="I3">
            <v>42727</v>
          </cell>
        </row>
        <row r="7">
          <cell r="D7" t="str">
            <v>EURON</v>
          </cell>
          <cell r="I7" t="str">
            <v>ibor</v>
          </cell>
        </row>
        <row r="8">
          <cell r="D8" t="str">
            <v>MaturityDate</v>
          </cell>
        </row>
        <row r="9">
          <cell r="I9" t="str">
            <v>_SYNTHON</v>
          </cell>
        </row>
      </sheetData>
      <sheetData sheetId="1"/>
      <sheetData sheetId="2">
        <row r="3">
          <cell r="X3" t="str">
            <v>obj_00502</v>
          </cell>
        </row>
        <row r="4">
          <cell r="X4" t="str">
            <v>obj_004a6</v>
          </cell>
        </row>
        <row r="5">
          <cell r="X5" t="str">
            <v>obj_004d3</v>
          </cell>
        </row>
        <row r="6">
          <cell r="X6" t="str">
            <v>obj_004d5</v>
          </cell>
        </row>
        <row r="7">
          <cell r="X7" t="str">
            <v>obj_004ad</v>
          </cell>
        </row>
        <row r="8">
          <cell r="X8" t="str">
            <v>obj_00519</v>
          </cell>
        </row>
        <row r="9">
          <cell r="X9" t="str">
            <v>obj_004bc</v>
          </cell>
        </row>
        <row r="10">
          <cell r="X10" t="str">
            <v>obj_004d6</v>
          </cell>
        </row>
        <row r="11">
          <cell r="X11" t="str">
            <v>obj_004c2</v>
          </cell>
          <cell r="AG11">
            <v>42734</v>
          </cell>
          <cell r="AM11" t="str">
            <v>EURJump1_SYNTHON_Quote</v>
          </cell>
        </row>
        <row r="12">
          <cell r="X12" t="str">
            <v>obj_004f7</v>
          </cell>
          <cell r="AG12">
            <v>42766</v>
          </cell>
          <cell r="AM12">
            <v>1</v>
          </cell>
        </row>
        <row r="13">
          <cell r="X13" t="str">
            <v>obj_004f4</v>
          </cell>
          <cell r="AG13">
            <v>42794</v>
          </cell>
          <cell r="AM13">
            <v>1</v>
          </cell>
        </row>
        <row r="14">
          <cell r="X14" t="str">
            <v>obj_004f0</v>
          </cell>
          <cell r="AG14">
            <v>42825</v>
          </cell>
          <cell r="AM14">
            <v>1</v>
          </cell>
        </row>
        <row r="15">
          <cell r="X15" t="str">
            <v>obj_0050b</v>
          </cell>
          <cell r="AG15">
            <v>42853</v>
          </cell>
          <cell r="AM15">
            <v>1</v>
          </cell>
        </row>
        <row r="16">
          <cell r="X16" t="str">
            <v>obj_004ca</v>
          </cell>
          <cell r="AG16">
            <v>42886</v>
          </cell>
          <cell r="AM16">
            <v>1</v>
          </cell>
        </row>
        <row r="17">
          <cell r="X17" t="str">
            <v>obj_004b2</v>
          </cell>
          <cell r="AG17">
            <v>42916</v>
          </cell>
          <cell r="AM17">
            <v>1</v>
          </cell>
        </row>
        <row r="18">
          <cell r="X18" t="str">
            <v>obj_00542</v>
          </cell>
          <cell r="AG18">
            <v>42947</v>
          </cell>
          <cell r="AM18">
            <v>1</v>
          </cell>
        </row>
        <row r="19">
          <cell r="X19" t="str">
            <v>obj_00537</v>
          </cell>
          <cell r="AG19">
            <v>42978</v>
          </cell>
          <cell r="AM19">
            <v>1</v>
          </cell>
        </row>
        <row r="20">
          <cell r="X20" t="str">
            <v>obj_0052d</v>
          </cell>
          <cell r="AG20">
            <v>43007</v>
          </cell>
          <cell r="AM20">
            <v>1</v>
          </cell>
        </row>
        <row r="21">
          <cell r="X21" t="str">
            <v>obj_00531</v>
          </cell>
          <cell r="AG21">
            <v>43039</v>
          </cell>
          <cell r="AM21">
            <v>1</v>
          </cell>
        </row>
        <row r="22">
          <cell r="X22" t="str">
            <v>obj_00536</v>
          </cell>
          <cell r="AG22">
            <v>43069</v>
          </cell>
          <cell r="AM22">
            <v>1</v>
          </cell>
        </row>
        <row r="23">
          <cell r="X23" t="str">
            <v>obj_00539</v>
          </cell>
          <cell r="AG23">
            <v>43098</v>
          </cell>
          <cell r="AM23">
            <v>1</v>
          </cell>
        </row>
        <row r="24">
          <cell r="X24" t="str">
            <v>obj_004df</v>
          </cell>
        </row>
        <row r="25">
          <cell r="X25" t="str">
            <v>obj_004c7</v>
          </cell>
        </row>
        <row r="26">
          <cell r="X26" t="str">
            <v>obj_00511</v>
          </cell>
        </row>
        <row r="27">
          <cell r="X27" t="str">
            <v>obj_004ed</v>
          </cell>
        </row>
        <row r="28">
          <cell r="X28" t="str">
            <v>obj_004bd</v>
          </cell>
        </row>
        <row r="29">
          <cell r="X29" t="str">
            <v>obj_004e5</v>
          </cell>
        </row>
        <row r="30">
          <cell r="X30" t="str">
            <v>obj_0050e</v>
          </cell>
        </row>
        <row r="31">
          <cell r="X31" t="str">
            <v>obj_00516</v>
          </cell>
        </row>
        <row r="32">
          <cell r="X32" t="str">
            <v>obj_004b6</v>
          </cell>
        </row>
        <row r="33">
          <cell r="X33" t="str">
            <v>obj_004f1</v>
          </cell>
        </row>
        <row r="34">
          <cell r="X34" t="str">
            <v>obj_004e2</v>
          </cell>
        </row>
        <row r="35">
          <cell r="X35" t="str">
            <v>obj_004cb</v>
          </cell>
        </row>
        <row r="36">
          <cell r="X36" t="str">
            <v>obj_004e3</v>
          </cell>
        </row>
        <row r="37">
          <cell r="X37" t="str">
            <v>obj_004c5</v>
          </cell>
        </row>
        <row r="38">
          <cell r="X38" t="str">
            <v>obj_0050f</v>
          </cell>
        </row>
        <row r="39">
          <cell r="X39" t="str">
            <v>obj_004c0</v>
          </cell>
        </row>
        <row r="40">
          <cell r="X40" t="e">
            <v>#N/A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13"/>
  </sheetPr>
  <dimension ref="B1:AJ4292"/>
  <sheetViews>
    <sheetView tabSelected="1" workbookViewId="0">
      <selection activeCell="R38" sqref="R38"/>
    </sheetView>
  </sheetViews>
  <sheetFormatPr defaultRowHeight="11.25" customHeight="1" x14ac:dyDescent="0.25"/>
  <cols>
    <col min="1" max="1" width="2.7109375" style="1" customWidth="1"/>
    <col min="2" max="2" width="9.5703125" style="1" bestFit="1" customWidth="1"/>
    <col min="3" max="3" width="12.42578125" style="1" bestFit="1" customWidth="1"/>
    <col min="4" max="4" width="3.140625" style="1" customWidth="1"/>
    <col min="5" max="5" width="7" style="1" bestFit="1" customWidth="1"/>
    <col min="6" max="6" width="3.140625" style="1" customWidth="1"/>
    <col min="7" max="7" width="10" style="1" bestFit="1" customWidth="1"/>
    <col min="8" max="8" width="7.5703125" style="1" bestFit="1" customWidth="1"/>
    <col min="9" max="9" width="5.7109375" style="1" customWidth="1"/>
    <col min="10" max="10" width="3" style="1" bestFit="1" customWidth="1"/>
    <col min="11" max="12" width="8.7109375" style="1" customWidth="1"/>
    <col min="13" max="13" width="11" style="1" bestFit="1" customWidth="1"/>
    <col min="14" max="14" width="17.28515625" style="1" bestFit="1" customWidth="1"/>
    <col min="15" max="15" width="9.7109375" style="1" customWidth="1"/>
    <col min="16" max="16" width="15.7109375" style="1" bestFit="1" customWidth="1"/>
    <col min="17" max="18" width="10.7109375" style="1" customWidth="1"/>
    <col min="19" max="19" width="9.140625" style="1"/>
    <col min="20" max="20" width="12" style="1" bestFit="1" customWidth="1"/>
    <col min="21" max="21" width="15.140625" style="1" bestFit="1" customWidth="1"/>
    <col min="22" max="22" width="10" style="1" bestFit="1" customWidth="1"/>
    <col min="23" max="23" width="12.5703125" style="1" bestFit="1" customWidth="1"/>
    <col min="24" max="24" width="9.140625" style="1"/>
    <col min="25" max="25" width="11.28515625" style="1" customWidth="1"/>
    <col min="26" max="26" width="15.7109375" style="1" customWidth="1"/>
    <col min="27" max="27" width="11.140625" style="1" customWidth="1"/>
    <col min="28" max="28" width="10.28515625" style="1" bestFit="1" customWidth="1"/>
    <col min="29" max="29" width="12" style="1" customWidth="1"/>
    <col min="30" max="30" width="10.42578125" style="1" bestFit="1" customWidth="1"/>
    <col min="31" max="31" width="14.85546875" style="195" bestFit="1" customWidth="1"/>
    <col min="32" max="32" width="14.85546875" style="1" bestFit="1" customWidth="1"/>
    <col min="33" max="33" width="6" style="1" customWidth="1"/>
    <col min="34" max="34" width="4.28515625" style="198" customWidth="1"/>
    <col min="35" max="35" width="11" style="9" bestFit="1" customWidth="1"/>
    <col min="36" max="36" width="11" style="1" customWidth="1"/>
    <col min="37" max="16384" width="9.140625" style="1"/>
  </cols>
  <sheetData>
    <row r="1" spans="2:36" ht="14.25" thickBot="1" x14ac:dyDescent="0.3">
      <c r="N1" s="2">
        <f>SUM(N3:INDEX(N3:N77,N78))</f>
        <v>56.506412442685352</v>
      </c>
      <c r="X1" s="3" t="s">
        <v>42</v>
      </c>
      <c r="Y1" s="4"/>
      <c r="Z1" s="4"/>
      <c r="AA1" s="4"/>
      <c r="AB1" s="4"/>
      <c r="AC1" s="4"/>
      <c r="AD1" s="4"/>
      <c r="AE1" s="191"/>
      <c r="AF1" s="5"/>
    </row>
    <row r="2" spans="2:36" ht="11.25" customHeight="1" thickBot="1" x14ac:dyDescent="0.3">
      <c r="B2" s="202" t="s">
        <v>6</v>
      </c>
      <c r="C2" s="203"/>
      <c r="E2" s="6" t="s">
        <v>0</v>
      </c>
      <c r="F2" s="6" t="s">
        <v>1</v>
      </c>
      <c r="G2" s="7" t="s">
        <v>2</v>
      </c>
      <c r="H2" s="8" t="s">
        <v>3</v>
      </c>
      <c r="I2" s="9"/>
      <c r="J2" s="9"/>
      <c r="K2" s="8" t="s">
        <v>4</v>
      </c>
      <c r="M2" s="10" t="s">
        <v>5</v>
      </c>
      <c r="N2" s="11" t="b">
        <v>1</v>
      </c>
      <c r="P2" s="204" t="s">
        <v>43</v>
      </c>
      <c r="Q2" s="12" t="s">
        <v>44</v>
      </c>
      <c r="T2" s="13" t="s">
        <v>96</v>
      </c>
      <c r="U2" s="14" t="s">
        <v>119</v>
      </c>
      <c r="V2" s="14" t="s">
        <v>118</v>
      </c>
      <c r="W2" s="15" t="s">
        <v>120</v>
      </c>
      <c r="X2" s="16" t="s">
        <v>144</v>
      </c>
      <c r="Y2" s="16" t="s">
        <v>145</v>
      </c>
      <c r="Z2" s="16" t="s">
        <v>146</v>
      </c>
      <c r="AA2" s="16" t="s">
        <v>147</v>
      </c>
      <c r="AB2" s="16" t="s">
        <v>147</v>
      </c>
      <c r="AC2" s="17" t="s">
        <v>148</v>
      </c>
      <c r="AD2" s="17" t="s">
        <v>149</v>
      </c>
      <c r="AE2" s="192" t="s">
        <v>150</v>
      </c>
      <c r="AF2" s="18"/>
    </row>
    <row r="3" spans="2:36" ht="11.25" customHeight="1" thickBot="1" x14ac:dyDescent="0.3">
      <c r="B3" s="19" t="s">
        <v>45</v>
      </c>
      <c r="C3" s="20">
        <v>42810</v>
      </c>
      <c r="E3" s="21" t="s">
        <v>46</v>
      </c>
      <c r="F3" s="22"/>
      <c r="G3" s="196">
        <f>AE3</f>
        <v>-0.37</v>
      </c>
      <c r="H3" s="24">
        <v>0</v>
      </c>
      <c r="I3" s="25">
        <f t="shared" ref="I3:I34" si="0">IF(LEN(E3)&gt;0,IF(RIGHT(E3,1)="N",0,LEFT(E3,LEN(E3)-1)*IF(RIGHT(E3,1)="Y",12,1)),"-")</f>
        <v>0</v>
      </c>
      <c r="J3" s="25" t="str">
        <f t="shared" ref="J3:J34" si="1">IF(LEN(E3)&gt;0,IF(I3&gt;0,IF(I3&gt;12,"e",RIGHT(E3,1)),E3),"-")</f>
        <v>on</v>
      </c>
      <c r="K3" s="26">
        <f t="shared" ref="K3:K18" si="2">IF(LEN(E3)&gt;0,IF(ISNUMBER(G3),G3,F3)+H3,"-")</f>
        <v>-0.37</v>
      </c>
      <c r="M3" s="27">
        <f t="array" ref="M3:N77">IF(doCalc,_xll.xlCurveBootstrapper(today,currency,curveName,numDepo,I3:INDEX(depoQuotes,numDepo),0,AC1:AD1,0,AC1:AD1,0,AC1:AD1,typeInterp,interpOn,comp,dayCount,P4,Q4),"-")</f>
        <v>42810</v>
      </c>
      <c r="N3" s="28">
        <v>1</v>
      </c>
      <c r="O3" s="29"/>
      <c r="P3" s="205"/>
      <c r="Q3" s="30">
        <v>40932</v>
      </c>
      <c r="R3" s="29"/>
      <c r="T3" s="31">
        <f>IF(AND(LEN(AA3)&gt;0,AC3&gt;0),_xll.xlShmInterpDisc(curveName,AA3)+0*TYPE($N$3),"")</f>
        <v>1.0000102778834117</v>
      </c>
      <c r="U3" s="32">
        <f>IF(AND(LEN(AA3)&gt;0,AC3&gt;0),100*_xll.xlShmInterpRate(curveName,2,5,AA3)+0*TYPE($N$3),"")</f>
        <v>-0.37514081670283822</v>
      </c>
      <c r="V3" s="33">
        <f>IF(LEN(T3)&gt;0,T3-AC3,"")</f>
        <v>1.7763568394002505E-15</v>
      </c>
      <c r="W3" s="34">
        <f>IF(LEN(U3)&gt;0,(U3-AD3)*100,"")</f>
        <v>-4.6282422339061213E-10</v>
      </c>
      <c r="X3" s="35" t="s">
        <v>151</v>
      </c>
      <c r="Y3" s="36">
        <v>42810</v>
      </c>
      <c r="Z3" s="35" t="s">
        <v>152</v>
      </c>
      <c r="AA3" s="36">
        <v>42811</v>
      </c>
      <c r="AB3" s="35" t="s">
        <v>153</v>
      </c>
      <c r="AC3" s="37">
        <v>1.0000102778834099</v>
      </c>
      <c r="AD3" s="37">
        <v>-0.37514081669820998</v>
      </c>
      <c r="AE3" s="193">
        <v>-0.37</v>
      </c>
      <c r="AF3" s="38"/>
      <c r="AI3" s="156">
        <f>Y3</f>
        <v>42810</v>
      </c>
      <c r="AJ3" s="199">
        <f>_xll.xlShmInterpRateFwd(curveName,AI3,,5,AI4)</f>
        <v>-3.751388888925612E-3</v>
      </c>
    </row>
    <row r="4" spans="2:36" ht="11.25" customHeight="1" x14ac:dyDescent="0.25">
      <c r="B4" s="39" t="s">
        <v>47</v>
      </c>
      <c r="C4" s="40" t="s">
        <v>7</v>
      </c>
      <c r="E4" s="41" t="s">
        <v>48</v>
      </c>
      <c r="F4" s="42"/>
      <c r="G4" s="197">
        <f t="shared" ref="G4:G64" si="3">AE4</f>
        <v>-0.37</v>
      </c>
      <c r="H4" s="24">
        <v>0</v>
      </c>
      <c r="I4" s="25">
        <f t="shared" si="0"/>
        <v>0</v>
      </c>
      <c r="J4" s="43" t="str">
        <f t="shared" si="1"/>
        <v>tn</v>
      </c>
      <c r="K4" s="44">
        <f t="shared" si="2"/>
        <v>-0.37</v>
      </c>
      <c r="M4" s="45">
        <v>42811</v>
      </c>
      <c r="N4" s="46">
        <v>1.0000102778834117</v>
      </c>
      <c r="O4" s="29"/>
      <c r="P4" s="47" t="s">
        <v>102</v>
      </c>
      <c r="Q4" s="48">
        <v>0</v>
      </c>
      <c r="R4" s="29"/>
      <c r="T4" s="31">
        <f>IF(AND(LEN(AA4)&gt;0,AC4&gt;0),_xll.xlShmInterpDisc(curveName,AA4)+0*TYPE($N$3),"")</f>
        <v>1.00004111248438</v>
      </c>
      <c r="U4" s="32">
        <f>IF(AND(LEN(AA4)&gt;0,AC4&gt;0),100*_xll.xlShmInterpRate(curveName,2,5,AA4)+0*TYPE($N$3),"")</f>
        <v>-0.37514370847532374</v>
      </c>
      <c r="V4" s="33">
        <f t="shared" ref="V4:V63" si="4">IF(LEN(T4)&gt;0,T4-AC4,"")</f>
        <v>0</v>
      </c>
      <c r="W4" s="34">
        <f t="shared" ref="W4:W67" si="5">IF(LEN(U4)&gt;0,(U4-AD4)*100,"")</f>
        <v>-1.1377565556358604E-10</v>
      </c>
      <c r="X4" s="35" t="s">
        <v>151</v>
      </c>
      <c r="Y4" s="36">
        <v>42811</v>
      </c>
      <c r="Z4" s="35" t="s">
        <v>152</v>
      </c>
      <c r="AA4" s="36">
        <v>42814</v>
      </c>
      <c r="AB4" s="35" t="s">
        <v>154</v>
      </c>
      <c r="AC4" s="37">
        <v>1.00004111248438</v>
      </c>
      <c r="AD4" s="37">
        <v>-0.37514370847418599</v>
      </c>
      <c r="AE4" s="193">
        <v>-0.37</v>
      </c>
      <c r="AF4" s="38"/>
      <c r="AH4" s="198" t="s">
        <v>134</v>
      </c>
      <c r="AI4" s="156">
        <f>_xll.qlCalendarAdvance("TARGET",AI3,AH4,"mf")</f>
        <v>42811</v>
      </c>
      <c r="AJ4" s="199">
        <f>_xll.xlShmInterpRateFwd(curveName,AI4,,5,AI5)</f>
        <v>-3.7513888888955215E-3</v>
      </c>
    </row>
    <row r="5" spans="2:36" ht="11.25" customHeight="1" x14ac:dyDescent="0.25">
      <c r="B5" s="49" t="s">
        <v>49</v>
      </c>
      <c r="C5" s="50" t="s">
        <v>143</v>
      </c>
      <c r="E5" s="41" t="s">
        <v>50</v>
      </c>
      <c r="F5" s="42"/>
      <c r="G5" s="24">
        <f t="shared" si="3"/>
        <v>-0.36717233500000002</v>
      </c>
      <c r="H5" s="24">
        <v>0</v>
      </c>
      <c r="I5" s="25">
        <f t="shared" si="0"/>
        <v>0</v>
      </c>
      <c r="J5" s="43" t="str">
        <f t="shared" si="1"/>
        <v>sn</v>
      </c>
      <c r="K5" s="44">
        <f t="shared" si="2"/>
        <v>-0.36717233500000002</v>
      </c>
      <c r="M5" s="51">
        <v>42814</v>
      </c>
      <c r="N5" s="52">
        <v>1.00004111248438</v>
      </c>
      <c r="O5" s="29"/>
      <c r="P5" s="47" t="s">
        <v>117</v>
      </c>
      <c r="Q5" s="48">
        <f>COUNT(depoQuotes)</f>
        <v>62</v>
      </c>
      <c r="R5" s="29"/>
      <c r="T5" s="31">
        <f>IF(AND(LEN(AA5)&gt;0,AC5&gt;0),_xll.xlShmInterpDisc(curveName,AA5)+0*TYPE($N$3),"")</f>
        <v>1.0000513122392531</v>
      </c>
      <c r="U5" s="32">
        <f>IF(AND(LEN(AA5)&gt;0,AC5&gt;0),100*_xll.xlShmInterpRate(curveName,2,5,AA5)+0*TYPE($N$3),"")</f>
        <v>-0.37456973662415477</v>
      </c>
      <c r="V5" s="33">
        <f t="shared" si="4"/>
        <v>3.1086244689504383E-15</v>
      </c>
      <c r="W5" s="34">
        <f t="shared" si="5"/>
        <v>-9.907630271754897E-11</v>
      </c>
      <c r="X5" s="35" t="s">
        <v>151</v>
      </c>
      <c r="Y5" s="36">
        <v>42814</v>
      </c>
      <c r="Z5" s="35" t="s">
        <v>152</v>
      </c>
      <c r="AA5" s="36">
        <v>42815</v>
      </c>
      <c r="AB5" s="35" t="s">
        <v>155</v>
      </c>
      <c r="AC5" s="37">
        <v>1.00005131223925</v>
      </c>
      <c r="AD5" s="37">
        <v>-0.37456973662316401</v>
      </c>
      <c r="AE5" s="193">
        <v>-0.36717233500000002</v>
      </c>
      <c r="AF5" s="38"/>
      <c r="AH5" s="198" t="s">
        <v>134</v>
      </c>
      <c r="AI5" s="156">
        <f>_xll.qlCalendarAdvance("TARGET",AI4,AH5,"mf")</f>
        <v>42814</v>
      </c>
      <c r="AJ5" s="199">
        <f>_xll.xlShmInterpRateFwd(curveName,AI5,,5,AI6)</f>
        <v>-3.7227195075862627E-3</v>
      </c>
    </row>
    <row r="6" spans="2:36" ht="11.25" customHeight="1" x14ac:dyDescent="0.25">
      <c r="B6" s="53" t="s">
        <v>53</v>
      </c>
      <c r="C6" s="54" t="s">
        <v>138</v>
      </c>
      <c r="E6" s="41" t="s">
        <v>52</v>
      </c>
      <c r="F6" s="42"/>
      <c r="G6" s="24">
        <f t="shared" si="3"/>
        <v>-0.35099999999999998</v>
      </c>
      <c r="H6" s="24">
        <v>0</v>
      </c>
      <c r="I6" s="25">
        <f t="shared" si="0"/>
        <v>1</v>
      </c>
      <c r="J6" s="43" t="str">
        <f t="shared" si="1"/>
        <v>w</v>
      </c>
      <c r="K6" s="44">
        <f t="shared" si="2"/>
        <v>-0.35099999999999998</v>
      </c>
      <c r="M6" s="51">
        <v>42815</v>
      </c>
      <c r="N6" s="52">
        <v>1.0000513122392531</v>
      </c>
      <c r="O6" s="29"/>
      <c r="R6" s="29"/>
      <c r="T6" s="31">
        <f>IF(AND(LEN(AA6)&gt;0,AC6&gt;0),_xll.xlShmInterpDisc(curveName,AA6)+0*TYPE($N$3),"")</f>
        <v>1.000109369948879</v>
      </c>
      <c r="U6" s="32">
        <f>IF(AND(LEN(AA6)&gt;0,AC6&gt;0),100*_xll.xlShmInterpRate(curveName,2,5,AA6)+0*TYPE($N$3),"")</f>
        <v>-0.36288953158273185</v>
      </c>
      <c r="V6" s="33">
        <f t="shared" si="4"/>
        <v>-8.8817841970012523E-16</v>
      </c>
      <c r="W6" s="34">
        <f t="shared" si="5"/>
        <v>-5.8486548937253247E-11</v>
      </c>
      <c r="X6" s="35" t="s">
        <v>156</v>
      </c>
      <c r="Y6" s="36">
        <v>42814</v>
      </c>
      <c r="Z6" s="35" t="s">
        <v>157</v>
      </c>
      <c r="AA6" s="36">
        <v>42821</v>
      </c>
      <c r="AB6" s="35" t="s">
        <v>135</v>
      </c>
      <c r="AC6" s="37">
        <v>1.0001093699488799</v>
      </c>
      <c r="AD6" s="37">
        <v>-0.36288953158214698</v>
      </c>
      <c r="AE6" s="193">
        <v>-0.35099999999999998</v>
      </c>
      <c r="AF6" s="38"/>
      <c r="AH6" s="198" t="s">
        <v>134</v>
      </c>
      <c r="AI6" s="156">
        <f>_xll.qlCalendarAdvance("TARGET",AI5,AH6,"mf")</f>
        <v>42815</v>
      </c>
      <c r="AJ6" s="199">
        <f>_xll.xlShmInterpRateFwd(curveName,AI6,,5,AI7)</f>
        <v>-3.6719215314217259E-3</v>
      </c>
    </row>
    <row r="7" spans="2:36" ht="11.25" customHeight="1" x14ac:dyDescent="0.25">
      <c r="B7" s="55" t="s">
        <v>55</v>
      </c>
      <c r="C7" s="56" t="s">
        <v>56</v>
      </c>
      <c r="E7" s="41" t="s">
        <v>54</v>
      </c>
      <c r="F7" s="42"/>
      <c r="G7" s="24">
        <f t="shared" si="3"/>
        <v>-0.34799999999999998</v>
      </c>
      <c r="H7" s="24">
        <v>0</v>
      </c>
      <c r="I7" s="25">
        <f t="shared" si="0"/>
        <v>2</v>
      </c>
      <c r="J7" s="43" t="str">
        <f t="shared" si="1"/>
        <v>w</v>
      </c>
      <c r="K7" s="44">
        <f t="shared" si="2"/>
        <v>-0.34799999999999998</v>
      </c>
      <c r="M7" s="51">
        <v>42821</v>
      </c>
      <c r="N7" s="52">
        <v>1.000109369948879</v>
      </c>
      <c r="O7" s="29"/>
      <c r="R7" s="29"/>
      <c r="T7" s="31">
        <f>IF(AND(LEN(AA7)&gt;0,AC7&gt;0),_xll.xlShmInterpDisc(curveName,AA7)+0*TYPE($N$3),"")</f>
        <v>1.000176469699946</v>
      </c>
      <c r="U7" s="32">
        <f>IF(AND(LEN(AA7)&gt;0,AC7&gt;0),100*_xll.xlShmInterpRate(curveName,2,5,AA7)+0*TYPE($N$3),"")</f>
        <v>-0.35780976563910688</v>
      </c>
      <c r="V7" s="33">
        <f t="shared" si="4"/>
        <v>-3.9968028886505635E-15</v>
      </c>
      <c r="W7" s="34">
        <f t="shared" si="5"/>
        <v>-1.0880185641326534E-12</v>
      </c>
      <c r="X7" s="35" t="s">
        <v>156</v>
      </c>
      <c r="Y7" s="36">
        <v>42814</v>
      </c>
      <c r="Z7" s="35" t="s">
        <v>157</v>
      </c>
      <c r="AA7" s="36">
        <v>42828</v>
      </c>
      <c r="AB7" s="35" t="s">
        <v>158</v>
      </c>
      <c r="AC7" s="37">
        <v>1.00017646969995</v>
      </c>
      <c r="AD7" s="37">
        <v>-0.357809765639096</v>
      </c>
      <c r="AE7" s="193">
        <v>-0.34799999999999998</v>
      </c>
      <c r="AF7" s="38"/>
      <c r="AH7" s="198" t="s">
        <v>134</v>
      </c>
      <c r="AI7" s="156">
        <f>_xll.qlCalendarAdvance("TARGET",AI6,AH7,"mf")</f>
        <v>42816</v>
      </c>
      <c r="AJ7" s="199">
        <f>_xll.xlShmInterpRateFwd(curveName,AI7,,5,AI8)</f>
        <v>-3.6088416477426206E-3</v>
      </c>
    </row>
    <row r="8" spans="2:36" ht="11.25" customHeight="1" x14ac:dyDescent="0.25">
      <c r="B8" s="55" t="s">
        <v>58</v>
      </c>
      <c r="C8" s="56" t="s">
        <v>8</v>
      </c>
      <c r="E8" s="41" t="s">
        <v>57</v>
      </c>
      <c r="F8" s="42"/>
      <c r="G8" s="24">
        <f t="shared" si="3"/>
        <v>-0.35</v>
      </c>
      <c r="H8" s="24">
        <v>0</v>
      </c>
      <c r="I8" s="25">
        <f t="shared" si="0"/>
        <v>3</v>
      </c>
      <c r="J8" s="43" t="str">
        <f t="shared" si="1"/>
        <v>w</v>
      </c>
      <c r="K8" s="44">
        <f t="shared" si="2"/>
        <v>-0.35</v>
      </c>
      <c r="M8" s="51">
        <v>42828</v>
      </c>
      <c r="N8" s="52">
        <v>1.000176469699946</v>
      </c>
      <c r="O8" s="29"/>
      <c r="R8" s="29"/>
      <c r="T8" s="31">
        <f>IF(AND(LEN(AA8)&gt;0,AC8&gt;0),_xll.xlShmInterpDisc(curveName,AA8)+0*TYPE($N$3),"")</f>
        <v>1.0002453292390998</v>
      </c>
      <c r="U8" s="32">
        <f>IF(AND(LEN(AA8)&gt;0,AC8&gt;0),100*_xll.xlShmInterpRate(curveName,2,5,AA8)+0*TYPE($N$3),"")</f>
        <v>-0.3581367601723196</v>
      </c>
      <c r="V8" s="33">
        <f t="shared" si="4"/>
        <v>-2.2204460492503131E-16</v>
      </c>
      <c r="W8" s="34">
        <f t="shared" si="5"/>
        <v>-7.8959061511341133E-11</v>
      </c>
      <c r="X8" s="35" t="s">
        <v>156</v>
      </c>
      <c r="Y8" s="36">
        <v>42814</v>
      </c>
      <c r="Z8" s="35" t="s">
        <v>157</v>
      </c>
      <c r="AA8" s="36">
        <v>42835</v>
      </c>
      <c r="AB8" s="35" t="s">
        <v>159</v>
      </c>
      <c r="AC8" s="37">
        <v>1.0002453292391</v>
      </c>
      <c r="AD8" s="37">
        <v>-0.35813676017153001</v>
      </c>
      <c r="AE8" s="193">
        <v>-0.35</v>
      </c>
      <c r="AF8" s="38"/>
      <c r="AH8" s="198" t="s">
        <v>134</v>
      </c>
      <c r="AI8" s="156">
        <f>_xll.qlCalendarAdvance("TARGET",AI7,AH8,"mf")</f>
        <v>42817</v>
      </c>
      <c r="AJ8" s="199">
        <f>_xll.xlShmInterpRateFwd(curveName,AI8,,5,AI9)</f>
        <v>-3.5450416251141424E-3</v>
      </c>
    </row>
    <row r="9" spans="2:36" ht="11.25" customHeight="1" x14ac:dyDescent="0.25">
      <c r="B9" s="49" t="s">
        <v>61</v>
      </c>
      <c r="C9" s="57">
        <v>5</v>
      </c>
      <c r="E9" s="41" t="s">
        <v>59</v>
      </c>
      <c r="F9" s="42"/>
      <c r="G9" s="24">
        <f t="shared" si="3"/>
        <v>-0.35</v>
      </c>
      <c r="H9" s="24">
        <v>0</v>
      </c>
      <c r="I9" s="25">
        <f t="shared" si="0"/>
        <v>1</v>
      </c>
      <c r="J9" s="43" t="str">
        <f t="shared" si="1"/>
        <v>m</v>
      </c>
      <c r="K9" s="44">
        <f t="shared" si="2"/>
        <v>-0.35</v>
      </c>
      <c r="M9" s="51">
        <v>42835</v>
      </c>
      <c r="N9" s="52">
        <v>1.0002453292390998</v>
      </c>
      <c r="O9" s="29"/>
      <c r="R9" s="29"/>
      <c r="T9" s="31">
        <f>IF(AND(LEN(AA9)&gt;0,AC9&gt;0),_xll.xlShmInterpDisc(curveName,AA9)+0*TYPE($N$3),"")</f>
        <v>1.0003426046304977</v>
      </c>
      <c r="U9" s="32">
        <f>IF(AND(LEN(AA9)&gt;0,AC9&gt;0),100*_xll.xlShmInterpRate(curveName,2,5,AA9)+0*TYPE($N$3),"")</f>
        <v>-0.35722649585829552</v>
      </c>
      <c r="V9" s="33">
        <f t="shared" si="4"/>
        <v>-2.2204460492503131E-15</v>
      </c>
      <c r="W9" s="34">
        <f t="shared" si="5"/>
        <v>-1.414979244884762E-11</v>
      </c>
      <c r="X9" s="35" t="s">
        <v>156</v>
      </c>
      <c r="Y9" s="36">
        <v>42814</v>
      </c>
      <c r="Z9" s="35" t="s">
        <v>157</v>
      </c>
      <c r="AA9" s="36">
        <v>42845</v>
      </c>
      <c r="AB9" s="35" t="s">
        <v>160</v>
      </c>
      <c r="AC9" s="37">
        <v>1.0003426046305</v>
      </c>
      <c r="AD9" s="37">
        <v>-0.35722649585815403</v>
      </c>
      <c r="AE9" s="193">
        <v>-0.35</v>
      </c>
      <c r="AF9" s="38"/>
      <c r="AH9" s="198" t="s">
        <v>134</v>
      </c>
      <c r="AI9" s="156">
        <f>_xll.qlCalendarAdvance("TARGET",AI8,AH9,"mf")</f>
        <v>42818</v>
      </c>
      <c r="AJ9" s="199">
        <f>_xll.xlShmInterpRateFwd(curveName,AI9,,5,AI10)</f>
        <v>-3.4544520624137007E-3</v>
      </c>
    </row>
    <row r="10" spans="2:36" ht="11.25" customHeight="1" x14ac:dyDescent="0.25">
      <c r="E10" s="41" t="s">
        <v>62</v>
      </c>
      <c r="F10" s="42"/>
      <c r="G10" s="24">
        <f t="shared" si="3"/>
        <v>-0.35099999999999998</v>
      </c>
      <c r="H10" s="24">
        <v>0</v>
      </c>
      <c r="I10" s="25">
        <f t="shared" si="0"/>
        <v>2</v>
      </c>
      <c r="J10" s="43" t="str">
        <f t="shared" si="1"/>
        <v>m</v>
      </c>
      <c r="K10" s="44">
        <f t="shared" si="2"/>
        <v>-0.35099999999999998</v>
      </c>
      <c r="M10" s="51">
        <v>42845</v>
      </c>
      <c r="N10" s="52">
        <v>1.0003426046304977</v>
      </c>
      <c r="O10" s="29"/>
      <c r="R10" s="29"/>
      <c r="T10" s="31">
        <f>IF(AND(LEN(AA10)&gt;0,AC10&gt;0),_xll.xlShmInterpDisc(curveName,AA10)+0*TYPE($N$3),"")</f>
        <v>1.0006557652882082</v>
      </c>
      <c r="U10" s="32">
        <f>IF(AND(LEN(AA10)&gt;0,AC10&gt;0),100*_xll.xlShmInterpRate(curveName,2,5,AA10)+0*TYPE($N$3),"")</f>
        <v>-0.35712818560920251</v>
      </c>
      <c r="V10" s="33">
        <f t="shared" si="4"/>
        <v>-1.7763568394002505E-15</v>
      </c>
      <c r="W10" s="34">
        <f t="shared" si="5"/>
        <v>-8.149037000748649E-12</v>
      </c>
      <c r="X10" s="35" t="s">
        <v>156</v>
      </c>
      <c r="Y10" s="36">
        <v>42814</v>
      </c>
      <c r="Z10" s="35" t="s">
        <v>157</v>
      </c>
      <c r="AA10" s="36">
        <v>42877</v>
      </c>
      <c r="AB10" s="35" t="s">
        <v>161</v>
      </c>
      <c r="AC10" s="37">
        <v>1.00065576528821</v>
      </c>
      <c r="AD10" s="37">
        <v>-0.35712818560912102</v>
      </c>
      <c r="AE10" s="193">
        <v>-0.35099999999999998</v>
      </c>
      <c r="AF10" s="38"/>
      <c r="AH10" s="198" t="s">
        <v>134</v>
      </c>
      <c r="AI10" s="156">
        <f>_xll.qlCalendarAdvance("TARGET",AI9,AH10,"mf")</f>
        <v>42821</v>
      </c>
      <c r="AJ10" s="199">
        <f>_xll.xlShmInterpRateFwd(curveName,AI10,,5,AI11)</f>
        <v>-3.4354153447288768E-3</v>
      </c>
    </row>
    <row r="11" spans="2:36" ht="11.25" customHeight="1" x14ac:dyDescent="0.25">
      <c r="E11" s="41" t="s">
        <v>65</v>
      </c>
      <c r="F11" s="42"/>
      <c r="G11" s="24">
        <f t="shared" si="3"/>
        <v>-0.35097185600000003</v>
      </c>
      <c r="H11" s="24">
        <v>0</v>
      </c>
      <c r="I11" s="25">
        <f t="shared" si="0"/>
        <v>3</v>
      </c>
      <c r="J11" s="43" t="str">
        <f t="shared" si="1"/>
        <v>m</v>
      </c>
      <c r="K11" s="44">
        <f t="shared" si="2"/>
        <v>-0.35097185600000003</v>
      </c>
      <c r="M11" s="51">
        <v>42877</v>
      </c>
      <c r="N11" s="52">
        <v>1.0006557652882082</v>
      </c>
      <c r="O11" s="29"/>
      <c r="R11" s="29"/>
      <c r="T11" s="31">
        <f>IF(AND(LEN(AA11)&gt;0,AC11&gt;0),_xll.xlShmInterpDisc(curveName,AA11)+0*TYPE($N$3),"")</f>
        <v>1.0009388826710524</v>
      </c>
      <c r="U11" s="32">
        <f>IF(AND(LEN(AA11)&gt;0,AC11&gt;0),100*_xll.xlShmInterpRate(curveName,2,5,AA11)+0*TYPE($N$3),"")</f>
        <v>-0.35680354342233606</v>
      </c>
      <c r="V11" s="33">
        <f t="shared" si="4"/>
        <v>2.4424906541753444E-15</v>
      </c>
      <c r="W11" s="34">
        <f t="shared" si="5"/>
        <v>3.3917313402298532E-12</v>
      </c>
      <c r="X11" s="35" t="s">
        <v>156</v>
      </c>
      <c r="Y11" s="36">
        <v>42814</v>
      </c>
      <c r="Z11" s="35" t="s">
        <v>157</v>
      </c>
      <c r="AA11" s="36">
        <v>42906</v>
      </c>
      <c r="AB11" s="35" t="s">
        <v>162</v>
      </c>
      <c r="AC11" s="37">
        <v>1.0009388826710499</v>
      </c>
      <c r="AD11" s="37">
        <v>-0.35680354342236997</v>
      </c>
      <c r="AE11" s="193">
        <v>-0.35097185600000003</v>
      </c>
      <c r="AF11" s="38"/>
      <c r="AH11" s="198" t="s">
        <v>134</v>
      </c>
      <c r="AI11" s="156">
        <f>_xll.qlCalendarAdvance("TARGET",AI10,AH11,"mf")</f>
        <v>42822</v>
      </c>
      <c r="AJ11" s="199">
        <f>_xll.xlShmInterpRateFwd(curveName,AI11,,5,AI12)</f>
        <v>-3.4530163890851189E-3</v>
      </c>
    </row>
    <row r="12" spans="2:36" ht="11.25" customHeight="1" x14ac:dyDescent="0.25">
      <c r="E12" s="41" t="s">
        <v>68</v>
      </c>
      <c r="F12" s="42"/>
      <c r="G12" s="24">
        <f t="shared" si="3"/>
        <v>-0.34989817400000001</v>
      </c>
      <c r="H12" s="24">
        <v>0</v>
      </c>
      <c r="I12" s="25">
        <f t="shared" si="0"/>
        <v>4</v>
      </c>
      <c r="J12" s="43" t="str">
        <f t="shared" si="1"/>
        <v>m</v>
      </c>
      <c r="K12" s="44">
        <f t="shared" si="2"/>
        <v>-0.34989817400000001</v>
      </c>
      <c r="M12" s="51">
        <v>42906</v>
      </c>
      <c r="N12" s="52">
        <v>1.0009388826710524</v>
      </c>
      <c r="O12" s="29"/>
      <c r="R12" s="29"/>
      <c r="T12" s="31">
        <f>IF(AND(LEN(AA12)&gt;0,AC12&gt;0),_xll.xlShmInterpDisc(curveName,AA12)+0*TYPE($N$3),"")</f>
        <v>1.0012283350364557</v>
      </c>
      <c r="U12" s="32">
        <f>IF(AND(LEN(AA12)&gt;0,AC12&gt;0),100*_xll.xlShmInterpRate(curveName,2,5,AA12)+0*TYPE($N$3),"")</f>
        <v>-0.35560885421872929</v>
      </c>
      <c r="V12" s="33">
        <f t="shared" si="4"/>
        <v>-4.2188474935755949E-15</v>
      </c>
      <c r="W12" s="34">
        <f t="shared" si="5"/>
        <v>1.8707257964933888E-12</v>
      </c>
      <c r="X12" s="35" t="s">
        <v>156</v>
      </c>
      <c r="Y12" s="36">
        <v>42814</v>
      </c>
      <c r="Z12" s="35" t="s">
        <v>157</v>
      </c>
      <c r="AA12" s="36">
        <v>42936</v>
      </c>
      <c r="AB12" s="35" t="s">
        <v>163</v>
      </c>
      <c r="AC12" s="37">
        <v>1.0012283350364599</v>
      </c>
      <c r="AD12" s="37">
        <v>-0.35560885421874799</v>
      </c>
      <c r="AE12" s="193">
        <v>-0.34989817400000001</v>
      </c>
      <c r="AF12" s="38"/>
      <c r="AH12" s="198" t="s">
        <v>134</v>
      </c>
      <c r="AI12" s="156">
        <f>_xll.qlCalendarAdvance("TARGET",AI11,AH12,"mf")</f>
        <v>42823</v>
      </c>
      <c r="AJ12" s="199">
        <f>_xll.xlShmInterpRateFwd(curveName,AI12,,5,AI13)</f>
        <v>-3.4747349639087008E-3</v>
      </c>
    </row>
    <row r="13" spans="2:36" ht="11.25" customHeight="1" x14ac:dyDescent="0.25">
      <c r="E13" s="41" t="s">
        <v>72</v>
      </c>
      <c r="F13" s="42"/>
      <c r="G13" s="24">
        <f t="shared" si="3"/>
        <v>-0.34860938400000002</v>
      </c>
      <c r="H13" s="24">
        <v>0</v>
      </c>
      <c r="I13" s="25">
        <f t="shared" si="0"/>
        <v>5</v>
      </c>
      <c r="J13" s="43" t="str">
        <f t="shared" si="1"/>
        <v>m</v>
      </c>
      <c r="K13" s="44">
        <f t="shared" si="2"/>
        <v>-0.34860938400000002</v>
      </c>
      <c r="M13" s="51">
        <v>42936</v>
      </c>
      <c r="N13" s="52">
        <v>1.0012283350364557</v>
      </c>
      <c r="O13" s="29"/>
      <c r="R13" s="29"/>
      <c r="T13" s="31">
        <f>IF(AND(LEN(AA13)&gt;0,AC13&gt;0),_xll.xlShmInterpDisc(curveName,AA13)+0*TYPE($N$3),"")</f>
        <v>1.0015346745798752</v>
      </c>
      <c r="U13" s="32">
        <f>IF(AND(LEN(AA13)&gt;0,AC13&gt;0),100*_xll.xlShmInterpRate(curveName,2,5,AA13)+0*TYPE($N$3),"")</f>
        <v>-0.35425748870676055</v>
      </c>
      <c r="V13" s="33">
        <f t="shared" si="4"/>
        <v>5.1070259132757201E-15</v>
      </c>
      <c r="W13" s="34">
        <f t="shared" si="5"/>
        <v>-7.1553873937091339E-12</v>
      </c>
      <c r="X13" s="35" t="s">
        <v>156</v>
      </c>
      <c r="Y13" s="36">
        <v>42814</v>
      </c>
      <c r="Z13" s="35" t="s">
        <v>157</v>
      </c>
      <c r="AA13" s="36">
        <v>42968</v>
      </c>
      <c r="AB13" s="35" t="s">
        <v>164</v>
      </c>
      <c r="AC13" s="37">
        <v>1.0015346745798701</v>
      </c>
      <c r="AD13" s="37">
        <v>-0.35425748870668899</v>
      </c>
      <c r="AE13" s="193">
        <v>-0.34860938400000002</v>
      </c>
      <c r="AF13" s="38"/>
      <c r="AH13" s="198" t="s">
        <v>134</v>
      </c>
      <c r="AI13" s="156">
        <f>_xll.qlCalendarAdvance("TARGET",AI12,AH13,"mf")</f>
        <v>42824</v>
      </c>
      <c r="AJ13" s="199">
        <f>_xll.xlShmInterpRateFwd(curveName,AI13,,5,AI14)</f>
        <v>-3.4984610421733386E-3</v>
      </c>
    </row>
    <row r="14" spans="2:36" ht="11.25" customHeight="1" x14ac:dyDescent="0.25">
      <c r="E14" s="41" t="s">
        <v>75</v>
      </c>
      <c r="F14" s="42"/>
      <c r="G14" s="24">
        <f t="shared" si="3"/>
        <v>-0.34650746500000001</v>
      </c>
      <c r="H14" s="24">
        <v>0</v>
      </c>
      <c r="I14" s="25">
        <f t="shared" si="0"/>
        <v>6</v>
      </c>
      <c r="J14" s="43" t="str">
        <f t="shared" si="1"/>
        <v>m</v>
      </c>
      <c r="K14" s="44">
        <f t="shared" si="2"/>
        <v>-0.34650746500000001</v>
      </c>
      <c r="M14" s="51">
        <v>42968</v>
      </c>
      <c r="N14" s="52">
        <v>1.0015346745798752</v>
      </c>
      <c r="O14" s="29"/>
      <c r="R14" s="29"/>
      <c r="T14" s="31">
        <f>IF(AND(LEN(AA14)&gt;0,AC14&gt;0),_xll.xlShmInterpDisc(curveName,AA14)+0*TYPE($N$3),"")</f>
        <v>1.0018153657207802</v>
      </c>
      <c r="U14" s="32">
        <f>IF(AND(LEN(AA14)&gt;0,AC14&gt;0),100*_xll.xlShmInterpRate(curveName,2,5,AA14)+0*TYPE($N$3),"")</f>
        <v>-0.35213179607152362</v>
      </c>
      <c r="V14" s="33">
        <f t="shared" si="4"/>
        <v>2.2204460492503131E-16</v>
      </c>
      <c r="W14" s="34">
        <f t="shared" si="5"/>
        <v>-2.2593038551121936E-12</v>
      </c>
      <c r="X14" s="35" t="s">
        <v>156</v>
      </c>
      <c r="Y14" s="36">
        <v>42814</v>
      </c>
      <c r="Z14" s="35" t="s">
        <v>157</v>
      </c>
      <c r="AA14" s="36">
        <v>42998</v>
      </c>
      <c r="AB14" s="35" t="s">
        <v>165</v>
      </c>
      <c r="AC14" s="37">
        <v>1.00181536572078</v>
      </c>
      <c r="AD14" s="37">
        <v>-0.35213179607150102</v>
      </c>
      <c r="AE14" s="193">
        <v>-0.34650746500000001</v>
      </c>
      <c r="AF14" s="38"/>
      <c r="AH14" s="198" t="s">
        <v>134</v>
      </c>
      <c r="AI14" s="156">
        <f>_xll.qlCalendarAdvance("TARGET",AI13,AH14,"mf")</f>
        <v>42825</v>
      </c>
      <c r="AJ14" s="199">
        <f>_xll.xlShmInterpRateFwd(curveName,AI14,,5,AI15)</f>
        <v>-3.5420203719847593E-3</v>
      </c>
    </row>
    <row r="15" spans="2:36" ht="11.25" customHeight="1" x14ac:dyDescent="0.25">
      <c r="E15" s="41" t="s">
        <v>78</v>
      </c>
      <c r="F15" s="42"/>
      <c r="G15" s="24">
        <f t="shared" si="3"/>
        <v>-0.34314771100000002</v>
      </c>
      <c r="H15" s="24">
        <v>0</v>
      </c>
      <c r="I15" s="25">
        <f t="shared" si="0"/>
        <v>7</v>
      </c>
      <c r="J15" s="43" t="str">
        <f t="shared" si="1"/>
        <v>m</v>
      </c>
      <c r="K15" s="44">
        <f t="shared" si="2"/>
        <v>-0.34314771100000002</v>
      </c>
      <c r="M15" s="51">
        <v>42998</v>
      </c>
      <c r="N15" s="52">
        <v>1.0018153657207802</v>
      </c>
      <c r="O15" s="29"/>
      <c r="R15" s="29"/>
      <c r="T15" s="31">
        <f>IF(AND(LEN(AA15)&gt;0,AC15&gt;0),_xll.xlShmInterpDisc(curveName,AA15)+0*TYPE($N$3),"")</f>
        <v>1.0020851884028876</v>
      </c>
      <c r="U15" s="32">
        <f>IF(AND(LEN(AA15)&gt;0,AC15&gt;0),100*_xll.xlShmInterpRate(curveName,2,5,AA15)+0*TYPE($N$3),"")</f>
        <v>-0.34876209012144355</v>
      </c>
      <c r="V15" s="33">
        <f t="shared" si="4"/>
        <v>-2.4424906541753444E-15</v>
      </c>
      <c r="W15" s="34">
        <f t="shared" si="5"/>
        <v>-2.1538326677728037E-12</v>
      </c>
      <c r="X15" s="35" t="s">
        <v>156</v>
      </c>
      <c r="Y15" s="36">
        <v>42814</v>
      </c>
      <c r="Z15" s="35" t="s">
        <v>157</v>
      </c>
      <c r="AA15" s="36">
        <v>43028</v>
      </c>
      <c r="AB15" s="36" t="s">
        <v>166</v>
      </c>
      <c r="AC15" s="37">
        <v>1.0020851884028901</v>
      </c>
      <c r="AD15" s="37">
        <v>-0.34876209012142201</v>
      </c>
      <c r="AE15" s="193">
        <v>-0.34314771100000002</v>
      </c>
      <c r="AF15" s="38"/>
      <c r="AH15" s="198" t="s">
        <v>134</v>
      </c>
      <c r="AI15" s="156">
        <f>_xll.qlCalendarAdvance("TARGET",AI14,AH15,"mf")</f>
        <v>42828</v>
      </c>
      <c r="AJ15" s="199">
        <f>_xll.xlShmInterpRateFwd(curveName,AI15,,5,AI16)</f>
        <v>-3.5724185204557613E-3</v>
      </c>
    </row>
    <row r="16" spans="2:36" ht="11.25" customHeight="1" x14ac:dyDescent="0.25">
      <c r="E16" s="41" t="s">
        <v>80</v>
      </c>
      <c r="F16" s="42"/>
      <c r="G16" s="24">
        <f t="shared" si="3"/>
        <v>-0.3400087</v>
      </c>
      <c r="H16" s="24">
        <v>0</v>
      </c>
      <c r="I16" s="25">
        <f t="shared" si="0"/>
        <v>8</v>
      </c>
      <c r="J16" s="43" t="str">
        <f t="shared" si="1"/>
        <v>m</v>
      </c>
      <c r="K16" s="44">
        <f t="shared" si="2"/>
        <v>-0.3400087</v>
      </c>
      <c r="M16" s="51">
        <v>43028</v>
      </c>
      <c r="N16" s="52">
        <v>1.0020851884028876</v>
      </c>
      <c r="O16" s="29"/>
      <c r="R16" s="29"/>
      <c r="T16" s="31">
        <f>IF(AND(LEN(AA16)&gt;0,AC16&gt;0),_xll.xlShmInterpDisc(curveName,AA16)+0*TYPE($N$3),"")</f>
        <v>1.0023605227086323</v>
      </c>
      <c r="U16" s="32">
        <f>IF(AND(LEN(AA16)&gt;0,AC16&gt;0),100*_xll.xlShmInterpRate(curveName,2,5,AA16)+0*TYPE($N$3),"")</f>
        <v>-0.34561264409340936</v>
      </c>
      <c r="V16" s="33">
        <f t="shared" si="4"/>
        <v>2.2204460492503131E-15</v>
      </c>
      <c r="W16" s="34">
        <f t="shared" si="5"/>
        <v>-2.0372592501871623E-12</v>
      </c>
      <c r="X16" s="35" t="s">
        <v>156</v>
      </c>
      <c r="Y16" s="36">
        <v>42814</v>
      </c>
      <c r="Z16" s="35" t="s">
        <v>157</v>
      </c>
      <c r="AA16" s="36">
        <v>43059</v>
      </c>
      <c r="AB16" s="36" t="s">
        <v>167</v>
      </c>
      <c r="AC16" s="37">
        <v>1.0023605227086301</v>
      </c>
      <c r="AD16" s="37">
        <v>-0.34561264409338899</v>
      </c>
      <c r="AE16" s="193">
        <v>-0.3400087</v>
      </c>
      <c r="AF16" s="38"/>
      <c r="AH16" s="198" t="s">
        <v>134</v>
      </c>
      <c r="AI16" s="156">
        <f>_xll.qlCalendarAdvance("TARGET",AI15,AH16,"mf")</f>
        <v>42829</v>
      </c>
      <c r="AJ16" s="199">
        <f>_xll.xlShmInterpRateFwd(curveName,AI16,,5,AI17)</f>
        <v>-3.5820999369523634E-3</v>
      </c>
    </row>
    <row r="17" spans="5:36" ht="11.25" customHeight="1" x14ac:dyDescent="0.25">
      <c r="E17" s="41" t="s">
        <v>82</v>
      </c>
      <c r="F17" s="42"/>
      <c r="G17" s="24">
        <f t="shared" si="3"/>
        <v>-0.33744833000000002</v>
      </c>
      <c r="H17" s="24">
        <v>0</v>
      </c>
      <c r="I17" s="25">
        <f t="shared" si="0"/>
        <v>9</v>
      </c>
      <c r="J17" s="43" t="str">
        <f t="shared" si="1"/>
        <v>m</v>
      </c>
      <c r="K17" s="44">
        <f t="shared" si="2"/>
        <v>-0.33744833000000002</v>
      </c>
      <c r="M17" s="51">
        <v>43059</v>
      </c>
      <c r="N17" s="52">
        <v>1.0023605227086323</v>
      </c>
      <c r="O17" s="29"/>
      <c r="R17" s="29"/>
      <c r="T17" s="31">
        <f>IF(AND(LEN(AA17)&gt;0,AC17&gt;0),_xll.xlShmInterpDisc(curveName,AA17)+0*TYPE($N$3),"")</f>
        <v>1.0026256108997598</v>
      </c>
      <c r="U17" s="32">
        <f>IF(AND(LEN(AA17)&gt;0,AC17&gt;0),100*_xll.xlShmInterpRate(curveName,2,5,AA17)+0*TYPE($N$3),"")</f>
        <v>-0.34304374618852729</v>
      </c>
      <c r="V17" s="33">
        <f t="shared" si="4"/>
        <v>-2.2204460492503131E-16</v>
      </c>
      <c r="W17" s="34">
        <f t="shared" si="5"/>
        <v>-1.7263968032921184E-12</v>
      </c>
      <c r="X17" s="35" t="s">
        <v>156</v>
      </c>
      <c r="Y17" s="36">
        <v>42814</v>
      </c>
      <c r="Z17" s="35" t="s">
        <v>157</v>
      </c>
      <c r="AA17" s="36">
        <v>43089</v>
      </c>
      <c r="AB17" s="36" t="s">
        <v>168</v>
      </c>
      <c r="AC17" s="37">
        <v>1.00262561089976</v>
      </c>
      <c r="AD17" s="37">
        <v>-0.34304374618851002</v>
      </c>
      <c r="AE17" s="193">
        <v>-0.33744833000000002</v>
      </c>
      <c r="AF17" s="38"/>
      <c r="AH17" s="198" t="s">
        <v>134</v>
      </c>
      <c r="AI17" s="156">
        <f>_xll.qlCalendarAdvance("TARGET",AI16,AH17,"mf")</f>
        <v>42830</v>
      </c>
      <c r="AJ17" s="199">
        <f>_xll.xlShmInterpRateFwd(curveName,AI17,,5,AI18)</f>
        <v>-3.5900616727105213E-3</v>
      </c>
    </row>
    <row r="18" spans="5:36" ht="11.25" customHeight="1" x14ac:dyDescent="0.25">
      <c r="E18" s="41" t="s">
        <v>103</v>
      </c>
      <c r="F18" s="42"/>
      <c r="G18" s="24">
        <f t="shared" si="3"/>
        <v>-0.33405751</v>
      </c>
      <c r="H18" s="24">
        <v>0</v>
      </c>
      <c r="I18" s="25">
        <f t="shared" si="0"/>
        <v>10</v>
      </c>
      <c r="J18" s="43" t="str">
        <f t="shared" si="1"/>
        <v>m</v>
      </c>
      <c r="K18" s="44">
        <f t="shared" si="2"/>
        <v>-0.33405751</v>
      </c>
      <c r="M18" s="51">
        <v>43089</v>
      </c>
      <c r="N18" s="52">
        <v>1.0026256108997598</v>
      </c>
      <c r="O18" s="29"/>
      <c r="R18" s="29"/>
      <c r="T18" s="31">
        <f>IF(AND(LEN(AA18)&gt;0,AC18&gt;0),_xll.xlShmInterpDisc(curveName,AA18)+0*TYPE($N$3),"")</f>
        <v>1.0029074697568541</v>
      </c>
      <c r="U18" s="32">
        <f>IF(AND(LEN(AA18)&gt;0,AC18&gt;0),100*_xll.xlShmInterpRate(curveName,2,5,AA18)+0*TYPE($N$3),"")</f>
        <v>-0.3396431740841438</v>
      </c>
      <c r="V18" s="33">
        <f t="shared" si="4"/>
        <v>3.9968028886505635E-15</v>
      </c>
      <c r="W18" s="34">
        <f t="shared" si="5"/>
        <v>-9.7699626167013776E-13</v>
      </c>
      <c r="X18" s="35" t="s">
        <v>156</v>
      </c>
      <c r="Y18" s="36">
        <v>42814</v>
      </c>
      <c r="Z18" s="35" t="s">
        <v>157</v>
      </c>
      <c r="AA18" s="36">
        <v>43122</v>
      </c>
      <c r="AB18" s="36" t="s">
        <v>169</v>
      </c>
      <c r="AC18" s="37">
        <v>1.0029074697568501</v>
      </c>
      <c r="AD18" s="37">
        <v>-0.33964317408413403</v>
      </c>
      <c r="AE18" s="193">
        <v>-0.33405751</v>
      </c>
      <c r="AF18" s="38"/>
      <c r="AH18" s="198" t="s">
        <v>134</v>
      </c>
      <c r="AI18" s="156">
        <f>_xll.qlCalendarAdvance("TARGET",AI17,AH18,"mf")</f>
        <v>42831</v>
      </c>
      <c r="AJ18" s="199">
        <f>_xll.xlShmInterpRateFwd(curveName,AI18,,5,AI19)</f>
        <v>-3.5956825305030289E-3</v>
      </c>
    </row>
    <row r="19" spans="5:36" ht="11.25" customHeight="1" x14ac:dyDescent="0.25">
      <c r="E19" s="41" t="s">
        <v>104</v>
      </c>
      <c r="F19" s="42"/>
      <c r="G19" s="24">
        <f t="shared" si="3"/>
        <v>-0.33048097700000001</v>
      </c>
      <c r="H19" s="24">
        <v>0</v>
      </c>
      <c r="I19" s="25">
        <f t="shared" si="0"/>
        <v>11</v>
      </c>
      <c r="J19" s="43" t="str">
        <f t="shared" si="1"/>
        <v>m</v>
      </c>
      <c r="K19" s="44">
        <f t="shared" ref="K19:K50" si="6">IF(LEN(E19)&gt;0,IF(ISNUMBER(G19),G19,F19)+H19,"")</f>
        <v>-0.33048097700000001</v>
      </c>
      <c r="M19" s="51">
        <v>43122</v>
      </c>
      <c r="N19" s="52">
        <v>1.0029074697568541</v>
      </c>
      <c r="O19" s="29"/>
      <c r="R19" s="29"/>
      <c r="T19" s="31">
        <f>IF(AND(LEN(AA19)&gt;0,AC19&gt;0),_xll.xlShmInterpDisc(curveName,AA19)+0*TYPE($N$3),"")</f>
        <v>1.0031445097028318</v>
      </c>
      <c r="U19" s="32">
        <f>IF(AND(LEN(AA19)&gt;0,AC19&gt;0),100*_xll.xlShmInterpRate(curveName,2,5,AA19)+0*TYPE($N$3),"")</f>
        <v>-0.33605433029349746</v>
      </c>
      <c r="V19" s="33">
        <f t="shared" si="4"/>
        <v>1.7763568394002505E-15</v>
      </c>
      <c r="W19" s="34">
        <f t="shared" si="5"/>
        <v>-1.5487611193520934E-12</v>
      </c>
      <c r="X19" s="35" t="s">
        <v>156</v>
      </c>
      <c r="Y19" s="36">
        <v>42814</v>
      </c>
      <c r="Z19" s="35" t="s">
        <v>157</v>
      </c>
      <c r="AA19" s="36">
        <v>43151</v>
      </c>
      <c r="AB19" s="58" t="s">
        <v>170</v>
      </c>
      <c r="AC19" s="37">
        <v>1.00314450970283</v>
      </c>
      <c r="AD19" s="37">
        <v>-0.33605433029348197</v>
      </c>
      <c r="AE19" s="193">
        <v>-0.33048097700000001</v>
      </c>
      <c r="AF19" s="38"/>
      <c r="AH19" s="198" t="s">
        <v>134</v>
      </c>
      <c r="AI19" s="156">
        <f>_xll.qlCalendarAdvance("TARGET",AI18,AH19,"mf")</f>
        <v>42832</v>
      </c>
      <c r="AJ19" s="199">
        <f>_xll.xlShmInterpRateFwd(curveName,AI19,,5,AI20)</f>
        <v>-3.5959799044943397E-3</v>
      </c>
    </row>
    <row r="20" spans="5:36" ht="11.25" customHeight="1" x14ac:dyDescent="0.25">
      <c r="E20" s="41" t="s">
        <v>105</v>
      </c>
      <c r="F20" s="42"/>
      <c r="G20" s="24">
        <f t="shared" si="3"/>
        <v>-0.32658979199999999</v>
      </c>
      <c r="H20" s="24">
        <v>0</v>
      </c>
      <c r="I20" s="25">
        <f t="shared" si="0"/>
        <v>12</v>
      </c>
      <c r="J20" s="43" t="str">
        <f t="shared" si="1"/>
        <v>m</v>
      </c>
      <c r="K20" s="44">
        <f t="shared" si="6"/>
        <v>-0.32658979199999999</v>
      </c>
      <c r="M20" s="51">
        <v>43151</v>
      </c>
      <c r="N20" s="52">
        <v>1.0031445097028318</v>
      </c>
      <c r="O20" s="29"/>
      <c r="R20" s="29"/>
      <c r="T20" s="31">
        <f>IF(AND(LEN(AA20)&gt;0,AC20&gt;0),_xll.xlShmInterpDisc(curveName,AA20)+0*TYPE($N$3),"")</f>
        <v>1.0033635075376548</v>
      </c>
      <c r="U20" s="32">
        <f>IF(AND(LEN(AA20)&gt;0,AC20&gt;0),100*_xll.xlShmInterpRate(curveName,2,5,AA20)+0*TYPE($N$3),"")</f>
        <v>-0.33214639928565781</v>
      </c>
      <c r="V20" s="33">
        <f t="shared" si="4"/>
        <v>4.8849813083506888E-15</v>
      </c>
      <c r="W20" s="34">
        <f t="shared" si="5"/>
        <v>-8.8262730457699945E-13</v>
      </c>
      <c r="X20" s="35" t="s">
        <v>156</v>
      </c>
      <c r="Y20" s="36">
        <v>42814</v>
      </c>
      <c r="Z20" s="35" t="s">
        <v>157</v>
      </c>
      <c r="AA20" s="36">
        <v>43179</v>
      </c>
      <c r="AB20" s="58" t="s">
        <v>171</v>
      </c>
      <c r="AC20" s="37">
        <v>1.0033635075376499</v>
      </c>
      <c r="AD20" s="37">
        <v>-0.33214639928564899</v>
      </c>
      <c r="AE20" s="193">
        <v>-0.32658979199999999</v>
      </c>
      <c r="AF20" s="38"/>
      <c r="AH20" s="198" t="s">
        <v>134</v>
      </c>
      <c r="AI20" s="156">
        <f>_xll.qlCalendarAdvance("TARGET",AI19,AH20,"mf")</f>
        <v>42835</v>
      </c>
      <c r="AJ20" s="199">
        <f>_xll.xlShmInterpRateFwd(curveName,AI20,,5,AI21)</f>
        <v>-3.5832419451321644E-3</v>
      </c>
    </row>
    <row r="21" spans="5:36" ht="11.25" customHeight="1" x14ac:dyDescent="0.25">
      <c r="E21" s="41" t="s">
        <v>106</v>
      </c>
      <c r="F21" s="42"/>
      <c r="G21" s="24">
        <f t="shared" si="3"/>
        <v>-0.3219629</v>
      </c>
      <c r="H21" s="24">
        <v>0</v>
      </c>
      <c r="I21" s="25">
        <f t="shared" si="0"/>
        <v>13</v>
      </c>
      <c r="J21" s="43" t="str">
        <f t="shared" si="1"/>
        <v>e</v>
      </c>
      <c r="K21" s="44">
        <f t="shared" si="6"/>
        <v>-0.3219629</v>
      </c>
      <c r="M21" s="51">
        <v>43179</v>
      </c>
      <c r="N21" s="52">
        <v>1.0033635075376548</v>
      </c>
      <c r="O21" s="29"/>
      <c r="R21" s="29"/>
      <c r="T21" s="31">
        <f>IF(AND(LEN(AA21)&gt;0,AC21&gt;0),_xll.xlShmInterpDisc(curveName,AA21)+0*TYPE($N$3),"")</f>
        <v>1.0035945331703113</v>
      </c>
      <c r="U21" s="32">
        <f>IF(AND(LEN(AA21)&gt;0,AC21&gt;0),100*_xll.xlShmInterpRate(curveName,2,5,AA21)+0*TYPE($N$3),"")</f>
        <v>-0.32741305514815866</v>
      </c>
      <c r="V21" s="33">
        <f t="shared" si="4"/>
        <v>1.3322676295501878E-15</v>
      </c>
      <c r="W21" s="34">
        <f t="shared" si="5"/>
        <v>-1.5654144647214707E-12</v>
      </c>
      <c r="X21" s="35" t="s">
        <v>156</v>
      </c>
      <c r="Y21" s="36">
        <v>42814</v>
      </c>
      <c r="Z21" s="35" t="s">
        <v>157</v>
      </c>
      <c r="AA21" s="36">
        <v>43210</v>
      </c>
      <c r="AB21" s="58" t="s">
        <v>172</v>
      </c>
      <c r="AC21" s="37">
        <v>1.00359453317031</v>
      </c>
      <c r="AD21" s="37">
        <v>-0.32741305514814301</v>
      </c>
      <c r="AE21" s="193">
        <v>-0.3219629</v>
      </c>
      <c r="AF21" s="38"/>
      <c r="AH21" s="198" t="s">
        <v>134</v>
      </c>
      <c r="AI21" s="156">
        <f>_xll.qlCalendarAdvance("TARGET",AI20,AH21,"mf")</f>
        <v>42836</v>
      </c>
      <c r="AJ21" s="199">
        <f>_xll.xlShmInterpRateFwd(curveName,AI21,,5,AI22)</f>
        <v>-3.5735723208611854E-3</v>
      </c>
    </row>
    <row r="22" spans="5:36" ht="11.25" customHeight="1" x14ac:dyDescent="0.25">
      <c r="E22" s="41" t="s">
        <v>107</v>
      </c>
      <c r="F22" s="42"/>
      <c r="G22" s="24">
        <f t="shared" si="3"/>
        <v>-0.31700711100000001</v>
      </c>
      <c r="H22" s="24">
        <v>0</v>
      </c>
      <c r="I22" s="25">
        <f t="shared" si="0"/>
        <v>14</v>
      </c>
      <c r="J22" s="43" t="str">
        <f t="shared" si="1"/>
        <v>e</v>
      </c>
      <c r="K22" s="44">
        <f t="shared" si="6"/>
        <v>-0.31700711100000001</v>
      </c>
      <c r="M22" s="51">
        <v>43210</v>
      </c>
      <c r="N22" s="52">
        <v>1.0035945331703113</v>
      </c>
      <c r="O22" s="29"/>
      <c r="R22" s="29"/>
      <c r="T22" s="31">
        <f>IF(AND(LEN(AA22)&gt;0,AC22&gt;0),_xll.xlShmInterpDisc(curveName,AA22)+0*TYPE($N$3),"")</f>
        <v>1.0038137570579997</v>
      </c>
      <c r="U22" s="32">
        <f>IF(AND(LEN(AA22)&gt;0,AC22&gt;0),100*_xll.xlShmInterpRate(curveName,2,5,AA22)+0*TYPE($N$3),"")</f>
        <v>-0.32236047336659307</v>
      </c>
      <c r="V22" s="33">
        <f t="shared" si="4"/>
        <v>-2.2204460492503131E-16</v>
      </c>
      <c r="W22" s="34">
        <f t="shared" si="5"/>
        <v>-4.9071857688431919E-12</v>
      </c>
      <c r="X22" s="35" t="s">
        <v>156</v>
      </c>
      <c r="Y22" s="36">
        <v>42814</v>
      </c>
      <c r="Z22" s="35" t="s">
        <v>157</v>
      </c>
      <c r="AA22" s="36">
        <v>43241</v>
      </c>
      <c r="AB22" s="58" t="s">
        <v>173</v>
      </c>
      <c r="AC22" s="37">
        <v>1.0038137570579999</v>
      </c>
      <c r="AD22" s="37">
        <v>-0.322360473366544</v>
      </c>
      <c r="AE22" s="193">
        <v>-0.31700711100000001</v>
      </c>
      <c r="AF22" s="38"/>
      <c r="AH22" s="198" t="s">
        <v>134</v>
      </c>
      <c r="AI22" s="156">
        <f>_xll.qlCalendarAdvance("TARGET",AI21,AH22,"mf")</f>
        <v>42837</v>
      </c>
      <c r="AJ22" s="199">
        <f>_xll.xlShmInterpRateFwd(curveName,AI22,,5,AI23)</f>
        <v>-3.5643354121987752E-3</v>
      </c>
    </row>
    <row r="23" spans="5:36" ht="11.25" customHeight="1" x14ac:dyDescent="0.25">
      <c r="E23" s="41" t="s">
        <v>108</v>
      </c>
      <c r="F23" s="42"/>
      <c r="G23" s="24">
        <f t="shared" si="3"/>
        <v>-0.312</v>
      </c>
      <c r="H23" s="24">
        <v>0</v>
      </c>
      <c r="I23" s="25">
        <f t="shared" si="0"/>
        <v>15</v>
      </c>
      <c r="J23" s="43" t="str">
        <f t="shared" si="1"/>
        <v>e</v>
      </c>
      <c r="K23" s="44">
        <f t="shared" si="6"/>
        <v>-0.312</v>
      </c>
      <c r="M23" s="51">
        <v>43241</v>
      </c>
      <c r="N23" s="52">
        <v>1.0038137570579997</v>
      </c>
      <c r="O23" s="29"/>
      <c r="R23" s="29"/>
      <c r="T23" s="31">
        <f>IF(AND(LEN(AA23)&gt;0,AC23&gt;0),_xll.xlShmInterpDisc(curveName,AA23)+0*TYPE($N$3),"")</f>
        <v>1.0040152292620621</v>
      </c>
      <c r="U23" s="32">
        <f>IF(AND(LEN(AA23)&gt;0,AC23&gt;0),100*_xll.xlShmInterpRate(curveName,2,5,AA23)+0*TYPE($N$3),"")</f>
        <v>-0.31727207286453352</v>
      </c>
      <c r="V23" s="33">
        <f t="shared" si="4"/>
        <v>1.9984014443252818E-15</v>
      </c>
      <c r="W23" s="34">
        <f t="shared" si="5"/>
        <v>-2.8532731732866523E-12</v>
      </c>
      <c r="X23" s="35" t="s">
        <v>156</v>
      </c>
      <c r="Y23" s="36">
        <v>42814</v>
      </c>
      <c r="Z23" s="35" t="s">
        <v>157</v>
      </c>
      <c r="AA23" s="36">
        <v>43271</v>
      </c>
      <c r="AB23" s="58" t="s">
        <v>174</v>
      </c>
      <c r="AC23" s="37">
        <v>1.0040152292620601</v>
      </c>
      <c r="AD23" s="37">
        <v>-0.31727207286450498</v>
      </c>
      <c r="AE23" s="193">
        <v>-0.312</v>
      </c>
      <c r="AF23" s="38"/>
      <c r="AH23" s="198" t="s">
        <v>134</v>
      </c>
      <c r="AI23" s="156">
        <f>_xll.qlCalendarAdvance("TARGET",AI22,AH23,"mf")</f>
        <v>42838</v>
      </c>
      <c r="AJ23" s="199">
        <f>_xll.xlShmInterpRateFwd(curveName,AI23,,5,AI24)</f>
        <v>-3.5426315039631569E-3</v>
      </c>
    </row>
    <row r="24" spans="5:36" ht="11.25" customHeight="1" x14ac:dyDescent="0.25">
      <c r="E24" s="41" t="s">
        <v>109</v>
      </c>
      <c r="F24" s="42"/>
      <c r="G24" s="24">
        <f t="shared" si="3"/>
        <v>-0.30687847299999998</v>
      </c>
      <c r="H24" s="24">
        <v>0</v>
      </c>
      <c r="I24" s="25">
        <f t="shared" si="0"/>
        <v>16</v>
      </c>
      <c r="J24" s="43" t="str">
        <f t="shared" si="1"/>
        <v>e</v>
      </c>
      <c r="K24" s="44">
        <f t="shared" si="6"/>
        <v>-0.30687847299999998</v>
      </c>
      <c r="M24" s="51">
        <v>43271</v>
      </c>
      <c r="N24" s="52">
        <v>1.0040152292620621</v>
      </c>
      <c r="O24" s="29"/>
      <c r="R24" s="29"/>
      <c r="T24" s="31">
        <f>IF(AND(LEN(AA24)&gt;0,AC24&gt;0),_xll.xlShmInterpDisc(curveName,AA24)+0*TYPE($N$3),"")</f>
        <v>1.0042068629739642</v>
      </c>
      <c r="U24" s="32">
        <f>IF(AND(LEN(AA24)&gt;0,AC24&gt;0),100*_xll.xlShmInterpRate(curveName,2,5,AA24)+0*TYPE($N$3),"")</f>
        <v>-0.3120741722561704</v>
      </c>
      <c r="V24" s="33">
        <f t="shared" si="4"/>
        <v>4.2188474935755949E-15</v>
      </c>
      <c r="W24" s="34">
        <f t="shared" si="5"/>
        <v>-1.4377388168895777E-12</v>
      </c>
      <c r="X24" s="35" t="s">
        <v>156</v>
      </c>
      <c r="Y24" s="36">
        <v>42814</v>
      </c>
      <c r="Z24" s="35" t="s">
        <v>157</v>
      </c>
      <c r="AA24" s="36">
        <v>43301</v>
      </c>
      <c r="AB24" s="58" t="s">
        <v>175</v>
      </c>
      <c r="AC24" s="37">
        <v>1.00420686297396</v>
      </c>
      <c r="AD24" s="37">
        <v>-0.31207417225615602</v>
      </c>
      <c r="AE24" s="193">
        <v>-0.30687847299999998</v>
      </c>
      <c r="AF24" s="38"/>
      <c r="AH24" s="198" t="s">
        <v>134</v>
      </c>
      <c r="AI24" s="156">
        <f>_xll.qlCalendarAdvance("TARGET",AI23,AH24,"mf")</f>
        <v>42843</v>
      </c>
      <c r="AJ24" s="199">
        <f>_xll.xlShmInterpRateFwd(curveName,AI24,,5,AI25)</f>
        <v>-3.530187303175157E-3</v>
      </c>
    </row>
    <row r="25" spans="5:36" ht="11.25" customHeight="1" x14ac:dyDescent="0.25">
      <c r="E25" s="41" t="s">
        <v>110</v>
      </c>
      <c r="F25" s="42"/>
      <c r="G25" s="24">
        <f t="shared" si="3"/>
        <v>-0.30148757199999998</v>
      </c>
      <c r="H25" s="24">
        <v>0</v>
      </c>
      <c r="I25" s="25">
        <f t="shared" si="0"/>
        <v>17</v>
      </c>
      <c r="J25" s="43" t="str">
        <f t="shared" si="1"/>
        <v>e</v>
      </c>
      <c r="K25" s="44">
        <f t="shared" si="6"/>
        <v>-0.30148757199999998</v>
      </c>
      <c r="M25" s="51">
        <v>43301</v>
      </c>
      <c r="N25" s="52">
        <v>1.0042068629739642</v>
      </c>
      <c r="O25" s="29"/>
      <c r="Q25" s="59"/>
      <c r="R25" s="29"/>
      <c r="T25" s="31">
        <f>IF(AND(LEN(AA25)&gt;0,AC25&gt;0),_xll.xlShmInterpDisc(curveName,AA25)+0*TYPE($N$3),"")</f>
        <v>1.0043945591856718</v>
      </c>
      <c r="U25" s="32">
        <f>IF(AND(LEN(AA25)&gt;0,AC25&gt;0),100*_xll.xlShmInterpRate(curveName,2,5,AA25)+0*TYPE($N$3),"")</f>
        <v>-0.30660918142837784</v>
      </c>
      <c r="V25" s="33">
        <f t="shared" si="4"/>
        <v>1.7763568394002505E-15</v>
      </c>
      <c r="W25" s="34">
        <f t="shared" si="5"/>
        <v>-2.1815882433884326E-12</v>
      </c>
      <c r="X25" s="35" t="s">
        <v>156</v>
      </c>
      <c r="Y25" s="36">
        <v>42814</v>
      </c>
      <c r="Z25" s="35" t="s">
        <v>157</v>
      </c>
      <c r="AA25" s="36">
        <v>43332</v>
      </c>
      <c r="AB25" s="58" t="s">
        <v>176</v>
      </c>
      <c r="AC25" s="37">
        <v>1.00439455918567</v>
      </c>
      <c r="AD25" s="37">
        <v>-0.30660918142835603</v>
      </c>
      <c r="AE25" s="193">
        <v>-0.30148757199999998</v>
      </c>
      <c r="AF25" s="38"/>
      <c r="AH25" s="198" t="s">
        <v>134</v>
      </c>
      <c r="AI25" s="156">
        <f>_xll.qlCalendarAdvance("TARGET",AI24,AH25,"mf")</f>
        <v>42844</v>
      </c>
      <c r="AJ25" s="199">
        <f>_xll.xlShmInterpRateFwd(curveName,AI25,,5,AI26)</f>
        <v>-3.5300725613670474E-3</v>
      </c>
    </row>
    <row r="26" spans="5:36" ht="11.25" customHeight="1" x14ac:dyDescent="0.25">
      <c r="E26" s="41" t="s">
        <v>111</v>
      </c>
      <c r="F26" s="42"/>
      <c r="G26" s="24">
        <f t="shared" si="3"/>
        <v>-0.29599999999999999</v>
      </c>
      <c r="H26" s="24">
        <v>0</v>
      </c>
      <c r="I26" s="25">
        <f t="shared" si="0"/>
        <v>18</v>
      </c>
      <c r="J26" s="43" t="str">
        <f t="shared" si="1"/>
        <v>e</v>
      </c>
      <c r="K26" s="44">
        <f t="shared" si="6"/>
        <v>-0.29599999999999999</v>
      </c>
      <c r="M26" s="51">
        <v>43332</v>
      </c>
      <c r="N26" s="52">
        <v>1.0043945591856718</v>
      </c>
      <c r="O26" s="29"/>
      <c r="P26" s="60"/>
      <c r="Q26" s="61"/>
      <c r="R26" s="29"/>
      <c r="T26" s="31">
        <f>IF(AND(LEN(AA26)&gt;0,AC26&gt;0),_xll.xlShmInterpDisc(curveName,AA26)+0*TYPE($N$3),"")</f>
        <v>1.0045715787467806</v>
      </c>
      <c r="U26" s="32">
        <f>IF(AND(LEN(AA26)&gt;0,AC26&gt;0),100*_xll.xlShmInterpRate(curveName,2,5,AA26)+0*TYPE($N$3),"")</f>
        <v>-0.30105311014859615</v>
      </c>
      <c r="V26" s="33">
        <f t="shared" si="4"/>
        <v>6.6613381477509392E-16</v>
      </c>
      <c r="W26" s="34">
        <f t="shared" si="5"/>
        <v>-1.915134717478395E-12</v>
      </c>
      <c r="X26" s="35" t="s">
        <v>156</v>
      </c>
      <c r="Y26" s="36">
        <v>42814</v>
      </c>
      <c r="Z26" s="35" t="s">
        <v>157</v>
      </c>
      <c r="AA26" s="36">
        <v>43363</v>
      </c>
      <c r="AB26" s="58" t="s">
        <v>177</v>
      </c>
      <c r="AC26" s="37">
        <v>1.0045715787467799</v>
      </c>
      <c r="AD26" s="37">
        <v>-0.301053110148577</v>
      </c>
      <c r="AE26" s="193">
        <v>-0.29599999999999999</v>
      </c>
      <c r="AF26" s="38"/>
      <c r="AH26" s="198" t="s">
        <v>134</v>
      </c>
      <c r="AI26" s="156">
        <f>_xll.qlCalendarAdvance("TARGET",AI25,AH26,"mf")</f>
        <v>42845</v>
      </c>
      <c r="AJ26" s="199">
        <f>_xll.xlShmInterpRateFwd(curveName,AI26,,5,AI27)</f>
        <v>-3.5317747156708122E-3</v>
      </c>
    </row>
    <row r="27" spans="5:36" ht="11.25" customHeight="1" x14ac:dyDescent="0.25">
      <c r="E27" s="41" t="s">
        <v>112</v>
      </c>
      <c r="F27" s="42"/>
      <c r="G27" s="24">
        <f t="shared" si="3"/>
        <v>-0.29022494799999998</v>
      </c>
      <c r="H27" s="24">
        <v>0</v>
      </c>
      <c r="I27" s="25">
        <f t="shared" si="0"/>
        <v>19</v>
      </c>
      <c r="J27" s="43" t="str">
        <f t="shared" si="1"/>
        <v>e</v>
      </c>
      <c r="K27" s="44">
        <f t="shared" si="6"/>
        <v>-0.29022494799999998</v>
      </c>
      <c r="M27" s="51">
        <v>43363</v>
      </c>
      <c r="N27" s="52">
        <v>1.0045715787467806</v>
      </c>
      <c r="O27" s="29"/>
      <c r="P27" s="60"/>
      <c r="Q27" s="61"/>
      <c r="R27" s="29"/>
      <c r="T27" s="31">
        <f>IF(AND(LEN(AA27)&gt;0,AC27&gt;0),_xll.xlShmInterpDisc(curveName,AA27)+0*TYPE($N$3),"")</f>
        <v>1.0047426500883139</v>
      </c>
      <c r="U27" s="32">
        <f>IF(AND(LEN(AA27)&gt;0,AC27&gt;0),100*_xll.xlShmInterpRate(curveName,2,5,AA27)+0*TYPE($N$3),"")</f>
        <v>-0.29520945159891726</v>
      </c>
      <c r="V27" s="33">
        <f t="shared" si="4"/>
        <v>3.7747582837255322E-15</v>
      </c>
      <c r="W27" s="34">
        <f t="shared" si="5"/>
        <v>-1.1268763699945339E-12</v>
      </c>
      <c r="X27" s="35" t="s">
        <v>156</v>
      </c>
      <c r="Y27" s="36">
        <v>42814</v>
      </c>
      <c r="Z27" s="35" t="s">
        <v>157</v>
      </c>
      <c r="AA27" s="36">
        <v>43395</v>
      </c>
      <c r="AB27" s="35" t="s">
        <v>178</v>
      </c>
      <c r="AC27" s="37">
        <v>1.0047426500883101</v>
      </c>
      <c r="AD27" s="37">
        <v>-0.29520945159890599</v>
      </c>
      <c r="AE27" s="193">
        <v>-0.29022494799999998</v>
      </c>
      <c r="AF27" s="38"/>
      <c r="AH27" s="198" t="s">
        <v>134</v>
      </c>
      <c r="AI27" s="156">
        <f>_xll.qlCalendarAdvance("TARGET",AI26,AH27,"mf")</f>
        <v>42846</v>
      </c>
      <c r="AJ27" s="199">
        <f>_xll.xlShmInterpRateFwd(curveName,AI27,,5,AI28)</f>
        <v>-3.5364230570414518E-3</v>
      </c>
    </row>
    <row r="28" spans="5:36" ht="11.25" customHeight="1" x14ac:dyDescent="0.25">
      <c r="E28" s="41" t="s">
        <v>113</v>
      </c>
      <c r="F28" s="42"/>
      <c r="G28" s="24">
        <f t="shared" si="3"/>
        <v>-0.28482831800000002</v>
      </c>
      <c r="H28" s="24">
        <v>0</v>
      </c>
      <c r="I28" s="25">
        <f t="shared" si="0"/>
        <v>20</v>
      </c>
      <c r="J28" s="43" t="str">
        <f t="shared" si="1"/>
        <v>e</v>
      </c>
      <c r="K28" s="44">
        <f t="shared" si="6"/>
        <v>-0.28482831800000002</v>
      </c>
      <c r="M28" s="51">
        <v>43395</v>
      </c>
      <c r="N28" s="52">
        <v>1.0047426500883139</v>
      </c>
      <c r="O28" s="29"/>
      <c r="R28" s="29"/>
      <c r="T28" s="31">
        <f>IF(AND(LEN(AA28)&gt;0,AC28&gt;0),_xll.xlShmInterpDisc(curveName,AA28)+0*TYPE($N$3),"")</f>
        <v>1.0048860559282156</v>
      </c>
      <c r="U28" s="32">
        <f>IF(AND(LEN(AA28)&gt;0,AC28&gt;0),100*_xll.xlShmInterpRate(curveName,2,5,AA28)+0*TYPE($N$3),"")</f>
        <v>-0.28975042876047241</v>
      </c>
      <c r="V28" s="33">
        <f t="shared" si="4"/>
        <v>-4.4408920985006262E-15</v>
      </c>
      <c r="W28" s="34">
        <f t="shared" si="5"/>
        <v>-1.4432899320127035E-12</v>
      </c>
      <c r="X28" s="35" t="s">
        <v>156</v>
      </c>
      <c r="Y28" s="36">
        <v>42814</v>
      </c>
      <c r="Z28" s="35" t="s">
        <v>157</v>
      </c>
      <c r="AA28" s="36">
        <v>43424</v>
      </c>
      <c r="AB28" s="35" t="s">
        <v>179</v>
      </c>
      <c r="AC28" s="37">
        <v>1.00488605592822</v>
      </c>
      <c r="AD28" s="37">
        <v>-0.28975042876045798</v>
      </c>
      <c r="AE28" s="193">
        <v>-0.28482831800000002</v>
      </c>
      <c r="AF28" s="38"/>
      <c r="AH28" s="198" t="s">
        <v>134</v>
      </c>
      <c r="AI28" s="156">
        <f>_xll.qlCalendarAdvance("TARGET",AI27,AH28,"mf")</f>
        <v>42849</v>
      </c>
      <c r="AJ28" s="199">
        <f>_xll.xlShmInterpRateFwd(curveName,AI28,,5,AI29)</f>
        <v>-3.541643408787873E-3</v>
      </c>
    </row>
    <row r="29" spans="5:36" ht="11.25" customHeight="1" x14ac:dyDescent="0.25">
      <c r="E29" s="41" t="s">
        <v>114</v>
      </c>
      <c r="F29" s="42"/>
      <c r="G29" s="24">
        <f t="shared" si="3"/>
        <v>-0.27900000000000003</v>
      </c>
      <c r="H29" s="24">
        <v>0</v>
      </c>
      <c r="I29" s="25">
        <f t="shared" si="0"/>
        <v>21</v>
      </c>
      <c r="J29" s="43" t="str">
        <f t="shared" si="1"/>
        <v>e</v>
      </c>
      <c r="K29" s="44">
        <f t="shared" si="6"/>
        <v>-0.27900000000000003</v>
      </c>
      <c r="M29" s="51">
        <v>43424</v>
      </c>
      <c r="N29" s="52">
        <v>1.0048860559282156</v>
      </c>
      <c r="O29" s="29"/>
      <c r="R29" s="29"/>
      <c r="T29" s="31">
        <f>IF(AND(LEN(AA29)&gt;0,AC29&gt;0),_xll.xlShmInterpDisc(curveName,AA29)+0*TYPE($N$3),"")</f>
        <v>1.0050209112202244</v>
      </c>
      <c r="U29" s="32">
        <f>IF(AND(LEN(AA29)&gt;0,AC29&gt;0),100*_xll.xlShmInterpRate(curveName,2,5,AA29)+0*TYPE($N$3),"")</f>
        <v>-0.28385826006049103</v>
      </c>
      <c r="V29" s="33">
        <f t="shared" si="4"/>
        <v>4.4408920985006262E-15</v>
      </c>
      <c r="W29" s="34">
        <f t="shared" si="5"/>
        <v>-1.2045919817182948E-12</v>
      </c>
      <c r="X29" s="35" t="s">
        <v>156</v>
      </c>
      <c r="Y29" s="36">
        <v>42814</v>
      </c>
      <c r="Z29" s="35" t="s">
        <v>157</v>
      </c>
      <c r="AA29" s="36">
        <v>43454</v>
      </c>
      <c r="AB29" s="35" t="s">
        <v>180</v>
      </c>
      <c r="AC29" s="37">
        <v>1.00502091122022</v>
      </c>
      <c r="AD29" s="37">
        <v>-0.28385826006047898</v>
      </c>
      <c r="AE29" s="193">
        <v>-0.27900000000000003</v>
      </c>
      <c r="AF29" s="38"/>
      <c r="AH29" s="198" t="s">
        <v>134</v>
      </c>
      <c r="AI29" s="156">
        <f>_xll.qlCalendarAdvance("TARGET",AI28,AH29,"mf")</f>
        <v>42850</v>
      </c>
      <c r="AJ29" s="199">
        <f>_xll.xlShmInterpRateFwd(curveName,AI29,,5,AI30)</f>
        <v>-3.5444376891184274E-3</v>
      </c>
    </row>
    <row r="30" spans="5:36" ht="11.25" customHeight="1" x14ac:dyDescent="0.25">
      <c r="E30" s="41" t="s">
        <v>115</v>
      </c>
      <c r="F30" s="42"/>
      <c r="G30" s="24">
        <f t="shared" si="3"/>
        <v>-0.27245439999999999</v>
      </c>
      <c r="H30" s="24">
        <v>0</v>
      </c>
      <c r="I30" s="25">
        <f t="shared" si="0"/>
        <v>22</v>
      </c>
      <c r="J30" s="43" t="str">
        <f t="shared" si="1"/>
        <v>e</v>
      </c>
      <c r="K30" s="44">
        <f t="shared" si="6"/>
        <v>-0.27245439999999999</v>
      </c>
      <c r="M30" s="51">
        <v>43454</v>
      </c>
      <c r="N30" s="52">
        <v>1.0050209112202244</v>
      </c>
      <c r="O30" s="29"/>
      <c r="R30" s="29"/>
      <c r="T30" s="31">
        <f>IF(AND(LEN(AA30)&gt;0,AC30&gt;0),_xll.xlShmInterpDisc(curveName,AA30)+0*TYPE($N$3),"")</f>
        <v>1.0051478867438606</v>
      </c>
      <c r="U30" s="32">
        <f>IF(AND(LEN(AA30)&gt;0,AC30&gt;0),100*_xll.xlShmInterpRate(curveName,2,5,AA30)+0*TYPE($N$3),"")</f>
        <v>-0.27724242768095492</v>
      </c>
      <c r="V30" s="33">
        <f t="shared" si="4"/>
        <v>6.6613381477509392E-16</v>
      </c>
      <c r="W30" s="34">
        <f t="shared" si="5"/>
        <v>-4.9404924595819466E-13</v>
      </c>
      <c r="X30" s="35" t="s">
        <v>156</v>
      </c>
      <c r="Y30" s="36">
        <v>42814</v>
      </c>
      <c r="Z30" s="35" t="s">
        <v>157</v>
      </c>
      <c r="AA30" s="36">
        <v>43486</v>
      </c>
      <c r="AB30" s="35" t="s">
        <v>181</v>
      </c>
      <c r="AC30" s="37">
        <v>1.0051478867438599</v>
      </c>
      <c r="AD30" s="37">
        <v>-0.27724242768094998</v>
      </c>
      <c r="AE30" s="193">
        <v>-0.27245439999999999</v>
      </c>
      <c r="AF30" s="38"/>
      <c r="AH30" s="198" t="s">
        <v>134</v>
      </c>
      <c r="AI30" s="156">
        <f>_xll.qlCalendarAdvance("TARGET",AI29,AH30,"mf")</f>
        <v>42851</v>
      </c>
      <c r="AJ30" s="199">
        <f>_xll.xlShmInterpRateFwd(curveName,AI30,,5,AI31)</f>
        <v>-3.5473224092191801E-3</v>
      </c>
    </row>
    <row r="31" spans="5:36" ht="11.25" customHeight="1" x14ac:dyDescent="0.25">
      <c r="E31" s="41" t="s">
        <v>116</v>
      </c>
      <c r="F31" s="42"/>
      <c r="G31" s="24">
        <f t="shared" si="3"/>
        <v>-0.26607825899999998</v>
      </c>
      <c r="H31" s="24">
        <v>0</v>
      </c>
      <c r="I31" s="25">
        <f t="shared" si="0"/>
        <v>23</v>
      </c>
      <c r="J31" s="43" t="str">
        <f t="shared" si="1"/>
        <v>e</v>
      </c>
      <c r="K31" s="44">
        <f t="shared" si="6"/>
        <v>-0.26607825899999998</v>
      </c>
      <c r="M31" s="51">
        <v>43486</v>
      </c>
      <c r="N31" s="52">
        <v>1.0051478867438606</v>
      </c>
      <c r="O31" s="29"/>
      <c r="R31" s="29"/>
      <c r="T31" s="31">
        <f>IF(AND(LEN(AA31)&gt;0,AC31&gt;0),_xll.xlShmInterpDisc(curveName,AA31)+0*TYPE($N$3),"")</f>
        <v>1.0052516383863066</v>
      </c>
      <c r="U31" s="32">
        <f>IF(AND(LEN(AA31)&gt;0,AC31&gt;0),100*_xll.xlShmInterpRate(curveName,2,5,AA31)+0*TYPE($N$3),"")</f>
        <v>-0.27079777161768848</v>
      </c>
      <c r="V31" s="33">
        <f t="shared" si="4"/>
        <v>-3.3306690738754696E-15</v>
      </c>
      <c r="W31" s="34">
        <f t="shared" si="5"/>
        <v>-2.4980018054066022E-13</v>
      </c>
      <c r="X31" s="35" t="s">
        <v>156</v>
      </c>
      <c r="Y31" s="36">
        <v>42814</v>
      </c>
      <c r="Z31" s="35" t="s">
        <v>157</v>
      </c>
      <c r="AA31" s="36">
        <v>43516</v>
      </c>
      <c r="AB31" s="35" t="s">
        <v>182</v>
      </c>
      <c r="AC31" s="37">
        <v>1.0052516383863099</v>
      </c>
      <c r="AD31" s="37">
        <v>-0.27079777161768598</v>
      </c>
      <c r="AE31" s="193">
        <v>-0.26607825899999998</v>
      </c>
      <c r="AF31" s="38"/>
      <c r="AH31" s="198" t="s">
        <v>134</v>
      </c>
      <c r="AI31" s="156">
        <f>_xll.qlCalendarAdvance("TARGET",AI30,AH31,"mf")</f>
        <v>42852</v>
      </c>
      <c r="AJ31" s="199">
        <f>_xll.xlShmInterpRateFwd(curveName,AI31,,5,AI32)</f>
        <v>-3.5502773671534818E-3</v>
      </c>
    </row>
    <row r="32" spans="5:36" ht="11.25" customHeight="1" x14ac:dyDescent="0.25">
      <c r="E32" s="41" t="s">
        <v>10</v>
      </c>
      <c r="F32" s="42"/>
      <c r="G32" s="24">
        <f t="shared" si="3"/>
        <v>-0.26</v>
      </c>
      <c r="H32" s="24">
        <v>0</v>
      </c>
      <c r="I32" s="25">
        <f t="shared" si="0"/>
        <v>24</v>
      </c>
      <c r="J32" s="43" t="str">
        <f t="shared" si="1"/>
        <v>e</v>
      </c>
      <c r="K32" s="44">
        <f t="shared" si="6"/>
        <v>-0.26</v>
      </c>
      <c r="M32" s="51">
        <v>43516</v>
      </c>
      <c r="N32" s="52">
        <v>1.0052516383863066</v>
      </c>
      <c r="O32" s="29"/>
      <c r="R32" s="29"/>
      <c r="T32" s="31">
        <f>IF(AND(LEN(AA32)&gt;0,AC32&gt;0),_xll.xlShmInterpDisc(curveName,AA32)+0*TYPE($N$3),"")</f>
        <v>1.0053362682823053</v>
      </c>
      <c r="U32" s="32">
        <f>IF(AND(LEN(AA32)&gt;0,AC32&gt;0),100*_xll.xlShmInterpRate(curveName,2,5,AA32)+0*TYPE($N$3),"")</f>
        <v>-0.26465388434409304</v>
      </c>
      <c r="V32" s="33">
        <f t="shared" si="4"/>
        <v>-4.6629367034256575E-15</v>
      </c>
      <c r="W32" s="34">
        <f t="shared" si="5"/>
        <v>-1.0047518372857667E-12</v>
      </c>
      <c r="X32" s="35" t="s">
        <v>156</v>
      </c>
      <c r="Y32" s="36">
        <v>42814</v>
      </c>
      <c r="Z32" s="35" t="s">
        <v>157</v>
      </c>
      <c r="AA32" s="36">
        <v>43544</v>
      </c>
      <c r="AB32" s="35" t="s">
        <v>10</v>
      </c>
      <c r="AC32" s="37">
        <v>1.0053362682823099</v>
      </c>
      <c r="AD32" s="37">
        <v>-0.26465388434408299</v>
      </c>
      <c r="AE32" s="193">
        <v>-0.26</v>
      </c>
      <c r="AF32" s="38"/>
      <c r="AH32" s="198" t="s">
        <v>134</v>
      </c>
      <c r="AI32" s="156">
        <f>_xll.qlCalendarAdvance("TARGET",AI31,AH32,"mf")</f>
        <v>42853</v>
      </c>
      <c r="AJ32" s="199">
        <f>_xll.xlShmInterpRateFwd(curveName,AI32,,5,AI33)</f>
        <v>-3.557787168110177E-3</v>
      </c>
    </row>
    <row r="33" spans="5:36" ht="11.25" customHeight="1" x14ac:dyDescent="0.25">
      <c r="E33" s="41" t="s">
        <v>20</v>
      </c>
      <c r="F33" s="42"/>
      <c r="G33" s="24">
        <f t="shared" si="3"/>
        <v>-0.17499999999999999</v>
      </c>
      <c r="H33" s="24">
        <v>0</v>
      </c>
      <c r="I33" s="25">
        <f t="shared" si="0"/>
        <v>36</v>
      </c>
      <c r="J33" s="43" t="str">
        <f t="shared" si="1"/>
        <v>e</v>
      </c>
      <c r="K33" s="44">
        <f t="shared" si="6"/>
        <v>-0.17499999999999999</v>
      </c>
      <c r="M33" s="51">
        <v>43544</v>
      </c>
      <c r="N33" s="52">
        <v>1.0053362682823053</v>
      </c>
      <c r="O33" s="29"/>
      <c r="R33" s="29"/>
      <c r="T33" s="31">
        <f>IF(AND(LEN(AA33)&gt;0,AC33&gt;0),_xll.xlShmInterpDisc(curveName,AA33)+0*TYPE($N$3),"")</f>
        <v>1.0053939230107505</v>
      </c>
      <c r="U33" s="32">
        <f>IF(AND(LEN(AA33)&gt;0,AC33&gt;0),100*_xll.xlShmInterpRate(curveName,2,5,AA33)+0*TYPE($N$3),"")</f>
        <v>-0.17849919877573586</v>
      </c>
      <c r="V33" s="33">
        <f t="shared" si="4"/>
        <v>4.4408920985006262E-16</v>
      </c>
      <c r="W33" s="34">
        <f t="shared" si="5"/>
        <v>-4.8572257327350599E-13</v>
      </c>
      <c r="X33" s="35" t="s">
        <v>156</v>
      </c>
      <c r="Y33" s="36">
        <v>42814</v>
      </c>
      <c r="Z33" s="35" t="s">
        <v>157</v>
      </c>
      <c r="AA33" s="36">
        <v>43910</v>
      </c>
      <c r="AB33" s="35" t="s">
        <v>20</v>
      </c>
      <c r="AC33" s="37">
        <v>1.00539392301075</v>
      </c>
      <c r="AD33" s="37">
        <v>-0.17849919877573101</v>
      </c>
      <c r="AE33" s="193">
        <v>-0.17499999999999999</v>
      </c>
      <c r="AF33" s="38"/>
      <c r="AH33" s="198" t="s">
        <v>134</v>
      </c>
      <c r="AI33" s="156">
        <f>_xll.qlCalendarAdvance("TARGET",AI32,AH33,"mf")</f>
        <v>42857</v>
      </c>
      <c r="AJ33" s="199">
        <f>_xll.xlShmInterpRateFwd(curveName,AI33,,5,AI34)</f>
        <v>-3.5653986700056018E-3</v>
      </c>
    </row>
    <row r="34" spans="5:36" ht="11.25" customHeight="1" x14ac:dyDescent="0.25">
      <c r="E34" s="41" t="s">
        <v>21</v>
      </c>
      <c r="F34" s="42"/>
      <c r="G34" s="24">
        <f t="shared" si="3"/>
        <v>-7.5999999999999998E-2</v>
      </c>
      <c r="H34" s="24">
        <v>0</v>
      </c>
      <c r="I34" s="25">
        <f t="shared" si="0"/>
        <v>48</v>
      </c>
      <c r="J34" s="43" t="str">
        <f t="shared" si="1"/>
        <v>e</v>
      </c>
      <c r="K34" s="44">
        <f t="shared" si="6"/>
        <v>-7.5999999999999998E-2</v>
      </c>
      <c r="M34" s="51">
        <v>43910</v>
      </c>
      <c r="N34" s="52">
        <v>1.0053939230107505</v>
      </c>
      <c r="O34" s="29"/>
      <c r="R34" s="29"/>
      <c r="T34" s="31">
        <f>IF(AND(LEN(AA34)&gt;0,AC34&gt;0),_xll.xlShmInterpDisc(curveName,AA34)+0*TYPE($N$3),"")</f>
        <v>1.0031429745118463</v>
      </c>
      <c r="U34" s="32">
        <f>IF(AND(LEN(AA34)&gt;0,AC34&gt;0),100*_xll.xlShmInterpRate(curveName,2,5,AA34)+0*TYPE($N$3),"")</f>
        <v>-7.8076801475787383E-2</v>
      </c>
      <c r="V34" s="33">
        <f t="shared" si="4"/>
        <v>-3.7747582837255322E-15</v>
      </c>
      <c r="W34" s="34">
        <f t="shared" si="5"/>
        <v>2.4147350785597155E-13</v>
      </c>
      <c r="X34" s="35" t="s">
        <v>156</v>
      </c>
      <c r="Y34" s="36">
        <v>42814</v>
      </c>
      <c r="Z34" s="35" t="s">
        <v>157</v>
      </c>
      <c r="AA34" s="36">
        <v>44277</v>
      </c>
      <c r="AB34" s="35" t="s">
        <v>21</v>
      </c>
      <c r="AC34" s="37">
        <v>1.0031429745118501</v>
      </c>
      <c r="AD34" s="37">
        <v>-7.8076801475789798E-2</v>
      </c>
      <c r="AE34" s="193">
        <v>-7.5999999999999998E-2</v>
      </c>
      <c r="AF34" s="38"/>
      <c r="AH34" s="198" t="s">
        <v>134</v>
      </c>
      <c r="AI34" s="156">
        <f>_xll.qlCalendarAdvance("TARGET",AI33,AH34,"mf")</f>
        <v>42858</v>
      </c>
      <c r="AJ34" s="199">
        <f>_xll.xlShmInterpRateFwd(curveName,AI34,,5,AI35)</f>
        <v>-3.5683508217987927E-3</v>
      </c>
    </row>
    <row r="35" spans="5:36" ht="11.25" customHeight="1" x14ac:dyDescent="0.25">
      <c r="E35" s="41" t="s">
        <v>11</v>
      </c>
      <c r="F35" s="42"/>
      <c r="G35" s="24">
        <f t="shared" si="3"/>
        <v>3.5000000000000003E-2</v>
      </c>
      <c r="H35" s="24">
        <v>0</v>
      </c>
      <c r="I35" s="25">
        <f t="shared" ref="I35:I66" si="7">IF(LEN(E35)&gt;0,IF(RIGHT(E35,1)="N",0,LEFT(E35,LEN(E35)-1)*IF(RIGHT(E35,1)="Y",12,1)),"-")</f>
        <v>60</v>
      </c>
      <c r="J35" s="43" t="str">
        <f t="shared" ref="J35:J66" si="8">IF(LEN(E35)&gt;0,IF(I35&gt;0,IF(I35&gt;12,"e",RIGHT(E35,1)),E35),"-")</f>
        <v>e</v>
      </c>
      <c r="K35" s="44">
        <f t="shared" si="6"/>
        <v>3.5000000000000003E-2</v>
      </c>
      <c r="M35" s="51">
        <v>44277</v>
      </c>
      <c r="N35" s="52">
        <v>1.0031429745118463</v>
      </c>
      <c r="O35" s="29"/>
      <c r="R35" s="29"/>
      <c r="T35" s="31">
        <f>IF(AND(LEN(AA35)&gt;0,AC35&gt;0),_xll.xlShmInterpDisc(curveName,AA35)+0*TYPE($N$3),"")</f>
        <v>0.99825935050041181</v>
      </c>
      <c r="U35" s="32">
        <f>IF(AND(LEN(AA35)&gt;0,AC35&gt;0),100*_xll.xlShmInterpRate(curveName,2,5,AA35)+0*TYPE($N$3),"")</f>
        <v>3.4729145790477645E-2</v>
      </c>
      <c r="V35" s="33">
        <f t="shared" si="4"/>
        <v>-2.2204460492503131E-16</v>
      </c>
      <c r="W35" s="34">
        <f t="shared" si="5"/>
        <v>-2.9559688030644793E-13</v>
      </c>
      <c r="X35" s="35" t="s">
        <v>156</v>
      </c>
      <c r="Y35" s="36">
        <v>42814</v>
      </c>
      <c r="Z35" s="35" t="s">
        <v>157</v>
      </c>
      <c r="AA35" s="36">
        <v>44641</v>
      </c>
      <c r="AB35" s="35" t="s">
        <v>11</v>
      </c>
      <c r="AC35" s="37">
        <v>0.99825935050041203</v>
      </c>
      <c r="AD35" s="37">
        <v>3.4729145790480601E-2</v>
      </c>
      <c r="AE35" s="193">
        <v>3.5000000000000003E-2</v>
      </c>
      <c r="AF35" s="38"/>
      <c r="AH35" s="198" t="s">
        <v>134</v>
      </c>
      <c r="AI35" s="156">
        <f>_xll.qlCalendarAdvance("TARGET",AI34,AH35,"mf")</f>
        <v>42859</v>
      </c>
      <c r="AJ35" s="199">
        <f>_xll.xlShmInterpRateFwd(curveName,AI35,,5,AI36)</f>
        <v>-3.5712318002553063E-3</v>
      </c>
    </row>
    <row r="36" spans="5:36" ht="11.25" customHeight="1" x14ac:dyDescent="0.25">
      <c r="E36" s="41" t="s">
        <v>22</v>
      </c>
      <c r="F36" s="42"/>
      <c r="G36" s="24">
        <f t="shared" si="3"/>
        <v>0.157</v>
      </c>
      <c r="H36" s="24">
        <v>0</v>
      </c>
      <c r="I36" s="25">
        <f t="shared" si="7"/>
        <v>72</v>
      </c>
      <c r="J36" s="43" t="str">
        <f t="shared" si="8"/>
        <v>e</v>
      </c>
      <c r="K36" s="44">
        <f t="shared" si="6"/>
        <v>0.157</v>
      </c>
      <c r="M36" s="51">
        <v>44641</v>
      </c>
      <c r="N36" s="52">
        <v>0.99825935050041181</v>
      </c>
      <c r="O36" s="29"/>
      <c r="R36" s="29"/>
      <c r="T36" s="31">
        <f>IF(AND(LEN(AA36)&gt;0,AC36&gt;0),_xll.xlShmInterpDisc(curveName,AA36)+0*TYPE($N$3),"")</f>
        <v>0.99047631118161306</v>
      </c>
      <c r="U36" s="32">
        <f>IF(AND(LEN(AA36)&gt;0,AC36&gt;0),100*_xll.xlShmInterpRate(curveName,2,5,AA36)+0*TYPE($N$3),"")</f>
        <v>0.15912551889698717</v>
      </c>
      <c r="V36" s="33">
        <f t="shared" si="4"/>
        <v>1.1102230246251565E-16</v>
      </c>
      <c r="W36" s="34">
        <f t="shared" si="5"/>
        <v>3.1641356201816961E-13</v>
      </c>
      <c r="X36" s="35" t="s">
        <v>156</v>
      </c>
      <c r="Y36" s="36">
        <v>42814</v>
      </c>
      <c r="Z36" s="35" t="s">
        <v>157</v>
      </c>
      <c r="AA36" s="36">
        <v>45005</v>
      </c>
      <c r="AB36" s="35" t="s">
        <v>22</v>
      </c>
      <c r="AC36" s="37">
        <v>0.99047631118161295</v>
      </c>
      <c r="AD36" s="37">
        <v>0.15912551889698401</v>
      </c>
      <c r="AE36" s="193">
        <v>0.157</v>
      </c>
      <c r="AF36" s="38"/>
      <c r="AH36" s="198" t="s">
        <v>134</v>
      </c>
      <c r="AI36" s="156">
        <f>_xll.qlCalendarAdvance("TARGET",AI35,AH36,"mf")</f>
        <v>42860</v>
      </c>
      <c r="AJ36" s="199">
        <f>_xll.xlShmInterpRateFwd(curveName,AI36,,5,AI37)</f>
        <v>-3.576620456581193E-3</v>
      </c>
    </row>
    <row r="37" spans="5:36" ht="11.25" customHeight="1" x14ac:dyDescent="0.25">
      <c r="E37" s="41" t="s">
        <v>12</v>
      </c>
      <c r="F37" s="42"/>
      <c r="G37" s="24">
        <f t="shared" si="3"/>
        <v>0.28299999999999997</v>
      </c>
      <c r="H37" s="24">
        <v>0</v>
      </c>
      <c r="I37" s="25">
        <f t="shared" si="7"/>
        <v>84</v>
      </c>
      <c r="J37" s="43" t="str">
        <f t="shared" si="8"/>
        <v>e</v>
      </c>
      <c r="K37" s="44">
        <f t="shared" si="6"/>
        <v>0.28299999999999997</v>
      </c>
      <c r="M37" s="51">
        <v>45005</v>
      </c>
      <c r="N37" s="52">
        <v>0.99047631118161306</v>
      </c>
      <c r="O37" s="29"/>
      <c r="R37" s="29"/>
      <c r="T37" s="31">
        <f>IF(AND(LEN(AA37)&gt;0,AC37&gt;0),_xll.xlShmInterpDisc(curveName,AA37)+0*TYPE($N$3),"")</f>
        <v>0.97998053389278439</v>
      </c>
      <c r="U37" s="32">
        <f>IF(AND(LEN(AA37)&gt;0,AC37&gt;0),100*_xll.xlShmInterpRate(curveName,2,5,AA37)+0*TYPE($N$3),"")</f>
        <v>0.28821703922962416</v>
      </c>
      <c r="V37" s="33">
        <f t="shared" si="4"/>
        <v>-1.6653345369377348E-15</v>
      </c>
      <c r="W37" s="34">
        <f t="shared" si="5"/>
        <v>2.9143354396410359E-12</v>
      </c>
      <c r="X37" s="35" t="s">
        <v>156</v>
      </c>
      <c r="Y37" s="36">
        <v>42814</v>
      </c>
      <c r="Z37" s="35" t="s">
        <v>157</v>
      </c>
      <c r="AA37" s="36">
        <v>45371</v>
      </c>
      <c r="AB37" s="35" t="s">
        <v>12</v>
      </c>
      <c r="AC37" s="37">
        <v>0.97998053389278605</v>
      </c>
      <c r="AD37" s="37">
        <v>0.28821703922959502</v>
      </c>
      <c r="AE37" s="193">
        <v>0.28299999999999997</v>
      </c>
      <c r="AF37" s="38"/>
      <c r="AH37" s="198" t="s">
        <v>134</v>
      </c>
      <c r="AI37" s="156">
        <f>_xll.qlCalendarAdvance("TARGET",AI36,AH37,"mf")</f>
        <v>42863</v>
      </c>
      <c r="AJ37" s="199">
        <f>_xll.xlShmInterpRateFwd(curveName,AI37,,5,AI38)</f>
        <v>-3.5816399476333708E-3</v>
      </c>
    </row>
    <row r="38" spans="5:36" ht="11.25" customHeight="1" x14ac:dyDescent="0.25">
      <c r="E38" s="41" t="s">
        <v>13</v>
      </c>
      <c r="F38" s="42"/>
      <c r="G38" s="24">
        <f t="shared" si="3"/>
        <v>0.40799999999999997</v>
      </c>
      <c r="H38" s="24">
        <v>0</v>
      </c>
      <c r="I38" s="25">
        <f t="shared" si="7"/>
        <v>96</v>
      </c>
      <c r="J38" s="43" t="str">
        <f t="shared" si="8"/>
        <v>e</v>
      </c>
      <c r="K38" s="44">
        <f t="shared" si="6"/>
        <v>0.40799999999999997</v>
      </c>
      <c r="M38" s="51">
        <v>45371</v>
      </c>
      <c r="N38" s="52">
        <v>0.97998053389278439</v>
      </c>
      <c r="O38" s="29"/>
      <c r="R38" s="29"/>
      <c r="T38" s="31">
        <f>IF(AND(LEN(AA38)&gt;0,AC38&gt;0),_xll.xlShmInterpDisc(curveName,AA38)+0*TYPE($N$3),"")</f>
        <v>0.96711920452679767</v>
      </c>
      <c r="U38" s="32">
        <f>IF(AND(LEN(AA38)&gt;0,AC38&gt;0),100*_xll.xlShmInterpRate(curveName,2,5,AA38)+0*TYPE($N$3),"")</f>
        <v>0.41706200585463143</v>
      </c>
      <c r="V38" s="33">
        <f t="shared" si="4"/>
        <v>-3.3306690738754696E-14</v>
      </c>
      <c r="W38" s="34">
        <f t="shared" si="5"/>
        <v>4.3243186809149847E-11</v>
      </c>
      <c r="X38" s="35" t="s">
        <v>156</v>
      </c>
      <c r="Y38" s="36">
        <v>42814</v>
      </c>
      <c r="Z38" s="35" t="s">
        <v>157</v>
      </c>
      <c r="AA38" s="36">
        <v>45736</v>
      </c>
      <c r="AB38" s="35" t="s">
        <v>13</v>
      </c>
      <c r="AC38" s="37">
        <v>0.96711920452683098</v>
      </c>
      <c r="AD38" s="37">
        <v>0.417062005854199</v>
      </c>
      <c r="AE38" s="193">
        <v>0.40799999999999997</v>
      </c>
      <c r="AF38" s="38"/>
      <c r="AH38" s="198" t="s">
        <v>134</v>
      </c>
      <c r="AI38" s="156">
        <f>_xll.qlCalendarAdvance("TARGET",AI37,AH38,"mf")</f>
        <v>42864</v>
      </c>
      <c r="AJ38" s="199">
        <f>_xll.xlShmInterpRateFwd(curveName,AI38,,5,AI39)</f>
        <v>-3.583862034745883E-3</v>
      </c>
    </row>
    <row r="39" spans="5:36" ht="11.25" customHeight="1" x14ac:dyDescent="0.25">
      <c r="E39" s="41" t="s">
        <v>14</v>
      </c>
      <c r="F39" s="42"/>
      <c r="G39" s="24">
        <f t="shared" si="3"/>
        <v>0.53</v>
      </c>
      <c r="H39" s="24">
        <v>0</v>
      </c>
      <c r="I39" s="25">
        <f t="shared" si="7"/>
        <v>108</v>
      </c>
      <c r="J39" s="43" t="str">
        <f t="shared" si="8"/>
        <v>e</v>
      </c>
      <c r="K39" s="44">
        <f t="shared" si="6"/>
        <v>0.53</v>
      </c>
      <c r="M39" s="51">
        <v>45736</v>
      </c>
      <c r="N39" s="52">
        <v>0.96711920452679767</v>
      </c>
      <c r="O39" s="29"/>
      <c r="R39" s="29"/>
      <c r="T39" s="31">
        <f>IF(AND(LEN(AA39)&gt;0,AC39&gt;0),_xll.xlShmInterpDisc(curveName,AA39)+0*TYPE($N$3),"")</f>
        <v>0.95215837967133421</v>
      </c>
      <c r="U39" s="32">
        <f>IF(AND(LEN(AA39)&gt;0,AC39&gt;0),100*_xll.xlShmInterpRate(curveName,2,5,AA39)+0*TYPE($N$3),"")</f>
        <v>0.54371683019857864</v>
      </c>
      <c r="V39" s="33">
        <f t="shared" si="4"/>
        <v>-2.7777780076121417E-13</v>
      </c>
      <c r="W39" s="34">
        <f t="shared" si="5"/>
        <v>3.2396307858562068E-10</v>
      </c>
      <c r="X39" s="35" t="s">
        <v>156</v>
      </c>
      <c r="Y39" s="36">
        <v>42814</v>
      </c>
      <c r="Z39" s="35" t="s">
        <v>157</v>
      </c>
      <c r="AA39" s="36">
        <v>46101</v>
      </c>
      <c r="AB39" s="35" t="s">
        <v>14</v>
      </c>
      <c r="AC39" s="37">
        <v>0.95215837967161199</v>
      </c>
      <c r="AD39" s="37">
        <v>0.54371683019533901</v>
      </c>
      <c r="AE39" s="193">
        <v>0.53</v>
      </c>
      <c r="AF39" s="38"/>
      <c r="AH39" s="198" t="s">
        <v>134</v>
      </c>
      <c r="AI39" s="156">
        <f>_xll.qlCalendarAdvance("TARGET",AI38,AH39,"mf")</f>
        <v>42865</v>
      </c>
      <c r="AJ39" s="199">
        <f>_xll.xlShmInterpRateFwd(curveName,AI39,,5,AI40)</f>
        <v>-3.5858917390038172E-3</v>
      </c>
    </row>
    <row r="40" spans="5:36" ht="11.25" customHeight="1" x14ac:dyDescent="0.25">
      <c r="E40" s="41" t="s">
        <v>15</v>
      </c>
      <c r="F40" s="42"/>
      <c r="G40" s="24">
        <f t="shared" si="3"/>
        <v>0.64500000000000002</v>
      </c>
      <c r="H40" s="24">
        <v>0</v>
      </c>
      <c r="I40" s="25">
        <f t="shared" si="7"/>
        <v>120</v>
      </c>
      <c r="J40" s="43" t="str">
        <f t="shared" si="8"/>
        <v>e</v>
      </c>
      <c r="K40" s="44">
        <f t="shared" si="6"/>
        <v>0.64500000000000002</v>
      </c>
      <c r="M40" s="51">
        <v>46101</v>
      </c>
      <c r="N40" s="52">
        <v>0.95215837967133421</v>
      </c>
      <c r="O40" s="29"/>
      <c r="R40" s="29"/>
      <c r="T40" s="31">
        <f>IF(AND(LEN(AA40)&gt;0,AC40&gt;0),_xll.xlShmInterpDisc(curveName,AA40)+0*TYPE($N$3),"")</f>
        <v>0.935616660714221</v>
      </c>
      <c r="U40" s="32">
        <f>IF(AND(LEN(AA40)&gt;0,AC40&gt;0),100*_xll.xlShmInterpRate(curveName,2,5,AA40)+0*TYPE($N$3),"")</f>
        <v>0.6640389413060257</v>
      </c>
      <c r="V40" s="33">
        <f t="shared" si="4"/>
        <v>-1.5479839632348558E-12</v>
      </c>
      <c r="W40" s="34">
        <f t="shared" si="5"/>
        <v>1.6510681710713015E-9</v>
      </c>
      <c r="X40" s="35" t="s">
        <v>156</v>
      </c>
      <c r="Y40" s="36">
        <v>42814</v>
      </c>
      <c r="Z40" s="35" t="s">
        <v>157</v>
      </c>
      <c r="AA40" s="36">
        <v>46468</v>
      </c>
      <c r="AB40" s="35" t="s">
        <v>15</v>
      </c>
      <c r="AC40" s="37">
        <v>0.93561666071576899</v>
      </c>
      <c r="AD40" s="37">
        <v>0.66403894128951502</v>
      </c>
      <c r="AE40" s="193">
        <v>0.64500000000000002</v>
      </c>
      <c r="AF40" s="38"/>
      <c r="AH40" s="198" t="s">
        <v>134</v>
      </c>
      <c r="AI40" s="156">
        <f>_xll.qlCalendarAdvance("TARGET",AI39,AH40,"mf")</f>
        <v>42866</v>
      </c>
      <c r="AJ40" s="199">
        <f>_xll.xlShmInterpRateFwd(curveName,AI40,,5,AI41)</f>
        <v>-3.5877088583232846E-3</v>
      </c>
    </row>
    <row r="41" spans="5:36" ht="11.25" customHeight="1" x14ac:dyDescent="0.25">
      <c r="E41" s="41" t="s">
        <v>23</v>
      </c>
      <c r="F41" s="42"/>
      <c r="G41" s="24">
        <f t="shared" si="3"/>
        <v>0.748</v>
      </c>
      <c r="H41" s="24">
        <v>0</v>
      </c>
      <c r="I41" s="25">
        <f t="shared" si="7"/>
        <v>132</v>
      </c>
      <c r="J41" s="43" t="str">
        <f t="shared" si="8"/>
        <v>e</v>
      </c>
      <c r="K41" s="44">
        <f t="shared" si="6"/>
        <v>0.748</v>
      </c>
      <c r="M41" s="51">
        <v>46468</v>
      </c>
      <c r="N41" s="52">
        <v>0.935616660714221</v>
      </c>
      <c r="O41" s="29"/>
      <c r="R41" s="29"/>
      <c r="T41" s="31">
        <f>IF(AND(LEN(AA41)&gt;0,AC41&gt;0),_xll.xlShmInterpDisc(curveName,AA41)+0*TYPE($N$3),"")</f>
        <v>0.91838289314181254</v>
      </c>
      <c r="U41" s="32">
        <f>IF(AND(LEN(AA41)&gt;0,AC41&gt;0),100*_xll.xlShmInterpRate(curveName,2,5,AA41)+0*TYPE($N$3),"")</f>
        <v>0.7726608986693031</v>
      </c>
      <c r="V41" s="33">
        <f t="shared" si="4"/>
        <v>-6.2484462048928435E-12</v>
      </c>
      <c r="W41" s="34">
        <f t="shared" si="5"/>
        <v>6.1746052715250244E-9</v>
      </c>
      <c r="X41" s="35" t="s">
        <v>156</v>
      </c>
      <c r="Y41" s="36">
        <v>42814</v>
      </c>
      <c r="Z41" s="35" t="s">
        <v>157</v>
      </c>
      <c r="AA41" s="36">
        <v>46832</v>
      </c>
      <c r="AB41" s="35" t="s">
        <v>23</v>
      </c>
      <c r="AC41" s="37">
        <v>0.91838289314806099</v>
      </c>
      <c r="AD41" s="37">
        <v>0.77266089860755705</v>
      </c>
      <c r="AE41" s="193">
        <v>0.748</v>
      </c>
      <c r="AF41" s="38"/>
      <c r="AH41" s="198" t="s">
        <v>134</v>
      </c>
      <c r="AI41" s="156">
        <f>_xll.qlCalendarAdvance("TARGET",AI40,AH41,"mf")</f>
        <v>42867</v>
      </c>
      <c r="AJ41" s="199">
        <f>_xll.xlShmInterpRateFwd(curveName,AI41,,5,AI42)</f>
        <v>-3.5904981531000024E-3</v>
      </c>
    </row>
    <row r="42" spans="5:36" ht="11.25" customHeight="1" x14ac:dyDescent="0.25">
      <c r="E42" s="41" t="s">
        <v>24</v>
      </c>
      <c r="F42" s="42"/>
      <c r="G42" s="24">
        <f t="shared" si="3"/>
        <v>0.83899999999999997</v>
      </c>
      <c r="H42" s="24">
        <v>0</v>
      </c>
      <c r="I42" s="25">
        <f t="shared" si="7"/>
        <v>144</v>
      </c>
      <c r="J42" s="43" t="str">
        <f t="shared" si="8"/>
        <v>e</v>
      </c>
      <c r="K42" s="44">
        <f t="shared" si="6"/>
        <v>0.83899999999999997</v>
      </c>
      <c r="M42" s="51">
        <v>46832</v>
      </c>
      <c r="N42" s="52">
        <v>0.91838289314181254</v>
      </c>
      <c r="O42" s="29"/>
      <c r="R42" s="29"/>
      <c r="T42" s="31">
        <f>IF(AND(LEN(AA42)&gt;0,AC42&gt;0),_xll.xlShmInterpDisc(curveName,AA42)+0*TYPE($N$3),"")</f>
        <v>0.90078597664789528</v>
      </c>
      <c r="U42" s="32">
        <f>IF(AND(LEN(AA42)&gt;0,AC42&gt;0),100*_xll.xlShmInterpRate(curveName,2,5,AA42)+0*TYPE($N$3),"")</f>
        <v>0.86934055446867187</v>
      </c>
      <c r="V42" s="33">
        <f t="shared" si="4"/>
        <v>-1.9863666267383451E-11</v>
      </c>
      <c r="W42" s="34">
        <f t="shared" si="5"/>
        <v>1.8347090513515241E-8</v>
      </c>
      <c r="X42" s="35" t="s">
        <v>156</v>
      </c>
      <c r="Y42" s="36">
        <v>42814</v>
      </c>
      <c r="Z42" s="35" t="s">
        <v>157</v>
      </c>
      <c r="AA42" s="36">
        <v>47197</v>
      </c>
      <c r="AB42" s="35" t="s">
        <v>24</v>
      </c>
      <c r="AC42" s="37">
        <v>0.90078597666775895</v>
      </c>
      <c r="AD42" s="37">
        <v>0.86934055428520096</v>
      </c>
      <c r="AE42" s="193">
        <v>0.83899999999999997</v>
      </c>
      <c r="AF42" s="38"/>
      <c r="AH42" s="198" t="s">
        <v>134</v>
      </c>
      <c r="AI42" s="156">
        <f>_xll.qlCalendarAdvance("TARGET",AI41,AH42,"mf")</f>
        <v>42870</v>
      </c>
      <c r="AJ42" s="199">
        <f>_xll.xlShmInterpRateFwd(curveName,AI42,,5,AI43)</f>
        <v>-3.5924474564506871E-3</v>
      </c>
    </row>
    <row r="43" spans="5:36" ht="11.25" customHeight="1" x14ac:dyDescent="0.25">
      <c r="E43" s="41" t="s">
        <v>25</v>
      </c>
      <c r="F43" s="42"/>
      <c r="G43" s="24">
        <f t="shared" si="3"/>
        <v>0.91767044799999997</v>
      </c>
      <c r="H43" s="24">
        <v>0</v>
      </c>
      <c r="I43" s="25">
        <f t="shared" si="7"/>
        <v>156</v>
      </c>
      <c r="J43" s="43" t="str">
        <f t="shared" si="8"/>
        <v>e</v>
      </c>
      <c r="K43" s="44">
        <f t="shared" si="6"/>
        <v>0.91767044799999997</v>
      </c>
      <c r="M43" s="51">
        <v>47197</v>
      </c>
      <c r="N43" s="52">
        <v>0.90078597664789528</v>
      </c>
      <c r="O43" s="29"/>
      <c r="R43" s="29"/>
      <c r="T43" s="31" t="e">
        <f>IF(AND(LEN(AA43)&gt;0,AC43&gt;0),_xll.xlShmInterpDisc(curveName,AA43)+0*TYPE($N$3),"")</f>
        <v>#VALUE!</v>
      </c>
      <c r="U43" s="32" t="e">
        <f>IF(AND(LEN(AA43)&gt;0,AC43&gt;0),100*_xll.xlShmInterpRate(curveName,2,5,AA43)+0*TYPE($N$3),"")</f>
        <v>#VALUE!</v>
      </c>
      <c r="V43" s="33" t="e">
        <f t="shared" si="4"/>
        <v>#VALUE!</v>
      </c>
      <c r="W43" s="34" t="e">
        <f t="shared" si="5"/>
        <v>#VALUE!</v>
      </c>
      <c r="X43" s="35" t="s">
        <v>156</v>
      </c>
      <c r="Y43" s="36">
        <v>42814</v>
      </c>
      <c r="Z43" s="35" t="s">
        <v>157</v>
      </c>
      <c r="AA43" s="36">
        <v>11037</v>
      </c>
      <c r="AB43" s="35" t="s">
        <v>25</v>
      </c>
      <c r="AC43" s="37">
        <v>0.88326112636685905</v>
      </c>
      <c r="AD43" s="37">
        <v>0.95347336800475602</v>
      </c>
      <c r="AE43" s="193">
        <v>0.91767044799999997</v>
      </c>
      <c r="AF43" s="38"/>
      <c r="AH43" s="198" t="s">
        <v>134</v>
      </c>
      <c r="AI43" s="156">
        <f>_xll.qlCalendarAdvance("TARGET",AI42,AH43,"mf")</f>
        <v>42871</v>
      </c>
      <c r="AJ43" s="199">
        <f>_xll.xlShmInterpRateFwd(curveName,AI43,,5,AI44)</f>
        <v>-3.5928986279185966E-3</v>
      </c>
    </row>
    <row r="44" spans="5:36" ht="11.25" customHeight="1" x14ac:dyDescent="0.25">
      <c r="E44" s="41" t="s">
        <v>26</v>
      </c>
      <c r="F44" s="42"/>
      <c r="G44" s="24">
        <f t="shared" si="3"/>
        <v>0.98532750099999999</v>
      </c>
      <c r="H44" s="24">
        <v>0</v>
      </c>
      <c r="I44" s="25">
        <f t="shared" si="7"/>
        <v>168</v>
      </c>
      <c r="J44" s="43" t="str">
        <f t="shared" si="8"/>
        <v>e</v>
      </c>
      <c r="K44" s="44">
        <f t="shared" si="6"/>
        <v>0.98532750099999999</v>
      </c>
      <c r="M44" s="51">
        <v>47562</v>
      </c>
      <c r="N44" s="52">
        <v>0.88326112631490106</v>
      </c>
      <c r="O44" s="29"/>
      <c r="R44" s="29"/>
      <c r="T44" s="31" t="e">
        <f>IF(AND(LEN(AA44)&gt;0,AC44&gt;0),_xll.xlShmInterpDisc(curveName,AA44)+0*TYPE($N$3),"")</f>
        <v>#VALUE!</v>
      </c>
      <c r="U44" s="32" t="e">
        <f>IF(AND(LEN(AA44)&gt;0,AC44&gt;0),100*_xll.xlShmInterpRate(curveName,2,5,AA44)+0*TYPE($N$3),"")</f>
        <v>#VALUE!</v>
      </c>
      <c r="V44" s="33" t="e">
        <f t="shared" si="4"/>
        <v>#VALUE!</v>
      </c>
      <c r="W44" s="34" t="e">
        <f t="shared" si="5"/>
        <v>#VALUE!</v>
      </c>
      <c r="X44" s="35" t="s">
        <v>156</v>
      </c>
      <c r="Y44" s="36">
        <v>42814</v>
      </c>
      <c r="Z44" s="35" t="s">
        <v>157</v>
      </c>
      <c r="AA44" s="36">
        <v>11402</v>
      </c>
      <c r="AB44" s="35" t="s">
        <v>26</v>
      </c>
      <c r="AC44" s="37">
        <v>0.86599984537282804</v>
      </c>
      <c r="AD44" s="37">
        <v>1.0262409688324701</v>
      </c>
      <c r="AE44" s="193">
        <v>0.98532750099999999</v>
      </c>
      <c r="AF44" s="38"/>
      <c r="AH44" s="198" t="s">
        <v>134</v>
      </c>
      <c r="AI44" s="156">
        <f>_xll.qlCalendarAdvance("TARGET",AI43,AH44,"mf")</f>
        <v>42872</v>
      </c>
      <c r="AJ44" s="199">
        <f>_xll.xlShmInterpRateFwd(curveName,AI44,,5,AI45)</f>
        <v>-3.5930160050982782E-3</v>
      </c>
    </row>
    <row r="45" spans="5:36" ht="11.25" customHeight="1" x14ac:dyDescent="0.25">
      <c r="E45" s="41" t="s">
        <v>16</v>
      </c>
      <c r="F45" s="42"/>
      <c r="G45" s="24">
        <f t="shared" si="3"/>
        <v>1.044</v>
      </c>
      <c r="H45" s="24">
        <v>0</v>
      </c>
      <c r="I45" s="25">
        <f t="shared" si="7"/>
        <v>180</v>
      </c>
      <c r="J45" s="43" t="str">
        <f t="shared" si="8"/>
        <v>e</v>
      </c>
      <c r="K45" s="44">
        <f t="shared" si="6"/>
        <v>1.044</v>
      </c>
      <c r="M45" s="51">
        <v>47927</v>
      </c>
      <c r="N45" s="52">
        <v>0.86599984525611529</v>
      </c>
      <c r="O45" s="29"/>
      <c r="R45" s="29"/>
      <c r="T45" s="31" t="e">
        <f>IF(AND(LEN(AA45)&gt;0,AC45&gt;0),_xll.xlShmInterpDisc(curveName,AA45)+0*TYPE($N$3),"")</f>
        <v>#VALUE!</v>
      </c>
      <c r="U45" s="32" t="e">
        <f>IF(AND(LEN(AA45)&gt;0,AC45&gt;0),100*_xll.xlShmInterpRate(curveName,2,5,AA45)+0*TYPE($N$3),"")</f>
        <v>#VALUE!</v>
      </c>
      <c r="V45" s="33" t="e">
        <f t="shared" si="4"/>
        <v>#VALUE!</v>
      </c>
      <c r="W45" s="34" t="e">
        <f t="shared" si="5"/>
        <v>#VALUE!</v>
      </c>
      <c r="X45" s="35" t="s">
        <v>156</v>
      </c>
      <c r="Y45" s="36">
        <v>42814</v>
      </c>
      <c r="Z45" s="35" t="s">
        <v>157</v>
      </c>
      <c r="AA45" s="36">
        <v>11770</v>
      </c>
      <c r="AB45" s="35" t="s">
        <v>16</v>
      </c>
      <c r="AC45" s="37">
        <v>0.84895811763859996</v>
      </c>
      <c r="AD45" s="37">
        <v>1.0896459476971101</v>
      </c>
      <c r="AE45" s="193">
        <v>1.044</v>
      </c>
      <c r="AF45" s="38"/>
      <c r="AH45" s="198" t="s">
        <v>134</v>
      </c>
      <c r="AI45" s="156">
        <f>_xll.qlCalendarAdvance("TARGET",AI44,AH45,"mf")</f>
        <v>42873</v>
      </c>
      <c r="AJ45" s="199">
        <f>_xll.xlShmInterpRateFwd(curveName,AI45,,5,AI46)</f>
        <v>-3.5927793861437645E-3</v>
      </c>
    </row>
    <row r="46" spans="5:36" ht="11.25" customHeight="1" x14ac:dyDescent="0.25">
      <c r="E46" s="41" t="s">
        <v>27</v>
      </c>
      <c r="F46" s="42"/>
      <c r="G46" s="24">
        <f t="shared" si="3"/>
        <v>1.094013905</v>
      </c>
      <c r="H46" s="24">
        <v>0</v>
      </c>
      <c r="I46" s="25">
        <f t="shared" si="7"/>
        <v>192</v>
      </c>
      <c r="J46" s="43" t="str">
        <f t="shared" si="8"/>
        <v>e</v>
      </c>
      <c r="K46" s="44">
        <f t="shared" si="6"/>
        <v>1.094013905</v>
      </c>
      <c r="M46" s="51">
        <v>48295</v>
      </c>
      <c r="N46" s="52">
        <v>0.84895811740474214</v>
      </c>
      <c r="O46" s="29"/>
      <c r="R46" s="29"/>
      <c r="T46" s="31" t="e">
        <f>IF(AND(LEN(AA46)&gt;0,AC46&gt;0),_xll.xlShmInterpDisc(curveName,AA46)+0*TYPE($N$3),"")</f>
        <v>#VALUE!</v>
      </c>
      <c r="U46" s="32" t="e">
        <f>IF(AND(LEN(AA46)&gt;0,AC46&gt;0),100*_xll.xlShmInterpRate(curveName,2,5,AA46)+0*TYPE($N$3),"")</f>
        <v>#VALUE!</v>
      </c>
      <c r="V46" s="33" t="e">
        <f t="shared" si="4"/>
        <v>#VALUE!</v>
      </c>
      <c r="W46" s="34" t="e">
        <f t="shared" si="5"/>
        <v>#VALUE!</v>
      </c>
      <c r="X46" s="35" t="s">
        <v>156</v>
      </c>
      <c r="Y46" s="36">
        <v>42814</v>
      </c>
      <c r="Z46" s="35" t="s">
        <v>157</v>
      </c>
      <c r="AA46" s="36">
        <v>12134</v>
      </c>
      <c r="AB46" s="35" t="s">
        <v>27</v>
      </c>
      <c r="AC46" s="37">
        <v>0.83251134242522795</v>
      </c>
      <c r="AD46" s="37">
        <v>1.1439148218537001</v>
      </c>
      <c r="AE46" s="193">
        <v>1.094013905</v>
      </c>
      <c r="AF46" s="38"/>
      <c r="AH46" s="198" t="s">
        <v>134</v>
      </c>
      <c r="AI46" s="156">
        <f>_xll.qlCalendarAdvance("TARGET",AI45,AH46,"mf")</f>
        <v>42874</v>
      </c>
      <c r="AJ46" s="199">
        <f>_xll.xlShmInterpRateFwd(curveName,AI46,,5,AI47)</f>
        <v>-3.590989823434206E-3</v>
      </c>
    </row>
    <row r="47" spans="5:36" ht="11.25" customHeight="1" x14ac:dyDescent="0.25">
      <c r="E47" s="41" t="s">
        <v>28</v>
      </c>
      <c r="F47" s="42"/>
      <c r="G47" s="24">
        <f t="shared" si="3"/>
        <v>1.136954993</v>
      </c>
      <c r="H47" s="24">
        <v>0</v>
      </c>
      <c r="I47" s="25">
        <f t="shared" si="7"/>
        <v>204</v>
      </c>
      <c r="J47" s="43" t="str">
        <f t="shared" si="8"/>
        <v>e</v>
      </c>
      <c r="K47" s="44">
        <f t="shared" si="6"/>
        <v>1.136954993</v>
      </c>
      <c r="M47" s="51">
        <v>48659</v>
      </c>
      <c r="N47" s="52">
        <v>0.83251134200200372</v>
      </c>
      <c r="O47" s="29"/>
      <c r="R47" s="29"/>
      <c r="T47" s="31" t="e">
        <f>IF(AND(LEN(AA47)&gt;0,AC47&gt;0),_xll.xlShmInterpDisc(curveName,AA47)+0*TYPE($N$3),"")</f>
        <v>#VALUE!</v>
      </c>
      <c r="U47" s="32" t="e">
        <f>IF(AND(LEN(AA47)&gt;0,AC47&gt;0),100*_xll.xlShmInterpRate(curveName,2,5,AA47)+0*TYPE($N$3),"")</f>
        <v>#VALUE!</v>
      </c>
      <c r="V47" s="33" t="e">
        <f t="shared" si="4"/>
        <v>#VALUE!</v>
      </c>
      <c r="W47" s="34" t="e">
        <f t="shared" si="5"/>
        <v>#VALUE!</v>
      </c>
      <c r="X47" s="35" t="s">
        <v>156</v>
      </c>
      <c r="Y47" s="36">
        <v>42814</v>
      </c>
      <c r="Z47" s="35" t="s">
        <v>157</v>
      </c>
      <c r="AA47" s="36">
        <v>12498</v>
      </c>
      <c r="AB47" s="35" t="s">
        <v>28</v>
      </c>
      <c r="AC47" s="37">
        <v>0.81654869523025397</v>
      </c>
      <c r="AD47" s="37">
        <v>1.1906339323781301</v>
      </c>
      <c r="AE47" s="193">
        <v>1.136954993</v>
      </c>
      <c r="AF47" s="38"/>
      <c r="AH47" s="198" t="s">
        <v>134</v>
      </c>
      <c r="AI47" s="156">
        <f>_xll.qlCalendarAdvance("TARGET",AI46,AH47,"mf")</f>
        <v>42877</v>
      </c>
      <c r="AJ47" s="199">
        <f>_xll.xlShmInterpRateFwd(curveName,AI47,,5,AI48)</f>
        <v>-3.5879574637936442E-3</v>
      </c>
    </row>
    <row r="48" spans="5:36" ht="11.25" customHeight="1" x14ac:dyDescent="0.25">
      <c r="E48" s="41" t="s">
        <v>29</v>
      </c>
      <c r="F48" s="42"/>
      <c r="G48" s="24">
        <f t="shared" si="3"/>
        <v>1.1736680500000001</v>
      </c>
      <c r="H48" s="24">
        <v>0</v>
      </c>
      <c r="I48" s="25">
        <f t="shared" si="7"/>
        <v>216</v>
      </c>
      <c r="J48" s="43" t="str">
        <f t="shared" si="8"/>
        <v>e</v>
      </c>
      <c r="K48" s="44">
        <f t="shared" si="6"/>
        <v>1.1736680500000001</v>
      </c>
      <c r="M48" s="51">
        <v>49023</v>
      </c>
      <c r="N48" s="52">
        <v>0.81654869452313594</v>
      </c>
      <c r="O48" s="29"/>
      <c r="R48" s="29"/>
      <c r="T48" s="31" t="e">
        <f>IF(AND(LEN(AA48)&gt;0,AC48&gt;0),_xll.xlShmInterpDisc(curveName,AA48)+0*TYPE($N$3),"")</f>
        <v>#VALUE!</v>
      </c>
      <c r="U48" s="32" t="e">
        <f>IF(AND(LEN(AA48)&gt;0,AC48&gt;0),100*_xll.xlShmInterpRate(curveName,2,5,AA48)+0*TYPE($N$3),"")</f>
        <v>#VALUE!</v>
      </c>
      <c r="V48" s="33" t="e">
        <f t="shared" si="4"/>
        <v>#VALUE!</v>
      </c>
      <c r="W48" s="34" t="e">
        <f t="shared" si="5"/>
        <v>#VALUE!</v>
      </c>
      <c r="X48" s="35" t="s">
        <v>156</v>
      </c>
      <c r="Y48" s="36">
        <v>42814</v>
      </c>
      <c r="Z48" s="35" t="s">
        <v>157</v>
      </c>
      <c r="AA48" s="36">
        <v>12863</v>
      </c>
      <c r="AB48" s="35" t="s">
        <v>29</v>
      </c>
      <c r="AC48" s="37">
        <v>0.80109086660015605</v>
      </c>
      <c r="AD48" s="37">
        <v>1.2306176249357901</v>
      </c>
      <c r="AE48" s="193">
        <v>1.1736680500000001</v>
      </c>
      <c r="AF48" s="38"/>
      <c r="AH48" s="198" t="s">
        <v>134</v>
      </c>
      <c r="AI48" s="156">
        <f>_xll.qlCalendarAdvance("TARGET",AI47,AH48,"mf")</f>
        <v>42878</v>
      </c>
      <c r="AJ48" s="199">
        <f>_xll.xlShmInterpRateFwd(curveName,AI48,,5,AI49)</f>
        <v>-3.5860671821137313E-3</v>
      </c>
    </row>
    <row r="49" spans="5:36" ht="11.25" customHeight="1" x14ac:dyDescent="0.25">
      <c r="E49" s="41" t="s">
        <v>30</v>
      </c>
      <c r="F49" s="42"/>
      <c r="G49" s="24">
        <f t="shared" si="3"/>
        <v>1.20483684</v>
      </c>
      <c r="H49" s="24">
        <v>0</v>
      </c>
      <c r="I49" s="25">
        <f t="shared" si="7"/>
        <v>228</v>
      </c>
      <c r="J49" s="43" t="str">
        <f t="shared" si="8"/>
        <v>e</v>
      </c>
      <c r="K49" s="44">
        <f t="shared" si="6"/>
        <v>1.20483684</v>
      </c>
      <c r="M49" s="51">
        <v>49388</v>
      </c>
      <c r="N49" s="52">
        <v>0.80109086549663278</v>
      </c>
      <c r="O49" s="29"/>
      <c r="R49" s="29"/>
      <c r="T49" s="31" t="e">
        <f>IF(AND(LEN(AA49)&gt;0,AC49&gt;0),_xll.xlShmInterpDisc(curveName,AA49)+0*TYPE($N$3),"")</f>
        <v>#VALUE!</v>
      </c>
      <c r="U49" s="32" t="e">
        <f>IF(AND(LEN(AA49)&gt;0,AC49&gt;0),100*_xll.xlShmInterpRate(curveName,2,5,AA49)+0*TYPE($N$3),"")</f>
        <v>#VALUE!</v>
      </c>
      <c r="V49" s="33" t="e">
        <f t="shared" si="4"/>
        <v>#VALUE!</v>
      </c>
      <c r="W49" s="34" t="e">
        <f t="shared" si="5"/>
        <v>#VALUE!</v>
      </c>
      <c r="X49" s="35" t="s">
        <v>156</v>
      </c>
      <c r="Y49" s="36">
        <v>42814</v>
      </c>
      <c r="Z49" s="35" t="s">
        <v>157</v>
      </c>
      <c r="AA49" s="36">
        <v>13229</v>
      </c>
      <c r="AB49" s="35" t="s">
        <v>30</v>
      </c>
      <c r="AC49" s="37">
        <v>0.78617737450596703</v>
      </c>
      <c r="AD49" s="37">
        <v>1.2645318017867999</v>
      </c>
      <c r="AE49" s="193">
        <v>1.20483684</v>
      </c>
      <c r="AF49" s="38"/>
      <c r="AH49" s="198" t="s">
        <v>134</v>
      </c>
      <c r="AI49" s="156">
        <f>_xll.qlCalendarAdvance("TARGET",AI48,AH49,"mf")</f>
        <v>42879</v>
      </c>
      <c r="AJ49" s="199">
        <f>_xll.xlShmInterpRateFwd(curveName,AI49,,5,AI50)</f>
        <v>-3.584143213297716E-3</v>
      </c>
    </row>
    <row r="50" spans="5:36" ht="11.25" customHeight="1" x14ac:dyDescent="0.25">
      <c r="E50" s="41" t="s">
        <v>17</v>
      </c>
      <c r="F50" s="42"/>
      <c r="G50" s="24">
        <f t="shared" si="3"/>
        <v>1.2310000000000001</v>
      </c>
      <c r="H50" s="24">
        <v>0</v>
      </c>
      <c r="I50" s="25">
        <f t="shared" si="7"/>
        <v>240</v>
      </c>
      <c r="J50" s="43" t="str">
        <f t="shared" si="8"/>
        <v>e</v>
      </c>
      <c r="K50" s="44">
        <f t="shared" si="6"/>
        <v>1.2310000000000001</v>
      </c>
      <c r="M50" s="51">
        <v>49754</v>
      </c>
      <c r="N50" s="52">
        <v>0.78617737288357892</v>
      </c>
      <c r="O50" s="29"/>
      <c r="R50" s="29"/>
      <c r="T50" s="31" t="e">
        <f>IF(AND(LEN(AA50)&gt;0,AC50&gt;0),_xll.xlShmInterpDisc(curveName,AA50)+0*TYPE($N$3),"")</f>
        <v>#VALUE!</v>
      </c>
      <c r="U50" s="32" t="e">
        <f>IF(AND(LEN(AA50)&gt;0,AC50&gt;0),100*_xll.xlShmInterpRate(curveName,2,5,AA50)+0*TYPE($N$3),"")</f>
        <v>#VALUE!</v>
      </c>
      <c r="V50" s="33" t="e">
        <f t="shared" si="4"/>
        <v>#VALUE!</v>
      </c>
      <c r="W50" s="34" t="e">
        <f t="shared" si="5"/>
        <v>#VALUE!</v>
      </c>
      <c r="X50" s="35" t="s">
        <v>156</v>
      </c>
      <c r="Y50" s="36">
        <v>42814</v>
      </c>
      <c r="Z50" s="35" t="s">
        <v>157</v>
      </c>
      <c r="AA50" s="36">
        <v>13594</v>
      </c>
      <c r="AB50" s="35" t="s">
        <v>17</v>
      </c>
      <c r="AC50" s="37">
        <v>0.77189924826707601</v>
      </c>
      <c r="AD50" s="37">
        <v>1.2929122231303301</v>
      </c>
      <c r="AE50" s="193">
        <v>1.2310000000000001</v>
      </c>
      <c r="AF50" s="38"/>
      <c r="AH50" s="198" t="s">
        <v>134</v>
      </c>
      <c r="AI50" s="156">
        <f>_xll.qlCalendarAdvance("TARGET",AI49,AH50,"mf")</f>
        <v>42880</v>
      </c>
      <c r="AJ50" s="199">
        <f>_xll.xlShmInterpRateFwd(curveName,AI50,,5,AI51)</f>
        <v>-3.5821895485523801E-3</v>
      </c>
    </row>
    <row r="51" spans="5:36" ht="11.25" customHeight="1" x14ac:dyDescent="0.25">
      <c r="E51" s="41" t="s">
        <v>31</v>
      </c>
      <c r="F51" s="42"/>
      <c r="G51" s="24">
        <f t="shared" si="3"/>
        <v>1.253038799</v>
      </c>
      <c r="H51" s="24">
        <v>0</v>
      </c>
      <c r="I51" s="25">
        <f t="shared" si="7"/>
        <v>252</v>
      </c>
      <c r="J51" s="43" t="str">
        <f t="shared" si="8"/>
        <v>e</v>
      </c>
      <c r="K51" s="44">
        <f t="shared" ref="K51:K76" si="9">IF(LEN(E51)&gt;0,IF(ISNUMBER(G51),G51,F51)+H51,"")</f>
        <v>1.253038799</v>
      </c>
      <c r="M51" s="51">
        <v>50119</v>
      </c>
      <c r="N51" s="52">
        <v>0.77189924600639148</v>
      </c>
      <c r="O51" s="29"/>
      <c r="R51" s="29"/>
      <c r="T51" s="31" t="e">
        <f>IF(AND(LEN(AA51)&gt;0,AC51&gt;0),_xll.xlShmInterpDisc(curveName,AA51)+0*TYPE($N$3),"")</f>
        <v>#VALUE!</v>
      </c>
      <c r="U51" s="32" t="e">
        <f>IF(AND(LEN(AA51)&gt;0,AC51&gt;0),100*_xll.xlShmInterpRate(curveName,2,5,AA51)+0*TYPE($N$3),"")</f>
        <v>#VALUE!</v>
      </c>
      <c r="V51" s="33" t="e">
        <f t="shared" si="4"/>
        <v>#VALUE!</v>
      </c>
      <c r="W51" s="34" t="e">
        <f t="shared" si="5"/>
        <v>#VALUE!</v>
      </c>
      <c r="X51" s="35" t="s">
        <v>156</v>
      </c>
      <c r="Y51" s="36">
        <v>42814</v>
      </c>
      <c r="Z51" s="35" t="s">
        <v>157</v>
      </c>
      <c r="AA51" s="36">
        <v>13961</v>
      </c>
      <c r="AB51" s="35" t="s">
        <v>31</v>
      </c>
      <c r="AC51" s="37">
        <v>0.75813040317771696</v>
      </c>
      <c r="AD51" s="37">
        <v>1.31668125824428</v>
      </c>
      <c r="AE51" s="193">
        <v>1.253038799</v>
      </c>
      <c r="AF51" s="38"/>
      <c r="AH51" s="198" t="s">
        <v>134</v>
      </c>
      <c r="AI51" s="156">
        <f>_xll.qlCalendarAdvance("TARGET",AI50,AH51,"mf")</f>
        <v>42881</v>
      </c>
      <c r="AJ51" s="199">
        <f>_xll.xlShmInterpRateFwd(curveName,AI51,,5,AI52)</f>
        <v>-3.5781681101176412E-3</v>
      </c>
    </row>
    <row r="52" spans="5:36" ht="11.25" customHeight="1" x14ac:dyDescent="0.25">
      <c r="E52" s="41" t="s">
        <v>32</v>
      </c>
      <c r="F52" s="42"/>
      <c r="G52" s="24">
        <f t="shared" si="3"/>
        <v>1.271267688</v>
      </c>
      <c r="H52" s="24">
        <v>0</v>
      </c>
      <c r="I52" s="25">
        <f t="shared" si="7"/>
        <v>264</v>
      </c>
      <c r="J52" s="43" t="str">
        <f t="shared" si="8"/>
        <v>e</v>
      </c>
      <c r="K52" s="44">
        <f t="shared" si="9"/>
        <v>1.271267688</v>
      </c>
      <c r="M52" s="51">
        <v>50486</v>
      </c>
      <c r="N52" s="52">
        <v>0.75813040016382871</v>
      </c>
      <c r="O52" s="29"/>
      <c r="R52" s="29"/>
      <c r="T52" s="31" t="e">
        <f>IF(AND(LEN(AA52)&gt;0,AC52&gt;0),_xll.xlShmInterpDisc(curveName,AA52)+0*TYPE($N$3),"")</f>
        <v>#VALUE!</v>
      </c>
      <c r="U52" s="32" t="e">
        <f>IF(AND(LEN(AA52)&gt;0,AC52&gt;0),100*_xll.xlShmInterpRate(curveName,2,5,AA52)+0*TYPE($N$3),"")</f>
        <v>#VALUE!</v>
      </c>
      <c r="V52" s="33" t="e">
        <f t="shared" si="4"/>
        <v>#VALUE!</v>
      </c>
      <c r="W52" s="34" t="e">
        <f t="shared" si="5"/>
        <v>#VALUE!</v>
      </c>
      <c r="X52" s="35" t="s">
        <v>156</v>
      </c>
      <c r="Y52" s="36">
        <v>42814</v>
      </c>
      <c r="Z52" s="35" t="s">
        <v>157</v>
      </c>
      <c r="AA52" s="36">
        <v>14325</v>
      </c>
      <c r="AB52" s="35" t="s">
        <v>32</v>
      </c>
      <c r="AC52" s="37">
        <v>0.74503452788872104</v>
      </c>
      <c r="AD52" s="37">
        <v>1.3361756363652699</v>
      </c>
      <c r="AE52" s="193">
        <v>1.271267688</v>
      </c>
      <c r="AF52" s="38"/>
      <c r="AH52" s="198" t="s">
        <v>134</v>
      </c>
      <c r="AI52" s="156">
        <f>_xll.qlCalendarAdvance("TARGET",AI51,AH52,"mf")</f>
        <v>42884</v>
      </c>
      <c r="AJ52" s="199">
        <f>_xll.xlShmInterpRateFwd(curveName,AI52,,5,AI53)</f>
        <v>-3.5741577530412762E-3</v>
      </c>
    </row>
    <row r="53" spans="5:36" ht="11.25" customHeight="1" x14ac:dyDescent="0.25">
      <c r="E53" s="41" t="s">
        <v>33</v>
      </c>
      <c r="F53" s="42"/>
      <c r="G53" s="24">
        <f t="shared" si="3"/>
        <v>1.2864952890000001</v>
      </c>
      <c r="H53" s="24">
        <v>0</v>
      </c>
      <c r="I53" s="25">
        <f t="shared" si="7"/>
        <v>276</v>
      </c>
      <c r="J53" s="43" t="str">
        <f t="shared" si="8"/>
        <v>e</v>
      </c>
      <c r="K53" s="44">
        <f t="shared" si="9"/>
        <v>1.2864952890000001</v>
      </c>
      <c r="M53" s="51">
        <v>50850</v>
      </c>
      <c r="N53" s="52">
        <v>0.74503452403409631</v>
      </c>
      <c r="O53" s="29"/>
      <c r="R53" s="29"/>
      <c r="T53" s="31" t="e">
        <f>IF(AND(LEN(AA53)&gt;0,AC53&gt;0),_xll.xlShmInterpDisc(curveName,AA53)+0*TYPE($N$3),"")</f>
        <v>#VALUE!</v>
      </c>
      <c r="U53" s="32" t="e">
        <f>IF(AND(LEN(AA53)&gt;0,AC53&gt;0),100*_xll.xlShmInterpRate(curveName,2,5,AA53)+0*TYPE($N$3),"")</f>
        <v>#VALUE!</v>
      </c>
      <c r="V53" s="33" t="e">
        <f t="shared" si="4"/>
        <v>#VALUE!</v>
      </c>
      <c r="W53" s="34" t="e">
        <f t="shared" si="5"/>
        <v>#VALUE!</v>
      </c>
      <c r="X53" s="35" t="s">
        <v>156</v>
      </c>
      <c r="Y53" s="36">
        <v>42814</v>
      </c>
      <c r="Z53" s="35" t="s">
        <v>157</v>
      </c>
      <c r="AA53" s="36">
        <v>14690</v>
      </c>
      <c r="AB53" s="35" t="s">
        <v>33</v>
      </c>
      <c r="AC53" s="37">
        <v>0.73242648627774898</v>
      </c>
      <c r="AD53" s="37">
        <v>1.35226877635406</v>
      </c>
      <c r="AE53" s="193">
        <v>1.2864952890000001</v>
      </c>
      <c r="AF53" s="38"/>
      <c r="AH53" s="198" t="s">
        <v>134</v>
      </c>
      <c r="AI53" s="156">
        <f>_xll.qlCalendarAdvance("TARGET",AI52,AH53,"mf")</f>
        <v>42885</v>
      </c>
      <c r="AJ53" s="199">
        <f>_xll.xlShmInterpRateFwd(curveName,AI53,,5,AI54)</f>
        <v>-3.5721154759462532E-3</v>
      </c>
    </row>
    <row r="54" spans="5:36" ht="11.25" customHeight="1" x14ac:dyDescent="0.25">
      <c r="E54" s="41" t="s">
        <v>34</v>
      </c>
      <c r="F54" s="42"/>
      <c r="G54" s="24">
        <f t="shared" si="3"/>
        <v>1.2992243800000001</v>
      </c>
      <c r="H54" s="24">
        <v>0</v>
      </c>
      <c r="I54" s="25">
        <f t="shared" si="7"/>
        <v>288</v>
      </c>
      <c r="J54" s="43" t="str">
        <f t="shared" si="8"/>
        <v>e</v>
      </c>
      <c r="K54" s="44">
        <f t="shared" si="9"/>
        <v>1.2992243800000001</v>
      </c>
      <c r="M54" s="51">
        <v>51215</v>
      </c>
      <c r="N54" s="52">
        <v>0.73242648150837297</v>
      </c>
      <c r="O54" s="29"/>
      <c r="R54" s="29"/>
      <c r="T54" s="31" t="e">
        <f>IF(AND(LEN(AA54)&gt;0,AC54&gt;0),_xll.xlShmInterpDisc(curveName,AA54)+0*TYPE($N$3),"")</f>
        <v>#VALUE!</v>
      </c>
      <c r="U54" s="32" t="e">
        <f>IF(AND(LEN(AA54)&gt;0,AC54&gt;0),100*_xll.xlShmInterpRate(curveName,2,5,AA54)+0*TYPE($N$3),"")</f>
        <v>#VALUE!</v>
      </c>
      <c r="V54" s="33" t="e">
        <f t="shared" si="4"/>
        <v>#VALUE!</v>
      </c>
      <c r="W54" s="34" t="e">
        <f t="shared" si="5"/>
        <v>#VALUE!</v>
      </c>
      <c r="X54" s="35" t="s">
        <v>156</v>
      </c>
      <c r="Y54" s="36">
        <v>42814</v>
      </c>
      <c r="Z54" s="35" t="s">
        <v>157</v>
      </c>
      <c r="AA54" s="36">
        <v>15055</v>
      </c>
      <c r="AB54" s="35" t="s">
        <v>34</v>
      </c>
      <c r="AC54" s="37">
        <v>0.72029043894216305</v>
      </c>
      <c r="AD54" s="37">
        <v>1.36552768215834</v>
      </c>
      <c r="AE54" s="193">
        <v>1.2992243800000001</v>
      </c>
      <c r="AF54" s="38"/>
      <c r="AH54" s="198" t="s">
        <v>134</v>
      </c>
      <c r="AI54" s="156">
        <f>_xll.qlCalendarAdvance("TARGET",AI53,AH54,"mf")</f>
        <v>42886</v>
      </c>
      <c r="AJ54" s="199">
        <f>_xll.xlShmInterpRateFwd(curveName,AI54,,5,AI55)</f>
        <v>-3.5700674500039535E-3</v>
      </c>
    </row>
    <row r="55" spans="5:36" ht="11.25" customHeight="1" x14ac:dyDescent="0.25">
      <c r="E55" s="41" t="s">
        <v>18</v>
      </c>
      <c r="F55" s="42"/>
      <c r="G55" s="24">
        <f t="shared" si="3"/>
        <v>1.31</v>
      </c>
      <c r="H55" s="24">
        <v>0</v>
      </c>
      <c r="I55" s="25">
        <f t="shared" si="7"/>
        <v>300</v>
      </c>
      <c r="J55" s="43" t="str">
        <f t="shared" si="8"/>
        <v>e</v>
      </c>
      <c r="K55" s="44">
        <f t="shared" si="9"/>
        <v>1.31</v>
      </c>
      <c r="M55" s="51">
        <v>51580</v>
      </c>
      <c r="N55" s="52">
        <v>0.72029043320414943</v>
      </c>
      <c r="O55" s="29"/>
      <c r="R55" s="29"/>
      <c r="T55" s="31" t="e">
        <f>IF(AND(LEN(AA55)&gt;0,AC55&gt;0),_xll.xlShmInterpDisc(curveName,AA55)+0*TYPE($N$3),"")</f>
        <v>#VALUE!</v>
      </c>
      <c r="U55" s="32" t="e">
        <f>IF(AND(LEN(AA55)&gt;0,AC55&gt;0),100*_xll.xlShmInterpRate(curveName,2,5,AA55)+0*TYPE($N$3),"")</f>
        <v>#VALUE!</v>
      </c>
      <c r="V55" s="33" t="e">
        <f t="shared" si="4"/>
        <v>#VALUE!</v>
      </c>
      <c r="W55" s="34" t="e">
        <f t="shared" si="5"/>
        <v>#VALUE!</v>
      </c>
      <c r="X55" s="35" t="s">
        <v>156</v>
      </c>
      <c r="Y55" s="36">
        <v>42814</v>
      </c>
      <c r="Z55" s="35" t="s">
        <v>157</v>
      </c>
      <c r="AA55" s="36">
        <v>15420</v>
      </c>
      <c r="AB55" s="35" t="s">
        <v>18</v>
      </c>
      <c r="AC55" s="37">
        <v>0.70855917595526696</v>
      </c>
      <c r="AD55" s="37">
        <v>1.3765782229918899</v>
      </c>
      <c r="AE55" s="193">
        <v>1.31</v>
      </c>
      <c r="AF55" s="38"/>
      <c r="AH55" s="198" t="s">
        <v>134</v>
      </c>
      <c r="AI55" s="156">
        <f>_xll.qlCalendarAdvance("TARGET",AI54,AH55,"mf")</f>
        <v>42887</v>
      </c>
      <c r="AJ55" s="199">
        <f>_xll.xlShmInterpRateFwd(curveName,AI55,,5,AI56)</f>
        <v>-3.5680176662602533E-3</v>
      </c>
    </row>
    <row r="56" spans="5:36" ht="11.25" customHeight="1" x14ac:dyDescent="0.25">
      <c r="E56" s="41" t="s">
        <v>35</v>
      </c>
      <c r="F56" s="42"/>
      <c r="G56" s="24">
        <f t="shared" si="3"/>
        <v>1.319298802</v>
      </c>
      <c r="H56" s="24">
        <v>0</v>
      </c>
      <c r="I56" s="25">
        <f t="shared" si="7"/>
        <v>312</v>
      </c>
      <c r="J56" s="43" t="str">
        <f t="shared" si="8"/>
        <v>e</v>
      </c>
      <c r="K56" s="44">
        <f t="shared" si="9"/>
        <v>1.319298802</v>
      </c>
      <c r="M56" s="51">
        <v>51945</v>
      </c>
      <c r="N56" s="52">
        <v>0.70855916920313455</v>
      </c>
      <c r="O56" s="29"/>
      <c r="R56" s="29"/>
      <c r="T56" s="31" t="e">
        <f>IF(AND(LEN(AA56)&gt;0,AC56&gt;0),_xll.xlShmInterpDisc(curveName,AA56)+0*TYPE($N$3),"")</f>
        <v>#VALUE!</v>
      </c>
      <c r="U56" s="32" t="e">
        <f>IF(AND(LEN(AA56)&gt;0,AC56&gt;0),100*_xll.xlShmInterpRate(curveName,2,5,AA56)+0*TYPE($N$3),"")</f>
        <v>#VALUE!</v>
      </c>
      <c r="V56" s="33" t="e">
        <f t="shared" si="4"/>
        <v>#VALUE!</v>
      </c>
      <c r="W56" s="34" t="e">
        <f t="shared" si="5"/>
        <v>#VALUE!</v>
      </c>
      <c r="X56" s="35" t="s">
        <v>156</v>
      </c>
      <c r="Y56" s="36">
        <v>42814</v>
      </c>
      <c r="Z56" s="35" t="s">
        <v>157</v>
      </c>
      <c r="AA56" s="36">
        <v>15785</v>
      </c>
      <c r="AB56" s="35" t="s">
        <v>35</v>
      </c>
      <c r="AC56" s="37">
        <v>0.69716471304854</v>
      </c>
      <c r="AD56" s="37">
        <v>1.3859763824633</v>
      </c>
      <c r="AE56" s="193">
        <v>1.319298802</v>
      </c>
      <c r="AF56" s="38"/>
      <c r="AH56" s="198" t="s">
        <v>134</v>
      </c>
      <c r="AI56" s="156">
        <f>_xll.qlCalendarAdvance("TARGET",AI55,AH56,"mf")</f>
        <v>42888</v>
      </c>
      <c r="AJ56" s="199">
        <f>_xll.xlShmInterpRateFwd(curveName,AI56,,5,AI57)</f>
        <v>-3.563897396848334E-3</v>
      </c>
    </row>
    <row r="57" spans="5:36" ht="11.25" customHeight="1" x14ac:dyDescent="0.25">
      <c r="E57" s="41" t="s">
        <v>36</v>
      </c>
      <c r="F57" s="42"/>
      <c r="G57" s="24">
        <f t="shared" si="3"/>
        <v>1.327407883</v>
      </c>
      <c r="H57" s="24">
        <v>0</v>
      </c>
      <c r="I57" s="25">
        <f t="shared" si="7"/>
        <v>324</v>
      </c>
      <c r="J57" s="43" t="str">
        <f t="shared" si="8"/>
        <v>e</v>
      </c>
      <c r="K57" s="44">
        <f t="shared" si="9"/>
        <v>1.327407883</v>
      </c>
      <c r="M57" s="51">
        <v>52310</v>
      </c>
      <c r="N57" s="52">
        <v>0.6971647052349651</v>
      </c>
      <c r="O57" s="29"/>
      <c r="R57" s="29"/>
      <c r="T57" s="31" t="e">
        <f>IF(AND(LEN(AA57)&gt;0,AC57&gt;0),_xll.xlShmInterpDisc(curveName,AA57)+0*TYPE($N$3),"")</f>
        <v>#VALUE!</v>
      </c>
      <c r="U57" s="32" t="e">
        <f>IF(AND(LEN(AA57)&gt;0,AC57&gt;0),100*_xll.xlShmInterpRate(curveName,2,5,AA57)+0*TYPE($N$3),"")</f>
        <v>#VALUE!</v>
      </c>
      <c r="V57" s="33" t="e">
        <f t="shared" si="4"/>
        <v>#VALUE!</v>
      </c>
      <c r="W57" s="34" t="e">
        <f t="shared" si="5"/>
        <v>#VALUE!</v>
      </c>
      <c r="X57" s="35" t="s">
        <v>156</v>
      </c>
      <c r="Y57" s="36">
        <v>42814</v>
      </c>
      <c r="Z57" s="35" t="s">
        <v>157</v>
      </c>
      <c r="AA57" s="36">
        <v>16152</v>
      </c>
      <c r="AB57" s="35" t="s">
        <v>36</v>
      </c>
      <c r="AC57" s="37">
        <v>0.68601973532953198</v>
      </c>
      <c r="AD57" s="37">
        <v>1.3940391434414099</v>
      </c>
      <c r="AE57" s="193">
        <v>1.327407883</v>
      </c>
      <c r="AF57" s="38"/>
      <c r="AH57" s="198" t="s">
        <v>134</v>
      </c>
      <c r="AI57" s="156">
        <f>_xll.qlCalendarAdvance("TARGET",AI56,AH57,"mf")</f>
        <v>42891</v>
      </c>
      <c r="AJ57" s="199">
        <f>_xll.xlShmInterpRateFwd(curveName,AI57,,5,AI58)</f>
        <v>-3.559880777680127E-3</v>
      </c>
    </row>
    <row r="58" spans="5:36" ht="11.25" customHeight="1" x14ac:dyDescent="0.25">
      <c r="E58" s="41" t="s">
        <v>37</v>
      </c>
      <c r="F58" s="42"/>
      <c r="G58" s="24">
        <f t="shared" si="3"/>
        <v>1.334401186</v>
      </c>
      <c r="H58" s="24">
        <v>0</v>
      </c>
      <c r="I58" s="25">
        <f t="shared" si="7"/>
        <v>336</v>
      </c>
      <c r="J58" s="43" t="str">
        <f t="shared" si="8"/>
        <v>e</v>
      </c>
      <c r="K58" s="44">
        <f t="shared" si="9"/>
        <v>1.334401186</v>
      </c>
      <c r="M58" s="51">
        <v>52677</v>
      </c>
      <c r="N58" s="52">
        <v>0.68601972641089604</v>
      </c>
      <c r="O58" s="29"/>
      <c r="R58" s="29"/>
      <c r="T58" s="31" t="e">
        <f>IF(AND(LEN(AA58)&gt;0,AC58&gt;0),_xll.xlShmInterpDisc(curveName,AA58)+0*TYPE($N$3),"")</f>
        <v>#VALUE!</v>
      </c>
      <c r="U58" s="32" t="e">
        <f>IF(AND(LEN(AA58)&gt;0,AC58&gt;0),100*_xll.xlShmInterpRate(curveName,2,5,AA58)+0*TYPE($N$3),"")</f>
        <v>#VALUE!</v>
      </c>
      <c r="V58" s="33" t="e">
        <f t="shared" si="4"/>
        <v>#VALUE!</v>
      </c>
      <c r="W58" s="34" t="e">
        <f t="shared" si="5"/>
        <v>#VALUE!</v>
      </c>
      <c r="X58" s="35" t="s">
        <v>156</v>
      </c>
      <c r="Y58" s="36">
        <v>42814</v>
      </c>
      <c r="Z58" s="35" t="s">
        <v>157</v>
      </c>
      <c r="AA58" s="36">
        <v>16516</v>
      </c>
      <c r="AB58" s="35" t="s">
        <v>37</v>
      </c>
      <c r="AC58" s="37">
        <v>0.675254625746324</v>
      </c>
      <c r="AD58" s="37">
        <v>1.40086877243751</v>
      </c>
      <c r="AE58" s="193">
        <v>1.334401186</v>
      </c>
      <c r="AF58" s="38"/>
      <c r="AH58" s="198" t="s">
        <v>134</v>
      </c>
      <c r="AI58" s="156">
        <f>_xll.qlCalendarAdvance("TARGET",AI57,AH58,"mf")</f>
        <v>42892</v>
      </c>
      <c r="AJ58" s="199">
        <f>_xll.xlShmInterpRateFwd(curveName,AI58,,5,AI59)</f>
        <v>-3.557882073055138E-3</v>
      </c>
    </row>
    <row r="59" spans="5:36" ht="11.25" customHeight="1" x14ac:dyDescent="0.25">
      <c r="E59" s="41" t="s">
        <v>38</v>
      </c>
      <c r="F59" s="42"/>
      <c r="G59" s="24">
        <f t="shared" si="3"/>
        <v>1.3405471200000001</v>
      </c>
      <c r="H59" s="24">
        <v>0</v>
      </c>
      <c r="I59" s="25">
        <f t="shared" si="7"/>
        <v>348</v>
      </c>
      <c r="J59" s="43" t="str">
        <f t="shared" si="8"/>
        <v>e</v>
      </c>
      <c r="K59" s="44">
        <f t="shared" si="9"/>
        <v>1.3405471200000001</v>
      </c>
      <c r="M59" s="51">
        <v>53041</v>
      </c>
      <c r="N59" s="52">
        <v>0.67525461570227907</v>
      </c>
      <c r="O59" s="29"/>
      <c r="R59" s="29"/>
      <c r="T59" s="31" t="e">
        <f>IF(AND(LEN(AA59)&gt;0,AC59&gt;0),_xll.xlShmInterpDisc(curveName,AA59)+0*TYPE($N$3),"")</f>
        <v>#VALUE!</v>
      </c>
      <c r="U59" s="32" t="e">
        <f>IF(AND(LEN(AA59)&gt;0,AC59&gt;0),100*_xll.xlShmInterpRate(curveName,2,5,AA59)+0*TYPE($N$3),"")</f>
        <v>#VALUE!</v>
      </c>
      <c r="V59" s="33" t="e">
        <f t="shared" si="4"/>
        <v>#VALUE!</v>
      </c>
      <c r="W59" s="34" t="e">
        <f t="shared" si="5"/>
        <v>#VALUE!</v>
      </c>
      <c r="X59" s="35" t="s">
        <v>156</v>
      </c>
      <c r="Y59" s="36">
        <v>42814</v>
      </c>
      <c r="Z59" s="35" t="s">
        <v>157</v>
      </c>
      <c r="AA59" s="36">
        <v>16881</v>
      </c>
      <c r="AB59" s="35" t="s">
        <v>38</v>
      </c>
      <c r="AC59" s="37">
        <v>0.66472403585279305</v>
      </c>
      <c r="AD59" s="37">
        <v>1.4067563936351899</v>
      </c>
      <c r="AE59" s="193">
        <v>1.3405471200000001</v>
      </c>
      <c r="AF59" s="38"/>
      <c r="AH59" s="198" t="s">
        <v>134</v>
      </c>
      <c r="AI59" s="156">
        <f>_xll.qlCalendarAdvance("TARGET",AI58,AH59,"mf")</f>
        <v>42893</v>
      </c>
      <c r="AJ59" s="199">
        <f>_xll.xlShmInterpRateFwd(curveName,AI59,,5,AI60)</f>
        <v>-3.555905557799219E-3</v>
      </c>
    </row>
    <row r="60" spans="5:36" ht="11.25" customHeight="1" x14ac:dyDescent="0.25">
      <c r="E60" s="41" t="s">
        <v>19</v>
      </c>
      <c r="F60" s="42"/>
      <c r="G60" s="24">
        <f t="shared" si="3"/>
        <v>1.3460000000000001</v>
      </c>
      <c r="H60" s="24">
        <v>0</v>
      </c>
      <c r="I60" s="25">
        <f t="shared" si="7"/>
        <v>360</v>
      </c>
      <c r="J60" s="43" t="str">
        <f t="shared" si="8"/>
        <v>e</v>
      </c>
      <c r="K60" s="44">
        <f t="shared" si="9"/>
        <v>1.3460000000000001</v>
      </c>
      <c r="M60" s="51">
        <v>53406</v>
      </c>
      <c r="N60" s="52">
        <v>0.66472402465733404</v>
      </c>
      <c r="O60" s="29"/>
      <c r="R60" s="29"/>
      <c r="T60" s="31" t="e">
        <f>IF(AND(LEN(AA60)&gt;0,AC60&gt;0),_xll.xlShmInterpDisc(curveName,AA60)+0*TYPE($N$3),"")</f>
        <v>#VALUE!</v>
      </c>
      <c r="U60" s="32" t="e">
        <f>IF(AND(LEN(AA60)&gt;0,AC60&gt;0),100*_xll.xlShmInterpRate(curveName,2,5,AA60)+0*TYPE($N$3),"")</f>
        <v>#VALUE!</v>
      </c>
      <c r="V60" s="33" t="e">
        <f t="shared" si="4"/>
        <v>#VALUE!</v>
      </c>
      <c r="W60" s="34" t="e">
        <f t="shared" si="5"/>
        <v>#VALUE!</v>
      </c>
      <c r="X60" s="35" t="s">
        <v>156</v>
      </c>
      <c r="Y60" s="36">
        <v>42814</v>
      </c>
      <c r="Z60" s="35" t="s">
        <v>157</v>
      </c>
      <c r="AA60" s="36">
        <v>17246</v>
      </c>
      <c r="AB60" s="35" t="s">
        <v>19</v>
      </c>
      <c r="AC60" s="37">
        <v>0.65442912584672996</v>
      </c>
      <c r="AD60" s="37">
        <v>1.41188828797369</v>
      </c>
      <c r="AE60" s="193">
        <v>1.3460000000000001</v>
      </c>
      <c r="AF60" s="38"/>
      <c r="AH60" s="198" t="s">
        <v>134</v>
      </c>
      <c r="AI60" s="156">
        <f>_xll.qlCalendarAdvance("TARGET",AI59,AH60,"mf")</f>
        <v>42894</v>
      </c>
      <c r="AJ60" s="199">
        <f>_xll.xlShmInterpRateFwd(curveName,AI60,,5,AI61)</f>
        <v>-3.5539552229594674E-3</v>
      </c>
    </row>
    <row r="61" spans="5:36" ht="11.25" customHeight="1" x14ac:dyDescent="0.25">
      <c r="E61" s="41" t="s">
        <v>95</v>
      </c>
      <c r="F61" s="42"/>
      <c r="G61" s="24">
        <f t="shared" si="3"/>
        <v>1.3647477770000001</v>
      </c>
      <c r="H61" s="24">
        <v>0</v>
      </c>
      <c r="I61" s="25">
        <f t="shared" si="7"/>
        <v>420</v>
      </c>
      <c r="J61" s="43" t="str">
        <f t="shared" si="8"/>
        <v>e</v>
      </c>
      <c r="K61" s="44">
        <f t="shared" si="9"/>
        <v>1.3647477770000001</v>
      </c>
      <c r="M61" s="51">
        <v>53771</v>
      </c>
      <c r="N61" s="52">
        <v>0.65442911347333199</v>
      </c>
      <c r="O61" s="29"/>
      <c r="R61" s="29"/>
      <c r="T61" s="31" t="e">
        <f>IF(AND(LEN(AA61)&gt;0,AC61&gt;0),_xll.xlShmInterpDisc(curveName,AA61)+0*TYPE($N$3),"")</f>
        <v>#VALUE!</v>
      </c>
      <c r="U61" s="32" t="e">
        <f>IF(AND(LEN(AA61)&gt;0,AC61&gt;0),100*_xll.xlShmInterpRate(curveName,2,5,AA61)+0*TYPE($N$3),"")</f>
        <v>#VALUE!</v>
      </c>
      <c r="V61" s="33" t="e">
        <f t="shared" si="4"/>
        <v>#VALUE!</v>
      </c>
      <c r="W61" s="34" t="e">
        <f t="shared" si="5"/>
        <v>#VALUE!</v>
      </c>
      <c r="X61" s="35" t="s">
        <v>156</v>
      </c>
      <c r="Y61" s="36">
        <v>42814</v>
      </c>
      <c r="Z61" s="35" t="s">
        <v>157</v>
      </c>
      <c r="AA61" s="36">
        <v>19073</v>
      </c>
      <c r="AB61" s="35" t="s">
        <v>95</v>
      </c>
      <c r="AC61" s="37">
        <v>0.60632526294314204</v>
      </c>
      <c r="AD61" s="37">
        <v>1.42808590297042</v>
      </c>
      <c r="AE61" s="193">
        <v>1.3647477770000001</v>
      </c>
      <c r="AF61" s="38"/>
      <c r="AH61" s="198" t="s">
        <v>134</v>
      </c>
      <c r="AI61" s="156">
        <f>_xll.qlCalendarAdvance("TARGET",AI60,AH61,"mf")</f>
        <v>42895</v>
      </c>
      <c r="AJ61" s="199">
        <f>_xll.xlShmInterpRateFwd(curveName,AI61,,5,AI62)</f>
        <v>-3.5501272472860555E-3</v>
      </c>
    </row>
    <row r="62" spans="5:36" ht="11.25" customHeight="1" x14ac:dyDescent="0.25">
      <c r="E62" s="41" t="s">
        <v>39</v>
      </c>
      <c r="F62" s="42"/>
      <c r="G62" s="24">
        <f t="shared" si="3"/>
        <v>1.367</v>
      </c>
      <c r="H62" s="24">
        <v>0</v>
      </c>
      <c r="I62" s="25">
        <f t="shared" si="7"/>
        <v>480</v>
      </c>
      <c r="J62" s="43" t="str">
        <f t="shared" si="8"/>
        <v>e</v>
      </c>
      <c r="K62" s="44">
        <f t="shared" si="9"/>
        <v>1.367</v>
      </c>
      <c r="M62" s="51">
        <v>55598</v>
      </c>
      <c r="N62" s="52">
        <v>0.60632193267557244</v>
      </c>
      <c r="O62" s="29"/>
      <c r="R62" s="29"/>
      <c r="T62" s="31" t="e">
        <f>IF(AND(LEN(AA62)&gt;0,AC62&gt;0),_xll.xlShmInterpDisc(curveName,AA62)+0*TYPE($N$3),"")</f>
        <v>#VALUE!</v>
      </c>
      <c r="U62" s="32" t="e">
        <f>IF(AND(LEN(AA62)&gt;0,AC62&gt;0),100*_xll.xlShmInterpRate(curveName,2,5,AA62)+0*TYPE($N$3),"")</f>
        <v>#VALUE!</v>
      </c>
      <c r="V62" s="33" t="e">
        <f t="shared" si="4"/>
        <v>#VALUE!</v>
      </c>
      <c r="W62" s="34" t="e">
        <f t="shared" si="5"/>
        <v>#VALUE!</v>
      </c>
      <c r="X62" s="35" t="s">
        <v>156</v>
      </c>
      <c r="Y62" s="36">
        <v>42814</v>
      </c>
      <c r="Z62" s="35" t="s">
        <v>157</v>
      </c>
      <c r="AA62" s="36">
        <v>20899</v>
      </c>
      <c r="AB62" s="35" t="s">
        <v>39</v>
      </c>
      <c r="AC62" s="37">
        <v>0.56536384913050497</v>
      </c>
      <c r="AD62" s="37">
        <v>1.42434862210371</v>
      </c>
      <c r="AE62" s="193">
        <v>1.367</v>
      </c>
      <c r="AF62" s="38"/>
      <c r="AH62" s="198" t="s">
        <v>134</v>
      </c>
      <c r="AI62" s="156">
        <f>_xll.qlCalendarAdvance("TARGET",AI61,AH62,"mf")</f>
        <v>42898</v>
      </c>
      <c r="AJ62" s="199">
        <f>_xll.xlShmInterpRateFwd(curveName,AI62,,5,AI63)</f>
        <v>-3.5464955126807488E-3</v>
      </c>
    </row>
    <row r="63" spans="5:36" ht="11.25" customHeight="1" x14ac:dyDescent="0.25">
      <c r="E63" s="41" t="s">
        <v>40</v>
      </c>
      <c r="F63" s="42"/>
      <c r="G63" s="24">
        <f t="shared" si="3"/>
        <v>1.3320000000000001</v>
      </c>
      <c r="H63" s="24">
        <v>0</v>
      </c>
      <c r="I63" s="25">
        <f t="shared" si="7"/>
        <v>600</v>
      </c>
      <c r="J63" s="43" t="str">
        <f t="shared" si="8"/>
        <v>e</v>
      </c>
      <c r="K63" s="44">
        <f t="shared" si="9"/>
        <v>1.3320000000000001</v>
      </c>
      <c r="M63" s="51">
        <v>57424</v>
      </c>
      <c r="N63" s="52">
        <v>0.56538009938056721</v>
      </c>
      <c r="O63" s="29"/>
      <c r="R63" s="29"/>
      <c r="T63" s="31" t="e">
        <f>IF(AND(LEN(AA63)&gt;0,AC63&gt;0),_xll.xlShmInterpDisc(curveName,AA63)+0*TYPE($N$3),"")</f>
        <v>#VALUE!</v>
      </c>
      <c r="U63" s="32" t="e">
        <f>IF(AND(LEN(AA63)&gt;0,AC63&gt;0),100*_xll.xlShmInterpRate(curveName,2,5,AA63)+0*TYPE($N$3),"")</f>
        <v>#VALUE!</v>
      </c>
      <c r="V63" s="33" t="e">
        <f t="shared" si="4"/>
        <v>#VALUE!</v>
      </c>
      <c r="W63" s="34" t="e">
        <f t="shared" si="5"/>
        <v>#VALUE!</v>
      </c>
      <c r="X63" s="35" t="s">
        <v>156</v>
      </c>
      <c r="Y63" s="36">
        <v>42814</v>
      </c>
      <c r="Z63" s="35" t="s">
        <v>157</v>
      </c>
      <c r="AA63" s="36">
        <v>24552</v>
      </c>
      <c r="AB63" s="35" t="s">
        <v>40</v>
      </c>
      <c r="AC63" s="37">
        <v>0.50481864739596105</v>
      </c>
      <c r="AD63" s="37">
        <v>1.3658397674437199</v>
      </c>
      <c r="AE63" s="193">
        <v>1.3320000000000001</v>
      </c>
      <c r="AF63" s="38"/>
      <c r="AH63" s="198" t="s">
        <v>134</v>
      </c>
      <c r="AI63" s="156">
        <f>_xll.qlCalendarAdvance("TARGET",AI62,AH63,"mf")</f>
        <v>42899</v>
      </c>
      <c r="AJ63" s="199">
        <f>_xll.xlShmInterpRateFwd(curveName,AI63,,5,AI64)</f>
        <v>-3.544735948308148E-3</v>
      </c>
    </row>
    <row r="64" spans="5:36" ht="11.25" customHeight="1" x14ac:dyDescent="0.25">
      <c r="E64" s="41" t="s">
        <v>41</v>
      </c>
      <c r="F64" s="42"/>
      <c r="G64" s="24">
        <f t="shared" si="3"/>
        <v>1.306</v>
      </c>
      <c r="H64" s="24">
        <v>0</v>
      </c>
      <c r="I64" s="25">
        <f t="shared" si="7"/>
        <v>720</v>
      </c>
      <c r="J64" s="43" t="str">
        <f t="shared" si="8"/>
        <v>e</v>
      </c>
      <c r="K64" s="44">
        <f t="shared" si="9"/>
        <v>1.306</v>
      </c>
      <c r="M64" s="51">
        <v>61077</v>
      </c>
      <c r="N64" s="52">
        <v>0.50481182225366017</v>
      </c>
      <c r="O64" s="29"/>
      <c r="R64" s="29"/>
      <c r="T64" s="31" t="e">
        <f>IF(AND(LEN(AA64)&gt;0,AC64&gt;0),_xll.xlShmInterpDisc(curveName,AA64)+0*TYPE($N$3),"")</f>
        <v>#VALUE!</v>
      </c>
      <c r="U64" s="32" t="e">
        <f>IF(AND(LEN(AA64)&gt;0,AC64&gt;0),100*_xll.xlShmInterpRate(curveName,2,5,AA64)+0*TYPE($N$3),"")</f>
        <v>#VALUE!</v>
      </c>
      <c r="V64" s="33" t="e">
        <f t="shared" ref="V64:V96" si="10">IF(LEN(T64)&gt;0,T64-AC64,"")</f>
        <v>#VALUE!</v>
      </c>
      <c r="W64" s="34" t="e">
        <f t="shared" si="5"/>
        <v>#VALUE!</v>
      </c>
      <c r="X64" s="35" t="s">
        <v>156</v>
      </c>
      <c r="Y64" s="36">
        <v>42814</v>
      </c>
      <c r="Z64" s="35" t="s">
        <v>157</v>
      </c>
      <c r="AA64" s="36">
        <v>28206</v>
      </c>
      <c r="AB64" s="35" t="s">
        <v>41</v>
      </c>
      <c r="AC64" s="37">
        <v>0.45153099282779702</v>
      </c>
      <c r="AD64" s="37">
        <v>1.3239159321454601</v>
      </c>
      <c r="AE64" s="193">
        <v>1.306</v>
      </c>
      <c r="AF64" s="38"/>
      <c r="AH64" s="198" t="s">
        <v>134</v>
      </c>
      <c r="AI64" s="156">
        <f>_xll.qlCalendarAdvance("TARGET",AI63,AH64,"mf")</f>
        <v>42900</v>
      </c>
      <c r="AJ64" s="199">
        <f>_xll.xlShmInterpRateFwd(curveName,AI64,,5,AI65)</f>
        <v>-3.5430265114478666E-3</v>
      </c>
    </row>
    <row r="65" spans="5:36" ht="11.25" customHeight="1" x14ac:dyDescent="0.25">
      <c r="E65" s="41"/>
      <c r="F65" s="42"/>
      <c r="G65" s="24"/>
      <c r="H65" s="24"/>
      <c r="I65" s="25" t="str">
        <f t="shared" si="7"/>
        <v>-</v>
      </c>
      <c r="J65" s="43" t="str">
        <f t="shared" si="8"/>
        <v>-</v>
      </c>
      <c r="K65" s="44" t="str">
        <f t="shared" si="9"/>
        <v/>
      </c>
      <c r="M65" s="51">
        <v>64731</v>
      </c>
      <c r="N65" s="52">
        <v>0.45148433761974194</v>
      </c>
      <c r="O65" s="29"/>
      <c r="R65" s="29"/>
      <c r="T65" s="31" t="str">
        <f>IF(AND(LEN(AA65)&gt;0,AC65&gt;0),_xll.xlShmInterpDisc(curveName,AA65)+0*TYPE($N$3),"")</f>
        <v/>
      </c>
      <c r="U65" s="32" t="str">
        <f>IF(AND(LEN(AA65)&gt;0,AC65&gt;0),100*_xll.xlShmInterpRate(curveName,2,5,AA65)+0*TYPE($N$3),"")</f>
        <v/>
      </c>
      <c r="V65" s="33" t="str">
        <f t="shared" si="10"/>
        <v/>
      </c>
      <c r="W65" s="34" t="str">
        <f t="shared" si="5"/>
        <v/>
      </c>
      <c r="X65" s="35"/>
      <c r="Y65" s="36"/>
      <c r="Z65" s="35"/>
      <c r="AA65" s="36"/>
      <c r="AB65" s="35"/>
      <c r="AC65" s="37"/>
      <c r="AD65" s="37"/>
      <c r="AE65" s="193"/>
      <c r="AF65" s="38"/>
      <c r="AH65" s="198" t="s">
        <v>134</v>
      </c>
      <c r="AI65" s="156">
        <f>_xll.qlCalendarAdvance("TARGET",AI64,AH65,"mf")</f>
        <v>42901</v>
      </c>
      <c r="AJ65" s="199">
        <f>_xll.xlShmInterpRateFwd(curveName,AI65,,5,AI66)</f>
        <v>-3.5413711933910993E-3</v>
      </c>
    </row>
    <row r="66" spans="5:36" ht="11.25" customHeight="1" x14ac:dyDescent="0.25">
      <c r="E66" s="41"/>
      <c r="F66" s="42"/>
      <c r="G66" s="24"/>
      <c r="H66" s="24"/>
      <c r="I66" s="25" t="str">
        <f t="shared" si="7"/>
        <v>-</v>
      </c>
      <c r="J66" s="43" t="str">
        <f t="shared" si="8"/>
        <v>-</v>
      </c>
      <c r="K66" s="44" t="str">
        <f t="shared" si="9"/>
        <v/>
      </c>
      <c r="M66" s="51" t="e">
        <v>#N/A</v>
      </c>
      <c r="N66" s="52" t="e">
        <v>#N/A</v>
      </c>
      <c r="O66" s="29"/>
      <c r="R66" s="29"/>
      <c r="T66" s="31" t="str">
        <f>IF(AND(LEN(AA66)&gt;0,AC66&gt;0),_xll.xlShmInterpDisc(curveName,AA66)+0*TYPE($N$3),"")</f>
        <v/>
      </c>
      <c r="U66" s="32" t="str">
        <f>IF(AND(LEN(AA66)&gt;0,AC66&gt;0),100*_xll.xlShmInterpRate(curveName,2,5,AA66)+0*TYPE($N$3),"")</f>
        <v/>
      </c>
      <c r="V66" s="33" t="str">
        <f t="shared" si="10"/>
        <v/>
      </c>
      <c r="W66" s="34" t="str">
        <f t="shared" si="5"/>
        <v/>
      </c>
      <c r="X66" s="35"/>
      <c r="Y66" s="36"/>
      <c r="Z66" s="35"/>
      <c r="AA66" s="36"/>
      <c r="AB66" s="35"/>
      <c r="AC66" s="37"/>
      <c r="AD66" s="37"/>
      <c r="AE66" s="193"/>
      <c r="AF66" s="38"/>
      <c r="AH66" s="198" t="s">
        <v>134</v>
      </c>
      <c r="AI66" s="156">
        <f>_xll.qlCalendarAdvance("TARGET",AI65,AH66,"mf")</f>
        <v>42902</v>
      </c>
      <c r="AJ66" s="199">
        <f>_xll.xlShmInterpRateFwd(curveName,AI66,,5,AI67)</f>
        <v>-3.5382266099118383E-3</v>
      </c>
    </row>
    <row r="67" spans="5:36" ht="11.25" customHeight="1" x14ac:dyDescent="0.25">
      <c r="E67" s="41"/>
      <c r="F67" s="42"/>
      <c r="G67" s="24"/>
      <c r="H67" s="24"/>
      <c r="I67" s="25" t="str">
        <f t="shared" ref="I67:I76" si="11">IF(LEN(E67)&gt;0,IF(RIGHT(E67,1)="N",0,LEFT(E67,LEN(E67)-1)*IF(RIGHT(E67,1)="Y",12,1)),"-")</f>
        <v>-</v>
      </c>
      <c r="J67" s="43" t="str">
        <f t="shared" ref="J67:J76" si="12">IF(LEN(E67)&gt;0,IF(I67&gt;0,IF(I67&gt;12,"e",RIGHT(E67,1)),E67),"-")</f>
        <v>-</v>
      </c>
      <c r="K67" s="44" t="str">
        <f t="shared" si="9"/>
        <v/>
      </c>
      <c r="M67" s="51" t="e">
        <v>#N/A</v>
      </c>
      <c r="N67" s="52" t="e">
        <v>#N/A</v>
      </c>
      <c r="O67" s="29"/>
      <c r="R67" s="29"/>
      <c r="T67" s="31" t="str">
        <f>IF(AND(LEN(AA67)&gt;0,AC67&gt;0),_xll.xlShmInterpDisc(curveName,AA67)+0*TYPE($N$3),"")</f>
        <v/>
      </c>
      <c r="U67" s="32" t="str">
        <f>IF(AND(LEN(AA67)&gt;0,AC67&gt;0),100*_xll.xlShmInterpRate(curveName,2,5,AA67)+0*TYPE($N$3),"")</f>
        <v/>
      </c>
      <c r="V67" s="33" t="str">
        <f t="shared" si="10"/>
        <v/>
      </c>
      <c r="W67" s="34" t="str">
        <f t="shared" si="5"/>
        <v/>
      </c>
      <c r="X67" s="35"/>
      <c r="Y67" s="35"/>
      <c r="Z67" s="35"/>
      <c r="AA67" s="35"/>
      <c r="AB67" s="35"/>
      <c r="AC67" s="37"/>
      <c r="AD67" s="37"/>
      <c r="AE67" s="193"/>
      <c r="AF67" s="38"/>
      <c r="AH67" s="198" t="s">
        <v>134</v>
      </c>
      <c r="AI67" s="156">
        <f>_xll.qlCalendarAdvance("TARGET",AI66,AH67,"mf")</f>
        <v>42905</v>
      </c>
      <c r="AJ67" s="199">
        <f>_xll.xlShmInterpRateFwd(curveName,AI67,,5,AI68)</f>
        <v>-3.5353709328380476E-3</v>
      </c>
    </row>
    <row r="68" spans="5:36" ht="11.25" customHeight="1" x14ac:dyDescent="0.25">
      <c r="E68" s="41"/>
      <c r="F68" s="42"/>
      <c r="G68" s="24"/>
      <c r="H68" s="24"/>
      <c r="I68" s="25" t="str">
        <f t="shared" si="11"/>
        <v>-</v>
      </c>
      <c r="J68" s="43" t="str">
        <f t="shared" si="12"/>
        <v>-</v>
      </c>
      <c r="K68" s="44" t="str">
        <f t="shared" si="9"/>
        <v/>
      </c>
      <c r="M68" s="51" t="e">
        <v>#N/A</v>
      </c>
      <c r="N68" s="52" t="e">
        <v>#N/A</v>
      </c>
      <c r="O68" s="29"/>
      <c r="R68" s="29"/>
      <c r="T68" s="31" t="str">
        <f>IF(AND(LEN(AA68)&gt;0,AC68&gt;0),_xll.xlShmInterpDisc(curveName,AA68)+0*TYPE($N$3),"")</f>
        <v/>
      </c>
      <c r="U68" s="32" t="str">
        <f>IF(AND(LEN(AA68)&gt;0,AC68&gt;0),100*_xll.xlShmInterpRate(curveName,2,5,AA68)+0*TYPE($N$3),"")</f>
        <v/>
      </c>
      <c r="V68" s="33" t="str">
        <f t="shared" si="10"/>
        <v/>
      </c>
      <c r="W68" s="34" t="str">
        <f t="shared" ref="W68:W96" si="13">IF(LEN(U68)&gt;0,(U68-AD68)*100,"")</f>
        <v/>
      </c>
      <c r="X68" s="35"/>
      <c r="Y68" s="35"/>
      <c r="Z68" s="35"/>
      <c r="AA68" s="35"/>
      <c r="AB68" s="35"/>
      <c r="AC68" s="37"/>
      <c r="AD68" s="37"/>
      <c r="AE68" s="193"/>
      <c r="AF68" s="38"/>
      <c r="AH68" s="198" t="s">
        <v>134</v>
      </c>
      <c r="AI68" s="156">
        <f>_xll.qlCalendarAdvance("TARGET",AI67,AH68,"mf")</f>
        <v>42906</v>
      </c>
      <c r="AJ68" s="199">
        <f>_xll.xlShmInterpRateFwd(curveName,AI68,,5,AI69)</f>
        <v>-3.534035061681116E-3</v>
      </c>
    </row>
    <row r="69" spans="5:36" ht="11.25" customHeight="1" x14ac:dyDescent="0.25">
      <c r="E69" s="41"/>
      <c r="F69" s="42"/>
      <c r="G69" s="24"/>
      <c r="H69" s="24"/>
      <c r="I69" s="25" t="str">
        <f t="shared" si="11"/>
        <v>-</v>
      </c>
      <c r="J69" s="43" t="str">
        <f t="shared" si="12"/>
        <v>-</v>
      </c>
      <c r="K69" s="44" t="str">
        <f t="shared" si="9"/>
        <v/>
      </c>
      <c r="M69" s="51" t="e">
        <v>#N/A</v>
      </c>
      <c r="N69" s="52" t="e">
        <v>#N/A</v>
      </c>
      <c r="O69" s="29"/>
      <c r="R69" s="29"/>
      <c r="T69" s="31" t="str">
        <f>IF(AND(LEN(AA69)&gt;0,AC69&gt;0),_xll.xlShmInterpDisc(curveName,AA69)+0*TYPE($N$3),"")</f>
        <v/>
      </c>
      <c r="U69" s="32" t="str">
        <f>IF(AND(LEN(AA69)&gt;0,AC69&gt;0),100*_xll.xlShmInterpRate(curveName,2,5,AA69)+0*TYPE($N$3),"")</f>
        <v/>
      </c>
      <c r="V69" s="33" t="str">
        <f t="shared" si="10"/>
        <v/>
      </c>
      <c r="W69" s="34" t="str">
        <f t="shared" si="13"/>
        <v/>
      </c>
      <c r="X69" s="35"/>
      <c r="Y69" s="35"/>
      <c r="Z69" s="35"/>
      <c r="AA69" s="35"/>
      <c r="AB69" s="35"/>
      <c r="AC69" s="37"/>
      <c r="AD69" s="37"/>
      <c r="AE69" s="193"/>
      <c r="AF69" s="38"/>
      <c r="AH69" s="198" t="s">
        <v>134</v>
      </c>
      <c r="AI69" s="156">
        <f>_xll.qlCalendarAdvance("TARGET",AI68,AH69,"mf")</f>
        <v>42907</v>
      </c>
      <c r="AJ69" s="199">
        <f>_xll.xlShmInterpRateFwd(curveName,AI69,,5,AI70)</f>
        <v>-3.5327212741448361E-3</v>
      </c>
    </row>
    <row r="70" spans="5:36" ht="11.25" customHeight="1" x14ac:dyDescent="0.25">
      <c r="E70" s="41"/>
      <c r="F70" s="42"/>
      <c r="G70" s="24"/>
      <c r="H70" s="24"/>
      <c r="I70" s="25" t="str">
        <f t="shared" si="11"/>
        <v>-</v>
      </c>
      <c r="J70" s="43" t="str">
        <f t="shared" si="12"/>
        <v>-</v>
      </c>
      <c r="K70" s="44" t="str">
        <f t="shared" si="9"/>
        <v/>
      </c>
      <c r="M70" s="51" t="e">
        <v>#N/A</v>
      </c>
      <c r="N70" s="52" t="e">
        <v>#N/A</v>
      </c>
      <c r="O70" s="29"/>
      <c r="R70" s="29"/>
      <c r="T70" s="31" t="str">
        <f>IF(AND(LEN(AA70)&gt;0,AC70&gt;0),_xll.xlShmInterpDisc(curveName,AA70)+0*TYPE($N$3),"")</f>
        <v/>
      </c>
      <c r="U70" s="32" t="str">
        <f>IF(AND(LEN(AA70)&gt;0,AC70&gt;0),100*_xll.xlShmInterpRate(curveName,2,5,AA70)+0*TYPE($N$3),"")</f>
        <v/>
      </c>
      <c r="V70" s="33" t="str">
        <f t="shared" si="10"/>
        <v/>
      </c>
      <c r="W70" s="34" t="str">
        <f t="shared" si="13"/>
        <v/>
      </c>
      <c r="X70" s="35"/>
      <c r="Y70" s="35"/>
      <c r="Z70" s="35"/>
      <c r="AA70" s="35"/>
      <c r="AB70" s="35"/>
      <c r="AC70" s="37"/>
      <c r="AD70" s="37"/>
      <c r="AE70" s="193"/>
      <c r="AF70" s="38"/>
      <c r="AH70" s="198" t="s">
        <v>134</v>
      </c>
      <c r="AI70" s="156">
        <f>_xll.qlCalendarAdvance("TARGET",AI69,AH70,"mf")</f>
        <v>42908</v>
      </c>
      <c r="AJ70" s="199">
        <f>_xll.xlShmInterpRateFwd(curveName,AI70,,5,AI71)</f>
        <v>-3.5314200482053637E-3</v>
      </c>
    </row>
    <row r="71" spans="5:36" ht="11.25" customHeight="1" x14ac:dyDescent="0.25">
      <c r="E71" s="41"/>
      <c r="F71" s="42"/>
      <c r="G71" s="24"/>
      <c r="H71" s="24"/>
      <c r="I71" s="25" t="str">
        <f t="shared" si="11"/>
        <v>-</v>
      </c>
      <c r="J71" s="43" t="str">
        <f t="shared" si="12"/>
        <v>-</v>
      </c>
      <c r="K71" s="44" t="str">
        <f t="shared" si="9"/>
        <v/>
      </c>
      <c r="M71" s="51" t="e">
        <v>#N/A</v>
      </c>
      <c r="N71" s="52" t="e">
        <v>#N/A</v>
      </c>
      <c r="O71" s="29"/>
      <c r="R71" s="29"/>
      <c r="T71" s="31" t="str">
        <f>IF(AND(LEN(AA71)&gt;0,AC71&gt;0),_xll.xlShmInterpDisc(curveName,AA71)+0*TYPE($N$3),"")</f>
        <v/>
      </c>
      <c r="U71" s="32" t="str">
        <f>IF(AND(LEN(AA71)&gt;0,AC71&gt;0),100*_xll.xlShmInterpRate(curveName,2,5,AA71)+0*TYPE($N$3),"")</f>
        <v/>
      </c>
      <c r="V71" s="33" t="str">
        <f t="shared" si="10"/>
        <v/>
      </c>
      <c r="W71" s="34" t="str">
        <f t="shared" si="13"/>
        <v/>
      </c>
      <c r="X71" s="35"/>
      <c r="Y71" s="35"/>
      <c r="Z71" s="35"/>
      <c r="AA71" s="35"/>
      <c r="AB71" s="35"/>
      <c r="AC71" s="37"/>
      <c r="AD71" s="37"/>
      <c r="AE71" s="193"/>
      <c r="AF71" s="38"/>
      <c r="AH71" s="198" t="s">
        <v>134</v>
      </c>
      <c r="AI71" s="156">
        <f>_xll.qlCalendarAdvance("TARGET",AI70,AH71,"mf")</f>
        <v>42909</v>
      </c>
      <c r="AJ71" s="199">
        <f>_xll.xlShmInterpRateFwd(curveName,AI71,,5,AI72)</f>
        <v>-3.5288316807569435E-3</v>
      </c>
    </row>
    <row r="72" spans="5:36" ht="11.25" customHeight="1" x14ac:dyDescent="0.25">
      <c r="E72" s="41"/>
      <c r="F72" s="42"/>
      <c r="G72" s="24"/>
      <c r="H72" s="24"/>
      <c r="I72" s="25" t="str">
        <f t="shared" si="11"/>
        <v>-</v>
      </c>
      <c r="J72" s="43" t="str">
        <f t="shared" si="12"/>
        <v>-</v>
      </c>
      <c r="K72" s="44" t="str">
        <f t="shared" si="9"/>
        <v/>
      </c>
      <c r="M72" s="51" t="e">
        <v>#N/A</v>
      </c>
      <c r="N72" s="52" t="e">
        <v>#N/A</v>
      </c>
      <c r="O72" s="29"/>
      <c r="R72" s="29"/>
      <c r="T72" s="31" t="str">
        <f>IF(AND(LEN(AA72)&gt;0,AC72&gt;0),_xll.xlShmInterpDisc(curveName,AA72)+0*TYPE($N$3),"")</f>
        <v/>
      </c>
      <c r="U72" s="32" t="str">
        <f>IF(AND(LEN(AA72)&gt;0,AC72&gt;0),100*_xll.xlShmInterpRate(curveName,2,5,AA72)+0*TYPE($N$3),"")</f>
        <v/>
      </c>
      <c r="V72" s="33" t="str">
        <f t="shared" si="10"/>
        <v/>
      </c>
      <c r="W72" s="34" t="str">
        <f t="shared" si="13"/>
        <v/>
      </c>
      <c r="X72" s="35"/>
      <c r="Y72" s="35"/>
      <c r="Z72" s="35"/>
      <c r="AA72" s="35"/>
      <c r="AB72" s="35"/>
      <c r="AC72" s="37"/>
      <c r="AD72" s="37"/>
      <c r="AE72" s="193"/>
      <c r="AF72" s="38"/>
      <c r="AH72" s="198" t="s">
        <v>134</v>
      </c>
      <c r="AI72" s="156">
        <f>_xll.qlCalendarAdvance("TARGET",AI71,AH72,"mf")</f>
        <v>42912</v>
      </c>
      <c r="AJ72" s="199">
        <f>_xll.xlShmInterpRateFwd(curveName,AI72,,5,AI73)</f>
        <v>-3.5263660792760518E-3</v>
      </c>
    </row>
    <row r="73" spans="5:36" ht="11.25" customHeight="1" x14ac:dyDescent="0.25">
      <c r="E73" s="41"/>
      <c r="F73" s="42"/>
      <c r="G73" s="24"/>
      <c r="H73" s="24"/>
      <c r="I73" s="25" t="str">
        <f t="shared" si="11"/>
        <v>-</v>
      </c>
      <c r="J73" s="43" t="str">
        <f t="shared" si="12"/>
        <v>-</v>
      </c>
      <c r="K73" s="44" t="str">
        <f t="shared" si="9"/>
        <v/>
      </c>
      <c r="M73" s="51" t="e">
        <v>#N/A</v>
      </c>
      <c r="N73" s="52" t="e">
        <v>#N/A</v>
      </c>
      <c r="O73" s="29"/>
      <c r="R73" s="29"/>
      <c r="T73" s="31" t="str">
        <f>IF(AND(LEN(AA73)&gt;0,AC73&gt;0),_xll.xlShmInterpDisc(curveName,AA73)+0*TYPE($N$3),"")</f>
        <v/>
      </c>
      <c r="U73" s="32" t="str">
        <f>IF(AND(LEN(AA73)&gt;0,AC73&gt;0),100*_xll.xlShmInterpRate(curveName,2,5,AA73)+0*TYPE($N$3),"")</f>
        <v/>
      </c>
      <c r="V73" s="33" t="str">
        <f t="shared" si="10"/>
        <v/>
      </c>
      <c r="W73" s="34" t="str">
        <f t="shared" si="13"/>
        <v/>
      </c>
      <c r="X73" s="35"/>
      <c r="Y73" s="35"/>
      <c r="Z73" s="35"/>
      <c r="AA73" s="35"/>
      <c r="AB73" s="35"/>
      <c r="AC73" s="37"/>
      <c r="AD73" s="37"/>
      <c r="AE73" s="193"/>
      <c r="AF73" s="38"/>
      <c r="AH73" s="198" t="s">
        <v>134</v>
      </c>
      <c r="AI73" s="156">
        <f>_xll.qlCalendarAdvance("TARGET",AI72,AH73,"mf")</f>
        <v>42913</v>
      </c>
      <c r="AJ73" s="199">
        <f>_xll.xlShmInterpRateFwd(curveName,AI73,,5,AI74)</f>
        <v>-3.5251466500205238E-3</v>
      </c>
    </row>
    <row r="74" spans="5:36" ht="11.25" customHeight="1" x14ac:dyDescent="0.25">
      <c r="E74" s="41"/>
      <c r="F74" s="42"/>
      <c r="G74" s="24"/>
      <c r="H74" s="24"/>
      <c r="I74" s="25" t="str">
        <f t="shared" si="11"/>
        <v>-</v>
      </c>
      <c r="J74" s="43" t="str">
        <f t="shared" si="12"/>
        <v>-</v>
      </c>
      <c r="K74" s="44" t="str">
        <f t="shared" si="9"/>
        <v/>
      </c>
      <c r="M74" s="51" t="e">
        <v>#N/A</v>
      </c>
      <c r="N74" s="52" t="e">
        <v>#N/A</v>
      </c>
      <c r="O74" s="29"/>
      <c r="R74" s="29"/>
      <c r="T74" s="31" t="str">
        <f>IF(AND(LEN(AA74)&gt;0,AC74&gt;0),_xll.xlShmInterpDisc(curveName,AA74)+0*TYPE($N$3),"")</f>
        <v/>
      </c>
      <c r="U74" s="32" t="str">
        <f>IF(AND(LEN(AA74)&gt;0,AC74&gt;0),100*_xll.xlShmInterpRate(curveName,2,5,AA74)+0*TYPE($N$3),"")</f>
        <v/>
      </c>
      <c r="V74" s="33" t="str">
        <f t="shared" si="10"/>
        <v/>
      </c>
      <c r="W74" s="34" t="str">
        <f t="shared" si="13"/>
        <v/>
      </c>
      <c r="X74" s="35"/>
      <c r="Y74" s="35"/>
      <c r="Z74" s="35"/>
      <c r="AA74" s="35"/>
      <c r="AB74" s="35"/>
      <c r="AC74" s="37"/>
      <c r="AD74" s="37"/>
      <c r="AE74" s="193"/>
      <c r="AF74" s="38"/>
      <c r="AH74" s="198" t="s">
        <v>134</v>
      </c>
      <c r="AI74" s="156">
        <f>_xll.qlCalendarAdvance("TARGET",AI73,AH74,"mf")</f>
        <v>42914</v>
      </c>
      <c r="AJ74" s="199">
        <f>_xll.xlShmInterpRateFwd(curveName,AI74,,5,AI75)</f>
        <v>-3.5239473777123088E-3</v>
      </c>
    </row>
    <row r="75" spans="5:36" ht="11.25" customHeight="1" x14ac:dyDescent="0.25">
      <c r="E75" s="41"/>
      <c r="F75" s="42"/>
      <c r="G75" s="24"/>
      <c r="H75" s="24"/>
      <c r="I75" s="25" t="str">
        <f t="shared" si="11"/>
        <v>-</v>
      </c>
      <c r="J75" s="43" t="str">
        <f t="shared" si="12"/>
        <v>-</v>
      </c>
      <c r="K75" s="44" t="str">
        <f t="shared" si="9"/>
        <v/>
      </c>
      <c r="M75" s="51" t="e">
        <v>#N/A</v>
      </c>
      <c r="N75" s="52" t="e">
        <v>#N/A</v>
      </c>
      <c r="O75" s="29"/>
      <c r="R75" s="29"/>
      <c r="T75" s="31" t="str">
        <f>IF(AND(LEN(AA75)&gt;0,AC75&gt;0),_xll.xlShmInterpDisc(curveName,AA75)+0*TYPE($N$3),"")</f>
        <v/>
      </c>
      <c r="U75" s="32" t="str">
        <f>IF(AND(LEN(AA75)&gt;0,AC75&gt;0),100*_xll.xlShmInterpRate(curveName,2,5,AA75)+0*TYPE($N$3),"")</f>
        <v/>
      </c>
      <c r="V75" s="33" t="str">
        <f t="shared" si="10"/>
        <v/>
      </c>
      <c r="W75" s="34" t="str">
        <f t="shared" si="13"/>
        <v/>
      </c>
      <c r="X75" s="35"/>
      <c r="Y75" s="35"/>
      <c r="Z75" s="35"/>
      <c r="AA75" s="35"/>
      <c r="AB75" s="35"/>
      <c r="AC75" s="37"/>
      <c r="AD75" s="37"/>
      <c r="AE75" s="193"/>
      <c r="AF75" s="38"/>
      <c r="AH75" s="198" t="s">
        <v>134</v>
      </c>
      <c r="AI75" s="156">
        <f>_xll.qlCalendarAdvance("TARGET",AI74,AH75,"mf")</f>
        <v>42915</v>
      </c>
      <c r="AJ75" s="199">
        <f>_xll.xlShmInterpRateFwd(curveName,AI75,,5,AI76)</f>
        <v>-3.5227695283513191E-3</v>
      </c>
    </row>
    <row r="76" spans="5:36" ht="11.25" customHeight="1" x14ac:dyDescent="0.25">
      <c r="E76" s="41"/>
      <c r="F76" s="42"/>
      <c r="G76" s="24"/>
      <c r="H76" s="24"/>
      <c r="I76" s="25" t="str">
        <f t="shared" si="11"/>
        <v>-</v>
      </c>
      <c r="J76" s="43" t="str">
        <f t="shared" si="12"/>
        <v>-</v>
      </c>
      <c r="K76" s="44" t="str">
        <f t="shared" si="9"/>
        <v/>
      </c>
      <c r="M76" s="51" t="e">
        <v>#N/A</v>
      </c>
      <c r="N76" s="52" t="e">
        <v>#N/A</v>
      </c>
      <c r="O76" s="29"/>
      <c r="R76" s="29"/>
      <c r="T76" s="31" t="str">
        <f>IF(AND(LEN(AA76)&gt;0,AC76&gt;0),_xll.xlShmInterpDisc(curveName,AA76)+0*TYPE($N$3),"")</f>
        <v/>
      </c>
      <c r="U76" s="32" t="str">
        <f>IF(AND(LEN(AA76)&gt;0,AC76&gt;0),100*_xll.xlShmInterpRate(curveName,2,5,AA76)+0*TYPE($N$3),"")</f>
        <v/>
      </c>
      <c r="V76" s="33" t="str">
        <f t="shared" si="10"/>
        <v/>
      </c>
      <c r="W76" s="34" t="str">
        <f t="shared" si="13"/>
        <v/>
      </c>
      <c r="X76" s="35"/>
      <c r="Y76" s="35"/>
      <c r="Z76" s="35"/>
      <c r="AA76" s="35"/>
      <c r="AB76" s="35"/>
      <c r="AC76" s="37"/>
      <c r="AD76" s="37"/>
      <c r="AE76" s="193"/>
      <c r="AF76" s="38"/>
      <c r="AH76" s="198" t="s">
        <v>134</v>
      </c>
      <c r="AI76" s="156">
        <f>_xll.qlCalendarAdvance("TARGET",AI75,AH76,"mf")</f>
        <v>42916</v>
      </c>
      <c r="AJ76" s="199">
        <f>_xll.xlShmInterpRateFwd(curveName,AI76,,5,AI77)</f>
        <v>-3.5204576125188393E-3</v>
      </c>
    </row>
    <row r="77" spans="5:36" ht="11.25" customHeight="1" thickBot="1" x14ac:dyDescent="0.3">
      <c r="M77" s="62" t="e">
        <v>#N/A</v>
      </c>
      <c r="N77" s="63" t="e">
        <v>#N/A</v>
      </c>
      <c r="O77" s="29"/>
      <c r="R77" s="29"/>
      <c r="T77" s="31" t="str">
        <f>IF(AND(LEN(AA77)&gt;0,AC77&gt;0),_xll.xlShmInterpDisc(curveName,AA77)+0*TYPE($N$3),"")</f>
        <v/>
      </c>
      <c r="U77" s="32" t="str">
        <f>IF(AND(LEN(AA77)&gt;0,AC77&gt;0),100*_xll.xlShmInterpRate(curveName,2,5,AA77)+0*TYPE($N$3),"")</f>
        <v/>
      </c>
      <c r="V77" s="33" t="str">
        <f t="shared" si="10"/>
        <v/>
      </c>
      <c r="W77" s="34" t="str">
        <f t="shared" si="13"/>
        <v/>
      </c>
      <c r="X77" s="35"/>
      <c r="Y77" s="35"/>
      <c r="Z77" s="35"/>
      <c r="AA77" s="35"/>
      <c r="AB77" s="35"/>
      <c r="AC77" s="37"/>
      <c r="AD77" s="37"/>
      <c r="AE77" s="193"/>
      <c r="AF77" s="38"/>
      <c r="AH77" s="198" t="s">
        <v>134</v>
      </c>
      <c r="AI77" s="156">
        <f>_xll.qlCalendarAdvance("TARGET",AI76,AH77,"mf")</f>
        <v>42919</v>
      </c>
      <c r="AJ77" s="199">
        <f>_xll.xlShmInterpRateFwd(curveName,AI77,,5,AI78)</f>
        <v>-3.5182976762454248E-3</v>
      </c>
    </row>
    <row r="78" spans="5:36" ht="11.25" customHeight="1" x14ac:dyDescent="0.25">
      <c r="N78" s="1">
        <f>COUNT(N3:N77)</f>
        <v>63</v>
      </c>
      <c r="T78" s="31" t="str">
        <f>IF(AND(LEN(AA78)&gt;0,AC78&gt;0),_xll.xlShmInterpDisc(curveName,AA78)+0*TYPE($N$3),"")</f>
        <v/>
      </c>
      <c r="U78" s="32" t="str">
        <f>IF(AND(LEN(AA78)&gt;0,AC78&gt;0),100*_xll.xlShmInterpRate(curveName,2,5,AA78)+0*TYPE($N$3),"")</f>
        <v/>
      </c>
      <c r="V78" s="33" t="str">
        <f t="shared" si="10"/>
        <v/>
      </c>
      <c r="W78" s="34" t="str">
        <f t="shared" si="13"/>
        <v/>
      </c>
      <c r="X78" s="35"/>
      <c r="Y78" s="35"/>
      <c r="Z78" s="35"/>
      <c r="AA78" s="35"/>
      <c r="AB78" s="35"/>
      <c r="AC78" s="37"/>
      <c r="AD78" s="37"/>
      <c r="AE78" s="193"/>
      <c r="AF78" s="38"/>
      <c r="AH78" s="198" t="s">
        <v>134</v>
      </c>
      <c r="AI78" s="156">
        <f>_xll.qlCalendarAdvance("TARGET",AI77,AH78,"mf")</f>
        <v>42920</v>
      </c>
      <c r="AJ78" s="199">
        <f>_xll.xlShmInterpRateFwd(curveName,AI78,,5,AI79)</f>
        <v>-3.5172459291076875E-3</v>
      </c>
    </row>
    <row r="79" spans="5:36" ht="11.25" customHeight="1" x14ac:dyDescent="0.25">
      <c r="T79" s="31" t="str">
        <f>IF(AND(LEN(AA79)&gt;0,AC79&gt;0),_xll.xlShmInterpDisc(curveName,AA79)+0*TYPE($N$3),"")</f>
        <v/>
      </c>
      <c r="U79" s="32" t="str">
        <f>IF(AND(LEN(AA79)&gt;0,AC79&gt;0),100*_xll.xlShmInterpRate(curveName,2,5,AA79)+0*TYPE($N$3),"")</f>
        <v/>
      </c>
      <c r="V79" s="33" t="str">
        <f t="shared" si="10"/>
        <v/>
      </c>
      <c r="W79" s="34" t="str">
        <f t="shared" si="13"/>
        <v/>
      </c>
      <c r="X79" s="35"/>
      <c r="Y79" s="35"/>
      <c r="Z79" s="35"/>
      <c r="AA79" s="35"/>
      <c r="AB79" s="35"/>
      <c r="AC79" s="37"/>
      <c r="AD79" s="37"/>
      <c r="AE79" s="193"/>
      <c r="AF79" s="38"/>
      <c r="AH79" s="198" t="s">
        <v>134</v>
      </c>
      <c r="AI79" s="156">
        <f>_xll.qlCalendarAdvance("TARGET",AI78,AH79,"mf")</f>
        <v>42921</v>
      </c>
      <c r="AJ79" s="199">
        <f>_xll.xlShmInterpRateFwd(curveName,AI79,,5,AI80)</f>
        <v>-3.516223199863543E-3</v>
      </c>
    </row>
    <row r="80" spans="5:36" ht="11.25" customHeight="1" x14ac:dyDescent="0.25">
      <c r="T80" s="31" t="str">
        <f>IF(AND(LEN(AA80)&gt;0,AC80&gt;0),_xll.xlShmInterpDisc(curveName,AA80)+0*TYPE($N$3),"")</f>
        <v/>
      </c>
      <c r="U80" s="32" t="str">
        <f>IF(AND(LEN(AA80)&gt;0,AC80&gt;0),100*_xll.xlShmInterpRate(curveName,2,5,AA80)+0*TYPE($N$3),"")</f>
        <v/>
      </c>
      <c r="V80" s="33" t="str">
        <f t="shared" si="10"/>
        <v/>
      </c>
      <c r="W80" s="34" t="str">
        <f t="shared" si="13"/>
        <v/>
      </c>
      <c r="X80" s="35"/>
      <c r="Y80" s="35"/>
      <c r="Z80" s="35"/>
      <c r="AA80" s="35"/>
      <c r="AB80" s="35"/>
      <c r="AC80" s="37"/>
      <c r="AD80" s="37"/>
      <c r="AE80" s="193"/>
      <c r="AF80" s="38"/>
      <c r="AH80" s="198" t="s">
        <v>134</v>
      </c>
      <c r="AI80" s="156">
        <f>_xll.qlCalendarAdvance("TARGET",AI79,AH80,"mf")</f>
        <v>42922</v>
      </c>
      <c r="AJ80" s="199">
        <f>_xll.xlShmInterpRateFwd(curveName,AI80,,5,AI81)</f>
        <v>-3.515230754594091E-3</v>
      </c>
    </row>
    <row r="81" spans="20:36" ht="11.25" customHeight="1" x14ac:dyDescent="0.25">
      <c r="T81" s="31" t="str">
        <f>IF(AND(LEN(AA81)&gt;0,AC81&gt;0),_xll.xlShmInterpDisc(curveName,AA81)+0*TYPE($N$3),"")</f>
        <v/>
      </c>
      <c r="U81" s="32" t="str">
        <f>IF(AND(LEN(AA81)&gt;0,AC81&gt;0),100*_xll.xlShmInterpRate(curveName,2,5,AA81)+0*TYPE($N$3),"")</f>
        <v/>
      </c>
      <c r="V81" s="33" t="str">
        <f t="shared" si="10"/>
        <v/>
      </c>
      <c r="W81" s="34" t="str">
        <f t="shared" si="13"/>
        <v/>
      </c>
      <c r="X81" s="35"/>
      <c r="Y81" s="35"/>
      <c r="Z81" s="35"/>
      <c r="AA81" s="35"/>
      <c r="AB81" s="35"/>
      <c r="AC81" s="37"/>
      <c r="AD81" s="37"/>
      <c r="AE81" s="193"/>
      <c r="AF81" s="38"/>
      <c r="AH81" s="198" t="s">
        <v>134</v>
      </c>
      <c r="AI81" s="156">
        <f>_xll.qlCalendarAdvance("TARGET",AI80,AH81,"mf")</f>
        <v>42923</v>
      </c>
      <c r="AJ81" s="199">
        <f>_xll.xlShmInterpRateFwd(curveName,AI81,,5,AI82)</f>
        <v>-3.5133193219190955E-3</v>
      </c>
    </row>
    <row r="82" spans="20:36" ht="11.25" customHeight="1" x14ac:dyDescent="0.25">
      <c r="T82" s="31" t="str">
        <f>IF(AND(LEN(AA82)&gt;0,AC82&gt;0),_xll.xlShmInterpDisc(curveName,AA82)+0*TYPE($N$3),"")</f>
        <v/>
      </c>
      <c r="U82" s="32" t="str">
        <f>IF(AND(LEN(AA82)&gt;0,AC82&gt;0),100*_xll.xlShmInterpRate(curveName,2,5,AA82)+0*TYPE($N$3),"")</f>
        <v/>
      </c>
      <c r="V82" s="33" t="str">
        <f t="shared" si="10"/>
        <v/>
      </c>
      <c r="W82" s="34" t="str">
        <f t="shared" si="13"/>
        <v/>
      </c>
      <c r="X82" s="35"/>
      <c r="Y82" s="35"/>
      <c r="Z82" s="35"/>
      <c r="AA82" s="35"/>
      <c r="AB82" s="35"/>
      <c r="AC82" s="37"/>
      <c r="AD82" s="37"/>
      <c r="AE82" s="193"/>
      <c r="AF82" s="38"/>
      <c r="AH82" s="198" t="s">
        <v>134</v>
      </c>
      <c r="AI82" s="156">
        <f>_xll.qlCalendarAdvance("TARGET",AI81,AH82,"mf")</f>
        <v>42926</v>
      </c>
      <c r="AJ82" s="199">
        <f>_xll.xlShmInterpRateFwd(curveName,AI82,,5,AI83)</f>
        <v>-3.511589130590229E-3</v>
      </c>
    </row>
    <row r="83" spans="20:36" ht="11.25" customHeight="1" x14ac:dyDescent="0.25">
      <c r="T83" s="31" t="str">
        <f>IF(AND(LEN(AA83)&gt;0,AC83&gt;0),_xll.xlShmInterpDisc(curveName,AA83)+0*TYPE($N$3),"")</f>
        <v/>
      </c>
      <c r="U83" s="32" t="str">
        <f>IF(AND(LEN(AA83)&gt;0,AC83&gt;0),100*_xll.xlShmInterpRate(curveName,2,5,AA83)+0*TYPE($N$3),"")</f>
        <v/>
      </c>
      <c r="V83" s="33" t="str">
        <f t="shared" si="10"/>
        <v/>
      </c>
      <c r="W83" s="34" t="str">
        <f t="shared" si="13"/>
        <v/>
      </c>
      <c r="X83" s="35"/>
      <c r="Y83" s="35"/>
      <c r="Z83" s="35"/>
      <c r="AA83" s="35"/>
      <c r="AB83" s="35"/>
      <c r="AC83" s="37"/>
      <c r="AD83" s="37"/>
      <c r="AE83" s="193"/>
      <c r="AF83" s="38"/>
      <c r="AH83" s="198" t="s">
        <v>134</v>
      </c>
      <c r="AI83" s="156">
        <f>_xll.qlCalendarAdvance("TARGET",AI82,AH83,"mf")</f>
        <v>42927</v>
      </c>
      <c r="AJ83" s="199">
        <f>_xll.xlShmInterpRateFwd(curveName,AI83,,5,AI84)</f>
        <v>-3.5107670931693149E-3</v>
      </c>
    </row>
    <row r="84" spans="20:36" ht="11.25" customHeight="1" x14ac:dyDescent="0.25">
      <c r="T84" s="31" t="str">
        <f>IF(AND(LEN(AA84)&gt;0,AC84&gt;0),_xll.xlShmInterpDisc(curveName,AA84)+0*TYPE($N$3),"")</f>
        <v/>
      </c>
      <c r="U84" s="32" t="str">
        <f>IF(AND(LEN(AA84)&gt;0,AC84&gt;0),100*_xll.xlShmInterpRate(curveName,2,5,AA84)+0*TYPE($N$3),"")</f>
        <v/>
      </c>
      <c r="V84" s="33" t="str">
        <f t="shared" si="10"/>
        <v/>
      </c>
      <c r="W84" s="34" t="str">
        <f t="shared" si="13"/>
        <v/>
      </c>
      <c r="X84" s="35"/>
      <c r="Y84" s="35"/>
      <c r="Z84" s="35"/>
      <c r="AA84" s="35"/>
      <c r="AB84" s="35"/>
      <c r="AC84" s="37"/>
      <c r="AD84" s="37"/>
      <c r="AE84" s="193"/>
      <c r="AF84" s="38"/>
      <c r="AH84" s="198" t="s">
        <v>134</v>
      </c>
      <c r="AI84" s="156">
        <f>_xll.qlCalendarAdvance("TARGET",AI83,AH84,"mf")</f>
        <v>42928</v>
      </c>
      <c r="AJ84" s="199">
        <f>_xll.xlShmInterpRateFwd(curveName,AI84,,5,AI85)</f>
        <v>-3.5099829348321215E-3</v>
      </c>
    </row>
    <row r="85" spans="20:36" ht="11.25" customHeight="1" x14ac:dyDescent="0.25">
      <c r="T85" s="31" t="str">
        <f>IF(AND(LEN(AA85)&gt;0,AC85&gt;0),_xll.xlShmInterpDisc(curveName,AA85)+0*TYPE($N$3),"")</f>
        <v/>
      </c>
      <c r="U85" s="32" t="str">
        <f>IF(AND(LEN(AA85)&gt;0,AC85&gt;0),100*_xll.xlShmInterpRate(curveName,2,5,AA85)+0*TYPE($N$3),"")</f>
        <v/>
      </c>
      <c r="V85" s="33" t="str">
        <f t="shared" si="10"/>
        <v/>
      </c>
      <c r="W85" s="34" t="str">
        <f t="shared" si="13"/>
        <v/>
      </c>
      <c r="X85" s="35"/>
      <c r="Y85" s="35"/>
      <c r="Z85" s="35"/>
      <c r="AA85" s="35"/>
      <c r="AB85" s="35"/>
      <c r="AC85" s="37"/>
      <c r="AD85" s="37"/>
      <c r="AE85" s="193"/>
      <c r="AF85" s="38"/>
      <c r="AH85" s="198" t="s">
        <v>134</v>
      </c>
      <c r="AI85" s="156">
        <f>_xll.qlCalendarAdvance("TARGET",AI84,AH85,"mf")</f>
        <v>42929</v>
      </c>
      <c r="AJ85" s="199">
        <f>_xll.xlShmInterpRateFwd(curveName,AI85,,5,AI86)</f>
        <v>-3.5092379217408353E-3</v>
      </c>
    </row>
    <row r="86" spans="20:36" ht="11.25" customHeight="1" x14ac:dyDescent="0.25">
      <c r="T86" s="31" t="str">
        <f>IF(AND(LEN(AA86)&gt;0,AC86&gt;0),_xll.xlShmInterpDisc(curveName,AA86)+0*TYPE($N$3),"")</f>
        <v/>
      </c>
      <c r="U86" s="32" t="str">
        <f>IF(AND(LEN(AA86)&gt;0,AC86&gt;0),100*_xll.xlShmInterpRate(curveName,2,5,AA86)+0*TYPE($N$3),"")</f>
        <v/>
      </c>
      <c r="V86" s="33" t="str">
        <f t="shared" si="10"/>
        <v/>
      </c>
      <c r="W86" s="34" t="str">
        <f t="shared" si="13"/>
        <v/>
      </c>
      <c r="X86" s="35"/>
      <c r="Y86" s="35"/>
      <c r="Z86" s="35"/>
      <c r="AA86" s="35"/>
      <c r="AB86" s="35"/>
      <c r="AC86" s="37"/>
      <c r="AD86" s="37"/>
      <c r="AE86" s="193"/>
      <c r="AF86" s="38"/>
      <c r="AH86" s="198" t="s">
        <v>134</v>
      </c>
      <c r="AI86" s="156">
        <f>_xll.qlCalendarAdvance("TARGET",AI85,AH86,"mf")</f>
        <v>42930</v>
      </c>
      <c r="AJ86" s="199">
        <f>_xll.xlShmInterpRateFwd(curveName,AI86,,5,AI87)</f>
        <v>-3.5078509951550585E-3</v>
      </c>
    </row>
    <row r="87" spans="20:36" ht="11.25" customHeight="1" x14ac:dyDescent="0.25">
      <c r="T87" s="31" t="str">
        <f>IF(AND(LEN(AA87)&gt;0,AC87&gt;0),_xll.xlShmInterpDisc(curveName,AA87)+0*TYPE($N$3),"")</f>
        <v/>
      </c>
      <c r="U87" s="32" t="str">
        <f>IF(AND(LEN(AA87)&gt;0,AC87&gt;0),100*_xll.xlShmInterpRate(curveName,2,5,AA87)+0*TYPE($N$3),"")</f>
        <v/>
      </c>
      <c r="V87" s="33" t="str">
        <f t="shared" si="10"/>
        <v/>
      </c>
      <c r="W87" s="34" t="str">
        <f t="shared" si="13"/>
        <v/>
      </c>
      <c r="X87" s="35"/>
      <c r="Y87" s="35"/>
      <c r="Z87" s="35"/>
      <c r="AA87" s="35"/>
      <c r="AB87" s="35"/>
      <c r="AC87" s="37"/>
      <c r="AD87" s="37"/>
      <c r="AE87" s="193"/>
      <c r="AF87" s="38"/>
      <c r="AH87" s="198" t="s">
        <v>134</v>
      </c>
      <c r="AI87" s="156">
        <f>_xll.qlCalendarAdvance("TARGET",AI86,AH87,"mf")</f>
        <v>42933</v>
      </c>
      <c r="AJ87" s="199">
        <f>_xll.xlShmInterpRateFwd(curveName,AI87,,5,AI88)</f>
        <v>-3.5066746367306834E-3</v>
      </c>
    </row>
    <row r="88" spans="20:36" ht="11.25" customHeight="1" x14ac:dyDescent="0.25">
      <c r="T88" s="31" t="str">
        <f>IF(AND(LEN(AA88)&gt;0,AC88&gt;0),_xll.xlShmInterpDisc(curveName,AA88)+0*TYPE($N$3),"")</f>
        <v/>
      </c>
      <c r="U88" s="32" t="str">
        <f>IF(AND(LEN(AA88)&gt;0,AC88&gt;0),100*_xll.xlShmInterpRate(curveName,2,5,AA88)+0*TYPE($N$3),"")</f>
        <v/>
      </c>
      <c r="V88" s="33" t="str">
        <f t="shared" si="10"/>
        <v/>
      </c>
      <c r="W88" s="34" t="str">
        <f t="shared" si="13"/>
        <v/>
      </c>
      <c r="X88" s="35"/>
      <c r="Y88" s="35"/>
      <c r="Z88" s="35"/>
      <c r="AA88" s="35"/>
      <c r="AB88" s="35"/>
      <c r="AC88" s="37"/>
      <c r="AD88" s="37"/>
      <c r="AE88" s="193"/>
      <c r="AF88" s="38"/>
      <c r="AH88" s="198" t="s">
        <v>134</v>
      </c>
      <c r="AI88" s="156">
        <f>_xll.qlCalendarAdvance("TARGET",AI87,AH88,"mf")</f>
        <v>42934</v>
      </c>
      <c r="AJ88" s="199">
        <f>_xll.xlShmInterpRateFwd(curveName,AI88,,5,AI89)</f>
        <v>-3.5061443368714917E-3</v>
      </c>
    </row>
    <row r="89" spans="20:36" ht="11.25" customHeight="1" x14ac:dyDescent="0.25">
      <c r="T89" s="31" t="str">
        <f>IF(AND(LEN(AA89)&gt;0,AC89&gt;0),_xll.xlShmInterpDisc(curveName,AA89)+0*TYPE($N$3),"")</f>
        <v/>
      </c>
      <c r="U89" s="32" t="str">
        <f>IF(AND(LEN(AA89)&gt;0,AC89&gt;0),100*_xll.xlShmInterpRate(curveName,2,5,AA89)+0*TYPE($N$3),"")</f>
        <v/>
      </c>
      <c r="V89" s="33" t="str">
        <f t="shared" si="10"/>
        <v/>
      </c>
      <c r="W89" s="34" t="str">
        <f t="shared" si="13"/>
        <v/>
      </c>
      <c r="X89" s="35"/>
      <c r="Y89" s="35"/>
      <c r="Z89" s="35"/>
      <c r="AA89" s="35"/>
      <c r="AB89" s="35"/>
      <c r="AC89" s="37"/>
      <c r="AD89" s="37"/>
      <c r="AE89" s="193"/>
      <c r="AF89" s="38"/>
      <c r="AH89" s="198" t="s">
        <v>134</v>
      </c>
      <c r="AI89" s="156">
        <f>_xll.qlCalendarAdvance("TARGET",AI88,AH89,"mf")</f>
        <v>42935</v>
      </c>
      <c r="AJ89" s="199">
        <f>_xll.xlShmInterpRateFwd(curveName,AI89,,5,AI90)</f>
        <v>-3.5056607772050233E-3</v>
      </c>
    </row>
    <row r="90" spans="20:36" ht="11.25" customHeight="1" x14ac:dyDescent="0.25">
      <c r="T90" s="31" t="str">
        <f>IF(AND(LEN(AA90)&gt;0,AC90&gt;0),_xll.xlShmInterpDisc(curveName,AA90)+0*TYPE($N$3),"")</f>
        <v/>
      </c>
      <c r="U90" s="32" t="str">
        <f>IF(AND(LEN(AA90)&gt;0,AC90&gt;0),100*_xll.xlShmInterpRate(curveName,2,5,AA90)+0*TYPE($N$3),"")</f>
        <v/>
      </c>
      <c r="V90" s="33" t="str">
        <f t="shared" si="10"/>
        <v/>
      </c>
      <c r="W90" s="34" t="str">
        <f t="shared" si="13"/>
        <v/>
      </c>
      <c r="X90" s="35"/>
      <c r="Y90" s="35"/>
      <c r="Z90" s="35"/>
      <c r="AA90" s="35"/>
      <c r="AB90" s="35"/>
      <c r="AC90" s="37"/>
      <c r="AD90" s="37"/>
      <c r="AE90" s="193"/>
      <c r="AF90" s="38"/>
      <c r="AH90" s="198" t="s">
        <v>134</v>
      </c>
      <c r="AI90" s="156">
        <f>_xll.qlCalendarAdvance("TARGET",AI89,AH90,"mf")</f>
        <v>42936</v>
      </c>
      <c r="AJ90" s="199">
        <f>_xll.xlShmInterpRateFwd(curveName,AI90,,5,AI91)</f>
        <v>-3.5052101953649477E-3</v>
      </c>
    </row>
    <row r="91" spans="20:36" ht="11.25" customHeight="1" x14ac:dyDescent="0.25">
      <c r="T91" s="31" t="str">
        <f>IF(AND(LEN(AA91)&gt;0,AC91&gt;0),_xll.xlShmInterpDisc(curveName,AA91)+0*TYPE($N$3),"")</f>
        <v/>
      </c>
      <c r="U91" s="32" t="str">
        <f>IF(AND(LEN(AA91)&gt;0,AC91&gt;0),100*_xll.xlShmInterpRate(curveName,2,5,AA91)+0*TYPE($N$3),"")</f>
        <v/>
      </c>
      <c r="V91" s="33" t="str">
        <f t="shared" si="10"/>
        <v/>
      </c>
      <c r="W91" s="34" t="str">
        <f t="shared" si="13"/>
        <v/>
      </c>
      <c r="X91" s="35"/>
      <c r="Y91" s="35"/>
      <c r="Z91" s="35"/>
      <c r="AA91" s="35"/>
      <c r="AB91" s="35"/>
      <c r="AC91" s="37"/>
      <c r="AD91" s="37"/>
      <c r="AE91" s="193"/>
      <c r="AF91" s="38"/>
      <c r="AH91" s="198" t="s">
        <v>134</v>
      </c>
      <c r="AI91" s="156">
        <f>_xll.qlCalendarAdvance("TARGET",AI90,AH91,"mf")</f>
        <v>42937</v>
      </c>
      <c r="AJ91" s="199">
        <f>_xll.xlShmInterpRateFwd(curveName,AI91,,5,AI92)</f>
        <v>-3.5041636532838574E-3</v>
      </c>
    </row>
    <row r="92" spans="20:36" ht="11.25" customHeight="1" x14ac:dyDescent="0.25">
      <c r="T92" s="31" t="str">
        <f>IF(AND(LEN(AA92)&gt;0,AC92&gt;0),_xll.xlShmInterpDisc(curveName,AA92)+0*TYPE($N$3),"")</f>
        <v/>
      </c>
      <c r="U92" s="32" t="str">
        <f>IF(AND(LEN(AA92)&gt;0,AC92&gt;0),100*_xll.xlShmInterpRate(curveName,2,5,AA92)+0*TYPE($N$3),"")</f>
        <v/>
      </c>
      <c r="V92" s="33" t="str">
        <f t="shared" si="10"/>
        <v/>
      </c>
      <c r="W92" s="34" t="str">
        <f t="shared" si="13"/>
        <v/>
      </c>
      <c r="X92" s="35"/>
      <c r="Y92" s="35"/>
      <c r="Z92" s="35"/>
      <c r="AA92" s="35"/>
      <c r="AB92" s="35"/>
      <c r="AC92" s="37"/>
      <c r="AD92" s="37"/>
      <c r="AE92" s="193"/>
      <c r="AF92" s="38"/>
      <c r="AH92" s="198" t="s">
        <v>134</v>
      </c>
      <c r="AI92" s="156">
        <f>_xll.qlCalendarAdvance("TARGET",AI91,AH92,"mf")</f>
        <v>42940</v>
      </c>
      <c r="AJ92" s="199">
        <f>_xll.xlShmInterpRateFwd(curveName,AI92,,5,AI93)</f>
        <v>-3.5030352049779945E-3</v>
      </c>
    </row>
    <row r="93" spans="20:36" ht="11.25" customHeight="1" x14ac:dyDescent="0.25">
      <c r="T93" s="31" t="str">
        <f>IF(AND(LEN(AA93)&gt;0,AC93&gt;0),_xll.xlShmInterpDisc(curveName,AA93)+0*TYPE($N$3),"")</f>
        <v/>
      </c>
      <c r="U93" s="32" t="str">
        <f>IF(AND(LEN(AA93)&gt;0,AC93&gt;0),100*_xll.xlShmInterpRate(curveName,2,5,AA93)+0*TYPE($N$3),"")</f>
        <v/>
      </c>
      <c r="V93" s="33" t="str">
        <f t="shared" si="10"/>
        <v/>
      </c>
      <c r="W93" s="34" t="str">
        <f t="shared" si="13"/>
        <v/>
      </c>
      <c r="X93" s="35"/>
      <c r="Y93" s="35"/>
      <c r="Z93" s="35"/>
      <c r="AA93" s="35"/>
      <c r="AB93" s="35"/>
      <c r="AC93" s="37"/>
      <c r="AD93" s="37"/>
      <c r="AE93" s="193"/>
      <c r="AF93" s="38"/>
      <c r="AH93" s="198" t="s">
        <v>134</v>
      </c>
      <c r="AI93" s="156">
        <f>_xll.qlCalendarAdvance("TARGET",AI92,AH93,"mf")</f>
        <v>42941</v>
      </c>
      <c r="AJ93" s="199">
        <f>_xll.xlShmInterpRateFwd(curveName,AI93,,5,AI94)</f>
        <v>-3.5023756291268776E-3</v>
      </c>
    </row>
    <row r="94" spans="20:36" ht="11.25" customHeight="1" x14ac:dyDescent="0.25">
      <c r="T94" s="31" t="str">
        <f>IF(AND(LEN(AA94)&gt;0,AC94&gt;0),_xll.xlShmInterpDisc(curveName,AA94)+0*TYPE($N$3),"")</f>
        <v/>
      </c>
      <c r="U94" s="32" t="str">
        <f>IF(AND(LEN(AA94)&gt;0,AC94&gt;0),100*_xll.xlShmInterpRate(curveName,2,5,AA94)+0*TYPE($N$3),"")</f>
        <v/>
      </c>
      <c r="V94" s="33" t="str">
        <f t="shared" si="10"/>
        <v/>
      </c>
      <c r="W94" s="34" t="str">
        <f t="shared" si="13"/>
        <v/>
      </c>
      <c r="X94" s="35"/>
      <c r="Y94" s="35"/>
      <c r="Z94" s="35"/>
      <c r="AA94" s="35"/>
      <c r="AB94" s="35"/>
      <c r="AC94" s="37"/>
      <c r="AD94" s="37"/>
      <c r="AE94" s="193"/>
      <c r="AF94" s="38"/>
      <c r="AH94" s="198" t="s">
        <v>134</v>
      </c>
      <c r="AI94" s="156">
        <f>_xll.qlCalendarAdvance("TARGET",AI93,AH94,"mf")</f>
        <v>42942</v>
      </c>
      <c r="AJ94" s="199">
        <f>_xll.xlShmInterpRateFwd(curveName,AI94,,5,AI95)</f>
        <v>-3.5016665735232381E-3</v>
      </c>
    </row>
    <row r="95" spans="20:36" ht="11.25" customHeight="1" x14ac:dyDescent="0.25">
      <c r="T95" s="31" t="str">
        <f>IF(AND(LEN(AA95)&gt;0,AC95&gt;0),_xll.xlShmInterpDisc(curveName,AA95)+0*TYPE($N$3),"")</f>
        <v/>
      </c>
      <c r="U95" s="32" t="str">
        <f>IF(AND(LEN(AA95)&gt;0,AC95&gt;0),100*_xll.xlShmInterpRate(curveName,2,5,AA95)+0*TYPE($N$3),"")</f>
        <v/>
      </c>
      <c r="V95" s="33" t="str">
        <f t="shared" si="10"/>
        <v/>
      </c>
      <c r="W95" s="34" t="str">
        <f t="shared" si="13"/>
        <v/>
      </c>
      <c r="X95" s="35"/>
      <c r="Y95" s="35"/>
      <c r="Z95" s="35"/>
      <c r="AA95" s="35"/>
      <c r="AB95" s="35"/>
      <c r="AC95" s="37"/>
      <c r="AD95" s="37"/>
      <c r="AE95" s="193"/>
      <c r="AF95" s="38"/>
      <c r="AH95" s="198" t="s">
        <v>134</v>
      </c>
      <c r="AI95" s="156">
        <f>_xll.qlCalendarAdvance("TARGET",AI94,AH95,"mf")</f>
        <v>42943</v>
      </c>
      <c r="AJ95" s="199">
        <f>_xll.xlShmInterpRateFwd(curveName,AI95,,5,AI96)</f>
        <v>-3.5009064644400084E-3</v>
      </c>
    </row>
    <row r="96" spans="20:36" ht="11.25" customHeight="1" thickBot="1" x14ac:dyDescent="0.3">
      <c r="T96" s="64" t="str">
        <f>IF(AND(LEN(AA96)&gt;0,AC96&gt;0),_xll.xlShmInterpDisc(curveName,AA96)+0*TYPE($N$3),"")</f>
        <v/>
      </c>
      <c r="U96" s="65" t="str">
        <f>IF(AND(LEN(AA96)&gt;0,AC96&gt;0),100*_xll.xlShmInterpRate(curveName,2,5,AA96)+0*TYPE($N$3),"")</f>
        <v/>
      </c>
      <c r="V96" s="66" t="str">
        <f t="shared" si="10"/>
        <v/>
      </c>
      <c r="W96" s="67" t="str">
        <f t="shared" si="13"/>
        <v/>
      </c>
      <c r="X96" s="68"/>
      <c r="Y96" s="68"/>
      <c r="Z96" s="68"/>
      <c r="AA96" s="68"/>
      <c r="AB96" s="68"/>
      <c r="AC96" s="69"/>
      <c r="AD96" s="69"/>
      <c r="AE96" s="194"/>
      <c r="AF96" s="70"/>
      <c r="AH96" s="198" t="s">
        <v>134</v>
      </c>
      <c r="AI96" s="156">
        <f>_xll.qlCalendarAdvance("TARGET",AI95,AH96,"mf")</f>
        <v>42944</v>
      </c>
      <c r="AJ96" s="199">
        <f>_xll.xlShmInterpRateFwd(curveName,AI96,,5,AI97)</f>
        <v>-3.4991746495420541E-3</v>
      </c>
    </row>
    <row r="97" spans="34:36" ht="11.25" customHeight="1" x14ac:dyDescent="0.25">
      <c r="AH97" s="198" t="s">
        <v>134</v>
      </c>
      <c r="AI97" s="156">
        <f>_xll.qlCalendarAdvance("TARGET",AI96,AH97,"mf")</f>
        <v>42947</v>
      </c>
      <c r="AJ97" s="199">
        <f>_xll.xlShmInterpRateFwd(curveName,AI97,,5,AI98)</f>
        <v>-3.4973240066916793E-3</v>
      </c>
    </row>
    <row r="98" spans="34:36" ht="11.25" customHeight="1" x14ac:dyDescent="0.25">
      <c r="AH98" s="198" t="s">
        <v>134</v>
      </c>
      <c r="AI98" s="156">
        <f>_xll.qlCalendarAdvance("TARGET",AI97,AH98,"mf")</f>
        <v>42948</v>
      </c>
      <c r="AJ98" s="199">
        <f>_xll.xlShmInterpRateFwd(curveName,AI98,,5,AI99)</f>
        <v>-3.4962850162785029E-3</v>
      </c>
    </row>
    <row r="99" spans="34:36" ht="11.25" customHeight="1" x14ac:dyDescent="0.25">
      <c r="AH99" s="198" t="s">
        <v>134</v>
      </c>
      <c r="AI99" s="156">
        <f>_xll.qlCalendarAdvance("TARGET",AI98,AH99,"mf")</f>
        <v>42949</v>
      </c>
      <c r="AJ99" s="199">
        <f>_xll.xlShmInterpRateFwd(curveName,AI99,,5,AI100)</f>
        <v>-3.4951855271041251E-3</v>
      </c>
    </row>
    <row r="100" spans="34:36" ht="11.25" customHeight="1" x14ac:dyDescent="0.25">
      <c r="AH100" s="198" t="s">
        <v>134</v>
      </c>
      <c r="AI100" s="156">
        <f>_xll.qlCalendarAdvance("TARGET",AI99,AH100,"mf")</f>
        <v>42950</v>
      </c>
      <c r="AJ100" s="199">
        <f>_xll.xlShmInterpRateFwd(curveName,AI100,,5,AI101)</f>
        <v>-3.4940239652788124E-3</v>
      </c>
    </row>
    <row r="101" spans="34:36" ht="11.25" customHeight="1" x14ac:dyDescent="0.25">
      <c r="AH101" s="198" t="s">
        <v>134</v>
      </c>
      <c r="AI101" s="156">
        <f>_xll.qlCalendarAdvance("TARGET",AI100,AH101,"mf")</f>
        <v>42951</v>
      </c>
      <c r="AJ101" s="199">
        <f>_xll.xlShmInterpRateFwd(curveName,AI101,,5,AI102)</f>
        <v>-3.4914526625138315E-3</v>
      </c>
    </row>
    <row r="102" spans="34:36" ht="11.25" customHeight="1" x14ac:dyDescent="0.25">
      <c r="AH102" s="198" t="s">
        <v>134</v>
      </c>
      <c r="AI102" s="156">
        <f>_xll.qlCalendarAdvance("TARGET",AI101,AH102,"mf")</f>
        <v>42954</v>
      </c>
      <c r="AJ102" s="199">
        <f>_xll.xlShmInterpRateFwd(curveName,AI102,,5,AI103)</f>
        <v>-3.4887255057274563E-3</v>
      </c>
    </row>
    <row r="103" spans="34:36" ht="11.25" customHeight="1" x14ac:dyDescent="0.25">
      <c r="AH103" s="198" t="s">
        <v>134</v>
      </c>
      <c r="AI103" s="156">
        <f>_xll.qlCalendarAdvance("TARGET",AI102,AH103,"mf")</f>
        <v>42955</v>
      </c>
      <c r="AJ103" s="199">
        <f>_xll.xlShmInterpRateFwd(curveName,AI103,,5,AI104)</f>
        <v>-3.487229967191871E-3</v>
      </c>
    </row>
    <row r="104" spans="34:36" ht="11.25" customHeight="1" x14ac:dyDescent="0.25">
      <c r="AH104" s="198" t="s">
        <v>134</v>
      </c>
      <c r="AI104" s="156">
        <f>_xll.qlCalendarAdvance("TARGET",AI103,AH104,"mf")</f>
        <v>42956</v>
      </c>
      <c r="AJ104" s="199">
        <f>_xll.xlShmInterpRateFwd(curveName,AI104,,5,AI105)</f>
        <v>-3.4856629108005769E-3</v>
      </c>
    </row>
    <row r="105" spans="34:36" ht="11.25" customHeight="1" x14ac:dyDescent="0.25">
      <c r="AH105" s="198" t="s">
        <v>134</v>
      </c>
      <c r="AI105" s="156">
        <f>_xll.qlCalendarAdvance("TARGET",AI104,AH105,"mf")</f>
        <v>42957</v>
      </c>
      <c r="AJ105" s="199">
        <f>_xll.xlShmInterpRateFwd(curveName,AI105,,5,AI106)</f>
        <v>-3.4840227625819614E-3</v>
      </c>
    </row>
    <row r="106" spans="34:36" ht="11.25" customHeight="1" x14ac:dyDescent="0.25">
      <c r="AH106" s="198" t="s">
        <v>134</v>
      </c>
      <c r="AI106" s="156">
        <f>_xll.qlCalendarAdvance("TARGET",AI105,AH106,"mf")</f>
        <v>42958</v>
      </c>
      <c r="AJ106" s="199">
        <f>_xll.xlShmInterpRateFwd(curveName,AI106,,5,AI107)</f>
        <v>-3.4804577670110265E-3</v>
      </c>
    </row>
    <row r="107" spans="34:36" ht="11.25" customHeight="1" x14ac:dyDescent="0.25">
      <c r="AH107" s="198" t="s">
        <v>134</v>
      </c>
      <c r="AI107" s="156">
        <f>_xll.qlCalendarAdvance("TARGET",AI106,AH107,"mf")</f>
        <v>42961</v>
      </c>
      <c r="AJ107" s="199">
        <f>_xll.xlShmInterpRateFwd(curveName,AI107,,5,AI108)</f>
        <v>-3.4766997669720876E-3</v>
      </c>
    </row>
    <row r="108" spans="34:36" ht="11.25" customHeight="1" x14ac:dyDescent="0.25">
      <c r="AH108" s="198" t="s">
        <v>134</v>
      </c>
      <c r="AI108" s="156">
        <f>_xll.qlCalendarAdvance("TARGET",AI107,AH108,"mf")</f>
        <v>42962</v>
      </c>
      <c r="AJ108" s="199">
        <f>_xll.xlShmInterpRateFwd(curveName,AI108,,5,AI109)</f>
        <v>-3.4746705466335449E-3</v>
      </c>
    </row>
    <row r="109" spans="34:36" ht="11.25" customHeight="1" x14ac:dyDescent="0.25">
      <c r="AH109" s="198" t="s">
        <v>134</v>
      </c>
      <c r="AI109" s="156">
        <f>_xll.qlCalendarAdvance("TARGET",AI108,AH109,"mf")</f>
        <v>42963</v>
      </c>
      <c r="AJ109" s="199">
        <f>_xll.xlShmInterpRateFwd(curveName,AI109,,5,AI110)</f>
        <v>-3.4725587894190949E-3</v>
      </c>
    </row>
    <row r="110" spans="34:36" ht="11.25" customHeight="1" x14ac:dyDescent="0.25">
      <c r="AH110" s="198" t="s">
        <v>134</v>
      </c>
      <c r="AI110" s="156">
        <f>_xll.qlCalendarAdvance("TARGET",AI109,AH110,"mf")</f>
        <v>42964</v>
      </c>
      <c r="AJ110" s="199">
        <f>_xll.xlShmInterpRateFwd(curveName,AI110,,5,AI111)</f>
        <v>-3.4703629212749386E-3</v>
      </c>
    </row>
    <row r="111" spans="34:36" ht="11.25" customHeight="1" x14ac:dyDescent="0.25">
      <c r="AH111" s="198" t="s">
        <v>134</v>
      </c>
      <c r="AI111" s="156">
        <f>_xll.qlCalendarAdvance("TARGET",AI110,AH111,"mf")</f>
        <v>42965</v>
      </c>
      <c r="AJ111" s="199">
        <f>_xll.xlShmInterpRateFwd(curveName,AI111,,5,AI112)</f>
        <v>-3.4656500373043231E-3</v>
      </c>
    </row>
    <row r="112" spans="34:36" ht="11.25" customHeight="1" x14ac:dyDescent="0.25">
      <c r="AH112" s="198" t="s">
        <v>134</v>
      </c>
      <c r="AI112" s="156">
        <f>_xll.qlCalendarAdvance("TARGET",AI111,AH112,"mf")</f>
        <v>42968</v>
      </c>
      <c r="AJ112" s="199">
        <f>_xll.xlShmInterpRateFwd(curveName,AI112,,5,AI113)</f>
        <v>-3.460707815132697E-3</v>
      </c>
    </row>
    <row r="113" spans="34:36" ht="11.25" customHeight="1" x14ac:dyDescent="0.25">
      <c r="AH113" s="198" t="s">
        <v>134</v>
      </c>
      <c r="AI113" s="156">
        <f>_xll.qlCalendarAdvance("TARGET",AI112,AH113,"mf")</f>
        <v>42969</v>
      </c>
      <c r="AJ113" s="199">
        <f>_xll.xlShmInterpRateFwd(curveName,AI113,,5,AI114)</f>
        <v>-3.4580735888683676E-3</v>
      </c>
    </row>
    <row r="114" spans="34:36" ht="11.25" customHeight="1" x14ac:dyDescent="0.25">
      <c r="AH114" s="198" t="s">
        <v>134</v>
      </c>
      <c r="AI114" s="156">
        <f>_xll.qlCalendarAdvance("TARGET",AI113,AH114,"mf")</f>
        <v>42970</v>
      </c>
      <c r="AJ114" s="199">
        <f>_xll.xlShmInterpRateFwd(curveName,AI114,,5,AI115)</f>
        <v>-3.4553517490619819E-3</v>
      </c>
    </row>
    <row r="115" spans="34:36" ht="11.25" customHeight="1" x14ac:dyDescent="0.25">
      <c r="AH115" s="198" t="s">
        <v>134</v>
      </c>
      <c r="AI115" s="156">
        <f>_xll.qlCalendarAdvance("TARGET",AI114,AH115,"mf")</f>
        <v>42971</v>
      </c>
      <c r="AJ115" s="199">
        <f>_xll.xlShmInterpRateFwd(curveName,AI115,,5,AI116)</f>
        <v>-3.4525408661613168E-3</v>
      </c>
    </row>
    <row r="116" spans="34:36" ht="11.25" customHeight="1" x14ac:dyDescent="0.25">
      <c r="AH116" s="198" t="s">
        <v>134</v>
      </c>
      <c r="AI116" s="156">
        <f>_xll.qlCalendarAdvance("TARGET",AI115,AH116,"mf")</f>
        <v>42972</v>
      </c>
      <c r="AJ116" s="199">
        <f>_xll.xlShmInterpRateFwd(curveName,AI116,,5,AI117)</f>
        <v>-3.446582599335521E-3</v>
      </c>
    </row>
    <row r="117" spans="34:36" ht="11.25" customHeight="1" x14ac:dyDescent="0.25">
      <c r="AH117" s="198" t="s">
        <v>134</v>
      </c>
      <c r="AI117" s="156">
        <f>_xll.qlCalendarAdvance("TARGET",AI116,AH117,"mf")</f>
        <v>42975</v>
      </c>
      <c r="AJ117" s="199">
        <f>_xll.xlShmInterpRateFwd(curveName,AI117,,5,AI118)</f>
        <v>-3.4403783216406855E-3</v>
      </c>
    </row>
    <row r="118" spans="34:36" ht="11.25" customHeight="1" x14ac:dyDescent="0.25">
      <c r="AH118" s="198" t="s">
        <v>134</v>
      </c>
      <c r="AI118" s="156">
        <f>_xll.qlCalendarAdvance("TARGET",AI117,AH118,"mf")</f>
        <v>42976</v>
      </c>
      <c r="AJ118" s="199">
        <f>_xll.xlShmInterpRateFwd(curveName,AI118,,5,AI119)</f>
        <v>-3.4371007861368459E-3</v>
      </c>
    </row>
    <row r="119" spans="34:36" ht="11.25" customHeight="1" x14ac:dyDescent="0.25">
      <c r="AH119" s="198" t="s">
        <v>134</v>
      </c>
      <c r="AI119" s="156">
        <f>_xll.qlCalendarAdvance("TARGET",AI118,AH119,"mf")</f>
        <v>42977</v>
      </c>
      <c r="AJ119" s="199">
        <f>_xll.xlShmInterpRateFwd(curveName,AI119,,5,AI120)</f>
        <v>-3.4337256324087936E-3</v>
      </c>
    </row>
    <row r="120" spans="34:36" ht="11.25" customHeight="1" x14ac:dyDescent="0.25">
      <c r="AH120" s="198" t="s">
        <v>134</v>
      </c>
      <c r="AI120" s="156">
        <f>_xll.qlCalendarAdvance("TARGET",AI119,AH120,"mf")</f>
        <v>42978</v>
      </c>
      <c r="AJ120" s="199">
        <f>_xll.xlShmInterpRateFwd(curveName,AI120,,5,AI121)</f>
        <v>-3.4302514312268147E-3</v>
      </c>
    </row>
    <row r="121" spans="34:36" ht="11.25" customHeight="1" x14ac:dyDescent="0.25">
      <c r="AH121" s="198" t="s">
        <v>134</v>
      </c>
      <c r="AI121" s="156">
        <f>_xll.qlCalendarAdvance("TARGET",AI120,AH121,"mf")</f>
        <v>42979</v>
      </c>
      <c r="AJ121" s="199">
        <f>_xll.xlShmInterpRateFwd(curveName,AI121,,5,AI122)</f>
        <v>-3.4229336240801131E-3</v>
      </c>
    </row>
    <row r="122" spans="34:36" ht="11.25" customHeight="1" x14ac:dyDescent="0.25">
      <c r="AH122" s="198" t="s">
        <v>134</v>
      </c>
      <c r="AI122" s="156">
        <f>_xll.qlCalendarAdvance("TARGET",AI121,AH122,"mf")</f>
        <v>42982</v>
      </c>
      <c r="AJ122" s="199">
        <f>_xll.xlShmInterpRateFwd(curveName,AI122,,5,AI123)</f>
        <v>-3.4153355674368334E-3</v>
      </c>
    </row>
    <row r="123" spans="34:36" ht="11.25" customHeight="1" x14ac:dyDescent="0.25">
      <c r="AH123" s="198" t="s">
        <v>134</v>
      </c>
      <c r="AI123" s="156">
        <f>_xll.qlCalendarAdvance("TARGET",AI122,AH123,"mf")</f>
        <v>42983</v>
      </c>
      <c r="AJ123" s="199">
        <f>_xll.xlShmInterpRateFwd(curveName,AI123,,5,AI124)</f>
        <v>-3.4113446906919248E-3</v>
      </c>
    </row>
    <row r="124" spans="34:36" ht="11.25" customHeight="1" x14ac:dyDescent="0.25">
      <c r="AH124" s="198" t="s">
        <v>134</v>
      </c>
      <c r="AI124" s="156">
        <f>_xll.qlCalendarAdvance("TARGET",AI123,AH124,"mf")</f>
        <v>42984</v>
      </c>
      <c r="AJ124" s="199">
        <f>_xll.xlShmInterpRateFwd(curveName,AI124,,5,AI125)</f>
        <v>-3.4072461912709787E-3</v>
      </c>
    </row>
    <row r="125" spans="34:36" ht="11.25" customHeight="1" x14ac:dyDescent="0.25">
      <c r="AH125" s="198" t="s">
        <v>134</v>
      </c>
      <c r="AI125" s="156">
        <f>_xll.qlCalendarAdvance("TARGET",AI124,AH125,"mf")</f>
        <v>42985</v>
      </c>
      <c r="AJ125" s="199">
        <f>_xll.xlShmInterpRateFwd(curveName,AI125,,5,AI126)</f>
        <v>-3.4030386395370077E-3</v>
      </c>
    </row>
    <row r="126" spans="34:36" ht="11.25" customHeight="1" x14ac:dyDescent="0.25">
      <c r="AH126" s="198" t="s">
        <v>134</v>
      </c>
      <c r="AI126" s="156">
        <f>_xll.qlCalendarAdvance("TARGET",AI125,AH126,"mf")</f>
        <v>42986</v>
      </c>
      <c r="AJ126" s="199">
        <f>_xll.xlShmInterpRateFwd(curveName,AI126,,5,AI127)</f>
        <v>-3.3942213195586844E-3</v>
      </c>
    </row>
    <row r="127" spans="34:36" ht="11.25" customHeight="1" x14ac:dyDescent="0.25">
      <c r="AH127" s="198" t="s">
        <v>134</v>
      </c>
      <c r="AI127" s="156">
        <f>_xll.qlCalendarAdvance("TARGET",AI126,AH127,"mf")</f>
        <v>42989</v>
      </c>
      <c r="AJ127" s="199">
        <f>_xll.xlShmInterpRateFwd(curveName,AI127,,5,AI128)</f>
        <v>-3.3850893288763059E-3</v>
      </c>
    </row>
    <row r="128" spans="34:36" ht="11.25" customHeight="1" x14ac:dyDescent="0.25">
      <c r="AH128" s="198" t="s">
        <v>134</v>
      </c>
      <c r="AI128" s="156">
        <f>_xll.qlCalendarAdvance("TARGET",AI127,AH128,"mf")</f>
        <v>42990</v>
      </c>
      <c r="AJ128" s="199">
        <f>_xll.xlShmInterpRateFwd(curveName,AI128,,5,AI129)</f>
        <v>-3.3803150789531154E-3</v>
      </c>
    </row>
    <row r="129" spans="34:36" ht="11.25" customHeight="1" x14ac:dyDescent="0.25">
      <c r="AH129" s="198" t="s">
        <v>134</v>
      </c>
      <c r="AI129" s="156">
        <f>_xll.qlCalendarAdvance("TARGET",AI128,AH129,"mf")</f>
        <v>42991</v>
      </c>
      <c r="AJ129" s="199">
        <f>_xll.xlShmInterpRateFwd(curveName,AI129,,5,AI130)</f>
        <v>-3.3754232015623217E-3</v>
      </c>
    </row>
    <row r="130" spans="34:36" ht="11.25" customHeight="1" x14ac:dyDescent="0.25">
      <c r="AH130" s="198" t="s">
        <v>134</v>
      </c>
      <c r="AI130" s="156">
        <f>_xll.qlCalendarAdvance("TARGET",AI129,AH130,"mf")</f>
        <v>42992</v>
      </c>
      <c r="AJ130" s="199">
        <f>_xll.xlShmInterpRateFwd(curveName,AI130,,5,AI131)</f>
        <v>-3.370412267712833E-3</v>
      </c>
    </row>
    <row r="131" spans="34:36" ht="11.25" customHeight="1" x14ac:dyDescent="0.25">
      <c r="AH131" s="198" t="s">
        <v>134</v>
      </c>
      <c r="AI131" s="156">
        <f>_xll.qlCalendarAdvance("TARGET",AI130,AH131,"mf")</f>
        <v>42993</v>
      </c>
      <c r="AJ131" s="199">
        <f>_xll.xlShmInterpRateFwd(curveName,AI131,,5,AI132)</f>
        <v>-3.3599554684522279E-3</v>
      </c>
    </row>
    <row r="132" spans="34:36" ht="11.25" customHeight="1" x14ac:dyDescent="0.25">
      <c r="AH132" s="198" t="s">
        <v>134</v>
      </c>
      <c r="AI132" s="156">
        <f>_xll.qlCalendarAdvance("TARGET",AI131,AH132,"mf")</f>
        <v>42996</v>
      </c>
      <c r="AJ132" s="199">
        <f>_xll.xlShmInterpRateFwd(curveName,AI132,,5,AI133)</f>
        <v>-3.3491493818139603E-3</v>
      </c>
    </row>
    <row r="133" spans="34:36" ht="11.25" customHeight="1" x14ac:dyDescent="0.25">
      <c r="AH133" s="198" t="s">
        <v>134</v>
      </c>
      <c r="AI133" s="156">
        <f>_xll.qlCalendarAdvance("TARGET",AI132,AH133,"mf")</f>
        <v>42997</v>
      </c>
      <c r="AJ133" s="199">
        <f>_xll.xlShmInterpRateFwd(curveName,AI133,,5,AI134)</f>
        <v>-3.3435217265763836E-3</v>
      </c>
    </row>
    <row r="134" spans="34:36" ht="11.25" customHeight="1" x14ac:dyDescent="0.25">
      <c r="AH134" s="198" t="s">
        <v>134</v>
      </c>
      <c r="AI134" s="156">
        <f>_xll.qlCalendarAdvance("TARGET",AI133,AH134,"mf")</f>
        <v>42998</v>
      </c>
      <c r="AJ134" s="199">
        <f>_xll.xlShmInterpRateFwd(curveName,AI134,,5,AI135)</f>
        <v>-3.3378078228854802E-3</v>
      </c>
    </row>
    <row r="135" spans="34:36" ht="11.25" customHeight="1" x14ac:dyDescent="0.25">
      <c r="AH135" s="198" t="s">
        <v>134</v>
      </c>
      <c r="AI135" s="156">
        <f>_xll.qlCalendarAdvance("TARGET",AI134,AH135,"mf")</f>
        <v>42999</v>
      </c>
      <c r="AJ135" s="199">
        <f>_xll.xlShmInterpRateFwd(curveName,AI135,,5,AI136)</f>
        <v>-3.332173526244037E-3</v>
      </c>
    </row>
    <row r="136" spans="34:36" ht="11.25" customHeight="1" x14ac:dyDescent="0.25">
      <c r="AH136" s="198" t="s">
        <v>134</v>
      </c>
      <c r="AI136" s="156">
        <f>_xll.qlCalendarAdvance("TARGET",AI135,AH136,"mf")</f>
        <v>43000</v>
      </c>
      <c r="AJ136" s="199">
        <f>_xll.xlShmInterpRateFwd(curveName,AI136,,5,AI137)</f>
        <v>-3.3212956820648462E-3</v>
      </c>
    </row>
    <row r="137" spans="34:36" ht="11.25" customHeight="1" x14ac:dyDescent="0.25">
      <c r="AH137" s="198" t="s">
        <v>134</v>
      </c>
      <c r="AI137" s="156">
        <f>_xll.qlCalendarAdvance("TARGET",AI136,AH137,"mf")</f>
        <v>43003</v>
      </c>
      <c r="AJ137" s="199">
        <f>_xll.xlShmInterpRateFwd(curveName,AI137,,5,AI138)</f>
        <v>-3.3109183828013092E-3</v>
      </c>
    </row>
    <row r="138" spans="34:36" ht="11.25" customHeight="1" x14ac:dyDescent="0.25">
      <c r="AH138" s="198" t="s">
        <v>134</v>
      </c>
      <c r="AI138" s="156">
        <f>_xll.qlCalendarAdvance("TARGET",AI137,AH138,"mf")</f>
        <v>43004</v>
      </c>
      <c r="AJ138" s="199">
        <f>_xll.xlShmInterpRateFwd(curveName,AI138,,5,AI139)</f>
        <v>-3.3059442367439958E-3</v>
      </c>
    </row>
    <row r="139" spans="34:36" ht="11.25" customHeight="1" x14ac:dyDescent="0.25">
      <c r="AH139" s="198" t="s">
        <v>134</v>
      </c>
      <c r="AI139" s="156">
        <f>_xll.qlCalendarAdvance("TARGET",AI138,AH139,"mf")</f>
        <v>43005</v>
      </c>
      <c r="AJ139" s="199">
        <f>_xll.xlShmInterpRateFwd(curveName,AI139,,5,AI140)</f>
        <v>-3.3011135981446094E-3</v>
      </c>
    </row>
    <row r="140" spans="34:36" ht="11.25" customHeight="1" x14ac:dyDescent="0.25">
      <c r="AH140" s="198" t="s">
        <v>134</v>
      </c>
      <c r="AI140" s="156">
        <f>_xll.qlCalendarAdvance("TARGET",AI139,AH140,"mf")</f>
        <v>43006</v>
      </c>
      <c r="AJ140" s="199">
        <f>_xll.xlShmInterpRateFwd(curveName,AI140,,5,AI141)</f>
        <v>-3.2964302928972168E-3</v>
      </c>
    </row>
    <row r="141" spans="34:36" ht="11.25" customHeight="1" x14ac:dyDescent="0.25">
      <c r="AH141" s="198" t="s">
        <v>134</v>
      </c>
      <c r="AI141" s="156">
        <f>_xll.qlCalendarAdvance("TARGET",AI140,AH141,"mf")</f>
        <v>43007</v>
      </c>
      <c r="AJ141" s="199">
        <f>_xll.xlShmInterpRateFwd(curveName,AI141,,5,AI142)</f>
        <v>-3.2875443113775144E-3</v>
      </c>
    </row>
    <row r="142" spans="34:36" ht="11.25" customHeight="1" x14ac:dyDescent="0.25">
      <c r="AH142" s="198" t="s">
        <v>134</v>
      </c>
      <c r="AI142" s="156">
        <f>_xll.qlCalendarAdvance("TARGET",AI141,AH142,"mf")</f>
        <v>43010</v>
      </c>
      <c r="AJ142" s="199">
        <f>_xll.xlShmInterpRateFwd(curveName,AI142,,5,AI143)</f>
        <v>-3.2792469215267429E-3</v>
      </c>
    </row>
    <row r="143" spans="34:36" ht="11.25" customHeight="1" x14ac:dyDescent="0.25">
      <c r="AH143" s="198" t="s">
        <v>134</v>
      </c>
      <c r="AI143" s="156">
        <f>_xll.qlCalendarAdvance("TARGET",AI142,AH143,"mf")</f>
        <v>43011</v>
      </c>
      <c r="AJ143" s="199">
        <f>_xll.xlShmInterpRateFwd(curveName,AI143,,5,AI144)</f>
        <v>-3.2753576702350077E-3</v>
      </c>
    </row>
    <row r="144" spans="34:36" ht="11.25" customHeight="1" x14ac:dyDescent="0.25">
      <c r="AH144" s="198" t="s">
        <v>134</v>
      </c>
      <c r="AI144" s="156">
        <f>_xll.qlCalendarAdvance("TARGET",AI143,AH144,"mf")</f>
        <v>43012</v>
      </c>
      <c r="AJ144" s="199">
        <f>_xll.xlShmInterpRateFwd(curveName,AI144,,5,AI145)</f>
        <v>-3.2716387070110689E-3</v>
      </c>
    </row>
    <row r="145" spans="34:36" ht="11.25" customHeight="1" x14ac:dyDescent="0.25">
      <c r="AH145" s="198" t="s">
        <v>134</v>
      </c>
      <c r="AI145" s="156">
        <f>_xll.qlCalendarAdvance("TARGET",AI144,AH145,"mf")</f>
        <v>43013</v>
      </c>
      <c r="AJ145" s="199">
        <f>_xll.xlShmInterpRateFwd(curveName,AI145,,5,AI146)</f>
        <v>-3.2680938579917346E-3</v>
      </c>
    </row>
    <row r="146" spans="34:36" ht="11.25" customHeight="1" x14ac:dyDescent="0.25">
      <c r="AH146" s="198" t="s">
        <v>134</v>
      </c>
      <c r="AI146" s="156">
        <f>_xll.qlCalendarAdvance("TARGET",AI145,AH146,"mf")</f>
        <v>43014</v>
      </c>
      <c r="AJ146" s="199">
        <f>_xll.xlShmInterpRateFwd(curveName,AI146,,5,AI147)</f>
        <v>-3.2615745236770507E-3</v>
      </c>
    </row>
    <row r="147" spans="34:36" ht="11.25" customHeight="1" x14ac:dyDescent="0.25">
      <c r="AH147" s="198" t="s">
        <v>134</v>
      </c>
      <c r="AI147" s="156">
        <f>_xll.qlCalendarAdvance("TARGET",AI146,AH147,"mf")</f>
        <v>43017</v>
      </c>
      <c r="AJ147" s="199">
        <f>_xll.xlShmInterpRateFwd(curveName,AI147,,5,AI148)</f>
        <v>-3.2557321181793824E-3</v>
      </c>
    </row>
    <row r="148" spans="34:36" ht="11.25" customHeight="1" x14ac:dyDescent="0.25">
      <c r="AH148" s="198" t="s">
        <v>134</v>
      </c>
      <c r="AI148" s="156">
        <f>_xll.qlCalendarAdvance("TARGET",AI147,AH148,"mf")</f>
        <v>43018</v>
      </c>
      <c r="AJ148" s="199">
        <f>_xll.xlShmInterpRateFwd(curveName,AI148,,5,AI149)</f>
        <v>-3.2531152263108615E-3</v>
      </c>
    </row>
    <row r="149" spans="34:36" ht="11.25" customHeight="1" x14ac:dyDescent="0.25">
      <c r="AH149" s="198" t="s">
        <v>134</v>
      </c>
      <c r="AI149" s="156">
        <f>_xll.qlCalendarAdvance("TARGET",AI148,AH149,"mf")</f>
        <v>43019</v>
      </c>
      <c r="AJ149" s="199">
        <f>_xll.xlShmInterpRateFwd(curveName,AI149,,5,AI150)</f>
        <v>-3.2506954034362953E-3</v>
      </c>
    </row>
    <row r="150" spans="34:36" ht="11.25" customHeight="1" x14ac:dyDescent="0.25">
      <c r="AH150" s="198" t="s">
        <v>134</v>
      </c>
      <c r="AI150" s="156">
        <f>_xll.qlCalendarAdvance("TARGET",AI149,AH150,"mf")</f>
        <v>43020</v>
      </c>
      <c r="AJ150" s="199">
        <f>_xll.xlShmInterpRateFwd(curveName,AI150,,5,AI151)</f>
        <v>-3.2484764753661541E-3</v>
      </c>
    </row>
    <row r="151" spans="34:36" ht="11.25" customHeight="1" x14ac:dyDescent="0.25">
      <c r="AH151" s="198" t="s">
        <v>134</v>
      </c>
      <c r="AI151" s="156">
        <f>_xll.qlCalendarAdvance("TARGET",AI150,AH151,"mf")</f>
        <v>43021</v>
      </c>
      <c r="AJ151" s="199">
        <f>_xll.xlShmInterpRateFwd(curveName,AI151,,5,AI152)</f>
        <v>-3.2446985526835398E-3</v>
      </c>
    </row>
    <row r="152" spans="34:36" ht="11.25" customHeight="1" x14ac:dyDescent="0.25">
      <c r="AH152" s="198" t="s">
        <v>134</v>
      </c>
      <c r="AI152" s="156">
        <f>_xll.qlCalendarAdvance("TARGET",AI151,AH152,"mf")</f>
        <v>43024</v>
      </c>
      <c r="AJ152" s="199">
        <f>_xll.xlShmInterpRateFwd(curveName,AI152,,5,AI153)</f>
        <v>-3.2416862261062727E-3</v>
      </c>
    </row>
    <row r="153" spans="34:36" ht="11.25" customHeight="1" x14ac:dyDescent="0.25">
      <c r="AH153" s="198" t="s">
        <v>134</v>
      </c>
      <c r="AI153" s="156">
        <f>_xll.qlCalendarAdvance("TARGET",AI152,AH153,"mf")</f>
        <v>43025</v>
      </c>
      <c r="AJ153" s="199">
        <f>_xll.xlShmInterpRateFwd(curveName,AI153,,5,AI154)</f>
        <v>-3.2405291587111308E-3</v>
      </c>
    </row>
    <row r="154" spans="34:36" ht="11.25" customHeight="1" x14ac:dyDescent="0.25">
      <c r="AH154" s="198" t="s">
        <v>134</v>
      </c>
      <c r="AI154" s="156">
        <f>_xll.qlCalendarAdvance("TARGET",AI153,AH154,"mf")</f>
        <v>43026</v>
      </c>
      <c r="AJ154" s="199">
        <f>_xll.xlShmInterpRateFwd(curveName,AI154,,5,AI155)</f>
        <v>-3.2395959408908271E-3</v>
      </c>
    </row>
    <row r="155" spans="34:36" ht="11.25" customHeight="1" x14ac:dyDescent="0.25">
      <c r="AH155" s="198" t="s">
        <v>134</v>
      </c>
      <c r="AI155" s="156">
        <f>_xll.qlCalendarAdvance("TARGET",AI154,AH155,"mf")</f>
        <v>43027</v>
      </c>
      <c r="AJ155" s="199">
        <f>_xll.xlShmInterpRateFwd(curveName,AI155,,5,AI156)</f>
        <v>-3.2388903983705851E-3</v>
      </c>
    </row>
    <row r="156" spans="34:36" ht="11.25" customHeight="1" x14ac:dyDescent="0.25">
      <c r="AH156" s="198" t="s">
        <v>134</v>
      </c>
      <c r="AI156" s="156">
        <f>_xll.qlCalendarAdvance("TARGET",AI155,AH156,"mf")</f>
        <v>43028</v>
      </c>
      <c r="AJ156" s="199">
        <f>_xll.xlShmInterpRateFwd(curveName,AI156,,5,AI157)</f>
        <v>-3.2379064499778354E-3</v>
      </c>
    </row>
    <row r="157" spans="34:36" ht="11.25" customHeight="1" x14ac:dyDescent="0.25">
      <c r="AH157" s="198" t="s">
        <v>134</v>
      </c>
      <c r="AI157" s="156">
        <f>_xll.qlCalendarAdvance("TARGET",AI156,AH157,"mf")</f>
        <v>43031</v>
      </c>
      <c r="AJ157" s="199">
        <f>_xll.xlShmInterpRateFwd(curveName,AI157,,5,AI158)</f>
        <v>-3.2370865861398811E-3</v>
      </c>
    </row>
    <row r="158" spans="34:36" ht="11.25" customHeight="1" x14ac:dyDescent="0.25">
      <c r="AH158" s="198" t="s">
        <v>134</v>
      </c>
      <c r="AI158" s="156">
        <f>_xll.qlCalendarAdvance("TARGET",AI157,AH158,"mf")</f>
        <v>43032</v>
      </c>
      <c r="AJ158" s="199">
        <f>_xll.xlShmInterpRateFwd(curveName,AI158,,5,AI159)</f>
        <v>-3.236697880888398E-3</v>
      </c>
    </row>
    <row r="159" spans="34:36" ht="11.25" customHeight="1" x14ac:dyDescent="0.25">
      <c r="AH159" s="198" t="s">
        <v>134</v>
      </c>
      <c r="AI159" s="156">
        <f>_xll.qlCalendarAdvance("TARGET",AI158,AH159,"mf")</f>
        <v>43033</v>
      </c>
      <c r="AJ159" s="199">
        <f>_xll.xlShmInterpRateFwd(curveName,AI159,,5,AI160)</f>
        <v>-3.236330436210951E-3</v>
      </c>
    </row>
    <row r="160" spans="34:36" ht="11.25" customHeight="1" x14ac:dyDescent="0.25">
      <c r="AH160" s="198" t="s">
        <v>134</v>
      </c>
      <c r="AI160" s="156">
        <f>_xll.qlCalendarAdvance("TARGET",AI159,AH160,"mf")</f>
        <v>43034</v>
      </c>
      <c r="AJ160" s="199">
        <f>_xll.xlShmInterpRateFwd(curveName,AI160,,5,AI161)</f>
        <v>-3.235984190189408E-3</v>
      </c>
    </row>
    <row r="161" spans="34:36" ht="11.25" customHeight="1" x14ac:dyDescent="0.25">
      <c r="AH161" s="198" t="s">
        <v>134</v>
      </c>
      <c r="AI161" s="156">
        <f>_xll.qlCalendarAdvance("TARGET",AI160,AH161,"mf")</f>
        <v>43035</v>
      </c>
      <c r="AJ161" s="199">
        <f>_xll.xlShmInterpRateFwd(curveName,AI161,,5,AI162)</f>
        <v>-3.2353333730329669E-3</v>
      </c>
    </row>
    <row r="162" spans="34:36" ht="11.25" customHeight="1" x14ac:dyDescent="0.25">
      <c r="AH162" s="198" t="s">
        <v>134</v>
      </c>
      <c r="AI162" s="156">
        <f>_xll.qlCalendarAdvance("TARGET",AI161,AH162,"mf")</f>
        <v>43038</v>
      </c>
      <c r="AJ162" s="199">
        <f>_xll.xlShmInterpRateFwd(curveName,AI162,,5,AI163)</f>
        <v>-3.2348099562444278E-3</v>
      </c>
    </row>
    <row r="163" spans="34:36" ht="11.25" customHeight="1" x14ac:dyDescent="0.25">
      <c r="AH163" s="198" t="s">
        <v>134</v>
      </c>
      <c r="AI163" s="156">
        <f>_xll.qlCalendarAdvance("TARGET",AI162,AH163,"mf")</f>
        <v>43039</v>
      </c>
      <c r="AJ163" s="199">
        <f>_xll.xlShmInterpRateFwd(curveName,AI163,,5,AI164)</f>
        <v>-3.2345687762699977E-3</v>
      </c>
    </row>
    <row r="164" spans="34:36" ht="11.25" customHeight="1" x14ac:dyDescent="0.25">
      <c r="AH164" s="198" t="s">
        <v>134</v>
      </c>
      <c r="AI164" s="156">
        <f>_xll.qlCalendarAdvance("TARGET",AI163,AH164,"mf")</f>
        <v>43040</v>
      </c>
      <c r="AJ164" s="199">
        <f>_xll.xlShmInterpRateFwd(curveName,AI164,,5,AI165)</f>
        <v>-3.2343484240908741E-3</v>
      </c>
    </row>
    <row r="165" spans="34:36" ht="11.25" customHeight="1" x14ac:dyDescent="0.25">
      <c r="AH165" s="198" t="s">
        <v>134</v>
      </c>
      <c r="AI165" s="156">
        <f>_xll.qlCalendarAdvance("TARGET",AI164,AH165,"mf")</f>
        <v>43041</v>
      </c>
      <c r="AJ165" s="199">
        <f>_xll.xlShmInterpRateFwd(curveName,AI165,,5,AI166)</f>
        <v>-3.2341488377888713E-3</v>
      </c>
    </row>
    <row r="166" spans="34:36" ht="11.25" customHeight="1" x14ac:dyDescent="0.25">
      <c r="AH166" s="198" t="s">
        <v>134</v>
      </c>
      <c r="AI166" s="156">
        <f>_xll.qlCalendarAdvance("TARGET",AI165,AH166,"mf")</f>
        <v>43042</v>
      </c>
      <c r="AJ166" s="199">
        <f>_xll.xlShmInterpRateFwd(curveName,AI166,,5,AI167)</f>
        <v>-3.2337899250918763E-3</v>
      </c>
    </row>
    <row r="167" spans="34:36" ht="11.25" customHeight="1" x14ac:dyDescent="0.25">
      <c r="AH167" s="198" t="s">
        <v>134</v>
      </c>
      <c r="AI167" s="156">
        <f>_xll.qlCalendarAdvance("TARGET",AI166,AH167,"mf")</f>
        <v>43045</v>
      </c>
      <c r="AJ167" s="199">
        <f>_xll.xlShmInterpRateFwd(curveName,AI167,,5,AI168)</f>
        <v>-3.2335569158246616E-3</v>
      </c>
    </row>
    <row r="168" spans="34:36" ht="11.25" customHeight="1" x14ac:dyDescent="0.25">
      <c r="AH168" s="198" t="s">
        <v>134</v>
      </c>
      <c r="AI168" s="156">
        <f>_xll.qlCalendarAdvance("TARGET",AI167,AH168,"mf")</f>
        <v>43046</v>
      </c>
      <c r="AJ168" s="199">
        <f>_xll.xlShmInterpRateFwd(curveName,AI168,,5,AI169)</f>
        <v>-3.2334602319992502E-3</v>
      </c>
    </row>
    <row r="169" spans="34:36" ht="11.25" customHeight="1" x14ac:dyDescent="0.25">
      <c r="AH169" s="198" t="s">
        <v>134</v>
      </c>
      <c r="AI169" s="156">
        <f>_xll.qlCalendarAdvance("TARGET",AI168,AH169,"mf")</f>
        <v>43047</v>
      </c>
      <c r="AJ169" s="199">
        <f>_xll.xlShmInterpRateFwd(curveName,AI169,,5,AI170)</f>
        <v>-3.2333839432710956E-3</v>
      </c>
    </row>
    <row r="170" spans="34:36" ht="11.25" customHeight="1" x14ac:dyDescent="0.25">
      <c r="AH170" s="198" t="s">
        <v>134</v>
      </c>
      <c r="AI170" s="156">
        <f>_xll.qlCalendarAdvance("TARGET",AI169,AH170,"mf")</f>
        <v>43048</v>
      </c>
      <c r="AJ170" s="199">
        <f>_xll.xlShmInterpRateFwd(curveName,AI170,,5,AI171)</f>
        <v>-3.2333279878030067E-3</v>
      </c>
    </row>
    <row r="171" spans="34:36" ht="11.25" customHeight="1" x14ac:dyDescent="0.25">
      <c r="AH171" s="198" t="s">
        <v>134</v>
      </c>
      <c r="AI171" s="156">
        <f>_xll.qlCalendarAdvance("TARGET",AI170,AH171,"mf")</f>
        <v>43049</v>
      </c>
      <c r="AJ171" s="199">
        <f>_xll.xlShmInterpRateFwd(curveName,AI171,,5,AI172)</f>
        <v>-3.2332549039238321E-3</v>
      </c>
    </row>
    <row r="172" spans="34:36" ht="11.25" customHeight="1" x14ac:dyDescent="0.25">
      <c r="AH172" s="198" t="s">
        <v>134</v>
      </c>
      <c r="AI172" s="156">
        <f>_xll.qlCalendarAdvance("TARGET",AI171,AH172,"mf")</f>
        <v>43052</v>
      </c>
      <c r="AJ172" s="199">
        <f>_xll.xlShmInterpRateFwd(curveName,AI172,,5,AI173)</f>
        <v>-3.2333062620303835E-3</v>
      </c>
    </row>
    <row r="173" spans="34:36" ht="11.25" customHeight="1" x14ac:dyDescent="0.25">
      <c r="AH173" s="198" t="s">
        <v>134</v>
      </c>
      <c r="AI173" s="156">
        <f>_xll.qlCalendarAdvance("TARGET",AI172,AH173,"mf")</f>
        <v>43053</v>
      </c>
      <c r="AJ173" s="199">
        <f>_xll.xlShmInterpRateFwd(curveName,AI173,,5,AI174)</f>
        <v>-3.2333510455476535E-3</v>
      </c>
    </row>
    <row r="174" spans="34:36" ht="11.25" customHeight="1" x14ac:dyDescent="0.25">
      <c r="AH174" s="198" t="s">
        <v>134</v>
      </c>
      <c r="AI174" s="156">
        <f>_xll.qlCalendarAdvance("TARGET",AI173,AH174,"mf")</f>
        <v>43054</v>
      </c>
      <c r="AJ174" s="199">
        <f>_xll.xlShmInterpRateFwd(curveName,AI174,,5,AI175)</f>
        <v>-3.2334157913827457E-3</v>
      </c>
    </row>
    <row r="175" spans="34:36" ht="11.25" customHeight="1" x14ac:dyDescent="0.25">
      <c r="AH175" s="198" t="s">
        <v>134</v>
      </c>
      <c r="AI175" s="156">
        <f>_xll.qlCalendarAdvance("TARGET",AI174,AH175,"mf")</f>
        <v>43055</v>
      </c>
      <c r="AJ175" s="199">
        <f>_xll.xlShmInterpRateFwd(curveName,AI175,,5,AI176)</f>
        <v>-3.2335004376984216E-3</v>
      </c>
    </row>
    <row r="176" spans="34:36" ht="11.25" customHeight="1" x14ac:dyDescent="0.25">
      <c r="AH176" s="198" t="s">
        <v>134</v>
      </c>
      <c r="AI176" s="156">
        <f>_xll.qlCalendarAdvance("TARGET",AI175,AH176,"mf")</f>
        <v>43056</v>
      </c>
      <c r="AJ176" s="199">
        <f>_xll.xlShmInterpRateFwd(curveName,AI176,,5,AI177)</f>
        <v>-3.233707107246494E-3</v>
      </c>
    </row>
    <row r="177" spans="34:36" ht="11.25" customHeight="1" x14ac:dyDescent="0.25">
      <c r="AH177" s="198" t="s">
        <v>134</v>
      </c>
      <c r="AI177" s="156">
        <f>_xll.qlCalendarAdvance("TARGET",AI176,AH177,"mf")</f>
        <v>43059</v>
      </c>
      <c r="AJ177" s="199">
        <f>_xll.xlShmInterpRateFwd(curveName,AI177,,5,AI178)</f>
        <v>-3.2340148138483393E-3</v>
      </c>
    </row>
    <row r="178" spans="34:36" ht="11.25" customHeight="1" x14ac:dyDescent="0.25">
      <c r="AH178" s="198" t="s">
        <v>134</v>
      </c>
      <c r="AI178" s="156">
        <f>_xll.qlCalendarAdvance("TARGET",AI177,AH178,"mf")</f>
        <v>43060</v>
      </c>
      <c r="AJ178" s="199">
        <f>_xll.xlShmInterpRateFwd(curveName,AI178,,5,AI179)</f>
        <v>-3.2340654607168071E-3</v>
      </c>
    </row>
    <row r="179" spans="34:36" ht="11.25" customHeight="1" x14ac:dyDescent="0.25">
      <c r="AH179" s="198" t="s">
        <v>134</v>
      </c>
      <c r="AI179" s="156">
        <f>_xll.qlCalendarAdvance("TARGET",AI178,AH179,"mf")</f>
        <v>43061</v>
      </c>
      <c r="AJ179" s="199">
        <f>_xll.xlShmInterpRateFwd(curveName,AI179,,5,AI180)</f>
        <v>-3.2340011283727428E-3</v>
      </c>
    </row>
    <row r="180" spans="34:36" ht="11.25" customHeight="1" x14ac:dyDescent="0.25">
      <c r="AH180" s="198" t="s">
        <v>134</v>
      </c>
      <c r="AI180" s="156">
        <f>_xll.qlCalendarAdvance("TARGET",AI179,AH180,"mf")</f>
        <v>43062</v>
      </c>
      <c r="AJ180" s="199">
        <f>_xll.xlShmInterpRateFwd(curveName,AI180,,5,AI181)</f>
        <v>-3.2338196450573215E-3</v>
      </c>
    </row>
    <row r="181" spans="34:36" ht="11.25" customHeight="1" x14ac:dyDescent="0.25">
      <c r="AH181" s="198" t="s">
        <v>134</v>
      </c>
      <c r="AI181" s="156">
        <f>_xll.qlCalendarAdvance("TARGET",AI180,AH181,"mf")</f>
        <v>43063</v>
      </c>
      <c r="AJ181" s="199">
        <f>_xll.xlShmInterpRateFwd(curveName,AI181,,5,AI182)</f>
        <v>-3.2330266784347597E-3</v>
      </c>
    </row>
    <row r="182" spans="34:36" ht="11.25" customHeight="1" x14ac:dyDescent="0.25">
      <c r="AH182" s="198" t="s">
        <v>134</v>
      </c>
      <c r="AI182" s="156">
        <f>_xll.qlCalendarAdvance("TARGET",AI181,AH182,"mf")</f>
        <v>43066</v>
      </c>
      <c r="AJ182" s="199">
        <f>_xll.xlShmInterpRateFwd(curveName,AI182,,5,AI183)</f>
        <v>-3.2318787653573141E-3</v>
      </c>
    </row>
    <row r="183" spans="34:36" ht="11.25" customHeight="1" x14ac:dyDescent="0.25">
      <c r="AH183" s="198" t="s">
        <v>134</v>
      </c>
      <c r="AI183" s="156">
        <f>_xll.qlCalendarAdvance("TARGET",AI182,AH183,"mf")</f>
        <v>43067</v>
      </c>
      <c r="AJ183" s="199">
        <f>_xll.xlShmInterpRateFwd(curveName,AI183,,5,AI184)</f>
        <v>-3.2310789499836842E-3</v>
      </c>
    </row>
    <row r="184" spans="34:36" ht="11.25" customHeight="1" x14ac:dyDescent="0.25">
      <c r="AH184" s="198" t="s">
        <v>134</v>
      </c>
      <c r="AI184" s="156">
        <f>_xll.qlCalendarAdvance("TARGET",AI183,AH184,"mf")</f>
        <v>43068</v>
      </c>
      <c r="AJ184" s="199">
        <f>_xll.xlShmInterpRateFwd(curveName,AI184,,5,AI185)</f>
        <v>-3.2301489531614291E-3</v>
      </c>
    </row>
    <row r="185" spans="34:36" ht="11.25" customHeight="1" x14ac:dyDescent="0.25">
      <c r="AH185" s="198" t="s">
        <v>134</v>
      </c>
      <c r="AI185" s="156">
        <f>_xll.qlCalendarAdvance("TARGET",AI184,AH185,"mf")</f>
        <v>43069</v>
      </c>
      <c r="AJ185" s="199">
        <f>_xll.xlShmInterpRateFwd(curveName,AI185,,5,AI186)</f>
        <v>-3.229086602886665E-3</v>
      </c>
    </row>
    <row r="186" spans="34:36" ht="11.25" customHeight="1" x14ac:dyDescent="0.25">
      <c r="AH186" s="198" t="s">
        <v>134</v>
      </c>
      <c r="AI186" s="156">
        <f>_xll.qlCalendarAdvance("TARGET",AI185,AH186,"mf")</f>
        <v>43070</v>
      </c>
      <c r="AJ186" s="199">
        <f>_xll.xlShmInterpRateFwd(curveName,AI186,,5,AI187)</f>
        <v>-3.2264813439938098E-3</v>
      </c>
    </row>
    <row r="187" spans="34:36" ht="11.25" customHeight="1" x14ac:dyDescent="0.25">
      <c r="AH187" s="198" t="s">
        <v>134</v>
      </c>
      <c r="AI187" s="156">
        <f>_xll.qlCalendarAdvance("TARGET",AI186,AH187,"mf")</f>
        <v>43073</v>
      </c>
      <c r="AJ187" s="199">
        <f>_xll.xlShmInterpRateFwd(curveName,AI187,,5,AI188)</f>
        <v>-3.2234702325217111E-3</v>
      </c>
    </row>
    <row r="188" spans="34:36" ht="11.25" customHeight="1" x14ac:dyDescent="0.25">
      <c r="AH188" s="198" t="s">
        <v>134</v>
      </c>
      <c r="AI188" s="156">
        <f>_xll.qlCalendarAdvance("TARGET",AI187,AH188,"mf")</f>
        <v>43074</v>
      </c>
      <c r="AJ188" s="199">
        <f>_xll.xlShmInterpRateFwd(curveName,AI188,,5,AI189)</f>
        <v>-3.221713538641896E-3</v>
      </c>
    </row>
    <row r="189" spans="34:36" ht="11.25" customHeight="1" x14ac:dyDescent="0.25">
      <c r="AH189" s="198" t="s">
        <v>134</v>
      </c>
      <c r="AI189" s="156">
        <f>_xll.qlCalendarAdvance("TARGET",AI188,AH189,"mf")</f>
        <v>43075</v>
      </c>
      <c r="AJ189" s="199">
        <f>_xll.xlShmInterpRateFwd(curveName,AI189,,5,AI190)</f>
        <v>-3.2198114610616432E-3</v>
      </c>
    </row>
    <row r="190" spans="34:36" ht="11.25" customHeight="1" x14ac:dyDescent="0.25">
      <c r="AH190" s="198" t="s">
        <v>134</v>
      </c>
      <c r="AI190" s="156">
        <f>_xll.qlCalendarAdvance("TARGET",AI189,AH190,"mf")</f>
        <v>43076</v>
      </c>
      <c r="AJ190" s="199">
        <f>_xll.xlShmInterpRateFwd(curveName,AI190,,5,AI191)</f>
        <v>-3.2177618275312427E-3</v>
      </c>
    </row>
    <row r="191" spans="34:36" ht="11.25" customHeight="1" x14ac:dyDescent="0.25">
      <c r="AH191" s="198" t="s">
        <v>134</v>
      </c>
      <c r="AI191" s="156">
        <f>_xll.qlCalendarAdvance("TARGET",AI190,AH191,"mf")</f>
        <v>43077</v>
      </c>
      <c r="AJ191" s="199">
        <f>_xll.xlShmInterpRateFwd(curveName,AI191,,5,AI192)</f>
        <v>-3.2131315635179139E-3</v>
      </c>
    </row>
    <row r="192" spans="34:36" ht="11.25" customHeight="1" x14ac:dyDescent="0.25">
      <c r="AH192" s="198" t="s">
        <v>134</v>
      </c>
      <c r="AI192" s="156">
        <f>_xll.qlCalendarAdvance("TARGET",AI191,AH192,"mf")</f>
        <v>43080</v>
      </c>
      <c r="AJ192" s="199">
        <f>_xll.xlShmInterpRateFwd(curveName,AI192,,5,AI193)</f>
        <v>-3.2080443011355646E-3</v>
      </c>
    </row>
    <row r="193" spans="34:36" ht="11.25" customHeight="1" x14ac:dyDescent="0.25">
      <c r="AH193" s="198" t="s">
        <v>134</v>
      </c>
      <c r="AI193" s="156">
        <f>_xll.qlCalendarAdvance("TARGET",AI192,AH193,"mf")</f>
        <v>43081</v>
      </c>
      <c r="AJ193" s="199">
        <f>_xll.xlShmInterpRateFwd(curveName,AI193,,5,AI194)</f>
        <v>-3.2052243126830986E-3</v>
      </c>
    </row>
    <row r="194" spans="34:36" ht="11.25" customHeight="1" x14ac:dyDescent="0.25">
      <c r="AH194" s="198" t="s">
        <v>134</v>
      </c>
      <c r="AI194" s="156">
        <f>_xll.qlCalendarAdvance("TARGET",AI193,AH194,"mf")</f>
        <v>43082</v>
      </c>
      <c r="AJ194" s="199">
        <f>_xll.xlShmInterpRateFwd(curveName,AI194,,5,AI195)</f>
        <v>-3.202243737689724E-3</v>
      </c>
    </row>
    <row r="195" spans="34:36" ht="11.25" customHeight="1" x14ac:dyDescent="0.25">
      <c r="AH195" s="198" t="s">
        <v>134</v>
      </c>
      <c r="AI195" s="156">
        <f>_xll.qlCalendarAdvance("TARGET",AI194,AH195,"mf")</f>
        <v>43083</v>
      </c>
      <c r="AJ195" s="199">
        <f>_xll.xlShmInterpRateFwd(curveName,AI195,,5,AI196)</f>
        <v>-3.1991004047936806E-3</v>
      </c>
    </row>
    <row r="196" spans="34:36" ht="11.25" customHeight="1" x14ac:dyDescent="0.25">
      <c r="AH196" s="198" t="s">
        <v>134</v>
      </c>
      <c r="AI196" s="156">
        <f>_xll.qlCalendarAdvance("TARGET",AI195,AH196,"mf")</f>
        <v>43084</v>
      </c>
      <c r="AJ196" s="199">
        <f>_xll.xlShmInterpRateFwd(curveName,AI196,,5,AI197)</f>
        <v>-3.1922324339485704E-3</v>
      </c>
    </row>
    <row r="197" spans="34:36" ht="11.25" customHeight="1" x14ac:dyDescent="0.25">
      <c r="AH197" s="198" t="s">
        <v>134</v>
      </c>
      <c r="AI197" s="156">
        <f>_xll.qlCalendarAdvance("TARGET",AI196,AH197,"mf")</f>
        <v>43087</v>
      </c>
      <c r="AJ197" s="199">
        <f>_xll.xlShmInterpRateFwd(curveName,AI197,,5,AI198)</f>
        <v>-3.184856056958338E-3</v>
      </c>
    </row>
    <row r="198" spans="34:36" ht="11.25" customHeight="1" x14ac:dyDescent="0.25">
      <c r="AH198" s="198" t="s">
        <v>134</v>
      </c>
      <c r="AI198" s="156">
        <f>_xll.qlCalendarAdvance("TARGET",AI197,AH198,"mf")</f>
        <v>43088</v>
      </c>
      <c r="AJ198" s="199">
        <f>_xll.xlShmInterpRateFwd(curveName,AI198,,5,AI199)</f>
        <v>-3.1808663570506101E-3</v>
      </c>
    </row>
    <row r="199" spans="34:36" ht="11.25" customHeight="1" x14ac:dyDescent="0.25">
      <c r="AH199" s="198" t="s">
        <v>134</v>
      </c>
      <c r="AI199" s="156">
        <f>_xll.qlCalendarAdvance("TARGET",AI198,AH199,"mf")</f>
        <v>43089</v>
      </c>
      <c r="AJ199" s="199">
        <f>_xll.xlShmInterpRateFwd(curveName,AI199,,5,AI200)</f>
        <v>-3.1767290399032856E-3</v>
      </c>
    </row>
    <row r="200" spans="34:36" ht="11.25" customHeight="1" x14ac:dyDescent="0.25">
      <c r="AH200" s="198" t="s">
        <v>134</v>
      </c>
      <c r="AI200" s="156">
        <f>_xll.qlCalendarAdvance("TARGET",AI199,AH200,"mf")</f>
        <v>43090</v>
      </c>
      <c r="AJ200" s="199">
        <f>_xll.xlShmInterpRateFwd(curveName,AI200,,5,AI201)</f>
        <v>-3.1725554240418057E-3</v>
      </c>
    </row>
    <row r="201" spans="34:36" ht="11.25" customHeight="1" x14ac:dyDescent="0.25">
      <c r="AH201" s="198" t="s">
        <v>134</v>
      </c>
      <c r="AI201" s="156">
        <f>_xll.qlCalendarAdvance("TARGET",AI200,AH201,"mf")</f>
        <v>43091</v>
      </c>
      <c r="AJ201" s="199">
        <f>_xll.xlShmInterpRateFwd(curveName,AI201,,5,AI202)</f>
        <v>-3.159924962784473E-3</v>
      </c>
    </row>
    <row r="202" spans="34:36" ht="11.25" customHeight="1" x14ac:dyDescent="0.25">
      <c r="AH202" s="198" t="s">
        <v>134</v>
      </c>
      <c r="AI202" s="156">
        <f>_xll.qlCalendarAdvance("TARGET",AI201,AH202,"mf")</f>
        <v>43096</v>
      </c>
      <c r="AJ202" s="199">
        <f>_xll.xlShmInterpRateFwd(curveName,AI202,,5,AI203)</f>
        <v>-3.1473524320716553E-3</v>
      </c>
    </row>
    <row r="203" spans="34:36" ht="11.25" customHeight="1" x14ac:dyDescent="0.25">
      <c r="AH203" s="198" t="s">
        <v>134</v>
      </c>
      <c r="AI203" s="156">
        <f>_xll.qlCalendarAdvance("TARGET",AI202,AH203,"mf")</f>
        <v>43097</v>
      </c>
      <c r="AJ203" s="199">
        <f>_xll.xlShmInterpRateFwd(curveName,AI203,,5,AI204)</f>
        <v>-3.1431273179165038E-3</v>
      </c>
    </row>
    <row r="204" spans="34:36" ht="11.25" customHeight="1" x14ac:dyDescent="0.25">
      <c r="AH204" s="198" t="s">
        <v>134</v>
      </c>
      <c r="AI204" s="156">
        <f>_xll.qlCalendarAdvance("TARGET",AI203,AH204,"mf")</f>
        <v>43098</v>
      </c>
      <c r="AJ204" s="199">
        <f>_xll.xlShmInterpRateFwd(curveName,AI204,,5,AI205)</f>
        <v>-3.1324931914068666E-3</v>
      </c>
    </row>
    <row r="205" spans="34:36" ht="11.25" customHeight="1" x14ac:dyDescent="0.25">
      <c r="AH205" s="198" t="s">
        <v>134</v>
      </c>
      <c r="AI205" s="156">
        <f>_xll.qlCalendarAdvance("TARGET",AI204,AH205,"mf")</f>
        <v>43102</v>
      </c>
      <c r="AJ205" s="199">
        <f>_xll.xlShmInterpRateFwd(curveName,AI205,,5,AI206)</f>
        <v>-3.1219108279711152E-3</v>
      </c>
    </row>
    <row r="206" spans="34:36" ht="11.25" customHeight="1" x14ac:dyDescent="0.25">
      <c r="AH206" s="198" t="s">
        <v>134</v>
      </c>
      <c r="AI206" s="156">
        <f>_xll.qlCalendarAdvance("TARGET",AI205,AH206,"mf")</f>
        <v>43103</v>
      </c>
      <c r="AJ206" s="199">
        <f>_xll.xlShmInterpRateFwd(curveName,AI206,,5,AI207)</f>
        <v>-3.1176510466777931E-3</v>
      </c>
    </row>
    <row r="207" spans="34:36" ht="11.25" customHeight="1" x14ac:dyDescent="0.25">
      <c r="AH207" s="198" t="s">
        <v>134</v>
      </c>
      <c r="AI207" s="156">
        <f>_xll.qlCalendarAdvance("TARGET",AI206,AH207,"mf")</f>
        <v>43104</v>
      </c>
      <c r="AJ207" s="199">
        <f>_xll.xlShmInterpRateFwd(curveName,AI207,,5,AI208)</f>
        <v>-3.1133863376741869E-3</v>
      </c>
    </row>
    <row r="208" spans="34:36" ht="11.25" customHeight="1" x14ac:dyDescent="0.25">
      <c r="AH208" s="198" t="s">
        <v>134</v>
      </c>
      <c r="AI208" s="156">
        <f>_xll.qlCalendarAdvance("TARGET",AI207,AH208,"mf")</f>
        <v>43105</v>
      </c>
      <c r="AJ208" s="199">
        <f>_xll.xlShmInterpRateFwd(curveName,AI208,,5,AI209)</f>
        <v>-3.1048152979764902E-3</v>
      </c>
    </row>
    <row r="209" spans="34:36" ht="11.25" customHeight="1" x14ac:dyDescent="0.25">
      <c r="AH209" s="198" t="s">
        <v>134</v>
      </c>
      <c r="AI209" s="156">
        <f>_xll.qlCalendarAdvance("TARGET",AI208,AH209,"mf")</f>
        <v>43108</v>
      </c>
      <c r="AJ209" s="199">
        <f>_xll.xlShmInterpRateFwd(curveName,AI209,,5,AI210)</f>
        <v>-3.0962830841646475E-3</v>
      </c>
    </row>
    <row r="210" spans="34:36" ht="11.25" customHeight="1" x14ac:dyDescent="0.25">
      <c r="AH210" s="198" t="s">
        <v>134</v>
      </c>
      <c r="AI210" s="156">
        <f>_xll.qlCalendarAdvance("TARGET",AI209,AH210,"mf")</f>
        <v>43109</v>
      </c>
      <c r="AJ210" s="199">
        <f>_xll.xlShmInterpRateFwd(curveName,AI210,,5,AI211)</f>
        <v>-3.0919973810319547E-3</v>
      </c>
    </row>
    <row r="211" spans="34:36" ht="11.25" customHeight="1" x14ac:dyDescent="0.25">
      <c r="AH211" s="198" t="s">
        <v>134</v>
      </c>
      <c r="AI211" s="156">
        <f>_xll.qlCalendarAdvance("TARGET",AI210,AH211,"mf")</f>
        <v>43110</v>
      </c>
      <c r="AJ211" s="199">
        <f>_xll.xlShmInterpRateFwd(curveName,AI211,,5,AI212)</f>
        <v>-3.0877082078608147E-3</v>
      </c>
    </row>
    <row r="212" spans="34:36" ht="11.25" customHeight="1" x14ac:dyDescent="0.25">
      <c r="AH212" s="198" t="s">
        <v>134</v>
      </c>
      <c r="AI212" s="156">
        <f>_xll.qlCalendarAdvance("TARGET",AI211,AH212,"mf")</f>
        <v>43111</v>
      </c>
      <c r="AJ212" s="199">
        <f>_xll.xlShmInterpRateFwd(curveName,AI212,,5,AI213)</f>
        <v>-3.0834158075425827E-3</v>
      </c>
    </row>
    <row r="213" spans="34:36" ht="11.25" customHeight="1" x14ac:dyDescent="0.25">
      <c r="AH213" s="198" t="s">
        <v>134</v>
      </c>
      <c r="AI213" s="156">
        <f>_xll.qlCalendarAdvance("TARGET",AI212,AH213,"mf")</f>
        <v>43112</v>
      </c>
      <c r="AJ213" s="199">
        <f>_xll.xlShmInterpRateFwd(curveName,AI213,,5,AI214)</f>
        <v>-3.0747955616747817E-3</v>
      </c>
    </row>
    <row r="214" spans="34:36" ht="11.25" customHeight="1" x14ac:dyDescent="0.25">
      <c r="AH214" s="198" t="s">
        <v>134</v>
      </c>
      <c r="AI214" s="156">
        <f>_xll.qlCalendarAdvance("TARGET",AI213,AH214,"mf")</f>
        <v>43115</v>
      </c>
      <c r="AJ214" s="199">
        <f>_xll.xlShmInterpRateFwd(curveName,AI214,,5,AI215)</f>
        <v>-3.0662187934370785E-3</v>
      </c>
    </row>
    <row r="215" spans="34:36" ht="11.25" customHeight="1" x14ac:dyDescent="0.25">
      <c r="AH215" s="198" t="s">
        <v>134</v>
      </c>
      <c r="AI215" s="156">
        <f>_xll.qlCalendarAdvance("TARGET",AI214,AH215,"mf")</f>
        <v>43116</v>
      </c>
      <c r="AJ215" s="199">
        <f>_xll.xlShmInterpRateFwd(curveName,AI215,,5,AI216)</f>
        <v>-3.0619139014839113E-3</v>
      </c>
    </row>
    <row r="216" spans="34:36" ht="11.25" customHeight="1" x14ac:dyDescent="0.25">
      <c r="AH216" s="198" t="s">
        <v>134</v>
      </c>
      <c r="AI216" s="156">
        <f>_xll.qlCalendarAdvance("TARGET",AI215,AH216,"mf")</f>
        <v>43117</v>
      </c>
      <c r="AJ216" s="199">
        <f>_xll.xlShmInterpRateFwd(curveName,AI216,,5,AI217)</f>
        <v>-3.057607239813305E-3</v>
      </c>
    </row>
    <row r="217" spans="34:36" ht="11.25" customHeight="1" x14ac:dyDescent="0.25">
      <c r="AH217" s="198" t="s">
        <v>134</v>
      </c>
      <c r="AI217" s="156">
        <f>_xll.qlCalendarAdvance("TARGET",AI216,AH217,"mf")</f>
        <v>43118</v>
      </c>
      <c r="AJ217" s="199">
        <f>_xll.xlShmInterpRateFwd(curveName,AI217,,5,AI218)</f>
        <v>-3.0532990515599085E-3</v>
      </c>
    </row>
    <row r="218" spans="34:36" ht="11.25" customHeight="1" x14ac:dyDescent="0.25">
      <c r="AH218" s="198" t="s">
        <v>134</v>
      </c>
      <c r="AI218" s="156">
        <f>_xll.qlCalendarAdvance("TARGET",AI217,AH218,"mf")</f>
        <v>43119</v>
      </c>
      <c r="AJ218" s="199">
        <f>_xll.xlShmInterpRateFwd(curveName,AI218,,5,AI219)</f>
        <v>-3.0446534036264595E-3</v>
      </c>
    </row>
    <row r="219" spans="34:36" ht="11.25" customHeight="1" x14ac:dyDescent="0.25">
      <c r="AH219" s="198" t="s">
        <v>134</v>
      </c>
      <c r="AI219" s="156">
        <f>_xll.qlCalendarAdvance("TARGET",AI218,AH219,"mf")</f>
        <v>43122</v>
      </c>
      <c r="AJ219" s="199">
        <f>_xll.xlShmInterpRateFwd(curveName,AI219,,5,AI220)</f>
        <v>-3.0360543032845128E-3</v>
      </c>
    </row>
    <row r="220" spans="34:36" ht="11.25" customHeight="1" x14ac:dyDescent="0.25">
      <c r="AH220" s="198" t="s">
        <v>134</v>
      </c>
      <c r="AI220" s="156">
        <f>_xll.qlCalendarAdvance("TARGET",AI219,AH220,"mf")</f>
        <v>43123</v>
      </c>
      <c r="AJ220" s="199">
        <f>_xll.xlShmInterpRateFwd(curveName,AI220,,5,AI221)</f>
        <v>-3.0317325600001722E-3</v>
      </c>
    </row>
    <row r="221" spans="34:36" ht="11.25" customHeight="1" x14ac:dyDescent="0.25">
      <c r="AH221" s="198" t="s">
        <v>134</v>
      </c>
      <c r="AI221" s="156">
        <f>_xll.qlCalendarAdvance("TARGET",AI220,AH221,"mf")</f>
        <v>43124</v>
      </c>
      <c r="AJ221" s="199">
        <f>_xll.xlShmInterpRateFwd(curveName,AI221,,5,AI222)</f>
        <v>-3.0274010699873513E-3</v>
      </c>
    </row>
    <row r="222" spans="34:36" ht="11.25" customHeight="1" x14ac:dyDescent="0.25">
      <c r="AH222" s="198" t="s">
        <v>134</v>
      </c>
      <c r="AI222" s="156">
        <f>_xll.qlCalendarAdvance("TARGET",AI221,AH222,"mf")</f>
        <v>43125</v>
      </c>
      <c r="AJ222" s="199">
        <f>_xll.xlShmInterpRateFwd(curveName,AI222,,5,AI223)</f>
        <v>-3.0230599546506739E-3</v>
      </c>
    </row>
    <row r="223" spans="34:36" ht="11.25" customHeight="1" x14ac:dyDescent="0.25">
      <c r="AH223" s="198" t="s">
        <v>134</v>
      </c>
      <c r="AI223" s="156">
        <f>_xll.qlCalendarAdvance("TARGET",AI222,AH223,"mf")</f>
        <v>43126</v>
      </c>
      <c r="AJ223" s="199">
        <f>_xll.xlShmInterpRateFwd(curveName,AI223,,5,AI224)</f>
        <v>-3.0143213516957827E-3</v>
      </c>
    </row>
    <row r="224" spans="34:36" ht="11.25" customHeight="1" x14ac:dyDescent="0.25">
      <c r="AH224" s="198" t="s">
        <v>134</v>
      </c>
      <c r="AI224" s="156">
        <f>_xll.qlCalendarAdvance("TARGET",AI223,AH224,"mf")</f>
        <v>43129</v>
      </c>
      <c r="AJ224" s="199">
        <f>_xll.xlShmInterpRateFwd(curveName,AI224,,5,AI225)</f>
        <v>-3.0056016638628376E-3</v>
      </c>
    </row>
    <row r="225" spans="34:36" ht="11.25" customHeight="1" x14ac:dyDescent="0.25">
      <c r="AH225" s="198" t="s">
        <v>134</v>
      </c>
      <c r="AI225" s="156">
        <f>_xll.qlCalendarAdvance("TARGET",AI224,AH225,"mf")</f>
        <v>43130</v>
      </c>
      <c r="AJ225" s="199">
        <f>_xll.xlShmInterpRateFwd(curveName,AI225,,5,AI226)</f>
        <v>-3.0012142396537399E-3</v>
      </c>
    </row>
    <row r="226" spans="34:36" ht="11.25" customHeight="1" x14ac:dyDescent="0.25">
      <c r="AH226" s="198" t="s">
        <v>134</v>
      </c>
      <c r="AI226" s="156">
        <f>_xll.qlCalendarAdvance("TARGET",AI225,AH226,"mf")</f>
        <v>43131</v>
      </c>
      <c r="AJ226" s="199">
        <f>_xll.xlShmInterpRateFwd(curveName,AI226,,5,AI227)</f>
        <v>-2.9968179174141101E-3</v>
      </c>
    </row>
    <row r="227" spans="34:36" ht="11.25" customHeight="1" x14ac:dyDescent="0.25">
      <c r="AH227" s="198" t="s">
        <v>134</v>
      </c>
      <c r="AI227" s="156">
        <f>_xll.qlCalendarAdvance("TARGET",AI226,AH227,"mf")</f>
        <v>43132</v>
      </c>
      <c r="AJ227" s="199">
        <f>_xll.xlShmInterpRateFwd(curveName,AI227,,5,AI228)</f>
        <v>-2.9924128182244633E-3</v>
      </c>
    </row>
    <row r="228" spans="34:36" ht="11.25" customHeight="1" x14ac:dyDescent="0.25">
      <c r="AH228" s="198" t="s">
        <v>134</v>
      </c>
      <c r="AI228" s="156">
        <f>_xll.qlCalendarAdvance("TARGET",AI227,AH228,"mf")</f>
        <v>43133</v>
      </c>
      <c r="AJ228" s="199">
        <f>_xll.xlShmInterpRateFwd(curveName,AI228,,5,AI229)</f>
        <v>-2.9835495808589229E-3</v>
      </c>
    </row>
    <row r="229" spans="34:36" ht="11.25" customHeight="1" x14ac:dyDescent="0.25">
      <c r="AH229" s="198" t="s">
        <v>134</v>
      </c>
      <c r="AI229" s="156">
        <f>_xll.qlCalendarAdvance("TARGET",AI228,AH229,"mf")</f>
        <v>43136</v>
      </c>
      <c r="AJ229" s="199">
        <f>_xll.xlShmInterpRateFwd(curveName,AI229,,5,AI230)</f>
        <v>-2.974707075359362E-3</v>
      </c>
    </row>
    <row r="230" spans="34:36" ht="11.25" customHeight="1" x14ac:dyDescent="0.25">
      <c r="AH230" s="198" t="s">
        <v>134</v>
      </c>
      <c r="AI230" s="156">
        <f>_xll.qlCalendarAdvance("TARGET",AI229,AH230,"mf")</f>
        <v>43137</v>
      </c>
      <c r="AJ230" s="199">
        <f>_xll.xlShmInterpRateFwd(curveName,AI230,,5,AI231)</f>
        <v>-2.9702599091675774E-3</v>
      </c>
    </row>
    <row r="231" spans="34:36" ht="11.25" customHeight="1" x14ac:dyDescent="0.25">
      <c r="AH231" s="198" t="s">
        <v>134</v>
      </c>
      <c r="AI231" s="156">
        <f>_xll.qlCalendarAdvance("TARGET",AI230,AH231,"mf")</f>
        <v>43138</v>
      </c>
      <c r="AJ231" s="199">
        <f>_xll.xlShmInterpRateFwd(curveName,AI231,,5,AI232)</f>
        <v>-2.9658046932384912E-3</v>
      </c>
    </row>
    <row r="232" spans="34:36" ht="11.25" customHeight="1" x14ac:dyDescent="0.25">
      <c r="AH232" s="198" t="s">
        <v>134</v>
      </c>
      <c r="AI232" s="156">
        <f>_xll.qlCalendarAdvance("TARGET",AI231,AH232,"mf")</f>
        <v>43139</v>
      </c>
      <c r="AJ232" s="199">
        <f>_xll.xlShmInterpRateFwd(curveName,AI232,,5,AI233)</f>
        <v>-2.9613415486526929E-3</v>
      </c>
    </row>
    <row r="233" spans="34:36" ht="11.25" customHeight="1" x14ac:dyDescent="0.25">
      <c r="AH233" s="198" t="s">
        <v>134</v>
      </c>
      <c r="AI233" s="156">
        <f>_xll.qlCalendarAdvance("TARGET",AI232,AH233,"mf")</f>
        <v>43140</v>
      </c>
      <c r="AJ233" s="199">
        <f>_xll.xlShmInterpRateFwd(curveName,AI233,,5,AI234)</f>
        <v>-2.95236555602434E-3</v>
      </c>
    </row>
    <row r="234" spans="34:36" ht="11.25" customHeight="1" x14ac:dyDescent="0.25">
      <c r="AH234" s="198" t="s">
        <v>134</v>
      </c>
      <c r="AI234" s="156">
        <f>_xll.qlCalendarAdvance("TARGET",AI233,AH234,"mf")</f>
        <v>43143</v>
      </c>
      <c r="AJ234" s="199">
        <f>_xll.xlShmInterpRateFwd(curveName,AI234,,5,AI235)</f>
        <v>-2.9434121086773907E-3</v>
      </c>
    </row>
    <row r="235" spans="34:36" ht="11.25" customHeight="1" x14ac:dyDescent="0.25">
      <c r="AH235" s="198" t="s">
        <v>134</v>
      </c>
      <c r="AI235" s="156">
        <f>_xll.qlCalendarAdvance("TARGET",AI234,AH235,"mf")</f>
        <v>43144</v>
      </c>
      <c r="AJ235" s="199">
        <f>_xll.xlShmInterpRateFwd(curveName,AI235,,5,AI236)</f>
        <v>-2.9389111392865109E-3</v>
      </c>
    </row>
    <row r="236" spans="34:36" ht="11.25" customHeight="1" x14ac:dyDescent="0.25">
      <c r="AH236" s="198" t="s">
        <v>134</v>
      </c>
      <c r="AI236" s="156">
        <f>_xll.qlCalendarAdvance("TARGET",AI235,AH236,"mf")</f>
        <v>43145</v>
      </c>
      <c r="AJ236" s="199">
        <f>_xll.xlShmInterpRateFwd(curveName,AI236,,5,AI237)</f>
        <v>-2.9344029682899985E-3</v>
      </c>
    </row>
    <row r="237" spans="34:36" ht="11.25" customHeight="1" x14ac:dyDescent="0.25">
      <c r="AH237" s="198" t="s">
        <v>134</v>
      </c>
      <c r="AI237" s="156">
        <f>_xll.qlCalendarAdvance("TARGET",AI236,AH237,"mf")</f>
        <v>43146</v>
      </c>
      <c r="AJ237" s="199">
        <f>_xll.xlShmInterpRateFwd(curveName,AI237,,5,AI238)</f>
        <v>-2.9298877172547889E-3</v>
      </c>
    </row>
    <row r="238" spans="34:36" ht="11.25" customHeight="1" x14ac:dyDescent="0.25">
      <c r="AH238" s="198" t="s">
        <v>134</v>
      </c>
      <c r="AI238" s="156">
        <f>_xll.qlCalendarAdvance("TARGET",AI237,AH238,"mf")</f>
        <v>43147</v>
      </c>
      <c r="AJ238" s="199">
        <f>_xll.xlShmInterpRateFwd(curveName,AI238,,5,AI239)</f>
        <v>-2.920810847170737E-3</v>
      </c>
    </row>
    <row r="239" spans="34:36" ht="11.25" customHeight="1" x14ac:dyDescent="0.25">
      <c r="AH239" s="198" t="s">
        <v>134</v>
      </c>
      <c r="AI239" s="156">
        <f>_xll.qlCalendarAdvance("TARGET",AI238,AH239,"mf")</f>
        <v>43150</v>
      </c>
      <c r="AJ239" s="199">
        <f>_xll.xlShmInterpRateFwd(curveName,AI239,,5,AI240)</f>
        <v>-2.9117583349890499E-3</v>
      </c>
    </row>
    <row r="240" spans="34:36" ht="11.25" customHeight="1" x14ac:dyDescent="0.25">
      <c r="AH240" s="198" t="s">
        <v>134</v>
      </c>
      <c r="AI240" s="156">
        <f>_xll.qlCalendarAdvance("TARGET",AI239,AH240,"mf")</f>
        <v>43151</v>
      </c>
      <c r="AJ240" s="199">
        <f>_xll.xlShmInterpRateFwd(curveName,AI240,,5,AI241)</f>
        <v>-2.907210031382734E-3</v>
      </c>
    </row>
    <row r="241" spans="34:36" ht="11.25" customHeight="1" x14ac:dyDescent="0.25">
      <c r="AH241" s="198" t="s">
        <v>134</v>
      </c>
      <c r="AI241" s="156">
        <f>_xll.qlCalendarAdvance("TARGET",AI240,AH241,"mf")</f>
        <v>43152</v>
      </c>
      <c r="AJ241" s="199">
        <f>_xll.xlShmInterpRateFwd(curveName,AI241,,5,AI242)</f>
        <v>-2.9026580397107133E-3</v>
      </c>
    </row>
    <row r="242" spans="34:36" ht="11.25" customHeight="1" x14ac:dyDescent="0.25">
      <c r="AH242" s="198" t="s">
        <v>134</v>
      </c>
      <c r="AI242" s="156">
        <f>_xll.qlCalendarAdvance("TARGET",AI241,AH242,"mf")</f>
        <v>43153</v>
      </c>
      <c r="AJ242" s="199">
        <f>_xll.xlShmInterpRateFwd(curveName,AI242,,5,AI243)</f>
        <v>-2.8981030457754494E-3</v>
      </c>
    </row>
    <row r="243" spans="34:36" ht="11.25" customHeight="1" x14ac:dyDescent="0.25">
      <c r="AH243" s="198" t="s">
        <v>134</v>
      </c>
      <c r="AI243" s="156">
        <f>_xll.qlCalendarAdvance("TARGET",AI242,AH243,"mf")</f>
        <v>43154</v>
      </c>
      <c r="AJ243" s="199">
        <f>_xll.xlShmInterpRateFwd(curveName,AI243,,5,AI244)</f>
        <v>-2.8889609762722192E-3</v>
      </c>
    </row>
    <row r="244" spans="34:36" ht="11.25" customHeight="1" x14ac:dyDescent="0.25">
      <c r="AH244" s="198" t="s">
        <v>134</v>
      </c>
      <c r="AI244" s="156">
        <f>_xll.qlCalendarAdvance("TARGET",AI243,AH244,"mf")</f>
        <v>43157</v>
      </c>
      <c r="AJ244" s="199">
        <f>_xll.xlShmInterpRateFwd(curveName,AI244,,5,AI245)</f>
        <v>-2.8798562160949441E-3</v>
      </c>
    </row>
    <row r="245" spans="34:36" ht="11.25" customHeight="1" x14ac:dyDescent="0.25">
      <c r="AH245" s="198" t="s">
        <v>134</v>
      </c>
      <c r="AI245" s="156">
        <f>_xll.qlCalendarAdvance("TARGET",AI244,AH245,"mf")</f>
        <v>43158</v>
      </c>
      <c r="AJ245" s="199">
        <f>_xll.xlShmInterpRateFwd(curveName,AI245,,5,AI246)</f>
        <v>-2.8752885873228173E-3</v>
      </c>
    </row>
    <row r="246" spans="34:36" ht="11.25" customHeight="1" x14ac:dyDescent="0.25">
      <c r="AH246" s="198" t="s">
        <v>134</v>
      </c>
      <c r="AI246" s="156">
        <f>_xll.qlCalendarAdvance("TARGET",AI245,AH246,"mf")</f>
        <v>43159</v>
      </c>
      <c r="AJ246" s="199">
        <f>_xll.xlShmInterpRateFwd(curveName,AI246,,5,AI247)</f>
        <v>-2.8707189067820453E-3</v>
      </c>
    </row>
    <row r="247" spans="34:36" ht="11.25" customHeight="1" x14ac:dyDescent="0.25">
      <c r="AH247" s="198" t="s">
        <v>134</v>
      </c>
      <c r="AI247" s="156">
        <f>_xll.qlCalendarAdvance("TARGET",AI246,AH247,"mf")</f>
        <v>43160</v>
      </c>
      <c r="AJ247" s="199">
        <f>_xll.xlShmInterpRateFwd(curveName,AI247,,5,AI248)</f>
        <v>-2.8661473331585987E-3</v>
      </c>
    </row>
    <row r="248" spans="34:36" ht="11.25" customHeight="1" x14ac:dyDescent="0.25">
      <c r="AH248" s="198" t="s">
        <v>134</v>
      </c>
      <c r="AI248" s="156">
        <f>_xll.qlCalendarAdvance("TARGET",AI247,AH248,"mf")</f>
        <v>43161</v>
      </c>
      <c r="AJ248" s="199">
        <f>_xll.xlShmInterpRateFwd(curveName,AI248,,5,AI249)</f>
        <v>-2.8569763041491874E-3</v>
      </c>
    </row>
    <row r="249" spans="34:36" ht="11.25" customHeight="1" x14ac:dyDescent="0.25">
      <c r="AH249" s="198" t="s">
        <v>134</v>
      </c>
      <c r="AI249" s="156">
        <f>_xll.qlCalendarAdvance("TARGET",AI248,AH249,"mf")</f>
        <v>43164</v>
      </c>
      <c r="AJ249" s="199">
        <f>_xll.xlShmInterpRateFwd(curveName,AI249,,5,AI250)</f>
        <v>-2.8478452741829605E-3</v>
      </c>
    </row>
    <row r="250" spans="34:36" ht="11.25" customHeight="1" x14ac:dyDescent="0.25">
      <c r="AH250" s="198" t="s">
        <v>134</v>
      </c>
      <c r="AI250" s="156">
        <f>_xll.qlCalendarAdvance("TARGET",AI249,AH250,"mf")</f>
        <v>43165</v>
      </c>
      <c r="AJ250" s="199">
        <f>_xll.xlShmInterpRateFwd(curveName,AI250,,5,AI251)</f>
        <v>-2.8432666104114802E-3</v>
      </c>
    </row>
    <row r="251" spans="34:36" ht="11.25" customHeight="1" x14ac:dyDescent="0.25">
      <c r="AH251" s="198" t="s">
        <v>134</v>
      </c>
      <c r="AI251" s="156">
        <f>_xll.qlCalendarAdvance("TARGET",AI250,AH251,"mf")</f>
        <v>43166</v>
      </c>
      <c r="AJ251" s="199">
        <f>_xll.xlShmInterpRateFwd(curveName,AI251,,5,AI252)</f>
        <v>-2.8386870041336317E-3</v>
      </c>
    </row>
    <row r="252" spans="34:36" ht="11.25" customHeight="1" x14ac:dyDescent="0.25">
      <c r="AH252" s="198" t="s">
        <v>134</v>
      </c>
      <c r="AI252" s="156">
        <f>_xll.qlCalendarAdvance("TARGET",AI251,AH252,"mf")</f>
        <v>43167</v>
      </c>
      <c r="AJ252" s="199">
        <f>_xll.xlShmInterpRateFwd(curveName,AI252,,5,AI253)</f>
        <v>-2.8341066133871387E-3</v>
      </c>
    </row>
    <row r="253" spans="34:36" ht="11.25" customHeight="1" x14ac:dyDescent="0.25">
      <c r="AH253" s="198" t="s">
        <v>134</v>
      </c>
      <c r="AI253" s="156">
        <f>_xll.qlCalendarAdvance("TARGET",AI252,AH253,"mf")</f>
        <v>43168</v>
      </c>
      <c r="AJ253" s="199">
        <f>_xll.xlShmInterpRateFwd(curveName,AI253,,5,AI254)</f>
        <v>-2.8249221462925992E-3</v>
      </c>
    </row>
    <row r="254" spans="34:36" ht="11.25" customHeight="1" x14ac:dyDescent="0.25">
      <c r="AH254" s="198" t="s">
        <v>134</v>
      </c>
      <c r="AI254" s="156">
        <f>_xll.qlCalendarAdvance("TARGET",AI253,AH254,"mf")</f>
        <v>43171</v>
      </c>
      <c r="AJ254" s="199">
        <f>_xll.xlShmInterpRateFwd(curveName,AI254,,5,AI255)</f>
        <v>-2.8157803766813887E-3</v>
      </c>
    </row>
    <row r="255" spans="34:36" ht="11.25" customHeight="1" x14ac:dyDescent="0.25">
      <c r="AH255" s="198" t="s">
        <v>134</v>
      </c>
      <c r="AI255" s="156">
        <f>_xll.qlCalendarAdvance("TARGET",AI254,AH255,"mf")</f>
        <v>43172</v>
      </c>
      <c r="AJ255" s="199">
        <f>_xll.xlShmInterpRateFwd(curveName,AI255,,5,AI256)</f>
        <v>-2.8111984411279324E-3</v>
      </c>
    </row>
    <row r="256" spans="34:36" ht="11.25" customHeight="1" x14ac:dyDescent="0.25">
      <c r="AH256" s="198" t="s">
        <v>134</v>
      </c>
      <c r="AI256" s="156">
        <f>_xll.qlCalendarAdvance("TARGET",AI255,AH256,"mf")</f>
        <v>43173</v>
      </c>
      <c r="AJ256" s="199">
        <f>_xll.xlShmInterpRateFwd(curveName,AI256,,5,AI257)</f>
        <v>-2.8066166717638499E-3</v>
      </c>
    </row>
    <row r="257" spans="34:36" ht="11.25" customHeight="1" x14ac:dyDescent="0.25">
      <c r="AH257" s="198" t="s">
        <v>134</v>
      </c>
      <c r="AI257" s="156">
        <f>_xll.qlCalendarAdvance("TARGET",AI256,AH257,"mf")</f>
        <v>43174</v>
      </c>
      <c r="AJ257" s="199">
        <f>_xll.xlShmInterpRateFwd(curveName,AI257,,5,AI258)</f>
        <v>-2.8020352271942895E-3</v>
      </c>
    </row>
    <row r="258" spans="34:36" ht="11.25" customHeight="1" x14ac:dyDescent="0.25">
      <c r="AH258" s="198" t="s">
        <v>134</v>
      </c>
      <c r="AI258" s="156">
        <f>_xll.qlCalendarAdvance("TARGET",AI257,AH258,"mf")</f>
        <v>43175</v>
      </c>
      <c r="AJ258" s="199">
        <f>_xll.xlShmInterpRateFwd(curveName,AI258,,5,AI259)</f>
        <v>-2.7928528421964373E-3</v>
      </c>
    </row>
    <row r="259" spans="34:36" ht="11.25" customHeight="1" x14ac:dyDescent="0.25">
      <c r="AH259" s="198" t="s">
        <v>134</v>
      </c>
      <c r="AI259" s="156">
        <f>_xll.qlCalendarAdvance("TARGET",AI258,AH259,"mf")</f>
        <v>43178</v>
      </c>
      <c r="AJ259" s="199">
        <f>_xll.xlShmInterpRateFwd(curveName,AI259,,5,AI260)</f>
        <v>-2.7837158643452364E-3</v>
      </c>
    </row>
    <row r="260" spans="34:36" ht="11.25" customHeight="1" x14ac:dyDescent="0.25">
      <c r="AH260" s="198" t="s">
        <v>134</v>
      </c>
      <c r="AI260" s="156">
        <f>_xll.qlCalendarAdvance("TARGET",AI259,AH260,"mf")</f>
        <v>43179</v>
      </c>
      <c r="AJ260" s="199">
        <f>_xll.xlShmInterpRateFwd(curveName,AI260,,5,AI261)</f>
        <v>-2.7791382611412094E-3</v>
      </c>
    </row>
    <row r="261" spans="34:36" ht="11.25" customHeight="1" x14ac:dyDescent="0.25">
      <c r="AH261" s="198" t="s">
        <v>134</v>
      </c>
      <c r="AI261" s="156">
        <f>_xll.qlCalendarAdvance("TARGET",AI260,AH261,"mf")</f>
        <v>43180</v>
      </c>
      <c r="AJ261" s="199">
        <f>_xll.xlShmInterpRateFwd(curveName,AI261,,5,AI262)</f>
        <v>-2.7745611369606898E-3</v>
      </c>
    </row>
    <row r="262" spans="34:36" ht="11.25" customHeight="1" x14ac:dyDescent="0.25">
      <c r="AH262" s="198" t="s">
        <v>134</v>
      </c>
      <c r="AI262" s="156">
        <f>_xll.qlCalendarAdvance("TARGET",AI261,AH262,"mf")</f>
        <v>43181</v>
      </c>
      <c r="AJ262" s="199">
        <f>_xll.xlShmInterpRateFwd(curveName,AI262,,5,AI263)</f>
        <v>-2.7699844823214433E-3</v>
      </c>
    </row>
    <row r="263" spans="34:36" ht="11.25" customHeight="1" x14ac:dyDescent="0.25">
      <c r="AH263" s="198" t="s">
        <v>134</v>
      </c>
      <c r="AI263" s="156">
        <f>_xll.qlCalendarAdvance("TARGET",AI262,AH263,"mf")</f>
        <v>43182</v>
      </c>
      <c r="AJ263" s="199">
        <f>_xll.xlShmInterpRateFwd(curveName,AI263,,5,AI264)</f>
        <v>-2.7608125960921891E-3</v>
      </c>
    </row>
    <row r="264" spans="34:36" ht="11.25" customHeight="1" x14ac:dyDescent="0.25">
      <c r="AH264" s="198" t="s">
        <v>134</v>
      </c>
      <c r="AI264" s="156">
        <f>_xll.qlCalendarAdvance("TARGET",AI263,AH264,"mf")</f>
        <v>43185</v>
      </c>
      <c r="AJ264" s="199">
        <f>_xll.xlShmInterpRateFwd(curveName,AI264,,5,AI265)</f>
        <v>-2.7516855217800174E-3</v>
      </c>
    </row>
    <row r="265" spans="34:36" ht="11.25" customHeight="1" x14ac:dyDescent="0.25">
      <c r="AH265" s="198" t="s">
        <v>134</v>
      </c>
      <c r="AI265" s="156">
        <f>_xll.qlCalendarAdvance("TARGET",AI264,AH265,"mf")</f>
        <v>43186</v>
      </c>
      <c r="AJ265" s="199">
        <f>_xll.xlShmInterpRateFwd(curveName,AI265,,5,AI266)</f>
        <v>-2.7471134368601724E-3</v>
      </c>
    </row>
    <row r="266" spans="34:36" ht="11.25" customHeight="1" x14ac:dyDescent="0.25">
      <c r="AH266" s="198" t="s">
        <v>134</v>
      </c>
      <c r="AI266" s="156">
        <f>_xll.qlCalendarAdvance("TARGET",AI265,AH266,"mf")</f>
        <v>43187</v>
      </c>
      <c r="AJ266" s="199">
        <f>_xll.xlShmInterpRateFwd(curveName,AI266,,5,AI267)</f>
        <v>-2.7425427102220836E-3</v>
      </c>
    </row>
    <row r="267" spans="34:36" ht="11.25" customHeight="1" x14ac:dyDescent="0.25">
      <c r="AH267" s="198" t="s">
        <v>134</v>
      </c>
      <c r="AI267" s="156">
        <f>_xll.qlCalendarAdvance("TARGET",AI266,AH267,"mf")</f>
        <v>43188</v>
      </c>
      <c r="AJ267" s="199">
        <f>_xll.xlShmInterpRateFwd(curveName,AI267,,5,AI268)</f>
        <v>-2.7288013102703787E-3</v>
      </c>
    </row>
    <row r="268" spans="34:36" ht="11.25" customHeight="1" x14ac:dyDescent="0.25">
      <c r="AH268" s="198" t="s">
        <v>134</v>
      </c>
      <c r="AI268" s="156">
        <f>_xll.qlCalendarAdvance("TARGET",AI267,AH268,"mf")</f>
        <v>43193</v>
      </c>
      <c r="AJ268" s="199">
        <f>_xll.xlShmInterpRateFwd(curveName,AI268,,5,AI269)</f>
        <v>-2.7151551724403176E-3</v>
      </c>
    </row>
    <row r="269" spans="34:36" ht="11.25" customHeight="1" x14ac:dyDescent="0.25">
      <c r="AH269" s="198" t="s">
        <v>134</v>
      </c>
      <c r="AI269" s="156">
        <f>_xll.qlCalendarAdvance("TARGET",AI268,AH269,"mf")</f>
        <v>43194</v>
      </c>
      <c r="AJ269" s="199">
        <f>_xll.xlShmInterpRateFwd(curveName,AI269,,5,AI270)</f>
        <v>-2.710598102556121E-3</v>
      </c>
    </row>
    <row r="270" spans="34:36" ht="11.25" customHeight="1" x14ac:dyDescent="0.25">
      <c r="AH270" s="198" t="s">
        <v>134</v>
      </c>
      <c r="AI270" s="156">
        <f>_xll.qlCalendarAdvance("TARGET",AI269,AH270,"mf")</f>
        <v>43195</v>
      </c>
      <c r="AJ270" s="199">
        <f>_xll.xlShmInterpRateFwd(curveName,AI270,,5,AI271)</f>
        <v>-2.7060435759148041E-3</v>
      </c>
    </row>
    <row r="271" spans="34:36" ht="11.25" customHeight="1" x14ac:dyDescent="0.25">
      <c r="AH271" s="198" t="s">
        <v>134</v>
      </c>
      <c r="AI271" s="156">
        <f>_xll.qlCalendarAdvance("TARGET",AI270,AH271,"mf")</f>
        <v>43196</v>
      </c>
      <c r="AJ271" s="199">
        <f>_xll.xlShmInterpRateFwd(curveName,AI271,,5,AI272)</f>
        <v>-2.69692381462801E-3</v>
      </c>
    </row>
    <row r="272" spans="34:36" ht="11.25" customHeight="1" x14ac:dyDescent="0.25">
      <c r="AH272" s="198" t="s">
        <v>134</v>
      </c>
      <c r="AI272" s="156">
        <f>_xll.qlCalendarAdvance("TARGET",AI271,AH272,"mf")</f>
        <v>43199</v>
      </c>
      <c r="AJ272" s="199">
        <f>_xll.xlShmInterpRateFwd(curveName,AI272,,5,AI273)</f>
        <v>-2.6878538677891934E-3</v>
      </c>
    </row>
    <row r="273" spans="34:36" ht="11.25" customHeight="1" x14ac:dyDescent="0.25">
      <c r="AH273" s="198" t="s">
        <v>134</v>
      </c>
      <c r="AI273" s="156">
        <f>_xll.qlCalendarAdvance("TARGET",AI272,AH273,"mf")</f>
        <v>43200</v>
      </c>
      <c r="AJ273" s="199">
        <f>_xll.xlShmInterpRateFwd(curveName,AI273,,5,AI274)</f>
        <v>-2.6833142809993137E-3</v>
      </c>
    </row>
    <row r="274" spans="34:36" ht="11.25" customHeight="1" x14ac:dyDescent="0.25">
      <c r="AH274" s="198" t="s">
        <v>134</v>
      </c>
      <c r="AI274" s="156">
        <f>_xll.qlCalendarAdvance("TARGET",AI273,AH274,"mf")</f>
        <v>43201</v>
      </c>
      <c r="AJ274" s="199">
        <f>_xll.xlShmInterpRateFwd(curveName,AI274,,5,AI275)</f>
        <v>-2.6787781264371703E-3</v>
      </c>
    </row>
    <row r="275" spans="34:36" ht="11.25" customHeight="1" x14ac:dyDescent="0.25">
      <c r="AH275" s="198" t="s">
        <v>134</v>
      </c>
      <c r="AI275" s="156">
        <f>_xll.qlCalendarAdvance("TARGET",AI274,AH275,"mf")</f>
        <v>43202</v>
      </c>
      <c r="AJ275" s="199">
        <f>_xll.xlShmInterpRateFwd(curveName,AI275,,5,AI276)</f>
        <v>-2.6742455524155395E-3</v>
      </c>
    </row>
    <row r="276" spans="34:36" ht="11.25" customHeight="1" x14ac:dyDescent="0.25">
      <c r="AH276" s="198" t="s">
        <v>134</v>
      </c>
      <c r="AI276" s="156">
        <f>_xll.qlCalendarAdvance("TARGET",AI275,AH276,"mf")</f>
        <v>43203</v>
      </c>
      <c r="AJ276" s="199">
        <f>_xll.xlShmInterpRateFwd(curveName,AI276,,5,AI277)</f>
        <v>-2.6651736192845996E-3</v>
      </c>
    </row>
    <row r="277" spans="34:36" ht="11.25" customHeight="1" x14ac:dyDescent="0.25">
      <c r="AH277" s="198" t="s">
        <v>134</v>
      </c>
      <c r="AI277" s="156">
        <f>_xll.qlCalendarAdvance("TARGET",AI276,AH277,"mf")</f>
        <v>43206</v>
      </c>
      <c r="AJ277" s="199">
        <f>_xll.xlShmInterpRateFwd(curveName,AI277,,5,AI278)</f>
        <v>-2.6561540243431538E-3</v>
      </c>
    </row>
    <row r="278" spans="34:36" ht="11.25" customHeight="1" x14ac:dyDescent="0.25">
      <c r="AH278" s="198" t="s">
        <v>134</v>
      </c>
      <c r="AI278" s="156">
        <f>_xll.qlCalendarAdvance("TARGET",AI277,AH278,"mf")</f>
        <v>43207</v>
      </c>
      <c r="AJ278" s="199">
        <f>_xll.xlShmInterpRateFwd(curveName,AI278,,5,AI279)</f>
        <v>-2.6516415749607081E-3</v>
      </c>
    </row>
    <row r="279" spans="34:36" ht="11.25" customHeight="1" x14ac:dyDescent="0.25">
      <c r="AH279" s="198" t="s">
        <v>134</v>
      </c>
      <c r="AI279" s="156">
        <f>_xll.qlCalendarAdvance("TARGET",AI278,AH279,"mf")</f>
        <v>43208</v>
      </c>
      <c r="AJ279" s="199">
        <f>_xll.xlShmInterpRateFwd(curveName,AI279,,5,AI280)</f>
        <v>-2.6471335950231972E-3</v>
      </c>
    </row>
    <row r="280" spans="34:36" ht="11.25" customHeight="1" x14ac:dyDescent="0.25">
      <c r="AH280" s="198" t="s">
        <v>134</v>
      </c>
      <c r="AI280" s="156">
        <f>_xll.qlCalendarAdvance("TARGET",AI279,AH280,"mf")</f>
        <v>43209</v>
      </c>
      <c r="AJ280" s="199">
        <f>_xll.xlShmInterpRateFwd(curveName,AI280,,5,AI281)</f>
        <v>-2.6426302324382726E-3</v>
      </c>
    </row>
    <row r="281" spans="34:36" ht="11.25" customHeight="1" x14ac:dyDescent="0.25">
      <c r="AH281" s="198" t="s">
        <v>134</v>
      </c>
      <c r="AI281" s="156">
        <f>_xll.qlCalendarAdvance("TARGET",AI280,AH281,"mf")</f>
        <v>43210</v>
      </c>
      <c r="AJ281" s="199">
        <f>_xll.xlShmInterpRateFwd(curveName,AI281,,5,AI282)</f>
        <v>-2.6336209776812243E-3</v>
      </c>
    </row>
    <row r="282" spans="34:36" ht="11.25" customHeight="1" x14ac:dyDescent="0.25">
      <c r="AH282" s="198" t="s">
        <v>134</v>
      </c>
      <c r="AI282" s="156">
        <f>_xll.qlCalendarAdvance("TARGET",AI281,AH282,"mf")</f>
        <v>43213</v>
      </c>
      <c r="AJ282" s="199">
        <f>_xll.xlShmInterpRateFwd(curveName,AI282,,5,AI283)</f>
        <v>-2.6246673268806014E-3</v>
      </c>
    </row>
    <row r="283" spans="34:36" ht="11.25" customHeight="1" x14ac:dyDescent="0.25">
      <c r="AH283" s="198" t="s">
        <v>134</v>
      </c>
      <c r="AI283" s="156">
        <f>_xll.qlCalendarAdvance("TARGET",AI282,AH283,"mf")</f>
        <v>43214</v>
      </c>
      <c r="AJ283" s="199">
        <f>_xll.xlShmInterpRateFwd(curveName,AI283,,5,AI284)</f>
        <v>-2.6201901937503453E-3</v>
      </c>
    </row>
    <row r="284" spans="34:36" ht="11.25" customHeight="1" x14ac:dyDescent="0.25">
      <c r="AH284" s="198" t="s">
        <v>134</v>
      </c>
      <c r="AI284" s="156">
        <f>_xll.qlCalendarAdvance("TARGET",AI283,AH284,"mf")</f>
        <v>43215</v>
      </c>
      <c r="AJ284" s="199">
        <f>_xll.xlShmInterpRateFwd(curveName,AI284,,5,AI285)</f>
        <v>-2.6157188028811292E-3</v>
      </c>
    </row>
    <row r="285" spans="34:36" ht="11.25" customHeight="1" x14ac:dyDescent="0.25">
      <c r="AH285" s="198" t="s">
        <v>134</v>
      </c>
      <c r="AI285" s="156">
        <f>_xll.qlCalendarAdvance("TARGET",AI284,AH285,"mf")</f>
        <v>43216</v>
      </c>
      <c r="AJ285" s="199">
        <f>_xll.xlShmInterpRateFwd(curveName,AI285,,5,AI286)</f>
        <v>-2.6112533040447594E-3</v>
      </c>
    </row>
    <row r="286" spans="34:36" ht="11.25" customHeight="1" x14ac:dyDescent="0.25">
      <c r="AH286" s="198" t="s">
        <v>134</v>
      </c>
      <c r="AI286" s="156">
        <f>_xll.qlCalendarAdvance("TARGET",AI285,AH286,"mf")</f>
        <v>43217</v>
      </c>
      <c r="AJ286" s="199">
        <f>_xll.xlShmInterpRateFwd(curveName,AI286,,5,AI287)</f>
        <v>-2.6023241456449462E-3</v>
      </c>
    </row>
    <row r="287" spans="34:36" ht="11.25" customHeight="1" x14ac:dyDescent="0.25">
      <c r="AH287" s="198" t="s">
        <v>134</v>
      </c>
      <c r="AI287" s="156">
        <f>_xll.qlCalendarAdvance("TARGET",AI286,AH287,"mf")</f>
        <v>43220</v>
      </c>
      <c r="AJ287" s="199">
        <f>_xll.xlShmInterpRateFwd(curveName,AI287,,5,AI288)</f>
        <v>-2.5912271514887801E-3</v>
      </c>
    </row>
    <row r="288" spans="34:36" ht="11.25" customHeight="1" x14ac:dyDescent="0.25">
      <c r="AH288" s="198" t="s">
        <v>134</v>
      </c>
      <c r="AI288" s="156">
        <f>_xll.qlCalendarAdvance("TARGET",AI287,AH288,"mf")</f>
        <v>43222</v>
      </c>
      <c r="AJ288" s="199">
        <f>_xll.xlShmInterpRateFwd(curveName,AI288,,5,AI289)</f>
        <v>-2.5845924721911925E-3</v>
      </c>
    </row>
    <row r="289" spans="34:36" ht="11.25" customHeight="1" x14ac:dyDescent="0.25">
      <c r="AH289" s="198" t="s">
        <v>134</v>
      </c>
      <c r="AI289" s="156">
        <f>_xll.qlCalendarAdvance("TARGET",AI288,AH289,"mf")</f>
        <v>43223</v>
      </c>
      <c r="AJ289" s="199">
        <f>_xll.xlShmInterpRateFwd(curveName,AI289,,5,AI290)</f>
        <v>-2.5801724307283713E-3</v>
      </c>
    </row>
    <row r="290" spans="34:36" ht="11.25" customHeight="1" x14ac:dyDescent="0.25">
      <c r="AH290" s="198" t="s">
        <v>134</v>
      </c>
      <c r="AI290" s="156">
        <f>_xll.qlCalendarAdvance("TARGET",AI289,AH290,"mf")</f>
        <v>43224</v>
      </c>
      <c r="AJ290" s="199">
        <f>_xll.xlShmInterpRateFwd(curveName,AI290,,5,AI291)</f>
        <v>-2.5713381354066588E-3</v>
      </c>
    </row>
    <row r="291" spans="34:36" ht="11.25" customHeight="1" x14ac:dyDescent="0.25">
      <c r="AH291" s="198" t="s">
        <v>134</v>
      </c>
      <c r="AI291" s="156">
        <f>_xll.qlCalendarAdvance("TARGET",AI290,AH291,"mf")</f>
        <v>43227</v>
      </c>
      <c r="AJ291" s="199">
        <f>_xll.xlShmInterpRateFwd(curveName,AI291,,5,AI292)</f>
        <v>-2.5625647236753126E-3</v>
      </c>
    </row>
    <row r="292" spans="34:36" ht="11.25" customHeight="1" x14ac:dyDescent="0.25">
      <c r="AH292" s="198" t="s">
        <v>134</v>
      </c>
      <c r="AI292" s="156">
        <f>_xll.qlCalendarAdvance("TARGET",AI291,AH292,"mf")</f>
        <v>43228</v>
      </c>
      <c r="AJ292" s="199">
        <f>_xll.xlShmInterpRateFwd(curveName,AI292,,5,AI293)</f>
        <v>-2.5581816635510792E-3</v>
      </c>
    </row>
    <row r="293" spans="34:36" ht="11.25" customHeight="1" x14ac:dyDescent="0.25">
      <c r="AH293" s="198" t="s">
        <v>134</v>
      </c>
      <c r="AI293" s="156">
        <f>_xll.qlCalendarAdvance("TARGET",AI292,AH293,"mf")</f>
        <v>43229</v>
      </c>
      <c r="AJ293" s="199">
        <f>_xll.xlShmInterpRateFwd(curveName,AI293,,5,AI294)</f>
        <v>-2.5538064509231318E-3</v>
      </c>
    </row>
    <row r="294" spans="34:36" ht="11.25" customHeight="1" x14ac:dyDescent="0.25">
      <c r="AH294" s="198" t="s">
        <v>134</v>
      </c>
      <c r="AI294" s="156">
        <f>_xll.qlCalendarAdvance("TARGET",AI293,AH294,"mf")</f>
        <v>43230</v>
      </c>
      <c r="AJ294" s="199">
        <f>_xll.xlShmInterpRateFwd(curveName,AI294,,5,AI295)</f>
        <v>-2.5494392362118306E-3</v>
      </c>
    </row>
    <row r="295" spans="34:36" ht="11.25" customHeight="1" x14ac:dyDescent="0.25">
      <c r="AH295" s="198" t="s">
        <v>134</v>
      </c>
      <c r="AI295" s="156">
        <f>_xll.qlCalendarAdvance("TARGET",AI294,AH295,"mf")</f>
        <v>43231</v>
      </c>
      <c r="AJ295" s="199">
        <f>_xll.xlShmInterpRateFwd(curveName,AI295,,5,AI296)</f>
        <v>-2.5407145324332493E-3</v>
      </c>
    </row>
    <row r="296" spans="34:36" ht="11.25" customHeight="1" x14ac:dyDescent="0.25">
      <c r="AH296" s="198" t="s">
        <v>134</v>
      </c>
      <c r="AI296" s="156">
        <f>_xll.qlCalendarAdvance("TARGET",AI295,AH296,"mf")</f>
        <v>43234</v>
      </c>
      <c r="AJ296" s="199">
        <f>_xll.xlShmInterpRateFwd(curveName,AI296,,5,AI297)</f>
        <v>-2.5320533637250803E-3</v>
      </c>
    </row>
    <row r="297" spans="34:36" ht="11.25" customHeight="1" x14ac:dyDescent="0.25">
      <c r="AH297" s="198" t="s">
        <v>134</v>
      </c>
      <c r="AI297" s="156">
        <f>_xll.qlCalendarAdvance("TARGET",AI296,AH297,"mf")</f>
        <v>43235</v>
      </c>
      <c r="AJ297" s="199">
        <f>_xll.xlShmInterpRateFwd(curveName,AI297,,5,AI298)</f>
        <v>-2.527728394254517E-3</v>
      </c>
    </row>
    <row r="298" spans="34:36" ht="11.25" customHeight="1" x14ac:dyDescent="0.25">
      <c r="AH298" s="198" t="s">
        <v>134</v>
      </c>
      <c r="AI298" s="156">
        <f>_xll.qlCalendarAdvance("TARGET",AI297,AH298,"mf")</f>
        <v>43236</v>
      </c>
      <c r="AJ298" s="199">
        <f>_xll.xlShmInterpRateFwd(curveName,AI298,,5,AI299)</f>
        <v>-2.5234123250609496E-3</v>
      </c>
    </row>
    <row r="299" spans="34:36" ht="11.25" customHeight="1" x14ac:dyDescent="0.25">
      <c r="AH299" s="198" t="s">
        <v>134</v>
      </c>
      <c r="AI299" s="156">
        <f>_xll.qlCalendarAdvance("TARGET",AI298,AH299,"mf")</f>
        <v>43237</v>
      </c>
      <c r="AJ299" s="199">
        <f>_xll.xlShmInterpRateFwd(curveName,AI299,,5,AI300)</f>
        <v>-2.5191053064027398E-3</v>
      </c>
    </row>
    <row r="300" spans="34:36" ht="11.25" customHeight="1" x14ac:dyDescent="0.25">
      <c r="AH300" s="198" t="s">
        <v>134</v>
      </c>
      <c r="AI300" s="156">
        <f>_xll.qlCalendarAdvance("TARGET",AI299,AH300,"mf")</f>
        <v>43238</v>
      </c>
      <c r="AJ300" s="199">
        <f>_xll.xlShmInterpRateFwd(curveName,AI300,,5,AI301)</f>
        <v>-2.510504922316587E-3</v>
      </c>
    </row>
    <row r="301" spans="34:36" ht="11.25" customHeight="1" x14ac:dyDescent="0.25">
      <c r="AH301" s="198" t="s">
        <v>134</v>
      </c>
      <c r="AI301" s="156">
        <f>_xll.qlCalendarAdvance("TARGET",AI300,AH301,"mf")</f>
        <v>43241</v>
      </c>
      <c r="AJ301" s="199">
        <f>_xll.xlShmInterpRateFwd(curveName,AI301,,5,AI302)</f>
        <v>-2.5019707325657425E-3</v>
      </c>
    </row>
    <row r="302" spans="34:36" ht="11.25" customHeight="1" x14ac:dyDescent="0.25">
      <c r="AH302" s="198" t="s">
        <v>134</v>
      </c>
      <c r="AI302" s="156">
        <f>_xll.qlCalendarAdvance("TARGET",AI301,AH302,"mf")</f>
        <v>43242</v>
      </c>
      <c r="AJ302" s="199">
        <f>_xll.xlShmInterpRateFwd(curveName,AI302,,5,AI303)</f>
        <v>-2.4977111403875671E-3</v>
      </c>
    </row>
    <row r="303" spans="34:36" ht="11.25" customHeight="1" x14ac:dyDescent="0.25">
      <c r="AH303" s="198" t="s">
        <v>134</v>
      </c>
      <c r="AI303" s="156">
        <f>_xll.qlCalendarAdvance("TARGET",AI302,AH303,"mf")</f>
        <v>43243</v>
      </c>
      <c r="AJ303" s="199">
        <f>_xll.xlShmInterpRateFwd(curveName,AI303,,5,AI304)</f>
        <v>-2.4934614179532885E-3</v>
      </c>
    </row>
    <row r="304" spans="34:36" ht="11.25" customHeight="1" x14ac:dyDescent="0.25">
      <c r="AH304" s="198" t="s">
        <v>134</v>
      </c>
      <c r="AI304" s="156">
        <f>_xll.qlCalendarAdvance("TARGET",AI303,AH304,"mf")</f>
        <v>43244</v>
      </c>
      <c r="AJ304" s="199">
        <f>_xll.xlShmInterpRateFwd(curveName,AI304,,5,AI305)</f>
        <v>-2.4892217145488097E-3</v>
      </c>
    </row>
    <row r="305" spans="34:36" ht="11.25" customHeight="1" x14ac:dyDescent="0.25">
      <c r="AH305" s="198" t="s">
        <v>134</v>
      </c>
      <c r="AI305" s="156">
        <f>_xll.qlCalendarAdvance("TARGET",AI304,AH305,"mf")</f>
        <v>43245</v>
      </c>
      <c r="AJ305" s="199">
        <f>_xll.xlShmInterpRateFwd(curveName,AI305,,5,AI306)</f>
        <v>-2.4807595925157885E-3</v>
      </c>
    </row>
    <row r="306" spans="34:36" ht="11.25" customHeight="1" x14ac:dyDescent="0.25">
      <c r="AH306" s="198" t="s">
        <v>134</v>
      </c>
      <c r="AI306" s="156">
        <f>_xll.qlCalendarAdvance("TARGET",AI305,AH306,"mf")</f>
        <v>43248</v>
      </c>
      <c r="AJ306" s="199">
        <f>_xll.xlShmInterpRateFwd(curveName,AI306,,5,AI307)</f>
        <v>-2.4723660860244225E-3</v>
      </c>
    </row>
    <row r="307" spans="34:36" ht="11.25" customHeight="1" x14ac:dyDescent="0.25">
      <c r="AH307" s="198" t="s">
        <v>134</v>
      </c>
      <c r="AI307" s="156">
        <f>_xll.qlCalendarAdvance("TARGET",AI306,AH307,"mf")</f>
        <v>43249</v>
      </c>
      <c r="AJ307" s="199">
        <f>_xll.xlShmInterpRateFwd(curveName,AI307,,5,AI308)</f>
        <v>-2.4681787233794272E-3</v>
      </c>
    </row>
    <row r="308" spans="34:36" ht="11.25" customHeight="1" x14ac:dyDescent="0.25">
      <c r="AH308" s="198" t="s">
        <v>134</v>
      </c>
      <c r="AI308" s="156">
        <f>_xll.qlCalendarAdvance("TARGET",AI307,AH308,"mf")</f>
        <v>43250</v>
      </c>
      <c r="AJ308" s="199">
        <f>_xll.xlShmInterpRateFwd(curveName,AI308,,5,AI309)</f>
        <v>-2.4640022776681201E-3</v>
      </c>
    </row>
    <row r="309" spans="34:36" ht="11.25" customHeight="1" x14ac:dyDescent="0.25">
      <c r="AH309" s="198" t="s">
        <v>134</v>
      </c>
      <c r="AI309" s="156">
        <f>_xll.qlCalendarAdvance("TARGET",AI308,AH309,"mf")</f>
        <v>43251</v>
      </c>
      <c r="AJ309" s="199">
        <f>_xll.xlShmInterpRateFwd(curveName,AI309,,5,AI310)</f>
        <v>-2.4598368987438055E-3</v>
      </c>
    </row>
    <row r="310" spans="34:36" ht="11.25" customHeight="1" x14ac:dyDescent="0.25">
      <c r="AH310" s="198" t="s">
        <v>134</v>
      </c>
      <c r="AI310" s="156">
        <f>_xll.qlCalendarAdvance("TARGET",AI309,AH310,"mf")</f>
        <v>43252</v>
      </c>
      <c r="AJ310" s="199">
        <f>_xll.xlShmInterpRateFwd(curveName,AI310,,5,AI311)</f>
        <v>-2.4515273117512826E-3</v>
      </c>
    </row>
    <row r="311" spans="34:36" ht="11.25" customHeight="1" x14ac:dyDescent="0.25">
      <c r="AH311" s="198" t="s">
        <v>134</v>
      </c>
      <c r="AI311" s="156">
        <f>_xll.qlCalendarAdvance("TARGET",AI310,AH311,"mf")</f>
        <v>43255</v>
      </c>
      <c r="AJ311" s="199">
        <f>_xll.xlShmInterpRateFwd(curveName,AI311,,5,AI312)</f>
        <v>-2.4432890418234912E-3</v>
      </c>
    </row>
    <row r="312" spans="34:36" ht="11.25" customHeight="1" x14ac:dyDescent="0.25">
      <c r="AH312" s="198" t="s">
        <v>134</v>
      </c>
      <c r="AI312" s="156">
        <f>_xll.qlCalendarAdvance("TARGET",AI311,AH312,"mf")</f>
        <v>43256</v>
      </c>
      <c r="AJ312" s="199">
        <f>_xll.xlShmInterpRateFwd(curveName,AI312,,5,AI313)</f>
        <v>-2.4391812406628684E-3</v>
      </c>
    </row>
    <row r="313" spans="34:36" ht="11.25" customHeight="1" x14ac:dyDescent="0.25">
      <c r="AH313" s="198" t="s">
        <v>134</v>
      </c>
      <c r="AI313" s="156">
        <f>_xll.qlCalendarAdvance("TARGET",AI312,AH313,"mf")</f>
        <v>43257</v>
      </c>
      <c r="AJ313" s="199">
        <f>_xll.xlShmInterpRateFwd(curveName,AI313,,5,AI314)</f>
        <v>-2.4350854038694379E-3</v>
      </c>
    </row>
    <row r="314" spans="34:36" ht="11.25" customHeight="1" x14ac:dyDescent="0.25">
      <c r="AH314" s="198" t="s">
        <v>134</v>
      </c>
      <c r="AI314" s="156">
        <f>_xll.qlCalendarAdvance("TARGET",AI313,AH314,"mf")</f>
        <v>43258</v>
      </c>
      <c r="AJ314" s="199">
        <f>_xll.xlShmInterpRateFwd(curveName,AI314,,5,AI315)</f>
        <v>-2.4310016811344912E-3</v>
      </c>
    </row>
    <row r="315" spans="34:36" ht="11.25" customHeight="1" x14ac:dyDescent="0.25">
      <c r="AH315" s="198" t="s">
        <v>134</v>
      </c>
      <c r="AI315" s="156">
        <f>_xll.qlCalendarAdvance("TARGET",AI314,AH315,"mf")</f>
        <v>43259</v>
      </c>
      <c r="AJ315" s="199">
        <f>_xll.xlShmInterpRateFwd(curveName,AI315,,5,AI316)</f>
        <v>-2.4228592813052615E-3</v>
      </c>
    </row>
    <row r="316" spans="34:36" ht="11.25" customHeight="1" x14ac:dyDescent="0.25">
      <c r="AH316" s="198" t="s">
        <v>134</v>
      </c>
      <c r="AI316" s="156">
        <f>_xll.qlCalendarAdvance("TARGET",AI315,AH316,"mf")</f>
        <v>43262</v>
      </c>
      <c r="AJ316" s="199">
        <f>_xll.xlShmInterpRateFwd(curveName,AI316,,5,AI317)</f>
        <v>-2.4147909241195036E-3</v>
      </c>
    </row>
    <row r="317" spans="34:36" ht="11.25" customHeight="1" x14ac:dyDescent="0.25">
      <c r="AH317" s="198" t="s">
        <v>134</v>
      </c>
      <c r="AI317" s="156">
        <f>_xll.qlCalendarAdvance("TARGET",AI316,AH317,"mf")</f>
        <v>43263</v>
      </c>
      <c r="AJ317" s="199">
        <f>_xll.xlShmInterpRateFwd(curveName,AI317,,5,AI318)</f>
        <v>-2.4107700163983818E-3</v>
      </c>
    </row>
    <row r="318" spans="34:36" ht="11.25" customHeight="1" x14ac:dyDescent="0.25">
      <c r="AH318" s="198" t="s">
        <v>134</v>
      </c>
      <c r="AI318" s="156">
        <f>_xll.qlCalendarAdvance("TARGET",AI317,AH318,"mf")</f>
        <v>43264</v>
      </c>
      <c r="AJ318" s="199">
        <f>_xll.xlShmInterpRateFwd(curveName,AI318,,5,AI319)</f>
        <v>-2.4067621206405889E-3</v>
      </c>
    </row>
    <row r="319" spans="34:36" ht="11.25" customHeight="1" x14ac:dyDescent="0.25">
      <c r="AH319" s="198" t="s">
        <v>134</v>
      </c>
      <c r="AI319" s="156">
        <f>_xll.qlCalendarAdvance("TARGET",AI318,AH319,"mf")</f>
        <v>43265</v>
      </c>
      <c r="AJ319" s="199">
        <f>_xll.xlShmInterpRateFwd(curveName,AI319,,5,AI320)</f>
        <v>-2.4027673862943573E-3</v>
      </c>
    </row>
    <row r="320" spans="34:36" ht="11.25" customHeight="1" x14ac:dyDescent="0.25">
      <c r="AH320" s="198" t="s">
        <v>134</v>
      </c>
      <c r="AI320" s="156">
        <f>_xll.qlCalendarAdvance("TARGET",AI319,AH320,"mf")</f>
        <v>43266</v>
      </c>
      <c r="AJ320" s="199">
        <f>_xll.xlShmInterpRateFwd(curveName,AI320,,5,AI321)</f>
        <v>-2.3948068248896902E-3</v>
      </c>
    </row>
    <row r="321" spans="34:36" ht="11.25" customHeight="1" x14ac:dyDescent="0.25">
      <c r="AH321" s="198" t="s">
        <v>134</v>
      </c>
      <c r="AI321" s="156">
        <f>_xll.qlCalendarAdvance("TARGET",AI320,AH321,"mf")</f>
        <v>43269</v>
      </c>
      <c r="AJ321" s="199">
        <f>_xll.xlShmInterpRateFwd(curveName,AI321,,5,AI322)</f>
        <v>-2.3869230570148282E-3</v>
      </c>
    </row>
    <row r="322" spans="34:36" ht="11.25" customHeight="1" x14ac:dyDescent="0.25">
      <c r="AH322" s="198" t="s">
        <v>134</v>
      </c>
      <c r="AI322" s="156">
        <f>_xll.qlCalendarAdvance("TARGET",AI321,AH322,"mf")</f>
        <v>43270</v>
      </c>
      <c r="AJ322" s="199">
        <f>_xll.xlShmInterpRateFwd(curveName,AI322,,5,AI323)</f>
        <v>-2.3829963749351724E-3</v>
      </c>
    </row>
    <row r="323" spans="34:36" ht="11.25" customHeight="1" x14ac:dyDescent="0.25">
      <c r="AH323" s="198" t="s">
        <v>134</v>
      </c>
      <c r="AI323" s="156">
        <f>_xll.qlCalendarAdvance("TARGET",AI322,AH323,"mf")</f>
        <v>43271</v>
      </c>
      <c r="AJ323" s="199">
        <f>_xll.xlShmInterpRateFwd(curveName,AI323,,5,AI324)</f>
        <v>-2.3790809853694445E-3</v>
      </c>
    </row>
    <row r="324" spans="34:36" ht="11.25" customHeight="1" x14ac:dyDescent="0.25">
      <c r="AH324" s="198" t="s">
        <v>134</v>
      </c>
      <c r="AI324" s="156">
        <f>_xll.qlCalendarAdvance("TARGET",AI323,AH324,"mf")</f>
        <v>43272</v>
      </c>
      <c r="AJ324" s="199">
        <f>_xll.xlShmInterpRateFwd(curveName,AI324,,5,AI325)</f>
        <v>-2.3751659232234732E-3</v>
      </c>
    </row>
    <row r="325" spans="34:36" ht="11.25" customHeight="1" x14ac:dyDescent="0.25">
      <c r="AH325" s="198" t="s">
        <v>134</v>
      </c>
      <c r="AI325" s="156">
        <f>_xll.qlCalendarAdvance("TARGET",AI324,AH325,"mf")</f>
        <v>43273</v>
      </c>
      <c r="AJ325" s="199">
        <f>_xll.xlShmInterpRateFwd(curveName,AI325,,5,AI326)</f>
        <v>-2.3673123830966381E-3</v>
      </c>
    </row>
    <row r="326" spans="34:36" ht="11.25" customHeight="1" x14ac:dyDescent="0.25">
      <c r="AH326" s="198" t="s">
        <v>134</v>
      </c>
      <c r="AI326" s="156">
        <f>_xll.qlCalendarAdvance("TARGET",AI325,AH326,"mf")</f>
        <v>43276</v>
      </c>
      <c r="AJ326" s="199">
        <f>_xll.xlShmInterpRateFwd(curveName,AI326,,5,AI327)</f>
        <v>-2.3594815189163809E-3</v>
      </c>
    </row>
    <row r="327" spans="34:36" ht="11.25" customHeight="1" x14ac:dyDescent="0.25">
      <c r="AH327" s="198" t="s">
        <v>134</v>
      </c>
      <c r="AI327" s="156">
        <f>_xll.qlCalendarAdvance("TARGET",AI326,AH327,"mf")</f>
        <v>43277</v>
      </c>
      <c r="AJ327" s="199">
        <f>_xll.xlShmInterpRateFwd(curveName,AI327,,5,AI328)</f>
        <v>-2.3555544084895388E-3</v>
      </c>
    </row>
    <row r="328" spans="34:36" ht="11.25" customHeight="1" x14ac:dyDescent="0.25">
      <c r="AH328" s="198" t="s">
        <v>134</v>
      </c>
      <c r="AI328" s="156">
        <f>_xll.qlCalendarAdvance("TARGET",AI327,AH328,"mf")</f>
        <v>43278</v>
      </c>
      <c r="AJ328" s="199">
        <f>_xll.xlShmInterpRateFwd(curveName,AI328,,5,AI329)</f>
        <v>-2.3516249061711716E-3</v>
      </c>
    </row>
    <row r="329" spans="34:36" ht="11.25" customHeight="1" x14ac:dyDescent="0.25">
      <c r="AH329" s="198" t="s">
        <v>134</v>
      </c>
      <c r="AI329" s="156">
        <f>_xll.qlCalendarAdvance("TARGET",AI328,AH329,"mf")</f>
        <v>43279</v>
      </c>
      <c r="AJ329" s="199">
        <f>_xll.xlShmInterpRateFwd(curveName,AI329,,5,AI330)</f>
        <v>-2.3476930178774284E-3</v>
      </c>
    </row>
    <row r="330" spans="34:36" ht="11.25" customHeight="1" x14ac:dyDescent="0.25">
      <c r="AH330" s="198" t="s">
        <v>134</v>
      </c>
      <c r="AI330" s="156">
        <f>_xll.qlCalendarAdvance("TARGET",AI329,AH330,"mf")</f>
        <v>43280</v>
      </c>
      <c r="AJ330" s="199">
        <f>_xll.xlShmInterpRateFwd(curveName,AI330,,5,AI331)</f>
        <v>-2.3398063178768406E-3</v>
      </c>
    </row>
    <row r="331" spans="34:36" ht="11.25" customHeight="1" x14ac:dyDescent="0.25">
      <c r="AH331" s="198" t="s">
        <v>134</v>
      </c>
      <c r="AI331" s="156">
        <f>_xll.qlCalendarAdvance("TARGET",AI330,AH331,"mf")</f>
        <v>43283</v>
      </c>
      <c r="AJ331" s="199">
        <f>_xll.xlShmInterpRateFwd(curveName,AI331,,5,AI332)</f>
        <v>-2.3319417222180732E-3</v>
      </c>
    </row>
    <row r="332" spans="34:36" ht="11.25" customHeight="1" x14ac:dyDescent="0.25">
      <c r="AH332" s="198" t="s">
        <v>134</v>
      </c>
      <c r="AI332" s="156">
        <f>_xll.qlCalendarAdvance("TARGET",AI331,AH332,"mf")</f>
        <v>43284</v>
      </c>
      <c r="AJ332" s="199">
        <f>_xll.xlShmInterpRateFwd(curveName,AI332,,5,AI333)</f>
        <v>-2.3279979923844537E-3</v>
      </c>
    </row>
    <row r="333" spans="34:36" ht="11.25" customHeight="1" x14ac:dyDescent="0.25">
      <c r="AH333" s="198" t="s">
        <v>134</v>
      </c>
      <c r="AI333" s="156">
        <f>_xll.qlCalendarAdvance("TARGET",AI332,AH333,"mf")</f>
        <v>43285</v>
      </c>
      <c r="AJ333" s="199">
        <f>_xll.xlShmInterpRateFwd(curveName,AI333,,5,AI334)</f>
        <v>-2.3240519119102636E-3</v>
      </c>
    </row>
    <row r="334" spans="34:36" ht="11.25" customHeight="1" x14ac:dyDescent="0.25">
      <c r="AH334" s="198" t="s">
        <v>134</v>
      </c>
      <c r="AI334" s="156">
        <f>_xll.qlCalendarAdvance("TARGET",AI333,AH334,"mf")</f>
        <v>43286</v>
      </c>
      <c r="AJ334" s="199">
        <f>_xll.xlShmInterpRateFwd(curveName,AI334,,5,AI335)</f>
        <v>-2.3201034867116532E-3</v>
      </c>
    </row>
    <row r="335" spans="34:36" ht="11.25" customHeight="1" x14ac:dyDescent="0.25">
      <c r="AH335" s="198" t="s">
        <v>134</v>
      </c>
      <c r="AI335" s="156">
        <f>_xll.qlCalendarAdvance("TARGET",AI334,AH335,"mf")</f>
        <v>43287</v>
      </c>
      <c r="AJ335" s="199">
        <f>_xll.xlShmInterpRateFwd(curveName,AI335,,5,AI336)</f>
        <v>-2.3121842031599321E-3</v>
      </c>
    </row>
    <row r="336" spans="34:36" ht="11.25" customHeight="1" x14ac:dyDescent="0.25">
      <c r="AH336" s="198" t="s">
        <v>134</v>
      </c>
      <c r="AI336" s="156">
        <f>_xll.qlCalendarAdvance("TARGET",AI335,AH336,"mf")</f>
        <v>43290</v>
      </c>
      <c r="AJ336" s="199">
        <f>_xll.xlShmInterpRateFwd(curveName,AI336,,5,AI337)</f>
        <v>-2.3042864575633579E-3</v>
      </c>
    </row>
    <row r="337" spans="34:36" ht="11.25" customHeight="1" x14ac:dyDescent="0.25">
      <c r="AH337" s="198" t="s">
        <v>134</v>
      </c>
      <c r="AI337" s="156">
        <f>_xll.qlCalendarAdvance("TARGET",AI336,AH337,"mf")</f>
        <v>43291</v>
      </c>
      <c r="AJ337" s="199">
        <f>_xll.xlShmInterpRateFwd(curveName,AI337,,5,AI338)</f>
        <v>-2.3003263975659685E-3</v>
      </c>
    </row>
    <row r="338" spans="34:36" ht="11.25" customHeight="1" x14ac:dyDescent="0.25">
      <c r="AH338" s="198" t="s">
        <v>134</v>
      </c>
      <c r="AI338" s="156">
        <f>_xll.qlCalendarAdvance("TARGET",AI337,AH338,"mf")</f>
        <v>43292</v>
      </c>
      <c r="AJ338" s="199">
        <f>_xll.xlShmInterpRateFwd(curveName,AI338,,5,AI339)</f>
        <v>-2.2963640285031638E-3</v>
      </c>
    </row>
    <row r="339" spans="34:36" ht="11.25" customHeight="1" x14ac:dyDescent="0.25">
      <c r="AH339" s="198" t="s">
        <v>134</v>
      </c>
      <c r="AI339" s="156">
        <f>_xll.qlCalendarAdvance("TARGET",AI338,AH339,"mf")</f>
        <v>43293</v>
      </c>
      <c r="AJ339" s="199">
        <f>_xll.xlShmInterpRateFwd(curveName,AI339,,5,AI340)</f>
        <v>-2.2923993558858703E-3</v>
      </c>
    </row>
    <row r="340" spans="34:36" ht="11.25" customHeight="1" x14ac:dyDescent="0.25">
      <c r="AH340" s="198" t="s">
        <v>134</v>
      </c>
      <c r="AI340" s="156">
        <f>_xll.qlCalendarAdvance("TARGET",AI339,AH340,"mf")</f>
        <v>43294</v>
      </c>
      <c r="AJ340" s="199">
        <f>_xll.xlShmInterpRateFwd(curveName,AI340,,5,AI341)</f>
        <v>-2.284448064760713E-3</v>
      </c>
    </row>
    <row r="341" spans="34:36" ht="11.25" customHeight="1" x14ac:dyDescent="0.25">
      <c r="AH341" s="198" t="s">
        <v>134</v>
      </c>
      <c r="AI341" s="156">
        <f>_xll.qlCalendarAdvance("TARGET",AI340,AH341,"mf")</f>
        <v>43297</v>
      </c>
      <c r="AJ341" s="199">
        <f>_xll.xlShmInterpRateFwd(curveName,AI341,,5,AI342)</f>
        <v>-2.2765177507073063E-3</v>
      </c>
    </row>
    <row r="342" spans="34:36" ht="11.25" customHeight="1" x14ac:dyDescent="0.25">
      <c r="AH342" s="198" t="s">
        <v>134</v>
      </c>
      <c r="AI342" s="156">
        <f>_xll.qlCalendarAdvance("TARGET",AI341,AH342,"mf")</f>
        <v>43298</v>
      </c>
      <c r="AJ342" s="199">
        <f>_xll.xlShmInterpRateFwd(curveName,AI342,,5,AI343)</f>
        <v>-2.2725416501945261E-3</v>
      </c>
    </row>
    <row r="343" spans="34:36" ht="11.25" customHeight="1" x14ac:dyDescent="0.25">
      <c r="AH343" s="198" t="s">
        <v>134</v>
      </c>
      <c r="AI343" s="156">
        <f>_xll.qlCalendarAdvance("TARGET",AI342,AH343,"mf")</f>
        <v>43299</v>
      </c>
      <c r="AJ343" s="199">
        <f>_xll.xlShmInterpRateFwd(curveName,AI343,,5,AI344)</f>
        <v>-2.2685632817052341E-3</v>
      </c>
    </row>
    <row r="344" spans="34:36" ht="11.25" customHeight="1" x14ac:dyDescent="0.25">
      <c r="AH344" s="198" t="s">
        <v>134</v>
      </c>
      <c r="AI344" s="156">
        <f>_xll.qlCalendarAdvance("TARGET",AI343,AH344,"mf")</f>
        <v>43300</v>
      </c>
      <c r="AJ344" s="199">
        <f>_xll.xlShmInterpRateFwd(curveName,AI344,,5,AI345)</f>
        <v>-2.264582651317678E-3</v>
      </c>
    </row>
    <row r="345" spans="34:36" ht="11.25" customHeight="1" x14ac:dyDescent="0.25">
      <c r="AH345" s="198" t="s">
        <v>134</v>
      </c>
      <c r="AI345" s="156">
        <f>_xll.qlCalendarAdvance("TARGET",AI344,AH345,"mf")</f>
        <v>43301</v>
      </c>
      <c r="AJ345" s="199">
        <f>_xll.xlShmInterpRateFwd(curveName,AI345,,5,AI346)</f>
        <v>-2.2565999095058892E-3</v>
      </c>
    </row>
    <row r="346" spans="34:36" ht="11.25" customHeight="1" x14ac:dyDescent="0.25">
      <c r="AH346" s="198" t="s">
        <v>134</v>
      </c>
      <c r="AI346" s="156">
        <f>_xll.qlCalendarAdvance("TARGET",AI345,AH346,"mf")</f>
        <v>43304</v>
      </c>
      <c r="AJ346" s="199">
        <f>_xll.xlShmInterpRateFwd(curveName,AI346,,5,AI347)</f>
        <v>-2.2486375493594038E-3</v>
      </c>
    </row>
    <row r="347" spans="34:36" ht="11.25" customHeight="1" x14ac:dyDescent="0.25">
      <c r="AH347" s="198" t="s">
        <v>134</v>
      </c>
      <c r="AI347" s="156">
        <f>_xll.qlCalendarAdvance("TARGET",AI346,AH347,"mf")</f>
        <v>43305</v>
      </c>
      <c r="AJ347" s="199">
        <f>_xll.xlShmInterpRateFwd(curveName,AI347,,5,AI348)</f>
        <v>-2.2446456465160004E-3</v>
      </c>
    </row>
    <row r="348" spans="34:36" ht="11.25" customHeight="1" x14ac:dyDescent="0.25">
      <c r="AH348" s="198" t="s">
        <v>134</v>
      </c>
      <c r="AI348" s="156">
        <f>_xll.qlCalendarAdvance("TARGET",AI347,AH348,"mf")</f>
        <v>43306</v>
      </c>
      <c r="AJ348" s="199">
        <f>_xll.xlShmInterpRateFwd(curveName,AI348,,5,AI349)</f>
        <v>-2.2406515039798533E-3</v>
      </c>
    </row>
    <row r="349" spans="34:36" ht="11.25" customHeight="1" x14ac:dyDescent="0.25">
      <c r="AH349" s="198" t="s">
        <v>134</v>
      </c>
      <c r="AI349" s="156">
        <f>_xll.qlCalendarAdvance("TARGET",AI348,AH349,"mf")</f>
        <v>43307</v>
      </c>
      <c r="AJ349" s="199">
        <f>_xll.xlShmInterpRateFwd(curveName,AI349,,5,AI350)</f>
        <v>-2.2366551276671214E-3</v>
      </c>
    </row>
    <row r="350" spans="34:36" ht="11.25" customHeight="1" x14ac:dyDescent="0.25">
      <c r="AH350" s="198" t="s">
        <v>134</v>
      </c>
      <c r="AI350" s="156">
        <f>_xll.qlCalendarAdvance("TARGET",AI349,AH350,"mf")</f>
        <v>43308</v>
      </c>
      <c r="AJ350" s="199">
        <f>_xll.xlShmInterpRateFwd(curveName,AI350,,5,AI351)</f>
        <v>-2.2286413501656174E-3</v>
      </c>
    </row>
    <row r="351" spans="34:36" ht="11.25" customHeight="1" x14ac:dyDescent="0.25">
      <c r="AH351" s="198" t="s">
        <v>134</v>
      </c>
      <c r="AI351" s="156">
        <f>_xll.qlCalendarAdvance("TARGET",AI350,AH351,"mf")</f>
        <v>43311</v>
      </c>
      <c r="AJ351" s="199">
        <f>_xll.xlShmInterpRateFwd(curveName,AI351,,5,AI352)</f>
        <v>-2.2206474007042732E-3</v>
      </c>
    </row>
    <row r="352" spans="34:36" ht="11.25" customHeight="1" x14ac:dyDescent="0.25">
      <c r="AH352" s="198" t="s">
        <v>134</v>
      </c>
      <c r="AI352" s="156">
        <f>_xll.qlCalendarAdvance("TARGET",AI351,AH352,"mf")</f>
        <v>43312</v>
      </c>
      <c r="AJ352" s="199">
        <f>_xll.xlShmInterpRateFwd(curveName,AI352,,5,AI353)</f>
        <v>-2.2166399423869752E-3</v>
      </c>
    </row>
    <row r="353" spans="34:36" ht="11.25" customHeight="1" x14ac:dyDescent="0.25">
      <c r="AH353" s="198" t="s">
        <v>134</v>
      </c>
      <c r="AI353" s="156">
        <f>_xll.qlCalendarAdvance("TARGET",AI352,AH353,"mf")</f>
        <v>43313</v>
      </c>
      <c r="AJ353" s="199">
        <f>_xll.xlShmInterpRateFwd(curveName,AI353,,5,AI354)</f>
        <v>-2.2126302853037838E-3</v>
      </c>
    </row>
    <row r="354" spans="34:36" ht="11.25" customHeight="1" x14ac:dyDescent="0.25">
      <c r="AH354" s="198" t="s">
        <v>134</v>
      </c>
      <c r="AI354" s="156">
        <f>_xll.qlCalendarAdvance("TARGET",AI353,AH354,"mf")</f>
        <v>43314</v>
      </c>
      <c r="AJ354" s="199">
        <f>_xll.xlShmInterpRateFwd(curveName,AI354,,5,AI355)</f>
        <v>-2.2086184349656341E-3</v>
      </c>
    </row>
    <row r="355" spans="34:36" ht="11.25" customHeight="1" x14ac:dyDescent="0.25">
      <c r="AH355" s="198" t="s">
        <v>134</v>
      </c>
      <c r="AI355" s="156">
        <f>_xll.qlCalendarAdvance("TARGET",AI354,AH355,"mf")</f>
        <v>43315</v>
      </c>
      <c r="AJ355" s="199">
        <f>_xll.xlShmInterpRateFwd(curveName,AI355,,5,AI356)</f>
        <v>-2.2005741855339162E-3</v>
      </c>
    </row>
    <row r="356" spans="34:36" ht="11.25" customHeight="1" x14ac:dyDescent="0.25">
      <c r="AH356" s="198" t="s">
        <v>134</v>
      </c>
      <c r="AI356" s="156">
        <f>_xll.qlCalendarAdvance("TARGET",AI355,AH356,"mf")</f>
        <v>43318</v>
      </c>
      <c r="AJ356" s="199">
        <f>_xll.xlShmInterpRateFwd(curveName,AI356,,5,AI357)</f>
        <v>-2.1925492181710271E-3</v>
      </c>
    </row>
    <row r="357" spans="34:36" ht="11.25" customHeight="1" x14ac:dyDescent="0.25">
      <c r="AH357" s="198" t="s">
        <v>134</v>
      </c>
      <c r="AI357" s="156">
        <f>_xll.qlCalendarAdvance("TARGET",AI356,AH357,"mf")</f>
        <v>43319</v>
      </c>
      <c r="AJ357" s="199">
        <f>_xll.xlShmInterpRateFwd(curveName,AI357,,5,AI358)</f>
        <v>-2.1885264892469417E-3</v>
      </c>
    </row>
    <row r="358" spans="34:36" ht="11.25" customHeight="1" x14ac:dyDescent="0.25">
      <c r="AH358" s="198" t="s">
        <v>134</v>
      </c>
      <c r="AI358" s="156">
        <f>_xll.qlCalendarAdvance("TARGET",AI357,AH358,"mf")</f>
        <v>43320</v>
      </c>
      <c r="AJ358" s="199">
        <f>_xll.xlShmInterpRateFwd(curveName,AI358,,5,AI359)</f>
        <v>-2.1845016018354709E-3</v>
      </c>
    </row>
    <row r="359" spans="34:36" ht="11.25" customHeight="1" x14ac:dyDescent="0.25">
      <c r="AH359" s="198" t="s">
        <v>134</v>
      </c>
      <c r="AI359" s="156">
        <f>_xll.qlCalendarAdvance("TARGET",AI358,AH359,"mf")</f>
        <v>43321</v>
      </c>
      <c r="AJ359" s="199">
        <f>_xll.xlShmInterpRateFwd(curveName,AI359,,5,AI360)</f>
        <v>-2.1804745619338254E-3</v>
      </c>
    </row>
    <row r="360" spans="34:36" ht="11.25" customHeight="1" x14ac:dyDescent="0.25">
      <c r="AH360" s="198" t="s">
        <v>134</v>
      </c>
      <c r="AI360" s="156">
        <f>_xll.qlCalendarAdvance("TARGET",AI359,AH360,"mf")</f>
        <v>43322</v>
      </c>
      <c r="AJ360" s="199">
        <f>_xll.xlShmInterpRateFwd(curveName,AI360,,5,AI361)</f>
        <v>-2.1724004062372293E-3</v>
      </c>
    </row>
    <row r="361" spans="34:36" ht="11.25" customHeight="1" x14ac:dyDescent="0.25">
      <c r="AH361" s="198" t="s">
        <v>134</v>
      </c>
      <c r="AI361" s="156">
        <f>_xll.qlCalendarAdvance("TARGET",AI360,AH361,"mf")</f>
        <v>43325</v>
      </c>
      <c r="AJ361" s="199">
        <f>_xll.xlShmInterpRateFwd(curveName,AI361,,5,AI362)</f>
        <v>-2.1643449930743158E-3</v>
      </c>
    </row>
    <row r="362" spans="34:36" ht="11.25" customHeight="1" x14ac:dyDescent="0.25">
      <c r="AH362" s="198" t="s">
        <v>134</v>
      </c>
      <c r="AI362" s="156">
        <f>_xll.qlCalendarAdvance("TARGET",AI361,AH362,"mf")</f>
        <v>43326</v>
      </c>
      <c r="AJ362" s="199">
        <f>_xll.xlShmInterpRateFwd(curveName,AI362,,5,AI363)</f>
        <v>-2.1603072775191992E-3</v>
      </c>
    </row>
    <row r="363" spans="34:36" ht="11.25" customHeight="1" x14ac:dyDescent="0.25">
      <c r="AH363" s="198" t="s">
        <v>134</v>
      </c>
      <c r="AI363" s="156">
        <f>_xll.qlCalendarAdvance("TARGET",AI362,AH363,"mf")</f>
        <v>43327</v>
      </c>
      <c r="AJ363" s="199">
        <f>_xll.xlShmInterpRateFwd(curveName,AI363,,5,AI364)</f>
        <v>-2.1562674443225448E-3</v>
      </c>
    </row>
    <row r="364" spans="34:36" ht="11.25" customHeight="1" x14ac:dyDescent="0.25">
      <c r="AH364" s="198" t="s">
        <v>134</v>
      </c>
      <c r="AI364" s="156">
        <f>_xll.qlCalendarAdvance("TARGET",AI363,AH364,"mf")</f>
        <v>43328</v>
      </c>
      <c r="AJ364" s="199">
        <f>_xll.xlShmInterpRateFwd(curveName,AI364,,5,AI365)</f>
        <v>-2.1522254992384295E-3</v>
      </c>
    </row>
    <row r="365" spans="34:36" ht="11.25" customHeight="1" x14ac:dyDescent="0.25">
      <c r="AH365" s="198" t="s">
        <v>134</v>
      </c>
      <c r="AI365" s="156">
        <f>_xll.qlCalendarAdvance("TARGET",AI364,AH365,"mf")</f>
        <v>43329</v>
      </c>
      <c r="AJ365" s="199">
        <f>_xll.xlShmInterpRateFwd(curveName,AI365,,5,AI366)</f>
        <v>-2.144122002986166E-3</v>
      </c>
    </row>
    <row r="366" spans="34:36" ht="11.25" customHeight="1" x14ac:dyDescent="0.25">
      <c r="AH366" s="198" t="s">
        <v>134</v>
      </c>
      <c r="AI366" s="156">
        <f>_xll.qlCalendarAdvance("TARGET",AI365,AH366,"mf")</f>
        <v>43332</v>
      </c>
      <c r="AJ366" s="199">
        <f>_xll.xlShmInterpRateFwd(curveName,AI366,,5,AI367)</f>
        <v>-2.1360367151899715E-3</v>
      </c>
    </row>
    <row r="367" spans="34:36" ht="11.25" customHeight="1" x14ac:dyDescent="0.25">
      <c r="AH367" s="198" t="s">
        <v>134</v>
      </c>
      <c r="AI367" s="156">
        <f>_xll.qlCalendarAdvance("TARGET",AI366,AH367,"mf")</f>
        <v>43333</v>
      </c>
      <c r="AJ367" s="199">
        <f>_xll.xlShmInterpRateFwd(curveName,AI367,,5,AI368)</f>
        <v>-2.131984293494781E-3</v>
      </c>
    </row>
    <row r="368" spans="34:36" ht="11.25" customHeight="1" x14ac:dyDescent="0.25">
      <c r="AH368" s="198" t="s">
        <v>134</v>
      </c>
      <c r="AI368" s="156">
        <f>_xll.qlCalendarAdvance("TARGET",AI367,AH368,"mf")</f>
        <v>43334</v>
      </c>
      <c r="AJ368" s="199">
        <f>_xll.xlShmInterpRateFwd(curveName,AI368,,5,AI369)</f>
        <v>-2.1279297908706088E-3</v>
      </c>
    </row>
    <row r="369" spans="34:36" ht="11.25" customHeight="1" x14ac:dyDescent="0.25">
      <c r="AH369" s="198" t="s">
        <v>134</v>
      </c>
      <c r="AI369" s="156">
        <f>_xll.qlCalendarAdvance("TARGET",AI368,AH369,"mf")</f>
        <v>43335</v>
      </c>
      <c r="AJ369" s="199">
        <f>_xll.xlShmInterpRateFwd(curveName,AI369,,5,AI370)</f>
        <v>-2.1238732128283991E-3</v>
      </c>
    </row>
    <row r="370" spans="34:36" ht="11.25" customHeight="1" x14ac:dyDescent="0.25">
      <c r="AH370" s="198" t="s">
        <v>134</v>
      </c>
      <c r="AI370" s="156">
        <f>_xll.qlCalendarAdvance("TARGET",AI369,AH370,"mf")</f>
        <v>43336</v>
      </c>
      <c r="AJ370" s="199">
        <f>_xll.xlShmInterpRateFwd(curveName,AI370,,5,AI371)</f>
        <v>-2.1157409037128217E-3</v>
      </c>
    </row>
    <row r="371" spans="34:36" ht="11.25" customHeight="1" x14ac:dyDescent="0.25">
      <c r="AH371" s="198" t="s">
        <v>134</v>
      </c>
      <c r="AI371" s="156">
        <f>_xll.qlCalendarAdvance("TARGET",AI370,AH371,"mf")</f>
        <v>43339</v>
      </c>
      <c r="AJ371" s="199">
        <f>_xll.xlShmInterpRateFwd(curveName,AI371,,5,AI372)</f>
        <v>-2.1076262626954418E-3</v>
      </c>
    </row>
    <row r="372" spans="34:36" ht="11.25" customHeight="1" x14ac:dyDescent="0.25">
      <c r="AH372" s="198" t="s">
        <v>134</v>
      </c>
      <c r="AI372" s="156">
        <f>_xll.qlCalendarAdvance("TARGET",AI371,AH372,"mf")</f>
        <v>43340</v>
      </c>
      <c r="AJ372" s="199">
        <f>_xll.xlShmInterpRateFwd(curveName,AI372,,5,AI373)</f>
        <v>-2.1035593946036732E-3</v>
      </c>
    </row>
    <row r="373" spans="34:36" ht="11.25" customHeight="1" x14ac:dyDescent="0.25">
      <c r="AH373" s="198" t="s">
        <v>134</v>
      </c>
      <c r="AI373" s="156">
        <f>_xll.qlCalendarAdvance("TARGET",AI372,AH373,"mf")</f>
        <v>43341</v>
      </c>
      <c r="AJ373" s="199">
        <f>_xll.xlShmInterpRateFwd(curveName,AI373,,5,AI374)</f>
        <v>-2.0994904856994029E-3</v>
      </c>
    </row>
    <row r="374" spans="34:36" ht="11.25" customHeight="1" x14ac:dyDescent="0.25">
      <c r="AH374" s="198" t="s">
        <v>134</v>
      </c>
      <c r="AI374" s="156">
        <f>_xll.qlCalendarAdvance("TARGET",AI373,AH374,"mf")</f>
        <v>43342</v>
      </c>
      <c r="AJ374" s="199">
        <f>_xll.xlShmInterpRateFwd(curveName,AI374,,5,AI375)</f>
        <v>-2.0954195418988052E-3</v>
      </c>
    </row>
    <row r="375" spans="34:36" ht="11.25" customHeight="1" x14ac:dyDescent="0.25">
      <c r="AH375" s="198" t="s">
        <v>134</v>
      </c>
      <c r="AI375" s="156">
        <f>_xll.qlCalendarAdvance("TARGET",AI374,AH375,"mf")</f>
        <v>43343</v>
      </c>
      <c r="AJ375" s="199">
        <f>_xll.xlShmInterpRateFwd(curveName,AI375,,5,AI376)</f>
        <v>-2.0872589639535023E-3</v>
      </c>
    </row>
    <row r="376" spans="34:36" ht="11.25" customHeight="1" x14ac:dyDescent="0.25">
      <c r="AH376" s="198" t="s">
        <v>134</v>
      </c>
      <c r="AI376" s="156">
        <f>_xll.qlCalendarAdvance("TARGET",AI375,AH376,"mf")</f>
        <v>43346</v>
      </c>
      <c r="AJ376" s="199">
        <f>_xll.xlShmInterpRateFwd(curveName,AI376,,5,AI377)</f>
        <v>-2.079115532976919E-3</v>
      </c>
    </row>
    <row r="377" spans="34:36" ht="11.25" customHeight="1" x14ac:dyDescent="0.25">
      <c r="AH377" s="198" t="s">
        <v>134</v>
      </c>
      <c r="AI377" s="156">
        <f>_xll.qlCalendarAdvance("TARGET",AI376,AH377,"mf")</f>
        <v>43347</v>
      </c>
      <c r="AJ377" s="199">
        <f>_xll.xlShmInterpRateFwd(curveName,AI377,,5,AI378)</f>
        <v>-2.0750345010869982E-3</v>
      </c>
    </row>
    <row r="378" spans="34:36" ht="11.25" customHeight="1" x14ac:dyDescent="0.25">
      <c r="AH378" s="198" t="s">
        <v>134</v>
      </c>
      <c r="AI378" s="156">
        <f>_xll.qlCalendarAdvance("TARGET",AI377,AH378,"mf")</f>
        <v>43348</v>
      </c>
      <c r="AJ378" s="199">
        <f>_xll.xlShmInterpRateFwd(curveName,AI378,,5,AI379)</f>
        <v>-2.070951468906305E-3</v>
      </c>
    </row>
    <row r="379" spans="34:36" ht="11.25" customHeight="1" x14ac:dyDescent="0.25">
      <c r="AH379" s="198" t="s">
        <v>134</v>
      </c>
      <c r="AI379" s="156">
        <f>_xll.qlCalendarAdvance("TARGET",AI378,AH379,"mf")</f>
        <v>43349</v>
      </c>
      <c r="AJ379" s="199">
        <f>_xll.xlShmInterpRateFwd(curveName,AI379,,5,AI380)</f>
        <v>-2.0668664423510166E-3</v>
      </c>
    </row>
    <row r="380" spans="34:36" ht="11.25" customHeight="1" x14ac:dyDescent="0.25">
      <c r="AH380" s="198" t="s">
        <v>134</v>
      </c>
      <c r="AI380" s="156">
        <f>_xll.qlCalendarAdvance("TARGET",AI379,AH380,"mf")</f>
        <v>43350</v>
      </c>
      <c r="AJ380" s="199">
        <f>_xll.xlShmInterpRateFwd(curveName,AI380,,5,AI381)</f>
        <v>-2.0586781580302941E-3</v>
      </c>
    </row>
    <row r="381" spans="34:36" ht="11.25" customHeight="1" x14ac:dyDescent="0.25">
      <c r="AH381" s="198" t="s">
        <v>134</v>
      </c>
      <c r="AI381" s="156">
        <f>_xll.qlCalendarAdvance("TARGET",AI380,AH381,"mf")</f>
        <v>43353</v>
      </c>
      <c r="AJ381" s="199">
        <f>_xll.xlShmInterpRateFwd(curveName,AI381,,5,AI382)</f>
        <v>-2.0505065060068459E-3</v>
      </c>
    </row>
    <row r="382" spans="34:36" ht="11.25" customHeight="1" x14ac:dyDescent="0.25">
      <c r="AH382" s="198" t="s">
        <v>134</v>
      </c>
      <c r="AI382" s="156">
        <f>_xll.qlCalendarAdvance("TARGET",AI381,AH382,"mf")</f>
        <v>43354</v>
      </c>
      <c r="AJ382" s="199">
        <f>_xll.xlShmInterpRateFwd(curveName,AI382,,5,AI383)</f>
        <v>-2.0464115934846704E-3</v>
      </c>
    </row>
    <row r="383" spans="34:36" ht="11.25" customHeight="1" x14ac:dyDescent="0.25">
      <c r="AH383" s="198" t="s">
        <v>134</v>
      </c>
      <c r="AI383" s="156">
        <f>_xll.qlCalendarAdvance("TARGET",AI382,AH383,"mf")</f>
        <v>43355</v>
      </c>
      <c r="AJ383" s="199">
        <f>_xll.xlShmInterpRateFwd(curveName,AI383,,5,AI384)</f>
        <v>-2.042314720950338E-3</v>
      </c>
    </row>
    <row r="384" spans="34:36" ht="11.25" customHeight="1" x14ac:dyDescent="0.25">
      <c r="AH384" s="198" t="s">
        <v>134</v>
      </c>
      <c r="AI384" s="156">
        <f>_xll.qlCalendarAdvance("TARGET",AI383,AH384,"mf")</f>
        <v>43356</v>
      </c>
      <c r="AJ384" s="199">
        <f>_xll.xlShmInterpRateFwd(curveName,AI384,,5,AI385)</f>
        <v>-2.038215894320029E-3</v>
      </c>
    </row>
    <row r="385" spans="34:36" ht="11.25" customHeight="1" x14ac:dyDescent="0.25">
      <c r="AH385" s="198" t="s">
        <v>134</v>
      </c>
      <c r="AI385" s="156">
        <f>_xll.qlCalendarAdvance("TARGET",AI384,AH385,"mf")</f>
        <v>43357</v>
      </c>
      <c r="AJ385" s="199">
        <f>_xll.xlShmInterpRateFwd(curveName,AI385,,5,AI386)</f>
        <v>-2.0300004661306581E-3</v>
      </c>
    </row>
    <row r="386" spans="34:36" ht="11.25" customHeight="1" x14ac:dyDescent="0.25">
      <c r="AH386" s="198" t="s">
        <v>134</v>
      </c>
      <c r="AI386" s="156">
        <f>_xll.qlCalendarAdvance("TARGET",AI385,AH386,"mf")</f>
        <v>43360</v>
      </c>
      <c r="AJ386" s="199">
        <f>_xll.xlShmInterpRateFwd(curveName,AI386,,5,AI387)</f>
        <v>-2.0218011624071092E-3</v>
      </c>
    </row>
    <row r="387" spans="34:36" ht="11.25" customHeight="1" x14ac:dyDescent="0.25">
      <c r="AH387" s="198" t="s">
        <v>134</v>
      </c>
      <c r="AI387" s="156">
        <f>_xll.qlCalendarAdvance("TARGET",AI386,AH387,"mf")</f>
        <v>43361</v>
      </c>
      <c r="AJ387" s="199">
        <f>_xll.xlShmInterpRateFwd(curveName,AI387,,5,AI388)</f>
        <v>-2.0176926518514146E-3</v>
      </c>
    </row>
    <row r="388" spans="34:36" ht="11.25" customHeight="1" x14ac:dyDescent="0.25">
      <c r="AH388" s="198" t="s">
        <v>134</v>
      </c>
      <c r="AI388" s="156">
        <f>_xll.qlCalendarAdvance("TARGET",AI387,AH388,"mf")</f>
        <v>43362</v>
      </c>
      <c r="AJ388" s="199">
        <f>_xll.xlShmInterpRateFwd(curveName,AI388,,5,AI389)</f>
        <v>-2.0135822219674278E-3</v>
      </c>
    </row>
    <row r="389" spans="34:36" ht="11.25" customHeight="1" x14ac:dyDescent="0.25">
      <c r="AH389" s="198" t="s">
        <v>134</v>
      </c>
      <c r="AI389" s="156">
        <f>_xll.qlCalendarAdvance("TARGET",AI388,AH389,"mf")</f>
        <v>43363</v>
      </c>
      <c r="AJ389" s="199">
        <f>_xll.xlShmInterpRateFwd(curveName,AI389,,5,AI390)</f>
        <v>-2.009466938749867E-3</v>
      </c>
    </row>
    <row r="390" spans="34:36" ht="11.25" customHeight="1" x14ac:dyDescent="0.25">
      <c r="AH390" s="198" t="s">
        <v>134</v>
      </c>
      <c r="AI390" s="156">
        <f>_xll.qlCalendarAdvance("TARGET",AI389,AH390,"mf")</f>
        <v>43364</v>
      </c>
      <c r="AJ390" s="199">
        <f>_xll.xlShmInterpRateFwd(curveName,AI390,,5,AI391)</f>
        <v>-2.001165799004832E-3</v>
      </c>
    </row>
    <row r="391" spans="34:36" ht="11.25" customHeight="1" x14ac:dyDescent="0.25">
      <c r="AH391" s="198" t="s">
        <v>134</v>
      </c>
      <c r="AI391" s="156">
        <f>_xll.qlCalendarAdvance("TARGET",AI390,AH391,"mf")</f>
        <v>43367</v>
      </c>
      <c r="AJ391" s="199">
        <f>_xll.xlShmInterpRateFwd(curveName,AI391,,5,AI392)</f>
        <v>-1.9928205355821413E-3</v>
      </c>
    </row>
    <row r="392" spans="34:36" ht="11.25" customHeight="1" x14ac:dyDescent="0.25">
      <c r="AH392" s="198" t="s">
        <v>134</v>
      </c>
      <c r="AI392" s="156">
        <f>_xll.qlCalendarAdvance("TARGET",AI391,AH392,"mf")</f>
        <v>43368</v>
      </c>
      <c r="AJ392" s="199">
        <f>_xll.xlShmInterpRateFwd(curveName,AI392,,5,AI393)</f>
        <v>-1.9886090804288707E-3</v>
      </c>
    </row>
    <row r="393" spans="34:36" ht="11.25" customHeight="1" x14ac:dyDescent="0.25">
      <c r="AH393" s="198" t="s">
        <v>134</v>
      </c>
      <c r="AI393" s="156">
        <f>_xll.qlCalendarAdvance("TARGET",AI392,AH393,"mf")</f>
        <v>43369</v>
      </c>
      <c r="AJ393" s="199">
        <f>_xll.xlShmInterpRateFwd(curveName,AI393,,5,AI394)</f>
        <v>-1.9843774404164276E-3</v>
      </c>
    </row>
    <row r="394" spans="34:36" ht="11.25" customHeight="1" x14ac:dyDescent="0.25">
      <c r="AH394" s="198" t="s">
        <v>134</v>
      </c>
      <c r="AI394" s="156">
        <f>_xll.qlCalendarAdvance("TARGET",AI393,AH394,"mf")</f>
        <v>43370</v>
      </c>
      <c r="AJ394" s="199">
        <f>_xll.xlShmInterpRateFwd(curveName,AI394,,5,AI395)</f>
        <v>-1.9801254938942602E-3</v>
      </c>
    </row>
    <row r="395" spans="34:36" ht="11.25" customHeight="1" x14ac:dyDescent="0.25">
      <c r="AH395" s="198" t="s">
        <v>134</v>
      </c>
      <c r="AI395" s="156">
        <f>_xll.qlCalendarAdvance("TARGET",AI394,AH395,"mf")</f>
        <v>43371</v>
      </c>
      <c r="AJ395" s="199">
        <f>_xll.xlShmInterpRateFwd(curveName,AI395,,5,AI396)</f>
        <v>-1.9715426554186106E-3</v>
      </c>
    </row>
    <row r="396" spans="34:36" ht="11.25" customHeight="1" x14ac:dyDescent="0.25">
      <c r="AH396" s="198" t="s">
        <v>134</v>
      </c>
      <c r="AI396" s="156">
        <f>_xll.qlCalendarAdvance("TARGET",AI395,AH396,"mf")</f>
        <v>43374</v>
      </c>
      <c r="AJ396" s="199">
        <f>_xll.xlShmInterpRateFwd(curveName,AI396,,5,AI397)</f>
        <v>-1.9629122118038655E-3</v>
      </c>
    </row>
    <row r="397" spans="34:36" ht="11.25" customHeight="1" x14ac:dyDescent="0.25">
      <c r="AH397" s="198" t="s">
        <v>134</v>
      </c>
      <c r="AI397" s="156">
        <f>_xll.qlCalendarAdvance("TARGET",AI396,AH397,"mf")</f>
        <v>43375</v>
      </c>
      <c r="AJ397" s="199">
        <f>_xll.xlShmInterpRateFwd(curveName,AI397,,5,AI398)</f>
        <v>-1.9585569092708931E-3</v>
      </c>
    </row>
    <row r="398" spans="34:36" ht="11.25" customHeight="1" x14ac:dyDescent="0.25">
      <c r="AH398" s="198" t="s">
        <v>134</v>
      </c>
      <c r="AI398" s="156">
        <f>_xll.qlCalendarAdvance("TARGET",AI397,AH398,"mf")</f>
        <v>43376</v>
      </c>
      <c r="AJ398" s="199">
        <f>_xll.xlShmInterpRateFwd(curveName,AI398,,5,AI399)</f>
        <v>-1.954180570972866E-3</v>
      </c>
    </row>
    <row r="399" spans="34:36" ht="11.25" customHeight="1" x14ac:dyDescent="0.25">
      <c r="AH399" s="198" t="s">
        <v>134</v>
      </c>
      <c r="AI399" s="156">
        <f>_xll.qlCalendarAdvance("TARGET",AI398,AH399,"mf")</f>
        <v>43377</v>
      </c>
      <c r="AJ399" s="199">
        <f>_xll.xlShmInterpRateFwd(curveName,AI399,,5,AI400)</f>
        <v>-1.9497830752591022E-3</v>
      </c>
    </row>
    <row r="400" spans="34:36" ht="11.25" customHeight="1" x14ac:dyDescent="0.25">
      <c r="AH400" s="198" t="s">
        <v>134</v>
      </c>
      <c r="AI400" s="156">
        <f>_xll.qlCalendarAdvance("TARGET",AI399,AH400,"mf")</f>
        <v>43378</v>
      </c>
      <c r="AJ400" s="199">
        <f>_xll.xlShmInterpRateFwd(curveName,AI400,,5,AI401)</f>
        <v>-1.9409066299021134E-3</v>
      </c>
    </row>
    <row r="401" spans="34:36" ht="11.25" customHeight="1" x14ac:dyDescent="0.25">
      <c r="AH401" s="198" t="s">
        <v>134</v>
      </c>
      <c r="AI401" s="156">
        <f>_xll.qlCalendarAdvance("TARGET",AI400,AH401,"mf")</f>
        <v>43381</v>
      </c>
      <c r="AJ401" s="199">
        <f>_xll.xlShmInterpRateFwd(curveName,AI401,,5,AI402)</f>
        <v>-1.9319790858807568E-3</v>
      </c>
    </row>
    <row r="402" spans="34:36" ht="11.25" customHeight="1" x14ac:dyDescent="0.25">
      <c r="AH402" s="198" t="s">
        <v>134</v>
      </c>
      <c r="AI402" s="156">
        <f>_xll.qlCalendarAdvance("TARGET",AI401,AH402,"mf")</f>
        <v>43382</v>
      </c>
      <c r="AJ402" s="199">
        <f>_xll.xlShmInterpRateFwd(curveName,AI402,,5,AI403)</f>
        <v>-1.9274739792189233E-3</v>
      </c>
    </row>
    <row r="403" spans="34:36" ht="11.25" customHeight="1" x14ac:dyDescent="0.25">
      <c r="AH403" s="198" t="s">
        <v>134</v>
      </c>
      <c r="AI403" s="156">
        <f>_xll.qlCalendarAdvance("TARGET",AI402,AH403,"mf")</f>
        <v>43383</v>
      </c>
      <c r="AJ403" s="199">
        <f>_xll.xlShmInterpRateFwd(curveName,AI403,,5,AI404)</f>
        <v>-1.9229469854799982E-3</v>
      </c>
    </row>
    <row r="404" spans="34:36" ht="11.25" customHeight="1" x14ac:dyDescent="0.25">
      <c r="AH404" s="198" t="s">
        <v>134</v>
      </c>
      <c r="AI404" s="156">
        <f>_xll.qlCalendarAdvance("TARGET",AI403,AH404,"mf")</f>
        <v>43384</v>
      </c>
      <c r="AJ404" s="199">
        <f>_xll.xlShmInterpRateFwd(curveName,AI404,,5,AI405)</f>
        <v>-1.9183979834183908E-3</v>
      </c>
    </row>
    <row r="405" spans="34:36" ht="11.25" customHeight="1" x14ac:dyDescent="0.25">
      <c r="AH405" s="198" t="s">
        <v>134</v>
      </c>
      <c r="AI405" s="156">
        <f>_xll.qlCalendarAdvance("TARGET",AI404,AH405,"mf")</f>
        <v>43385</v>
      </c>
      <c r="AJ405" s="199">
        <f>_xll.xlShmInterpRateFwd(curveName,AI405,,5,AI406)</f>
        <v>-1.9092160230848019E-3</v>
      </c>
    </row>
    <row r="406" spans="34:36" ht="11.25" customHeight="1" x14ac:dyDescent="0.25">
      <c r="AH406" s="198" t="s">
        <v>134</v>
      </c>
      <c r="AI406" s="156">
        <f>_xll.qlCalendarAdvance("TARGET",AI405,AH406,"mf")</f>
        <v>43388</v>
      </c>
      <c r="AJ406" s="199">
        <f>_xll.xlShmInterpRateFwd(curveName,AI406,,5,AI407)</f>
        <v>-1.8999794586849511E-3</v>
      </c>
    </row>
    <row r="407" spans="34:36" ht="11.25" customHeight="1" x14ac:dyDescent="0.25">
      <c r="AH407" s="198" t="s">
        <v>134</v>
      </c>
      <c r="AI407" s="156">
        <f>_xll.qlCalendarAdvance("TARGET",AI406,AH407,"mf")</f>
        <v>43389</v>
      </c>
      <c r="AJ407" s="199">
        <f>_xll.xlShmInterpRateFwd(curveName,AI407,,5,AI408)</f>
        <v>-1.8953185906521921E-3</v>
      </c>
    </row>
    <row r="408" spans="34:36" ht="11.25" customHeight="1" x14ac:dyDescent="0.25">
      <c r="AH408" s="198" t="s">
        <v>134</v>
      </c>
      <c r="AI408" s="156">
        <f>_xll.qlCalendarAdvance("TARGET",AI407,AH408,"mf")</f>
        <v>43390</v>
      </c>
      <c r="AJ408" s="199">
        <f>_xll.xlShmInterpRateFwd(curveName,AI408,,5,AI409)</f>
        <v>-1.8906349847156016E-3</v>
      </c>
    </row>
    <row r="409" spans="34:36" ht="11.25" customHeight="1" x14ac:dyDescent="0.25">
      <c r="AH409" s="198" t="s">
        <v>134</v>
      </c>
      <c r="AI409" s="156">
        <f>_xll.qlCalendarAdvance("TARGET",AI408,AH409,"mf")</f>
        <v>43391</v>
      </c>
      <c r="AJ409" s="199">
        <f>_xll.xlShmInterpRateFwd(curveName,AI409,,5,AI410)</f>
        <v>-1.8859285191431732E-3</v>
      </c>
    </row>
    <row r="410" spans="34:36" ht="11.25" customHeight="1" x14ac:dyDescent="0.25">
      <c r="AH410" s="198" t="s">
        <v>134</v>
      </c>
      <c r="AI410" s="156">
        <f>_xll.qlCalendarAdvance("TARGET",AI409,AH410,"mf")</f>
        <v>43392</v>
      </c>
      <c r="AJ410" s="199">
        <f>_xll.xlShmInterpRateFwd(curveName,AI410,,5,AI411)</f>
        <v>-1.8764291354558204E-3</v>
      </c>
    </row>
    <row r="411" spans="34:36" ht="11.25" customHeight="1" x14ac:dyDescent="0.25">
      <c r="AH411" s="198" t="s">
        <v>134</v>
      </c>
      <c r="AI411" s="156">
        <f>_xll.qlCalendarAdvance("TARGET",AI410,AH411,"mf")</f>
        <v>43395</v>
      </c>
      <c r="AJ411" s="199">
        <f>_xll.xlShmInterpRateFwd(curveName,AI411,,5,AI412)</f>
        <v>-1.8668716304738012E-3</v>
      </c>
    </row>
    <row r="412" spans="34:36" ht="11.25" customHeight="1" x14ac:dyDescent="0.25">
      <c r="AH412" s="198" t="s">
        <v>134</v>
      </c>
      <c r="AI412" s="156">
        <f>_xll.qlCalendarAdvance("TARGET",AI411,AH412,"mf")</f>
        <v>43396</v>
      </c>
      <c r="AJ412" s="199">
        <f>_xll.xlShmInterpRateFwd(curveName,AI412,,5,AI413)</f>
        <v>-1.862049040741343E-3</v>
      </c>
    </row>
    <row r="413" spans="34:36" ht="11.25" customHeight="1" x14ac:dyDescent="0.25">
      <c r="AH413" s="198" t="s">
        <v>134</v>
      </c>
      <c r="AI413" s="156">
        <f>_xll.qlCalendarAdvance("TARGET",AI412,AH413,"mf")</f>
        <v>43397</v>
      </c>
      <c r="AJ413" s="199">
        <f>_xll.xlShmInterpRateFwd(curveName,AI413,,5,AI414)</f>
        <v>-1.8572028591165141E-3</v>
      </c>
    </row>
    <row r="414" spans="34:36" ht="11.25" customHeight="1" x14ac:dyDescent="0.25">
      <c r="AH414" s="198" t="s">
        <v>134</v>
      </c>
      <c r="AI414" s="156">
        <f>_xll.qlCalendarAdvance("TARGET",AI413,AH414,"mf")</f>
        <v>43398</v>
      </c>
      <c r="AJ414" s="199">
        <f>_xll.xlShmInterpRateFwd(curveName,AI414,,5,AI415)</f>
        <v>-1.8523329637050662E-3</v>
      </c>
    </row>
    <row r="415" spans="34:36" ht="11.25" customHeight="1" x14ac:dyDescent="0.25">
      <c r="AH415" s="198" t="s">
        <v>134</v>
      </c>
      <c r="AI415" s="156">
        <f>_xll.qlCalendarAdvance("TARGET",AI414,AH415,"mf")</f>
        <v>43399</v>
      </c>
      <c r="AJ415" s="199">
        <f>_xll.xlShmInterpRateFwd(curveName,AI415,,5,AI416)</f>
        <v>-1.8425042185142072E-3</v>
      </c>
    </row>
    <row r="416" spans="34:36" ht="11.25" customHeight="1" x14ac:dyDescent="0.25">
      <c r="AH416" s="198" t="s">
        <v>134</v>
      </c>
      <c r="AI416" s="156">
        <f>_xll.qlCalendarAdvance("TARGET",AI415,AH416,"mf")</f>
        <v>43402</v>
      </c>
      <c r="AJ416" s="199">
        <f>_xll.xlShmInterpRateFwd(curveName,AI416,,5,AI417)</f>
        <v>-1.8326138136824674E-3</v>
      </c>
    </row>
    <row r="417" spans="34:36" ht="11.25" customHeight="1" x14ac:dyDescent="0.25">
      <c r="AH417" s="198" t="s">
        <v>134</v>
      </c>
      <c r="AI417" s="156">
        <f>_xll.qlCalendarAdvance("TARGET",AI416,AH417,"mf")</f>
        <v>43403</v>
      </c>
      <c r="AJ417" s="199">
        <f>_xll.xlShmInterpRateFwd(curveName,AI417,,5,AI418)</f>
        <v>-1.8276235261103218E-3</v>
      </c>
    </row>
    <row r="418" spans="34:36" ht="11.25" customHeight="1" x14ac:dyDescent="0.25">
      <c r="AH418" s="198" t="s">
        <v>134</v>
      </c>
      <c r="AI418" s="156">
        <f>_xll.qlCalendarAdvance("TARGET",AI417,AH418,"mf")</f>
        <v>43404</v>
      </c>
      <c r="AJ418" s="199">
        <f>_xll.xlShmInterpRateFwd(curveName,AI418,,5,AI419)</f>
        <v>-1.8226087952496401E-3</v>
      </c>
    </row>
    <row r="419" spans="34:36" ht="11.25" customHeight="1" x14ac:dyDescent="0.25">
      <c r="AH419" s="198" t="s">
        <v>134</v>
      </c>
      <c r="AI419" s="156">
        <f>_xll.qlCalendarAdvance("TARGET",AI418,AH419,"mf")</f>
        <v>43405</v>
      </c>
      <c r="AJ419" s="199">
        <f>_xll.xlShmInterpRateFwd(curveName,AI419,,5,AI420)</f>
        <v>-1.8175694996112413E-3</v>
      </c>
    </row>
    <row r="420" spans="34:36" ht="11.25" customHeight="1" x14ac:dyDescent="0.25">
      <c r="AH420" s="198" t="s">
        <v>134</v>
      </c>
      <c r="AI420" s="156">
        <f>_xll.qlCalendarAdvance("TARGET",AI419,AH420,"mf")</f>
        <v>43406</v>
      </c>
      <c r="AJ420" s="199">
        <f>_xll.xlShmInterpRateFwd(curveName,AI420,,5,AI421)</f>
        <v>-1.807399467629238E-3</v>
      </c>
    </row>
    <row r="421" spans="34:36" ht="11.25" customHeight="1" x14ac:dyDescent="0.25">
      <c r="AH421" s="198" t="s">
        <v>134</v>
      </c>
      <c r="AI421" s="156">
        <f>_xll.qlCalendarAdvance("TARGET",AI420,AH421,"mf")</f>
        <v>43409</v>
      </c>
      <c r="AJ421" s="199">
        <f>_xll.xlShmInterpRateFwd(curveName,AI421,,5,AI422)</f>
        <v>-1.7971642368215628E-3</v>
      </c>
    </row>
    <row r="422" spans="34:36" ht="11.25" customHeight="1" x14ac:dyDescent="0.25">
      <c r="AH422" s="198" t="s">
        <v>134</v>
      </c>
      <c r="AI422" s="156">
        <f>_xll.qlCalendarAdvance("TARGET",AI421,AH422,"mf")</f>
        <v>43410</v>
      </c>
      <c r="AJ422" s="199">
        <f>_xll.xlShmInterpRateFwd(curveName,AI422,,5,AI423)</f>
        <v>-1.7920002930109694E-3</v>
      </c>
    </row>
    <row r="423" spans="34:36" ht="11.25" customHeight="1" x14ac:dyDescent="0.25">
      <c r="AH423" s="198" t="s">
        <v>134</v>
      </c>
      <c r="AI423" s="156">
        <f>_xll.qlCalendarAdvance("TARGET",AI422,AH423,"mf")</f>
        <v>43411</v>
      </c>
      <c r="AJ423" s="199">
        <f>_xll.xlShmInterpRateFwd(curveName,AI423,,5,AI424)</f>
        <v>-1.7868110549197659E-3</v>
      </c>
    </row>
    <row r="424" spans="34:36" ht="11.25" customHeight="1" x14ac:dyDescent="0.25">
      <c r="AH424" s="198" t="s">
        <v>134</v>
      </c>
      <c r="AI424" s="156">
        <f>_xll.qlCalendarAdvance("TARGET",AI423,AH424,"mf")</f>
        <v>43412</v>
      </c>
      <c r="AJ424" s="199">
        <f>_xll.xlShmInterpRateFwd(curveName,AI424,,5,AI425)</f>
        <v>-1.7815964009775605E-3</v>
      </c>
    </row>
    <row r="425" spans="34:36" ht="11.25" customHeight="1" x14ac:dyDescent="0.25">
      <c r="AH425" s="198" t="s">
        <v>134</v>
      </c>
      <c r="AI425" s="156">
        <f>_xll.qlCalendarAdvance("TARGET",AI424,AH425,"mf")</f>
        <v>43413</v>
      </c>
      <c r="AJ425" s="199">
        <f>_xll.xlShmInterpRateFwd(curveName,AI425,,5,AI426)</f>
        <v>-1.7710731710990902E-3</v>
      </c>
    </row>
    <row r="426" spans="34:36" ht="11.25" customHeight="1" x14ac:dyDescent="0.25">
      <c r="AH426" s="198" t="s">
        <v>134</v>
      </c>
      <c r="AI426" s="156">
        <f>_xll.qlCalendarAdvance("TARGET",AI425,AH426,"mf")</f>
        <v>43416</v>
      </c>
      <c r="AJ426" s="199">
        <f>_xll.xlShmInterpRateFwd(curveName,AI426,,5,AI427)</f>
        <v>-1.7604811929396974E-3</v>
      </c>
    </row>
    <row r="427" spans="34:36" ht="11.25" customHeight="1" x14ac:dyDescent="0.25">
      <c r="AH427" s="198" t="s">
        <v>134</v>
      </c>
      <c r="AI427" s="156">
        <f>_xll.qlCalendarAdvance("TARGET",AI426,AH427,"mf")</f>
        <v>43417</v>
      </c>
      <c r="AJ427" s="199">
        <f>_xll.xlShmInterpRateFwd(curveName,AI427,,5,AI428)</f>
        <v>-1.7551376350511008E-3</v>
      </c>
    </row>
    <row r="428" spans="34:36" ht="11.25" customHeight="1" x14ac:dyDescent="0.25">
      <c r="AH428" s="198" t="s">
        <v>134</v>
      </c>
      <c r="AI428" s="156">
        <f>_xll.qlCalendarAdvance("TARGET",AI427,AH428,"mf")</f>
        <v>43418</v>
      </c>
      <c r="AJ428" s="199">
        <f>_xll.xlShmInterpRateFwd(curveName,AI428,,5,AI429)</f>
        <v>-1.7497679315644477E-3</v>
      </c>
    </row>
    <row r="429" spans="34:36" ht="11.25" customHeight="1" x14ac:dyDescent="0.25">
      <c r="AH429" s="198" t="s">
        <v>134</v>
      </c>
      <c r="AI429" s="156">
        <f>_xll.qlCalendarAdvance("TARGET",AI428,AH429,"mf")</f>
        <v>43419</v>
      </c>
      <c r="AJ429" s="199">
        <f>_xll.xlShmInterpRateFwd(curveName,AI429,,5,AI430)</f>
        <v>-1.7443719609902164E-3</v>
      </c>
    </row>
    <row r="430" spans="34:36" ht="11.25" customHeight="1" x14ac:dyDescent="0.25">
      <c r="AH430" s="198" t="s">
        <v>134</v>
      </c>
      <c r="AI430" s="156">
        <f>_xll.qlCalendarAdvance("TARGET",AI429,AH430,"mf")</f>
        <v>43420</v>
      </c>
      <c r="AJ430" s="199">
        <f>_xll.xlShmInterpRateFwd(curveName,AI430,,5,AI431)</f>
        <v>-1.7334836219130077E-3</v>
      </c>
    </row>
    <row r="431" spans="34:36" ht="11.25" customHeight="1" x14ac:dyDescent="0.25">
      <c r="AH431" s="198" t="s">
        <v>134</v>
      </c>
      <c r="AI431" s="156">
        <f>_xll.qlCalendarAdvance("TARGET",AI430,AH431,"mf")</f>
        <v>43423</v>
      </c>
      <c r="AJ431" s="199">
        <f>_xll.xlShmInterpRateFwd(curveName,AI431,,5,AI432)</f>
        <v>-1.7225229753516735E-3</v>
      </c>
    </row>
    <row r="432" spans="34:36" ht="11.25" customHeight="1" x14ac:dyDescent="0.25">
      <c r="AH432" s="198" t="s">
        <v>134</v>
      </c>
      <c r="AI432" s="156">
        <f>_xll.qlCalendarAdvance("TARGET",AI431,AH432,"mf")</f>
        <v>43424</v>
      </c>
      <c r="AJ432" s="199">
        <f>_xll.xlShmInterpRateFwd(curveName,AI432,,5,AI433)</f>
        <v>-1.7169938446455031E-3</v>
      </c>
    </row>
    <row r="433" spans="34:36" ht="11.25" customHeight="1" x14ac:dyDescent="0.25">
      <c r="AH433" s="198" t="s">
        <v>134</v>
      </c>
      <c r="AI433" s="156">
        <f>_xll.qlCalendarAdvance("TARGET",AI432,AH433,"mf")</f>
        <v>43425</v>
      </c>
      <c r="AJ433" s="199">
        <f>_xll.xlShmInterpRateFwd(curveName,AI433,,5,AI434)</f>
        <v>-1.7114377145101675E-3</v>
      </c>
    </row>
    <row r="434" spans="34:36" ht="11.25" customHeight="1" x14ac:dyDescent="0.25">
      <c r="AH434" s="198" t="s">
        <v>134</v>
      </c>
      <c r="AI434" s="156">
        <f>_xll.qlCalendarAdvance("TARGET",AI433,AH434,"mf")</f>
        <v>43426</v>
      </c>
      <c r="AJ434" s="199">
        <f>_xll.xlShmInterpRateFwd(curveName,AI434,,5,AI435)</f>
        <v>-1.7058544628886431E-3</v>
      </c>
    </row>
    <row r="435" spans="34:36" ht="11.25" customHeight="1" x14ac:dyDescent="0.25">
      <c r="AH435" s="198" t="s">
        <v>134</v>
      </c>
      <c r="AI435" s="156">
        <f>_xll.qlCalendarAdvance("TARGET",AI434,AH435,"mf")</f>
        <v>43427</v>
      </c>
      <c r="AJ435" s="199">
        <f>_xll.xlShmInterpRateFwd(curveName,AI435,,5,AI436)</f>
        <v>-1.6945890790577855E-3</v>
      </c>
    </row>
    <row r="436" spans="34:36" ht="11.25" customHeight="1" x14ac:dyDescent="0.25">
      <c r="AH436" s="198" t="s">
        <v>134</v>
      </c>
      <c r="AI436" s="156">
        <f>_xll.qlCalendarAdvance("TARGET",AI435,AH436,"mf")</f>
        <v>43430</v>
      </c>
      <c r="AJ436" s="199">
        <f>_xll.xlShmInterpRateFwd(curveName,AI436,,5,AI437)</f>
        <v>-1.6832478090711004E-3</v>
      </c>
    </row>
    <row r="437" spans="34:36" ht="11.25" customHeight="1" x14ac:dyDescent="0.25">
      <c r="AH437" s="198" t="s">
        <v>134</v>
      </c>
      <c r="AI437" s="156">
        <f>_xll.qlCalendarAdvance("TARGET",AI436,AH437,"mf")</f>
        <v>43431</v>
      </c>
      <c r="AJ437" s="199">
        <f>_xll.xlShmInterpRateFwd(curveName,AI437,,5,AI438)</f>
        <v>-1.6775271256459642E-3</v>
      </c>
    </row>
    <row r="438" spans="34:36" ht="11.25" customHeight="1" x14ac:dyDescent="0.25">
      <c r="AH438" s="198" t="s">
        <v>134</v>
      </c>
      <c r="AI438" s="156">
        <f>_xll.qlCalendarAdvance("TARGET",AI437,AH438,"mf")</f>
        <v>43432</v>
      </c>
      <c r="AJ438" s="199">
        <f>_xll.xlShmInterpRateFwd(curveName,AI438,,5,AI439)</f>
        <v>-1.671778591066425E-3</v>
      </c>
    </row>
    <row r="439" spans="34:36" ht="11.25" customHeight="1" x14ac:dyDescent="0.25">
      <c r="AH439" s="198" t="s">
        <v>134</v>
      </c>
      <c r="AI439" s="156">
        <f>_xll.qlCalendarAdvance("TARGET",AI438,AH439,"mf")</f>
        <v>43433</v>
      </c>
      <c r="AJ439" s="199">
        <f>_xll.xlShmInterpRateFwd(curveName,AI439,,5,AI440)</f>
        <v>-1.6660020835994487E-3</v>
      </c>
    </row>
    <row r="440" spans="34:36" ht="11.25" customHeight="1" x14ac:dyDescent="0.25">
      <c r="AH440" s="198" t="s">
        <v>134</v>
      </c>
      <c r="AI440" s="156">
        <f>_xll.qlCalendarAdvance("TARGET",AI439,AH440,"mf")</f>
        <v>43434</v>
      </c>
      <c r="AJ440" s="199">
        <f>_xll.xlShmInterpRateFwd(curveName,AI440,,5,AI441)</f>
        <v>-1.654347719746878E-3</v>
      </c>
    </row>
    <row r="441" spans="34:36" ht="11.25" customHeight="1" x14ac:dyDescent="0.25">
      <c r="AH441" s="198" t="s">
        <v>134</v>
      </c>
      <c r="AI441" s="156">
        <f>_xll.qlCalendarAdvance("TARGET",AI440,AH441,"mf")</f>
        <v>43437</v>
      </c>
      <c r="AJ441" s="199">
        <f>_xll.xlShmInterpRateFwd(curveName,AI441,,5,AI442)</f>
        <v>-1.6426138935183613E-3</v>
      </c>
    </row>
    <row r="442" spans="34:36" ht="11.25" customHeight="1" x14ac:dyDescent="0.25">
      <c r="AH442" s="198" t="s">
        <v>134</v>
      </c>
      <c r="AI442" s="156">
        <f>_xll.qlCalendarAdvance("TARGET",AI441,AH442,"mf")</f>
        <v>43438</v>
      </c>
      <c r="AJ442" s="199">
        <f>_xll.xlShmInterpRateFwd(curveName,AI442,,5,AI443)</f>
        <v>-1.6366956978059199E-3</v>
      </c>
    </row>
    <row r="443" spans="34:36" ht="11.25" customHeight="1" x14ac:dyDescent="0.25">
      <c r="AH443" s="198" t="s">
        <v>134</v>
      </c>
      <c r="AI443" s="156">
        <f>_xll.qlCalendarAdvance("TARGET",AI442,AH443,"mf")</f>
        <v>43439</v>
      </c>
      <c r="AJ443" s="199">
        <f>_xll.xlShmInterpRateFwd(curveName,AI443,,5,AI444)</f>
        <v>-1.6307487995366457E-3</v>
      </c>
    </row>
    <row r="444" spans="34:36" ht="11.25" customHeight="1" x14ac:dyDescent="0.25">
      <c r="AH444" s="198" t="s">
        <v>134</v>
      </c>
      <c r="AI444" s="156">
        <f>_xll.qlCalendarAdvance("TARGET",AI443,AH444,"mf")</f>
        <v>43440</v>
      </c>
      <c r="AJ444" s="199">
        <f>_xll.xlShmInterpRateFwd(curveName,AI444,,5,AI445)</f>
        <v>-1.6247730772204396E-3</v>
      </c>
    </row>
    <row r="445" spans="34:36" ht="11.25" customHeight="1" x14ac:dyDescent="0.25">
      <c r="AH445" s="198" t="s">
        <v>134</v>
      </c>
      <c r="AI445" s="156">
        <f>_xll.qlCalendarAdvance("TARGET",AI444,AH445,"mf")</f>
        <v>43441</v>
      </c>
      <c r="AJ445" s="199">
        <f>_xll.xlShmInterpRateFwd(curveName,AI445,,5,AI446)</f>
        <v>-1.6127178183834793E-3</v>
      </c>
    </row>
    <row r="446" spans="34:36" ht="11.25" customHeight="1" x14ac:dyDescent="0.25">
      <c r="AH446" s="198" t="s">
        <v>134</v>
      </c>
      <c r="AI446" s="156">
        <f>_xll.qlCalendarAdvance("TARGET",AI445,AH446,"mf")</f>
        <v>43444</v>
      </c>
      <c r="AJ446" s="199">
        <f>_xll.xlShmInterpRateFwd(curveName,AI446,,5,AI447)</f>
        <v>-1.6005795142793626E-3</v>
      </c>
    </row>
    <row r="447" spans="34:36" ht="11.25" customHeight="1" x14ac:dyDescent="0.25">
      <c r="AH447" s="198" t="s">
        <v>134</v>
      </c>
      <c r="AI447" s="156">
        <f>_xll.qlCalendarAdvance("TARGET",AI446,AH447,"mf")</f>
        <v>43445</v>
      </c>
      <c r="AJ447" s="199">
        <f>_xll.xlShmInterpRateFwd(curveName,AI447,,5,AI448)</f>
        <v>-1.5944578471066935E-3</v>
      </c>
    </row>
    <row r="448" spans="34:36" ht="11.25" customHeight="1" x14ac:dyDescent="0.25">
      <c r="AH448" s="198" t="s">
        <v>134</v>
      </c>
      <c r="AI448" s="156">
        <f>_xll.qlCalendarAdvance("TARGET",AI447,AH448,"mf")</f>
        <v>43446</v>
      </c>
      <c r="AJ448" s="199">
        <f>_xll.xlShmInterpRateFwd(curveName,AI448,,5,AI449)</f>
        <v>-1.588306626135414E-3</v>
      </c>
    </row>
    <row r="449" spans="34:36" ht="11.25" customHeight="1" x14ac:dyDescent="0.25">
      <c r="AH449" s="198" t="s">
        <v>134</v>
      </c>
      <c r="AI449" s="156">
        <f>_xll.qlCalendarAdvance("TARGET",AI448,AH449,"mf")</f>
        <v>43447</v>
      </c>
      <c r="AJ449" s="199">
        <f>_xll.xlShmInterpRateFwd(curveName,AI449,,5,AI450)</f>
        <v>-1.5821257297131239E-3</v>
      </c>
    </row>
    <row r="450" spans="34:36" ht="11.25" customHeight="1" x14ac:dyDescent="0.25">
      <c r="AH450" s="198" t="s">
        <v>134</v>
      </c>
      <c r="AI450" s="156">
        <f>_xll.qlCalendarAdvance("TARGET",AI449,AH450,"mf")</f>
        <v>43448</v>
      </c>
      <c r="AJ450" s="199">
        <f>_xll.xlShmInterpRateFwd(curveName,AI450,,5,AI451)</f>
        <v>-1.5696576604285076E-3</v>
      </c>
    </row>
    <row r="451" spans="34:36" ht="11.25" customHeight="1" x14ac:dyDescent="0.25">
      <c r="AH451" s="198" t="s">
        <v>134</v>
      </c>
      <c r="AI451" s="156">
        <f>_xll.qlCalendarAdvance("TARGET",AI450,AH451,"mf")</f>
        <v>43451</v>
      </c>
      <c r="AJ451" s="199">
        <f>_xll.xlShmInterpRateFwd(curveName,AI451,,5,AI452)</f>
        <v>-1.5571029573562428E-3</v>
      </c>
    </row>
    <row r="452" spans="34:36" ht="11.25" customHeight="1" x14ac:dyDescent="0.25">
      <c r="AH452" s="198" t="s">
        <v>134</v>
      </c>
      <c r="AI452" s="156">
        <f>_xll.qlCalendarAdvance("TARGET",AI451,AH452,"mf")</f>
        <v>43452</v>
      </c>
      <c r="AJ452" s="199">
        <f>_xll.xlShmInterpRateFwd(curveName,AI452,,5,AI453)</f>
        <v>-1.5507718595401544E-3</v>
      </c>
    </row>
    <row r="453" spans="34:36" ht="11.25" customHeight="1" x14ac:dyDescent="0.25">
      <c r="AH453" s="198" t="s">
        <v>134</v>
      </c>
      <c r="AI453" s="156">
        <f>_xll.qlCalendarAdvance("TARGET",AI452,AH453,"mf")</f>
        <v>43453</v>
      </c>
      <c r="AJ453" s="199">
        <f>_xll.xlShmInterpRateFwd(curveName,AI453,,5,AI454)</f>
        <v>-1.5444103566821738E-3</v>
      </c>
    </row>
    <row r="454" spans="34:36" ht="11.25" customHeight="1" x14ac:dyDescent="0.25">
      <c r="AH454" s="198" t="s">
        <v>134</v>
      </c>
      <c r="AI454" s="156">
        <f>_xll.qlCalendarAdvance("TARGET",AI453,AH454,"mf")</f>
        <v>43454</v>
      </c>
      <c r="AJ454" s="199">
        <f>_xll.xlShmInterpRateFwd(curveName,AI454,,5,AI455)</f>
        <v>-1.5380252447766776E-3</v>
      </c>
    </row>
    <row r="455" spans="34:36" ht="11.25" customHeight="1" x14ac:dyDescent="0.25">
      <c r="AH455" s="198" t="s">
        <v>134</v>
      </c>
      <c r="AI455" s="156">
        <f>_xll.qlCalendarAdvance("TARGET",AI454,AH455,"mf")</f>
        <v>43455</v>
      </c>
      <c r="AJ455" s="199">
        <f>_xll.xlShmInterpRateFwd(curveName,AI455,,5,AI456)</f>
        <v>-1.525271491358734E-3</v>
      </c>
    </row>
    <row r="456" spans="34:36" ht="11.25" customHeight="1" x14ac:dyDescent="0.25">
      <c r="AH456" s="198" t="s">
        <v>134</v>
      </c>
      <c r="AI456" s="156">
        <f>_xll.qlCalendarAdvance("TARGET",AI455,AH456,"mf")</f>
        <v>43458</v>
      </c>
      <c r="AJ456" s="199">
        <f>_xll.xlShmInterpRateFwd(curveName,AI456,,5,AI457)</f>
        <v>-1.5062294184657169E-3</v>
      </c>
    </row>
    <row r="457" spans="34:36" ht="11.25" customHeight="1" x14ac:dyDescent="0.25">
      <c r="AH457" s="198" t="s">
        <v>134</v>
      </c>
      <c r="AI457" s="156">
        <f>_xll.qlCalendarAdvance("TARGET",AI456,AH457,"mf")</f>
        <v>43461</v>
      </c>
      <c r="AJ457" s="199">
        <f>_xll.xlShmInterpRateFwd(curveName,AI457,,5,AI458)</f>
        <v>-1.4935946398477076E-3</v>
      </c>
    </row>
    <row r="458" spans="34:36" ht="11.25" customHeight="1" x14ac:dyDescent="0.25">
      <c r="AH458" s="198" t="s">
        <v>134</v>
      </c>
      <c r="AI458" s="156">
        <f>_xll.qlCalendarAdvance("TARGET",AI457,AH458,"mf")</f>
        <v>43462</v>
      </c>
      <c r="AJ458" s="199">
        <f>_xll.xlShmInterpRateFwd(curveName,AI458,,5,AI459)</f>
        <v>-1.4810030469308341E-3</v>
      </c>
    </row>
    <row r="459" spans="34:36" ht="11.25" customHeight="1" x14ac:dyDescent="0.25">
      <c r="AH459" s="198" t="s">
        <v>134</v>
      </c>
      <c r="AI459" s="156">
        <f>_xll.qlCalendarAdvance("TARGET",AI458,AH459,"mf")</f>
        <v>43465</v>
      </c>
      <c r="AJ459" s="199">
        <f>_xll.xlShmInterpRateFwd(curveName,AI459,,5,AI460)</f>
        <v>-1.4653350314195448E-3</v>
      </c>
    </row>
    <row r="460" spans="34:36" ht="11.25" customHeight="1" x14ac:dyDescent="0.25">
      <c r="AH460" s="198" t="s">
        <v>134</v>
      </c>
      <c r="AI460" s="156">
        <f>_xll.qlCalendarAdvance("TARGET",AI459,AH460,"mf")</f>
        <v>43467</v>
      </c>
      <c r="AJ460" s="199">
        <f>_xll.xlShmInterpRateFwd(curveName,AI460,,5,AI461)</f>
        <v>-1.4559725733791586E-3</v>
      </c>
    </row>
    <row r="461" spans="34:36" ht="11.25" customHeight="1" x14ac:dyDescent="0.25">
      <c r="AH461" s="198" t="s">
        <v>134</v>
      </c>
      <c r="AI461" s="156">
        <f>_xll.qlCalendarAdvance("TARGET",AI460,AH461,"mf")</f>
        <v>43468</v>
      </c>
      <c r="AJ461" s="199">
        <f>_xll.xlShmInterpRateFwd(curveName,AI461,,5,AI462)</f>
        <v>-1.4497458465973182E-3</v>
      </c>
    </row>
    <row r="462" spans="34:36" ht="11.25" customHeight="1" x14ac:dyDescent="0.25">
      <c r="AH462" s="198" t="s">
        <v>134</v>
      </c>
      <c r="AI462" s="156">
        <f>_xll.qlCalendarAdvance("TARGET",AI461,AH462,"mf")</f>
        <v>43469</v>
      </c>
      <c r="AJ462" s="199">
        <f>_xll.xlShmInterpRateFwd(curveName,AI462,,5,AI463)</f>
        <v>-1.4373297067602324E-3</v>
      </c>
    </row>
    <row r="463" spans="34:36" ht="11.25" customHeight="1" x14ac:dyDescent="0.25">
      <c r="AH463" s="198" t="s">
        <v>134</v>
      </c>
      <c r="AI463" s="156">
        <f>_xll.qlCalendarAdvance("TARGET",AI462,AH463,"mf")</f>
        <v>43472</v>
      </c>
      <c r="AJ463" s="199">
        <f>_xll.xlShmInterpRateFwd(curveName,AI463,,5,AI464)</f>
        <v>-1.4249685397915109E-3</v>
      </c>
    </row>
    <row r="464" spans="34:36" ht="11.25" customHeight="1" x14ac:dyDescent="0.25">
      <c r="AH464" s="198" t="s">
        <v>134</v>
      </c>
      <c r="AI464" s="156">
        <f>_xll.qlCalendarAdvance("TARGET",AI463,AH464,"mf")</f>
        <v>43473</v>
      </c>
      <c r="AJ464" s="199">
        <f>_xll.xlShmInterpRateFwd(curveName,AI464,,5,AI465)</f>
        <v>-1.4188072924611677E-3</v>
      </c>
    </row>
    <row r="465" spans="34:36" ht="11.25" customHeight="1" x14ac:dyDescent="0.25">
      <c r="AH465" s="198" t="s">
        <v>134</v>
      </c>
      <c r="AI465" s="156">
        <f>_xll.qlCalendarAdvance("TARGET",AI464,AH465,"mf")</f>
        <v>43474</v>
      </c>
      <c r="AJ465" s="199">
        <f>_xll.xlShmInterpRateFwd(curveName,AI465,,5,AI466)</f>
        <v>-1.4126595481012316E-3</v>
      </c>
    </row>
    <row r="466" spans="34:36" ht="11.25" customHeight="1" x14ac:dyDescent="0.25">
      <c r="AH466" s="198" t="s">
        <v>134</v>
      </c>
      <c r="AI466" s="156">
        <f>_xll.qlCalendarAdvance("TARGET",AI465,AH466,"mf")</f>
        <v>43475</v>
      </c>
      <c r="AJ466" s="199">
        <f>_xll.xlShmInterpRateFwd(curveName,AI466,,5,AI467)</f>
        <v>-1.4065254429508158E-3</v>
      </c>
    </row>
    <row r="467" spans="34:36" ht="11.25" customHeight="1" x14ac:dyDescent="0.25">
      <c r="AH467" s="198" t="s">
        <v>134</v>
      </c>
      <c r="AI467" s="156">
        <f>_xll.qlCalendarAdvance("TARGET",AI466,AH467,"mf")</f>
        <v>43476</v>
      </c>
      <c r="AJ467" s="199">
        <f>_xll.xlShmInterpRateFwd(curveName,AI467,,5,AI468)</f>
        <v>-1.3942980487099289E-3</v>
      </c>
    </row>
    <row r="468" spans="34:36" ht="11.25" customHeight="1" x14ac:dyDescent="0.25">
      <c r="AH468" s="198" t="s">
        <v>134</v>
      </c>
      <c r="AI468" s="156">
        <f>_xll.qlCalendarAdvance("TARGET",AI467,AH468,"mf")</f>
        <v>43479</v>
      </c>
      <c r="AJ468" s="199">
        <f>_xll.xlShmInterpRateFwd(curveName,AI468,,5,AI469)</f>
        <v>-1.3821281284480636E-3</v>
      </c>
    </row>
    <row r="469" spans="34:36" ht="11.25" customHeight="1" x14ac:dyDescent="0.25">
      <c r="AH469" s="198" t="s">
        <v>134</v>
      </c>
      <c r="AI469" s="156">
        <f>_xll.qlCalendarAdvance("TARGET",AI468,AH469,"mf")</f>
        <v>43480</v>
      </c>
      <c r="AJ469" s="199">
        <f>_xll.xlShmInterpRateFwd(curveName,AI469,,5,AI470)</f>
        <v>-1.3760642554762662E-3</v>
      </c>
    </row>
    <row r="470" spans="34:36" ht="11.25" customHeight="1" x14ac:dyDescent="0.25">
      <c r="AH470" s="198" t="s">
        <v>134</v>
      </c>
      <c r="AI470" s="156">
        <f>_xll.qlCalendarAdvance("TARGET",AI469,AH470,"mf")</f>
        <v>43481</v>
      </c>
      <c r="AJ470" s="199">
        <f>_xll.xlShmInterpRateFwd(curveName,AI470,,5,AI471)</f>
        <v>-1.3700148362313373E-3</v>
      </c>
    </row>
    <row r="471" spans="34:36" ht="11.25" customHeight="1" x14ac:dyDescent="0.25">
      <c r="AH471" s="198" t="s">
        <v>134</v>
      </c>
      <c r="AI471" s="156">
        <f>_xll.qlCalendarAdvance("TARGET",AI470,AH471,"mf")</f>
        <v>43482</v>
      </c>
      <c r="AJ471" s="199">
        <f>_xll.xlShmInterpRateFwd(curveName,AI471,,5,AI472)</f>
        <v>-1.3639800067093569E-3</v>
      </c>
    </row>
    <row r="472" spans="34:36" ht="11.25" customHeight="1" x14ac:dyDescent="0.25">
      <c r="AH472" s="198" t="s">
        <v>134</v>
      </c>
      <c r="AI472" s="156">
        <f>_xll.qlCalendarAdvance("TARGET",AI471,AH472,"mf")</f>
        <v>43483</v>
      </c>
      <c r="AJ472" s="199">
        <f>_xll.xlShmInterpRateFwd(curveName,AI472,,5,AI473)</f>
        <v>-1.3519546509174422E-3</v>
      </c>
    </row>
    <row r="473" spans="34:36" ht="11.25" customHeight="1" x14ac:dyDescent="0.25">
      <c r="AH473" s="198" t="s">
        <v>134</v>
      </c>
      <c r="AI473" s="156">
        <f>_xll.qlCalendarAdvance("TARGET",AI472,AH473,"mf")</f>
        <v>43486</v>
      </c>
      <c r="AJ473" s="199">
        <f>_xll.xlShmInterpRateFwd(curveName,AI473,,5,AI474)</f>
        <v>-1.3399892997756461E-3</v>
      </c>
    </row>
    <row r="474" spans="34:36" ht="11.25" customHeight="1" x14ac:dyDescent="0.25">
      <c r="AH474" s="198" t="s">
        <v>134</v>
      </c>
      <c r="AI474" s="156">
        <f>_xll.qlCalendarAdvance("TARGET",AI473,AH474,"mf")</f>
        <v>43487</v>
      </c>
      <c r="AJ474" s="199">
        <f>_xll.xlShmInterpRateFwd(curveName,AI474,,5,AI475)</f>
        <v>-1.3340294512728644E-3</v>
      </c>
    </row>
    <row r="475" spans="34:36" ht="11.25" customHeight="1" x14ac:dyDescent="0.25">
      <c r="AH475" s="198" t="s">
        <v>134</v>
      </c>
      <c r="AI475" s="156">
        <f>_xll.qlCalendarAdvance("TARGET",AI474,AH475,"mf")</f>
        <v>43488</v>
      </c>
      <c r="AJ475" s="199">
        <f>_xll.xlShmInterpRateFwd(curveName,AI475,,5,AI476)</f>
        <v>-1.3280850033639332E-3</v>
      </c>
    </row>
    <row r="476" spans="34:36" ht="11.25" customHeight="1" x14ac:dyDescent="0.25">
      <c r="AH476" s="198" t="s">
        <v>134</v>
      </c>
      <c r="AI476" s="156">
        <f>_xll.qlCalendarAdvance("TARGET",AI475,AH476,"mf")</f>
        <v>43489</v>
      </c>
      <c r="AJ476" s="199">
        <f>_xll.xlShmInterpRateFwd(curveName,AI476,,5,AI477)</f>
        <v>-1.322156091477712E-3</v>
      </c>
    </row>
    <row r="477" spans="34:36" ht="11.25" customHeight="1" x14ac:dyDescent="0.25">
      <c r="AH477" s="198" t="s">
        <v>134</v>
      </c>
      <c r="AI477" s="156">
        <f>_xll.qlCalendarAdvance("TARGET",AI476,AH477,"mf")</f>
        <v>43490</v>
      </c>
      <c r="AJ477" s="199">
        <f>_xll.xlShmInterpRateFwd(curveName,AI477,,5,AI478)</f>
        <v>-1.3103460300607991E-3</v>
      </c>
    </row>
    <row r="478" spans="34:36" ht="11.25" customHeight="1" x14ac:dyDescent="0.25">
      <c r="AH478" s="198" t="s">
        <v>134</v>
      </c>
      <c r="AI478" s="156">
        <f>_xll.qlCalendarAdvance("TARGET",AI477,AH478,"mf")</f>
        <v>43493</v>
      </c>
      <c r="AJ478" s="199">
        <f>_xll.xlShmInterpRateFwd(curveName,AI478,,5,AI479)</f>
        <v>-1.2985985219767916E-3</v>
      </c>
    </row>
    <row r="479" spans="34:36" ht="11.25" customHeight="1" x14ac:dyDescent="0.25">
      <c r="AH479" s="198" t="s">
        <v>134</v>
      </c>
      <c r="AI479" s="156">
        <f>_xll.qlCalendarAdvance("TARGET",AI478,AH479,"mf")</f>
        <v>43494</v>
      </c>
      <c r="AJ479" s="199">
        <f>_xll.xlShmInterpRateFwd(curveName,AI479,,5,AI480)</f>
        <v>-1.292749327959044E-3</v>
      </c>
    </row>
    <row r="480" spans="34:36" ht="11.25" customHeight="1" x14ac:dyDescent="0.25">
      <c r="AH480" s="198" t="s">
        <v>134</v>
      </c>
      <c r="AI480" s="156">
        <f>_xll.qlCalendarAdvance("TARGET",AI479,AH480,"mf")</f>
        <v>43495</v>
      </c>
      <c r="AJ480" s="199">
        <f>_xll.xlShmInterpRateFwd(curveName,AI480,,5,AI481)</f>
        <v>-1.2869164846446316E-3</v>
      </c>
    </row>
    <row r="481" spans="34:36" ht="11.25" customHeight="1" x14ac:dyDescent="0.25">
      <c r="AH481" s="198" t="s">
        <v>134</v>
      </c>
      <c r="AI481" s="156">
        <f>_xll.qlCalendarAdvance("TARGET",AI480,AH481,"mf")</f>
        <v>43496</v>
      </c>
      <c r="AJ481" s="199">
        <f>_xll.xlShmInterpRateFwd(curveName,AI481,,5,AI482)</f>
        <v>-1.2811001281108727E-3</v>
      </c>
    </row>
    <row r="482" spans="34:36" ht="11.25" customHeight="1" x14ac:dyDescent="0.25">
      <c r="AH482" s="198" t="s">
        <v>134</v>
      </c>
      <c r="AI482" s="156">
        <f>_xll.qlCalendarAdvance("TARGET",AI481,AH482,"mf")</f>
        <v>43497</v>
      </c>
      <c r="AJ482" s="199">
        <f>_xll.xlShmInterpRateFwd(curveName,AI482,,5,AI483)</f>
        <v>-1.2695186336536448E-3</v>
      </c>
    </row>
    <row r="483" spans="34:36" ht="11.25" customHeight="1" x14ac:dyDescent="0.25">
      <c r="AH483" s="198" t="s">
        <v>134</v>
      </c>
      <c r="AI483" s="156">
        <f>_xll.qlCalendarAdvance("TARGET",AI482,AH483,"mf")</f>
        <v>43500</v>
      </c>
      <c r="AJ483" s="199">
        <f>_xll.xlShmInterpRateFwd(curveName,AI483,,5,AI484)</f>
        <v>-1.2580022834677435E-3</v>
      </c>
    </row>
    <row r="484" spans="34:36" ht="11.25" customHeight="1" x14ac:dyDescent="0.25">
      <c r="AH484" s="198" t="s">
        <v>134</v>
      </c>
      <c r="AI484" s="156">
        <f>_xll.qlCalendarAdvance("TARGET",AI483,AH484,"mf")</f>
        <v>43501</v>
      </c>
      <c r="AJ484" s="199">
        <f>_xll.xlShmInterpRateFwd(curveName,AI484,,5,AI485)</f>
        <v>-1.2522703966484502E-3</v>
      </c>
    </row>
    <row r="485" spans="34:36" ht="11.25" customHeight="1" x14ac:dyDescent="0.25">
      <c r="AH485" s="198" t="s">
        <v>134</v>
      </c>
      <c r="AI485" s="156">
        <f>_xll.qlCalendarAdvance("TARGET",AI484,AH485,"mf")</f>
        <v>43502</v>
      </c>
      <c r="AJ485" s="199">
        <f>_xll.xlShmInterpRateFwd(curveName,AI485,,5,AI486)</f>
        <v>-1.2465558110478414E-3</v>
      </c>
    </row>
    <row r="486" spans="34:36" ht="11.25" customHeight="1" x14ac:dyDescent="0.25">
      <c r="AH486" s="198" t="s">
        <v>134</v>
      </c>
      <c r="AI486" s="156">
        <f>_xll.qlCalendarAdvance("TARGET",AI485,AH486,"mf")</f>
        <v>43503</v>
      </c>
      <c r="AJ486" s="199">
        <f>_xll.xlShmInterpRateFwd(curveName,AI486,,5,AI487)</f>
        <v>-1.2408586625001852E-3</v>
      </c>
    </row>
    <row r="487" spans="34:36" ht="11.25" customHeight="1" x14ac:dyDescent="0.25">
      <c r="AH487" s="198" t="s">
        <v>134</v>
      </c>
      <c r="AI487" s="156">
        <f>_xll.qlCalendarAdvance("TARGET",AI486,AH487,"mf")</f>
        <v>43504</v>
      </c>
      <c r="AJ487" s="199">
        <f>_xll.xlShmInterpRateFwd(curveName,AI487,,5,AI488)</f>
        <v>-1.2295190260636867E-3</v>
      </c>
    </row>
    <row r="488" spans="34:36" ht="11.25" customHeight="1" x14ac:dyDescent="0.25">
      <c r="AH488" s="198" t="s">
        <v>134</v>
      </c>
      <c r="AI488" s="156">
        <f>_xll.qlCalendarAdvance("TARGET",AI487,AH488,"mf")</f>
        <v>43507</v>
      </c>
      <c r="AJ488" s="199">
        <f>_xll.xlShmInterpRateFwd(curveName,AI488,,5,AI489)</f>
        <v>-1.2182471542281394E-3</v>
      </c>
    </row>
    <row r="489" spans="34:36" ht="11.25" customHeight="1" x14ac:dyDescent="0.25">
      <c r="AH489" s="198" t="s">
        <v>134</v>
      </c>
      <c r="AI489" s="156">
        <f>_xll.qlCalendarAdvance("TARGET",AI488,AH489,"mf")</f>
        <v>43508</v>
      </c>
      <c r="AJ489" s="199">
        <f>_xll.xlShmInterpRateFwd(curveName,AI489,,5,AI490)</f>
        <v>-1.2126392274871378E-3</v>
      </c>
    </row>
    <row r="490" spans="34:36" ht="11.25" customHeight="1" x14ac:dyDescent="0.25">
      <c r="AH490" s="198" t="s">
        <v>134</v>
      </c>
      <c r="AI490" s="156">
        <f>_xll.qlCalendarAdvance("TARGET",AI489,AH490,"mf")</f>
        <v>43509</v>
      </c>
      <c r="AJ490" s="199">
        <f>_xll.xlShmInterpRateFwd(curveName,AI490,,5,AI491)</f>
        <v>-1.2070495523997171E-3</v>
      </c>
    </row>
    <row r="491" spans="34:36" ht="11.25" customHeight="1" x14ac:dyDescent="0.25">
      <c r="AH491" s="198" t="s">
        <v>134</v>
      </c>
      <c r="AI491" s="156">
        <f>_xll.qlCalendarAdvance("TARGET",AI490,AH491,"mf")</f>
        <v>43510</v>
      </c>
      <c r="AJ491" s="199">
        <f>_xll.xlShmInterpRateFwd(curveName,AI491,,5,AI492)</f>
        <v>-1.2014782648002271E-3</v>
      </c>
    </row>
    <row r="492" spans="34:36" ht="11.25" customHeight="1" x14ac:dyDescent="0.25">
      <c r="AH492" s="198" t="s">
        <v>134</v>
      </c>
      <c r="AI492" s="156">
        <f>_xll.qlCalendarAdvance("TARGET",AI491,AH492,"mf")</f>
        <v>43511</v>
      </c>
      <c r="AJ492" s="199">
        <f>_xll.xlShmInterpRateFwd(curveName,AI492,,5,AI493)</f>
        <v>-1.190393777610773E-3</v>
      </c>
    </row>
    <row r="493" spans="34:36" ht="11.25" customHeight="1" x14ac:dyDescent="0.25">
      <c r="AH493" s="198" t="s">
        <v>134</v>
      </c>
      <c r="AI493" s="156">
        <f>_xll.qlCalendarAdvance("TARGET",AI492,AH493,"mf")</f>
        <v>43514</v>
      </c>
      <c r="AJ493" s="199">
        <f>_xll.xlShmInterpRateFwd(curveName,AI493,,5,AI494)</f>
        <v>-1.1793797041859371E-3</v>
      </c>
    </row>
    <row r="494" spans="34:36" ht="11.25" customHeight="1" x14ac:dyDescent="0.25">
      <c r="AH494" s="198" t="s">
        <v>134</v>
      </c>
      <c r="AI494" s="156">
        <f>_xll.qlCalendarAdvance("TARGET",AI493,AH494,"mf")</f>
        <v>43515</v>
      </c>
      <c r="AJ494" s="199">
        <f>_xll.xlShmInterpRateFwd(curveName,AI494,,5,AI495)</f>
        <v>-1.173902390488128E-3</v>
      </c>
    </row>
    <row r="495" spans="34:36" ht="11.25" customHeight="1" x14ac:dyDescent="0.25">
      <c r="AH495" s="198" t="s">
        <v>134</v>
      </c>
      <c r="AI495" s="156">
        <f>_xll.qlCalendarAdvance("TARGET",AI494,AH495,"mf")</f>
        <v>43516</v>
      </c>
      <c r="AJ495" s="199">
        <f>_xll.xlShmInterpRateFwd(curveName,AI495,,5,AI496)</f>
        <v>-1.1684442804192139E-3</v>
      </c>
    </row>
    <row r="496" spans="34:36" ht="11.25" customHeight="1" x14ac:dyDescent="0.25">
      <c r="AH496" s="198" t="s">
        <v>134</v>
      </c>
      <c r="AI496" s="156">
        <f>_xll.qlCalendarAdvance("TARGET",AI495,AH496,"mf")</f>
        <v>43517</v>
      </c>
      <c r="AJ496" s="199">
        <f>_xll.xlShmInterpRateFwd(curveName,AI496,,5,AI497)</f>
        <v>-1.1630055167025091E-3</v>
      </c>
    </row>
    <row r="497" spans="34:36" ht="11.25" customHeight="1" x14ac:dyDescent="0.25">
      <c r="AH497" s="198" t="s">
        <v>134</v>
      </c>
      <c r="AI497" s="156">
        <f>_xll.qlCalendarAdvance("TARGET",AI496,AH497,"mf")</f>
        <v>43518</v>
      </c>
      <c r="AJ497" s="199">
        <f>_xll.xlShmInterpRateFwd(curveName,AI497,,5,AI498)</f>
        <v>-1.1521895245064908E-3</v>
      </c>
    </row>
    <row r="498" spans="34:36" ht="11.25" customHeight="1" x14ac:dyDescent="0.25">
      <c r="AH498" s="198" t="s">
        <v>134</v>
      </c>
      <c r="AI498" s="156">
        <f>_xll.qlCalendarAdvance("TARGET",AI497,AH498,"mf")</f>
        <v>43521</v>
      </c>
      <c r="AJ498" s="199">
        <f>_xll.xlShmInterpRateFwd(curveName,AI498,,5,AI499)</f>
        <v>-1.1414466580936835E-3</v>
      </c>
    </row>
    <row r="499" spans="34:36" ht="11.25" customHeight="1" x14ac:dyDescent="0.25">
      <c r="AH499" s="198" t="s">
        <v>134</v>
      </c>
      <c r="AI499" s="156">
        <f>_xll.qlCalendarAdvance("TARGET",AI498,AH499,"mf")</f>
        <v>43522</v>
      </c>
      <c r="AJ499" s="199">
        <f>_xll.xlShmInterpRateFwd(curveName,AI499,,5,AI500)</f>
        <v>-1.1361066716782725E-3</v>
      </c>
    </row>
    <row r="500" spans="34:36" ht="11.25" customHeight="1" x14ac:dyDescent="0.25">
      <c r="AH500" s="198" t="s">
        <v>134</v>
      </c>
      <c r="AI500" s="156">
        <f>_xll.qlCalendarAdvance("TARGET",AI499,AH500,"mf")</f>
        <v>43523</v>
      </c>
      <c r="AJ500" s="199">
        <f>_xll.xlShmInterpRateFwd(curveName,AI500,,5,AI501)</f>
        <v>-1.1307868481616945E-3</v>
      </c>
    </row>
    <row r="501" spans="34:36" ht="11.25" customHeight="1" x14ac:dyDescent="0.25">
      <c r="AH501" s="198" t="s">
        <v>134</v>
      </c>
      <c r="AI501" s="156">
        <f>_xll.qlCalendarAdvance("TARGET",AI500,AH501,"mf")</f>
        <v>43524</v>
      </c>
      <c r="AJ501" s="199">
        <f>_xll.xlShmInterpRateFwd(curveName,AI501,,5,AI502)</f>
        <v>-1.1254873234594882E-3</v>
      </c>
    </row>
    <row r="502" spans="34:36" ht="11.25" customHeight="1" x14ac:dyDescent="0.25">
      <c r="AH502" s="198" t="s">
        <v>134</v>
      </c>
      <c r="AI502" s="156">
        <f>_xll.qlCalendarAdvance("TARGET",AI501,AH502,"mf")</f>
        <v>43525</v>
      </c>
      <c r="AJ502" s="199">
        <f>_xll.xlShmInterpRateFwd(curveName,AI502,,5,AI503)</f>
        <v>-1.11495320998278E-3</v>
      </c>
    </row>
    <row r="503" spans="34:36" ht="11.25" customHeight="1" x14ac:dyDescent="0.25">
      <c r="AH503" s="198" t="s">
        <v>134</v>
      </c>
      <c r="AI503" s="156">
        <f>_xll.qlCalendarAdvance("TARGET",AI502,AH503,"mf")</f>
        <v>43528</v>
      </c>
      <c r="AJ503" s="199">
        <f>_xll.xlShmInterpRateFwd(curveName,AI503,,5,AI504)</f>
        <v>-1.1044949289172109E-3</v>
      </c>
    </row>
    <row r="504" spans="34:36" ht="11.25" customHeight="1" x14ac:dyDescent="0.25">
      <c r="AH504" s="198" t="s">
        <v>134</v>
      </c>
      <c r="AI504" s="156">
        <f>_xll.qlCalendarAdvance("TARGET",AI503,AH504,"mf")</f>
        <v>43529</v>
      </c>
      <c r="AJ504" s="199">
        <f>_xll.xlShmInterpRateFwd(curveName,AI504,,5,AI505)</f>
        <v>-1.0992989356424627E-3</v>
      </c>
    </row>
    <row r="505" spans="34:36" ht="11.25" customHeight="1" x14ac:dyDescent="0.25">
      <c r="AH505" s="198" t="s">
        <v>134</v>
      </c>
      <c r="AI505" s="156">
        <f>_xll.qlCalendarAdvance("TARGET",AI504,AH505,"mf")</f>
        <v>43530</v>
      </c>
      <c r="AJ505" s="199">
        <f>_xll.xlShmInterpRateFwd(curveName,AI505,,5,AI506)</f>
        <v>-1.0941240560271316E-3</v>
      </c>
    </row>
    <row r="506" spans="34:36" ht="11.25" customHeight="1" x14ac:dyDescent="0.25">
      <c r="AH506" s="198" t="s">
        <v>134</v>
      </c>
      <c r="AI506" s="156">
        <f>_xll.qlCalendarAdvance("TARGET",AI505,AH506,"mf")</f>
        <v>43531</v>
      </c>
      <c r="AJ506" s="199">
        <f>_xll.xlShmInterpRateFwd(curveName,AI506,,5,AI507)</f>
        <v>-1.0889704259868158E-3</v>
      </c>
    </row>
    <row r="507" spans="34:36" ht="11.25" customHeight="1" x14ac:dyDescent="0.25">
      <c r="AH507" s="198" t="s">
        <v>134</v>
      </c>
      <c r="AI507" s="156">
        <f>_xll.qlCalendarAdvance("TARGET",AI506,AH507,"mf")</f>
        <v>43532</v>
      </c>
      <c r="AJ507" s="199">
        <f>_xll.xlShmInterpRateFwd(curveName,AI507,,5,AI508)</f>
        <v>-1.0787314889842132E-3</v>
      </c>
    </row>
    <row r="508" spans="34:36" ht="11.25" customHeight="1" x14ac:dyDescent="0.25">
      <c r="AH508" s="198" t="s">
        <v>134</v>
      </c>
      <c r="AI508" s="156">
        <f>_xll.qlCalendarAdvance("TARGET",AI507,AH508,"mf")</f>
        <v>43535</v>
      </c>
      <c r="AJ508" s="199">
        <f>_xll.xlShmInterpRateFwd(curveName,AI508,,5,AI509)</f>
        <v>-1.068571118429113E-3</v>
      </c>
    </row>
    <row r="509" spans="34:36" ht="11.25" customHeight="1" x14ac:dyDescent="0.25">
      <c r="AH509" s="198" t="s">
        <v>134</v>
      </c>
      <c r="AI509" s="156">
        <f>_xll.qlCalendarAdvance("TARGET",AI508,AH509,"mf")</f>
        <v>43536</v>
      </c>
      <c r="AJ509" s="199">
        <f>_xll.xlShmInterpRateFwd(curveName,AI509,,5,AI510)</f>
        <v>-1.0635257737824282E-3</v>
      </c>
    </row>
    <row r="510" spans="34:36" ht="11.25" customHeight="1" x14ac:dyDescent="0.25">
      <c r="AH510" s="198" t="s">
        <v>134</v>
      </c>
      <c r="AI510" s="156">
        <f>_xll.qlCalendarAdvance("TARGET",AI509,AH510,"mf")</f>
        <v>43537</v>
      </c>
      <c r="AJ510" s="199">
        <f>_xll.xlShmInterpRateFwd(curveName,AI510,,5,AI511)</f>
        <v>-1.0585024937992786E-3</v>
      </c>
    </row>
    <row r="511" spans="34:36" ht="11.25" customHeight="1" x14ac:dyDescent="0.25">
      <c r="AH511" s="198" t="s">
        <v>134</v>
      </c>
      <c r="AI511" s="156">
        <f>_xll.qlCalendarAdvance("TARGET",AI510,AH511,"mf")</f>
        <v>43538</v>
      </c>
      <c r="AJ511" s="199">
        <f>_xll.xlShmInterpRateFwd(curveName,AI511,,5,AI512)</f>
        <v>-1.0535014140711316E-3</v>
      </c>
    </row>
    <row r="512" spans="34:36" ht="11.25" customHeight="1" x14ac:dyDescent="0.25">
      <c r="AH512" s="198" t="s">
        <v>134</v>
      </c>
      <c r="AI512" s="156">
        <f>_xll.qlCalendarAdvance("TARGET",AI511,AH512,"mf")</f>
        <v>43539</v>
      </c>
      <c r="AJ512" s="199">
        <f>_xll.xlShmInterpRateFwd(curveName,AI512,,5,AI513)</f>
        <v>-1.0435709515462484E-3</v>
      </c>
    </row>
    <row r="513" spans="34:36" ht="11.25" customHeight="1" x14ac:dyDescent="0.25">
      <c r="AH513" s="198" t="s">
        <v>134</v>
      </c>
      <c r="AI513" s="156">
        <f>_xll.qlCalendarAdvance("TARGET",AI512,AH513,"mf")</f>
        <v>43542</v>
      </c>
      <c r="AJ513" s="199">
        <f>_xll.xlShmInterpRateFwd(curveName,AI513,,5,AI514)</f>
        <v>-1.0337218160218096E-3</v>
      </c>
    </row>
    <row r="514" spans="34:36" ht="11.25" customHeight="1" x14ac:dyDescent="0.25">
      <c r="AH514" s="198" t="s">
        <v>134</v>
      </c>
      <c r="AI514" s="156">
        <f>_xll.qlCalendarAdvance("TARGET",AI513,AH514,"mf")</f>
        <v>43543</v>
      </c>
      <c r="AJ514" s="199">
        <f>_xll.xlShmInterpRateFwd(curveName,AI514,,5,AI515)</f>
        <v>-1.0288337757363417E-3</v>
      </c>
    </row>
    <row r="515" spans="34:36" ht="11.25" customHeight="1" x14ac:dyDescent="0.25">
      <c r="AH515" s="198" t="s">
        <v>134</v>
      </c>
      <c r="AI515" s="156">
        <f>_xll.qlCalendarAdvance("TARGET",AI514,AH515,"mf")</f>
        <v>43544</v>
      </c>
      <c r="AJ515" s="199">
        <f>_xll.xlShmInterpRateFwd(curveName,AI515,,5,AI516)</f>
        <v>-1.0239644026050721E-3</v>
      </c>
    </row>
    <row r="516" spans="34:36" ht="11.25" customHeight="1" x14ac:dyDescent="0.25">
      <c r="AH516" s="198" t="s">
        <v>134</v>
      </c>
      <c r="AI516" s="156">
        <f>_xll.qlCalendarAdvance("TARGET",AI515,AH516,"mf")</f>
        <v>43545</v>
      </c>
      <c r="AJ516" s="199">
        <f>_xll.xlShmInterpRateFwd(curveName,AI516,,5,AI517)</f>
        <v>-1.0190963918863443E-3</v>
      </c>
    </row>
    <row r="517" spans="34:36" ht="11.25" customHeight="1" x14ac:dyDescent="0.25">
      <c r="AH517" s="198" t="s">
        <v>134</v>
      </c>
      <c r="AI517" s="156">
        <f>_xll.qlCalendarAdvance("TARGET",AI516,AH517,"mf")</f>
        <v>43546</v>
      </c>
      <c r="AJ517" s="199">
        <f>_xll.xlShmInterpRateFwd(curveName,AI517,,5,AI518)</f>
        <v>-1.0093476349578375E-3</v>
      </c>
    </row>
    <row r="518" spans="34:36" ht="11.25" customHeight="1" x14ac:dyDescent="0.25">
      <c r="AH518" s="198" t="s">
        <v>134</v>
      </c>
      <c r="AI518" s="156">
        <f>_xll.qlCalendarAdvance("TARGET",AI517,AH518,"mf")</f>
        <v>43549</v>
      </c>
      <c r="AJ518" s="199">
        <f>_xll.xlShmInterpRateFwd(curveName,AI518,,5,AI519)</f>
        <v>-9.9959448532073881E-4</v>
      </c>
    </row>
    <row r="519" spans="34:36" ht="11.25" customHeight="1" x14ac:dyDescent="0.25">
      <c r="AH519" s="198" t="s">
        <v>134</v>
      </c>
      <c r="AI519" s="156">
        <f>_xll.qlCalendarAdvance("TARGET",AI518,AH519,"mf")</f>
        <v>43550</v>
      </c>
      <c r="AJ519" s="199">
        <f>_xll.xlShmInterpRateFwd(curveName,AI519,,5,AI520)</f>
        <v>-9.9471151207961711E-4</v>
      </c>
    </row>
    <row r="520" spans="34:36" ht="11.25" customHeight="1" x14ac:dyDescent="0.25">
      <c r="AH520" s="198" t="s">
        <v>134</v>
      </c>
      <c r="AI520" s="156">
        <f>_xll.qlCalendarAdvance("TARGET",AI519,AH520,"mf")</f>
        <v>43551</v>
      </c>
      <c r="AJ520" s="199">
        <f>_xll.xlShmInterpRateFwd(curveName,AI520,,5,AI521)</f>
        <v>-9.8982552777379901E-4</v>
      </c>
    </row>
    <row r="521" spans="34:36" ht="11.25" customHeight="1" x14ac:dyDescent="0.25">
      <c r="AH521" s="198" t="s">
        <v>134</v>
      </c>
      <c r="AI521" s="156">
        <f>_xll.qlCalendarAdvance("TARGET",AI520,AH521,"mf")</f>
        <v>43552</v>
      </c>
      <c r="AJ521" s="199">
        <f>_xll.xlShmInterpRateFwd(curveName,AI521,,5,AI522)</f>
        <v>-9.8493652624355812E-4</v>
      </c>
    </row>
    <row r="522" spans="34:36" ht="11.25" customHeight="1" x14ac:dyDescent="0.25">
      <c r="AH522" s="198" t="s">
        <v>134</v>
      </c>
      <c r="AI522" s="156">
        <f>_xll.qlCalendarAdvance("TARGET",AI521,AH522,"mf")</f>
        <v>43553</v>
      </c>
      <c r="AJ522" s="199">
        <f>_xll.xlShmInterpRateFwd(curveName,AI522,,5,AI523)</f>
        <v>-9.7514583025530446E-4</v>
      </c>
    </row>
    <row r="523" spans="34:36" ht="11.25" customHeight="1" x14ac:dyDescent="0.25">
      <c r="AH523" s="198" t="s">
        <v>134</v>
      </c>
      <c r="AI523" s="156">
        <f>_xll.qlCalendarAdvance("TARGET",AI522,AH523,"mf")</f>
        <v>43556</v>
      </c>
      <c r="AJ523" s="199">
        <f>_xll.xlShmInterpRateFwd(curveName,AI523,,5,AI524)</f>
        <v>-9.6535022606160088E-4</v>
      </c>
    </row>
    <row r="524" spans="34:36" ht="11.25" customHeight="1" x14ac:dyDescent="0.25">
      <c r="AH524" s="198" t="s">
        <v>134</v>
      </c>
      <c r="AI524" s="156">
        <f>_xll.qlCalendarAdvance("TARGET",AI523,AH524,"mf")</f>
        <v>43557</v>
      </c>
      <c r="AJ524" s="199">
        <f>_xll.xlShmInterpRateFwd(curveName,AI524,,5,AI525)</f>
        <v>-9.6044604649960473E-4</v>
      </c>
    </row>
    <row r="525" spans="34:36" ht="11.25" customHeight="1" x14ac:dyDescent="0.25">
      <c r="AH525" s="198" t="s">
        <v>134</v>
      </c>
      <c r="AI525" s="156">
        <f>_xll.qlCalendarAdvance("TARGET",AI524,AH525,"mf")</f>
        <v>43558</v>
      </c>
      <c r="AJ525" s="199">
        <f>_xll.xlShmInterpRateFwd(curveName,AI525,,5,AI526)</f>
        <v>-9.5553881291690482E-4</v>
      </c>
    </row>
    <row r="526" spans="34:36" ht="11.25" customHeight="1" x14ac:dyDescent="0.25">
      <c r="AH526" s="198" t="s">
        <v>134</v>
      </c>
      <c r="AI526" s="156">
        <f>_xll.qlCalendarAdvance("TARGET",AI525,AH526,"mf")</f>
        <v>43559</v>
      </c>
      <c r="AJ526" s="199">
        <f>_xll.xlShmInterpRateFwd(curveName,AI526,,5,AI527)</f>
        <v>-9.5062851915377001E-4</v>
      </c>
    </row>
    <row r="527" spans="34:36" ht="11.25" customHeight="1" x14ac:dyDescent="0.25">
      <c r="AH527" s="198" t="s">
        <v>134</v>
      </c>
      <c r="AI527" s="156">
        <f>_xll.qlCalendarAdvance("TARGET",AI526,AH527,"mf")</f>
        <v>43560</v>
      </c>
      <c r="AJ527" s="199">
        <f>_xll.xlShmInterpRateFwd(curveName,AI527,,5,AI528)</f>
        <v>-9.4079527505592077E-4</v>
      </c>
    </row>
    <row r="528" spans="34:36" ht="11.25" customHeight="1" x14ac:dyDescent="0.25">
      <c r="AH528" s="198" t="s">
        <v>134</v>
      </c>
      <c r="AI528" s="156">
        <f>_xll.qlCalendarAdvance("TARGET",AI527,AH528,"mf")</f>
        <v>43563</v>
      </c>
      <c r="AJ528" s="199">
        <f>_xll.xlShmInterpRateFwd(curveName,AI528,,5,AI529)</f>
        <v>-9.3095661853489706E-4</v>
      </c>
    </row>
    <row r="529" spans="34:36" ht="11.25" customHeight="1" x14ac:dyDescent="0.25">
      <c r="AH529" s="198" t="s">
        <v>134</v>
      </c>
      <c r="AI529" s="156">
        <f>_xll.qlCalendarAdvance("TARGET",AI528,AH529,"mf")</f>
        <v>43564</v>
      </c>
      <c r="AJ529" s="199">
        <f>_xll.xlShmInterpRateFwd(curveName,AI529,,5,AI530)</f>
        <v>-9.260309311494002E-4</v>
      </c>
    </row>
    <row r="530" spans="34:36" ht="11.25" customHeight="1" x14ac:dyDescent="0.25">
      <c r="AH530" s="198" t="s">
        <v>134</v>
      </c>
      <c r="AI530" s="156">
        <f>_xll.qlCalendarAdvance("TARGET",AI529,AH530,"mf")</f>
        <v>43565</v>
      </c>
      <c r="AJ530" s="199">
        <f>_xll.xlShmInterpRateFwd(curveName,AI530,,5,AI531)</f>
        <v>-9.2110214670610715E-4</v>
      </c>
    </row>
    <row r="531" spans="34:36" ht="11.25" customHeight="1" x14ac:dyDescent="0.25">
      <c r="AH531" s="198" t="s">
        <v>134</v>
      </c>
      <c r="AI531" s="156">
        <f>_xll.qlCalendarAdvance("TARGET",AI530,AH531,"mf")</f>
        <v>43566</v>
      </c>
      <c r="AJ531" s="199">
        <f>_xll.xlShmInterpRateFwd(curveName,AI531,,5,AI532)</f>
        <v>-9.1617025880214292E-4</v>
      </c>
    </row>
    <row r="532" spans="34:36" ht="11.25" customHeight="1" x14ac:dyDescent="0.25">
      <c r="AH532" s="198" t="s">
        <v>134</v>
      </c>
      <c r="AI532" s="156">
        <f>_xll.qlCalendarAdvance("TARGET",AI531,AH532,"mf")</f>
        <v>43567</v>
      </c>
      <c r="AJ532" s="199">
        <f>_xll.xlShmInterpRateFwd(curveName,AI532,,5,AI533)</f>
        <v>-9.062938577484805E-4</v>
      </c>
    </row>
    <row r="533" spans="34:36" ht="11.25" customHeight="1" x14ac:dyDescent="0.25">
      <c r="AH533" s="198" t="s">
        <v>134</v>
      </c>
      <c r="AI533" s="156">
        <f>_xll.qlCalendarAdvance("TARGET",AI532,AH533,"mf")</f>
        <v>43570</v>
      </c>
      <c r="AJ533" s="199">
        <f>_xll.xlShmInterpRateFwd(curveName,AI533,,5,AI534)</f>
        <v>-8.9641155124885478E-4</v>
      </c>
    </row>
    <row r="534" spans="34:36" ht="11.25" customHeight="1" x14ac:dyDescent="0.25">
      <c r="AH534" s="198" t="s">
        <v>134</v>
      </c>
      <c r="AI534" s="156">
        <f>_xll.qlCalendarAdvance("TARGET",AI533,AH534,"mf")</f>
        <v>43571</v>
      </c>
      <c r="AJ534" s="199">
        <f>_xll.xlShmInterpRateFwd(curveName,AI534,,5,AI535)</f>
        <v>-8.9146405437485901E-4</v>
      </c>
    </row>
    <row r="535" spans="34:36" ht="11.25" customHeight="1" x14ac:dyDescent="0.25">
      <c r="AH535" s="198" t="s">
        <v>134</v>
      </c>
      <c r="AI535" s="156">
        <f>_xll.qlCalendarAdvance("TARGET",AI534,AH535,"mf")</f>
        <v>43572</v>
      </c>
      <c r="AJ535" s="199">
        <f>_xll.xlShmInterpRateFwd(curveName,AI535,,5,AI536)</f>
        <v>-8.865134174869799E-4</v>
      </c>
    </row>
    <row r="536" spans="34:36" ht="11.25" customHeight="1" x14ac:dyDescent="0.25">
      <c r="AH536" s="198" t="s">
        <v>134</v>
      </c>
      <c r="AI536" s="156">
        <f>_xll.qlCalendarAdvance("TARGET",AI535,AH536,"mf")</f>
        <v>43573</v>
      </c>
      <c r="AJ536" s="199">
        <f>_xll.xlShmInterpRateFwd(curveName,AI536,,5,AI537)</f>
        <v>-8.7163527522451424E-4</v>
      </c>
    </row>
    <row r="537" spans="34:36" ht="11.25" customHeight="1" x14ac:dyDescent="0.25">
      <c r="AH537" s="198" t="s">
        <v>134</v>
      </c>
      <c r="AI537" s="156">
        <f>_xll.qlCalendarAdvance("TARGET",AI536,AH537,"mf")</f>
        <v>43578</v>
      </c>
      <c r="AJ537" s="199">
        <f>_xll.xlShmInterpRateFwd(curveName,AI537,,5,AI538)</f>
        <v>-8.5674330484404484E-4</v>
      </c>
    </row>
    <row r="538" spans="34:36" ht="11.25" customHeight="1" x14ac:dyDescent="0.25">
      <c r="AH538" s="198" t="s">
        <v>134</v>
      </c>
      <c r="AI538" s="156">
        <f>_xll.qlCalendarAdvance("TARGET",AI537,AH538,"mf")</f>
        <v>43579</v>
      </c>
      <c r="AJ538" s="199">
        <f>_xll.xlShmInterpRateFwd(curveName,AI538,,5,AI539)</f>
        <v>-8.5177051344102826E-4</v>
      </c>
    </row>
    <row r="539" spans="34:36" ht="11.25" customHeight="1" x14ac:dyDescent="0.25">
      <c r="AH539" s="198" t="s">
        <v>134</v>
      </c>
      <c r="AI539" s="156">
        <f>_xll.qlCalendarAdvance("TARGET",AI538,AH539,"mf")</f>
        <v>43580</v>
      </c>
      <c r="AJ539" s="199">
        <f>_xll.xlShmInterpRateFwd(curveName,AI539,,5,AI540)</f>
        <v>-8.4679453274616001E-4</v>
      </c>
    </row>
    <row r="540" spans="34:36" ht="11.25" customHeight="1" x14ac:dyDescent="0.25">
      <c r="AH540" s="198" t="s">
        <v>134</v>
      </c>
      <c r="AI540" s="156">
        <f>_xll.qlCalendarAdvance("TARGET",AI539,AH540,"mf")</f>
        <v>43581</v>
      </c>
      <c r="AJ540" s="199">
        <f>_xll.xlShmInterpRateFwd(curveName,AI540,,5,AI541)</f>
        <v>-8.3682999006489539E-4</v>
      </c>
    </row>
    <row r="541" spans="34:36" ht="11.25" customHeight="1" x14ac:dyDescent="0.25">
      <c r="AH541" s="198" t="s">
        <v>134</v>
      </c>
      <c r="AI541" s="156">
        <f>_xll.qlCalendarAdvance("TARGET",AI540,AH541,"mf")</f>
        <v>43584</v>
      </c>
      <c r="AJ541" s="199">
        <f>_xll.xlShmInterpRateFwd(curveName,AI541,,5,AI542)</f>
        <v>-8.2685859134074024E-4</v>
      </c>
    </row>
    <row r="542" spans="34:36" ht="11.25" customHeight="1" x14ac:dyDescent="0.25">
      <c r="AH542" s="198" t="s">
        <v>134</v>
      </c>
      <c r="AI542" s="156">
        <f>_xll.qlCalendarAdvance("TARGET",AI541,AH542,"mf")</f>
        <v>43585</v>
      </c>
      <c r="AJ542" s="199">
        <f>_xll.xlShmInterpRateFwd(curveName,AI542,,5,AI543)</f>
        <v>-8.1936802739461837E-4</v>
      </c>
    </row>
    <row r="543" spans="34:36" ht="11.25" customHeight="1" x14ac:dyDescent="0.25">
      <c r="AH543" s="198" t="s">
        <v>134</v>
      </c>
      <c r="AI543" s="156">
        <f>_xll.qlCalendarAdvance("TARGET",AI542,AH543,"mf")</f>
        <v>43587</v>
      </c>
      <c r="AJ543" s="199">
        <f>_xll.xlShmInterpRateFwd(curveName,AI543,,5,AI544)</f>
        <v>-8.1187284364538602E-4</v>
      </c>
    </row>
    <row r="544" spans="34:36" ht="11.25" customHeight="1" x14ac:dyDescent="0.25">
      <c r="AH544" s="198" t="s">
        <v>134</v>
      </c>
      <c r="AI544" s="156">
        <f>_xll.qlCalendarAdvance("TARGET",AI543,AH544,"mf")</f>
        <v>43588</v>
      </c>
      <c r="AJ544" s="199">
        <f>_xll.xlShmInterpRateFwd(curveName,AI544,,5,AI545)</f>
        <v>-8.0186331649064726E-4</v>
      </c>
    </row>
    <row r="545" spans="34:36" ht="11.25" customHeight="1" x14ac:dyDescent="0.25">
      <c r="AH545" s="198" t="s">
        <v>134</v>
      </c>
      <c r="AI545" s="156">
        <f>_xll.qlCalendarAdvance("TARGET",AI544,AH545,"mf")</f>
        <v>43591</v>
      </c>
      <c r="AJ545" s="199">
        <f>_xll.xlShmInterpRateFwd(curveName,AI545,,5,AI546)</f>
        <v>-7.9184647548205284E-4</v>
      </c>
    </row>
    <row r="546" spans="34:36" ht="11.25" customHeight="1" x14ac:dyDescent="0.25">
      <c r="AH546" s="198" t="s">
        <v>134</v>
      </c>
      <c r="AI546" s="156">
        <f>_xll.qlCalendarAdvance("TARGET",AI545,AH546,"mf")</f>
        <v>43592</v>
      </c>
      <c r="AJ546" s="199">
        <f>_xll.xlShmInterpRateFwd(curveName,AI546,,5,AI547)</f>
        <v>-7.8683174031181705E-4</v>
      </c>
    </row>
    <row r="547" spans="34:36" ht="11.25" customHeight="1" x14ac:dyDescent="0.25">
      <c r="AH547" s="198" t="s">
        <v>134</v>
      </c>
      <c r="AI547" s="156">
        <f>_xll.qlCalendarAdvance("TARGET",AI546,AH547,"mf")</f>
        <v>43593</v>
      </c>
      <c r="AJ547" s="199">
        <f>_xll.xlShmInterpRateFwd(curveName,AI547,,5,AI548)</f>
        <v>-7.8181373577291635E-4</v>
      </c>
    </row>
    <row r="548" spans="34:36" ht="11.25" customHeight="1" x14ac:dyDescent="0.25">
      <c r="AH548" s="198" t="s">
        <v>134</v>
      </c>
      <c r="AI548" s="156">
        <f>_xll.qlCalendarAdvance("TARGET",AI547,AH548,"mf")</f>
        <v>43594</v>
      </c>
      <c r="AJ548" s="199">
        <f>_xll.xlShmInterpRateFwd(curveName,AI548,,5,AI549)</f>
        <v>-7.7679245530036035E-4</v>
      </c>
    </row>
    <row r="549" spans="34:36" ht="11.25" customHeight="1" x14ac:dyDescent="0.25">
      <c r="AH549" s="198" t="s">
        <v>134</v>
      </c>
      <c r="AI549" s="156">
        <f>_xll.qlCalendarAdvance("TARGET",AI548,AH549,"mf")</f>
        <v>43595</v>
      </c>
      <c r="AJ549" s="199">
        <f>_xll.xlShmInterpRateFwd(curveName,AI549,,5,AI550)</f>
        <v>-7.6673733416889392E-4</v>
      </c>
    </row>
    <row r="550" spans="34:36" ht="11.25" customHeight="1" x14ac:dyDescent="0.25">
      <c r="AH550" s="198" t="s">
        <v>134</v>
      </c>
      <c r="AI550" s="156">
        <f>_xll.qlCalendarAdvance("TARGET",AI549,AH550,"mf")</f>
        <v>43598</v>
      </c>
      <c r="AJ550" s="199">
        <f>_xll.xlShmInterpRateFwd(curveName,AI550,,5,AI551)</f>
        <v>-7.5667445363389861E-4</v>
      </c>
    </row>
    <row r="551" spans="34:36" ht="11.25" customHeight="1" x14ac:dyDescent="0.25">
      <c r="AH551" s="198" t="s">
        <v>134</v>
      </c>
      <c r="AI551" s="156">
        <f>_xll.qlCalendarAdvance("TARGET",AI550,AH551,"mf")</f>
        <v>43599</v>
      </c>
      <c r="AJ551" s="199">
        <f>_xll.xlShmInterpRateFwd(curveName,AI551,,5,AI552)</f>
        <v>-7.5163670255545064E-4</v>
      </c>
    </row>
    <row r="552" spans="34:36" ht="11.25" customHeight="1" x14ac:dyDescent="0.25">
      <c r="AH552" s="198" t="s">
        <v>134</v>
      </c>
      <c r="AI552" s="156">
        <f>_xll.qlCalendarAdvance("TARGET",AI551,AH552,"mf")</f>
        <v>43600</v>
      </c>
      <c r="AJ552" s="199">
        <f>_xll.xlShmInterpRateFwd(curveName,AI552,,5,AI553)</f>
        <v>-7.4659563866581041E-4</v>
      </c>
    </row>
    <row r="553" spans="34:36" ht="11.25" customHeight="1" x14ac:dyDescent="0.25">
      <c r="AH553" s="198" t="s">
        <v>134</v>
      </c>
      <c r="AI553" s="156">
        <f>_xll.qlCalendarAdvance("TARGET",AI552,AH553,"mf")</f>
        <v>43601</v>
      </c>
      <c r="AJ553" s="199">
        <f>_xll.xlShmInterpRateFwd(curveName,AI553,,5,AI554)</f>
        <v>-7.4155125596730303E-4</v>
      </c>
    </row>
    <row r="554" spans="34:36" ht="11.25" customHeight="1" x14ac:dyDescent="0.25">
      <c r="AH554" s="198" t="s">
        <v>134</v>
      </c>
      <c r="AI554" s="156">
        <f>_xll.qlCalendarAdvance("TARGET",AI553,AH554,"mf")</f>
        <v>43602</v>
      </c>
      <c r="AJ554" s="199">
        <f>_xll.xlShmInterpRateFwd(curveName,AI554,,5,AI555)</f>
        <v>-7.3144993151241496E-4</v>
      </c>
    </row>
    <row r="555" spans="34:36" ht="11.25" customHeight="1" x14ac:dyDescent="0.25">
      <c r="AH555" s="198" t="s">
        <v>134</v>
      </c>
      <c r="AI555" s="156">
        <f>_xll.qlCalendarAdvance("TARGET",AI554,AH555,"mf")</f>
        <v>43605</v>
      </c>
      <c r="AJ555" s="199">
        <f>_xll.xlShmInterpRateFwd(curveName,AI555,,5,AI556)</f>
        <v>-7.2134041437551047E-4</v>
      </c>
    </row>
    <row r="556" spans="34:36" ht="11.25" customHeight="1" x14ac:dyDescent="0.25">
      <c r="AH556" s="198" t="s">
        <v>134</v>
      </c>
      <c r="AI556" s="156">
        <f>_xll.qlCalendarAdvance("TARGET",AI555,AH556,"mf")</f>
        <v>43606</v>
      </c>
      <c r="AJ556" s="199">
        <f>_xll.xlShmInterpRateFwd(curveName,AI556,,5,AI557)</f>
        <v>-7.1627934531718045E-4</v>
      </c>
    </row>
    <row r="557" spans="34:36" ht="11.25" customHeight="1" x14ac:dyDescent="0.25">
      <c r="AH557" s="198" t="s">
        <v>134</v>
      </c>
      <c r="AI557" s="156">
        <f>_xll.qlCalendarAdvance("TARGET",AI556,AH557,"mf")</f>
        <v>43607</v>
      </c>
      <c r="AJ557" s="199">
        <f>_xll.xlShmInterpRateFwd(curveName,AI557,,5,AI558)</f>
        <v>-7.1121492073450226E-4</v>
      </c>
    </row>
    <row r="558" spans="34:36" ht="11.25" customHeight="1" x14ac:dyDescent="0.25">
      <c r="AH558" s="198" t="s">
        <v>134</v>
      </c>
      <c r="AI558" s="156">
        <f>_xll.qlCalendarAdvance("TARGET",AI557,AH558,"mf")</f>
        <v>43608</v>
      </c>
      <c r="AJ558" s="199">
        <f>_xll.xlShmInterpRateFwd(curveName,AI558,,5,AI559)</f>
        <v>-7.0614713414351895E-4</v>
      </c>
    </row>
    <row r="559" spans="34:36" ht="11.25" customHeight="1" x14ac:dyDescent="0.25">
      <c r="AH559" s="198" t="s">
        <v>134</v>
      </c>
      <c r="AI559" s="156">
        <f>_xll.qlCalendarAdvance("TARGET",AI558,AH559,"mf")</f>
        <v>43609</v>
      </c>
      <c r="AJ559" s="199">
        <f>_xll.xlShmInterpRateFwd(curveName,AI559,,5,AI560)</f>
        <v>-6.9599899679274164E-4</v>
      </c>
    </row>
    <row r="560" spans="34:36" ht="11.25" customHeight="1" x14ac:dyDescent="0.25">
      <c r="AH560" s="198" t="s">
        <v>134</v>
      </c>
      <c r="AI560" s="156">
        <f>_xll.qlCalendarAdvance("TARGET",AI559,AH560,"mf")</f>
        <v>43612</v>
      </c>
      <c r="AJ560" s="199">
        <f>_xll.xlShmInterpRateFwd(curveName,AI560,,5,AI561)</f>
        <v>-6.8584224587882846E-4</v>
      </c>
    </row>
    <row r="561" spans="34:36" ht="11.25" customHeight="1" x14ac:dyDescent="0.25">
      <c r="AH561" s="198" t="s">
        <v>134</v>
      </c>
      <c r="AI561" s="156">
        <f>_xll.qlCalendarAdvance("TARGET",AI560,AH561,"mf")</f>
        <v>43613</v>
      </c>
      <c r="AJ561" s="199">
        <f>_xll.xlShmInterpRateFwd(curveName,AI561,,5,AI562)</f>
        <v>-6.8075755757910999E-4</v>
      </c>
    </row>
    <row r="562" spans="34:36" ht="11.25" customHeight="1" x14ac:dyDescent="0.25">
      <c r="AH562" s="198" t="s">
        <v>134</v>
      </c>
      <c r="AI562" s="156">
        <f>_xll.qlCalendarAdvance("TARGET",AI561,AH562,"mf")</f>
        <v>43614</v>
      </c>
      <c r="AJ562" s="199">
        <f>_xll.xlShmInterpRateFwd(curveName,AI562,,5,AI563)</f>
        <v>-6.7566947039347694E-4</v>
      </c>
    </row>
    <row r="563" spans="34:36" ht="11.25" customHeight="1" x14ac:dyDescent="0.25">
      <c r="AH563" s="198" t="s">
        <v>134</v>
      </c>
      <c r="AI563" s="156">
        <f>_xll.qlCalendarAdvance("TARGET",AI562,AH563,"mf")</f>
        <v>43615</v>
      </c>
      <c r="AJ563" s="199">
        <f>_xll.xlShmInterpRateFwd(curveName,AI563,,5,AI564)</f>
        <v>-6.7057797824319619E-4</v>
      </c>
    </row>
    <row r="564" spans="34:36" ht="11.25" customHeight="1" x14ac:dyDescent="0.25">
      <c r="AH564" s="198" t="s">
        <v>134</v>
      </c>
      <c r="AI564" s="156">
        <f>_xll.qlCalendarAdvance("TARGET",AI563,AH564,"mf")</f>
        <v>43616</v>
      </c>
      <c r="AJ564" s="199">
        <f>_xll.xlShmInterpRateFwd(curveName,AI564,,5,AI565)</f>
        <v>-6.6038241846428183E-4</v>
      </c>
    </row>
    <row r="565" spans="34:36" ht="11.25" customHeight="1" x14ac:dyDescent="0.25">
      <c r="AH565" s="198" t="s">
        <v>134</v>
      </c>
      <c r="AI565" s="156">
        <f>_xll.qlCalendarAdvance("TARGET",AI564,AH565,"mf")</f>
        <v>43619</v>
      </c>
      <c r="AJ565" s="199">
        <f>_xll.xlShmInterpRateFwd(curveName,AI565,,5,AI566)</f>
        <v>-6.5017783671894082E-4</v>
      </c>
    </row>
    <row r="566" spans="34:36" ht="11.25" customHeight="1" x14ac:dyDescent="0.25">
      <c r="AH566" s="198" t="s">
        <v>134</v>
      </c>
      <c r="AI566" s="156">
        <f>_xll.qlCalendarAdvance("TARGET",AI565,AH566,"mf")</f>
        <v>43620</v>
      </c>
      <c r="AJ566" s="199">
        <f>_xll.xlShmInterpRateFwd(curveName,AI566,,5,AI567)</f>
        <v>-6.4506922742975262E-4</v>
      </c>
    </row>
    <row r="567" spans="34:36" ht="11.25" customHeight="1" x14ac:dyDescent="0.25">
      <c r="AH567" s="198" t="s">
        <v>134</v>
      </c>
      <c r="AI567" s="156">
        <f>_xll.qlCalendarAdvance("TARGET",AI566,AH567,"mf")</f>
        <v>43621</v>
      </c>
      <c r="AJ567" s="199">
        <f>_xll.xlShmInterpRateFwd(curveName,AI567,,5,AI568)</f>
        <v>-6.3995717605513241E-4</v>
      </c>
    </row>
    <row r="568" spans="34:36" ht="11.25" customHeight="1" x14ac:dyDescent="0.25">
      <c r="AH568" s="198" t="s">
        <v>134</v>
      </c>
      <c r="AI568" s="156">
        <f>_xll.qlCalendarAdvance("TARGET",AI567,AH568,"mf")</f>
        <v>43622</v>
      </c>
      <c r="AJ568" s="199">
        <f>_xll.xlShmInterpRateFwd(curveName,AI568,,5,AI569)</f>
        <v>-6.3484167667843304E-4</v>
      </c>
    </row>
    <row r="569" spans="34:36" ht="11.25" customHeight="1" x14ac:dyDescent="0.25">
      <c r="AH569" s="198" t="s">
        <v>134</v>
      </c>
      <c r="AI569" s="156">
        <f>_xll.qlCalendarAdvance("TARGET",AI568,AH569,"mf")</f>
        <v>43623</v>
      </c>
      <c r="AJ569" s="199">
        <f>_xll.xlShmInterpRateFwd(curveName,AI569,,5,AI570)</f>
        <v>-6.245980847590357E-4</v>
      </c>
    </row>
    <row r="570" spans="34:36" ht="11.25" customHeight="1" x14ac:dyDescent="0.25">
      <c r="AH570" s="198" t="s">
        <v>134</v>
      </c>
      <c r="AI570" s="156">
        <f>_xll.qlCalendarAdvance("TARGET",AI569,AH570,"mf")</f>
        <v>43626</v>
      </c>
      <c r="AJ570" s="199">
        <f>_xll.xlShmInterpRateFwd(curveName,AI570,,5,AI571)</f>
        <v>-6.1434507522569663E-4</v>
      </c>
    </row>
    <row r="571" spans="34:36" ht="11.25" customHeight="1" x14ac:dyDescent="0.25">
      <c r="AH571" s="198" t="s">
        <v>134</v>
      </c>
      <c r="AI571" s="156">
        <f>_xll.qlCalendarAdvance("TARGET",AI570,AH571,"mf")</f>
        <v>43627</v>
      </c>
      <c r="AJ571" s="199">
        <f>_xll.xlShmInterpRateFwd(curveName,AI571,,5,AI572)</f>
        <v>-6.0921224327970154E-4</v>
      </c>
    </row>
    <row r="572" spans="34:36" ht="11.25" customHeight="1" x14ac:dyDescent="0.25">
      <c r="AH572" s="198" t="s">
        <v>134</v>
      </c>
      <c r="AI572" s="156">
        <f>_xll.qlCalendarAdvance("TARGET",AI571,AH572,"mf")</f>
        <v>43628</v>
      </c>
      <c r="AJ572" s="199">
        <f>_xll.xlShmInterpRateFwd(curveName,AI572,,5,AI573)</f>
        <v>-6.0407592621080589E-4</v>
      </c>
    </row>
    <row r="573" spans="34:36" ht="11.25" customHeight="1" x14ac:dyDescent="0.25">
      <c r="AH573" s="198" t="s">
        <v>134</v>
      </c>
      <c r="AI573" s="156">
        <f>_xll.qlCalendarAdvance("TARGET",AI572,AH573,"mf")</f>
        <v>43629</v>
      </c>
      <c r="AJ573" s="199">
        <f>_xll.xlShmInterpRateFwd(curveName,AI573,,5,AI574)</f>
        <v>-5.9893611794026422E-4</v>
      </c>
    </row>
    <row r="574" spans="34:36" ht="11.25" customHeight="1" x14ac:dyDescent="0.25">
      <c r="AH574" s="198" t="s">
        <v>134</v>
      </c>
      <c r="AI574" s="156">
        <f>_xll.qlCalendarAdvance("TARGET",AI573,AH574,"mf")</f>
        <v>43630</v>
      </c>
      <c r="AJ574" s="199">
        <f>_xll.xlShmInterpRateFwd(curveName,AI574,,5,AI575)</f>
        <v>-5.8864388406475014E-4</v>
      </c>
    </row>
    <row r="575" spans="34:36" ht="11.25" customHeight="1" x14ac:dyDescent="0.25">
      <c r="AH575" s="198" t="s">
        <v>134</v>
      </c>
      <c r="AI575" s="156">
        <f>_xll.qlCalendarAdvance("TARGET",AI574,AH575,"mf")</f>
        <v>43633</v>
      </c>
      <c r="AJ575" s="199">
        <f>_xll.xlShmInterpRateFwd(curveName,AI575,,5,AI576)</f>
        <v>-5.7834185013205482E-4</v>
      </c>
    </row>
    <row r="576" spans="34:36" ht="11.25" customHeight="1" x14ac:dyDescent="0.25">
      <c r="AH576" s="198" t="s">
        <v>134</v>
      </c>
      <c r="AI576" s="156">
        <f>_xll.qlCalendarAdvance("TARGET",AI575,AH576,"mf")</f>
        <v>43634</v>
      </c>
      <c r="AJ576" s="199">
        <f>_xll.xlShmInterpRateFwd(curveName,AI576,,5,AI577)</f>
        <v>-5.7318449361847326E-4</v>
      </c>
    </row>
    <row r="577" spans="34:36" ht="11.25" customHeight="1" x14ac:dyDescent="0.25">
      <c r="AH577" s="198" t="s">
        <v>134</v>
      </c>
      <c r="AI577" s="156">
        <f>_xll.qlCalendarAdvance("TARGET",AI576,AH577,"mf")</f>
        <v>43635</v>
      </c>
      <c r="AJ577" s="199">
        <f>_xll.xlShmInterpRateFwd(curveName,AI577,,5,AI578)</f>
        <v>-5.680236091065707E-4</v>
      </c>
    </row>
    <row r="578" spans="34:36" ht="11.25" customHeight="1" x14ac:dyDescent="0.25">
      <c r="AH578" s="198" t="s">
        <v>134</v>
      </c>
      <c r="AI578" s="156">
        <f>_xll.qlCalendarAdvance("TARGET",AI577,AH578,"mf")</f>
        <v>43636</v>
      </c>
      <c r="AJ578" s="199">
        <f>_xll.xlShmInterpRateFwd(curveName,AI578,,5,AI579)</f>
        <v>-5.6285919035550358E-4</v>
      </c>
    </row>
    <row r="579" spans="34:36" ht="11.25" customHeight="1" x14ac:dyDescent="0.25">
      <c r="AH579" s="198" t="s">
        <v>134</v>
      </c>
      <c r="AI579" s="156">
        <f>_xll.qlCalendarAdvance("TARGET",AI578,AH579,"mf")</f>
        <v>43637</v>
      </c>
      <c r="AJ579" s="199">
        <f>_xll.xlShmInterpRateFwd(curveName,AI579,,5,AI580)</f>
        <v>-5.5251770473575335E-4</v>
      </c>
    </row>
    <row r="580" spans="34:36" ht="11.25" customHeight="1" x14ac:dyDescent="0.25">
      <c r="AH580" s="198" t="s">
        <v>134</v>
      </c>
      <c r="AI580" s="156">
        <f>_xll.qlCalendarAdvance("TARGET",AI579,AH580,"mf")</f>
        <v>43640</v>
      </c>
      <c r="AJ580" s="199">
        <f>_xll.xlShmInterpRateFwd(curveName,AI580,,5,AI581)</f>
        <v>-5.4216604943941986E-4</v>
      </c>
    </row>
    <row r="581" spans="34:36" ht="11.25" customHeight="1" x14ac:dyDescent="0.25">
      <c r="AH581" s="198" t="s">
        <v>134</v>
      </c>
      <c r="AI581" s="156">
        <f>_xll.qlCalendarAdvance("TARGET",AI580,AH581,"mf")</f>
        <v>43641</v>
      </c>
      <c r="AJ581" s="199">
        <f>_xll.xlShmInterpRateFwd(curveName,AI581,,5,AI582)</f>
        <v>-5.3698386701448711E-4</v>
      </c>
    </row>
    <row r="582" spans="34:36" ht="11.25" customHeight="1" x14ac:dyDescent="0.25">
      <c r="AH582" s="198" t="s">
        <v>134</v>
      </c>
      <c r="AI582" s="156">
        <f>_xll.qlCalendarAdvance("TARGET",AI581,AH582,"mf")</f>
        <v>43642</v>
      </c>
      <c r="AJ582" s="199">
        <f>_xll.xlShmInterpRateFwd(curveName,AI582,,5,AI583)</f>
        <v>-5.3179811331053879E-4</v>
      </c>
    </row>
    <row r="583" spans="34:36" ht="11.25" customHeight="1" x14ac:dyDescent="0.25">
      <c r="AH583" s="198" t="s">
        <v>134</v>
      </c>
      <c r="AI583" s="156">
        <f>_xll.qlCalendarAdvance("TARGET",AI582,AH583,"mf")</f>
        <v>43643</v>
      </c>
      <c r="AJ583" s="199">
        <f>_xll.xlShmInterpRateFwd(curveName,AI583,,5,AI584)</f>
        <v>-5.2660878241090909E-4</v>
      </c>
    </row>
    <row r="584" spans="34:36" ht="11.25" customHeight="1" x14ac:dyDescent="0.25">
      <c r="AH584" s="198" t="s">
        <v>134</v>
      </c>
      <c r="AI584" s="156">
        <f>_xll.qlCalendarAdvance("TARGET",AI583,AH584,"mf")</f>
        <v>43644</v>
      </c>
      <c r="AJ584" s="199">
        <f>_xll.xlShmInterpRateFwd(curveName,AI584,,5,AI585)</f>
        <v>-5.1621743506588156E-4</v>
      </c>
    </row>
    <row r="585" spans="34:36" ht="11.25" customHeight="1" x14ac:dyDescent="0.25">
      <c r="AH585" s="198" t="s">
        <v>134</v>
      </c>
      <c r="AI585" s="156">
        <f>_xll.qlCalendarAdvance("TARGET",AI584,AH585,"mf")</f>
        <v>43647</v>
      </c>
      <c r="AJ585" s="199">
        <f>_xll.xlShmInterpRateFwd(curveName,AI585,,5,AI586)</f>
        <v>-5.0581556187645103E-4</v>
      </c>
    </row>
    <row r="586" spans="34:36" ht="11.25" customHeight="1" x14ac:dyDescent="0.25">
      <c r="AH586" s="198" t="s">
        <v>134</v>
      </c>
      <c r="AI586" s="156">
        <f>_xll.qlCalendarAdvance("TARGET",AI585,AH586,"mf")</f>
        <v>43648</v>
      </c>
      <c r="AJ586" s="199">
        <f>_xll.xlShmInterpRateFwd(curveName,AI586,,5,AI587)</f>
        <v>-5.0060825170981601E-4</v>
      </c>
    </row>
    <row r="587" spans="34:36" ht="11.25" customHeight="1" x14ac:dyDescent="0.25">
      <c r="AH587" s="198" t="s">
        <v>134</v>
      </c>
      <c r="AI587" s="156">
        <f>_xll.qlCalendarAdvance("TARGET",AI586,AH587,"mf")</f>
        <v>43649</v>
      </c>
      <c r="AJ587" s="199">
        <f>_xll.xlShmInterpRateFwd(curveName,AI587,,5,AI588)</f>
        <v>-4.953973273886564E-4</v>
      </c>
    </row>
    <row r="588" spans="34:36" ht="11.25" customHeight="1" x14ac:dyDescent="0.25">
      <c r="AH588" s="198" t="s">
        <v>134</v>
      </c>
      <c r="AI588" s="156">
        <f>_xll.qlCalendarAdvance("TARGET",AI587,AH588,"mf")</f>
        <v>43650</v>
      </c>
      <c r="AJ588" s="199">
        <f>_xll.xlShmInterpRateFwd(curveName,AI588,,5,AI589)</f>
        <v>-4.9018278242897765E-4</v>
      </c>
    </row>
    <row r="589" spans="34:36" ht="11.25" customHeight="1" x14ac:dyDescent="0.25">
      <c r="AH589" s="198" t="s">
        <v>134</v>
      </c>
      <c r="AI589" s="156">
        <f>_xll.qlCalendarAdvance("TARGET",AI588,AH589,"mf")</f>
        <v>43651</v>
      </c>
      <c r="AJ589" s="199">
        <f>_xll.xlShmInterpRateFwd(curveName,AI589,,5,AI590)</f>
        <v>-4.7974096345050897E-4</v>
      </c>
    </row>
    <row r="590" spans="34:36" ht="11.25" customHeight="1" x14ac:dyDescent="0.25">
      <c r="AH590" s="198" t="s">
        <v>134</v>
      </c>
      <c r="AI590" s="156">
        <f>_xll.qlCalendarAdvance("TARGET",AI589,AH590,"mf")</f>
        <v>43654</v>
      </c>
      <c r="AJ590" s="199">
        <f>_xll.xlShmInterpRateFwd(curveName,AI590,,5,AI591)</f>
        <v>-4.6928827560230546E-4</v>
      </c>
    </row>
    <row r="591" spans="34:36" ht="11.25" customHeight="1" x14ac:dyDescent="0.25">
      <c r="AH591" s="198" t="s">
        <v>134</v>
      </c>
      <c r="AI591" s="156">
        <f>_xll.qlCalendarAdvance("TARGET",AI590,AH591,"mf")</f>
        <v>43655</v>
      </c>
      <c r="AJ591" s="199">
        <f>_xll.xlShmInterpRateFwd(curveName,AI591,,5,AI592)</f>
        <v>-4.6405553626853398E-4</v>
      </c>
    </row>
    <row r="592" spans="34:36" ht="11.25" customHeight="1" x14ac:dyDescent="0.25">
      <c r="AH592" s="198" t="s">
        <v>134</v>
      </c>
      <c r="AI592" s="156">
        <f>_xll.qlCalendarAdvance("TARGET",AI591,AH592,"mf")</f>
        <v>43656</v>
      </c>
      <c r="AJ592" s="199">
        <f>_xll.xlShmInterpRateFwd(curveName,AI592,,5,AI593)</f>
        <v>-4.5881913941840782E-4</v>
      </c>
    </row>
    <row r="593" spans="34:36" ht="11.25" customHeight="1" x14ac:dyDescent="0.25">
      <c r="AH593" s="198" t="s">
        <v>134</v>
      </c>
      <c r="AI593" s="156">
        <f>_xll.qlCalendarAdvance("TARGET",AI592,AH593,"mf")</f>
        <v>43657</v>
      </c>
      <c r="AJ593" s="199">
        <f>_xll.xlShmInterpRateFwd(curveName,AI593,,5,AI594)</f>
        <v>-4.5357907913524834E-4</v>
      </c>
    </row>
    <row r="594" spans="34:36" ht="11.25" customHeight="1" x14ac:dyDescent="0.25">
      <c r="AH594" s="198" t="s">
        <v>134</v>
      </c>
      <c r="AI594" s="156">
        <f>_xll.qlCalendarAdvance("TARGET",AI593,AH594,"mf")</f>
        <v>43658</v>
      </c>
      <c r="AJ594" s="199">
        <f>_xll.xlShmInterpRateFwd(curveName,AI594,,5,AI595)</f>
        <v>-4.4308617808932034E-4</v>
      </c>
    </row>
    <row r="595" spans="34:36" ht="11.25" customHeight="1" x14ac:dyDescent="0.25">
      <c r="AH595" s="198" t="s">
        <v>134</v>
      </c>
      <c r="AI595" s="156">
        <f>_xll.qlCalendarAdvance("TARGET",AI594,AH595,"mf")</f>
        <v>43661</v>
      </c>
      <c r="AJ595" s="199">
        <f>_xll.xlShmInterpRateFwd(curveName,AI595,,5,AI596)</f>
        <v>-4.3258207934126206E-4</v>
      </c>
    </row>
    <row r="596" spans="34:36" ht="11.25" customHeight="1" x14ac:dyDescent="0.25">
      <c r="AH596" s="198" t="s">
        <v>134</v>
      </c>
      <c r="AI596" s="156">
        <f>_xll.qlCalendarAdvance("TARGET",AI595,AH596,"mf")</f>
        <v>43662</v>
      </c>
      <c r="AJ596" s="199">
        <f>_xll.xlShmInterpRateFwd(curveName,AI596,,5,AI597)</f>
        <v>-4.2732360892832791E-4</v>
      </c>
    </row>
    <row r="597" spans="34:36" ht="11.25" customHeight="1" x14ac:dyDescent="0.25">
      <c r="AH597" s="198" t="s">
        <v>134</v>
      </c>
      <c r="AI597" s="156">
        <f>_xll.qlCalendarAdvance("TARGET",AI596,AH597,"mf")</f>
        <v>43663</v>
      </c>
      <c r="AJ597" s="199">
        <f>_xll.xlShmInterpRateFwd(curveName,AI597,,5,AI598)</f>
        <v>-4.2206143812343998E-4</v>
      </c>
    </row>
    <row r="598" spans="34:36" ht="11.25" customHeight="1" x14ac:dyDescent="0.25">
      <c r="AH598" s="198" t="s">
        <v>134</v>
      </c>
      <c r="AI598" s="156">
        <f>_xll.qlCalendarAdvance("TARGET",AI597,AH598,"mf")</f>
        <v>43664</v>
      </c>
      <c r="AJ598" s="199">
        <f>_xll.xlShmInterpRateFwd(curveName,AI598,,5,AI599)</f>
        <v>-4.1679556076677462E-4</v>
      </c>
    </row>
    <row r="599" spans="34:36" ht="11.25" customHeight="1" x14ac:dyDescent="0.25">
      <c r="AH599" s="198" t="s">
        <v>134</v>
      </c>
      <c r="AI599" s="156">
        <f>_xll.qlCalendarAdvance("TARGET",AI598,AH599,"mf")</f>
        <v>43665</v>
      </c>
      <c r="AJ599" s="199">
        <f>_xll.xlShmInterpRateFwd(curveName,AI599,,5,AI600)</f>
        <v>-4.062509673914774E-4</v>
      </c>
    </row>
    <row r="600" spans="34:36" ht="11.25" customHeight="1" x14ac:dyDescent="0.25">
      <c r="AH600" s="198" t="s">
        <v>134</v>
      </c>
      <c r="AI600" s="156">
        <f>_xll.qlCalendarAdvance("TARGET",AI599,AH600,"mf")</f>
        <v>43668</v>
      </c>
      <c r="AJ600" s="199">
        <f>_xll.xlShmInterpRateFwd(curveName,AI600,,5,AI601)</f>
        <v>-3.9569486132910286E-4</v>
      </c>
    </row>
    <row r="601" spans="34:36" ht="11.25" customHeight="1" x14ac:dyDescent="0.25">
      <c r="AH601" s="198" t="s">
        <v>134</v>
      </c>
      <c r="AI601" s="156">
        <f>_xll.qlCalendarAdvance("TARGET",AI600,AH601,"mf")</f>
        <v>43669</v>
      </c>
      <c r="AJ601" s="199">
        <f>_xll.xlShmInterpRateFwd(curveName,AI601,,5,AI602)</f>
        <v>-3.9041035841093732E-4</v>
      </c>
    </row>
    <row r="602" spans="34:36" ht="11.25" customHeight="1" x14ac:dyDescent="0.25">
      <c r="AH602" s="198" t="s">
        <v>134</v>
      </c>
      <c r="AI602" s="156">
        <f>_xll.qlCalendarAdvance("TARGET",AI601,AH602,"mf")</f>
        <v>43670</v>
      </c>
      <c r="AJ602" s="199">
        <f>_xll.xlShmInterpRateFwd(curveName,AI602,,5,AI603)</f>
        <v>-3.8512211181994241E-4</v>
      </c>
    </row>
    <row r="603" spans="34:36" ht="11.25" customHeight="1" x14ac:dyDescent="0.25">
      <c r="AH603" s="198" t="s">
        <v>134</v>
      </c>
      <c r="AI603" s="156">
        <f>_xll.qlCalendarAdvance("TARGET",AI602,AH603,"mf")</f>
        <v>43671</v>
      </c>
      <c r="AJ603" s="199">
        <f>_xll.xlShmInterpRateFwd(curveName,AI603,,5,AI604)</f>
        <v>-3.7983011563942647E-4</v>
      </c>
    </row>
    <row r="604" spans="34:36" ht="11.25" customHeight="1" x14ac:dyDescent="0.25">
      <c r="AH604" s="198" t="s">
        <v>134</v>
      </c>
      <c r="AI604" s="156">
        <f>_xll.qlCalendarAdvance("TARGET",AI603,AH604,"mf")</f>
        <v>43672</v>
      </c>
      <c r="AJ604" s="199">
        <f>_xll.xlShmInterpRateFwd(curveName,AI604,,5,AI605)</f>
        <v>-3.6923321967838947E-4</v>
      </c>
    </row>
    <row r="605" spans="34:36" ht="11.25" customHeight="1" x14ac:dyDescent="0.25">
      <c r="AH605" s="198" t="s">
        <v>134</v>
      </c>
      <c r="AI605" s="156">
        <f>_xll.qlCalendarAdvance("TARGET",AI604,AH605,"mf")</f>
        <v>43675</v>
      </c>
      <c r="AJ605" s="199">
        <f>_xll.xlShmInterpRateFwd(curveName,AI605,,5,AI606)</f>
        <v>-3.5862451012355254E-4</v>
      </c>
    </row>
    <row r="606" spans="34:36" ht="11.25" customHeight="1" x14ac:dyDescent="0.25">
      <c r="AH606" s="198" t="s">
        <v>134</v>
      </c>
      <c r="AI606" s="156">
        <f>_xll.qlCalendarAdvance("TARGET",AI605,AH606,"mf")</f>
        <v>43676</v>
      </c>
      <c r="AJ606" s="199">
        <f>_xll.xlShmInterpRateFwd(curveName,AI606,,5,AI607)</f>
        <v>-3.5331367286853434E-4</v>
      </c>
    </row>
    <row r="607" spans="34:36" ht="11.25" customHeight="1" x14ac:dyDescent="0.25">
      <c r="AH607" s="198" t="s">
        <v>134</v>
      </c>
      <c r="AI607" s="156">
        <f>_xll.qlCalendarAdvance("TARGET",AI606,AH607,"mf")</f>
        <v>43677</v>
      </c>
      <c r="AJ607" s="199">
        <f>_xll.xlShmInterpRateFwd(curveName,AI607,,5,AI608)</f>
        <v>-3.4799904890290336E-4</v>
      </c>
    </row>
    <row r="608" spans="34:36" ht="11.25" customHeight="1" x14ac:dyDescent="0.25">
      <c r="AH608" s="198" t="s">
        <v>134</v>
      </c>
      <c r="AI608" s="156">
        <f>_xll.qlCalendarAdvance("TARGET",AI607,AH608,"mf")</f>
        <v>43678</v>
      </c>
      <c r="AJ608" s="199">
        <f>_xll.xlShmInterpRateFwd(curveName,AI608,,5,AI609)</f>
        <v>-3.4268063230996138E-4</v>
      </c>
    </row>
    <row r="609" spans="34:36" ht="11.25" customHeight="1" x14ac:dyDescent="0.25">
      <c r="AH609" s="198" t="s">
        <v>134</v>
      </c>
      <c r="AI609" s="156">
        <f>_xll.qlCalendarAdvance("TARGET",AI608,AH609,"mf")</f>
        <v>43679</v>
      </c>
      <c r="AJ609" s="199">
        <f>_xll.xlShmInterpRateFwd(curveName,AI609,,5,AI610)</f>
        <v>-3.3203082321066536E-4</v>
      </c>
    </row>
    <row r="610" spans="34:36" ht="11.25" customHeight="1" x14ac:dyDescent="0.25">
      <c r="AH610" s="198" t="s">
        <v>134</v>
      </c>
      <c r="AI610" s="156">
        <f>_xll.qlCalendarAdvance("TARGET",AI609,AH610,"mf")</f>
        <v>43682</v>
      </c>
      <c r="AJ610" s="199">
        <f>_xll.xlShmInterpRateFwd(curveName,AI610,,5,AI611)</f>
        <v>-3.2136891403693473E-4</v>
      </c>
    </row>
    <row r="611" spans="34:36" ht="11.25" customHeight="1" x14ac:dyDescent="0.25">
      <c r="AH611" s="198" t="s">
        <v>134</v>
      </c>
      <c r="AI611" s="156">
        <f>_xll.qlCalendarAdvance("TARGET",AI610,AH611,"mf")</f>
        <v>43683</v>
      </c>
      <c r="AJ611" s="199">
        <f>_xll.xlShmInterpRateFwd(curveName,AI611,,5,AI612)</f>
        <v>-3.16031440856256E-4</v>
      </c>
    </row>
    <row r="612" spans="34:36" ht="11.25" customHeight="1" x14ac:dyDescent="0.25">
      <c r="AH612" s="198" t="s">
        <v>134</v>
      </c>
      <c r="AI612" s="156">
        <f>_xll.qlCalendarAdvance("TARGET",AI611,AH612,"mf")</f>
        <v>43684</v>
      </c>
      <c r="AJ612" s="199">
        <f>_xll.xlShmInterpRateFwd(curveName,AI612,,5,AI613)</f>
        <v>-3.106901378460883E-4</v>
      </c>
    </row>
    <row r="613" spans="34:36" ht="11.25" customHeight="1" x14ac:dyDescent="0.25">
      <c r="AH613" s="198" t="s">
        <v>134</v>
      </c>
      <c r="AI613" s="156">
        <f>_xll.qlCalendarAdvance("TARGET",AI612,AH613,"mf")</f>
        <v>43685</v>
      </c>
      <c r="AJ613" s="199">
        <f>_xll.xlShmInterpRateFwd(curveName,AI613,,5,AI614)</f>
        <v>-3.0534499900868061E-4</v>
      </c>
    </row>
    <row r="614" spans="34:36" ht="11.25" customHeight="1" x14ac:dyDescent="0.25">
      <c r="AH614" s="198" t="s">
        <v>134</v>
      </c>
      <c r="AI614" s="156">
        <f>_xll.qlCalendarAdvance("TARGET",AI613,AH614,"mf")</f>
        <v>43686</v>
      </c>
      <c r="AJ614" s="199">
        <f>_xll.xlShmInterpRateFwd(curveName,AI614,,5,AI615)</f>
        <v>-2.9464166637715642E-4</v>
      </c>
    </row>
    <row r="615" spans="34:36" ht="11.25" customHeight="1" x14ac:dyDescent="0.25">
      <c r="AH615" s="198" t="s">
        <v>134</v>
      </c>
      <c r="AI615" s="156">
        <f>_xll.qlCalendarAdvance("TARGET",AI614,AH615,"mf")</f>
        <v>43689</v>
      </c>
      <c r="AJ615" s="199">
        <f>_xll.xlShmInterpRateFwd(curveName,AI615,,5,AI616)</f>
        <v>-2.8392596146033531E-4</v>
      </c>
    </row>
    <row r="616" spans="34:36" ht="11.25" customHeight="1" x14ac:dyDescent="0.25">
      <c r="AH616" s="198" t="s">
        <v>134</v>
      </c>
      <c r="AI616" s="156">
        <f>_xll.qlCalendarAdvance("TARGET",AI615,AH616,"mf")</f>
        <v>43690</v>
      </c>
      <c r="AJ616" s="199">
        <f>_xll.xlShmInterpRateFwd(curveName,AI616,,5,AI617)</f>
        <v>-2.7856155068381396E-4</v>
      </c>
    </row>
    <row r="617" spans="34:36" ht="11.25" customHeight="1" x14ac:dyDescent="0.25">
      <c r="AH617" s="198" t="s">
        <v>134</v>
      </c>
      <c r="AI617" s="156">
        <f>_xll.qlCalendarAdvance("TARGET",AI616,AH617,"mf")</f>
        <v>43691</v>
      </c>
      <c r="AJ617" s="199">
        <f>_xll.xlShmInterpRateFwd(curveName,AI617,,5,AI618)</f>
        <v>-2.7319326712097266E-4</v>
      </c>
    </row>
    <row r="618" spans="34:36" ht="11.25" customHeight="1" x14ac:dyDescent="0.25">
      <c r="AH618" s="198" t="s">
        <v>134</v>
      </c>
      <c r="AI618" s="156">
        <f>_xll.qlCalendarAdvance("TARGET",AI617,AH618,"mf")</f>
        <v>43692</v>
      </c>
      <c r="AJ618" s="199">
        <f>_xll.xlShmInterpRateFwd(curveName,AI618,,5,AI619)</f>
        <v>-2.6782110444986901E-4</v>
      </c>
    </row>
    <row r="619" spans="34:36" ht="11.25" customHeight="1" x14ac:dyDescent="0.25">
      <c r="AH619" s="198" t="s">
        <v>134</v>
      </c>
      <c r="AI619" s="156">
        <f>_xll.qlCalendarAdvance("TARGET",AI618,AH619,"mf")</f>
        <v>43693</v>
      </c>
      <c r="AJ619" s="199">
        <f>_xll.xlShmInterpRateFwd(curveName,AI619,,5,AI620)</f>
        <v>-2.5706363742473976E-4</v>
      </c>
    </row>
    <row r="620" spans="34:36" ht="11.25" customHeight="1" x14ac:dyDescent="0.25">
      <c r="AH620" s="198" t="s">
        <v>134</v>
      </c>
      <c r="AI620" s="156">
        <f>_xll.qlCalendarAdvance("TARGET",AI619,AH620,"mf")</f>
        <v>43696</v>
      </c>
      <c r="AJ620" s="199">
        <f>_xll.xlShmInterpRateFwd(curveName,AI620,,5,AI621)</f>
        <v>-2.4629354086358051E-4</v>
      </c>
    </row>
    <row r="621" spans="34:36" ht="11.25" customHeight="1" x14ac:dyDescent="0.25">
      <c r="AH621" s="198" t="s">
        <v>134</v>
      </c>
      <c r="AI621" s="156">
        <f>_xll.qlCalendarAdvance("TARGET",AI620,AH621,"mf")</f>
        <v>43697</v>
      </c>
      <c r="AJ621" s="199">
        <f>_xll.xlShmInterpRateFwd(curveName,AI621,,5,AI622)</f>
        <v>-2.4090189090174958E-4</v>
      </c>
    </row>
    <row r="622" spans="34:36" ht="11.25" customHeight="1" x14ac:dyDescent="0.25">
      <c r="AH622" s="198" t="s">
        <v>134</v>
      </c>
      <c r="AI622" s="156">
        <f>_xll.qlCalendarAdvance("TARGET",AI621,AH622,"mf")</f>
        <v>43698</v>
      </c>
      <c r="AJ622" s="199">
        <f>_xll.xlShmInterpRateFwd(curveName,AI622,,5,AI623)</f>
        <v>-2.3550632495358161E-4</v>
      </c>
    </row>
    <row r="623" spans="34:36" ht="11.25" customHeight="1" x14ac:dyDescent="0.25">
      <c r="AH623" s="198" t="s">
        <v>134</v>
      </c>
      <c r="AI623" s="156">
        <f>_xll.qlCalendarAdvance("TARGET",AI622,AH623,"mf")</f>
        <v>43699</v>
      </c>
      <c r="AJ623" s="199">
        <f>_xll.xlShmInterpRateFwd(curveName,AI623,,5,AI624)</f>
        <v>-2.3010683694026595E-4</v>
      </c>
    </row>
    <row r="624" spans="34:36" ht="11.25" customHeight="1" x14ac:dyDescent="0.25">
      <c r="AH624" s="198" t="s">
        <v>134</v>
      </c>
      <c r="AI624" s="156">
        <f>_xll.qlCalendarAdvance("TARGET",AI623,AH624,"mf")</f>
        <v>43700</v>
      </c>
      <c r="AJ624" s="199">
        <f>_xll.xlShmInterpRateFwd(curveName,AI624,,5,AI625)</f>
        <v>-2.1929462467437495E-4</v>
      </c>
    </row>
    <row r="625" spans="34:36" ht="11.25" customHeight="1" x14ac:dyDescent="0.25">
      <c r="AH625" s="198" t="s">
        <v>134</v>
      </c>
      <c r="AI625" s="156">
        <f>_xll.qlCalendarAdvance("TARGET",AI624,AH625,"mf")</f>
        <v>43703</v>
      </c>
      <c r="AJ625" s="199">
        <f>_xll.xlShmInterpRateFwd(curveName,AI625,,5,AI626)</f>
        <v>-2.0846954079521566E-4</v>
      </c>
    </row>
    <row r="626" spans="34:36" ht="11.25" customHeight="1" x14ac:dyDescent="0.25">
      <c r="AH626" s="198" t="s">
        <v>134</v>
      </c>
      <c r="AI626" s="156">
        <f>_xll.qlCalendarAdvance("TARGET",AI625,AH626,"mf")</f>
        <v>43704</v>
      </c>
      <c r="AJ626" s="199">
        <f>_xll.xlShmInterpRateFwd(curveName,AI626,,5,AI627)</f>
        <v>-2.0305034981513522E-4</v>
      </c>
    </row>
    <row r="627" spans="34:36" ht="11.25" customHeight="1" x14ac:dyDescent="0.25">
      <c r="AH627" s="198" t="s">
        <v>134</v>
      </c>
      <c r="AI627" s="156">
        <f>_xll.qlCalendarAdvance("TARGET",AI626,AH627,"mf")</f>
        <v>43705</v>
      </c>
      <c r="AJ627" s="199">
        <f>_xll.xlShmInterpRateFwd(curveName,AI627,,5,AI628)</f>
        <v>-1.9762719989179132E-4</v>
      </c>
    </row>
    <row r="628" spans="34:36" ht="11.25" customHeight="1" x14ac:dyDescent="0.25">
      <c r="AH628" s="198" t="s">
        <v>134</v>
      </c>
      <c r="AI628" s="156">
        <f>_xll.qlCalendarAdvance("TARGET",AI627,AH628,"mf")</f>
        <v>43706</v>
      </c>
      <c r="AJ628" s="199">
        <f>_xll.xlShmInterpRateFwd(curveName,AI628,,5,AI629)</f>
        <v>-1.9220008478427393E-4</v>
      </c>
    </row>
    <row r="629" spans="34:36" ht="11.25" customHeight="1" x14ac:dyDescent="0.25">
      <c r="AH629" s="198" t="s">
        <v>134</v>
      </c>
      <c r="AI629" s="156">
        <f>_xll.qlCalendarAdvance("TARGET",AI628,AH629,"mf")</f>
        <v>43707</v>
      </c>
      <c r="AJ629" s="199">
        <f>_xll.xlShmInterpRateFwd(curveName,AI629,,5,AI630)</f>
        <v>-1.8133251646700765E-4</v>
      </c>
    </row>
    <row r="630" spans="34:36" ht="11.25" customHeight="1" x14ac:dyDescent="0.25">
      <c r="AH630" s="198" t="s">
        <v>134</v>
      </c>
      <c r="AI630" s="156">
        <f>_xll.qlCalendarAdvance("TARGET",AI629,AH630,"mf")</f>
        <v>43710</v>
      </c>
      <c r="AJ630" s="199">
        <f>_xll.xlShmInterpRateFwd(curveName,AI630,,5,AI631)</f>
        <v>-1.7045184931515936E-4</v>
      </c>
    </row>
    <row r="631" spans="34:36" ht="11.25" customHeight="1" x14ac:dyDescent="0.25">
      <c r="AH631" s="198" t="s">
        <v>134</v>
      </c>
      <c r="AI631" s="156">
        <f>_xll.qlCalendarAdvance("TARGET",AI630,AH631,"mf")</f>
        <v>43711</v>
      </c>
      <c r="AJ631" s="199">
        <f>_xll.xlShmInterpRateFwd(curveName,AI631,,5,AI632)</f>
        <v>-1.6500481596982934E-4</v>
      </c>
    </row>
    <row r="632" spans="34:36" ht="11.25" customHeight="1" x14ac:dyDescent="0.25">
      <c r="AH632" s="198" t="s">
        <v>134</v>
      </c>
      <c r="AI632" s="156">
        <f>_xll.qlCalendarAdvance("TARGET",AI631,AH632,"mf")</f>
        <v>43712</v>
      </c>
      <c r="AJ632" s="199">
        <f>_xll.xlShmInterpRateFwd(curveName,AI632,,5,AI633)</f>
        <v>-1.595537804000761E-4</v>
      </c>
    </row>
    <row r="633" spans="34:36" ht="11.25" customHeight="1" x14ac:dyDescent="0.25">
      <c r="AH633" s="198" t="s">
        <v>134</v>
      </c>
      <c r="AI633" s="156">
        <f>_xll.qlCalendarAdvance("TARGET",AI632,AH633,"mf")</f>
        <v>43713</v>
      </c>
      <c r="AJ633" s="199">
        <f>_xll.xlShmInterpRateFwd(curveName,AI633,,5,AI634)</f>
        <v>-1.5409873652707512E-4</v>
      </c>
    </row>
    <row r="634" spans="34:36" ht="11.25" customHeight="1" x14ac:dyDescent="0.25">
      <c r="AH634" s="198" t="s">
        <v>134</v>
      </c>
      <c r="AI634" s="156">
        <f>_xll.qlCalendarAdvance("TARGET",AI633,AH634,"mf")</f>
        <v>43714</v>
      </c>
      <c r="AJ634" s="199">
        <f>_xll.xlShmInterpRateFwd(curveName,AI634,,5,AI635)</f>
        <v>-1.4317520102842643E-4</v>
      </c>
    </row>
    <row r="635" spans="34:36" ht="11.25" customHeight="1" x14ac:dyDescent="0.25">
      <c r="AH635" s="198" t="s">
        <v>134</v>
      </c>
      <c r="AI635" s="156">
        <f>_xll.qlCalendarAdvance("TARGET",AI634,AH635,"mf")</f>
        <v>43717</v>
      </c>
      <c r="AJ635" s="199">
        <f>_xll.xlShmInterpRateFwd(curveName,AI635,,5,AI636)</f>
        <v>-1.3223835521037437E-4</v>
      </c>
    </row>
    <row r="636" spans="34:36" ht="11.25" customHeight="1" x14ac:dyDescent="0.25">
      <c r="AH636" s="198" t="s">
        <v>134</v>
      </c>
      <c r="AI636" s="156">
        <f>_xll.qlCalendarAdvance("TARGET",AI635,AH636,"mf")</f>
        <v>43718</v>
      </c>
      <c r="AJ636" s="199">
        <f>_xll.xlShmInterpRateFwd(curveName,AI636,,5,AI637)</f>
        <v>-1.2676317758513066E-4</v>
      </c>
    </row>
    <row r="637" spans="34:36" ht="11.25" customHeight="1" x14ac:dyDescent="0.25">
      <c r="AH637" s="198" t="s">
        <v>134</v>
      </c>
      <c r="AI637" s="156">
        <f>_xll.qlCalendarAdvance("TARGET",AI636,AH637,"mf")</f>
        <v>43719</v>
      </c>
      <c r="AJ637" s="199">
        <f>_xll.xlShmInterpRateFwd(curveName,AI637,,5,AI638)</f>
        <v>-1.2128395477843981E-4</v>
      </c>
    </row>
    <row r="638" spans="34:36" ht="11.25" customHeight="1" x14ac:dyDescent="0.25">
      <c r="AH638" s="198" t="s">
        <v>134</v>
      </c>
      <c r="AI638" s="156">
        <f>_xll.qlCalendarAdvance("TARGET",AI637,AH638,"mf")</f>
        <v>43720</v>
      </c>
      <c r="AJ638" s="199">
        <f>_xll.xlShmInterpRateFwd(curveName,AI638,,5,AI639)</f>
        <v>-1.1580068054937792E-4</v>
      </c>
    </row>
    <row r="639" spans="34:36" ht="11.25" customHeight="1" x14ac:dyDescent="0.25">
      <c r="AH639" s="198" t="s">
        <v>134</v>
      </c>
      <c r="AI639" s="156">
        <f>_xll.qlCalendarAdvance("TARGET",AI638,AH639,"mf")</f>
        <v>43721</v>
      </c>
      <c r="AJ639" s="199">
        <f>_xll.xlShmInterpRateFwd(curveName,AI639,,5,AI640)</f>
        <v>-1.0482056668531792E-4</v>
      </c>
    </row>
    <row r="640" spans="34:36" ht="11.25" customHeight="1" x14ac:dyDescent="0.25">
      <c r="AH640" s="198" t="s">
        <v>134</v>
      </c>
      <c r="AI640" s="156">
        <f>_xll.qlCalendarAdvance("TARGET",AI639,AH640,"mf")</f>
        <v>43724</v>
      </c>
      <c r="AJ640" s="199">
        <f>_xll.xlShmInterpRateFwd(curveName,AI640,,5,AI641)</f>
        <v>-9.3826946698105846E-5</v>
      </c>
    </row>
    <row r="641" spans="34:36" ht="11.25" customHeight="1" x14ac:dyDescent="0.25">
      <c r="AH641" s="198" t="s">
        <v>134</v>
      </c>
      <c r="AI641" s="156">
        <f>_xll.qlCalendarAdvance("TARGET",AI640,AH641,"mf")</f>
        <v>43725</v>
      </c>
      <c r="AJ641" s="199">
        <f>_xll.xlShmInterpRateFwd(curveName,AI641,,5,AI642)</f>
        <v>-8.8323323364217647E-5</v>
      </c>
    </row>
    <row r="642" spans="34:36" ht="11.25" customHeight="1" x14ac:dyDescent="0.25">
      <c r="AH642" s="198" t="s">
        <v>134</v>
      </c>
      <c r="AI642" s="156">
        <f>_xll.qlCalendarAdvance("TARGET",AI641,AH642,"mf")</f>
        <v>43726</v>
      </c>
      <c r="AJ642" s="199">
        <f>_xll.xlShmInterpRateFwd(curveName,AI642,,5,AI643)</f>
        <v>-8.2815611567624178E-5</v>
      </c>
    </row>
    <row r="643" spans="34:36" ht="11.25" customHeight="1" x14ac:dyDescent="0.25">
      <c r="AH643" s="198" t="s">
        <v>134</v>
      </c>
      <c r="AI643" s="156">
        <f>_xll.qlCalendarAdvance("TARGET",AI642,AH643,"mf")</f>
        <v>43727</v>
      </c>
      <c r="AJ643" s="199">
        <f>_xll.xlShmInterpRateFwd(curveName,AI643,,5,AI644)</f>
        <v>-7.7303805229486837E-5</v>
      </c>
    </row>
    <row r="644" spans="34:36" ht="11.25" customHeight="1" x14ac:dyDescent="0.25">
      <c r="AH644" s="198" t="s">
        <v>134</v>
      </c>
      <c r="AI644" s="156">
        <f>_xll.qlCalendarAdvance("TARGET",AI643,AH644,"mf")</f>
        <v>43728</v>
      </c>
      <c r="AJ644" s="199">
        <f>_xll.xlShmInterpRateFwd(curveName,AI644,,5,AI645)</f>
        <v>-6.6266501730122027E-5</v>
      </c>
    </row>
    <row r="645" spans="34:36" ht="11.25" customHeight="1" x14ac:dyDescent="0.25">
      <c r="AH645" s="198" t="s">
        <v>134</v>
      </c>
      <c r="AI645" s="156">
        <f>_xll.qlCalendarAdvance("TARGET",AI644,AH645,"mf")</f>
        <v>43731</v>
      </c>
      <c r="AJ645" s="199">
        <f>_xll.xlShmInterpRateFwd(curveName,AI645,,5,AI646)</f>
        <v>-5.5215512317366819E-5</v>
      </c>
    </row>
    <row r="646" spans="34:36" ht="11.25" customHeight="1" x14ac:dyDescent="0.25">
      <c r="AH646" s="198" t="s">
        <v>134</v>
      </c>
      <c r="AI646" s="156">
        <f>_xll.qlCalendarAdvance("TARGET",AI645,AH646,"mf")</f>
        <v>43732</v>
      </c>
      <c r="AJ646" s="199">
        <f>_xll.xlShmInterpRateFwd(curveName,AI646,,5,AI647)</f>
        <v>-4.9683141440525055E-5</v>
      </c>
    </row>
    <row r="647" spans="34:36" ht="11.25" customHeight="1" x14ac:dyDescent="0.25">
      <c r="AH647" s="198" t="s">
        <v>134</v>
      </c>
      <c r="AI647" s="156">
        <f>_xll.qlCalendarAdvance("TARGET",AI646,AH647,"mf")</f>
        <v>43733</v>
      </c>
      <c r="AJ647" s="199">
        <f>_xll.xlShmInterpRateFwd(curveName,AI647,,5,AI648)</f>
        <v>-4.4146639062808735E-5</v>
      </c>
    </row>
    <row r="648" spans="34:36" ht="11.25" customHeight="1" x14ac:dyDescent="0.25">
      <c r="AH648" s="198" t="s">
        <v>134</v>
      </c>
      <c r="AI648" s="156">
        <f>_xll.qlCalendarAdvance("TARGET",AI647,AH648,"mf")</f>
        <v>43734</v>
      </c>
      <c r="AJ648" s="199">
        <f>_xll.xlShmInterpRateFwd(curveName,AI648,,5,AI649)</f>
        <v>-3.860599902432581E-5</v>
      </c>
    </row>
    <row r="649" spans="34:36" ht="11.25" customHeight="1" x14ac:dyDescent="0.25">
      <c r="AH649" s="198" t="s">
        <v>134</v>
      </c>
      <c r="AI649" s="156">
        <f>_xll.qlCalendarAdvance("TARGET",AI648,AH649,"mf")</f>
        <v>43735</v>
      </c>
      <c r="AJ649" s="199">
        <f>_xll.xlShmInterpRateFwd(curveName,AI649,,5,AI650)</f>
        <v>-2.7510894447978444E-5</v>
      </c>
    </row>
    <row r="650" spans="34:36" ht="11.25" customHeight="1" x14ac:dyDescent="0.25">
      <c r="AH650" s="198" t="s">
        <v>134</v>
      </c>
      <c r="AI650" s="156">
        <f>_xll.qlCalendarAdvance("TARGET",AI649,AH650,"mf")</f>
        <v>43738</v>
      </c>
      <c r="AJ650" s="199">
        <f>_xll.xlShmInterpRateFwd(curveName,AI650,,5,AI651)</f>
        <v>-1.6401940442637831E-5</v>
      </c>
    </row>
    <row r="651" spans="34:36" ht="11.25" customHeight="1" x14ac:dyDescent="0.25">
      <c r="AH651" s="198" t="s">
        <v>134</v>
      </c>
      <c r="AI651" s="156">
        <f>_xll.qlCalendarAdvance("TARGET",AI650,AH651,"mf")</f>
        <v>43739</v>
      </c>
      <c r="AJ651" s="199">
        <f>_xll.xlShmInterpRateFwd(curveName,AI651,,5,AI652)</f>
        <v>-1.0840520350275437E-5</v>
      </c>
    </row>
    <row r="652" spans="34:36" ht="11.25" customHeight="1" x14ac:dyDescent="0.25">
      <c r="AH652" s="198" t="s">
        <v>134</v>
      </c>
      <c r="AI652" s="156">
        <f>_xll.qlCalendarAdvance("TARGET",AI651,AH652,"mf")</f>
        <v>43740</v>
      </c>
      <c r="AJ652" s="199">
        <f>_xll.xlShmInterpRateFwd(curveName,AI652,,5,AI653)</f>
        <v>-5.2749257188188458E-6</v>
      </c>
    </row>
    <row r="653" spans="34:36" ht="11.25" customHeight="1" x14ac:dyDescent="0.25">
      <c r="AH653" s="198" t="s">
        <v>134</v>
      </c>
      <c r="AI653" s="156">
        <f>_xll.qlCalendarAdvance("TARGET",AI652,AH653,"mf")</f>
        <v>43741</v>
      </c>
      <c r="AJ653" s="199">
        <f>_xll.xlShmInterpRateFwd(curveName,AI653,,5,AI654)</f>
        <v>2.9484969267749577E-7</v>
      </c>
    </row>
    <row r="654" spans="34:36" ht="11.25" customHeight="1" x14ac:dyDescent="0.25">
      <c r="AH654" s="198" t="s">
        <v>134</v>
      </c>
      <c r="AI654" s="156">
        <f>_xll.qlCalendarAdvance("TARGET",AI653,AH654,"mf")</f>
        <v>43742</v>
      </c>
      <c r="AJ654" s="199">
        <f>_xll.xlShmInterpRateFwd(curveName,AI654,,5,AI655)</f>
        <v>1.1448366883342945E-5</v>
      </c>
    </row>
    <row r="655" spans="34:36" ht="11.25" customHeight="1" x14ac:dyDescent="0.25">
      <c r="AH655" s="198" t="s">
        <v>134</v>
      </c>
      <c r="AI655" s="156">
        <f>_xll.qlCalendarAdvance("TARGET",AI654,AH655,"mf")</f>
        <v>43745</v>
      </c>
      <c r="AJ655" s="199">
        <f>_xll.xlShmInterpRateFwd(curveName,AI655,,5,AI656)</f>
        <v>2.2615880594586995E-5</v>
      </c>
    </row>
    <row r="656" spans="34:36" ht="11.25" customHeight="1" x14ac:dyDescent="0.25">
      <c r="AH656" s="198" t="s">
        <v>134</v>
      </c>
      <c r="AI656" s="156">
        <f>_xll.qlCalendarAdvance("TARGET",AI655,AH656,"mf")</f>
        <v>43746</v>
      </c>
      <c r="AJ656" s="199">
        <f>_xll.xlShmInterpRateFwd(curveName,AI656,,5,AI657)</f>
        <v>2.8206651494344642E-5</v>
      </c>
    </row>
    <row r="657" spans="34:36" ht="11.25" customHeight="1" x14ac:dyDescent="0.25">
      <c r="AH657" s="198" t="s">
        <v>134</v>
      </c>
      <c r="AI657" s="156">
        <f>_xll.qlCalendarAdvance("TARGET",AI656,AH657,"mf")</f>
        <v>43747</v>
      </c>
      <c r="AJ657" s="199">
        <f>_xll.xlShmInterpRateFwd(curveName,AI657,,5,AI658)</f>
        <v>3.3801640052513211E-5</v>
      </c>
    </row>
    <row r="658" spans="34:36" ht="11.25" customHeight="1" x14ac:dyDescent="0.25">
      <c r="AH658" s="198" t="s">
        <v>134</v>
      </c>
      <c r="AI658" s="156">
        <f>_xll.qlCalendarAdvance("TARGET",AI657,AH658,"mf")</f>
        <v>43748</v>
      </c>
      <c r="AJ658" s="199">
        <f>_xll.xlShmInterpRateFwd(curveName,AI658,,5,AI659)</f>
        <v>3.9400852428999277E-5</v>
      </c>
    </row>
    <row r="659" spans="34:36" ht="11.25" customHeight="1" x14ac:dyDescent="0.25">
      <c r="AH659" s="198" t="s">
        <v>134</v>
      </c>
      <c r="AI659" s="156">
        <f>_xll.qlCalendarAdvance("TARGET",AI658,AH659,"mf")</f>
        <v>43749</v>
      </c>
      <c r="AJ659" s="199">
        <f>_xll.xlShmInterpRateFwd(curveName,AI659,,5,AI660)</f>
        <v>5.0613393993512401E-5</v>
      </c>
    </row>
    <row r="660" spans="34:36" ht="11.25" customHeight="1" x14ac:dyDescent="0.25">
      <c r="AH660" s="198" t="s">
        <v>134</v>
      </c>
      <c r="AI660" s="156">
        <f>_xll.qlCalendarAdvance("TARGET",AI659,AH660,"mf")</f>
        <v>43752</v>
      </c>
      <c r="AJ660" s="199">
        <f>_xll.xlShmInterpRateFwd(curveName,AI660,,5,AI661)</f>
        <v>6.184006230320779E-5</v>
      </c>
    </row>
    <row r="661" spans="34:36" ht="11.25" customHeight="1" x14ac:dyDescent="0.25">
      <c r="AH661" s="198" t="s">
        <v>134</v>
      </c>
      <c r="AI661" s="156">
        <f>_xll.qlCalendarAdvance("TARGET",AI660,AH661,"mf")</f>
        <v>43753</v>
      </c>
      <c r="AJ661" s="199">
        <f>_xll.xlShmInterpRateFwd(curveName,AI661,,5,AI662)</f>
        <v>6.7460485764685076E-5</v>
      </c>
    </row>
    <row r="662" spans="34:36" ht="11.25" customHeight="1" x14ac:dyDescent="0.25">
      <c r="AH662" s="198" t="s">
        <v>134</v>
      </c>
      <c r="AI662" s="156">
        <f>_xll.qlCalendarAdvance("TARGET",AI661,AH662,"mf")</f>
        <v>43754</v>
      </c>
      <c r="AJ662" s="199">
        <f>_xll.xlShmInterpRateFwd(curveName,AI662,,5,AI663)</f>
        <v>7.3085169841848697E-5</v>
      </c>
    </row>
    <row r="663" spans="34:36" ht="11.25" customHeight="1" x14ac:dyDescent="0.25">
      <c r="AH663" s="198" t="s">
        <v>134</v>
      </c>
      <c r="AI663" s="156">
        <f>_xll.qlCalendarAdvance("TARGET",AI662,AH663,"mf")</f>
        <v>43755</v>
      </c>
      <c r="AJ663" s="199">
        <f>_xll.xlShmInterpRateFwd(curveName,AI663,,5,AI664)</f>
        <v>7.8714120856705237E-5</v>
      </c>
    </row>
    <row r="664" spans="34:36" ht="11.25" customHeight="1" x14ac:dyDescent="0.25">
      <c r="AH664" s="198" t="s">
        <v>134</v>
      </c>
      <c r="AI664" s="156">
        <f>_xll.qlCalendarAdvance("TARGET",AI663,AH664,"mf")</f>
        <v>43756</v>
      </c>
      <c r="AJ664" s="199">
        <f>_xll.xlShmInterpRateFwd(curveName,AI664,,5,AI665)</f>
        <v>8.9986298538664996E-5</v>
      </c>
    </row>
    <row r="665" spans="34:36" ht="11.25" customHeight="1" x14ac:dyDescent="0.25">
      <c r="AH665" s="198" t="s">
        <v>134</v>
      </c>
      <c r="AI665" s="156">
        <f>_xll.qlCalendarAdvance("TARGET",AI664,AH665,"mf")</f>
        <v>43759</v>
      </c>
      <c r="AJ665" s="199">
        <f>_xll.xlShmInterpRateFwd(curveName,AI665,,5,AI666)</f>
        <v>1.012727163567278E-4</v>
      </c>
    </row>
    <row r="666" spans="34:36" ht="11.25" customHeight="1" x14ac:dyDescent="0.25">
      <c r="AH666" s="198" t="s">
        <v>134</v>
      </c>
      <c r="AI666" s="156">
        <f>_xll.qlCalendarAdvance("TARGET",AI665,AH666,"mf")</f>
        <v>43760</v>
      </c>
      <c r="AJ666" s="199">
        <f>_xll.xlShmInterpRateFwd(curveName,AI666,,5,AI667)</f>
        <v>1.0692309397251711E-4</v>
      </c>
    </row>
    <row r="667" spans="34:36" ht="11.25" customHeight="1" x14ac:dyDescent="0.25">
      <c r="AH667" s="198" t="s">
        <v>134</v>
      </c>
      <c r="AI667" s="156">
        <f>_xll.qlCalendarAdvance("TARGET",AI666,AH667,"mf")</f>
        <v>43761</v>
      </c>
      <c r="AJ667" s="199">
        <f>_xll.xlShmInterpRateFwd(curveName,AI667,,5,AI668)</f>
        <v>1.1257777528288943E-4</v>
      </c>
    </row>
    <row r="668" spans="34:36" ht="11.25" customHeight="1" x14ac:dyDescent="0.25">
      <c r="AH668" s="198" t="s">
        <v>134</v>
      </c>
      <c r="AI668" s="156">
        <f>_xll.qlCalendarAdvance("TARGET",AI667,AH668,"mf")</f>
        <v>43762</v>
      </c>
      <c r="AJ668" s="199">
        <f>_xll.xlShmInterpRateFwd(curveName,AI668,,5,AI669)</f>
        <v>1.1823676652881243E-4</v>
      </c>
    </row>
    <row r="669" spans="34:36" ht="11.25" customHeight="1" x14ac:dyDescent="0.25">
      <c r="AH669" s="198" t="s">
        <v>134</v>
      </c>
      <c r="AI669" s="156">
        <f>_xll.qlCalendarAdvance("TARGET",AI668,AH669,"mf")</f>
        <v>43763</v>
      </c>
      <c r="AJ669" s="199">
        <f>_xll.xlShmInterpRateFwd(curveName,AI669,,5,AI670)</f>
        <v>1.2956919235811927E-4</v>
      </c>
    </row>
    <row r="670" spans="34:36" ht="11.25" customHeight="1" x14ac:dyDescent="0.25">
      <c r="AH670" s="198" t="s">
        <v>134</v>
      </c>
      <c r="AI670" s="156">
        <f>_xll.qlCalendarAdvance("TARGET",AI669,AH670,"mf")</f>
        <v>43766</v>
      </c>
      <c r="AJ670" s="199">
        <f>_xll.xlShmInterpRateFwd(curveName,AI670,,5,AI671)</f>
        <v>1.4091595430961536E-4</v>
      </c>
    </row>
    <row r="671" spans="34:36" ht="11.25" customHeight="1" x14ac:dyDescent="0.25">
      <c r="AH671" s="198" t="s">
        <v>134</v>
      </c>
      <c r="AI671" s="156">
        <f>_xll.qlCalendarAdvance("TARGET",AI670,AH671,"mf")</f>
        <v>43767</v>
      </c>
      <c r="AJ671" s="199">
        <f>_xll.xlShmInterpRateFwd(curveName,AI671,,5,AI672)</f>
        <v>1.4659658767267312E-4</v>
      </c>
    </row>
    <row r="672" spans="34:36" ht="11.25" customHeight="1" x14ac:dyDescent="0.25">
      <c r="AH672" s="198" t="s">
        <v>134</v>
      </c>
      <c r="AI672" s="156">
        <f>_xll.qlCalendarAdvance("TARGET",AI671,AH672,"mf")</f>
        <v>43768</v>
      </c>
      <c r="AJ672" s="199">
        <f>_xll.xlShmInterpRateFwd(curveName,AI672,,5,AI673)</f>
        <v>1.5228156784978598E-4</v>
      </c>
    </row>
    <row r="673" spans="34:36" ht="11.25" customHeight="1" x14ac:dyDescent="0.25">
      <c r="AH673" s="198" t="s">
        <v>134</v>
      </c>
      <c r="AI673" s="156">
        <f>_xll.qlCalendarAdvance("TARGET",AI672,AH673,"mf")</f>
        <v>43769</v>
      </c>
      <c r="AJ673" s="199">
        <f>_xll.xlShmInterpRateFwd(curveName,AI673,,5,AI674)</f>
        <v>1.5797090116297549E-4</v>
      </c>
    </row>
    <row r="674" spans="34:36" ht="11.25" customHeight="1" x14ac:dyDescent="0.25">
      <c r="AH674" s="198" t="s">
        <v>134</v>
      </c>
      <c r="AI674" s="156">
        <f>_xll.qlCalendarAdvance("TARGET",AI673,AH674,"mf")</f>
        <v>43770</v>
      </c>
      <c r="AJ674" s="199">
        <f>_xll.xlShmInterpRateFwd(curveName,AI674,,5,AI675)</f>
        <v>1.693641871367565E-4</v>
      </c>
    </row>
    <row r="675" spans="34:36" ht="11.25" customHeight="1" x14ac:dyDescent="0.25">
      <c r="AH675" s="198" t="s">
        <v>134</v>
      </c>
      <c r="AI675" s="156">
        <f>_xll.qlCalendarAdvance("TARGET",AI674,AH675,"mf")</f>
        <v>43773</v>
      </c>
      <c r="AJ675" s="199">
        <f>_xll.xlShmInterpRateFwd(curveName,AI675,,5,AI676)</f>
        <v>1.8077188767837436E-4</v>
      </c>
    </row>
    <row r="676" spans="34:36" ht="11.25" customHeight="1" x14ac:dyDescent="0.25">
      <c r="AH676" s="198" t="s">
        <v>134</v>
      </c>
      <c r="AI676" s="156">
        <f>_xll.qlCalendarAdvance("TARGET",AI675,AH676,"mf")</f>
        <v>43774</v>
      </c>
      <c r="AJ676" s="199">
        <f>_xll.xlShmInterpRateFwd(curveName,AI676,,5,AI677)</f>
        <v>1.8648307846307085E-4</v>
      </c>
    </row>
    <row r="677" spans="34:36" ht="11.25" customHeight="1" x14ac:dyDescent="0.25">
      <c r="AH677" s="198" t="s">
        <v>134</v>
      </c>
      <c r="AI677" s="156">
        <f>_xll.qlCalendarAdvance("TARGET",AI676,AH677,"mf")</f>
        <v>43775</v>
      </c>
      <c r="AJ677" s="199">
        <f>_xll.xlShmInterpRateFwd(curveName,AI677,,5,AI678)</f>
        <v>1.9219865930291682E-4</v>
      </c>
    </row>
    <row r="678" spans="34:36" ht="11.25" customHeight="1" x14ac:dyDescent="0.25">
      <c r="AH678" s="198" t="s">
        <v>134</v>
      </c>
      <c r="AI678" s="156">
        <f>_xll.qlCalendarAdvance("TARGET",AI677,AH678,"mf")</f>
        <v>43776</v>
      </c>
      <c r="AJ678" s="199">
        <f>_xll.xlShmInterpRateFwd(curveName,AI678,,5,AI679)</f>
        <v>1.9791863615523293E-4</v>
      </c>
    </row>
    <row r="679" spans="34:36" ht="11.25" customHeight="1" x14ac:dyDescent="0.25">
      <c r="AH679" s="198" t="s">
        <v>134</v>
      </c>
      <c r="AI679" s="156">
        <f>_xll.qlCalendarAdvance("TARGET",AI678,AH679,"mf")</f>
        <v>43777</v>
      </c>
      <c r="AJ679" s="199">
        <f>_xll.xlShmInterpRateFwd(curveName,AI679,,5,AI680)</f>
        <v>2.0937339458069432E-4</v>
      </c>
    </row>
    <row r="680" spans="34:36" ht="11.25" customHeight="1" x14ac:dyDescent="0.25">
      <c r="AH680" s="198" t="s">
        <v>134</v>
      </c>
      <c r="AI680" s="156">
        <f>_xll.qlCalendarAdvance("TARGET",AI679,AH680,"mf")</f>
        <v>43780</v>
      </c>
      <c r="AJ680" s="199">
        <f>_xll.xlShmInterpRateFwd(curveName,AI680,,5,AI681)</f>
        <v>2.2084262814418471E-4</v>
      </c>
    </row>
    <row r="681" spans="34:36" ht="11.25" customHeight="1" x14ac:dyDescent="0.25">
      <c r="AH681" s="198" t="s">
        <v>134</v>
      </c>
      <c r="AI681" s="156">
        <f>_xll.qlCalendarAdvance("TARGET",AI680,AH681,"mf")</f>
        <v>43781</v>
      </c>
      <c r="AJ681" s="199">
        <f>_xll.xlShmInterpRateFwd(curveName,AI681,,5,AI682)</f>
        <v>2.2658467814683076E-4</v>
      </c>
    </row>
    <row r="682" spans="34:36" ht="11.25" customHeight="1" x14ac:dyDescent="0.25">
      <c r="AH682" s="198" t="s">
        <v>134</v>
      </c>
      <c r="AI682" s="156">
        <f>_xll.qlCalendarAdvance("TARGET",AI681,AH682,"mf")</f>
        <v>43782</v>
      </c>
      <c r="AJ682" s="199">
        <f>_xll.xlShmInterpRateFwd(curveName,AI682,,5,AI683)</f>
        <v>2.3233116100001904E-4</v>
      </c>
    </row>
    <row r="683" spans="34:36" ht="11.25" customHeight="1" x14ac:dyDescent="0.25">
      <c r="AH683" s="198" t="s">
        <v>134</v>
      </c>
      <c r="AI683" s="156">
        <f>_xll.qlCalendarAdvance("TARGET",AI682,AH683,"mf")</f>
        <v>43783</v>
      </c>
      <c r="AJ683" s="199">
        <f>_xll.xlShmInterpRateFwd(curveName,AI683,,5,AI684)</f>
        <v>2.3808208326892566E-4</v>
      </c>
    </row>
    <row r="684" spans="34:36" ht="11.25" customHeight="1" x14ac:dyDescent="0.25">
      <c r="AH684" s="198" t="s">
        <v>134</v>
      </c>
      <c r="AI684" s="156">
        <f>_xll.qlCalendarAdvance("TARGET",AI683,AH684,"mf")</f>
        <v>43784</v>
      </c>
      <c r="AJ684" s="199">
        <f>_xll.xlShmInterpRateFwd(curveName,AI684,,5,AI685)</f>
        <v>2.4959892645788422E-4</v>
      </c>
    </row>
    <row r="685" spans="34:36" ht="11.25" customHeight="1" x14ac:dyDescent="0.25">
      <c r="AH685" s="198" t="s">
        <v>134</v>
      </c>
      <c r="AI685" s="156">
        <f>_xll.qlCalendarAdvance("TARGET",AI684,AH685,"mf")</f>
        <v>43787</v>
      </c>
      <c r="AJ685" s="199">
        <f>_xll.xlShmInterpRateFwd(curveName,AI685,,5,AI686)</f>
        <v>2.6113028730978787E-4</v>
      </c>
    </row>
    <row r="686" spans="34:36" ht="11.25" customHeight="1" x14ac:dyDescent="0.25">
      <c r="AH686" s="198" t="s">
        <v>134</v>
      </c>
      <c r="AI686" s="156">
        <f>_xll.qlCalendarAdvance("TARGET",AI685,AH686,"mf")</f>
        <v>43788</v>
      </c>
      <c r="AJ686" s="199">
        <f>_xll.xlShmInterpRateFwd(curveName,AI686,,5,AI687)</f>
        <v>2.6690349804340673E-4</v>
      </c>
    </row>
    <row r="687" spans="34:36" ht="11.25" customHeight="1" x14ac:dyDescent="0.25">
      <c r="AH687" s="198" t="s">
        <v>134</v>
      </c>
      <c r="AI687" s="156">
        <f>_xll.qlCalendarAdvance("TARGET",AI686,AH687,"mf")</f>
        <v>43789</v>
      </c>
      <c r="AJ687" s="199">
        <f>_xll.xlShmInterpRateFwd(curveName,AI687,,5,AI688)</f>
        <v>2.7268118478772298E-4</v>
      </c>
    </row>
    <row r="688" spans="34:36" ht="11.25" customHeight="1" x14ac:dyDescent="0.25">
      <c r="AH688" s="198" t="s">
        <v>134</v>
      </c>
      <c r="AI688" s="156">
        <f>_xll.qlCalendarAdvance("TARGET",AI687,AH688,"mf")</f>
        <v>43790</v>
      </c>
      <c r="AJ688" s="199">
        <f>_xll.xlShmInterpRateFwd(curveName,AI688,,5,AI689)</f>
        <v>2.7846335398635098E-4</v>
      </c>
    </row>
    <row r="689" spans="34:36" ht="11.25" customHeight="1" x14ac:dyDescent="0.25">
      <c r="AH689" s="198" t="s">
        <v>134</v>
      </c>
      <c r="AI689" s="156">
        <f>_xll.qlCalendarAdvance("TARGET",AI688,AH689,"mf")</f>
        <v>43791</v>
      </c>
      <c r="AJ689" s="199">
        <f>_xll.xlShmInterpRateFwd(curveName,AI689,,5,AI690)</f>
        <v>2.9004289447661605E-4</v>
      </c>
    </row>
    <row r="690" spans="34:36" ht="11.25" customHeight="1" x14ac:dyDescent="0.25">
      <c r="AH690" s="198" t="s">
        <v>134</v>
      </c>
      <c r="AI690" s="156">
        <f>_xll.qlCalendarAdvance("TARGET",AI689,AH690,"mf")</f>
        <v>43794</v>
      </c>
      <c r="AJ690" s="199">
        <f>_xll.xlShmInterpRateFwd(curveName,AI690,,5,AI691)</f>
        <v>3.0163697682108163E-4</v>
      </c>
    </row>
    <row r="691" spans="34:36" ht="11.25" customHeight="1" x14ac:dyDescent="0.25">
      <c r="AH691" s="198" t="s">
        <v>134</v>
      </c>
      <c r="AI691" s="156">
        <f>_xll.qlCalendarAdvance("TARGET",AI690,AH691,"mf")</f>
        <v>43795</v>
      </c>
      <c r="AJ691" s="199">
        <f>_xll.xlShmInterpRateFwd(curveName,AI691,,5,AI692)</f>
        <v>3.0744164983959775E-4</v>
      </c>
    </row>
    <row r="692" spans="34:36" ht="11.25" customHeight="1" x14ac:dyDescent="0.25">
      <c r="AH692" s="198" t="s">
        <v>134</v>
      </c>
      <c r="AI692" s="156">
        <f>_xll.qlCalendarAdvance("TARGET",AI691,AH692,"mf")</f>
        <v>43796</v>
      </c>
      <c r="AJ692" s="199">
        <f>_xll.xlShmInterpRateFwd(curveName,AI692,,5,AI693)</f>
        <v>3.1325084215059047E-4</v>
      </c>
    </row>
    <row r="693" spans="34:36" ht="11.25" customHeight="1" x14ac:dyDescent="0.25">
      <c r="AH693" s="198" t="s">
        <v>134</v>
      </c>
      <c r="AI693" s="156">
        <f>_xll.qlCalendarAdvance("TARGET",AI692,AH693,"mf")</f>
        <v>43797</v>
      </c>
      <c r="AJ693" s="199">
        <f>_xll.xlShmInterpRateFwd(curveName,AI693,,5,AI694)</f>
        <v>3.1906455987349629E-4</v>
      </c>
    </row>
    <row r="694" spans="34:36" ht="11.25" customHeight="1" x14ac:dyDescent="0.25">
      <c r="AH694" s="198" t="s">
        <v>134</v>
      </c>
      <c r="AI694" s="156">
        <f>_xll.qlCalendarAdvance("TARGET",AI693,AH694,"mf")</f>
        <v>43798</v>
      </c>
      <c r="AJ694" s="199">
        <f>_xll.xlShmInterpRateFwd(curveName,AI694,,5,AI695)</f>
        <v>3.3070741047470296E-4</v>
      </c>
    </row>
    <row r="695" spans="34:36" ht="11.25" customHeight="1" x14ac:dyDescent="0.25">
      <c r="AH695" s="198" t="s">
        <v>134</v>
      </c>
      <c r="AI695" s="156">
        <f>_xll.qlCalendarAdvance("TARGET",AI694,AH695,"mf")</f>
        <v>43801</v>
      </c>
      <c r="AJ695" s="199">
        <f>_xll.xlShmInterpRateFwd(curveName,AI695,,5,AI696)</f>
        <v>3.4236480808348267E-4</v>
      </c>
    </row>
    <row r="696" spans="34:36" ht="11.25" customHeight="1" x14ac:dyDescent="0.25">
      <c r="AH696" s="198" t="s">
        <v>134</v>
      </c>
      <c r="AI696" s="156">
        <f>_xll.qlCalendarAdvance("TARGET",AI695,AH696,"mf")</f>
        <v>43802</v>
      </c>
      <c r="AJ696" s="199">
        <f>_xll.xlShmInterpRateFwd(curveName,AI696,,5,AI697)</f>
        <v>3.4820124530591124E-4</v>
      </c>
    </row>
    <row r="697" spans="34:36" ht="11.25" customHeight="1" x14ac:dyDescent="0.25">
      <c r="AH697" s="198" t="s">
        <v>134</v>
      </c>
      <c r="AI697" s="156">
        <f>_xll.qlCalendarAdvance("TARGET",AI696,AH697,"mf")</f>
        <v>43803</v>
      </c>
      <c r="AJ697" s="199">
        <f>_xll.xlShmInterpRateFwd(curveName,AI697,,5,AI698)</f>
        <v>3.5404224469741836E-4</v>
      </c>
    </row>
    <row r="698" spans="34:36" ht="11.25" customHeight="1" x14ac:dyDescent="0.25">
      <c r="AH698" s="198" t="s">
        <v>134</v>
      </c>
      <c r="AI698" s="156">
        <f>_xll.qlCalendarAdvance("TARGET",AI697,AH698,"mf")</f>
        <v>43804</v>
      </c>
      <c r="AJ698" s="199">
        <f>_xll.xlShmInterpRateFwd(curveName,AI698,,5,AI699)</f>
        <v>3.5988781266111085E-4</v>
      </c>
    </row>
    <row r="699" spans="34:36" ht="11.25" customHeight="1" x14ac:dyDescent="0.25">
      <c r="AH699" s="198" t="s">
        <v>134</v>
      </c>
      <c r="AI699" s="156">
        <f>_xll.qlCalendarAdvance("TARGET",AI698,AH699,"mf")</f>
        <v>43805</v>
      </c>
      <c r="AJ699" s="199">
        <f>_xll.xlShmInterpRateFwd(curveName,AI699,,5,AI700)</f>
        <v>3.7159458612238559E-4</v>
      </c>
    </row>
    <row r="700" spans="34:36" ht="11.25" customHeight="1" x14ac:dyDescent="0.25">
      <c r="AH700" s="198" t="s">
        <v>134</v>
      </c>
      <c r="AI700" s="156">
        <f>_xll.qlCalendarAdvance("TARGET",AI699,AH700,"mf")</f>
        <v>43808</v>
      </c>
      <c r="AJ700" s="199">
        <f>_xll.xlShmInterpRateFwd(curveName,AI700,,5,AI701)</f>
        <v>3.8331589286980008E-4</v>
      </c>
    </row>
    <row r="701" spans="34:36" ht="11.25" customHeight="1" x14ac:dyDescent="0.25">
      <c r="AH701" s="198" t="s">
        <v>134</v>
      </c>
      <c r="AI701" s="156">
        <f>_xll.qlCalendarAdvance("TARGET",AI700,AH701,"mf")</f>
        <v>43809</v>
      </c>
      <c r="AJ701" s="199">
        <f>_xll.xlShmInterpRateFwd(curveName,AI701,,5,AI702)</f>
        <v>3.8918439572926326E-4</v>
      </c>
    </row>
    <row r="702" spans="34:36" ht="11.25" customHeight="1" x14ac:dyDescent="0.25">
      <c r="AH702" s="198" t="s">
        <v>134</v>
      </c>
      <c r="AI702" s="156">
        <f>_xll.qlCalendarAdvance("TARGET",AI701,AH702,"mf")</f>
        <v>43810</v>
      </c>
      <c r="AJ702" s="199">
        <f>_xll.xlShmInterpRateFwd(curveName,AI702,,5,AI703)</f>
        <v>3.950575040396944E-4</v>
      </c>
    </row>
    <row r="703" spans="34:36" ht="11.25" customHeight="1" x14ac:dyDescent="0.25">
      <c r="AH703" s="198" t="s">
        <v>134</v>
      </c>
      <c r="AI703" s="156">
        <f>_xll.qlCalendarAdvance("TARGET",AI702,AH703,"mf")</f>
        <v>43811</v>
      </c>
      <c r="AJ703" s="199">
        <f>_xll.xlShmInterpRateFwd(curveName,AI703,,5,AI704)</f>
        <v>4.0093522400159228E-4</v>
      </c>
    </row>
    <row r="704" spans="34:36" ht="11.25" customHeight="1" x14ac:dyDescent="0.25">
      <c r="AH704" s="198" t="s">
        <v>134</v>
      </c>
      <c r="AI704" s="156">
        <f>_xll.qlCalendarAdvance("TARGET",AI703,AH704,"mf")</f>
        <v>43812</v>
      </c>
      <c r="AJ704" s="199">
        <f>_xll.xlShmInterpRateFwd(curveName,AI704,,5,AI705)</f>
        <v>4.1270653319256539E-4</v>
      </c>
    </row>
    <row r="705" spans="34:36" ht="11.25" customHeight="1" x14ac:dyDescent="0.25">
      <c r="AH705" s="198" t="s">
        <v>134</v>
      </c>
      <c r="AI705" s="156">
        <f>_xll.qlCalendarAdvance("TARGET",AI704,AH705,"mf")</f>
        <v>43815</v>
      </c>
      <c r="AJ705" s="199">
        <f>_xll.xlShmInterpRateFwd(curveName,AI705,,5,AI706)</f>
        <v>4.2449234267188989E-4</v>
      </c>
    </row>
    <row r="706" spans="34:36" ht="11.25" customHeight="1" x14ac:dyDescent="0.25">
      <c r="AH706" s="198" t="s">
        <v>134</v>
      </c>
      <c r="AI706" s="156">
        <f>_xll.qlCalendarAdvance("TARGET",AI705,AH706,"mf")</f>
        <v>43816</v>
      </c>
      <c r="AJ706" s="199">
        <f>_xll.xlShmInterpRateFwd(curveName,AI706,,5,AI707)</f>
        <v>4.3039321304765444E-4</v>
      </c>
    </row>
    <row r="707" spans="34:36" ht="11.25" customHeight="1" x14ac:dyDescent="0.25">
      <c r="AH707" s="198" t="s">
        <v>134</v>
      </c>
      <c r="AI707" s="156">
        <f>_xll.qlCalendarAdvance("TARGET",AI706,AH707,"mf")</f>
        <v>43817</v>
      </c>
      <c r="AJ707" s="199">
        <f>_xll.xlShmInterpRateFwd(curveName,AI707,,5,AI708)</f>
        <v>4.3629873175109998E-4</v>
      </c>
    </row>
    <row r="708" spans="34:36" ht="11.25" customHeight="1" x14ac:dyDescent="0.25">
      <c r="AH708" s="198" t="s">
        <v>134</v>
      </c>
      <c r="AI708" s="156">
        <f>_xll.qlCalendarAdvance("TARGET",AI707,AH708,"mf")</f>
        <v>43818</v>
      </c>
      <c r="AJ708" s="199">
        <f>_xll.xlShmInterpRateFwd(curveName,AI708,,5,AI709)</f>
        <v>4.4220890526639611E-4</v>
      </c>
    </row>
    <row r="709" spans="34:36" ht="11.25" customHeight="1" x14ac:dyDescent="0.25">
      <c r="AH709" s="198" t="s">
        <v>134</v>
      </c>
      <c r="AI709" s="156">
        <f>_xll.qlCalendarAdvance("TARGET",AI708,AH709,"mf")</f>
        <v>43819</v>
      </c>
      <c r="AJ709" s="199">
        <f>_xll.xlShmInterpRateFwd(curveName,AI709,,5,AI710)</f>
        <v>4.5404536345281958E-4</v>
      </c>
    </row>
    <row r="710" spans="34:36" ht="11.25" customHeight="1" x14ac:dyDescent="0.25">
      <c r="AH710" s="198" t="s">
        <v>134</v>
      </c>
      <c r="AI710" s="156">
        <f>_xll.qlCalendarAdvance("TARGET",AI709,AH710,"mf")</f>
        <v>43822</v>
      </c>
      <c r="AJ710" s="199">
        <f>_xll.xlShmInterpRateFwd(curveName,AI710,,5,AI711)</f>
        <v>4.658962692274828E-4</v>
      </c>
    </row>
    <row r="711" spans="34:36" ht="11.25" customHeight="1" x14ac:dyDescent="0.25">
      <c r="AH711" s="198" t="s">
        <v>134</v>
      </c>
      <c r="AI711" s="156">
        <f>_xll.qlCalendarAdvance("TARGET",AI710,AH711,"mf")</f>
        <v>43823</v>
      </c>
      <c r="AJ711" s="199">
        <f>_xll.xlShmInterpRateFwd(curveName,AI711,,5,AI712)</f>
        <v>4.7777023078067406E-4</v>
      </c>
    </row>
    <row r="712" spans="34:36" ht="11.25" customHeight="1" x14ac:dyDescent="0.25">
      <c r="AH712" s="198" t="s">
        <v>134</v>
      </c>
      <c r="AI712" s="156">
        <f>_xll.qlCalendarAdvance("TARGET",AI711,AH712,"mf")</f>
        <v>43826</v>
      </c>
      <c r="AJ712" s="199">
        <f>_xll.xlShmInterpRateFwd(curveName,AI712,,5,AI713)</f>
        <v>4.9561318866547951E-4</v>
      </c>
    </row>
    <row r="713" spans="34:36" ht="11.25" customHeight="1" x14ac:dyDescent="0.25">
      <c r="AH713" s="198" t="s">
        <v>134</v>
      </c>
      <c r="AI713" s="156">
        <f>_xll.qlCalendarAdvance("TARGET",AI712,AH713,"mf")</f>
        <v>43829</v>
      </c>
      <c r="AJ713" s="199">
        <f>_xll.xlShmInterpRateFwd(curveName,AI713,,5,AI714)</f>
        <v>5.0752978407445505E-4</v>
      </c>
    </row>
    <row r="714" spans="34:36" ht="11.25" customHeight="1" x14ac:dyDescent="0.25">
      <c r="AH714" s="198" t="s">
        <v>134</v>
      </c>
      <c r="AI714" s="156">
        <f>_xll.qlCalendarAdvance("TARGET",AI713,AH714,"mf")</f>
        <v>43830</v>
      </c>
      <c r="AJ714" s="199">
        <f>_xll.xlShmInterpRateFwd(curveName,AI714,,5,AI715)</f>
        <v>5.1648228188009681E-4</v>
      </c>
    </row>
    <row r="715" spans="34:36" ht="11.25" customHeight="1" x14ac:dyDescent="0.25">
      <c r="AH715" s="198" t="s">
        <v>134</v>
      </c>
      <c r="AI715" s="156">
        <f>_xll.qlCalendarAdvance("TARGET",AI714,AH715,"mf")</f>
        <v>43832</v>
      </c>
      <c r="AJ715" s="199">
        <f>_xll.xlShmInterpRateFwd(curveName,AI715,,5,AI716)</f>
        <v>5.2544352444634096E-4</v>
      </c>
    </row>
    <row r="716" spans="34:36" ht="11.25" customHeight="1" x14ac:dyDescent="0.25">
      <c r="AH716" s="198" t="s">
        <v>134</v>
      </c>
      <c r="AI716" s="156">
        <f>_xll.qlCalendarAdvance("TARGET",AI715,AH716,"mf")</f>
        <v>43833</v>
      </c>
      <c r="AJ716" s="199">
        <f>_xll.xlShmInterpRateFwd(curveName,AI716,,5,AI717)</f>
        <v>5.3741212057420201E-4</v>
      </c>
    </row>
    <row r="717" spans="34:36" ht="11.25" customHeight="1" x14ac:dyDescent="0.25">
      <c r="AH717" s="198" t="s">
        <v>134</v>
      </c>
      <c r="AI717" s="156">
        <f>_xll.qlCalendarAdvance("TARGET",AI716,AH717,"mf")</f>
        <v>43836</v>
      </c>
      <c r="AJ717" s="199">
        <f>_xll.xlShmInterpRateFwd(curveName,AI717,,5,AI718)</f>
        <v>5.4939499879399372E-4</v>
      </c>
    </row>
    <row r="718" spans="34:36" ht="11.25" customHeight="1" x14ac:dyDescent="0.25">
      <c r="AH718" s="198" t="s">
        <v>134</v>
      </c>
      <c r="AI718" s="156">
        <f>_xll.qlCalendarAdvance("TARGET",AI717,AH718,"mf")</f>
        <v>43837</v>
      </c>
      <c r="AJ718" s="199">
        <f>_xll.xlShmInterpRateFwd(curveName,AI718,,5,AI719)</f>
        <v>5.5539478121518831E-4</v>
      </c>
    </row>
    <row r="719" spans="34:36" ht="11.25" customHeight="1" x14ac:dyDescent="0.25">
      <c r="AH719" s="198" t="s">
        <v>134</v>
      </c>
      <c r="AI719" s="156">
        <f>_xll.qlCalendarAdvance("TARGET",AI718,AH719,"mf")</f>
        <v>43838</v>
      </c>
      <c r="AJ719" s="199">
        <f>_xll.xlShmInterpRateFwd(curveName,AI719,,5,AI720)</f>
        <v>5.6139934132396234E-4</v>
      </c>
    </row>
    <row r="720" spans="34:36" ht="11.25" customHeight="1" x14ac:dyDescent="0.25">
      <c r="AH720" s="198" t="s">
        <v>134</v>
      </c>
      <c r="AI720" s="156">
        <f>_xll.qlCalendarAdvance("TARGET",AI719,AH720,"mf")</f>
        <v>43839</v>
      </c>
      <c r="AJ720" s="199">
        <f>_xll.xlShmInterpRateFwd(curveName,AI720,,5,AI721)</f>
        <v>5.6740868548293987E-4</v>
      </c>
    </row>
    <row r="721" spans="34:36" ht="11.25" customHeight="1" x14ac:dyDescent="0.25">
      <c r="AH721" s="198" t="s">
        <v>134</v>
      </c>
      <c r="AI721" s="156">
        <f>_xll.qlCalendarAdvance("TARGET",AI720,AH721,"mf")</f>
        <v>43840</v>
      </c>
      <c r="AJ721" s="199">
        <f>_xll.xlShmInterpRateFwd(curveName,AI721,,5,AI722)</f>
        <v>5.7944427102561984E-4</v>
      </c>
    </row>
    <row r="722" spans="34:36" ht="11.25" customHeight="1" x14ac:dyDescent="0.25">
      <c r="AH722" s="198" t="s">
        <v>134</v>
      </c>
      <c r="AI722" s="156">
        <f>_xll.qlCalendarAdvance("TARGET",AI721,AH722,"mf")</f>
        <v>43843</v>
      </c>
      <c r="AJ722" s="199">
        <f>_xll.xlShmInterpRateFwd(curveName,AI722,,5,AI723)</f>
        <v>5.9149402501062391E-4</v>
      </c>
    </row>
    <row r="723" spans="34:36" ht="11.25" customHeight="1" x14ac:dyDescent="0.25">
      <c r="AH723" s="198" t="s">
        <v>134</v>
      </c>
      <c r="AI723" s="156">
        <f>_xll.qlCalendarAdvance("TARGET",AI722,AH723,"mf")</f>
        <v>43844</v>
      </c>
      <c r="AJ723" s="199">
        <f>_xll.xlShmInterpRateFwd(curveName,AI723,,5,AI724)</f>
        <v>5.9752738141554968E-4</v>
      </c>
    </row>
    <row r="724" spans="34:36" ht="11.25" customHeight="1" x14ac:dyDescent="0.25">
      <c r="AH724" s="198" t="s">
        <v>134</v>
      </c>
      <c r="AI724" s="156">
        <f>_xll.qlCalendarAdvance("TARGET",AI723,AH724,"mf")</f>
        <v>43845</v>
      </c>
      <c r="AJ724" s="199">
        <f>_xll.xlShmInterpRateFwd(curveName,AI724,,5,AI725)</f>
        <v>6.0356555866865943E-4</v>
      </c>
    </row>
    <row r="725" spans="34:36" ht="11.25" customHeight="1" x14ac:dyDescent="0.25">
      <c r="AH725" s="198" t="s">
        <v>134</v>
      </c>
      <c r="AI725" s="156">
        <f>_xll.qlCalendarAdvance("TARGET",AI724,AH725,"mf")</f>
        <v>43846</v>
      </c>
      <c r="AJ725" s="199">
        <f>_xll.xlShmInterpRateFwd(curveName,AI725,,5,AI726)</f>
        <v>6.0960856309206265E-4</v>
      </c>
    </row>
    <row r="726" spans="34:36" ht="11.25" customHeight="1" x14ac:dyDescent="0.25">
      <c r="AH726" s="198" t="s">
        <v>134</v>
      </c>
      <c r="AI726" s="156">
        <f>_xll.qlCalendarAdvance("TARGET",AI725,AH726,"mf")</f>
        <v>43847</v>
      </c>
      <c r="AJ726" s="199">
        <f>_xll.xlShmInterpRateFwd(curveName,AI726,,5,AI727)</f>
        <v>6.2171175172628099E-4</v>
      </c>
    </row>
    <row r="727" spans="34:36" ht="11.25" customHeight="1" x14ac:dyDescent="0.25">
      <c r="AH727" s="198" t="s">
        <v>134</v>
      </c>
      <c r="AI727" s="156">
        <f>_xll.qlCalendarAdvance("TARGET",AI726,AH727,"mf")</f>
        <v>43850</v>
      </c>
      <c r="AJ727" s="199">
        <f>_xll.xlShmInterpRateFwd(curveName,AI727,,5,AI728)</f>
        <v>6.3382897427066611E-4</v>
      </c>
    </row>
    <row r="728" spans="34:36" ht="11.25" customHeight="1" x14ac:dyDescent="0.25">
      <c r="AH728" s="198" t="s">
        <v>134</v>
      </c>
      <c r="AI728" s="156">
        <f>_xll.qlCalendarAdvance("TARGET",AI727,AH728,"mf")</f>
        <v>43851</v>
      </c>
      <c r="AJ728" s="199">
        <f>_xll.xlShmInterpRateFwd(curveName,AI728,,5,AI729)</f>
        <v>6.3989620637849908E-4</v>
      </c>
    </row>
    <row r="729" spans="34:36" ht="11.25" customHeight="1" x14ac:dyDescent="0.25">
      <c r="AH729" s="198" t="s">
        <v>134</v>
      </c>
      <c r="AI729" s="156">
        <f>_xll.qlCalendarAdvance("TARGET",AI728,AH729,"mf")</f>
        <v>43852</v>
      </c>
      <c r="AJ729" s="199">
        <f>_xll.xlShmInterpRateFwd(curveName,AI729,,5,AI730)</f>
        <v>6.4596830245465639E-4</v>
      </c>
    </row>
    <row r="730" spans="34:36" ht="11.25" customHeight="1" x14ac:dyDescent="0.25">
      <c r="AH730" s="198" t="s">
        <v>134</v>
      </c>
      <c r="AI730" s="156">
        <f>_xll.qlCalendarAdvance("TARGET",AI729,AH730,"mf")</f>
        <v>43853</v>
      </c>
      <c r="AJ730" s="199">
        <f>_xll.xlShmInterpRateFwd(curveName,AI730,,5,AI731)</f>
        <v>6.5204526865916238E-4</v>
      </c>
    </row>
    <row r="731" spans="34:36" ht="11.25" customHeight="1" x14ac:dyDescent="0.25">
      <c r="AH731" s="198" t="s">
        <v>134</v>
      </c>
      <c r="AI731" s="156">
        <f>_xll.qlCalendarAdvance("TARGET",AI730,AH731,"mf")</f>
        <v>43854</v>
      </c>
      <c r="AJ731" s="199">
        <f>_xll.xlShmInterpRateFwd(curveName,AI731,,5,AI732)</f>
        <v>6.6421667451288719E-4</v>
      </c>
    </row>
    <row r="732" spans="34:36" ht="11.25" customHeight="1" x14ac:dyDescent="0.25">
      <c r="AH732" s="198" t="s">
        <v>134</v>
      </c>
      <c r="AI732" s="156">
        <f>_xll.qlCalendarAdvance("TARGET",AI731,AH732,"mf")</f>
        <v>43857</v>
      </c>
      <c r="AJ732" s="199">
        <f>_xll.xlShmInterpRateFwd(curveName,AI732,,5,AI733)</f>
        <v>6.764019583259251E-4</v>
      </c>
    </row>
    <row r="733" spans="34:36" ht="11.25" customHeight="1" x14ac:dyDescent="0.25">
      <c r="AH733" s="198" t="s">
        <v>134</v>
      </c>
      <c r="AI733" s="156">
        <f>_xll.qlCalendarAdvance("TARGET",AI732,AH733,"mf")</f>
        <v>43858</v>
      </c>
      <c r="AJ733" s="199">
        <f>_xll.xlShmInterpRateFwd(curveName,AI733,,5,AI734)</f>
        <v>6.8250336777520742E-4</v>
      </c>
    </row>
    <row r="734" spans="34:36" ht="11.25" customHeight="1" x14ac:dyDescent="0.25">
      <c r="AH734" s="198" t="s">
        <v>134</v>
      </c>
      <c r="AI734" s="156">
        <f>_xll.qlCalendarAdvance("TARGET",AI733,AH734,"mf")</f>
        <v>43859</v>
      </c>
      <c r="AJ734" s="199">
        <f>_xll.xlShmInterpRateFwd(curveName,AI734,,5,AI735)</f>
        <v>6.8860968431301312E-4</v>
      </c>
    </row>
    <row r="735" spans="34:36" ht="11.25" customHeight="1" x14ac:dyDescent="0.25">
      <c r="AH735" s="198" t="s">
        <v>134</v>
      </c>
      <c r="AI735" s="156">
        <f>_xll.qlCalendarAdvance("TARGET",AI734,AH735,"mf")</f>
        <v>43860</v>
      </c>
      <c r="AJ735" s="199">
        <f>_xll.xlShmInterpRateFwd(curveName,AI735,,5,AI736)</f>
        <v>6.9472091393728232E-4</v>
      </c>
    </row>
    <row r="736" spans="34:36" ht="11.25" customHeight="1" x14ac:dyDescent="0.25">
      <c r="AH736" s="198" t="s">
        <v>134</v>
      </c>
      <c r="AI736" s="156">
        <f>_xll.qlCalendarAdvance("TARGET",AI735,AH736,"mf")</f>
        <v>43861</v>
      </c>
      <c r="AJ736" s="199">
        <f>_xll.xlShmInterpRateFwd(curveName,AI736,,5,AI737)</f>
        <v>7.0696115110923427E-4</v>
      </c>
    </row>
    <row r="737" spans="34:36" ht="11.25" customHeight="1" x14ac:dyDescent="0.25">
      <c r="AH737" s="198" t="s">
        <v>134</v>
      </c>
      <c r="AI737" s="156">
        <f>_xll.qlCalendarAdvance("TARGET",AI736,AH737,"mf")</f>
        <v>43864</v>
      </c>
      <c r="AJ737" s="199">
        <f>_xll.xlShmInterpRateFwd(curveName,AI737,,5,AI738)</f>
        <v>7.192150887284863E-4</v>
      </c>
    </row>
    <row r="738" spans="34:36" ht="11.25" customHeight="1" x14ac:dyDescent="0.25">
      <c r="AH738" s="198" t="s">
        <v>134</v>
      </c>
      <c r="AI738" s="156">
        <f>_xll.qlCalendarAdvance("TARGET",AI737,AH738,"mf")</f>
        <v>43865</v>
      </c>
      <c r="AJ738" s="199">
        <f>_xll.xlShmInterpRateFwd(curveName,AI738,,5,AI739)</f>
        <v>7.2535097711765235E-4</v>
      </c>
    </row>
    <row r="739" spans="34:36" ht="11.25" customHeight="1" x14ac:dyDescent="0.25">
      <c r="AH739" s="198" t="s">
        <v>134</v>
      </c>
      <c r="AI739" s="156">
        <f>_xll.qlCalendarAdvance("TARGET",AI738,AH739,"mf")</f>
        <v>43866</v>
      </c>
      <c r="AJ739" s="199">
        <f>_xll.xlShmInterpRateFwd(curveName,AI739,,5,AI740)</f>
        <v>7.3149181575612413E-4</v>
      </c>
    </row>
    <row r="740" spans="34:36" ht="11.25" customHeight="1" x14ac:dyDescent="0.25">
      <c r="AH740" s="198" t="s">
        <v>134</v>
      </c>
      <c r="AI740" s="156">
        <f>_xll.qlCalendarAdvance("TARGET",AI739,AH740,"mf")</f>
        <v>43867</v>
      </c>
      <c r="AJ740" s="199">
        <f>_xll.xlShmInterpRateFwd(curveName,AI740,,5,AI741)</f>
        <v>7.3763761064185042E-4</v>
      </c>
    </row>
    <row r="741" spans="34:36" ht="11.25" customHeight="1" x14ac:dyDescent="0.25">
      <c r="AH741" s="198" t="s">
        <v>134</v>
      </c>
      <c r="AI741" s="156">
        <f>_xll.qlCalendarAdvance("TARGET",AI740,AH741,"mf")</f>
        <v>43868</v>
      </c>
      <c r="AJ741" s="199">
        <f>_xll.xlShmInterpRateFwd(curveName,AI741,,5,AI742)</f>
        <v>7.4994729331540489E-4</v>
      </c>
    </row>
    <row r="742" spans="34:36" ht="11.25" customHeight="1" x14ac:dyDescent="0.25">
      <c r="AH742" s="198" t="s">
        <v>134</v>
      </c>
      <c r="AI742" s="156">
        <f>_xll.qlCalendarAdvance("TARGET",AI741,AH742,"mf")</f>
        <v>43871</v>
      </c>
      <c r="AJ742" s="199">
        <f>_xll.xlShmInterpRateFwd(curveName,AI742,,5,AI743)</f>
        <v>7.6227047707388181E-4</v>
      </c>
    </row>
    <row r="743" spans="34:36" ht="11.25" customHeight="1" x14ac:dyDescent="0.25">
      <c r="AH743" s="198" t="s">
        <v>134</v>
      </c>
      <c r="AI743" s="156">
        <f>_xll.qlCalendarAdvance("TARGET",AI742,AH743,"mf")</f>
        <v>43872</v>
      </c>
      <c r="AJ743" s="199">
        <f>_xll.xlShmInterpRateFwd(curveName,AI743,,5,AI744)</f>
        <v>7.6844114604230924E-4</v>
      </c>
    </row>
    <row r="744" spans="34:36" ht="11.25" customHeight="1" x14ac:dyDescent="0.25">
      <c r="AH744" s="198" t="s">
        <v>134</v>
      </c>
      <c r="AI744" s="156">
        <f>_xll.qlCalendarAdvance("TARGET",AI743,AH744,"mf")</f>
        <v>43873</v>
      </c>
      <c r="AJ744" s="199">
        <f>_xll.xlShmInterpRateFwd(curveName,AI744,,5,AI745)</f>
        <v>7.7461680846140849E-4</v>
      </c>
    </row>
    <row r="745" spans="34:36" ht="11.25" customHeight="1" x14ac:dyDescent="0.25">
      <c r="AH745" s="198" t="s">
        <v>134</v>
      </c>
      <c r="AI745" s="156">
        <f>_xll.qlCalendarAdvance("TARGET",AI744,AH745,"mf")</f>
        <v>43874</v>
      </c>
      <c r="AJ745" s="199">
        <f>_xll.xlShmInterpRateFwd(curveName,AI745,,5,AI746)</f>
        <v>7.8079747016704382E-4</v>
      </c>
    </row>
    <row r="746" spans="34:36" ht="11.25" customHeight="1" x14ac:dyDescent="0.25">
      <c r="AH746" s="198" t="s">
        <v>134</v>
      </c>
      <c r="AI746" s="156">
        <f>_xll.qlCalendarAdvance("TARGET",AI745,AH746,"mf")</f>
        <v>43875</v>
      </c>
      <c r="AJ746" s="199">
        <f>_xll.xlShmInterpRateFwd(curveName,AI746,,5,AI747)</f>
        <v>7.9317721296732883E-4</v>
      </c>
    </row>
    <row r="747" spans="34:36" ht="11.25" customHeight="1" x14ac:dyDescent="0.25">
      <c r="AH747" s="198" t="s">
        <v>134</v>
      </c>
      <c r="AI747" s="156">
        <f>_xll.qlCalendarAdvance("TARGET",AI746,AH747,"mf")</f>
        <v>43878</v>
      </c>
      <c r="AJ747" s="199">
        <f>_xll.xlShmInterpRateFwd(curveName,AI747,,5,AI748)</f>
        <v>8.0557023492007214E-4</v>
      </c>
    </row>
    <row r="748" spans="34:36" ht="11.25" customHeight="1" x14ac:dyDescent="0.25">
      <c r="AH748" s="198" t="s">
        <v>134</v>
      </c>
      <c r="AI748" s="156">
        <f>_xll.qlCalendarAdvance("TARGET",AI747,AH748,"mf")</f>
        <v>43879</v>
      </c>
      <c r="AJ748" s="199">
        <f>_xll.xlShmInterpRateFwd(curveName,AI748,,5,AI749)</f>
        <v>8.1177598626965583E-4</v>
      </c>
    </row>
    <row r="749" spans="34:36" ht="11.25" customHeight="1" x14ac:dyDescent="0.25">
      <c r="AH749" s="198" t="s">
        <v>134</v>
      </c>
      <c r="AI749" s="156">
        <f>_xll.qlCalendarAdvance("TARGET",AI748,AH749,"mf")</f>
        <v>43880</v>
      </c>
      <c r="AJ749" s="199">
        <f>_xll.xlShmInterpRateFwd(curveName,AI749,,5,AI750)</f>
        <v>8.1798677402819867E-4</v>
      </c>
    </row>
    <row r="750" spans="34:36" ht="11.25" customHeight="1" x14ac:dyDescent="0.25">
      <c r="AH750" s="198" t="s">
        <v>134</v>
      </c>
      <c r="AI750" s="156">
        <f>_xll.qlCalendarAdvance("TARGET",AI749,AH750,"mf")</f>
        <v>43881</v>
      </c>
      <c r="AJ750" s="199">
        <f>_xll.xlShmInterpRateFwd(curveName,AI750,,5,AI751)</f>
        <v>8.2420260427471307E-4</v>
      </c>
    </row>
    <row r="751" spans="34:36" ht="11.25" customHeight="1" x14ac:dyDescent="0.25">
      <c r="AH751" s="198" t="s">
        <v>134</v>
      </c>
      <c r="AI751" s="156">
        <f>_xll.qlCalendarAdvance("TARGET",AI750,AH751,"mf")</f>
        <v>43882</v>
      </c>
      <c r="AJ751" s="199">
        <f>_xll.xlShmInterpRateFwd(curveName,AI751,,5,AI752)</f>
        <v>8.3665302184231217E-4</v>
      </c>
    </row>
    <row r="752" spans="34:36" ht="11.25" customHeight="1" x14ac:dyDescent="0.25">
      <c r="AH752" s="198" t="s">
        <v>134</v>
      </c>
      <c r="AI752" s="156">
        <f>_xll.qlCalendarAdvance("TARGET",AI751,AH752,"mf")</f>
        <v>43885</v>
      </c>
      <c r="AJ752" s="199">
        <f>_xll.xlShmInterpRateFwd(curveName,AI752,,5,AI753)</f>
        <v>8.4911647394956765E-4</v>
      </c>
    </row>
    <row r="753" spans="34:36" ht="11.25" customHeight="1" x14ac:dyDescent="0.25">
      <c r="AH753" s="198" t="s">
        <v>134</v>
      </c>
      <c r="AI753" s="156">
        <f>_xll.qlCalendarAdvance("TARGET",AI752,AH753,"mf")</f>
        <v>43886</v>
      </c>
      <c r="AJ753" s="199">
        <f>_xll.xlShmInterpRateFwd(curveName,AI753,,5,AI754)</f>
        <v>8.5535760928001419E-4</v>
      </c>
    </row>
    <row r="754" spans="34:36" ht="11.25" customHeight="1" x14ac:dyDescent="0.25">
      <c r="AH754" s="198" t="s">
        <v>134</v>
      </c>
      <c r="AI754" s="156">
        <f>_xll.qlCalendarAdvance("TARGET",AI753,AH754,"mf")</f>
        <v>43887</v>
      </c>
      <c r="AJ754" s="199">
        <f>_xll.xlShmInterpRateFwd(curveName,AI754,,5,AI755)</f>
        <v>8.6160382409933831E-4</v>
      </c>
    </row>
    <row r="755" spans="34:36" ht="11.25" customHeight="1" x14ac:dyDescent="0.25">
      <c r="AH755" s="198" t="s">
        <v>134</v>
      </c>
      <c r="AI755" s="156">
        <f>_xll.qlCalendarAdvance("TARGET",AI754,AH755,"mf")</f>
        <v>43888</v>
      </c>
      <c r="AJ755" s="199">
        <f>_xll.xlShmInterpRateFwd(curveName,AI755,,5,AI756)</f>
        <v>8.6785512448656131E-4</v>
      </c>
    </row>
    <row r="756" spans="34:36" ht="11.25" customHeight="1" x14ac:dyDescent="0.25">
      <c r="AH756" s="198" t="s">
        <v>134</v>
      </c>
      <c r="AI756" s="156">
        <f>_xll.qlCalendarAdvance("TARGET",AI755,AH756,"mf")</f>
        <v>43889</v>
      </c>
      <c r="AJ756" s="199">
        <f>_xll.xlShmInterpRateFwd(curveName,AI756,,5,AI757)</f>
        <v>8.8037683174016902E-4</v>
      </c>
    </row>
    <row r="757" spans="34:36" ht="11.25" customHeight="1" x14ac:dyDescent="0.25">
      <c r="AH757" s="198" t="s">
        <v>134</v>
      </c>
      <c r="AI757" s="156">
        <f>_xll.qlCalendarAdvance("TARGET",AI756,AH757,"mf")</f>
        <v>43892</v>
      </c>
      <c r="AJ757" s="199">
        <f>_xll.xlShmInterpRateFwd(curveName,AI757,,5,AI758)</f>
        <v>8.9291130576684037E-4</v>
      </c>
    </row>
    <row r="758" spans="34:36" ht="11.25" customHeight="1" x14ac:dyDescent="0.25">
      <c r="AH758" s="198" t="s">
        <v>134</v>
      </c>
      <c r="AI758" s="156">
        <f>_xll.qlCalendarAdvance("TARGET",AI757,AH758,"mf")</f>
        <v>43893</v>
      </c>
      <c r="AJ758" s="199">
        <f>_xll.xlShmInterpRateFwd(curveName,AI758,,5,AI759)</f>
        <v>8.9918812679985825E-4</v>
      </c>
    </row>
    <row r="759" spans="34:36" ht="11.25" customHeight="1" x14ac:dyDescent="0.25">
      <c r="AH759" s="198" t="s">
        <v>134</v>
      </c>
      <c r="AI759" s="156">
        <f>_xll.qlCalendarAdvance("TARGET",AI758,AH759,"mf")</f>
        <v>43894</v>
      </c>
      <c r="AJ759" s="199">
        <f>_xll.xlShmInterpRateFwd(curveName,AI759,,5,AI760)</f>
        <v>9.0547007023964083E-4</v>
      </c>
    </row>
    <row r="760" spans="34:36" ht="11.25" customHeight="1" x14ac:dyDescent="0.25">
      <c r="AH760" s="198" t="s">
        <v>134</v>
      </c>
      <c r="AI760" s="156">
        <f>_xll.qlCalendarAdvance("TARGET",AI759,AH760,"mf")</f>
        <v>43895</v>
      </c>
      <c r="AJ760" s="199">
        <f>_xll.xlShmInterpRateFwd(curveName,AI760,,5,AI761)</f>
        <v>9.1175714257045177E-4</v>
      </c>
    </row>
    <row r="761" spans="34:36" ht="11.25" customHeight="1" x14ac:dyDescent="0.25">
      <c r="AH761" s="198" t="s">
        <v>134</v>
      </c>
      <c r="AI761" s="156">
        <f>_xll.qlCalendarAdvance("TARGET",AI760,AH761,"mf")</f>
        <v>43896</v>
      </c>
      <c r="AJ761" s="199">
        <f>_xll.xlShmInterpRateFwd(curveName,AI761,,5,AI762)</f>
        <v>9.2435075448330764E-4</v>
      </c>
    </row>
    <row r="762" spans="34:36" ht="11.25" customHeight="1" x14ac:dyDescent="0.25">
      <c r="AH762" s="198" t="s">
        <v>134</v>
      </c>
      <c r="AI762" s="156">
        <f>_xll.qlCalendarAdvance("TARGET",AI761,AH762,"mf")</f>
        <v>43899</v>
      </c>
      <c r="AJ762" s="199">
        <f>_xll.xlShmInterpRateFwd(curveName,AI762,,5,AI763)</f>
        <v>9.3695684197939904E-4</v>
      </c>
    </row>
    <row r="763" spans="34:36" ht="11.25" customHeight="1" x14ac:dyDescent="0.25">
      <c r="AH763" s="198" t="s">
        <v>134</v>
      </c>
      <c r="AI763" s="156">
        <f>_xll.qlCalendarAdvance("TARGET",AI762,AH763,"mf")</f>
        <v>43900</v>
      </c>
      <c r="AJ763" s="199">
        <f>_xll.xlShmInterpRateFwd(curveName,AI763,,5,AI764)</f>
        <v>9.4326965031556317E-4</v>
      </c>
    </row>
    <row r="764" spans="34:36" ht="11.25" customHeight="1" x14ac:dyDescent="0.25">
      <c r="AH764" s="198" t="s">
        <v>134</v>
      </c>
      <c r="AI764" s="156">
        <f>_xll.qlCalendarAdvance("TARGET",AI763,AH764,"mf")</f>
        <v>43901</v>
      </c>
      <c r="AJ764" s="199">
        <f>_xll.xlShmInterpRateFwd(curveName,AI764,,5,AI765)</f>
        <v>9.4958762413853469E-4</v>
      </c>
    </row>
    <row r="765" spans="34:36" ht="11.25" customHeight="1" x14ac:dyDescent="0.25">
      <c r="AH765" s="198" t="s">
        <v>134</v>
      </c>
      <c r="AI765" s="156">
        <f>_xll.qlCalendarAdvance("TARGET",AI764,AH765,"mf")</f>
        <v>43902</v>
      </c>
      <c r="AJ765" s="199">
        <f>_xll.xlShmInterpRateFwd(curveName,AI765,,5,AI766)</f>
        <v>9.5591076993258722E-4</v>
      </c>
    </row>
    <row r="766" spans="34:36" ht="11.25" customHeight="1" x14ac:dyDescent="0.25">
      <c r="AH766" s="198" t="s">
        <v>134</v>
      </c>
      <c r="AI766" s="156">
        <f>_xll.qlCalendarAdvance("TARGET",AI765,AH766,"mf")</f>
        <v>43903</v>
      </c>
      <c r="AJ766" s="199">
        <f>_xll.xlShmInterpRateFwd(curveName,AI766,,5,AI767)</f>
        <v>9.685769018492773E-4</v>
      </c>
    </row>
    <row r="767" spans="34:36" ht="11.25" customHeight="1" x14ac:dyDescent="0.25">
      <c r="AH767" s="198" t="s">
        <v>134</v>
      </c>
      <c r="AI767" s="156">
        <f>_xll.qlCalendarAdvance("TARGET",AI766,AH767,"mf")</f>
        <v>43906</v>
      </c>
      <c r="AJ767" s="199">
        <f>_xll.xlShmInterpRateFwd(curveName,AI767,,5,AI768)</f>
        <v>9.8125519431938881E-4</v>
      </c>
    </row>
    <row r="768" spans="34:36" ht="11.25" customHeight="1" x14ac:dyDescent="0.25">
      <c r="AH768" s="198" t="s">
        <v>134</v>
      </c>
      <c r="AI768" s="156">
        <f>_xll.qlCalendarAdvance("TARGET",AI767,AH768,"mf")</f>
        <v>43907</v>
      </c>
      <c r="AJ768" s="199">
        <f>_xll.xlShmInterpRateFwd(curveName,AI768,,5,AI769)</f>
        <v>9.8760429151919051E-4</v>
      </c>
    </row>
    <row r="769" spans="34:36" ht="11.25" customHeight="1" x14ac:dyDescent="0.25">
      <c r="AH769" s="198" t="s">
        <v>134</v>
      </c>
      <c r="AI769" s="156">
        <f>_xll.qlCalendarAdvance("TARGET",AI768,AH769,"mf")</f>
        <v>43908</v>
      </c>
      <c r="AJ769" s="199">
        <f>_xll.xlShmInterpRateFwd(curveName,AI769,,5,AI770)</f>
        <v>9.9395859752904629E-4</v>
      </c>
    </row>
    <row r="770" spans="34:36" ht="11.25" customHeight="1" x14ac:dyDescent="0.25">
      <c r="AH770" s="198" t="s">
        <v>134</v>
      </c>
      <c r="AI770" s="156">
        <f>_xll.qlCalendarAdvance("TARGET",AI769,AH770,"mf")</f>
        <v>43909</v>
      </c>
      <c r="AJ770" s="199">
        <f>_xll.xlShmInterpRateFwd(curveName,AI770,,5,AI771)</f>
        <v>1.0003181183469581E-3</v>
      </c>
    </row>
    <row r="771" spans="34:36" ht="11.25" customHeight="1" x14ac:dyDescent="0.25">
      <c r="AH771" s="198" t="s">
        <v>134</v>
      </c>
      <c r="AI771" s="156">
        <f>_xll.qlCalendarAdvance("TARGET",AI770,AH771,"mf")</f>
        <v>43910</v>
      </c>
      <c r="AJ771" s="199">
        <f>_xll.xlShmInterpRateFwd(curveName,AI771,,5,AI772)</f>
        <v>1.0130537579734712E-3</v>
      </c>
    </row>
    <row r="772" spans="34:36" ht="11.25" customHeight="1" x14ac:dyDescent="0.25">
      <c r="AH772" s="198" t="s">
        <v>134</v>
      </c>
      <c r="AI772" s="156">
        <f>_xll.qlCalendarAdvance("TARGET",AI771,AH772,"mf")</f>
        <v>43913</v>
      </c>
      <c r="AJ772" s="199">
        <f>_xll.xlShmInterpRateFwd(curveName,AI772,,5,AI773)</f>
        <v>1.02579353687912E-3</v>
      </c>
    </row>
    <row r="773" spans="34:36" ht="11.25" customHeight="1" x14ac:dyDescent="0.25">
      <c r="AH773" s="198" t="s">
        <v>134</v>
      </c>
      <c r="AI773" s="156">
        <f>_xll.qlCalendarAdvance("TARGET",AI772,AH773,"mf")</f>
        <v>43914</v>
      </c>
      <c r="AJ773" s="199">
        <f>_xll.xlShmInterpRateFwd(curveName,AI773,,5,AI774)</f>
        <v>1.0321695062695249E-3</v>
      </c>
    </row>
    <row r="774" spans="34:36" ht="11.25" customHeight="1" x14ac:dyDescent="0.25">
      <c r="AH774" s="198" t="s">
        <v>134</v>
      </c>
      <c r="AI774" s="156">
        <f>_xll.qlCalendarAdvance("TARGET",AI773,AH774,"mf")</f>
        <v>43915</v>
      </c>
      <c r="AJ774" s="199">
        <f>_xll.xlShmInterpRateFwd(curveName,AI774,,5,AI775)</f>
        <v>1.0385482761286684E-3</v>
      </c>
    </row>
    <row r="775" spans="34:36" ht="11.25" customHeight="1" x14ac:dyDescent="0.25">
      <c r="AH775" s="198" t="s">
        <v>134</v>
      </c>
      <c r="AI775" s="156">
        <f>_xll.qlCalendarAdvance("TARGET",AI774,AH775,"mf")</f>
        <v>43916</v>
      </c>
      <c r="AJ775" s="199">
        <f>_xll.xlShmInterpRateFwd(curveName,AI775,,5,AI776)</f>
        <v>1.0449298437417778E-3</v>
      </c>
    </row>
    <row r="776" spans="34:36" ht="11.25" customHeight="1" x14ac:dyDescent="0.25">
      <c r="AH776" s="198" t="s">
        <v>134</v>
      </c>
      <c r="AI776" s="156">
        <f>_xll.qlCalendarAdvance("TARGET",AI775,AH776,"mf")</f>
        <v>43917</v>
      </c>
      <c r="AJ776" s="199">
        <f>_xll.xlShmInterpRateFwd(curveName,AI776,,5,AI777)</f>
        <v>1.0577053573924034E-3</v>
      </c>
    </row>
    <row r="777" spans="34:36" ht="11.25" customHeight="1" x14ac:dyDescent="0.25">
      <c r="AH777" s="198" t="s">
        <v>134</v>
      </c>
      <c r="AI777" s="156">
        <f>_xll.qlCalendarAdvance("TARGET",AI776,AH777,"mf")</f>
        <v>43920</v>
      </c>
      <c r="AJ777" s="199">
        <f>_xll.xlShmInterpRateFwd(curveName,AI777,,5,AI778)</f>
        <v>1.0704840411260501E-3</v>
      </c>
    </row>
    <row r="778" spans="34:36" ht="11.25" customHeight="1" x14ac:dyDescent="0.25">
      <c r="AH778" s="198" t="s">
        <v>134</v>
      </c>
      <c r="AI778" s="156">
        <f>_xll.qlCalendarAdvance("TARGET",AI777,AH778,"mf")</f>
        <v>43921</v>
      </c>
      <c r="AJ778" s="199">
        <f>_xll.xlShmInterpRateFwd(curveName,AI778,,5,AI779)</f>
        <v>1.0768795589351362E-3</v>
      </c>
    </row>
    <row r="779" spans="34:36" ht="11.25" customHeight="1" x14ac:dyDescent="0.25">
      <c r="AH779" s="198" t="s">
        <v>134</v>
      </c>
      <c r="AI779" s="156">
        <f>_xll.qlCalendarAdvance("TARGET",AI778,AH779,"mf")</f>
        <v>43922</v>
      </c>
      <c r="AJ779" s="199">
        <f>_xll.xlShmInterpRateFwd(curveName,AI779,,5,AI780)</f>
        <v>1.0832778590605407E-3</v>
      </c>
    </row>
    <row r="780" spans="34:36" ht="11.25" customHeight="1" x14ac:dyDescent="0.25">
      <c r="AH780" s="198" t="s">
        <v>134</v>
      </c>
      <c r="AI780" s="156">
        <f>_xll.qlCalendarAdvance("TARGET",AI779,AH780,"mf")</f>
        <v>43923</v>
      </c>
      <c r="AJ780" s="199">
        <f>_xll.xlShmInterpRateFwd(curveName,AI780,,5,AI781)</f>
        <v>1.0896789387064422E-3</v>
      </c>
    </row>
    <row r="781" spans="34:36" ht="11.25" customHeight="1" x14ac:dyDescent="0.25">
      <c r="AH781" s="198" t="s">
        <v>134</v>
      </c>
      <c r="AI781" s="156">
        <f>_xll.qlCalendarAdvance("TARGET",AI780,AH781,"mf")</f>
        <v>43924</v>
      </c>
      <c r="AJ781" s="199">
        <f>_xll.xlShmInterpRateFwd(curveName,AI781,,5,AI782)</f>
        <v>1.1024936802215063E-3</v>
      </c>
    </row>
    <row r="782" spans="34:36" ht="11.25" customHeight="1" x14ac:dyDescent="0.25">
      <c r="AH782" s="198" t="s">
        <v>134</v>
      </c>
      <c r="AI782" s="156">
        <f>_xll.qlCalendarAdvance("TARGET",AI781,AH782,"mf")</f>
        <v>43927</v>
      </c>
      <c r="AJ782" s="199">
        <f>_xll.xlShmInterpRateFwd(curveName,AI782,,5,AI783)</f>
        <v>1.1153110007525076E-3</v>
      </c>
    </row>
    <row r="783" spans="34:36" ht="11.25" customHeight="1" x14ac:dyDescent="0.25">
      <c r="AH783" s="198" t="s">
        <v>134</v>
      </c>
      <c r="AI783" s="156">
        <f>_xll.qlCalendarAdvance("TARGET",AI782,AH783,"mf")</f>
        <v>43928</v>
      </c>
      <c r="AJ783" s="199">
        <f>_xll.xlShmInterpRateFwd(curveName,AI783,,5,AI784)</f>
        <v>1.1217259390217831E-3</v>
      </c>
    </row>
    <row r="784" spans="34:36" ht="11.25" customHeight="1" x14ac:dyDescent="0.25">
      <c r="AH784" s="198" t="s">
        <v>134</v>
      </c>
      <c r="AI784" s="156">
        <f>_xll.qlCalendarAdvance("TARGET",AI783,AH784,"mf")</f>
        <v>43929</v>
      </c>
      <c r="AJ784" s="199">
        <f>_xll.xlShmInterpRateFwd(curveName,AI784,,5,AI785)</f>
        <v>1.1281436412118044E-3</v>
      </c>
    </row>
    <row r="785" spans="34:36" ht="11.25" customHeight="1" x14ac:dyDescent="0.25">
      <c r="AH785" s="198" t="s">
        <v>134</v>
      </c>
      <c r="AI785" s="156">
        <f>_xll.qlCalendarAdvance("TARGET",AI784,AH785,"mf")</f>
        <v>43930</v>
      </c>
      <c r="AJ785" s="199">
        <f>_xll.xlShmInterpRateFwd(curveName,AI785,,5,AI786)</f>
        <v>1.1474232724344865E-3</v>
      </c>
    </row>
    <row r="786" spans="34:36" ht="11.25" customHeight="1" x14ac:dyDescent="0.25">
      <c r="AH786" s="198" t="s">
        <v>134</v>
      </c>
      <c r="AI786" s="156">
        <f>_xll.qlCalendarAdvance("TARGET",AI785,AH786,"mf")</f>
        <v>43935</v>
      </c>
      <c r="AJ786" s="199">
        <f>_xll.xlShmInterpRateFwd(curveName,AI786,,5,AI787)</f>
        <v>1.1667077496850379E-3</v>
      </c>
    </row>
    <row r="787" spans="34:36" ht="11.25" customHeight="1" x14ac:dyDescent="0.25">
      <c r="AH787" s="198" t="s">
        <v>134</v>
      </c>
      <c r="AI787" s="156">
        <f>_xll.qlCalendarAdvance("TARGET",AI786,AH787,"mf")</f>
        <v>43936</v>
      </c>
      <c r="AJ787" s="199">
        <f>_xll.xlShmInterpRateFwd(curveName,AI787,,5,AI788)</f>
        <v>1.17314472598109E-3</v>
      </c>
    </row>
    <row r="788" spans="34:36" ht="11.25" customHeight="1" x14ac:dyDescent="0.25">
      <c r="AH788" s="198" t="s">
        <v>134</v>
      </c>
      <c r="AI788" s="156">
        <f>_xll.qlCalendarAdvance("TARGET",AI787,AH788,"mf")</f>
        <v>43937</v>
      </c>
      <c r="AJ788" s="199">
        <f>_xll.xlShmInterpRateFwd(curveName,AI788,,5,AI789)</f>
        <v>1.1795844451685732E-3</v>
      </c>
    </row>
    <row r="789" spans="34:36" ht="11.25" customHeight="1" x14ac:dyDescent="0.25">
      <c r="AH789" s="198" t="s">
        <v>134</v>
      </c>
      <c r="AI789" s="156">
        <f>_xll.qlCalendarAdvance("TARGET",AI788,AH789,"mf")</f>
        <v>43938</v>
      </c>
      <c r="AJ789" s="199">
        <f>_xll.xlShmInterpRateFwd(curveName,AI789,,5,AI790)</f>
        <v>1.1924769095999132E-3</v>
      </c>
    </row>
    <row r="790" spans="34:36" ht="11.25" customHeight="1" x14ac:dyDescent="0.25">
      <c r="AH790" s="198" t="s">
        <v>134</v>
      </c>
      <c r="AI790" s="156">
        <f>_xll.qlCalendarAdvance("TARGET",AI789,AH790,"mf")</f>
        <v>43941</v>
      </c>
      <c r="AJ790" s="199">
        <f>_xll.xlShmInterpRateFwd(curveName,AI790,,5,AI791)</f>
        <v>1.205370699454942E-3</v>
      </c>
    </row>
    <row r="791" spans="34:36" ht="11.25" customHeight="1" x14ac:dyDescent="0.25">
      <c r="AH791" s="198" t="s">
        <v>134</v>
      </c>
      <c r="AI791" s="156">
        <f>_xll.qlCalendarAdvance("TARGET",AI790,AH791,"mf")</f>
        <v>43942</v>
      </c>
      <c r="AJ791" s="199">
        <f>_xll.xlShmInterpRateFwd(curveName,AI791,,5,AI792)</f>
        <v>1.2118240942825091E-3</v>
      </c>
    </row>
    <row r="792" spans="34:36" ht="11.25" customHeight="1" x14ac:dyDescent="0.25">
      <c r="AH792" s="198" t="s">
        <v>134</v>
      </c>
      <c r="AI792" s="156">
        <f>_xll.qlCalendarAdvance("TARGET",AI791,AH792,"mf")</f>
        <v>43943</v>
      </c>
      <c r="AJ792" s="199">
        <f>_xll.xlShmInterpRateFwd(curveName,AI792,,5,AI793)</f>
        <v>1.2182802165233053E-3</v>
      </c>
    </row>
    <row r="793" spans="34:36" ht="11.25" customHeight="1" x14ac:dyDescent="0.25">
      <c r="AH793" s="198" t="s">
        <v>134</v>
      </c>
      <c r="AI793" s="156">
        <f>_xll.qlCalendarAdvance("TARGET",AI792,AH793,"mf")</f>
        <v>43944</v>
      </c>
      <c r="AJ793" s="199">
        <f>_xll.xlShmInterpRateFwd(curveName,AI793,,5,AI794)</f>
        <v>1.2247390632599345E-3</v>
      </c>
    </row>
    <row r="794" spans="34:36" ht="11.25" customHeight="1" x14ac:dyDescent="0.25">
      <c r="AH794" s="198" t="s">
        <v>134</v>
      </c>
      <c r="AI794" s="156">
        <f>_xll.qlCalendarAdvance("TARGET",AI793,AH794,"mf")</f>
        <v>43945</v>
      </c>
      <c r="AJ794" s="199">
        <f>_xll.xlShmInterpRateFwd(curveName,AI794,,5,AI795)</f>
        <v>1.2376700229167193E-3</v>
      </c>
    </row>
    <row r="795" spans="34:36" ht="11.25" customHeight="1" x14ac:dyDescent="0.25">
      <c r="AH795" s="198" t="s">
        <v>134</v>
      </c>
      <c r="AI795" s="156">
        <f>_xll.qlCalendarAdvance("TARGET",AI794,AH795,"mf")</f>
        <v>43948</v>
      </c>
      <c r="AJ795" s="199">
        <f>_xll.xlShmInterpRateFwd(curveName,AI795,,5,AI796)</f>
        <v>1.2506016451241453E-3</v>
      </c>
    </row>
    <row r="796" spans="34:36" ht="11.25" customHeight="1" x14ac:dyDescent="0.25">
      <c r="AH796" s="198" t="s">
        <v>134</v>
      </c>
      <c r="AI796" s="156">
        <f>_xll.qlCalendarAdvance("TARGET",AI795,AH796,"mf")</f>
        <v>43949</v>
      </c>
      <c r="AJ796" s="199">
        <f>_xll.xlShmInterpRateFwd(curveName,AI796,,5,AI797)</f>
        <v>1.2570740761712173E-3</v>
      </c>
    </row>
    <row r="797" spans="34:36" ht="11.25" customHeight="1" x14ac:dyDescent="0.25">
      <c r="AH797" s="198" t="s">
        <v>134</v>
      </c>
      <c r="AI797" s="156">
        <f>_xll.qlCalendarAdvance("TARGET",AI796,AH797,"mf")</f>
        <v>43950</v>
      </c>
      <c r="AJ797" s="199">
        <f>_xll.xlShmInterpRateFwd(curveName,AI797,,5,AI798)</f>
        <v>1.2635492160738161E-3</v>
      </c>
    </row>
    <row r="798" spans="34:36" ht="11.25" customHeight="1" x14ac:dyDescent="0.25">
      <c r="AH798" s="198" t="s">
        <v>134</v>
      </c>
      <c r="AI798" s="156">
        <f>_xll.qlCalendarAdvance("TARGET",AI797,AH798,"mf")</f>
        <v>43951</v>
      </c>
      <c r="AJ798" s="199">
        <f>_xll.xlShmInterpRateFwd(curveName,AI798,,5,AI799)</f>
        <v>1.2797573186427947E-3</v>
      </c>
    </row>
    <row r="799" spans="34:36" ht="11.25" customHeight="1" x14ac:dyDescent="0.25">
      <c r="AH799" s="198" t="s">
        <v>134</v>
      </c>
      <c r="AI799" s="156">
        <f>_xll.qlCalendarAdvance("TARGET",AI798,AH799,"mf")</f>
        <v>43955</v>
      </c>
      <c r="AJ799" s="199">
        <f>_xll.xlShmInterpRateFwd(curveName,AI799,,5,AI800)</f>
        <v>1.2959654593593156E-3</v>
      </c>
    </row>
    <row r="800" spans="34:36" ht="11.25" customHeight="1" x14ac:dyDescent="0.25">
      <c r="AH800" s="198" t="s">
        <v>134</v>
      </c>
      <c r="AI800" s="156">
        <f>_xll.qlCalendarAdvance("TARGET",AI799,AH800,"mf")</f>
        <v>43956</v>
      </c>
      <c r="AJ800" s="199">
        <f>_xll.xlShmInterpRateFwd(curveName,AI800,,5,AI801)</f>
        <v>1.3024567984239242E-3</v>
      </c>
    </row>
    <row r="801" spans="34:36" ht="11.25" customHeight="1" x14ac:dyDescent="0.25">
      <c r="AH801" s="198" t="s">
        <v>134</v>
      </c>
      <c r="AI801" s="156">
        <f>_xll.qlCalendarAdvance("TARGET",AI800,AH801,"mf")</f>
        <v>43957</v>
      </c>
      <c r="AJ801" s="199">
        <f>_xll.xlShmInterpRateFwd(curveName,AI801,,5,AI802)</f>
        <v>1.3089508281510561E-3</v>
      </c>
    </row>
    <row r="802" spans="34:36" ht="11.25" customHeight="1" x14ac:dyDescent="0.25">
      <c r="AH802" s="198" t="s">
        <v>134</v>
      </c>
      <c r="AI802" s="156">
        <f>_xll.qlCalendarAdvance("TARGET",AI801,AH802,"mf")</f>
        <v>43958</v>
      </c>
      <c r="AJ802" s="199">
        <f>_xll.xlShmInterpRateFwd(curveName,AI802,,5,AI803)</f>
        <v>1.3154475459069754E-3</v>
      </c>
    </row>
    <row r="803" spans="34:36" ht="11.25" customHeight="1" x14ac:dyDescent="0.25">
      <c r="AH803" s="198" t="s">
        <v>134</v>
      </c>
      <c r="AI803" s="156">
        <f>_xll.qlCalendarAdvance("TARGET",AI802,AH803,"mf")</f>
        <v>43959</v>
      </c>
      <c r="AJ803" s="199">
        <f>_xll.xlShmInterpRateFwd(curveName,AI803,,5,AI804)</f>
        <v>1.3284547636569764E-3</v>
      </c>
    </row>
    <row r="804" spans="34:36" ht="11.25" customHeight="1" x14ac:dyDescent="0.25">
      <c r="AH804" s="198" t="s">
        <v>134</v>
      </c>
      <c r="AI804" s="156">
        <f>_xll.qlCalendarAdvance("TARGET",AI803,AH804,"mf")</f>
        <v>43962</v>
      </c>
      <c r="AJ804" s="199">
        <f>_xll.xlShmInterpRateFwd(curveName,AI804,,5,AI805)</f>
        <v>1.3414612455568873E-3</v>
      </c>
    </row>
    <row r="805" spans="34:36" ht="11.25" customHeight="1" x14ac:dyDescent="0.25">
      <c r="AH805" s="198" t="s">
        <v>134</v>
      </c>
      <c r="AI805" s="156">
        <f>_xll.qlCalendarAdvance("TARGET",AI804,AH805,"mf")</f>
        <v>43963</v>
      </c>
      <c r="AJ805" s="199">
        <f>_xll.xlShmInterpRateFwd(curveName,AI805,,5,AI806)</f>
        <v>1.3479713644775017E-3</v>
      </c>
    </row>
    <row r="806" spans="34:36" ht="11.25" customHeight="1" x14ac:dyDescent="0.25">
      <c r="AH806" s="198" t="s">
        <v>134</v>
      </c>
      <c r="AI806" s="156">
        <f>_xll.qlCalendarAdvance("TARGET",AI805,AH806,"mf")</f>
        <v>43964</v>
      </c>
      <c r="AJ806" s="199">
        <f>_xll.xlShmInterpRateFwd(curveName,AI806,,5,AI807)</f>
        <v>1.354484155746053E-3</v>
      </c>
    </row>
    <row r="807" spans="34:36" ht="11.25" customHeight="1" x14ac:dyDescent="0.25">
      <c r="AH807" s="198" t="s">
        <v>134</v>
      </c>
      <c r="AI807" s="156">
        <f>_xll.qlCalendarAdvance("TARGET",AI806,AH807,"mf")</f>
        <v>43965</v>
      </c>
      <c r="AJ807" s="199">
        <f>_xll.xlShmInterpRateFwd(curveName,AI807,,5,AI808)</f>
        <v>1.3609996170124681E-3</v>
      </c>
    </row>
    <row r="808" spans="34:36" ht="11.25" customHeight="1" x14ac:dyDescent="0.25">
      <c r="AH808" s="198" t="s">
        <v>134</v>
      </c>
      <c r="AI808" s="156">
        <f>_xll.qlCalendarAdvance("TARGET",AI807,AH808,"mf")</f>
        <v>43966</v>
      </c>
      <c r="AJ808" s="199">
        <f>_xll.xlShmInterpRateFwd(curveName,AI808,,5,AI809)</f>
        <v>1.3740445978507277E-3</v>
      </c>
    </row>
    <row r="809" spans="34:36" ht="11.25" customHeight="1" x14ac:dyDescent="0.25">
      <c r="AH809" s="198" t="s">
        <v>134</v>
      </c>
      <c r="AI809" s="156">
        <f>_xll.qlCalendarAdvance("TARGET",AI808,AH809,"mf")</f>
        <v>43969</v>
      </c>
      <c r="AJ809" s="199">
        <f>_xll.xlShmInterpRateFwd(curveName,AI809,,5,AI810)</f>
        <v>1.387088106829024E-3</v>
      </c>
    </row>
    <row r="810" spans="34:36" ht="11.25" customHeight="1" x14ac:dyDescent="0.25">
      <c r="AH810" s="198" t="s">
        <v>134</v>
      </c>
      <c r="AI810" s="156">
        <f>_xll.qlCalendarAdvance("TARGET",AI809,AH810,"mf")</f>
        <v>43970</v>
      </c>
      <c r="AJ810" s="199">
        <f>_xll.xlShmInterpRateFwd(curveName,AI810,,5,AI811)</f>
        <v>1.3936168776061198E-3</v>
      </c>
    </row>
    <row r="811" spans="34:36" ht="11.25" customHeight="1" x14ac:dyDescent="0.25">
      <c r="AH811" s="198" t="s">
        <v>134</v>
      </c>
      <c r="AI811" s="156">
        <f>_xll.qlCalendarAdvance("TARGET",AI810,AH811,"mf")</f>
        <v>43971</v>
      </c>
      <c r="AJ811" s="199">
        <f>_xll.xlShmInterpRateFwd(curveName,AI811,,5,AI812)</f>
        <v>1.4001483024165542E-3</v>
      </c>
    </row>
    <row r="812" spans="34:36" ht="11.25" customHeight="1" x14ac:dyDescent="0.25">
      <c r="AH812" s="198" t="s">
        <v>134</v>
      </c>
      <c r="AI812" s="156">
        <f>_xll.qlCalendarAdvance("TARGET",AI811,AH812,"mf")</f>
        <v>43972</v>
      </c>
      <c r="AJ812" s="199">
        <f>_xll.xlShmInterpRateFwd(curveName,AI812,,5,AI813)</f>
        <v>1.4066823788292046E-3</v>
      </c>
    </row>
    <row r="813" spans="34:36" ht="11.25" customHeight="1" x14ac:dyDescent="0.25">
      <c r="AH813" s="198" t="s">
        <v>134</v>
      </c>
      <c r="AI813" s="156">
        <f>_xll.qlCalendarAdvance("TARGET",AI812,AH813,"mf")</f>
        <v>43973</v>
      </c>
      <c r="AJ813" s="199">
        <f>_xll.xlShmInterpRateFwd(curveName,AI813,,5,AI814)</f>
        <v>1.4197648791085538E-3</v>
      </c>
    </row>
    <row r="814" spans="34:36" ht="11.25" customHeight="1" x14ac:dyDescent="0.25">
      <c r="AH814" s="198" t="s">
        <v>134</v>
      </c>
      <c r="AI814" s="156">
        <f>_xll.qlCalendarAdvance("TARGET",AI813,AH814,"mf")</f>
        <v>43976</v>
      </c>
      <c r="AJ814" s="199">
        <f>_xll.xlShmInterpRateFwd(curveName,AI814,,5,AI815)</f>
        <v>1.4328451466114642E-3</v>
      </c>
    </row>
    <row r="815" spans="34:36" ht="11.25" customHeight="1" x14ac:dyDescent="0.25">
      <c r="AH815" s="198" t="s">
        <v>134</v>
      </c>
      <c r="AI815" s="156">
        <f>_xll.qlCalendarAdvance("TARGET",AI814,AH815,"mf")</f>
        <v>43977</v>
      </c>
      <c r="AJ815" s="199">
        <f>_xll.xlShmInterpRateFwd(curveName,AI815,,5,AI816)</f>
        <v>1.4393924410833357E-3</v>
      </c>
    </row>
    <row r="816" spans="34:36" ht="11.25" customHeight="1" x14ac:dyDescent="0.25">
      <c r="AH816" s="198" t="s">
        <v>134</v>
      </c>
      <c r="AI816" s="156">
        <f>_xll.qlCalendarAdvance("TARGET",AI815,AH816,"mf")</f>
        <v>43978</v>
      </c>
      <c r="AJ816" s="199">
        <f>_xll.xlShmInterpRateFwd(curveName,AI816,,5,AI817)</f>
        <v>1.4459423712739339E-3</v>
      </c>
    </row>
    <row r="817" spans="34:36" ht="11.25" customHeight="1" x14ac:dyDescent="0.25">
      <c r="AH817" s="198" t="s">
        <v>134</v>
      </c>
      <c r="AI817" s="156">
        <f>_xll.qlCalendarAdvance("TARGET",AI816,AH817,"mf")</f>
        <v>43979</v>
      </c>
      <c r="AJ817" s="199">
        <f>_xll.xlShmInterpRateFwd(curveName,AI817,,5,AI818)</f>
        <v>1.4524949348331817E-3</v>
      </c>
    </row>
    <row r="818" spans="34:36" ht="11.25" customHeight="1" x14ac:dyDescent="0.25">
      <c r="AH818" s="198" t="s">
        <v>134</v>
      </c>
      <c r="AI818" s="156">
        <f>_xll.qlCalendarAdvance("TARGET",AI817,AH818,"mf")</f>
        <v>43980</v>
      </c>
      <c r="AJ818" s="199">
        <f>_xll.xlShmInterpRateFwd(curveName,AI818,,5,AI819)</f>
        <v>1.4656147107907486E-3</v>
      </c>
    </row>
    <row r="819" spans="34:36" ht="11.25" customHeight="1" x14ac:dyDescent="0.25">
      <c r="AH819" s="198" t="s">
        <v>134</v>
      </c>
      <c r="AI819" s="156">
        <f>_xll.qlCalendarAdvance("TARGET",AI818,AH819,"mf")</f>
        <v>43983</v>
      </c>
      <c r="AJ819" s="199">
        <f>_xll.xlShmInterpRateFwd(curveName,AI819,,5,AI820)</f>
        <v>1.478731468096186E-3</v>
      </c>
    </row>
    <row r="820" spans="34:36" ht="11.25" customHeight="1" x14ac:dyDescent="0.25">
      <c r="AH820" s="198" t="s">
        <v>134</v>
      </c>
      <c r="AI820" s="156">
        <f>_xll.qlCalendarAdvance("TARGET",AI819,AH820,"mf")</f>
        <v>43984</v>
      </c>
      <c r="AJ820" s="199">
        <f>_xll.xlShmInterpRateFwd(curveName,AI820,,5,AI821)</f>
        <v>1.4852971581415611E-3</v>
      </c>
    </row>
    <row r="821" spans="34:36" ht="11.25" customHeight="1" x14ac:dyDescent="0.25">
      <c r="AH821" s="198" t="s">
        <v>134</v>
      </c>
      <c r="AI821" s="156">
        <f>_xll.qlCalendarAdvance("TARGET",AI820,AH821,"mf")</f>
        <v>43985</v>
      </c>
      <c r="AJ821" s="199">
        <f>_xll.xlShmInterpRateFwd(curveName,AI821,,5,AI822)</f>
        <v>1.491865465793656E-3</v>
      </c>
    </row>
    <row r="822" spans="34:36" ht="11.25" customHeight="1" x14ac:dyDescent="0.25">
      <c r="AH822" s="198" t="s">
        <v>134</v>
      </c>
      <c r="AI822" s="156">
        <f>_xll.qlCalendarAdvance("TARGET",AI821,AH822,"mf")</f>
        <v>43986</v>
      </c>
      <c r="AJ822" s="199">
        <f>_xll.xlShmInterpRateFwd(curveName,AI822,,5,AI823)</f>
        <v>1.4984363881755869E-3</v>
      </c>
    </row>
    <row r="823" spans="34:36" ht="11.25" customHeight="1" x14ac:dyDescent="0.25">
      <c r="AH823" s="198" t="s">
        <v>134</v>
      </c>
      <c r="AI823" s="156">
        <f>_xll.qlCalendarAdvance("TARGET",AI822,AH823,"mf")</f>
        <v>43987</v>
      </c>
      <c r="AJ823" s="199">
        <f>_xll.xlShmInterpRateFwd(curveName,AI823,,5,AI824)</f>
        <v>1.5115931962962582E-3</v>
      </c>
    </row>
    <row r="824" spans="34:36" ht="11.25" customHeight="1" x14ac:dyDescent="0.25">
      <c r="AH824" s="198" t="s">
        <v>134</v>
      </c>
      <c r="AI824" s="156">
        <f>_xll.qlCalendarAdvance("TARGET",AI823,AH824,"mf")</f>
        <v>43990</v>
      </c>
      <c r="AJ824" s="199">
        <f>_xll.xlShmInterpRateFwd(curveName,AI824,,5,AI825)</f>
        <v>1.5247461744745412E-3</v>
      </c>
    </row>
    <row r="825" spans="34:36" ht="11.25" customHeight="1" x14ac:dyDescent="0.25">
      <c r="AH825" s="198" t="s">
        <v>134</v>
      </c>
      <c r="AI825" s="156">
        <f>_xll.qlCalendarAdvance("TARGET",AI824,AH825,"mf")</f>
        <v>43991</v>
      </c>
      <c r="AJ825" s="199">
        <f>_xll.xlShmInterpRateFwd(curveName,AI825,,5,AI826)</f>
        <v>1.5313301322151993E-3</v>
      </c>
    </row>
    <row r="826" spans="34:36" ht="11.25" customHeight="1" x14ac:dyDescent="0.25">
      <c r="AH826" s="198" t="s">
        <v>134</v>
      </c>
      <c r="AI826" s="156">
        <f>_xll.qlCalendarAdvance("TARGET",AI825,AH826,"mf")</f>
        <v>43992</v>
      </c>
      <c r="AJ826" s="199">
        <f>_xll.xlShmInterpRateFwd(curveName,AI826,,5,AI827)</f>
        <v>1.5379166889237523E-3</v>
      </c>
    </row>
    <row r="827" spans="34:36" ht="11.25" customHeight="1" x14ac:dyDescent="0.25">
      <c r="AH827" s="198" t="s">
        <v>134</v>
      </c>
      <c r="AI827" s="156">
        <f>_xll.qlCalendarAdvance("TARGET",AI826,AH827,"mf")</f>
        <v>43993</v>
      </c>
      <c r="AJ827" s="199">
        <f>_xll.xlShmInterpRateFwd(curveName,AI827,,5,AI828)</f>
        <v>1.5445058423311665E-3</v>
      </c>
    </row>
    <row r="828" spans="34:36" ht="11.25" customHeight="1" x14ac:dyDescent="0.25">
      <c r="AH828" s="198" t="s">
        <v>134</v>
      </c>
      <c r="AI828" s="156">
        <f>_xll.qlCalendarAdvance("TARGET",AI827,AH828,"mf")</f>
        <v>43994</v>
      </c>
      <c r="AJ828" s="199">
        <f>_xll.xlShmInterpRateFwd(curveName,AI828,,5,AI829)</f>
        <v>1.5576994389545971E-3</v>
      </c>
    </row>
    <row r="829" spans="34:36" ht="11.25" customHeight="1" x14ac:dyDescent="0.25">
      <c r="AH829" s="198" t="s">
        <v>134</v>
      </c>
      <c r="AI829" s="156">
        <f>_xll.qlCalendarAdvance("TARGET",AI828,AH829,"mf")</f>
        <v>43997</v>
      </c>
      <c r="AJ829" s="199">
        <f>_xll.xlShmInterpRateFwd(curveName,AI829,,5,AI830)</f>
        <v>1.5708883693019613E-3</v>
      </c>
    </row>
    <row r="830" spans="34:36" ht="11.25" customHeight="1" x14ac:dyDescent="0.25">
      <c r="AH830" s="198" t="s">
        <v>134</v>
      </c>
      <c r="AI830" s="156">
        <f>_xll.qlCalendarAdvance("TARGET",AI829,AH830,"mf")</f>
        <v>43998</v>
      </c>
      <c r="AJ830" s="199">
        <f>_xll.xlShmInterpRateFwd(curveName,AI830,,5,AI831)</f>
        <v>1.5774904663733089E-3</v>
      </c>
    </row>
    <row r="831" spans="34:36" ht="11.25" customHeight="1" x14ac:dyDescent="0.25">
      <c r="AH831" s="198" t="s">
        <v>134</v>
      </c>
      <c r="AI831" s="156">
        <f>_xll.qlCalendarAdvance("TARGET",AI830,AH831,"mf")</f>
        <v>43999</v>
      </c>
      <c r="AJ831" s="199">
        <f>_xll.xlShmInterpRateFwd(curveName,AI831,,5,AI832)</f>
        <v>1.584095144259995E-3</v>
      </c>
    </row>
    <row r="832" spans="34:36" ht="11.25" customHeight="1" x14ac:dyDescent="0.25">
      <c r="AH832" s="198" t="s">
        <v>134</v>
      </c>
      <c r="AI832" s="156">
        <f>_xll.qlCalendarAdvance("TARGET",AI831,AH832,"mf")</f>
        <v>44000</v>
      </c>
      <c r="AJ832" s="199">
        <f>_xll.xlShmInterpRateFwd(curveName,AI832,,5,AI833)</f>
        <v>1.5907024004498433E-3</v>
      </c>
    </row>
    <row r="833" spans="34:36" ht="11.25" customHeight="1" x14ac:dyDescent="0.25">
      <c r="AH833" s="198" t="s">
        <v>134</v>
      </c>
      <c r="AI833" s="156">
        <f>_xll.qlCalendarAdvance("TARGET",AI832,AH833,"mf")</f>
        <v>44001</v>
      </c>
      <c r="AJ833" s="199">
        <f>_xll.xlShmInterpRateFwd(curveName,AI833,,5,AI834)</f>
        <v>1.6039325421744171E-3</v>
      </c>
    </row>
    <row r="834" spans="34:36" ht="11.25" customHeight="1" x14ac:dyDescent="0.25">
      <c r="AH834" s="198" t="s">
        <v>134</v>
      </c>
      <c r="AI834" s="156">
        <f>_xll.qlCalendarAdvance("TARGET",AI833,AH834,"mf")</f>
        <v>44004</v>
      </c>
      <c r="AJ834" s="199">
        <f>_xll.xlShmInterpRateFwd(curveName,AI834,,5,AI835)</f>
        <v>1.6171571556469571E-3</v>
      </c>
    </row>
    <row r="835" spans="34:36" ht="11.25" customHeight="1" x14ac:dyDescent="0.25">
      <c r="AH835" s="198" t="s">
        <v>134</v>
      </c>
      <c r="AI835" s="156">
        <f>_xll.qlCalendarAdvance("TARGET",AI834,AH835,"mf")</f>
        <v>44005</v>
      </c>
      <c r="AJ835" s="199">
        <f>_xll.xlShmInterpRateFwd(curveName,AI835,,5,AI836)</f>
        <v>1.6237772640895439E-3</v>
      </c>
    </row>
    <row r="836" spans="34:36" ht="11.25" customHeight="1" x14ac:dyDescent="0.25">
      <c r="AH836" s="198" t="s">
        <v>134</v>
      </c>
      <c r="AI836" s="156">
        <f>_xll.qlCalendarAdvance("TARGET",AI835,AH836,"mf")</f>
        <v>44006</v>
      </c>
      <c r="AJ836" s="199">
        <f>_xll.xlShmInterpRateFwd(curveName,AI836,,5,AI837)</f>
        <v>1.6303999349112353E-3</v>
      </c>
    </row>
    <row r="837" spans="34:36" ht="11.25" customHeight="1" x14ac:dyDescent="0.25">
      <c r="AH837" s="198" t="s">
        <v>134</v>
      </c>
      <c r="AI837" s="156">
        <f>_xll.qlCalendarAdvance("TARGET",AI836,AH837,"mf")</f>
        <v>44007</v>
      </c>
      <c r="AJ837" s="199">
        <f>_xll.xlShmInterpRateFwd(curveName,AI837,,5,AI838)</f>
        <v>1.6370251659240413E-3</v>
      </c>
    </row>
    <row r="838" spans="34:36" ht="11.25" customHeight="1" x14ac:dyDescent="0.25">
      <c r="AH838" s="198" t="s">
        <v>134</v>
      </c>
      <c r="AI838" s="156">
        <f>_xll.qlCalendarAdvance("TARGET",AI837,AH838,"mf")</f>
        <v>44008</v>
      </c>
      <c r="AJ838" s="199">
        <f>_xll.xlShmInterpRateFwd(curveName,AI838,,5,AI839)</f>
        <v>1.6502916092813946E-3</v>
      </c>
    </row>
    <row r="839" spans="34:36" ht="11.25" customHeight="1" x14ac:dyDescent="0.25">
      <c r="AH839" s="198" t="s">
        <v>134</v>
      </c>
      <c r="AI839" s="156">
        <f>_xll.qlCalendarAdvance("TARGET",AI838,AH839,"mf")</f>
        <v>44011</v>
      </c>
      <c r="AJ839" s="199">
        <f>_xll.xlShmInterpRateFwd(curveName,AI839,,5,AI840)</f>
        <v>1.6635516369421059E-3</v>
      </c>
    </row>
    <row r="840" spans="34:36" ht="11.25" customHeight="1" x14ac:dyDescent="0.25">
      <c r="AH840" s="198" t="s">
        <v>134</v>
      </c>
      <c r="AI840" s="156">
        <f>_xll.qlCalendarAdvance("TARGET",AI839,AH840,"mf")</f>
        <v>44012</v>
      </c>
      <c r="AJ840" s="199">
        <f>_xll.xlShmInterpRateFwd(curveName,AI840,,5,AI841)</f>
        <v>1.6701896284722012E-3</v>
      </c>
    </row>
    <row r="841" spans="34:36" ht="11.25" customHeight="1" x14ac:dyDescent="0.25">
      <c r="AH841" s="198" t="s">
        <v>134</v>
      </c>
      <c r="AI841" s="156">
        <f>_xll.qlCalendarAdvance("TARGET",AI840,AH841,"mf")</f>
        <v>44013</v>
      </c>
      <c r="AJ841" s="199">
        <f>_xll.xlShmInterpRateFwd(curveName,AI841,,5,AI842)</f>
        <v>1.6768301643098654E-3</v>
      </c>
    </row>
    <row r="842" spans="34:36" ht="11.25" customHeight="1" x14ac:dyDescent="0.25">
      <c r="AH842" s="198" t="s">
        <v>134</v>
      </c>
      <c r="AI842" s="156">
        <f>_xll.qlCalendarAdvance("TARGET",AI841,AH842,"mf")</f>
        <v>44014</v>
      </c>
      <c r="AJ842" s="199">
        <f>_xll.xlShmInterpRateFwd(curveName,AI842,,5,AI843)</f>
        <v>1.6834732418213479E-3</v>
      </c>
    </row>
    <row r="843" spans="34:36" ht="11.25" customHeight="1" x14ac:dyDescent="0.25">
      <c r="AH843" s="198" t="s">
        <v>134</v>
      </c>
      <c r="AI843" s="156">
        <f>_xll.qlCalendarAdvance("TARGET",AI842,AH843,"mf")</f>
        <v>44015</v>
      </c>
      <c r="AJ843" s="199">
        <f>_xll.xlShmInterpRateFwd(curveName,AI843,,5,AI844)</f>
        <v>1.696775743707321E-3</v>
      </c>
    </row>
    <row r="844" spans="34:36" ht="11.25" customHeight="1" x14ac:dyDescent="0.25">
      <c r="AH844" s="198" t="s">
        <v>134</v>
      </c>
      <c r="AI844" s="156">
        <f>_xll.qlCalendarAdvance("TARGET",AI843,AH844,"mf")</f>
        <v>44018</v>
      </c>
      <c r="AJ844" s="199">
        <f>_xll.xlShmInterpRateFwd(curveName,AI844,,5,AI845)</f>
        <v>1.7100709162546229E-3</v>
      </c>
    </row>
    <row r="845" spans="34:36" ht="11.25" customHeight="1" x14ac:dyDescent="0.25">
      <c r="AH845" s="198" t="s">
        <v>134</v>
      </c>
      <c r="AI845" s="156">
        <f>_xll.qlCalendarAdvance("TARGET",AI844,AH845,"mf")</f>
        <v>44019</v>
      </c>
      <c r="AJ845" s="199">
        <f>_xll.xlShmInterpRateFwd(curveName,AI845,,5,AI846)</f>
        <v>1.7167266629531141E-3</v>
      </c>
    </row>
    <row r="846" spans="34:36" ht="11.25" customHeight="1" x14ac:dyDescent="0.25">
      <c r="AH846" s="198" t="s">
        <v>134</v>
      </c>
      <c r="AI846" s="156">
        <f>_xll.qlCalendarAdvance("TARGET",AI845,AH846,"mf")</f>
        <v>44020</v>
      </c>
      <c r="AJ846" s="199">
        <f>_xll.xlShmInterpRateFwd(curveName,AI846,,5,AI847)</f>
        <v>1.7233849356039601E-3</v>
      </c>
    </row>
    <row r="847" spans="34:36" ht="11.25" customHeight="1" x14ac:dyDescent="0.25">
      <c r="AH847" s="198" t="s">
        <v>134</v>
      </c>
      <c r="AI847" s="156">
        <f>_xll.qlCalendarAdvance("TARGET",AI846,AH847,"mf")</f>
        <v>44021</v>
      </c>
      <c r="AJ847" s="199">
        <f>_xll.xlShmInterpRateFwd(curveName,AI847,,5,AI848)</f>
        <v>1.7300457316544557E-3</v>
      </c>
    </row>
    <row r="848" spans="34:36" ht="11.25" customHeight="1" x14ac:dyDescent="0.25">
      <c r="AH848" s="198" t="s">
        <v>134</v>
      </c>
      <c r="AI848" s="156">
        <f>_xll.qlCalendarAdvance("TARGET",AI847,AH848,"mf")</f>
        <v>44022</v>
      </c>
      <c r="AJ848" s="199">
        <f>_xll.xlShmInterpRateFwd(curveName,AI848,,5,AI849)</f>
        <v>1.7433840487874653E-3</v>
      </c>
    </row>
    <row r="849" spans="34:36" ht="11.25" customHeight="1" x14ac:dyDescent="0.25">
      <c r="AH849" s="198" t="s">
        <v>134</v>
      </c>
      <c r="AI849" s="156">
        <f>_xll.qlCalendarAdvance("TARGET",AI848,AH849,"mf")</f>
        <v>44025</v>
      </c>
      <c r="AJ849" s="199">
        <f>_xll.xlShmInterpRateFwd(curveName,AI849,,5,AI850)</f>
        <v>1.7567140970968249E-3</v>
      </c>
    </row>
    <row r="850" spans="34:36" ht="11.25" customHeight="1" x14ac:dyDescent="0.25">
      <c r="AH850" s="198" t="s">
        <v>134</v>
      </c>
      <c r="AI850" s="156">
        <f>_xll.qlCalendarAdvance("TARGET",AI849,AH850,"mf")</f>
        <v>44026</v>
      </c>
      <c r="AJ850" s="199">
        <f>_xll.xlShmInterpRateFwd(curveName,AI850,,5,AI851)</f>
        <v>1.7633874707608398E-3</v>
      </c>
    </row>
    <row r="851" spans="34:36" ht="11.25" customHeight="1" x14ac:dyDescent="0.25">
      <c r="AH851" s="198" t="s">
        <v>134</v>
      </c>
      <c r="AI851" s="156">
        <f>_xll.qlCalendarAdvance("TARGET",AI850,AH851,"mf")</f>
        <v>44027</v>
      </c>
      <c r="AJ851" s="199">
        <f>_xll.xlShmInterpRateFwd(curveName,AI851,,5,AI852)</f>
        <v>1.7700633521030296E-3</v>
      </c>
    </row>
    <row r="852" spans="34:36" ht="11.25" customHeight="1" x14ac:dyDescent="0.25">
      <c r="AH852" s="198" t="s">
        <v>134</v>
      </c>
      <c r="AI852" s="156">
        <f>_xll.qlCalendarAdvance("TARGET",AI851,AH852,"mf")</f>
        <v>44028</v>
      </c>
      <c r="AJ852" s="199">
        <f>_xll.xlShmInterpRateFwd(curveName,AI852,,5,AI853)</f>
        <v>1.7767417386112103E-3</v>
      </c>
    </row>
    <row r="853" spans="34:36" ht="11.25" customHeight="1" x14ac:dyDescent="0.25">
      <c r="AH853" s="198" t="s">
        <v>134</v>
      </c>
      <c r="AI853" s="156">
        <f>_xll.qlCalendarAdvance("TARGET",AI852,AH853,"mf")</f>
        <v>44029</v>
      </c>
      <c r="AJ853" s="199">
        <f>_xll.xlShmInterpRateFwd(curveName,AI853,,5,AI854)</f>
        <v>1.790115627909146E-3</v>
      </c>
    </row>
    <row r="854" spans="34:36" ht="11.25" customHeight="1" x14ac:dyDescent="0.25">
      <c r="AH854" s="198" t="s">
        <v>134</v>
      </c>
      <c r="AI854" s="156">
        <f>_xll.qlCalendarAdvance("TARGET",AI853,AH854,"mf")</f>
        <v>44032</v>
      </c>
      <c r="AJ854" s="199">
        <f>_xll.xlShmInterpRateFwd(curveName,AI854,,5,AI855)</f>
        <v>1.8034802825751298E-3</v>
      </c>
    </row>
    <row r="855" spans="34:36" ht="11.25" customHeight="1" x14ac:dyDescent="0.25">
      <c r="AH855" s="198" t="s">
        <v>134</v>
      </c>
      <c r="AI855" s="156">
        <f>_xll.qlCalendarAdvance("TARGET",AI854,AH855,"mf")</f>
        <v>44033</v>
      </c>
      <c r="AJ855" s="199">
        <f>_xll.xlShmInterpRateFwd(curveName,AI855,,5,AI856)</f>
        <v>1.8101711552448428E-3</v>
      </c>
    </row>
    <row r="856" spans="34:36" ht="11.25" customHeight="1" x14ac:dyDescent="0.25">
      <c r="AH856" s="198" t="s">
        <v>134</v>
      </c>
      <c r="AI856" s="156">
        <f>_xll.qlCalendarAdvance("TARGET",AI855,AH856,"mf")</f>
        <v>44034</v>
      </c>
      <c r="AJ856" s="199">
        <f>_xll.xlShmInterpRateFwd(curveName,AI856,,5,AI857)</f>
        <v>1.8168645170753954E-3</v>
      </c>
    </row>
    <row r="857" spans="34:36" ht="11.25" customHeight="1" x14ac:dyDescent="0.25">
      <c r="AH857" s="198" t="s">
        <v>134</v>
      </c>
      <c r="AI857" s="156">
        <f>_xll.qlCalendarAdvance("TARGET",AI856,AH857,"mf")</f>
        <v>44035</v>
      </c>
      <c r="AJ857" s="199">
        <f>_xll.xlShmInterpRateFwd(curveName,AI857,,5,AI858)</f>
        <v>1.8235603658787903E-3</v>
      </c>
    </row>
    <row r="858" spans="34:36" ht="11.25" customHeight="1" x14ac:dyDescent="0.25">
      <c r="AH858" s="198" t="s">
        <v>134</v>
      </c>
      <c r="AI858" s="156">
        <f>_xll.qlCalendarAdvance("TARGET",AI857,AH858,"mf")</f>
        <v>44036</v>
      </c>
      <c r="AJ858" s="199">
        <f>_xll.xlShmInterpRateFwd(curveName,AI858,,5,AI859)</f>
        <v>1.8369695844171531E-3</v>
      </c>
    </row>
    <row r="859" spans="34:36" ht="11.25" customHeight="1" x14ac:dyDescent="0.25">
      <c r="AH859" s="198" t="s">
        <v>134</v>
      </c>
      <c r="AI859" s="156">
        <f>_xll.qlCalendarAdvance("TARGET",AI858,AH859,"mf")</f>
        <v>44039</v>
      </c>
      <c r="AJ859" s="199">
        <f>_xll.xlShmInterpRateFwd(curveName,AI859,,5,AI860)</f>
        <v>1.8503685762005216E-3</v>
      </c>
    </row>
    <row r="860" spans="34:36" ht="11.25" customHeight="1" x14ac:dyDescent="0.25">
      <c r="AH860" s="198" t="s">
        <v>134</v>
      </c>
      <c r="AI860" s="156">
        <f>_xll.qlCalendarAdvance("TARGET",AI859,AH860,"mf")</f>
        <v>44040</v>
      </c>
      <c r="AJ860" s="199">
        <f>_xll.xlShmInterpRateFwd(curveName,AI860,,5,AI861)</f>
        <v>1.857076819510775E-3</v>
      </c>
    </row>
    <row r="861" spans="34:36" ht="11.25" customHeight="1" x14ac:dyDescent="0.25">
      <c r="AH861" s="198" t="s">
        <v>134</v>
      </c>
      <c r="AI861" s="156">
        <f>_xll.qlCalendarAdvance("TARGET",AI860,AH861,"mf")</f>
        <v>44041</v>
      </c>
      <c r="AJ861" s="199">
        <f>_xll.xlShmInterpRateFwd(curveName,AI861,,5,AI862)</f>
        <v>1.8637875339508024E-3</v>
      </c>
    </row>
    <row r="862" spans="34:36" ht="11.25" customHeight="1" x14ac:dyDescent="0.25">
      <c r="AH862" s="198" t="s">
        <v>134</v>
      </c>
      <c r="AI862" s="156">
        <f>_xll.qlCalendarAdvance("TARGET",AI861,AH862,"mf")</f>
        <v>44042</v>
      </c>
      <c r="AJ862" s="199">
        <f>_xll.xlShmInterpRateFwd(curveName,AI862,,5,AI863)</f>
        <v>1.870500716805797E-3</v>
      </c>
    </row>
    <row r="863" spans="34:36" ht="11.25" customHeight="1" x14ac:dyDescent="0.25">
      <c r="AH863" s="198" t="s">
        <v>134</v>
      </c>
      <c r="AI863" s="156">
        <f>_xll.qlCalendarAdvance("TARGET",AI862,AH863,"mf")</f>
        <v>44043</v>
      </c>
      <c r="AJ863" s="199">
        <f>_xll.xlShmInterpRateFwd(curveName,AI863,,5,AI864)</f>
        <v>1.8839450217082879E-3</v>
      </c>
    </row>
    <row r="864" spans="34:36" ht="11.25" customHeight="1" x14ac:dyDescent="0.25">
      <c r="AH864" s="198" t="s">
        <v>134</v>
      </c>
      <c r="AI864" s="156">
        <f>_xll.qlCalendarAdvance("TARGET",AI863,AH864,"mf")</f>
        <v>44046</v>
      </c>
      <c r="AJ864" s="199">
        <f>_xll.xlShmInterpRateFwd(curveName,AI864,,5,AI865)</f>
        <v>1.8973780809565036E-3</v>
      </c>
    </row>
    <row r="865" spans="34:36" ht="11.25" customHeight="1" x14ac:dyDescent="0.25">
      <c r="AH865" s="198" t="s">
        <v>134</v>
      </c>
      <c r="AI865" s="156">
        <f>_xll.qlCalendarAdvance("TARGET",AI864,AH865,"mf")</f>
        <v>44047</v>
      </c>
      <c r="AJ865" s="199">
        <f>_xll.xlShmInterpRateFwd(curveName,AI865,,5,AI866)</f>
        <v>1.9041035669878025E-3</v>
      </c>
    </row>
    <row r="866" spans="34:36" ht="11.25" customHeight="1" x14ac:dyDescent="0.25">
      <c r="AH866" s="198" t="s">
        <v>134</v>
      </c>
      <c r="AI866" s="156">
        <f>_xll.qlCalendarAdvance("TARGET",AI865,AH866,"mf")</f>
        <v>44048</v>
      </c>
      <c r="AJ866" s="199">
        <f>_xll.xlShmInterpRateFwd(curveName,AI866,,5,AI867)</f>
        <v>1.9108315058746534E-3</v>
      </c>
    </row>
    <row r="867" spans="34:36" ht="11.25" customHeight="1" x14ac:dyDescent="0.25">
      <c r="AH867" s="198" t="s">
        <v>134</v>
      </c>
      <c r="AI867" s="156">
        <f>_xll.qlCalendarAdvance("TARGET",AI866,AH867,"mf")</f>
        <v>44049</v>
      </c>
      <c r="AJ867" s="199">
        <f>_xll.xlShmInterpRateFwd(curveName,AI867,,5,AI868)</f>
        <v>1.9175618948617246E-3</v>
      </c>
    </row>
    <row r="868" spans="34:36" ht="11.25" customHeight="1" x14ac:dyDescent="0.25">
      <c r="AH868" s="198" t="s">
        <v>134</v>
      </c>
      <c r="AI868" s="156">
        <f>_xll.qlCalendarAdvance("TARGET",AI867,AH868,"mf")</f>
        <v>44050</v>
      </c>
      <c r="AJ868" s="199">
        <f>_xll.xlShmInterpRateFwd(curveName,AI868,,5,AI869)</f>
        <v>1.9310410431097745E-3</v>
      </c>
    </row>
    <row r="869" spans="34:36" ht="11.25" customHeight="1" x14ac:dyDescent="0.25">
      <c r="AH869" s="198" t="s">
        <v>134</v>
      </c>
      <c r="AI869" s="156">
        <f>_xll.qlCalendarAdvance("TARGET",AI868,AH869,"mf")</f>
        <v>44053</v>
      </c>
      <c r="AJ869" s="199">
        <f>_xll.xlShmInterpRateFwd(curveName,AI869,,5,AI870)</f>
        <v>1.9445079003121792E-3</v>
      </c>
    </row>
    <row r="870" spans="34:36" ht="11.25" customHeight="1" x14ac:dyDescent="0.25">
      <c r="AH870" s="198" t="s">
        <v>134</v>
      </c>
      <c r="AI870" s="156">
        <f>_xll.qlCalendarAdvance("TARGET",AI869,AH870,"mf")</f>
        <v>44054</v>
      </c>
      <c r="AJ870" s="199">
        <f>_xll.xlShmInterpRateFwd(curveName,AI870,,5,AI871)</f>
        <v>1.9512505009828365E-3</v>
      </c>
    </row>
    <row r="871" spans="34:36" ht="11.25" customHeight="1" x14ac:dyDescent="0.25">
      <c r="AH871" s="198" t="s">
        <v>134</v>
      </c>
      <c r="AI871" s="156">
        <f>_xll.qlCalendarAdvance("TARGET",AI870,AH871,"mf")</f>
        <v>44055</v>
      </c>
      <c r="AJ871" s="199">
        <f>_xll.xlShmInterpRateFwd(curveName,AI871,,5,AI872)</f>
        <v>1.9579955360727154E-3</v>
      </c>
    </row>
    <row r="872" spans="34:36" ht="11.25" customHeight="1" x14ac:dyDescent="0.25">
      <c r="AH872" s="198" t="s">
        <v>134</v>
      </c>
      <c r="AI872" s="156">
        <f>_xll.qlCalendarAdvance("TARGET",AI871,AH872,"mf")</f>
        <v>44056</v>
      </c>
      <c r="AJ872" s="199">
        <f>_xll.xlShmInterpRateFwd(curveName,AI872,,5,AI873)</f>
        <v>1.9647430031101481E-3</v>
      </c>
    </row>
    <row r="873" spans="34:36" ht="11.25" customHeight="1" x14ac:dyDescent="0.25">
      <c r="AH873" s="198" t="s">
        <v>134</v>
      </c>
      <c r="AI873" s="156">
        <f>_xll.qlCalendarAdvance("TARGET",AI872,AH873,"mf")</f>
        <v>44057</v>
      </c>
      <c r="AJ873" s="199">
        <f>_xll.xlShmInterpRateFwd(curveName,AI873,,5,AI874)</f>
        <v>1.9782567520278266E-3</v>
      </c>
    </row>
    <row r="874" spans="34:36" ht="11.25" customHeight="1" x14ac:dyDescent="0.25">
      <c r="AH874" s="198" t="s">
        <v>134</v>
      </c>
      <c r="AI874" s="156">
        <f>_xll.qlCalendarAdvance("TARGET",AI873,AH874,"mf")</f>
        <v>44060</v>
      </c>
      <c r="AJ874" s="199">
        <f>_xll.xlShmInterpRateFwd(curveName,AI874,,5,AI875)</f>
        <v>1.9917571375333487E-3</v>
      </c>
    </row>
    <row r="875" spans="34:36" ht="11.25" customHeight="1" x14ac:dyDescent="0.25">
      <c r="AH875" s="198" t="s">
        <v>134</v>
      </c>
      <c r="AI875" s="156">
        <f>_xll.qlCalendarAdvance("TARGET",AI874,AH875,"mf")</f>
        <v>44061</v>
      </c>
      <c r="AJ875" s="199">
        <f>_xll.xlShmInterpRateFwd(curveName,AI875,,5,AI876)</f>
        <v>1.9985167246400069E-3</v>
      </c>
    </row>
    <row r="876" spans="34:36" ht="11.25" customHeight="1" x14ac:dyDescent="0.25">
      <c r="AH876" s="198" t="s">
        <v>134</v>
      </c>
      <c r="AI876" s="156">
        <f>_xll.qlCalendarAdvance("TARGET",AI875,AH876,"mf")</f>
        <v>44062</v>
      </c>
      <c r="AJ876" s="199">
        <f>_xll.xlShmInterpRateFwd(curveName,AI876,,5,AI877)</f>
        <v>2.0052787279321613E-3</v>
      </c>
    </row>
    <row r="877" spans="34:36" ht="11.25" customHeight="1" x14ac:dyDescent="0.25">
      <c r="AH877" s="198" t="s">
        <v>134</v>
      </c>
      <c r="AI877" s="156">
        <f>_xll.qlCalendarAdvance("TARGET",AI876,AH877,"mf")</f>
        <v>44063</v>
      </c>
      <c r="AJ877" s="199">
        <f>_xll.xlShmInterpRateFwd(curveName,AI877,,5,AI878)</f>
        <v>2.0120431448570936E-3</v>
      </c>
    </row>
    <row r="878" spans="34:36" ht="11.25" customHeight="1" x14ac:dyDescent="0.25">
      <c r="AH878" s="198" t="s">
        <v>134</v>
      </c>
      <c r="AI878" s="156">
        <f>_xll.qlCalendarAdvance("TARGET",AI877,AH878,"mf")</f>
        <v>44064</v>
      </c>
      <c r="AJ878" s="199">
        <f>_xll.xlShmInterpRateFwd(curveName,AI878,,5,AI879)</f>
        <v>2.0255912517990445E-3</v>
      </c>
    </row>
    <row r="879" spans="34:36" ht="11.25" customHeight="1" x14ac:dyDescent="0.25">
      <c r="AH879" s="198" t="s">
        <v>134</v>
      </c>
      <c r="AI879" s="156">
        <f>_xll.qlCalendarAdvance("TARGET",AI878,AH879,"mf")</f>
        <v>44067</v>
      </c>
      <c r="AJ879" s="199">
        <f>_xll.xlShmInterpRateFwd(curveName,AI879,,5,AI880)</f>
        <v>2.0391248958040696E-3</v>
      </c>
    </row>
    <row r="880" spans="34:36" ht="11.25" customHeight="1" x14ac:dyDescent="0.25">
      <c r="AH880" s="198" t="s">
        <v>134</v>
      </c>
      <c r="AI880" s="156">
        <f>_xll.qlCalendarAdvance("TARGET",AI879,AH880,"mf")</f>
        <v>44068</v>
      </c>
      <c r="AJ880" s="199">
        <f>_xll.xlShmInterpRateFwd(curveName,AI880,,5,AI881)</f>
        <v>2.0459013413864149E-3</v>
      </c>
    </row>
    <row r="881" spans="34:36" ht="11.25" customHeight="1" x14ac:dyDescent="0.25">
      <c r="AH881" s="198" t="s">
        <v>134</v>
      </c>
      <c r="AI881" s="156">
        <f>_xll.qlCalendarAdvance("TARGET",AI880,AH881,"mf")</f>
        <v>44069</v>
      </c>
      <c r="AJ881" s="199">
        <f>_xll.xlShmInterpRateFwd(curveName,AI881,,5,AI882)</f>
        <v>2.0526801847178971E-3</v>
      </c>
    </row>
    <row r="882" spans="34:36" ht="11.25" customHeight="1" x14ac:dyDescent="0.25">
      <c r="AH882" s="198" t="s">
        <v>134</v>
      </c>
      <c r="AI882" s="156">
        <f>_xll.qlCalendarAdvance("TARGET",AI881,AH882,"mf")</f>
        <v>44070</v>
      </c>
      <c r="AJ882" s="199">
        <f>_xll.xlShmInterpRateFwd(curveName,AI882,,5,AI883)</f>
        <v>2.0594614234078919E-3</v>
      </c>
    </row>
    <row r="883" spans="34:36" ht="11.25" customHeight="1" x14ac:dyDescent="0.25">
      <c r="AH883" s="198" t="s">
        <v>134</v>
      </c>
      <c r="AI883" s="156">
        <f>_xll.qlCalendarAdvance("TARGET",AI882,AH883,"mf")</f>
        <v>44071</v>
      </c>
      <c r="AJ883" s="199">
        <f>_xll.xlShmInterpRateFwd(curveName,AI883,,5,AI884)</f>
        <v>2.0730436457849521E-3</v>
      </c>
    </row>
    <row r="884" spans="34:36" ht="11.25" customHeight="1" x14ac:dyDescent="0.25">
      <c r="AH884" s="198" t="s">
        <v>134</v>
      </c>
      <c r="AI884" s="156">
        <f>_xll.qlCalendarAdvance("TARGET",AI883,AH884,"mf")</f>
        <v>44074</v>
      </c>
      <c r="AJ884" s="199">
        <f>_xll.xlShmInterpRateFwd(curveName,AI884,,5,AI885)</f>
        <v>2.0866102785508439E-3</v>
      </c>
    </row>
    <row r="885" spans="34:36" ht="11.25" customHeight="1" x14ac:dyDescent="0.25">
      <c r="AH885" s="198" t="s">
        <v>134</v>
      </c>
      <c r="AI885" s="156">
        <f>_xll.qlCalendarAdvance("TARGET",AI884,AH885,"mf")</f>
        <v>44075</v>
      </c>
      <c r="AJ885" s="199">
        <f>_xll.xlShmInterpRateFwd(curveName,AI885,,5,AI886)</f>
        <v>2.0934034543647955E-3</v>
      </c>
    </row>
    <row r="886" spans="34:36" ht="11.25" customHeight="1" x14ac:dyDescent="0.25">
      <c r="AH886" s="198" t="s">
        <v>134</v>
      </c>
      <c r="AI886" s="156">
        <f>_xll.qlCalendarAdvance("TARGET",AI885,AH886,"mf")</f>
        <v>44076</v>
      </c>
      <c r="AJ886" s="199">
        <f>_xll.xlShmInterpRateFwd(curveName,AI886,,5,AI887)</f>
        <v>2.1001990097346537E-3</v>
      </c>
    </row>
    <row r="887" spans="34:36" ht="11.25" customHeight="1" x14ac:dyDescent="0.25">
      <c r="AH887" s="198" t="s">
        <v>134</v>
      </c>
      <c r="AI887" s="156">
        <f>_xll.qlCalendarAdvance("TARGET",AI886,AH887,"mf")</f>
        <v>44077</v>
      </c>
      <c r="AJ887" s="199">
        <f>_xll.xlShmInterpRateFwd(curveName,AI887,,5,AI888)</f>
        <v>2.1069969420671724E-3</v>
      </c>
    </row>
    <row r="888" spans="34:36" ht="11.25" customHeight="1" x14ac:dyDescent="0.25">
      <c r="AH888" s="198" t="s">
        <v>134</v>
      </c>
      <c r="AI888" s="156">
        <f>_xll.qlCalendarAdvance("TARGET",AI887,AH888,"mf")</f>
        <v>44078</v>
      </c>
      <c r="AJ888" s="199">
        <f>_xll.xlShmInterpRateFwd(curveName,AI888,,5,AI889)</f>
        <v>2.1206130373719813E-3</v>
      </c>
    </row>
    <row r="889" spans="34:36" ht="11.25" customHeight="1" x14ac:dyDescent="0.25">
      <c r="AH889" s="198" t="s">
        <v>134</v>
      </c>
      <c r="AI889" s="156">
        <f>_xll.qlCalendarAdvance("TARGET",AI888,AH889,"mf")</f>
        <v>44081</v>
      </c>
      <c r="AJ889" s="199">
        <f>_xll.xlShmInterpRateFwd(curveName,AI889,,5,AI890)</f>
        <v>2.1342123889563267E-3</v>
      </c>
    </row>
    <row r="890" spans="34:36" ht="11.25" customHeight="1" x14ac:dyDescent="0.25">
      <c r="AH890" s="198" t="s">
        <v>134</v>
      </c>
      <c r="AI890" s="156">
        <f>_xll.qlCalendarAdvance("TARGET",AI889,AH890,"mf")</f>
        <v>44082</v>
      </c>
      <c r="AJ890" s="199">
        <f>_xll.xlShmInterpRateFwd(curveName,AI890,,5,AI891)</f>
        <v>2.1410221669197981E-3</v>
      </c>
    </row>
    <row r="891" spans="34:36" ht="11.25" customHeight="1" x14ac:dyDescent="0.25">
      <c r="AH891" s="198" t="s">
        <v>134</v>
      </c>
      <c r="AI891" s="156">
        <f>_xll.qlCalendarAdvance("TARGET",AI890,AH891,"mf")</f>
        <v>44083</v>
      </c>
      <c r="AJ891" s="199">
        <f>_xll.xlShmInterpRateFwd(curveName,AI891,,5,AI892)</f>
        <v>2.1478343062459305E-3</v>
      </c>
    </row>
    <row r="892" spans="34:36" ht="11.25" customHeight="1" x14ac:dyDescent="0.25">
      <c r="AH892" s="198" t="s">
        <v>134</v>
      </c>
      <c r="AI892" s="156">
        <f>_xll.qlCalendarAdvance("TARGET",AI891,AH892,"mf")</f>
        <v>44084</v>
      </c>
      <c r="AJ892" s="199">
        <f>_xll.xlShmInterpRateFwd(curveName,AI892,,5,AI893)</f>
        <v>2.1546488041388574E-3</v>
      </c>
    </row>
    <row r="893" spans="34:36" ht="11.25" customHeight="1" x14ac:dyDescent="0.25">
      <c r="AH893" s="198" t="s">
        <v>134</v>
      </c>
      <c r="AI893" s="156">
        <f>_xll.qlCalendarAdvance("TARGET",AI892,AH893,"mf")</f>
        <v>44085</v>
      </c>
      <c r="AJ893" s="199">
        <f>_xll.xlShmInterpRateFwd(curveName,AI893,,5,AI894)</f>
        <v>2.1682985298904032E-3</v>
      </c>
    </row>
    <row r="894" spans="34:36" ht="11.25" customHeight="1" x14ac:dyDescent="0.25">
      <c r="AH894" s="198" t="s">
        <v>134</v>
      </c>
      <c r="AI894" s="156">
        <f>_xll.qlCalendarAdvance("TARGET",AI893,AH894,"mf")</f>
        <v>44088</v>
      </c>
      <c r="AJ894" s="199">
        <f>_xll.xlShmInterpRateFwd(curveName,AI894,,5,AI895)</f>
        <v>2.1819303302429865E-3</v>
      </c>
    </row>
    <row r="895" spans="34:36" ht="11.25" customHeight="1" x14ac:dyDescent="0.25">
      <c r="AH895" s="198" t="s">
        <v>134</v>
      </c>
      <c r="AI895" s="156">
        <f>_xll.qlCalendarAdvance("TARGET",AI894,AH895,"mf")</f>
        <v>44089</v>
      </c>
      <c r="AJ895" s="199">
        <f>_xll.xlShmInterpRateFwd(curveName,AI895,,5,AI896)</f>
        <v>2.1887565824358834E-3</v>
      </c>
    </row>
    <row r="896" spans="34:36" ht="11.25" customHeight="1" x14ac:dyDescent="0.25">
      <c r="AH896" s="198" t="s">
        <v>134</v>
      </c>
      <c r="AI896" s="156">
        <f>_xll.qlCalendarAdvance("TARGET",AI895,AH896,"mf")</f>
        <v>44090</v>
      </c>
      <c r="AJ896" s="199">
        <f>_xll.xlShmInterpRateFwd(curveName,AI896,,5,AI897)</f>
        <v>2.1955851773929435E-3</v>
      </c>
    </row>
    <row r="897" spans="34:36" ht="11.25" customHeight="1" x14ac:dyDescent="0.25">
      <c r="AH897" s="198" t="s">
        <v>134</v>
      </c>
      <c r="AI897" s="156">
        <f>_xll.qlCalendarAdvance("TARGET",AI896,AH897,"mf")</f>
        <v>44091</v>
      </c>
      <c r="AJ897" s="199">
        <f>_xll.xlShmInterpRateFwd(curveName,AI897,,5,AI898)</f>
        <v>2.2024161128856314E-3</v>
      </c>
    </row>
    <row r="898" spans="34:36" ht="11.25" customHeight="1" x14ac:dyDescent="0.25">
      <c r="AH898" s="198" t="s">
        <v>134</v>
      </c>
      <c r="AI898" s="156">
        <f>_xll.qlCalendarAdvance("TARGET",AI897,AH898,"mf")</f>
        <v>44092</v>
      </c>
      <c r="AJ898" s="199">
        <f>_xll.xlShmInterpRateFwd(curveName,AI898,,5,AI899)</f>
        <v>2.216099226695363E-3</v>
      </c>
    </row>
    <row r="899" spans="34:36" ht="11.25" customHeight="1" x14ac:dyDescent="0.25">
      <c r="AH899" s="198" t="s">
        <v>134</v>
      </c>
      <c r="AI899" s="156">
        <f>_xll.qlCalendarAdvance("TARGET",AI898,AH899,"mf")</f>
        <v>44095</v>
      </c>
      <c r="AJ899" s="199">
        <f>_xll.xlShmInterpRateFwd(curveName,AI899,,5,AI900)</f>
        <v>2.2297632059567639E-3</v>
      </c>
    </row>
    <row r="900" spans="34:36" ht="11.25" customHeight="1" x14ac:dyDescent="0.25">
      <c r="AH900" s="198" t="s">
        <v>134</v>
      </c>
      <c r="AI900" s="156">
        <f>_xll.qlCalendarAdvance("TARGET",AI899,AH900,"mf")</f>
        <v>44096</v>
      </c>
      <c r="AJ900" s="199">
        <f>_xll.xlShmInterpRateFwd(curveName,AI900,,5,AI901)</f>
        <v>2.2366058038915575E-3</v>
      </c>
    </row>
    <row r="901" spans="34:36" ht="11.25" customHeight="1" x14ac:dyDescent="0.25">
      <c r="AH901" s="198" t="s">
        <v>134</v>
      </c>
      <c r="AI901" s="156">
        <f>_xll.qlCalendarAdvance("TARGET",AI900,AH901,"mf")</f>
        <v>44097</v>
      </c>
      <c r="AJ901" s="199">
        <f>_xll.xlShmInterpRateFwd(curveName,AI901,,5,AI902)</f>
        <v>2.2434507267214297E-3</v>
      </c>
    </row>
    <row r="902" spans="34:36" ht="11.25" customHeight="1" x14ac:dyDescent="0.25">
      <c r="AH902" s="198" t="s">
        <v>134</v>
      </c>
      <c r="AI902" s="156">
        <f>_xll.qlCalendarAdvance("TARGET",AI901,AH902,"mf")</f>
        <v>44098</v>
      </c>
      <c r="AJ902" s="199">
        <f>_xll.xlShmInterpRateFwd(curveName,AI902,,5,AI903)</f>
        <v>2.2502979714478918E-3</v>
      </c>
    </row>
    <row r="903" spans="34:36" ht="11.25" customHeight="1" x14ac:dyDescent="0.25">
      <c r="AH903" s="198" t="s">
        <v>134</v>
      </c>
      <c r="AI903" s="156">
        <f>_xll.qlCalendarAdvance("TARGET",AI902,AH903,"mf")</f>
        <v>44099</v>
      </c>
      <c r="AJ903" s="199">
        <f>_xll.xlShmInterpRateFwd(curveName,AI903,,5,AI904)</f>
        <v>2.2640142312073848E-3</v>
      </c>
    </row>
    <row r="904" spans="34:36" ht="11.25" customHeight="1" x14ac:dyDescent="0.25">
      <c r="AH904" s="198" t="s">
        <v>134</v>
      </c>
      <c r="AI904" s="156">
        <f>_xll.qlCalendarAdvance("TARGET",AI903,AH904,"mf")</f>
        <v>44102</v>
      </c>
      <c r="AJ904" s="199">
        <f>_xll.xlShmInterpRateFwd(curveName,AI904,,5,AI905)</f>
        <v>2.2777101189944996E-3</v>
      </c>
    </row>
    <row r="905" spans="34:36" ht="11.25" customHeight="1" x14ac:dyDescent="0.25">
      <c r="AH905" s="198" t="s">
        <v>134</v>
      </c>
      <c r="AI905" s="156">
        <f>_xll.qlCalendarAdvance("TARGET",AI904,AH905,"mf")</f>
        <v>44103</v>
      </c>
      <c r="AJ905" s="199">
        <f>_xll.xlShmInterpRateFwd(curveName,AI905,,5,AI906)</f>
        <v>2.2845689349129845E-3</v>
      </c>
    </row>
    <row r="906" spans="34:36" ht="11.25" customHeight="1" x14ac:dyDescent="0.25">
      <c r="AH906" s="198" t="s">
        <v>134</v>
      </c>
      <c r="AI906" s="156">
        <f>_xll.qlCalendarAdvance("TARGET",AI905,AH906,"mf")</f>
        <v>44104</v>
      </c>
      <c r="AJ906" s="199">
        <f>_xll.xlShmInterpRateFwd(curveName,AI906,,5,AI907)</f>
        <v>2.2914300572495923E-3</v>
      </c>
    </row>
    <row r="907" spans="34:36" ht="11.25" customHeight="1" x14ac:dyDescent="0.25">
      <c r="AH907" s="198" t="s">
        <v>134</v>
      </c>
      <c r="AI907" s="156">
        <f>_xll.qlCalendarAdvance("TARGET",AI906,AH907,"mf")</f>
        <v>44105</v>
      </c>
      <c r="AJ907" s="199">
        <f>_xll.xlShmInterpRateFwd(curveName,AI907,,5,AI908)</f>
        <v>2.2982934833300217E-3</v>
      </c>
    </row>
    <row r="908" spans="34:36" ht="11.25" customHeight="1" x14ac:dyDescent="0.25">
      <c r="AH908" s="198" t="s">
        <v>134</v>
      </c>
      <c r="AI908" s="156">
        <f>_xll.qlCalendarAdvance("TARGET",AI907,AH908,"mf")</f>
        <v>44106</v>
      </c>
      <c r="AJ908" s="199">
        <f>_xll.xlShmInterpRateFwd(curveName,AI908,,5,AI909)</f>
        <v>2.3120426466962246E-3</v>
      </c>
    </row>
    <row r="909" spans="34:36" ht="11.25" customHeight="1" x14ac:dyDescent="0.25">
      <c r="AH909" s="198" t="s">
        <v>134</v>
      </c>
      <c r="AI909" s="156">
        <f>_xll.qlCalendarAdvance("TARGET",AI908,AH909,"mf")</f>
        <v>44109</v>
      </c>
      <c r="AJ909" s="199">
        <f>_xll.xlShmInterpRateFwd(curveName,AI909,,5,AI910)</f>
        <v>2.3257701729412087E-3</v>
      </c>
    </row>
    <row r="910" spans="34:36" ht="11.25" customHeight="1" x14ac:dyDescent="0.25">
      <c r="AH910" s="198" t="s">
        <v>134</v>
      </c>
      <c r="AI910" s="156">
        <f>_xll.qlCalendarAdvance("TARGET",AI909,AH910,"mf")</f>
        <v>44110</v>
      </c>
      <c r="AJ910" s="199">
        <f>_xll.xlShmInterpRateFwd(curveName,AI910,,5,AI911)</f>
        <v>2.3326450786798382E-3</v>
      </c>
    </row>
    <row r="911" spans="34:36" ht="11.25" customHeight="1" x14ac:dyDescent="0.25">
      <c r="AH911" s="198" t="s">
        <v>134</v>
      </c>
      <c r="AI911" s="156">
        <f>_xll.qlCalendarAdvance("TARGET",AI910,AH911,"mf")</f>
        <v>44111</v>
      </c>
      <c r="AJ911" s="199">
        <f>_xll.xlShmInterpRateFwd(curveName,AI911,,5,AI912)</f>
        <v>2.3395222723596194E-3</v>
      </c>
    </row>
    <row r="912" spans="34:36" ht="11.25" customHeight="1" x14ac:dyDescent="0.25">
      <c r="AH912" s="198" t="s">
        <v>134</v>
      </c>
      <c r="AI912" s="156">
        <f>_xll.qlCalendarAdvance("TARGET",AI911,AH912,"mf")</f>
        <v>44112</v>
      </c>
      <c r="AJ912" s="199">
        <f>_xll.xlShmInterpRateFwd(curveName,AI912,,5,AI913)</f>
        <v>2.346401751670963E-3</v>
      </c>
    </row>
    <row r="913" spans="34:36" ht="11.25" customHeight="1" x14ac:dyDescent="0.25">
      <c r="AH913" s="198" t="s">
        <v>134</v>
      </c>
      <c r="AI913" s="156">
        <f>_xll.qlCalendarAdvance("TARGET",AI912,AH913,"mf")</f>
        <v>44113</v>
      </c>
      <c r="AJ913" s="199">
        <f>_xll.xlShmInterpRateFwd(curveName,AI913,,5,AI914)</f>
        <v>2.360183576578035E-3</v>
      </c>
    </row>
    <row r="914" spans="34:36" ht="11.25" customHeight="1" x14ac:dyDescent="0.25">
      <c r="AH914" s="198" t="s">
        <v>134</v>
      </c>
      <c r="AI914" s="156">
        <f>_xll.qlCalendarAdvance("TARGET",AI913,AH914,"mf")</f>
        <v>44116</v>
      </c>
      <c r="AJ914" s="199">
        <f>_xll.xlShmInterpRateFwd(curveName,AI914,,5,AI915)</f>
        <v>2.3739424709759375E-3</v>
      </c>
    </row>
    <row r="915" spans="34:36" ht="11.25" customHeight="1" x14ac:dyDescent="0.25">
      <c r="AH915" s="198" t="s">
        <v>134</v>
      </c>
      <c r="AI915" s="156">
        <f>_xll.qlCalendarAdvance("TARGET",AI914,AH915,"mf")</f>
        <v>44117</v>
      </c>
      <c r="AJ915" s="199">
        <f>_xll.xlShmInterpRateFwd(curveName,AI915,,5,AI916)</f>
        <v>2.380833338249488E-3</v>
      </c>
    </row>
    <row r="916" spans="34:36" ht="11.25" customHeight="1" x14ac:dyDescent="0.25">
      <c r="AH916" s="198" t="s">
        <v>134</v>
      </c>
      <c r="AI916" s="156">
        <f>_xll.qlCalendarAdvance("TARGET",AI915,AH916,"mf")</f>
        <v>44118</v>
      </c>
      <c r="AJ916" s="199">
        <f>_xll.xlShmInterpRateFwd(curveName,AI916,,5,AI917)</f>
        <v>2.3877264754734893E-3</v>
      </c>
    </row>
    <row r="917" spans="34:36" ht="11.25" customHeight="1" x14ac:dyDescent="0.25">
      <c r="AH917" s="198" t="s">
        <v>134</v>
      </c>
      <c r="AI917" s="156">
        <f>_xll.qlCalendarAdvance("TARGET",AI916,AH917,"mf")</f>
        <v>44119</v>
      </c>
      <c r="AJ917" s="199">
        <f>_xll.xlShmInterpRateFwd(curveName,AI917,,5,AI918)</f>
        <v>2.3946218796899697E-3</v>
      </c>
    </row>
    <row r="918" spans="34:36" ht="11.25" customHeight="1" x14ac:dyDescent="0.25">
      <c r="AH918" s="198" t="s">
        <v>134</v>
      </c>
      <c r="AI918" s="156">
        <f>_xll.qlCalendarAdvance("TARGET",AI917,AH918,"mf")</f>
        <v>44120</v>
      </c>
      <c r="AJ918" s="199">
        <f>_xll.xlShmInterpRateFwd(curveName,AI918,,5,AI919)</f>
        <v>2.4084361242127247E-3</v>
      </c>
    </row>
    <row r="919" spans="34:36" ht="11.25" customHeight="1" x14ac:dyDescent="0.25">
      <c r="AH919" s="198" t="s">
        <v>134</v>
      </c>
      <c r="AI919" s="156">
        <f>_xll.qlCalendarAdvance("TARGET",AI918,AH919,"mf")</f>
        <v>44123</v>
      </c>
      <c r="AJ919" s="199">
        <f>_xll.xlShmInterpRateFwd(curveName,AI919,,5,AI920)</f>
        <v>2.4222261162769924E-3</v>
      </c>
    </row>
    <row r="920" spans="34:36" ht="11.25" customHeight="1" x14ac:dyDescent="0.25">
      <c r="AH920" s="198" t="s">
        <v>134</v>
      </c>
      <c r="AI920" s="156">
        <f>_xll.qlCalendarAdvance("TARGET",AI919,AH920,"mf")</f>
        <v>44124</v>
      </c>
      <c r="AJ920" s="199">
        <f>_xll.xlShmInterpRateFwd(curveName,AI920,,5,AI921)</f>
        <v>2.429132817205372E-3</v>
      </c>
    </row>
    <row r="921" spans="34:36" ht="11.25" customHeight="1" x14ac:dyDescent="0.25">
      <c r="AH921" s="198" t="s">
        <v>134</v>
      </c>
      <c r="AI921" s="156">
        <f>_xll.qlCalendarAdvance("TARGET",AI920,AH921,"mf")</f>
        <v>44125</v>
      </c>
      <c r="AJ921" s="199">
        <f>_xll.xlShmInterpRateFwd(curveName,AI921,,5,AI922)</f>
        <v>2.4360417696072008E-3</v>
      </c>
    </row>
    <row r="922" spans="34:36" ht="11.25" customHeight="1" x14ac:dyDescent="0.25">
      <c r="AH922" s="198" t="s">
        <v>134</v>
      </c>
      <c r="AI922" s="156">
        <f>_xll.qlCalendarAdvance("TARGET",AI921,AH922,"mf")</f>
        <v>44126</v>
      </c>
      <c r="AJ922" s="199">
        <f>_xll.xlShmInterpRateFwd(curveName,AI922,,5,AI923)</f>
        <v>2.4429529708486961E-3</v>
      </c>
    </row>
    <row r="923" spans="34:36" ht="11.25" customHeight="1" x14ac:dyDescent="0.25">
      <c r="AH923" s="198" t="s">
        <v>134</v>
      </c>
      <c r="AI923" s="156">
        <f>_xll.qlCalendarAdvance("TARGET",AI922,AH923,"mf")</f>
        <v>44127</v>
      </c>
      <c r="AJ923" s="199">
        <f>_xll.xlShmInterpRateFwd(curveName,AI923,,5,AI924)</f>
        <v>2.4567993929039402E-3</v>
      </c>
    </row>
    <row r="924" spans="34:36" ht="11.25" customHeight="1" x14ac:dyDescent="0.25">
      <c r="AH924" s="198" t="s">
        <v>134</v>
      </c>
      <c r="AI924" s="156">
        <f>_xll.qlCalendarAdvance("TARGET",AI923,AH924,"mf")</f>
        <v>44130</v>
      </c>
      <c r="AJ924" s="199">
        <f>_xll.xlShmInterpRateFwd(curveName,AI924,,5,AI925)</f>
        <v>2.4706202122650785E-3</v>
      </c>
    </row>
    <row r="925" spans="34:36" ht="11.25" customHeight="1" x14ac:dyDescent="0.25">
      <c r="AH925" s="198" t="s">
        <v>134</v>
      </c>
      <c r="AI925" s="156">
        <f>_xll.qlCalendarAdvance("TARGET",AI924,AH925,"mf")</f>
        <v>44131</v>
      </c>
      <c r="AJ925" s="199">
        <f>_xll.xlShmInterpRateFwd(curveName,AI925,,5,AI926)</f>
        <v>2.4775426186033748E-3</v>
      </c>
    </row>
    <row r="926" spans="34:36" ht="11.25" customHeight="1" x14ac:dyDescent="0.25">
      <c r="AH926" s="198" t="s">
        <v>134</v>
      </c>
      <c r="AI926" s="156">
        <f>_xll.qlCalendarAdvance("TARGET",AI925,AH926,"mf")</f>
        <v>44132</v>
      </c>
      <c r="AJ926" s="199">
        <f>_xll.xlShmInterpRateFwd(curveName,AI926,,5,AI927)</f>
        <v>2.4844672582622937E-3</v>
      </c>
    </row>
    <row r="927" spans="34:36" ht="11.25" customHeight="1" x14ac:dyDescent="0.25">
      <c r="AH927" s="198" t="s">
        <v>134</v>
      </c>
      <c r="AI927" s="156">
        <f>_xll.qlCalendarAdvance("TARGET",AI926,AH927,"mf")</f>
        <v>44133</v>
      </c>
      <c r="AJ927" s="199">
        <f>_xll.xlShmInterpRateFwd(curveName,AI927,,5,AI928)</f>
        <v>2.4913941282433366E-3</v>
      </c>
    </row>
    <row r="928" spans="34:36" ht="11.25" customHeight="1" x14ac:dyDescent="0.25">
      <c r="AH928" s="198" t="s">
        <v>134</v>
      </c>
      <c r="AI928" s="156">
        <f>_xll.qlCalendarAdvance("TARGET",AI927,AH928,"mf")</f>
        <v>44134</v>
      </c>
      <c r="AJ928" s="199">
        <f>_xll.xlShmInterpRateFwd(curveName,AI928,,5,AI929)</f>
        <v>2.5052724860476433E-3</v>
      </c>
    </row>
    <row r="929" spans="34:36" ht="11.25" customHeight="1" x14ac:dyDescent="0.25">
      <c r="AH929" s="198" t="s">
        <v>134</v>
      </c>
      <c r="AI929" s="156">
        <f>_xll.qlCalendarAdvance("TARGET",AI928,AH929,"mf")</f>
        <v>44137</v>
      </c>
      <c r="AJ929" s="199">
        <f>_xll.xlShmInterpRateFwd(curveName,AI929,,5,AI930)</f>
        <v>2.5191238621575336E-3</v>
      </c>
    </row>
    <row r="930" spans="34:36" ht="11.25" customHeight="1" x14ac:dyDescent="0.25">
      <c r="AH930" s="198" t="s">
        <v>134</v>
      </c>
      <c r="AI930" s="156">
        <f>_xll.qlCalendarAdvance("TARGET",AI929,AH930,"mf")</f>
        <v>44138</v>
      </c>
      <c r="AJ930" s="199">
        <f>_xll.xlShmInterpRateFwd(curveName,AI930,,5,AI931)</f>
        <v>2.5260618459038678E-3</v>
      </c>
    </row>
    <row r="931" spans="34:36" ht="11.25" customHeight="1" x14ac:dyDescent="0.25">
      <c r="AH931" s="198" t="s">
        <v>134</v>
      </c>
      <c r="AI931" s="156">
        <f>_xll.qlCalendarAdvance("TARGET",AI930,AH931,"mf")</f>
        <v>44139</v>
      </c>
      <c r="AJ931" s="199">
        <f>_xll.xlShmInterpRateFwd(curveName,AI931,,5,AI932)</f>
        <v>2.5330020445748416E-3</v>
      </c>
    </row>
    <row r="932" spans="34:36" ht="11.25" customHeight="1" x14ac:dyDescent="0.25">
      <c r="AH932" s="198" t="s">
        <v>134</v>
      </c>
      <c r="AI932" s="156">
        <f>_xll.qlCalendarAdvance("TARGET",AI931,AH932,"mf")</f>
        <v>44140</v>
      </c>
      <c r="AJ932" s="199">
        <f>_xll.xlShmInterpRateFwd(curveName,AI932,,5,AI933)</f>
        <v>2.5399444552935239E-3</v>
      </c>
    </row>
    <row r="933" spans="34:36" ht="11.25" customHeight="1" x14ac:dyDescent="0.25">
      <c r="AH933" s="198" t="s">
        <v>134</v>
      </c>
      <c r="AI933" s="156">
        <f>_xll.qlCalendarAdvance("TARGET",AI932,AH933,"mf")</f>
        <v>44141</v>
      </c>
      <c r="AJ933" s="199">
        <f>_xll.xlShmInterpRateFwd(curveName,AI933,,5,AI934)</f>
        <v>2.5538545069970098E-3</v>
      </c>
    </row>
    <row r="934" spans="34:36" ht="11.25" customHeight="1" x14ac:dyDescent="0.25">
      <c r="AH934" s="198" t="s">
        <v>134</v>
      </c>
      <c r="AI934" s="156">
        <f>_xll.qlCalendarAdvance("TARGET",AI933,AH934,"mf")</f>
        <v>44144</v>
      </c>
      <c r="AJ934" s="199">
        <f>_xll.xlShmInterpRateFwd(curveName,AI934,,5,AI935)</f>
        <v>2.5677361692519854E-3</v>
      </c>
    </row>
    <row r="935" spans="34:36" ht="11.25" customHeight="1" x14ac:dyDescent="0.25">
      <c r="AH935" s="198" t="s">
        <v>134</v>
      </c>
      <c r="AI935" s="156">
        <f>_xll.qlCalendarAdvance("TARGET",AI934,AH935,"mf")</f>
        <v>44145</v>
      </c>
      <c r="AJ935" s="199">
        <f>_xll.xlShmInterpRateFwd(curveName,AI935,,5,AI936)</f>
        <v>2.5746896022422784E-3</v>
      </c>
    </row>
    <row r="936" spans="34:36" ht="11.25" customHeight="1" x14ac:dyDescent="0.25">
      <c r="AH936" s="198" t="s">
        <v>134</v>
      </c>
      <c r="AI936" s="156">
        <f>_xll.qlCalendarAdvance("TARGET",AI935,AH936,"mf")</f>
        <v>44146</v>
      </c>
      <c r="AJ936" s="199">
        <f>_xll.xlShmInterpRateFwd(curveName,AI936,,5,AI937)</f>
        <v>2.5816452317612105E-3</v>
      </c>
    </row>
    <row r="937" spans="34:36" ht="11.25" customHeight="1" x14ac:dyDescent="0.25">
      <c r="AH937" s="198" t="s">
        <v>134</v>
      </c>
      <c r="AI937" s="156">
        <f>_xll.qlCalendarAdvance("TARGET",AI936,AH937,"mf")</f>
        <v>44147</v>
      </c>
      <c r="AJ937" s="199">
        <f>_xll.xlShmInterpRateFwd(curveName,AI937,,5,AI938)</f>
        <v>2.5886030552965626E-3</v>
      </c>
    </row>
    <row r="938" spans="34:36" ht="11.25" customHeight="1" x14ac:dyDescent="0.25">
      <c r="AH938" s="198" t="s">
        <v>134</v>
      </c>
      <c r="AI938" s="156">
        <f>_xll.qlCalendarAdvance("TARGET",AI937,AH938,"mf")</f>
        <v>44148</v>
      </c>
      <c r="AJ938" s="199">
        <f>_xll.xlShmInterpRateFwd(curveName,AI938,,5,AI939)</f>
        <v>2.6025445590894306E-3</v>
      </c>
    </row>
    <row r="939" spans="34:36" ht="11.25" customHeight="1" x14ac:dyDescent="0.25">
      <c r="AH939" s="198" t="s">
        <v>134</v>
      </c>
      <c r="AI939" s="156">
        <f>_xll.qlCalendarAdvance("TARGET",AI938,AH939,"mf")</f>
        <v>44151</v>
      </c>
      <c r="AJ939" s="199">
        <f>_xll.xlShmInterpRateFwd(curveName,AI939,,5,AI940)</f>
        <v>2.6164562367237327E-3</v>
      </c>
    </row>
    <row r="940" spans="34:36" ht="11.25" customHeight="1" x14ac:dyDescent="0.25">
      <c r="AH940" s="198" t="s">
        <v>134</v>
      </c>
      <c r="AI940" s="156">
        <f>_xll.qlCalendarAdvance("TARGET",AI939,AH940,"mf")</f>
        <v>44152</v>
      </c>
      <c r="AJ940" s="199">
        <f>_xll.xlShmInterpRateFwd(curveName,AI940,,5,AI941)</f>
        <v>2.6234249908748414E-3</v>
      </c>
    </row>
    <row r="941" spans="34:36" ht="11.25" customHeight="1" x14ac:dyDescent="0.25">
      <c r="AH941" s="198" t="s">
        <v>134</v>
      </c>
      <c r="AI941" s="156">
        <f>_xll.qlCalendarAdvance("TARGET",AI940,AH941,"mf")</f>
        <v>44153</v>
      </c>
      <c r="AJ941" s="199">
        <f>_xll.xlShmInterpRateFwd(curveName,AI941,,5,AI942)</f>
        <v>2.6303959233611924E-3</v>
      </c>
    </row>
    <row r="942" spans="34:36" ht="11.25" customHeight="1" x14ac:dyDescent="0.25">
      <c r="AH942" s="198" t="s">
        <v>134</v>
      </c>
      <c r="AI942" s="156">
        <f>_xll.qlCalendarAdvance("TARGET",AI941,AH942,"mf")</f>
        <v>44154</v>
      </c>
      <c r="AJ942" s="199">
        <f>_xll.xlShmInterpRateFwd(curveName,AI942,,5,AI943)</f>
        <v>2.6373690313868984E-3</v>
      </c>
    </row>
    <row r="943" spans="34:36" ht="11.25" customHeight="1" x14ac:dyDescent="0.25">
      <c r="AH943" s="198" t="s">
        <v>134</v>
      </c>
      <c r="AI943" s="156">
        <f>_xll.qlCalendarAdvance("TARGET",AI942,AH943,"mf")</f>
        <v>44155</v>
      </c>
      <c r="AJ943" s="199">
        <f>_xll.xlShmInterpRateFwd(curveName,AI943,,5,AI944)</f>
        <v>2.6513417456464966E-3</v>
      </c>
    </row>
    <row r="944" spans="34:36" ht="11.25" customHeight="1" x14ac:dyDescent="0.25">
      <c r="AH944" s="198" t="s">
        <v>134</v>
      </c>
      <c r="AI944" s="156">
        <f>_xll.qlCalendarAdvance("TARGET",AI943,AH944,"mf")</f>
        <v>44158</v>
      </c>
      <c r="AJ944" s="199">
        <f>_xll.xlShmInterpRateFwd(curveName,AI944,,5,AI945)</f>
        <v>2.6652831680309733E-3</v>
      </c>
    </row>
    <row r="945" spans="34:36" ht="11.25" customHeight="1" x14ac:dyDescent="0.25">
      <c r="AH945" s="198" t="s">
        <v>134</v>
      </c>
      <c r="AI945" s="156">
        <f>_xll.qlCalendarAdvance("TARGET",AI944,AH945,"mf")</f>
        <v>44159</v>
      </c>
      <c r="AJ945" s="199">
        <f>_xll.xlShmInterpRateFwd(curveName,AI945,,5,AI946)</f>
        <v>2.6722671152596463E-3</v>
      </c>
    </row>
    <row r="946" spans="34:36" ht="11.25" customHeight="1" x14ac:dyDescent="0.25">
      <c r="AH946" s="198" t="s">
        <v>134</v>
      </c>
      <c r="AI946" s="156">
        <f>_xll.qlCalendarAdvance("TARGET",AI945,AH946,"mf")</f>
        <v>44160</v>
      </c>
      <c r="AJ946" s="199">
        <f>_xll.xlShmInterpRateFwd(curveName,AI946,,5,AI947)</f>
        <v>2.6792532223059583E-3</v>
      </c>
    </row>
    <row r="947" spans="34:36" ht="11.25" customHeight="1" x14ac:dyDescent="0.25">
      <c r="AH947" s="198" t="s">
        <v>134</v>
      </c>
      <c r="AI947" s="156">
        <f>_xll.qlCalendarAdvance("TARGET",AI946,AH947,"mf")</f>
        <v>44161</v>
      </c>
      <c r="AJ947" s="199">
        <f>_xll.xlShmInterpRateFwd(curveName,AI947,,5,AI948)</f>
        <v>2.6862414869413529E-3</v>
      </c>
    </row>
    <row r="948" spans="34:36" ht="11.25" customHeight="1" x14ac:dyDescent="0.25">
      <c r="AH948" s="198" t="s">
        <v>134</v>
      </c>
      <c r="AI948" s="156">
        <f>_xll.qlCalendarAdvance("TARGET",AI947,AH948,"mf")</f>
        <v>44162</v>
      </c>
      <c r="AJ948" s="199">
        <f>_xll.xlShmInterpRateFwd(curveName,AI948,,5,AI949)</f>
        <v>2.7002451700415217E-3</v>
      </c>
    </row>
    <row r="949" spans="34:36" ht="11.25" customHeight="1" x14ac:dyDescent="0.25">
      <c r="AH949" s="198" t="s">
        <v>134</v>
      </c>
      <c r="AI949" s="156">
        <f>_xll.qlCalendarAdvance("TARGET",AI948,AH949,"mf")</f>
        <v>44165</v>
      </c>
      <c r="AJ949" s="199">
        <f>_xll.xlShmInterpRateFwd(curveName,AI949,,5,AI950)</f>
        <v>2.7142160663474694E-3</v>
      </c>
    </row>
    <row r="950" spans="34:36" ht="11.25" customHeight="1" x14ac:dyDescent="0.25">
      <c r="AH950" s="198" t="s">
        <v>134</v>
      </c>
      <c r="AI950" s="156">
        <f>_xll.qlCalendarAdvance("TARGET",AI949,AH950,"mf")</f>
        <v>44166</v>
      </c>
      <c r="AJ950" s="199">
        <f>_xll.xlShmInterpRateFwd(curveName,AI950,,5,AI951)</f>
        <v>2.7212150784487713E-3</v>
      </c>
    </row>
    <row r="951" spans="34:36" ht="11.25" customHeight="1" x14ac:dyDescent="0.25">
      <c r="AH951" s="198" t="s">
        <v>134</v>
      </c>
      <c r="AI951" s="156">
        <f>_xll.qlCalendarAdvance("TARGET",AI950,AH951,"mf")</f>
        <v>44167</v>
      </c>
      <c r="AJ951" s="199">
        <f>_xll.xlShmInterpRateFwd(curveName,AI951,,5,AI952)</f>
        <v>2.728216232255332E-3</v>
      </c>
    </row>
    <row r="952" spans="34:36" ht="11.25" customHeight="1" x14ac:dyDescent="0.25">
      <c r="AH952" s="198" t="s">
        <v>134</v>
      </c>
      <c r="AI952" s="156">
        <f>_xll.qlCalendarAdvance("TARGET",AI951,AH952,"mf")</f>
        <v>44168</v>
      </c>
      <c r="AJ952" s="199">
        <f>_xll.xlShmInterpRateFwd(curveName,AI952,,5,AI953)</f>
        <v>2.7352195251333549E-3</v>
      </c>
    </row>
    <row r="953" spans="34:36" ht="11.25" customHeight="1" x14ac:dyDescent="0.25">
      <c r="AH953" s="198" t="s">
        <v>134</v>
      </c>
      <c r="AI953" s="156">
        <f>_xll.qlCalendarAdvance("TARGET",AI952,AH953,"mf")</f>
        <v>44169</v>
      </c>
      <c r="AJ953" s="199">
        <f>_xll.xlShmInterpRateFwd(curveName,AI953,,5,AI954)</f>
        <v>2.7492539356454983E-3</v>
      </c>
    </row>
    <row r="954" spans="34:36" ht="11.25" customHeight="1" x14ac:dyDescent="0.25">
      <c r="AH954" s="198" t="s">
        <v>134</v>
      </c>
      <c r="AI954" s="156">
        <f>_xll.qlCalendarAdvance("TARGET",AI953,AH954,"mf")</f>
        <v>44172</v>
      </c>
      <c r="AJ954" s="199">
        <f>_xll.xlShmInterpRateFwd(curveName,AI954,,5,AI955)</f>
        <v>2.7632540349272518E-3</v>
      </c>
    </row>
    <row r="955" spans="34:36" ht="11.25" customHeight="1" x14ac:dyDescent="0.25">
      <c r="AH955" s="198" t="s">
        <v>134</v>
      </c>
      <c r="AI955" s="156">
        <f>_xll.qlCalendarAdvance("TARGET",AI954,AH955,"mf")</f>
        <v>44173</v>
      </c>
      <c r="AJ955" s="199">
        <f>_xll.xlShmInterpRateFwd(curveName,AI955,,5,AI956)</f>
        <v>2.7702679838582339E-3</v>
      </c>
    </row>
    <row r="956" spans="34:36" ht="11.25" customHeight="1" x14ac:dyDescent="0.25">
      <c r="AH956" s="198" t="s">
        <v>134</v>
      </c>
      <c r="AI956" s="156">
        <f>_xll.qlCalendarAdvance("TARGET",AI955,AH956,"mf")</f>
        <v>44174</v>
      </c>
      <c r="AJ956" s="199">
        <f>_xll.xlShmInterpRateFwd(curveName,AI956,,5,AI957)</f>
        <v>2.7772840562605059E-3</v>
      </c>
    </row>
    <row r="957" spans="34:36" ht="11.25" customHeight="1" x14ac:dyDescent="0.25">
      <c r="AH957" s="198" t="s">
        <v>134</v>
      </c>
      <c r="AI957" s="156">
        <f>_xll.qlCalendarAdvance("TARGET",AI956,AH957,"mf")</f>
        <v>44175</v>
      </c>
      <c r="AJ957" s="199">
        <f>_xll.xlShmInterpRateFwd(curveName,AI957,,5,AI958)</f>
        <v>2.7843022493381745E-3</v>
      </c>
    </row>
    <row r="958" spans="34:36" ht="11.25" customHeight="1" x14ac:dyDescent="0.25">
      <c r="AH958" s="198" t="s">
        <v>134</v>
      </c>
      <c r="AI958" s="156">
        <f>_xll.qlCalendarAdvance("TARGET",AI957,AH958,"mf")</f>
        <v>44176</v>
      </c>
      <c r="AJ958" s="199">
        <f>_xll.xlShmInterpRateFwd(curveName,AI958,,5,AI959)</f>
        <v>2.7983671457595355E-3</v>
      </c>
    </row>
    <row r="959" spans="34:36" ht="11.25" customHeight="1" x14ac:dyDescent="0.25">
      <c r="AH959" s="198" t="s">
        <v>134</v>
      </c>
      <c r="AI959" s="156">
        <f>_xll.qlCalendarAdvance("TARGET",AI958,AH959,"mf")</f>
        <v>44179</v>
      </c>
      <c r="AJ959" s="199">
        <f>_xll.xlShmInterpRateFwd(curveName,AI959,,5,AI960)</f>
        <v>2.8123961770235733E-3</v>
      </c>
    </row>
    <row r="960" spans="34:36" ht="11.25" customHeight="1" x14ac:dyDescent="0.25">
      <c r="AH960" s="198" t="s">
        <v>134</v>
      </c>
      <c r="AI960" s="156">
        <f>_xll.qlCalendarAdvance("TARGET",AI959,AH960,"mf")</f>
        <v>44180</v>
      </c>
      <c r="AJ960" s="199">
        <f>_xll.xlShmInterpRateFwd(curveName,AI960,,5,AI961)</f>
        <v>2.8194249347816957E-3</v>
      </c>
    </row>
    <row r="961" spans="34:36" ht="11.25" customHeight="1" x14ac:dyDescent="0.25">
      <c r="AH961" s="198" t="s">
        <v>134</v>
      </c>
      <c r="AI961" s="156">
        <f>_xll.qlCalendarAdvance("TARGET",AI960,AH961,"mf")</f>
        <v>44181</v>
      </c>
      <c r="AJ961" s="199">
        <f>_xll.xlShmInterpRateFwd(curveName,AI961,,5,AI962)</f>
        <v>2.8264557975745059E-3</v>
      </c>
    </row>
    <row r="962" spans="34:36" ht="11.25" customHeight="1" x14ac:dyDescent="0.25">
      <c r="AH962" s="198" t="s">
        <v>134</v>
      </c>
      <c r="AI962" s="156">
        <f>_xll.qlCalendarAdvance("TARGET",AI961,AH962,"mf")</f>
        <v>44182</v>
      </c>
      <c r="AJ962" s="199">
        <f>_xll.xlShmInterpRateFwd(curveName,AI962,,5,AI963)</f>
        <v>2.8334887628087262E-3</v>
      </c>
    </row>
    <row r="963" spans="34:36" ht="11.25" customHeight="1" x14ac:dyDescent="0.25">
      <c r="AH963" s="198" t="s">
        <v>134</v>
      </c>
      <c r="AI963" s="156">
        <f>_xll.qlCalendarAdvance("TARGET",AI962,AH963,"mf")</f>
        <v>44183</v>
      </c>
      <c r="AJ963" s="199">
        <f>_xll.xlShmInterpRateFwd(curveName,AI963,,5,AI964)</f>
        <v>2.847583903736422E-3</v>
      </c>
    </row>
    <row r="964" spans="34:36" ht="11.25" customHeight="1" x14ac:dyDescent="0.25">
      <c r="AH964" s="198" t="s">
        <v>134</v>
      </c>
      <c r="AI964" s="156">
        <f>_xll.qlCalendarAdvance("TARGET",AI963,AH964,"mf")</f>
        <v>44186</v>
      </c>
      <c r="AJ964" s="199">
        <f>_xll.xlShmInterpRateFwd(curveName,AI964,,5,AI965)</f>
        <v>2.8616415960509918E-3</v>
      </c>
    </row>
    <row r="965" spans="34:36" ht="11.25" customHeight="1" x14ac:dyDescent="0.25">
      <c r="AH965" s="198" t="s">
        <v>134</v>
      </c>
      <c r="AI965" s="156">
        <f>_xll.qlCalendarAdvance("TARGET",AI964,AH965,"mf")</f>
        <v>44187</v>
      </c>
      <c r="AJ965" s="199">
        <f>_xll.xlShmInterpRateFwd(curveName,AI965,,5,AI966)</f>
        <v>2.8686850343904616E-3</v>
      </c>
    </row>
    <row r="966" spans="34:36" ht="11.25" customHeight="1" x14ac:dyDescent="0.25">
      <c r="AH966" s="198" t="s">
        <v>134</v>
      </c>
      <c r="AI966" s="156">
        <f>_xll.qlCalendarAdvance("TARGET",AI965,AH966,"mf")</f>
        <v>44188</v>
      </c>
      <c r="AJ966" s="199">
        <f>_xll.xlShmInterpRateFwd(curveName,AI966,,5,AI967)</f>
        <v>2.8757305594495708E-3</v>
      </c>
    </row>
    <row r="967" spans="34:36" ht="11.25" customHeight="1" x14ac:dyDescent="0.25">
      <c r="AH967" s="198" t="s">
        <v>134</v>
      </c>
      <c r="AI967" s="156">
        <f>_xll.qlCalendarAdvance("TARGET",AI966,AH967,"mf")</f>
        <v>44189</v>
      </c>
      <c r="AJ967" s="199">
        <f>_xll.xlShmInterpRateFwd(curveName,AI967,,5,AI968)</f>
        <v>2.8933891867903888E-3</v>
      </c>
    </row>
    <row r="968" spans="34:36" ht="11.25" customHeight="1" x14ac:dyDescent="0.25">
      <c r="AH968" s="198" t="s">
        <v>134</v>
      </c>
      <c r="AI968" s="156">
        <f>_xll.qlCalendarAdvance("TARGET",AI967,AH968,"mf")</f>
        <v>44193</v>
      </c>
      <c r="AJ968" s="199">
        <f>_xll.xlShmInterpRateFwd(curveName,AI968,,5,AI969)</f>
        <v>2.9109893950990864E-3</v>
      </c>
    </row>
    <row r="969" spans="34:36" ht="11.25" customHeight="1" x14ac:dyDescent="0.25">
      <c r="AH969" s="198" t="s">
        <v>134</v>
      </c>
      <c r="AI969" s="156">
        <f>_xll.qlCalendarAdvance("TARGET",AI968,AH969,"mf")</f>
        <v>44194</v>
      </c>
      <c r="AJ969" s="199">
        <f>_xll.xlShmInterpRateFwd(curveName,AI969,,5,AI970)</f>
        <v>2.918047386057662E-3</v>
      </c>
    </row>
    <row r="970" spans="34:36" ht="11.25" customHeight="1" x14ac:dyDescent="0.25">
      <c r="AH970" s="198" t="s">
        <v>134</v>
      </c>
      <c r="AI970" s="156">
        <f>_xll.qlCalendarAdvance("TARGET",AI969,AH970,"mf")</f>
        <v>44195</v>
      </c>
      <c r="AJ970" s="199">
        <f>_xll.xlShmInterpRateFwd(curveName,AI970,,5,AI971)</f>
        <v>2.9251074452992421E-3</v>
      </c>
    </row>
    <row r="971" spans="34:36" ht="11.25" customHeight="1" x14ac:dyDescent="0.25">
      <c r="AH971" s="198" t="s">
        <v>134</v>
      </c>
      <c r="AI971" s="156">
        <f>_xll.qlCalendarAdvance("TARGET",AI970,AH971,"mf")</f>
        <v>44196</v>
      </c>
      <c r="AJ971" s="199">
        <f>_xll.xlShmInterpRateFwd(curveName,AI971,,5,AI972)</f>
        <v>2.9428035018304131E-3</v>
      </c>
    </row>
    <row r="972" spans="34:36" ht="11.25" customHeight="1" x14ac:dyDescent="0.25">
      <c r="AH972" s="198" t="s">
        <v>134</v>
      </c>
      <c r="AI972" s="156">
        <f>_xll.qlCalendarAdvance("TARGET",AI971,AH972,"mf")</f>
        <v>44200</v>
      </c>
      <c r="AJ972" s="199">
        <f>_xll.xlShmInterpRateFwd(curveName,AI972,,5,AI973)</f>
        <v>2.9604386776618764E-3</v>
      </c>
    </row>
    <row r="973" spans="34:36" ht="11.25" customHeight="1" x14ac:dyDescent="0.25">
      <c r="AH973" s="198" t="s">
        <v>134</v>
      </c>
      <c r="AI973" s="156">
        <f>_xll.qlCalendarAdvance("TARGET",AI972,AH973,"mf")</f>
        <v>44201</v>
      </c>
      <c r="AJ973" s="199">
        <f>_xll.xlShmInterpRateFwd(curveName,AI973,,5,AI974)</f>
        <v>2.9675110929530124E-3</v>
      </c>
    </row>
    <row r="974" spans="34:36" ht="11.25" customHeight="1" x14ac:dyDescent="0.25">
      <c r="AH974" s="198" t="s">
        <v>134</v>
      </c>
      <c r="AI974" s="156">
        <f>_xll.qlCalendarAdvance("TARGET",AI973,AH974,"mf")</f>
        <v>44202</v>
      </c>
      <c r="AJ974" s="199">
        <f>_xll.xlShmInterpRateFwd(curveName,AI974,,5,AI975)</f>
        <v>2.9745855582931197E-3</v>
      </c>
    </row>
    <row r="975" spans="34:36" ht="11.25" customHeight="1" x14ac:dyDescent="0.25">
      <c r="AH975" s="198" t="s">
        <v>134</v>
      </c>
      <c r="AI975" s="156">
        <f>_xll.qlCalendarAdvance("TARGET",AI974,AH975,"mf")</f>
        <v>44203</v>
      </c>
      <c r="AJ975" s="199">
        <f>_xll.xlShmInterpRateFwd(curveName,AI975,,5,AI976)</f>
        <v>2.9816620714131045E-3</v>
      </c>
    </row>
    <row r="976" spans="34:36" ht="11.25" customHeight="1" x14ac:dyDescent="0.25">
      <c r="AH976" s="198" t="s">
        <v>134</v>
      </c>
      <c r="AI976" s="156">
        <f>_xll.qlCalendarAdvance("TARGET",AI975,AH976,"mf")</f>
        <v>44204</v>
      </c>
      <c r="AJ976" s="199">
        <f>_xll.xlShmInterpRateFwd(curveName,AI976,,5,AI977)</f>
        <v>2.9958464984714893E-3</v>
      </c>
    </row>
    <row r="977" spans="34:36" ht="11.25" customHeight="1" x14ac:dyDescent="0.25">
      <c r="AH977" s="198" t="s">
        <v>134</v>
      </c>
      <c r="AI977" s="156">
        <f>_xll.qlCalendarAdvance("TARGET",AI976,AH977,"mf")</f>
        <v>44207</v>
      </c>
      <c r="AJ977" s="199">
        <f>_xll.xlShmInterpRateFwd(curveName,AI977,,5,AI978)</f>
        <v>3.0099885467462927E-3</v>
      </c>
    </row>
    <row r="978" spans="34:36" ht="11.25" customHeight="1" x14ac:dyDescent="0.25">
      <c r="AH978" s="198" t="s">
        <v>134</v>
      </c>
      <c r="AI978" s="156">
        <f>_xll.qlCalendarAdvance("TARGET",AI977,AH978,"mf")</f>
        <v>44208</v>
      </c>
      <c r="AJ978" s="199">
        <f>_xll.xlShmInterpRateFwd(curveName,AI978,,5,AI979)</f>
        <v>3.0170752584075195E-3</v>
      </c>
    </row>
    <row r="979" spans="34:36" ht="11.25" customHeight="1" x14ac:dyDescent="0.25">
      <c r="AH979" s="198" t="s">
        <v>134</v>
      </c>
      <c r="AI979" s="156">
        <f>_xll.qlCalendarAdvance("TARGET",AI978,AH979,"mf")</f>
        <v>44209</v>
      </c>
      <c r="AJ979" s="199">
        <f>_xll.xlShmInterpRateFwd(curveName,AI979,,5,AI980)</f>
        <v>3.0241640018431439E-3</v>
      </c>
    </row>
    <row r="980" spans="34:36" ht="11.25" customHeight="1" x14ac:dyDescent="0.25">
      <c r="AH980" s="198" t="s">
        <v>134</v>
      </c>
      <c r="AI980" s="156">
        <f>_xll.qlCalendarAdvance("TARGET",AI979,AH980,"mf")</f>
        <v>44210</v>
      </c>
      <c r="AJ980" s="199">
        <f>_xll.xlShmInterpRateFwd(curveName,AI980,,5,AI981)</f>
        <v>3.0312547745409276E-3</v>
      </c>
    </row>
    <row r="981" spans="34:36" ht="11.25" customHeight="1" x14ac:dyDescent="0.25">
      <c r="AH981" s="198" t="s">
        <v>134</v>
      </c>
      <c r="AI981" s="156">
        <f>_xll.qlCalendarAdvance("TARGET",AI980,AH981,"mf")</f>
        <v>44211</v>
      </c>
      <c r="AJ981" s="199">
        <f>_xll.xlShmInterpRateFwd(curveName,AI981,,5,AI982)</f>
        <v>3.0454684814070318E-3</v>
      </c>
    </row>
    <row r="982" spans="34:36" ht="11.25" customHeight="1" x14ac:dyDescent="0.25">
      <c r="AH982" s="198" t="s">
        <v>134</v>
      </c>
      <c r="AI982" s="156">
        <f>_xll.qlCalendarAdvance("TARGET",AI981,AH982,"mf")</f>
        <v>44214</v>
      </c>
      <c r="AJ982" s="199">
        <f>_xll.xlShmInterpRateFwd(curveName,AI982,,5,AI983)</f>
        <v>3.059638105804223E-3</v>
      </c>
    </row>
    <row r="983" spans="34:36" ht="11.25" customHeight="1" x14ac:dyDescent="0.25">
      <c r="AH983" s="198" t="s">
        <v>134</v>
      </c>
      <c r="AI983" s="156">
        <f>_xll.qlCalendarAdvance("TARGET",AI982,AH983,"mf")</f>
        <v>44215</v>
      </c>
      <c r="AJ983" s="199">
        <f>_xll.xlShmInterpRateFwd(curveName,AI983,,5,AI984)</f>
        <v>3.0667389857108591E-3</v>
      </c>
    </row>
    <row r="984" spans="34:36" ht="11.25" customHeight="1" x14ac:dyDescent="0.25">
      <c r="AH984" s="198" t="s">
        <v>134</v>
      </c>
      <c r="AI984" s="156">
        <f>_xll.qlCalendarAdvance("TARGET",AI983,AH984,"mf")</f>
        <v>44216</v>
      </c>
      <c r="AJ984" s="199">
        <f>_xll.xlShmInterpRateFwd(curveName,AI984,,5,AI985)</f>
        <v>3.0738418789957329E-3</v>
      </c>
    </row>
    <row r="985" spans="34:36" ht="11.25" customHeight="1" x14ac:dyDescent="0.25">
      <c r="AH985" s="198" t="s">
        <v>134</v>
      </c>
      <c r="AI985" s="156">
        <f>_xll.qlCalendarAdvance("TARGET",AI984,AH985,"mf")</f>
        <v>44217</v>
      </c>
      <c r="AJ985" s="199">
        <f>_xll.xlShmInterpRateFwd(curveName,AI985,,5,AI986)</f>
        <v>3.0809467834707911E-3</v>
      </c>
    </row>
    <row r="986" spans="34:36" ht="11.25" customHeight="1" x14ac:dyDescent="0.25">
      <c r="AH986" s="198" t="s">
        <v>134</v>
      </c>
      <c r="AI986" s="156">
        <f>_xll.qlCalendarAdvance("TARGET",AI985,AH986,"mf")</f>
        <v>44218</v>
      </c>
      <c r="AJ986" s="199">
        <f>_xll.xlShmInterpRateFwd(curveName,AI986,,5,AI987)</f>
        <v>3.0951895289064884E-3</v>
      </c>
    </row>
    <row r="987" spans="34:36" ht="11.25" customHeight="1" x14ac:dyDescent="0.25">
      <c r="AH987" s="198" t="s">
        <v>134</v>
      </c>
      <c r="AI987" s="156">
        <f>_xll.qlCalendarAdvance("TARGET",AI986,AH987,"mf")</f>
        <v>44221</v>
      </c>
      <c r="AJ987" s="199">
        <f>_xll.xlShmInterpRateFwd(curveName,AI987,,5,AI988)</f>
        <v>3.109386458165172E-3</v>
      </c>
    </row>
    <row r="988" spans="34:36" ht="11.25" customHeight="1" x14ac:dyDescent="0.25">
      <c r="AH988" s="198" t="s">
        <v>134</v>
      </c>
      <c r="AI988" s="156">
        <f>_xll.qlCalendarAdvance("TARGET",AI987,AH988,"mf")</f>
        <v>44222</v>
      </c>
      <c r="AJ988" s="199">
        <f>_xll.xlShmInterpRateFwd(curveName,AI988,,5,AI989)</f>
        <v>3.1165013780303252E-3</v>
      </c>
    </row>
    <row r="989" spans="34:36" ht="11.25" customHeight="1" x14ac:dyDescent="0.25">
      <c r="AH989" s="198" t="s">
        <v>134</v>
      </c>
      <c r="AI989" s="156">
        <f>_xll.qlCalendarAdvance("TARGET",AI988,AH989,"mf")</f>
        <v>44223</v>
      </c>
      <c r="AJ989" s="199">
        <f>_xll.xlShmInterpRateFwd(curveName,AI989,,5,AI990)</f>
        <v>3.1236182932422515E-3</v>
      </c>
    </row>
    <row r="990" spans="34:36" ht="11.25" customHeight="1" x14ac:dyDescent="0.25">
      <c r="AH990" s="198" t="s">
        <v>134</v>
      </c>
      <c r="AI990" s="156">
        <f>_xll.qlCalendarAdvance("TARGET",AI989,AH990,"mf")</f>
        <v>44224</v>
      </c>
      <c r="AJ990" s="199">
        <f>_xll.xlShmInterpRateFwd(curveName,AI990,,5,AI991)</f>
        <v>3.1307372010455645E-3</v>
      </c>
    </row>
    <row r="991" spans="34:36" ht="11.25" customHeight="1" x14ac:dyDescent="0.25">
      <c r="AH991" s="198" t="s">
        <v>134</v>
      </c>
      <c r="AI991" s="156">
        <f>_xll.qlCalendarAdvance("TARGET",AI990,AH991,"mf")</f>
        <v>44225</v>
      </c>
      <c r="AJ991" s="199">
        <f>_xll.xlShmInterpRateFwd(curveName,AI991,,5,AI992)</f>
        <v>3.1450087444027564E-3</v>
      </c>
    </row>
    <row r="992" spans="34:36" ht="11.25" customHeight="1" x14ac:dyDescent="0.25">
      <c r="AH992" s="198" t="s">
        <v>134</v>
      </c>
      <c r="AI992" s="156">
        <f>_xll.qlCalendarAdvance("TARGET",AI991,AH992,"mf")</f>
        <v>44228</v>
      </c>
      <c r="AJ992" s="199">
        <f>_xll.xlShmInterpRateFwd(curveName,AI992,,5,AI993)</f>
        <v>3.1592327068336356E-3</v>
      </c>
    </row>
    <row r="993" spans="34:36" ht="11.25" customHeight="1" x14ac:dyDescent="0.25">
      <c r="AH993" s="198" t="s">
        <v>134</v>
      </c>
      <c r="AI993" s="156">
        <f>_xll.qlCalendarAdvance("TARGET",AI992,AH993,"mf")</f>
        <v>44229</v>
      </c>
      <c r="AJ993" s="199">
        <f>_xll.xlShmInterpRateFwd(curveName,AI993,,5,AI994)</f>
        <v>3.1663615387755345E-3</v>
      </c>
    </row>
    <row r="994" spans="34:36" ht="11.25" customHeight="1" x14ac:dyDescent="0.25">
      <c r="AH994" s="198" t="s">
        <v>134</v>
      </c>
      <c r="AI994" s="156">
        <f>_xll.qlCalendarAdvance("TARGET",AI993,AH994,"mf")</f>
        <v>44230</v>
      </c>
      <c r="AJ994" s="199">
        <f>_xll.xlShmInterpRateFwd(curveName,AI994,,5,AI995)</f>
        <v>3.1734923477895836E-3</v>
      </c>
    </row>
    <row r="995" spans="34:36" ht="11.25" customHeight="1" x14ac:dyDescent="0.25">
      <c r="AH995" s="198" t="s">
        <v>134</v>
      </c>
      <c r="AI995" s="156">
        <f>_xll.qlCalendarAdvance("TARGET",AI994,AH995,"mf")</f>
        <v>44231</v>
      </c>
      <c r="AJ995" s="199">
        <f>_xll.xlShmInterpRateFwd(curveName,AI995,,5,AI996)</f>
        <v>3.1806251309988219E-3</v>
      </c>
    </row>
    <row r="996" spans="34:36" ht="11.25" customHeight="1" x14ac:dyDescent="0.25">
      <c r="AH996" s="198" t="s">
        <v>134</v>
      </c>
      <c r="AI996" s="156">
        <f>_xll.qlCalendarAdvance("TARGET",AI995,AH996,"mf")</f>
        <v>44232</v>
      </c>
      <c r="AJ996" s="199">
        <f>_xll.xlShmInterpRateFwd(curveName,AI996,,5,AI997)</f>
        <v>3.1949252310696169E-3</v>
      </c>
    </row>
    <row r="997" spans="34:36" ht="11.25" customHeight="1" x14ac:dyDescent="0.25">
      <c r="AH997" s="198" t="s">
        <v>134</v>
      </c>
      <c r="AI997" s="156">
        <f>_xll.qlCalendarAdvance("TARGET",AI996,AH997,"mf")</f>
        <v>44235</v>
      </c>
      <c r="AJ997" s="199">
        <f>_xll.xlShmInterpRateFwd(curveName,AI997,,5,AI998)</f>
        <v>3.2091759554211475E-3</v>
      </c>
    </row>
    <row r="998" spans="34:36" ht="11.25" customHeight="1" x14ac:dyDescent="0.25">
      <c r="AH998" s="198" t="s">
        <v>134</v>
      </c>
      <c r="AI998" s="156">
        <f>_xll.qlCalendarAdvance("TARGET",AI997,AH998,"mf")</f>
        <v>44236</v>
      </c>
      <c r="AJ998" s="199">
        <f>_xll.xlShmInterpRateFwd(curveName,AI998,,5,AI999)</f>
        <v>3.2163185712337128E-3</v>
      </c>
    </row>
    <row r="999" spans="34:36" ht="11.25" customHeight="1" x14ac:dyDescent="0.25">
      <c r="AH999" s="198" t="s">
        <v>134</v>
      </c>
      <c r="AI999" s="156">
        <f>_xll.qlCalendarAdvance("TARGET",AI998,AH999,"mf")</f>
        <v>44237</v>
      </c>
      <c r="AJ999" s="199">
        <f>_xll.xlShmInterpRateFwd(curveName,AI999,,5,AI1000)</f>
        <v>3.2234631457222162E-3</v>
      </c>
    </row>
    <row r="1000" spans="34:36" ht="11.25" customHeight="1" x14ac:dyDescent="0.25">
      <c r="AH1000" s="198" t="s">
        <v>134</v>
      </c>
      <c r="AI1000" s="156">
        <f>_xll.qlCalendarAdvance("TARGET",AI999,AH1000,"mf")</f>
        <v>44238</v>
      </c>
      <c r="AJ1000" s="199">
        <f>_xll.xlShmInterpRateFwd(curveName,AI1000,,5,AI1001)</f>
        <v>3.2306096762933622E-3</v>
      </c>
    </row>
    <row r="1001" spans="34:36" ht="11.25" customHeight="1" x14ac:dyDescent="0.25">
      <c r="AH1001" s="198" t="s">
        <v>134</v>
      </c>
      <c r="AI1001" s="156">
        <f>_xll.qlCalendarAdvance("TARGET",AI1000,AH1001,"mf")</f>
        <v>44239</v>
      </c>
      <c r="AJ1001" s="199">
        <f>_xll.xlShmInterpRateFwd(curveName,AI1001,,5,AI1002)</f>
        <v>3.2449380923620505E-3</v>
      </c>
    </row>
    <row r="1002" spans="34:36" ht="11.25" customHeight="1" x14ac:dyDescent="0.25">
      <c r="AH1002" s="198" t="s">
        <v>134</v>
      </c>
      <c r="AI1002" s="156">
        <f>_xll.qlCalendarAdvance("TARGET",AI1001,AH1002,"mf")</f>
        <v>44242</v>
      </c>
      <c r="AJ1002" s="199">
        <f>_xll.xlShmInterpRateFwd(curveName,AI1002,,5,AI1003)</f>
        <v>3.2592153068900344E-3</v>
      </c>
    </row>
    <row r="1003" spans="34:36" ht="11.25" customHeight="1" x14ac:dyDescent="0.25">
      <c r="AH1003" s="198" t="s">
        <v>134</v>
      </c>
      <c r="AI1003" s="156">
        <f>_xll.qlCalendarAdvance("TARGET",AI1002,AH1003,"mf")</f>
        <v>44243</v>
      </c>
      <c r="AJ1003" s="199">
        <f>_xll.xlShmInterpRateFwd(curveName,AI1003,,5,AI1004)</f>
        <v>3.2663715785696866E-3</v>
      </c>
    </row>
    <row r="1004" spans="34:36" ht="11.25" customHeight="1" x14ac:dyDescent="0.25">
      <c r="AH1004" s="198" t="s">
        <v>134</v>
      </c>
      <c r="AI1004" s="156">
        <f>_xll.qlCalendarAdvance("TARGET",AI1003,AH1004,"mf")</f>
        <v>44244</v>
      </c>
      <c r="AJ1004" s="199">
        <f>_xll.xlShmInterpRateFwd(curveName,AI1004,,5,AI1005)</f>
        <v>3.2735297905290492E-3</v>
      </c>
    </row>
    <row r="1005" spans="34:36" ht="11.25" customHeight="1" x14ac:dyDescent="0.25">
      <c r="AH1005" s="198" t="s">
        <v>134</v>
      </c>
      <c r="AI1005" s="156">
        <f>_xll.qlCalendarAdvance("TARGET",AI1004,AH1005,"mf")</f>
        <v>44245</v>
      </c>
      <c r="AJ1005" s="199">
        <f>_xll.xlShmInterpRateFwd(curveName,AI1005,,5,AI1006)</f>
        <v>3.280689940336918E-3</v>
      </c>
    </row>
    <row r="1006" spans="34:36" ht="11.25" customHeight="1" x14ac:dyDescent="0.25">
      <c r="AH1006" s="198" t="s">
        <v>134</v>
      </c>
      <c r="AI1006" s="156">
        <f>_xll.qlCalendarAdvance("TARGET",AI1005,AH1006,"mf")</f>
        <v>44246</v>
      </c>
      <c r="AJ1006" s="199">
        <f>_xll.xlShmInterpRateFwd(curveName,AI1006,,5,AI1007)</f>
        <v>3.2950464315974681E-3</v>
      </c>
    </row>
    <row r="1007" spans="34:36" ht="11.25" customHeight="1" x14ac:dyDescent="0.25">
      <c r="AH1007" s="198" t="s">
        <v>134</v>
      </c>
      <c r="AI1007" s="156">
        <f>_xll.qlCalendarAdvance("TARGET",AI1006,AH1007,"mf")</f>
        <v>44249</v>
      </c>
      <c r="AJ1007" s="199">
        <f>_xll.xlShmInterpRateFwd(curveName,AI1007,,5,AI1008)</f>
        <v>3.3093498647691249E-3</v>
      </c>
    </row>
    <row r="1008" spans="34:36" ht="11.25" customHeight="1" x14ac:dyDescent="0.25">
      <c r="AH1008" s="198" t="s">
        <v>134</v>
      </c>
      <c r="AI1008" s="156">
        <f>_xll.qlCalendarAdvance("TARGET",AI1007,AH1008,"mf")</f>
        <v>44250</v>
      </c>
      <c r="AJ1008" s="199">
        <f>_xll.xlShmInterpRateFwd(curveName,AI1008,,5,AI1009)</f>
        <v>3.3165196639879753E-3</v>
      </c>
    </row>
    <row r="1009" spans="34:36" ht="11.25" customHeight="1" x14ac:dyDescent="0.25">
      <c r="AH1009" s="198" t="s">
        <v>134</v>
      </c>
      <c r="AI1009" s="156">
        <f>_xll.qlCalendarAdvance("TARGET",AI1008,AH1009,"mf")</f>
        <v>44251</v>
      </c>
      <c r="AJ1009" s="199">
        <f>_xll.xlShmInterpRateFwd(curveName,AI1009,,5,AI1010)</f>
        <v>3.3236913854550057E-3</v>
      </c>
    </row>
    <row r="1010" spans="34:36" ht="11.25" customHeight="1" x14ac:dyDescent="0.25">
      <c r="AH1010" s="198" t="s">
        <v>134</v>
      </c>
      <c r="AI1010" s="156">
        <f>_xll.qlCalendarAdvance("TARGET",AI1009,AH1010,"mf")</f>
        <v>44252</v>
      </c>
      <c r="AJ1010" s="199">
        <f>_xll.xlShmInterpRateFwd(curveName,AI1010,,5,AI1011)</f>
        <v>3.3308650263742939E-3</v>
      </c>
    </row>
    <row r="1011" spans="34:36" ht="11.25" customHeight="1" x14ac:dyDescent="0.25">
      <c r="AH1011" s="198" t="s">
        <v>134</v>
      </c>
      <c r="AI1011" s="156">
        <f>_xll.qlCalendarAdvance("TARGET",AI1010,AH1011,"mf")</f>
        <v>44253</v>
      </c>
      <c r="AJ1011" s="199">
        <f>_xll.xlShmInterpRateFwd(curveName,AI1011,,5,AI1012)</f>
        <v>3.345249352090776E-3</v>
      </c>
    </row>
    <row r="1012" spans="34:36" ht="11.25" customHeight="1" x14ac:dyDescent="0.25">
      <c r="AH1012" s="198" t="s">
        <v>134</v>
      </c>
      <c r="AI1012" s="156">
        <f>_xll.qlCalendarAdvance("TARGET",AI1011,AH1012,"mf")</f>
        <v>44256</v>
      </c>
      <c r="AJ1012" s="199">
        <f>_xll.xlShmInterpRateFwd(curveName,AI1012,,5,AI1013)</f>
        <v>3.359578732059602E-3</v>
      </c>
    </row>
    <row r="1013" spans="34:36" ht="11.25" customHeight="1" x14ac:dyDescent="0.25">
      <c r="AH1013" s="198" t="s">
        <v>134</v>
      </c>
      <c r="AI1013" s="156">
        <f>_xll.qlCalendarAdvance("TARGET",AI1012,AH1013,"mf")</f>
        <v>44257</v>
      </c>
      <c r="AJ1013" s="199">
        <f>_xll.xlShmInterpRateFwd(curveName,AI1013,,5,AI1014)</f>
        <v>3.366761930975929E-3</v>
      </c>
    </row>
    <row r="1014" spans="34:36" ht="11.25" customHeight="1" x14ac:dyDescent="0.25">
      <c r="AH1014" s="198" t="s">
        <v>134</v>
      </c>
      <c r="AI1014" s="156">
        <f>_xll.qlCalendarAdvance("TARGET",AI1013,AH1014,"mf")</f>
        <v>44258</v>
      </c>
      <c r="AJ1014" s="199">
        <f>_xll.xlShmInterpRateFwd(curveName,AI1014,,5,AI1015)</f>
        <v>3.3739470337441728E-3</v>
      </c>
    </row>
    <row r="1015" spans="34:36" ht="11.25" customHeight="1" x14ac:dyDescent="0.25">
      <c r="AH1015" s="198" t="s">
        <v>134</v>
      </c>
      <c r="AI1015" s="156">
        <f>_xll.qlCalendarAdvance("TARGET",AI1014,AH1015,"mf")</f>
        <v>44259</v>
      </c>
      <c r="AJ1015" s="199">
        <f>_xll.xlShmInterpRateFwd(curveName,AI1015,,5,AI1016)</f>
        <v>3.3811340375278854E-3</v>
      </c>
    </row>
    <row r="1016" spans="34:36" ht="11.25" customHeight="1" x14ac:dyDescent="0.25">
      <c r="AH1016" s="198" t="s">
        <v>134</v>
      </c>
      <c r="AI1016" s="156">
        <f>_xll.qlCalendarAdvance("TARGET",AI1015,AH1016,"mf")</f>
        <v>44260</v>
      </c>
      <c r="AJ1016" s="199">
        <f>_xll.xlShmInterpRateFwd(curveName,AI1016,,5,AI1017)</f>
        <v>3.395545957181383E-3</v>
      </c>
    </row>
    <row r="1017" spans="34:36" ht="11.25" customHeight="1" x14ac:dyDescent="0.25">
      <c r="AH1017" s="198" t="s">
        <v>134</v>
      </c>
      <c r="AI1017" s="156">
        <f>_xll.qlCalendarAdvance("TARGET",AI1016,AH1017,"mf")</f>
        <v>44263</v>
      </c>
      <c r="AJ1017" s="199">
        <f>_xll.xlShmInterpRateFwd(curveName,AI1017,,5,AI1018)</f>
        <v>3.4099010122480957E-3</v>
      </c>
    </row>
    <row r="1018" spans="34:36" ht="11.25" customHeight="1" x14ac:dyDescent="0.25">
      <c r="AH1018" s="198" t="s">
        <v>134</v>
      </c>
      <c r="AI1018" s="156">
        <f>_xll.qlCalendarAdvance("TARGET",AI1017,AH1018,"mf")</f>
        <v>44264</v>
      </c>
      <c r="AJ1018" s="199">
        <f>_xll.xlShmInterpRateFwd(curveName,AI1018,,5,AI1019)</f>
        <v>3.4170974826958655E-3</v>
      </c>
    </row>
    <row r="1019" spans="34:36" ht="11.25" customHeight="1" x14ac:dyDescent="0.25">
      <c r="AH1019" s="198" t="s">
        <v>134</v>
      </c>
      <c r="AI1019" s="156">
        <f>_xll.qlCalendarAdvance("TARGET",AI1018,AH1019,"mf")</f>
        <v>44265</v>
      </c>
      <c r="AJ1019" s="199">
        <f>_xll.xlShmInterpRateFwd(curveName,AI1019,,5,AI1020)</f>
        <v>3.424295838639796E-3</v>
      </c>
    </row>
    <row r="1020" spans="34:36" ht="11.25" customHeight="1" x14ac:dyDescent="0.25">
      <c r="AH1020" s="198" t="s">
        <v>134</v>
      </c>
      <c r="AI1020" s="156">
        <f>_xll.qlCalendarAdvance("TARGET",AI1019,AH1020,"mf")</f>
        <v>44266</v>
      </c>
      <c r="AJ1020" s="199">
        <f>_xll.xlShmInterpRateFwd(curveName,AI1020,,5,AI1021)</f>
        <v>3.4314960773244845E-3</v>
      </c>
    </row>
    <row r="1021" spans="34:36" ht="11.25" customHeight="1" x14ac:dyDescent="0.25">
      <c r="AH1021" s="198" t="s">
        <v>134</v>
      </c>
      <c r="AI1021" s="156">
        <f>_xll.qlCalendarAdvance("TARGET",AI1020,AH1021,"mf")</f>
        <v>44267</v>
      </c>
      <c r="AJ1021" s="199">
        <f>_xll.xlShmInterpRateFwd(curveName,AI1021,,5,AI1022)</f>
        <v>3.4459353501656389E-3</v>
      </c>
    </row>
    <row r="1022" spans="34:36" ht="11.25" customHeight="1" x14ac:dyDescent="0.25">
      <c r="AH1022" s="198" t="s">
        <v>134</v>
      </c>
      <c r="AI1022" s="156">
        <f>_xll.qlCalendarAdvance("TARGET",AI1021,AH1022,"mf")</f>
        <v>44270</v>
      </c>
      <c r="AJ1022" s="199">
        <f>_xll.xlShmInterpRateFwd(curveName,AI1022,,5,AI1023)</f>
        <v>3.4603158085772475E-3</v>
      </c>
    </row>
    <row r="1023" spans="34:36" ht="11.25" customHeight="1" x14ac:dyDescent="0.25">
      <c r="AH1023" s="198" t="s">
        <v>134</v>
      </c>
      <c r="AI1023" s="156">
        <f>_xll.qlCalendarAdvance("TARGET",AI1022,AH1023,"mf")</f>
        <v>44271</v>
      </c>
      <c r="AJ1023" s="199">
        <f>_xll.xlShmInterpRateFwd(curveName,AI1023,,5,AI1024)</f>
        <v>3.4675254223903058E-3</v>
      </c>
    </row>
    <row r="1024" spans="34:36" ht="11.25" customHeight="1" x14ac:dyDescent="0.25">
      <c r="AH1024" s="198" t="s">
        <v>134</v>
      </c>
      <c r="AI1024" s="156">
        <f>_xll.qlCalendarAdvance("TARGET",AI1023,AH1024,"mf")</f>
        <v>44272</v>
      </c>
      <c r="AJ1024" s="199">
        <f>_xll.xlShmInterpRateFwd(curveName,AI1024,,5,AI1025)</f>
        <v>3.4747369033437509E-3</v>
      </c>
    </row>
    <row r="1025" spans="34:36" ht="11.25" customHeight="1" x14ac:dyDescent="0.25">
      <c r="AH1025" s="198" t="s">
        <v>134</v>
      </c>
      <c r="AI1025" s="156">
        <f>_xll.qlCalendarAdvance("TARGET",AI1024,AH1025,"mf")</f>
        <v>44273</v>
      </c>
      <c r="AJ1025" s="199">
        <f>_xll.xlShmInterpRateFwd(curveName,AI1025,,5,AI1026)</f>
        <v>3.4819502489253215E-3</v>
      </c>
    </row>
    <row r="1026" spans="34:36" ht="11.25" customHeight="1" x14ac:dyDescent="0.25">
      <c r="AH1026" s="198" t="s">
        <v>134</v>
      </c>
      <c r="AI1026" s="156">
        <f>_xll.qlCalendarAdvance("TARGET",AI1025,AH1026,"mf")</f>
        <v>44274</v>
      </c>
      <c r="AJ1026" s="199">
        <f>_xll.xlShmInterpRateFwd(curveName,AI1026,,5,AI1027)</f>
        <v>3.4964166344184032E-3</v>
      </c>
    </row>
    <row r="1027" spans="34:36" ht="11.25" customHeight="1" x14ac:dyDescent="0.25">
      <c r="AH1027" s="198" t="s">
        <v>134</v>
      </c>
      <c r="AI1027" s="156">
        <f>_xll.qlCalendarAdvance("TARGET",AI1026,AH1027,"mf")</f>
        <v>44277</v>
      </c>
      <c r="AJ1027" s="199">
        <f>_xll.xlShmInterpRateFwd(curveName,AI1027,,5,AI1028)</f>
        <v>3.5108224457115486E-3</v>
      </c>
    </row>
    <row r="1028" spans="34:36" ht="11.25" customHeight="1" x14ac:dyDescent="0.25">
      <c r="AH1028" s="198" t="s">
        <v>134</v>
      </c>
      <c r="AI1028" s="156">
        <f>_xll.qlCalendarAdvance("TARGET",AI1027,AH1028,"mf")</f>
        <v>44278</v>
      </c>
      <c r="AJ1028" s="199">
        <f>_xll.xlShmInterpRateFwd(curveName,AI1028,,5,AI1029)</f>
        <v>3.5180464047592577E-3</v>
      </c>
    </row>
    <row r="1029" spans="34:36" ht="11.25" customHeight="1" x14ac:dyDescent="0.25">
      <c r="AH1029" s="198" t="s">
        <v>134</v>
      </c>
      <c r="AI1029" s="156">
        <f>_xll.qlCalendarAdvance("TARGET",AI1028,AH1029,"mf")</f>
        <v>44279</v>
      </c>
      <c r="AJ1029" s="199">
        <f>_xll.xlShmInterpRateFwd(curveName,AI1029,,5,AI1030)</f>
        <v>3.5252735459908357E-3</v>
      </c>
    </row>
    <row r="1030" spans="34:36" ht="11.25" customHeight="1" x14ac:dyDescent="0.25">
      <c r="AH1030" s="198" t="s">
        <v>134</v>
      </c>
      <c r="AI1030" s="156">
        <f>_xll.qlCalendarAdvance("TARGET",AI1029,AH1030,"mf")</f>
        <v>44280</v>
      </c>
      <c r="AJ1030" s="199">
        <f>_xll.xlShmInterpRateFwd(curveName,AI1030,,5,AI1031)</f>
        <v>3.5325038704602822E-3</v>
      </c>
    </row>
    <row r="1031" spans="34:36" ht="11.25" customHeight="1" x14ac:dyDescent="0.25">
      <c r="AH1031" s="198" t="s">
        <v>134</v>
      </c>
      <c r="AI1031" s="156">
        <f>_xll.qlCalendarAdvance("TARGET",AI1030,AH1031,"mf")</f>
        <v>44281</v>
      </c>
      <c r="AJ1031" s="199">
        <f>_xll.xlShmInterpRateFwd(curveName,AI1031,,5,AI1032)</f>
        <v>3.5470096034860639E-3</v>
      </c>
    </row>
    <row r="1032" spans="34:36" ht="11.25" customHeight="1" x14ac:dyDescent="0.25">
      <c r="AH1032" s="198" t="s">
        <v>134</v>
      </c>
      <c r="AI1032" s="156">
        <f>_xll.qlCalendarAdvance("TARGET",AI1031,AH1032,"mf")</f>
        <v>44284</v>
      </c>
      <c r="AJ1032" s="199">
        <f>_xll.xlShmInterpRateFwd(curveName,AI1032,,5,AI1033)</f>
        <v>3.5614570199326736E-3</v>
      </c>
    </row>
    <row r="1033" spans="34:36" ht="11.25" customHeight="1" x14ac:dyDescent="0.25">
      <c r="AH1033" s="198" t="s">
        <v>134</v>
      </c>
      <c r="AI1033" s="156">
        <f>_xll.qlCalendarAdvance("TARGET",AI1032,AH1033,"mf")</f>
        <v>44285</v>
      </c>
      <c r="AJ1033" s="199">
        <f>_xll.xlShmInterpRateFwd(curveName,AI1033,,5,AI1034)</f>
        <v>3.5687032752668088E-3</v>
      </c>
    </row>
    <row r="1034" spans="34:36" ht="11.25" customHeight="1" x14ac:dyDescent="0.25">
      <c r="AH1034" s="198" t="s">
        <v>134</v>
      </c>
      <c r="AI1034" s="156">
        <f>_xll.qlCalendarAdvance("TARGET",AI1033,AH1034,"mf")</f>
        <v>44286</v>
      </c>
      <c r="AJ1034" s="199">
        <f>_xll.xlShmInterpRateFwd(curveName,AI1034,,5,AI1035)</f>
        <v>3.5759527198386287E-3</v>
      </c>
    </row>
    <row r="1035" spans="34:36" ht="11.25" customHeight="1" x14ac:dyDescent="0.25">
      <c r="AH1035" s="198" t="s">
        <v>134</v>
      </c>
      <c r="AI1035" s="156">
        <f>_xll.qlCalendarAdvance("TARGET",AI1034,AH1035,"mf")</f>
        <v>44287</v>
      </c>
      <c r="AJ1035" s="199">
        <f>_xll.xlShmInterpRateFwd(curveName,AI1035,,5,AI1036)</f>
        <v>3.5977943166497026E-3</v>
      </c>
    </row>
    <row r="1036" spans="34:36" ht="11.25" customHeight="1" x14ac:dyDescent="0.25">
      <c r="AH1036" s="198" t="s">
        <v>134</v>
      </c>
      <c r="AI1036" s="156">
        <f>_xll.qlCalendarAdvance("TARGET",AI1035,AH1036,"mf")</f>
        <v>44292</v>
      </c>
      <c r="AJ1036" s="199">
        <f>_xll.xlShmInterpRateFwd(curveName,AI1036,,5,AI1037)</f>
        <v>3.6195164171242246E-3</v>
      </c>
    </row>
    <row r="1037" spans="34:36" ht="11.25" customHeight="1" x14ac:dyDescent="0.25">
      <c r="AH1037" s="198" t="s">
        <v>134</v>
      </c>
      <c r="AI1037" s="156">
        <f>_xll.qlCalendarAdvance("TARGET",AI1036,AH1037,"mf")</f>
        <v>44293</v>
      </c>
      <c r="AJ1037" s="199">
        <f>_xll.xlShmInterpRateFwd(curveName,AI1037,,5,AI1038)</f>
        <v>3.626788214453587E-3</v>
      </c>
    </row>
    <row r="1038" spans="34:36" ht="11.25" customHeight="1" x14ac:dyDescent="0.25">
      <c r="AH1038" s="198" t="s">
        <v>134</v>
      </c>
      <c r="AI1038" s="156">
        <f>_xll.qlCalendarAdvance("TARGET",AI1037,AH1038,"mf")</f>
        <v>44294</v>
      </c>
      <c r="AJ1038" s="199">
        <f>_xll.xlShmInterpRateFwd(curveName,AI1038,,5,AI1039)</f>
        <v>3.6340632088853277E-3</v>
      </c>
    </row>
    <row r="1039" spans="34:36" ht="11.25" customHeight="1" x14ac:dyDescent="0.25">
      <c r="AH1039" s="198" t="s">
        <v>134</v>
      </c>
      <c r="AI1039" s="156">
        <f>_xll.qlCalendarAdvance("TARGET",AI1038,AH1039,"mf")</f>
        <v>44295</v>
      </c>
      <c r="AJ1039" s="199">
        <f>_xll.xlShmInterpRateFwd(curveName,AI1039,,5,AI1040)</f>
        <v>3.6486603330555065E-3</v>
      </c>
    </row>
    <row r="1040" spans="34:36" ht="11.25" customHeight="1" x14ac:dyDescent="0.25">
      <c r="AH1040" s="198" t="s">
        <v>134</v>
      </c>
      <c r="AI1040" s="156">
        <f>_xll.qlCalendarAdvance("TARGET",AI1039,AH1040,"mf")</f>
        <v>44298</v>
      </c>
      <c r="AJ1040" s="199">
        <f>_xll.xlShmInterpRateFwd(curveName,AI1040,,5,AI1041)</f>
        <v>3.6631951796887497E-3</v>
      </c>
    </row>
    <row r="1041" spans="34:36" ht="11.25" customHeight="1" x14ac:dyDescent="0.25">
      <c r="AH1041" s="198" t="s">
        <v>134</v>
      </c>
      <c r="AI1041" s="156">
        <f>_xll.qlCalendarAdvance("TARGET",AI1040,AH1041,"mf")</f>
        <v>44299</v>
      </c>
      <c r="AJ1041" s="199">
        <f>_xll.xlShmInterpRateFwd(curveName,AI1041,,5,AI1042)</f>
        <v>3.6704861756450811E-3</v>
      </c>
    </row>
    <row r="1042" spans="34:36" ht="11.25" customHeight="1" x14ac:dyDescent="0.25">
      <c r="AH1042" s="198" t="s">
        <v>134</v>
      </c>
      <c r="AI1042" s="156">
        <f>_xll.qlCalendarAdvance("TARGET",AI1041,AH1042,"mf")</f>
        <v>44300</v>
      </c>
      <c r="AJ1042" s="199">
        <f>_xll.xlShmInterpRateFwd(curveName,AI1042,,5,AI1043)</f>
        <v>3.6777803748252067E-3</v>
      </c>
    </row>
    <row r="1043" spans="34:36" ht="11.25" customHeight="1" x14ac:dyDescent="0.25">
      <c r="AH1043" s="198" t="s">
        <v>134</v>
      </c>
      <c r="AI1043" s="156">
        <f>_xll.qlCalendarAdvance("TARGET",AI1042,AH1043,"mf")</f>
        <v>44301</v>
      </c>
      <c r="AJ1043" s="199">
        <f>_xll.xlShmInterpRateFwd(curveName,AI1043,,5,AI1044)</f>
        <v>3.6850777784047041E-3</v>
      </c>
    </row>
    <row r="1044" spans="34:36" ht="11.25" customHeight="1" x14ac:dyDescent="0.25">
      <c r="AH1044" s="198" t="s">
        <v>134</v>
      </c>
      <c r="AI1044" s="156">
        <f>_xll.qlCalendarAdvance("TARGET",AI1043,AH1044,"mf")</f>
        <v>44302</v>
      </c>
      <c r="AJ1044" s="199">
        <f>_xll.xlShmInterpRateFwd(curveName,AI1044,,5,AI1045)</f>
        <v>3.6997207719550907E-3</v>
      </c>
    </row>
    <row r="1045" spans="34:36" ht="11.25" customHeight="1" x14ac:dyDescent="0.25">
      <c r="AH1045" s="198" t="s">
        <v>134</v>
      </c>
      <c r="AI1045" s="156">
        <f>_xll.qlCalendarAdvance("TARGET",AI1044,AH1045,"mf")</f>
        <v>44305</v>
      </c>
      <c r="AJ1045" s="199">
        <f>_xll.xlShmInterpRateFwd(curveName,AI1045,,5,AI1046)</f>
        <v>3.714299455729844E-3</v>
      </c>
    </row>
    <row r="1046" spans="34:36" ht="11.25" customHeight="1" x14ac:dyDescent="0.25">
      <c r="AH1046" s="198" t="s">
        <v>134</v>
      </c>
      <c r="AI1046" s="156">
        <f>_xll.qlCalendarAdvance("TARGET",AI1045,AH1046,"mf")</f>
        <v>44306</v>
      </c>
      <c r="AJ1046" s="199">
        <f>_xll.xlShmInterpRateFwd(curveName,AI1046,,5,AI1047)</f>
        <v>3.7216128958195518E-3</v>
      </c>
    </row>
    <row r="1047" spans="34:36" ht="11.25" customHeight="1" x14ac:dyDescent="0.25">
      <c r="AH1047" s="198" t="s">
        <v>134</v>
      </c>
      <c r="AI1047" s="156">
        <f>_xll.qlCalendarAdvance("TARGET",AI1046,AH1047,"mf")</f>
        <v>44307</v>
      </c>
      <c r="AJ1047" s="199">
        <f>_xll.xlShmInterpRateFwd(curveName,AI1047,,5,AI1048)</f>
        <v>3.7289295463490127E-3</v>
      </c>
    </row>
    <row r="1048" spans="34:36" ht="11.25" customHeight="1" x14ac:dyDescent="0.25">
      <c r="AH1048" s="198" t="s">
        <v>134</v>
      </c>
      <c r="AI1048" s="156">
        <f>_xll.qlCalendarAdvance("TARGET",AI1047,AH1048,"mf")</f>
        <v>44308</v>
      </c>
      <c r="AJ1048" s="199">
        <f>_xll.xlShmInterpRateFwd(curveName,AI1048,,5,AI1049)</f>
        <v>3.7362494081696167E-3</v>
      </c>
    </row>
    <row r="1049" spans="34:36" ht="11.25" customHeight="1" x14ac:dyDescent="0.25">
      <c r="AH1049" s="198" t="s">
        <v>134</v>
      </c>
      <c r="AI1049" s="156">
        <f>_xll.qlCalendarAdvance("TARGET",AI1048,AH1049,"mf")</f>
        <v>44309</v>
      </c>
      <c r="AJ1049" s="199">
        <f>_xll.xlShmInterpRateFwd(curveName,AI1049,,5,AI1050)</f>
        <v>3.7509383873778946E-3</v>
      </c>
    </row>
    <row r="1050" spans="34:36" ht="11.25" customHeight="1" x14ac:dyDescent="0.25">
      <c r="AH1050" s="198" t="s">
        <v>134</v>
      </c>
      <c r="AI1050" s="156">
        <f>_xll.qlCalendarAdvance("TARGET",AI1049,AH1050,"mf")</f>
        <v>44312</v>
      </c>
      <c r="AJ1050" s="199">
        <f>_xll.xlShmInterpRateFwd(curveName,AI1050,,5,AI1051)</f>
        <v>3.7655609892410374E-3</v>
      </c>
    </row>
    <row r="1051" spans="34:36" ht="11.25" customHeight="1" x14ac:dyDescent="0.25">
      <c r="AH1051" s="198" t="s">
        <v>134</v>
      </c>
      <c r="AI1051" s="156">
        <f>_xll.qlCalendarAdvance("TARGET",AI1050,AH1051,"mf")</f>
        <v>44313</v>
      </c>
      <c r="AJ1051" s="199">
        <f>_xll.xlShmInterpRateFwd(curveName,AI1051,,5,AI1052)</f>
        <v>3.7728969228817428E-3</v>
      </c>
    </row>
    <row r="1052" spans="34:36" ht="11.25" customHeight="1" x14ac:dyDescent="0.25">
      <c r="AH1052" s="198" t="s">
        <v>134</v>
      </c>
      <c r="AI1052" s="156">
        <f>_xll.qlCalendarAdvance("TARGET",AI1051,AH1052,"mf")</f>
        <v>44314</v>
      </c>
      <c r="AJ1052" s="199">
        <f>_xll.xlShmInterpRateFwd(curveName,AI1052,,5,AI1053)</f>
        <v>3.7802360740566061E-3</v>
      </c>
    </row>
    <row r="1053" spans="34:36" ht="11.25" customHeight="1" x14ac:dyDescent="0.25">
      <c r="AH1053" s="198" t="s">
        <v>134</v>
      </c>
      <c r="AI1053" s="156">
        <f>_xll.qlCalendarAdvance("TARGET",AI1052,AH1053,"mf")</f>
        <v>44315</v>
      </c>
      <c r="AJ1053" s="199">
        <f>_xll.xlShmInterpRateFwd(curveName,AI1053,,5,AI1054)</f>
        <v>3.7875784434549232E-3</v>
      </c>
    </row>
    <row r="1054" spans="34:36" ht="11.25" customHeight="1" x14ac:dyDescent="0.25">
      <c r="AH1054" s="198" t="s">
        <v>134</v>
      </c>
      <c r="AI1054" s="156">
        <f>_xll.qlCalendarAdvance("TARGET",AI1053,AH1054,"mf")</f>
        <v>44316</v>
      </c>
      <c r="AJ1054" s="199">
        <f>_xll.xlShmInterpRateFwd(curveName,AI1054,,5,AI1055)</f>
        <v>3.8023135246213436E-3</v>
      </c>
    </row>
    <row r="1055" spans="34:36" ht="11.25" customHeight="1" x14ac:dyDescent="0.25">
      <c r="AH1055" s="198" t="s">
        <v>134</v>
      </c>
      <c r="AI1055" s="156">
        <f>_xll.qlCalendarAdvance("TARGET",AI1054,AH1055,"mf")</f>
        <v>44319</v>
      </c>
      <c r="AJ1055" s="199">
        <f>_xll.xlShmInterpRateFwd(curveName,AI1055,,5,AI1056)</f>
        <v>3.816980125538166E-3</v>
      </c>
    </row>
    <row r="1056" spans="34:36" ht="11.25" customHeight="1" x14ac:dyDescent="0.25">
      <c r="AH1056" s="198" t="s">
        <v>134</v>
      </c>
      <c r="AI1056" s="156">
        <f>_xll.qlCalendarAdvance("TARGET",AI1055,AH1056,"mf")</f>
        <v>44320</v>
      </c>
      <c r="AJ1056" s="199">
        <f>_xll.xlShmInterpRateFwd(curveName,AI1056,,5,AI1057)</f>
        <v>3.8243386021476048E-3</v>
      </c>
    </row>
    <row r="1057" spans="34:36" ht="11.25" customHeight="1" x14ac:dyDescent="0.25">
      <c r="AH1057" s="198" t="s">
        <v>134</v>
      </c>
      <c r="AI1057" s="156">
        <f>_xll.qlCalendarAdvance("TARGET",AI1056,AH1057,"mf")</f>
        <v>44321</v>
      </c>
      <c r="AJ1057" s="199">
        <f>_xll.xlShmInterpRateFwd(curveName,AI1057,,5,AI1058)</f>
        <v>3.8317003031830021E-3</v>
      </c>
    </row>
    <row r="1058" spans="34:36" ht="11.25" customHeight="1" x14ac:dyDescent="0.25">
      <c r="AH1058" s="198" t="s">
        <v>134</v>
      </c>
      <c r="AI1058" s="156">
        <f>_xll.qlCalendarAdvance("TARGET",AI1057,AH1058,"mf")</f>
        <v>44322</v>
      </c>
      <c r="AJ1058" s="199">
        <f>_xll.xlShmInterpRateFwd(curveName,AI1058,,5,AI1059)</f>
        <v>3.8390652295768003E-3</v>
      </c>
    </row>
    <row r="1059" spans="34:36" ht="11.25" customHeight="1" x14ac:dyDescent="0.25">
      <c r="AH1059" s="198" t="s">
        <v>134</v>
      </c>
      <c r="AI1059" s="156">
        <f>_xll.qlCalendarAdvance("TARGET",AI1058,AH1059,"mf")</f>
        <v>44323</v>
      </c>
      <c r="AJ1059" s="199">
        <f>_xll.xlShmInterpRateFwd(curveName,AI1059,,5,AI1060)</f>
        <v>3.8538465289582355E-3</v>
      </c>
    </row>
    <row r="1060" spans="34:36" ht="11.25" customHeight="1" x14ac:dyDescent="0.25">
      <c r="AH1060" s="198" t="s">
        <v>134</v>
      </c>
      <c r="AI1060" s="156">
        <f>_xll.qlCalendarAdvance("TARGET",AI1059,AH1060,"mf")</f>
        <v>44326</v>
      </c>
      <c r="AJ1060" s="199">
        <f>_xll.xlShmInterpRateFwd(curveName,AI1060,,5,AI1061)</f>
        <v>3.8685572098568132E-3</v>
      </c>
    </row>
    <row r="1061" spans="34:36" ht="11.25" customHeight="1" x14ac:dyDescent="0.25">
      <c r="AH1061" s="198" t="s">
        <v>134</v>
      </c>
      <c r="AI1061" s="156">
        <f>_xll.qlCalendarAdvance("TARGET",AI1060,AH1061,"mf")</f>
        <v>44327</v>
      </c>
      <c r="AJ1061" s="199">
        <f>_xll.xlShmInterpRateFwd(curveName,AI1061,,5,AI1062)</f>
        <v>3.8759382786096915E-3</v>
      </c>
    </row>
    <row r="1062" spans="34:36" ht="11.25" customHeight="1" x14ac:dyDescent="0.25">
      <c r="AH1062" s="198" t="s">
        <v>134</v>
      </c>
      <c r="AI1062" s="156">
        <f>_xll.qlCalendarAdvance("TARGET",AI1061,AH1062,"mf")</f>
        <v>44328</v>
      </c>
      <c r="AJ1062" s="199">
        <f>_xll.xlShmInterpRateFwd(curveName,AI1062,,5,AI1063)</f>
        <v>3.8833225788019181E-3</v>
      </c>
    </row>
    <row r="1063" spans="34:36" ht="11.25" customHeight="1" x14ac:dyDescent="0.25">
      <c r="AH1063" s="198" t="s">
        <v>134</v>
      </c>
      <c r="AI1063" s="156">
        <f>_xll.qlCalendarAdvance("TARGET",AI1062,AH1063,"mf")</f>
        <v>44329</v>
      </c>
      <c r="AJ1063" s="199">
        <f>_xll.xlShmInterpRateFwd(curveName,AI1063,,5,AI1064)</f>
        <v>3.890710111568556E-3</v>
      </c>
    </row>
    <row r="1064" spans="34:36" ht="11.25" customHeight="1" x14ac:dyDescent="0.25">
      <c r="AH1064" s="198" t="s">
        <v>134</v>
      </c>
      <c r="AI1064" s="156">
        <f>_xll.qlCalendarAdvance("TARGET",AI1063,AH1064,"mf")</f>
        <v>44330</v>
      </c>
      <c r="AJ1064" s="199">
        <f>_xll.xlShmInterpRateFwd(curveName,AI1064,,5,AI1065)</f>
        <v>3.9055377457718333E-3</v>
      </c>
    </row>
    <row r="1065" spans="34:36" ht="11.25" customHeight="1" x14ac:dyDescent="0.25">
      <c r="AH1065" s="198" t="s">
        <v>134</v>
      </c>
      <c r="AI1065" s="156">
        <f>_xll.qlCalendarAdvance("TARGET",AI1064,AH1065,"mf")</f>
        <v>44333</v>
      </c>
      <c r="AJ1065" s="199">
        <f>_xll.xlShmInterpRateFwd(curveName,AI1065,,5,AI1066)</f>
        <v>3.9202925873523167E-3</v>
      </c>
    </row>
    <row r="1066" spans="34:36" ht="11.25" customHeight="1" x14ac:dyDescent="0.25">
      <c r="AH1066" s="198" t="s">
        <v>134</v>
      </c>
      <c r="AI1066" s="156">
        <f>_xll.qlCalendarAdvance("TARGET",AI1065,AH1066,"mf")</f>
        <v>44334</v>
      </c>
      <c r="AJ1066" s="199">
        <f>_xll.xlShmInterpRateFwd(curveName,AI1066,,5,AI1067)</f>
        <v>3.9276962975045024E-3</v>
      </c>
    </row>
    <row r="1067" spans="34:36" ht="11.25" customHeight="1" x14ac:dyDescent="0.25">
      <c r="AH1067" s="198" t="s">
        <v>134</v>
      </c>
      <c r="AI1067" s="156">
        <f>_xll.qlCalendarAdvance("TARGET",AI1066,AH1067,"mf")</f>
        <v>44335</v>
      </c>
      <c r="AJ1067" s="199">
        <f>_xll.xlShmInterpRateFwd(curveName,AI1067,,5,AI1068)</f>
        <v>3.9351032463120616E-3</v>
      </c>
    </row>
    <row r="1068" spans="34:36" ht="11.25" customHeight="1" x14ac:dyDescent="0.25">
      <c r="AH1068" s="198" t="s">
        <v>134</v>
      </c>
      <c r="AI1068" s="156">
        <f>_xll.qlCalendarAdvance("TARGET",AI1067,AH1068,"mf")</f>
        <v>44336</v>
      </c>
      <c r="AJ1068" s="199">
        <f>_xll.xlShmInterpRateFwd(curveName,AI1068,,5,AI1069)</f>
        <v>3.9425134345453441E-3</v>
      </c>
    </row>
    <row r="1069" spans="34:36" ht="11.25" customHeight="1" x14ac:dyDescent="0.25">
      <c r="AH1069" s="198" t="s">
        <v>134</v>
      </c>
      <c r="AI1069" s="156">
        <f>_xll.qlCalendarAdvance("TARGET",AI1068,AH1069,"mf")</f>
        <v>44337</v>
      </c>
      <c r="AJ1069" s="199">
        <f>_xll.xlShmInterpRateFwd(curveName,AI1069,,5,AI1070)</f>
        <v>3.9573875203397337E-3</v>
      </c>
    </row>
    <row r="1070" spans="34:36" ht="11.25" customHeight="1" x14ac:dyDescent="0.25">
      <c r="AH1070" s="198" t="s">
        <v>134</v>
      </c>
      <c r="AI1070" s="156">
        <f>_xll.qlCalendarAdvance("TARGET",AI1069,AH1070,"mf")</f>
        <v>44340</v>
      </c>
      <c r="AJ1070" s="199">
        <f>_xll.xlShmInterpRateFwd(curveName,AI1070,,5,AI1071)</f>
        <v>3.9721866030592414E-3</v>
      </c>
    </row>
    <row r="1071" spans="34:36" ht="11.25" customHeight="1" x14ac:dyDescent="0.25">
      <c r="AH1071" s="198" t="s">
        <v>134</v>
      </c>
      <c r="AI1071" s="156">
        <f>_xll.qlCalendarAdvance("TARGET",AI1070,AH1071,"mf")</f>
        <v>44341</v>
      </c>
      <c r="AJ1071" s="199">
        <f>_xll.xlShmInterpRateFwd(curveName,AI1071,,5,AI1072)</f>
        <v>3.9796130040288145E-3</v>
      </c>
    </row>
    <row r="1072" spans="34:36" ht="11.25" customHeight="1" x14ac:dyDescent="0.25">
      <c r="AH1072" s="198" t="s">
        <v>134</v>
      </c>
      <c r="AI1072" s="156">
        <f>_xll.qlCalendarAdvance("TARGET",AI1071,AH1072,"mf")</f>
        <v>44342</v>
      </c>
      <c r="AJ1072" s="199">
        <f>_xll.xlShmInterpRateFwd(curveName,AI1072,,5,AI1073)</f>
        <v>3.987042650707707E-3</v>
      </c>
    </row>
    <row r="1073" spans="34:36" ht="11.25" customHeight="1" x14ac:dyDescent="0.25">
      <c r="AH1073" s="198" t="s">
        <v>134</v>
      </c>
      <c r="AI1073" s="156">
        <f>_xll.qlCalendarAdvance("TARGET",AI1072,AH1073,"mf")</f>
        <v>44343</v>
      </c>
      <c r="AJ1073" s="199">
        <f>_xll.xlShmInterpRateFwd(curveName,AI1073,,5,AI1074)</f>
        <v>3.9944755437446985E-3</v>
      </c>
    </row>
    <row r="1074" spans="34:36" ht="11.25" customHeight="1" x14ac:dyDescent="0.25">
      <c r="AH1074" s="198" t="s">
        <v>134</v>
      </c>
      <c r="AI1074" s="156">
        <f>_xll.qlCalendarAdvance("TARGET",AI1073,AH1074,"mf")</f>
        <v>44344</v>
      </c>
      <c r="AJ1074" s="199">
        <f>_xll.xlShmInterpRateFwd(curveName,AI1074,,5,AI1075)</f>
        <v>4.0093961979959861E-3</v>
      </c>
    </row>
    <row r="1075" spans="34:36" ht="11.25" customHeight="1" x14ac:dyDescent="0.25">
      <c r="AH1075" s="198" t="s">
        <v>134</v>
      </c>
      <c r="AI1075" s="156">
        <f>_xll.qlCalendarAdvance("TARGET",AI1074,AH1075,"mf")</f>
        <v>44347</v>
      </c>
      <c r="AJ1075" s="199">
        <f>_xll.xlShmInterpRateFwd(curveName,AI1075,,5,AI1076)</f>
        <v>4.024239602337153E-3</v>
      </c>
    </row>
    <row r="1076" spans="34:36" ht="11.25" customHeight="1" x14ac:dyDescent="0.25">
      <c r="AH1076" s="198" t="s">
        <v>134</v>
      </c>
      <c r="AI1076" s="156">
        <f>_xll.qlCalendarAdvance("TARGET",AI1075,AH1076,"mf")</f>
        <v>44348</v>
      </c>
      <c r="AJ1076" s="199">
        <f>_xll.xlShmInterpRateFwd(curveName,AI1076,,5,AI1077)</f>
        <v>4.031688743420735E-3</v>
      </c>
    </row>
    <row r="1077" spans="34:36" ht="11.25" customHeight="1" x14ac:dyDescent="0.25">
      <c r="AH1077" s="198" t="s">
        <v>134</v>
      </c>
      <c r="AI1077" s="156">
        <f>_xll.qlCalendarAdvance("TARGET",AI1076,AH1077,"mf")</f>
        <v>44349</v>
      </c>
      <c r="AJ1077" s="199">
        <f>_xll.xlShmInterpRateFwd(curveName,AI1077,,5,AI1078)</f>
        <v>4.0391411371055036E-3</v>
      </c>
    </row>
    <row r="1078" spans="34:36" ht="11.25" customHeight="1" x14ac:dyDescent="0.25">
      <c r="AH1078" s="198" t="s">
        <v>134</v>
      </c>
      <c r="AI1078" s="156">
        <f>_xll.qlCalendarAdvance("TARGET",AI1077,AH1078,"mf")</f>
        <v>44350</v>
      </c>
      <c r="AJ1078" s="199">
        <f>_xll.xlShmInterpRateFwd(curveName,AI1078,,5,AI1079)</f>
        <v>4.0465967845265275E-3</v>
      </c>
    </row>
    <row r="1079" spans="34:36" ht="11.25" customHeight="1" x14ac:dyDescent="0.25">
      <c r="AH1079" s="198" t="s">
        <v>134</v>
      </c>
      <c r="AI1079" s="156">
        <f>_xll.qlCalendarAdvance("TARGET",AI1078,AH1079,"mf")</f>
        <v>44351</v>
      </c>
      <c r="AJ1079" s="199">
        <f>_xll.xlShmInterpRateFwd(curveName,AI1079,,5,AI1080)</f>
        <v>4.0615641240770595E-3</v>
      </c>
    </row>
    <row r="1080" spans="34:36" ht="11.25" customHeight="1" x14ac:dyDescent="0.25">
      <c r="AH1080" s="198" t="s">
        <v>134</v>
      </c>
      <c r="AI1080" s="156">
        <f>_xll.qlCalendarAdvance("TARGET",AI1079,AH1080,"mf")</f>
        <v>44354</v>
      </c>
      <c r="AJ1080" s="199">
        <f>_xll.xlShmInterpRateFwd(curveName,AI1080,,5,AI1081)</f>
        <v>4.0764519301411829E-3</v>
      </c>
    </row>
    <row r="1081" spans="34:36" ht="11.25" customHeight="1" x14ac:dyDescent="0.25">
      <c r="AH1081" s="198" t="s">
        <v>134</v>
      </c>
      <c r="AI1081" s="156">
        <f>_xll.qlCalendarAdvance("TARGET",AI1080,AH1081,"mf")</f>
        <v>44355</v>
      </c>
      <c r="AJ1081" s="199">
        <f>_xll.xlShmInterpRateFwd(curveName,AI1081,,5,AI1082)</f>
        <v>4.083923860716562E-3</v>
      </c>
    </row>
    <row r="1082" spans="34:36" ht="11.25" customHeight="1" x14ac:dyDescent="0.25">
      <c r="AH1082" s="198" t="s">
        <v>134</v>
      </c>
      <c r="AI1082" s="156">
        <f>_xll.qlCalendarAdvance("TARGET",AI1081,AH1082,"mf")</f>
        <v>44356</v>
      </c>
      <c r="AJ1082" s="199">
        <f>_xll.xlShmInterpRateFwd(curveName,AI1082,,5,AI1083)</f>
        <v>4.0913990509471049E-3</v>
      </c>
    </row>
    <row r="1083" spans="34:36" ht="11.25" customHeight="1" x14ac:dyDescent="0.25">
      <c r="AH1083" s="198" t="s">
        <v>134</v>
      </c>
      <c r="AI1083" s="156">
        <f>_xll.qlCalendarAdvance("TARGET",AI1082,AH1083,"mf")</f>
        <v>44357</v>
      </c>
      <c r="AJ1083" s="199">
        <f>_xll.xlShmInterpRateFwd(curveName,AI1083,,5,AI1084)</f>
        <v>4.0988775018057887E-3</v>
      </c>
    </row>
    <row r="1084" spans="34:36" ht="11.25" customHeight="1" x14ac:dyDescent="0.25">
      <c r="AH1084" s="198" t="s">
        <v>134</v>
      </c>
      <c r="AI1084" s="156">
        <f>_xll.qlCalendarAdvance("TARGET",AI1083,AH1084,"mf")</f>
        <v>44358</v>
      </c>
      <c r="AJ1084" s="199">
        <f>_xll.xlShmInterpRateFwd(curveName,AI1084,,5,AI1085)</f>
        <v>4.1138916438678225E-3</v>
      </c>
    </row>
    <row r="1085" spans="34:36" ht="11.25" customHeight="1" x14ac:dyDescent="0.25">
      <c r="AH1085" s="198" t="s">
        <v>134</v>
      </c>
      <c r="AI1085" s="156">
        <f>_xll.qlCalendarAdvance("TARGET",AI1084,AH1085,"mf")</f>
        <v>44361</v>
      </c>
      <c r="AJ1085" s="199">
        <f>_xll.xlShmInterpRateFwd(curveName,AI1085,,5,AI1086)</f>
        <v>4.1288239319135656E-3</v>
      </c>
    </row>
    <row r="1086" spans="34:36" ht="11.25" customHeight="1" x14ac:dyDescent="0.25">
      <c r="AH1086" s="198" t="s">
        <v>134</v>
      </c>
      <c r="AI1086" s="156">
        <f>_xll.qlCalendarAdvance("TARGET",AI1085,AH1086,"mf")</f>
        <v>44362</v>
      </c>
      <c r="AJ1086" s="199">
        <f>_xll.xlShmInterpRateFwd(curveName,AI1086,,5,AI1087)</f>
        <v>4.1363187012370701E-3</v>
      </c>
    </row>
    <row r="1087" spans="34:36" ht="11.25" customHeight="1" x14ac:dyDescent="0.25">
      <c r="AH1087" s="198" t="s">
        <v>134</v>
      </c>
      <c r="AI1087" s="156">
        <f>_xll.qlCalendarAdvance("TARGET",AI1086,AH1087,"mf")</f>
        <v>44363</v>
      </c>
      <c r="AJ1087" s="199">
        <f>_xll.xlShmInterpRateFwd(curveName,AI1087,,5,AI1088)</f>
        <v>4.1438167371481626E-3</v>
      </c>
    </row>
    <row r="1088" spans="34:36" ht="11.25" customHeight="1" x14ac:dyDescent="0.25">
      <c r="AH1088" s="198" t="s">
        <v>134</v>
      </c>
      <c r="AI1088" s="156">
        <f>_xll.qlCalendarAdvance("TARGET",AI1087,AH1088,"mf")</f>
        <v>44364</v>
      </c>
      <c r="AJ1088" s="199">
        <f>_xll.xlShmInterpRateFwd(curveName,AI1088,,5,AI1089)</f>
        <v>4.1513180408224437E-3</v>
      </c>
    </row>
    <row r="1089" spans="34:36" ht="11.25" customHeight="1" x14ac:dyDescent="0.25">
      <c r="AH1089" s="198" t="s">
        <v>134</v>
      </c>
      <c r="AI1089" s="156">
        <f>_xll.qlCalendarAdvance("TARGET",AI1088,AH1089,"mf")</f>
        <v>44365</v>
      </c>
      <c r="AJ1089" s="199">
        <f>_xll.xlShmInterpRateFwd(curveName,AI1089,,5,AI1090)</f>
        <v>4.1663791027096199E-3</v>
      </c>
    </row>
    <row r="1090" spans="34:36" ht="11.25" customHeight="1" x14ac:dyDescent="0.25">
      <c r="AH1090" s="198" t="s">
        <v>134</v>
      </c>
      <c r="AI1090" s="156">
        <f>_xll.qlCalendarAdvance("TARGET",AI1089,AH1090,"mf")</f>
        <v>44368</v>
      </c>
      <c r="AJ1090" s="199">
        <f>_xll.xlShmInterpRateFwd(curveName,AI1090,,5,AI1091)</f>
        <v>4.1813559527326309E-3</v>
      </c>
    </row>
    <row r="1091" spans="34:36" ht="11.25" customHeight="1" x14ac:dyDescent="0.25">
      <c r="AH1091" s="198" t="s">
        <v>134</v>
      </c>
      <c r="AI1091" s="156">
        <f>_xll.qlCalendarAdvance("TARGET",AI1090,AH1091,"mf")</f>
        <v>44369</v>
      </c>
      <c r="AJ1091" s="199">
        <f>_xll.xlShmInterpRateFwd(curveName,AI1091,,5,AI1092)</f>
        <v>4.1888736100201846E-3</v>
      </c>
    </row>
    <row r="1092" spans="34:36" ht="11.25" customHeight="1" x14ac:dyDescent="0.25">
      <c r="AH1092" s="198" t="s">
        <v>134</v>
      </c>
      <c r="AI1092" s="156">
        <f>_xll.qlCalendarAdvance("TARGET",AI1091,AH1092,"mf")</f>
        <v>44370</v>
      </c>
      <c r="AJ1092" s="199">
        <f>_xll.xlShmInterpRateFwd(curveName,AI1092,,5,AI1093)</f>
        <v>4.1963945409898623E-3</v>
      </c>
    </row>
    <row r="1093" spans="34:36" ht="11.25" customHeight="1" x14ac:dyDescent="0.25">
      <c r="AH1093" s="198" t="s">
        <v>134</v>
      </c>
      <c r="AI1093" s="156">
        <f>_xll.qlCalendarAdvance("TARGET",AI1092,AH1093,"mf")</f>
        <v>44371</v>
      </c>
      <c r="AJ1093" s="199">
        <f>_xll.xlShmInterpRateFwd(curveName,AI1093,,5,AI1094)</f>
        <v>4.203918746898315E-3</v>
      </c>
    </row>
    <row r="1094" spans="34:36" ht="11.25" customHeight="1" x14ac:dyDescent="0.25">
      <c r="AH1094" s="198" t="s">
        <v>134</v>
      </c>
      <c r="AI1094" s="156">
        <f>_xll.qlCalendarAdvance("TARGET",AI1093,AH1094,"mf")</f>
        <v>44372</v>
      </c>
      <c r="AJ1094" s="199">
        <f>_xll.xlShmInterpRateFwd(curveName,AI1094,,5,AI1095)</f>
        <v>4.2190268459597526E-3</v>
      </c>
    </row>
    <row r="1095" spans="34:36" ht="11.25" customHeight="1" x14ac:dyDescent="0.25">
      <c r="AH1095" s="198" t="s">
        <v>134</v>
      </c>
      <c r="AI1095" s="156">
        <f>_xll.qlCalendarAdvance("TARGET",AI1094,AH1095,"mf")</f>
        <v>44375</v>
      </c>
      <c r="AJ1095" s="199">
        <f>_xll.xlShmInterpRateFwd(curveName,AI1095,,5,AI1096)</f>
        <v>4.2340483376775264E-3</v>
      </c>
    </row>
    <row r="1096" spans="34:36" ht="11.25" customHeight="1" x14ac:dyDescent="0.25">
      <c r="AH1096" s="198" t="s">
        <v>134</v>
      </c>
      <c r="AI1096" s="156">
        <f>_xll.qlCalendarAdvance("TARGET",AI1095,AH1096,"mf")</f>
        <v>44376</v>
      </c>
      <c r="AJ1096" s="199">
        <f>_xll.xlShmInterpRateFwd(curveName,AI1096,,5,AI1097)</f>
        <v>4.2415889323072662E-3</v>
      </c>
    </row>
    <row r="1097" spans="34:36" ht="11.25" customHeight="1" x14ac:dyDescent="0.25">
      <c r="AH1097" s="198" t="s">
        <v>134</v>
      </c>
      <c r="AI1097" s="156">
        <f>_xll.qlCalendarAdvance("TARGET",AI1096,AH1097,"mf")</f>
        <v>44377</v>
      </c>
      <c r="AJ1097" s="199">
        <f>_xll.xlShmInterpRateFwd(curveName,AI1097,,5,AI1098)</f>
        <v>4.2491328077136833E-3</v>
      </c>
    </row>
    <row r="1098" spans="34:36" ht="11.25" customHeight="1" x14ac:dyDescent="0.25">
      <c r="AH1098" s="198" t="s">
        <v>134</v>
      </c>
      <c r="AI1098" s="156">
        <f>_xll.qlCalendarAdvance("TARGET",AI1097,AH1098,"mf")</f>
        <v>44378</v>
      </c>
      <c r="AJ1098" s="199">
        <f>_xll.xlShmInterpRateFwd(curveName,AI1098,,5,AI1099)</f>
        <v>4.2566799650723816E-3</v>
      </c>
    </row>
    <row r="1099" spans="34:36" ht="11.25" customHeight="1" x14ac:dyDescent="0.25">
      <c r="AH1099" s="198" t="s">
        <v>134</v>
      </c>
      <c r="AI1099" s="156">
        <f>_xll.qlCalendarAdvance("TARGET",AI1098,AH1099,"mf")</f>
        <v>44379</v>
      </c>
      <c r="AJ1099" s="199">
        <f>_xll.xlShmInterpRateFwd(curveName,AI1099,,5,AI1100)</f>
        <v>4.2718352188834243E-3</v>
      </c>
    </row>
    <row r="1100" spans="34:36" ht="11.25" customHeight="1" x14ac:dyDescent="0.25">
      <c r="AH1100" s="198" t="s">
        <v>134</v>
      </c>
      <c r="AI1100" s="156">
        <f>_xll.qlCalendarAdvance("TARGET",AI1099,AH1100,"mf")</f>
        <v>44382</v>
      </c>
      <c r="AJ1100" s="199">
        <f>_xll.xlShmInterpRateFwd(curveName,AI1100,,5,AI1101)</f>
        <v>4.2869014319903186E-3</v>
      </c>
    </row>
    <row r="1101" spans="34:36" ht="11.25" customHeight="1" x14ac:dyDescent="0.25">
      <c r="AH1101" s="198" t="s">
        <v>134</v>
      </c>
      <c r="AI1101" s="156">
        <f>_xll.qlCalendarAdvance("TARGET",AI1100,AH1101,"mf")</f>
        <v>44383</v>
      </c>
      <c r="AJ1101" s="199">
        <f>_xll.xlShmInterpRateFwd(curveName,AI1101,,5,AI1102)</f>
        <v>4.2944650133404988E-3</v>
      </c>
    </row>
    <row r="1102" spans="34:36" ht="11.25" customHeight="1" x14ac:dyDescent="0.25">
      <c r="AH1102" s="198" t="s">
        <v>134</v>
      </c>
      <c r="AI1102" s="156">
        <f>_xll.qlCalendarAdvance("TARGET",AI1101,AH1102,"mf")</f>
        <v>44384</v>
      </c>
      <c r="AJ1102" s="199">
        <f>_xll.xlShmInterpRateFwd(curveName,AI1102,,5,AI1103)</f>
        <v>4.3020318824808761E-3</v>
      </c>
    </row>
    <row r="1103" spans="34:36" ht="11.25" customHeight="1" x14ac:dyDescent="0.25">
      <c r="AH1103" s="198" t="s">
        <v>134</v>
      </c>
      <c r="AI1103" s="156">
        <f>_xll.qlCalendarAdvance("TARGET",AI1102,AH1103,"mf")</f>
        <v>44385</v>
      </c>
      <c r="AJ1103" s="199">
        <f>_xll.xlShmInterpRateFwd(curveName,AI1103,,5,AI1104)</f>
        <v>4.3096020405465358E-3</v>
      </c>
    </row>
    <row r="1104" spans="34:36" ht="11.25" customHeight="1" x14ac:dyDescent="0.25">
      <c r="AH1104" s="198" t="s">
        <v>134</v>
      </c>
      <c r="AI1104" s="156">
        <f>_xll.qlCalendarAdvance("TARGET",AI1103,AH1104,"mf")</f>
        <v>44386</v>
      </c>
      <c r="AJ1104" s="199">
        <f>_xll.xlShmInterpRateFwd(curveName,AI1104,,5,AI1105)</f>
        <v>4.3248045668563741E-3</v>
      </c>
    </row>
    <row r="1105" spans="34:36" ht="11.25" customHeight="1" x14ac:dyDescent="0.25">
      <c r="AH1105" s="198" t="s">
        <v>134</v>
      </c>
      <c r="AI1105" s="156">
        <f>_xll.qlCalendarAdvance("TARGET",AI1104,AH1105,"mf")</f>
        <v>44389</v>
      </c>
      <c r="AJ1105" s="199">
        <f>_xll.xlShmInterpRateFwd(curveName,AI1105,,5,AI1106)</f>
        <v>4.3399155809544223E-3</v>
      </c>
    </row>
    <row r="1106" spans="34:36" ht="11.25" customHeight="1" x14ac:dyDescent="0.25">
      <c r="AH1106" s="198" t="s">
        <v>134</v>
      </c>
      <c r="AI1106" s="156">
        <f>_xll.qlCalendarAdvance("TARGET",AI1105,AH1106,"mf")</f>
        <v>44390</v>
      </c>
      <c r="AJ1106" s="199">
        <f>_xll.xlShmInterpRateFwd(curveName,AI1106,,5,AI1107)</f>
        <v>4.3475021982007913E-3</v>
      </c>
    </row>
    <row r="1107" spans="34:36" ht="11.25" customHeight="1" x14ac:dyDescent="0.25">
      <c r="AH1107" s="198" t="s">
        <v>134</v>
      </c>
      <c r="AI1107" s="156">
        <f>_xll.qlCalendarAdvance("TARGET",AI1106,AH1107,"mf")</f>
        <v>44391</v>
      </c>
      <c r="AJ1107" s="199">
        <f>_xll.xlShmInterpRateFwd(curveName,AI1107,,5,AI1108)</f>
        <v>4.3550921104129944E-3</v>
      </c>
    </row>
    <row r="1108" spans="34:36" ht="11.25" customHeight="1" x14ac:dyDescent="0.25">
      <c r="AH1108" s="198" t="s">
        <v>134</v>
      </c>
      <c r="AI1108" s="156">
        <f>_xll.qlCalendarAdvance("TARGET",AI1107,AH1108,"mf")</f>
        <v>44392</v>
      </c>
      <c r="AJ1108" s="199">
        <f>_xll.xlShmInterpRateFwd(curveName,AI1108,,5,AI1109)</f>
        <v>4.3626853184424493E-3</v>
      </c>
    </row>
    <row r="1109" spans="34:36" ht="11.25" customHeight="1" x14ac:dyDescent="0.25">
      <c r="AH1109" s="198" t="s">
        <v>134</v>
      </c>
      <c r="AI1109" s="156">
        <f>_xll.qlCalendarAdvance("TARGET",AI1108,AH1109,"mf")</f>
        <v>44393</v>
      </c>
      <c r="AJ1109" s="199">
        <f>_xll.xlShmInterpRateFwd(curveName,AI1109,,5,AI1110)</f>
        <v>4.3779352351757672E-3</v>
      </c>
    </row>
    <row r="1110" spans="34:36" ht="11.25" customHeight="1" x14ac:dyDescent="0.25">
      <c r="AH1110" s="198" t="s">
        <v>134</v>
      </c>
      <c r="AI1110" s="156">
        <f>_xll.qlCalendarAdvance("TARGET",AI1109,AH1110,"mf")</f>
        <v>44396</v>
      </c>
      <c r="AJ1110" s="199">
        <f>_xll.xlShmInterpRateFwd(curveName,AI1110,,5,AI1111)</f>
        <v>4.3930911296109296E-3</v>
      </c>
    </row>
    <row r="1111" spans="34:36" ht="11.25" customHeight="1" x14ac:dyDescent="0.25">
      <c r="AH1111" s="198" t="s">
        <v>134</v>
      </c>
      <c r="AI1111" s="156">
        <f>_xll.qlCalendarAdvance("TARGET",AI1110,AH1111,"mf")</f>
        <v>44397</v>
      </c>
      <c r="AJ1111" s="199">
        <f>_xll.xlShmInterpRateFwd(curveName,AI1111,,5,AI1112)</f>
        <v>4.4007008321725041E-3</v>
      </c>
    </row>
    <row r="1112" spans="34:36" ht="11.25" customHeight="1" x14ac:dyDescent="0.25">
      <c r="AH1112" s="198" t="s">
        <v>134</v>
      </c>
      <c r="AI1112" s="156">
        <f>_xll.qlCalendarAdvance("TARGET",AI1111,AH1112,"mf")</f>
        <v>44398</v>
      </c>
      <c r="AJ1112" s="199">
        <f>_xll.xlShmInterpRateFwd(curveName,AI1112,,5,AI1113)</f>
        <v>4.4083138367134673E-3</v>
      </c>
    </row>
    <row r="1113" spans="34:36" ht="11.25" customHeight="1" x14ac:dyDescent="0.25">
      <c r="AH1113" s="198" t="s">
        <v>134</v>
      </c>
      <c r="AI1113" s="156">
        <f>_xll.qlCalendarAdvance("TARGET",AI1112,AH1113,"mf")</f>
        <v>44399</v>
      </c>
      <c r="AJ1113" s="199">
        <f>_xll.xlShmInterpRateFwd(curveName,AI1113,,5,AI1114)</f>
        <v>4.4159301440852405E-3</v>
      </c>
    </row>
    <row r="1114" spans="34:36" ht="11.25" customHeight="1" x14ac:dyDescent="0.25">
      <c r="AH1114" s="198" t="s">
        <v>134</v>
      </c>
      <c r="AI1114" s="156">
        <f>_xll.qlCalendarAdvance("TARGET",AI1113,AH1114,"mf")</f>
        <v>44400</v>
      </c>
      <c r="AJ1114" s="199">
        <f>_xll.xlShmInterpRateFwd(curveName,AI1114,,5,AI1115)</f>
        <v>4.4312275692223067E-3</v>
      </c>
    </row>
    <row r="1115" spans="34:36" ht="11.25" customHeight="1" x14ac:dyDescent="0.25">
      <c r="AH1115" s="198" t="s">
        <v>134</v>
      </c>
      <c r="AI1115" s="156">
        <f>_xll.qlCalendarAdvance("TARGET",AI1114,AH1115,"mf")</f>
        <v>44403</v>
      </c>
      <c r="AJ1115" s="199">
        <f>_xll.xlShmInterpRateFwd(curveName,AI1115,,5,AI1116)</f>
        <v>4.446428423123339E-3</v>
      </c>
    </row>
    <row r="1116" spans="34:36" ht="11.25" customHeight="1" x14ac:dyDescent="0.25">
      <c r="AH1116" s="198" t="s">
        <v>134</v>
      </c>
      <c r="AI1116" s="156">
        <f>_xll.qlCalendarAdvance("TARGET",AI1115,AH1116,"mf")</f>
        <v>44404</v>
      </c>
      <c r="AJ1116" s="199">
        <f>_xll.xlShmInterpRateFwd(curveName,AI1116,,5,AI1117)</f>
        <v>4.4540612603787277E-3</v>
      </c>
    </row>
    <row r="1117" spans="34:36" ht="11.25" customHeight="1" x14ac:dyDescent="0.25">
      <c r="AH1117" s="198" t="s">
        <v>134</v>
      </c>
      <c r="AI1117" s="156">
        <f>_xll.qlCalendarAdvance("TARGET",AI1116,AH1117,"mf")</f>
        <v>44405</v>
      </c>
      <c r="AJ1117" s="199">
        <f>_xll.xlShmInterpRateFwd(curveName,AI1117,,5,AI1118)</f>
        <v>4.4616974064244572E-3</v>
      </c>
    </row>
    <row r="1118" spans="34:36" ht="11.25" customHeight="1" x14ac:dyDescent="0.25">
      <c r="AH1118" s="198" t="s">
        <v>134</v>
      </c>
      <c r="AI1118" s="156">
        <f>_xll.qlCalendarAdvance("TARGET",AI1117,AH1118,"mf")</f>
        <v>44406</v>
      </c>
      <c r="AJ1118" s="199">
        <f>_xll.xlShmInterpRateFwd(curveName,AI1118,,5,AI1119)</f>
        <v>4.4693368625982402E-3</v>
      </c>
    </row>
    <row r="1119" spans="34:36" ht="11.25" customHeight="1" x14ac:dyDescent="0.25">
      <c r="AH1119" s="198" t="s">
        <v>134</v>
      </c>
      <c r="AI1119" s="156">
        <f>_xll.qlCalendarAdvance("TARGET",AI1118,AH1119,"mf")</f>
        <v>44407</v>
      </c>
      <c r="AJ1119" s="199">
        <f>_xll.xlShmInterpRateFwd(curveName,AI1119,,5,AI1120)</f>
        <v>4.4846819142711257E-3</v>
      </c>
    </row>
    <row r="1120" spans="34:36" ht="11.25" customHeight="1" x14ac:dyDescent="0.25">
      <c r="AH1120" s="198" t="s">
        <v>134</v>
      </c>
      <c r="AI1120" s="156">
        <f>_xll.qlCalendarAdvance("TARGET",AI1119,AH1120,"mf")</f>
        <v>44410</v>
      </c>
      <c r="AJ1120" s="199">
        <f>_xll.xlShmInterpRateFwd(curveName,AI1120,,5,AI1121)</f>
        <v>4.4999278068180793E-3</v>
      </c>
    </row>
    <row r="1121" spans="34:36" ht="11.25" customHeight="1" x14ac:dyDescent="0.25">
      <c r="AH1121" s="198" t="s">
        <v>134</v>
      </c>
      <c r="AI1121" s="156">
        <f>_xll.qlCalendarAdvance("TARGET",AI1120,AH1121,"mf")</f>
        <v>44411</v>
      </c>
      <c r="AJ1121" s="199">
        <f>_xll.xlShmInterpRateFwd(curveName,AI1121,,5,AI1122)</f>
        <v>4.5075838279028642E-3</v>
      </c>
    </row>
    <row r="1122" spans="34:36" ht="11.25" customHeight="1" x14ac:dyDescent="0.25">
      <c r="AH1122" s="198" t="s">
        <v>134</v>
      </c>
      <c r="AI1122" s="156">
        <f>_xll.qlCalendarAdvance("TARGET",AI1121,AH1122,"mf")</f>
        <v>44412</v>
      </c>
      <c r="AJ1122" s="199">
        <f>_xll.xlShmInterpRateFwd(curveName,AI1122,,5,AI1123)</f>
        <v>4.515243165034725E-3</v>
      </c>
    </row>
    <row r="1123" spans="34:36" ht="11.25" customHeight="1" x14ac:dyDescent="0.25">
      <c r="AH1123" s="198" t="s">
        <v>134</v>
      </c>
      <c r="AI1123" s="156">
        <f>_xll.qlCalendarAdvance("TARGET",AI1122,AH1123,"mf")</f>
        <v>44413</v>
      </c>
      <c r="AJ1123" s="199">
        <f>_xll.xlShmInterpRateFwd(curveName,AI1123,,5,AI1124)</f>
        <v>4.5229058190650864E-3</v>
      </c>
    </row>
    <row r="1124" spans="34:36" ht="11.25" customHeight="1" x14ac:dyDescent="0.25">
      <c r="AH1124" s="198" t="s">
        <v>134</v>
      </c>
      <c r="AI1124" s="156">
        <f>_xll.qlCalendarAdvance("TARGET",AI1123,AH1124,"mf")</f>
        <v>44414</v>
      </c>
      <c r="AJ1124" s="199">
        <f>_xll.xlShmInterpRateFwd(curveName,AI1124,,5,AI1125)</f>
        <v>4.5382986156674012E-3</v>
      </c>
    </row>
    <row r="1125" spans="34:36" ht="11.25" customHeight="1" x14ac:dyDescent="0.25">
      <c r="AH1125" s="198" t="s">
        <v>134</v>
      </c>
      <c r="AI1125" s="156">
        <f>_xll.qlCalendarAdvance("TARGET",AI1124,AH1125,"mf")</f>
        <v>44417</v>
      </c>
      <c r="AJ1125" s="199">
        <f>_xll.xlShmInterpRateFwd(curveName,AI1125,,5,AI1126)</f>
        <v>4.5535896258197903E-3</v>
      </c>
    </row>
    <row r="1126" spans="34:36" ht="11.25" customHeight="1" x14ac:dyDescent="0.25">
      <c r="AH1126" s="198" t="s">
        <v>134</v>
      </c>
      <c r="AI1126" s="156">
        <f>_xll.qlCalendarAdvance("TARGET",AI1125,AH1126,"mf")</f>
        <v>44418</v>
      </c>
      <c r="AJ1126" s="199">
        <f>_xll.xlShmInterpRateFwd(curveName,AI1126,,5,AI1127)</f>
        <v>4.5612688800722957E-3</v>
      </c>
    </row>
    <row r="1127" spans="34:36" ht="11.25" customHeight="1" x14ac:dyDescent="0.25">
      <c r="AH1127" s="198" t="s">
        <v>134</v>
      </c>
      <c r="AI1127" s="156">
        <f>_xll.qlCalendarAdvance("TARGET",AI1126,AH1127,"mf")</f>
        <v>44419</v>
      </c>
      <c r="AJ1127" s="199">
        <f>_xll.xlShmInterpRateFwd(curveName,AI1127,,5,AI1128)</f>
        <v>4.5689514574260084E-3</v>
      </c>
    </row>
    <row r="1128" spans="34:36" ht="11.25" customHeight="1" x14ac:dyDescent="0.25">
      <c r="AH1128" s="198" t="s">
        <v>134</v>
      </c>
      <c r="AI1128" s="156">
        <f>_xll.qlCalendarAdvance("TARGET",AI1127,AH1128,"mf")</f>
        <v>44420</v>
      </c>
      <c r="AJ1128" s="199">
        <f>_xll.xlShmInterpRateFwd(curveName,AI1128,,5,AI1129)</f>
        <v>4.5766373588539272E-3</v>
      </c>
    </row>
    <row r="1129" spans="34:36" ht="11.25" customHeight="1" x14ac:dyDescent="0.25">
      <c r="AH1129" s="198" t="s">
        <v>134</v>
      </c>
      <c r="AI1129" s="156">
        <f>_xll.qlCalendarAdvance("TARGET",AI1128,AH1129,"mf")</f>
        <v>44421</v>
      </c>
      <c r="AJ1129" s="199">
        <f>_xll.xlShmInterpRateFwd(curveName,AI1129,,5,AI1130)</f>
        <v>4.5920780187588273E-3</v>
      </c>
    </row>
    <row r="1130" spans="34:36" ht="11.25" customHeight="1" x14ac:dyDescent="0.25">
      <c r="AH1130" s="198" t="s">
        <v>134</v>
      </c>
      <c r="AI1130" s="156">
        <f>_xll.qlCalendarAdvance("TARGET",AI1129,AH1130,"mf")</f>
        <v>44424</v>
      </c>
      <c r="AJ1130" s="199">
        <f>_xll.xlShmInterpRateFwd(curveName,AI1130,,5,AI1131)</f>
        <v>4.6074142252539542E-3</v>
      </c>
    </row>
    <row r="1131" spans="34:36" ht="11.25" customHeight="1" x14ac:dyDescent="0.25">
      <c r="AH1131" s="198" t="s">
        <v>134</v>
      </c>
      <c r="AI1131" s="156">
        <f>_xll.qlCalendarAdvance("TARGET",AI1130,AH1131,"mf")</f>
        <v>44425</v>
      </c>
      <c r="AJ1131" s="199">
        <f>_xll.xlShmInterpRateFwd(curveName,AI1131,,5,AI1132)</f>
        <v>4.6151167620126247E-3</v>
      </c>
    </row>
    <row r="1132" spans="34:36" ht="11.25" customHeight="1" x14ac:dyDescent="0.25">
      <c r="AH1132" s="198" t="s">
        <v>134</v>
      </c>
      <c r="AI1132" s="156">
        <f>_xll.qlCalendarAdvance("TARGET",AI1131,AH1132,"mf")</f>
        <v>44426</v>
      </c>
      <c r="AJ1132" s="199">
        <f>_xll.xlShmInterpRateFwd(curveName,AI1132,,5,AI1133)</f>
        <v>4.6228226290482219E-3</v>
      </c>
    </row>
    <row r="1133" spans="34:36" ht="11.25" customHeight="1" x14ac:dyDescent="0.25">
      <c r="AH1133" s="198" t="s">
        <v>134</v>
      </c>
      <c r="AI1133" s="156">
        <f>_xll.qlCalendarAdvance("TARGET",AI1132,AH1133,"mf")</f>
        <v>44427</v>
      </c>
      <c r="AJ1133" s="199">
        <f>_xll.xlShmInterpRateFwd(curveName,AI1133,,5,AI1134)</f>
        <v>4.6305318269690317E-3</v>
      </c>
    </row>
    <row r="1134" spans="34:36" ht="11.25" customHeight="1" x14ac:dyDescent="0.25">
      <c r="AH1134" s="198" t="s">
        <v>134</v>
      </c>
      <c r="AI1134" s="156">
        <f>_xll.qlCalendarAdvance("TARGET",AI1133,AH1134,"mf")</f>
        <v>44428</v>
      </c>
      <c r="AJ1134" s="199">
        <f>_xll.xlShmInterpRateFwd(curveName,AI1134,,5,AI1135)</f>
        <v>4.6460204688550943E-3</v>
      </c>
    </row>
    <row r="1135" spans="34:36" ht="11.25" customHeight="1" x14ac:dyDescent="0.25">
      <c r="AH1135" s="198" t="s">
        <v>134</v>
      </c>
      <c r="AI1135" s="156">
        <f>_xll.qlCalendarAdvance("TARGET",AI1134,AH1135,"mf")</f>
        <v>44431</v>
      </c>
      <c r="AJ1135" s="199">
        <f>_xll.xlShmInterpRateFwd(curveName,AI1135,,5,AI1136)</f>
        <v>4.6614019503279413E-3</v>
      </c>
    </row>
    <row r="1136" spans="34:36" ht="11.25" customHeight="1" x14ac:dyDescent="0.25">
      <c r="AH1136" s="198" t="s">
        <v>134</v>
      </c>
      <c r="AI1136" s="156">
        <f>_xll.qlCalendarAdvance("TARGET",AI1135,AH1136,"mf")</f>
        <v>44432</v>
      </c>
      <c r="AJ1136" s="199">
        <f>_xll.xlShmInterpRateFwd(curveName,AI1136,,5,AI1137)</f>
        <v>4.6691278190529126E-3</v>
      </c>
    </row>
    <row r="1137" spans="34:36" ht="11.25" customHeight="1" x14ac:dyDescent="0.25">
      <c r="AH1137" s="198" t="s">
        <v>134</v>
      </c>
      <c r="AI1137" s="156">
        <f>_xll.qlCalendarAdvance("TARGET",AI1136,AH1137,"mf")</f>
        <v>44433</v>
      </c>
      <c r="AJ1137" s="199">
        <f>_xll.xlShmInterpRateFwd(curveName,AI1137,,5,AI1138)</f>
        <v>4.676857024784784E-3</v>
      </c>
    </row>
    <row r="1138" spans="34:36" ht="11.25" customHeight="1" x14ac:dyDescent="0.25">
      <c r="AH1138" s="198" t="s">
        <v>134</v>
      </c>
      <c r="AI1138" s="156">
        <f>_xll.qlCalendarAdvance("TARGET",AI1137,AH1138,"mf")</f>
        <v>44434</v>
      </c>
      <c r="AJ1138" s="199">
        <f>_xll.xlShmInterpRateFwd(curveName,AI1138,,5,AI1139)</f>
        <v>4.6845895687397032E-3</v>
      </c>
    </row>
    <row r="1139" spans="34:36" ht="11.25" customHeight="1" x14ac:dyDescent="0.25">
      <c r="AH1139" s="198" t="s">
        <v>134</v>
      </c>
      <c r="AI1139" s="156">
        <f>_xll.qlCalendarAdvance("TARGET",AI1138,AH1139,"mf")</f>
        <v>44435</v>
      </c>
      <c r="AJ1139" s="199">
        <f>_xll.xlShmInterpRateFwd(curveName,AI1139,,5,AI1140)</f>
        <v>4.7001263113359707E-3</v>
      </c>
    </row>
    <row r="1140" spans="34:36" ht="11.25" customHeight="1" x14ac:dyDescent="0.25">
      <c r="AH1140" s="198" t="s">
        <v>134</v>
      </c>
      <c r="AI1140" s="156">
        <f>_xll.qlCalendarAdvance("TARGET",AI1139,AH1140,"mf")</f>
        <v>44438</v>
      </c>
      <c r="AJ1140" s="199">
        <f>_xll.xlShmInterpRateFwd(curveName,AI1140,,5,AI1141)</f>
        <v>4.7155531462499695E-3</v>
      </c>
    </row>
    <row r="1141" spans="34:36" ht="11.25" customHeight="1" x14ac:dyDescent="0.25">
      <c r="AH1141" s="198" t="s">
        <v>134</v>
      </c>
      <c r="AI1141" s="156">
        <f>_xll.qlCalendarAdvance("TARGET",AI1140,AH1141,"mf")</f>
        <v>44439</v>
      </c>
      <c r="AJ1141" s="199">
        <f>_xll.xlShmInterpRateFwd(curveName,AI1141,,5,AI1142)</f>
        <v>4.7233023960367819E-3</v>
      </c>
    </row>
    <row r="1142" spans="34:36" ht="11.25" customHeight="1" x14ac:dyDescent="0.25">
      <c r="AH1142" s="198" t="s">
        <v>134</v>
      </c>
      <c r="AI1142" s="156">
        <f>_xll.qlCalendarAdvance("TARGET",AI1141,AH1142,"mf")</f>
        <v>44440</v>
      </c>
      <c r="AJ1142" s="199">
        <f>_xll.xlShmInterpRateFwd(curveName,AI1142,,5,AI1143)</f>
        <v>4.7310549900467739E-3</v>
      </c>
    </row>
    <row r="1143" spans="34:36" ht="11.25" customHeight="1" x14ac:dyDescent="0.25">
      <c r="AH1143" s="198" t="s">
        <v>134</v>
      </c>
      <c r="AI1143" s="156">
        <f>_xll.qlCalendarAdvance("TARGET",AI1142,AH1143,"mf")</f>
        <v>44441</v>
      </c>
      <c r="AJ1143" s="199">
        <f>_xll.xlShmInterpRateFwd(curveName,AI1143,,5,AI1144)</f>
        <v>4.7388109292934759E-3</v>
      </c>
    </row>
    <row r="1144" spans="34:36" ht="11.25" customHeight="1" x14ac:dyDescent="0.25">
      <c r="AH1144" s="198" t="s">
        <v>134</v>
      </c>
      <c r="AI1144" s="156">
        <f>_xll.qlCalendarAdvance("TARGET",AI1143,AH1144,"mf")</f>
        <v>44442</v>
      </c>
      <c r="AJ1144" s="199">
        <f>_xll.xlShmInterpRateFwd(curveName,AI1144,,5,AI1145)</f>
        <v>4.7543958915027126E-3</v>
      </c>
    </row>
    <row r="1145" spans="34:36" ht="11.25" customHeight="1" x14ac:dyDescent="0.25">
      <c r="AH1145" s="198" t="s">
        <v>134</v>
      </c>
      <c r="AI1145" s="156">
        <f>_xll.qlCalendarAdvance("TARGET",AI1144,AH1145,"mf")</f>
        <v>44445</v>
      </c>
      <c r="AJ1145" s="199">
        <f>_xll.xlShmInterpRateFwd(curveName,AI1145,,5,AI1146)</f>
        <v>4.7698681581885768E-3</v>
      </c>
    </row>
    <row r="1146" spans="34:36" ht="11.25" customHeight="1" x14ac:dyDescent="0.25">
      <c r="AH1146" s="198" t="s">
        <v>134</v>
      </c>
      <c r="AI1146" s="156">
        <f>_xll.qlCalendarAdvance("TARGET",AI1145,AH1146,"mf")</f>
        <v>44446</v>
      </c>
      <c r="AJ1146" s="199">
        <f>_xll.xlShmInterpRateFwd(curveName,AI1146,,5,AI1147)</f>
        <v>4.7776408384570873E-3</v>
      </c>
    </row>
    <row r="1147" spans="34:36" ht="11.25" customHeight="1" x14ac:dyDescent="0.25">
      <c r="AH1147" s="198" t="s">
        <v>134</v>
      </c>
      <c r="AI1147" s="156">
        <f>_xll.qlCalendarAdvance("TARGET",AI1146,AH1147,"mf")</f>
        <v>44447</v>
      </c>
      <c r="AJ1147" s="199">
        <f>_xll.xlShmInterpRateFwd(curveName,AI1147,,5,AI1148)</f>
        <v>4.7854168699624517E-3</v>
      </c>
    </row>
    <row r="1148" spans="34:36" ht="11.25" customHeight="1" x14ac:dyDescent="0.25">
      <c r="AH1148" s="198" t="s">
        <v>134</v>
      </c>
      <c r="AI1148" s="156">
        <f>_xll.qlCalendarAdvance("TARGET",AI1147,AH1148,"mf")</f>
        <v>44448</v>
      </c>
      <c r="AJ1148" s="199">
        <f>_xll.xlShmInterpRateFwd(curveName,AI1148,,5,AI1149)</f>
        <v>4.7931962537182049E-3</v>
      </c>
    </row>
    <row r="1149" spans="34:36" ht="11.25" customHeight="1" x14ac:dyDescent="0.25">
      <c r="AH1149" s="198" t="s">
        <v>134</v>
      </c>
      <c r="AI1149" s="156">
        <f>_xll.qlCalendarAdvance("TARGET",AI1148,AH1149,"mf")</f>
        <v>44449</v>
      </c>
      <c r="AJ1149" s="199">
        <f>_xll.xlShmInterpRateFwd(curveName,AI1149,,5,AI1150)</f>
        <v>4.8088295546996548E-3</v>
      </c>
    </row>
    <row r="1150" spans="34:36" ht="11.25" customHeight="1" x14ac:dyDescent="0.25">
      <c r="AH1150" s="198" t="s">
        <v>134</v>
      </c>
      <c r="AI1150" s="156">
        <f>_xll.qlCalendarAdvance("TARGET",AI1149,AH1150,"mf")</f>
        <v>44452</v>
      </c>
      <c r="AJ1150" s="199">
        <f>_xll.xlShmInterpRateFwd(curveName,AI1150,,5,AI1151)</f>
        <v>4.8243473313131571E-3</v>
      </c>
    </row>
    <row r="1151" spans="34:36" ht="11.25" customHeight="1" x14ac:dyDescent="0.25">
      <c r="AH1151" s="198" t="s">
        <v>134</v>
      </c>
      <c r="AI1151" s="156">
        <f>_xll.qlCalendarAdvance("TARGET",AI1150,AH1151,"mf")</f>
        <v>44453</v>
      </c>
      <c r="AJ1151" s="199">
        <f>_xll.xlShmInterpRateFwd(curveName,AI1151,,5,AI1152)</f>
        <v>4.8321434913617687E-3</v>
      </c>
    </row>
    <row r="1152" spans="34:36" ht="11.25" customHeight="1" x14ac:dyDescent="0.25">
      <c r="AH1152" s="198" t="s">
        <v>134</v>
      </c>
      <c r="AI1152" s="156">
        <f>_xll.qlCalendarAdvance("TARGET",AI1151,AH1152,"mf")</f>
        <v>44454</v>
      </c>
      <c r="AJ1152" s="199">
        <f>_xll.xlShmInterpRateFwd(curveName,AI1152,,5,AI1153)</f>
        <v>4.8399430097014525E-3</v>
      </c>
    </row>
    <row r="1153" spans="34:36" ht="11.25" customHeight="1" x14ac:dyDescent="0.25">
      <c r="AH1153" s="198" t="s">
        <v>134</v>
      </c>
      <c r="AI1153" s="156">
        <f>_xll.qlCalendarAdvance("TARGET",AI1152,AH1153,"mf")</f>
        <v>44455</v>
      </c>
      <c r="AJ1153" s="199">
        <f>_xll.xlShmInterpRateFwd(curveName,AI1153,,5,AI1154)</f>
        <v>4.8477458873052203E-3</v>
      </c>
    </row>
    <row r="1154" spans="34:36" ht="11.25" customHeight="1" x14ac:dyDescent="0.25">
      <c r="AH1154" s="198" t="s">
        <v>134</v>
      </c>
      <c r="AI1154" s="156">
        <f>_xll.qlCalendarAdvance("TARGET",AI1153,AH1154,"mf")</f>
        <v>44456</v>
      </c>
      <c r="AJ1154" s="199">
        <f>_xll.xlShmInterpRateFwd(curveName,AI1154,,5,AI1155)</f>
        <v>4.8634276463007092E-3</v>
      </c>
    </row>
    <row r="1155" spans="34:36" ht="11.25" customHeight="1" x14ac:dyDescent="0.25">
      <c r="AH1155" s="198" t="s">
        <v>134</v>
      </c>
      <c r="AI1155" s="156">
        <f>_xll.qlCalendarAdvance("TARGET",AI1154,AH1155,"mf")</f>
        <v>44459</v>
      </c>
      <c r="AJ1155" s="199">
        <f>_xll.xlShmInterpRateFwd(curveName,AI1155,,5,AI1156)</f>
        <v>4.8789910107939569E-3</v>
      </c>
    </row>
    <row r="1156" spans="34:36" ht="11.25" customHeight="1" x14ac:dyDescent="0.25">
      <c r="AH1156" s="198" t="s">
        <v>134</v>
      </c>
      <c r="AI1156" s="156">
        <f>_xll.qlCalendarAdvance("TARGET",AI1155,AH1156,"mf")</f>
        <v>44460</v>
      </c>
      <c r="AJ1156" s="199">
        <f>_xll.xlShmInterpRateFwd(curveName,AI1156,,5,AI1157)</f>
        <v>4.8868107000022446E-3</v>
      </c>
    </row>
    <row r="1157" spans="34:36" ht="11.25" customHeight="1" x14ac:dyDescent="0.25">
      <c r="AH1157" s="198" t="s">
        <v>134</v>
      </c>
      <c r="AI1157" s="156">
        <f>_xll.qlCalendarAdvance("TARGET",AI1156,AH1157,"mf")</f>
        <v>44461</v>
      </c>
      <c r="AJ1157" s="199">
        <f>_xll.xlShmInterpRateFwd(curveName,AI1157,,5,AI1158)</f>
        <v>4.8946337544342666E-3</v>
      </c>
    </row>
    <row r="1158" spans="34:36" ht="11.25" customHeight="1" x14ac:dyDescent="0.25">
      <c r="AH1158" s="198" t="s">
        <v>134</v>
      </c>
      <c r="AI1158" s="156">
        <f>_xll.qlCalendarAdvance("TARGET",AI1157,AH1158,"mf")</f>
        <v>44462</v>
      </c>
      <c r="AJ1158" s="199">
        <f>_xll.xlShmInterpRateFwd(curveName,AI1158,,5,AI1159)</f>
        <v>4.9024601752251347E-3</v>
      </c>
    </row>
    <row r="1159" spans="34:36" ht="11.25" customHeight="1" x14ac:dyDescent="0.25">
      <c r="AH1159" s="198" t="s">
        <v>134</v>
      </c>
      <c r="AI1159" s="156">
        <f>_xll.qlCalendarAdvance("TARGET",AI1158,AH1159,"mf")</f>
        <v>44463</v>
      </c>
      <c r="AJ1159" s="199">
        <f>_xll.xlShmInterpRateFwd(curveName,AI1159,,5,AI1160)</f>
        <v>4.9181905115607801E-3</v>
      </c>
    </row>
    <row r="1160" spans="34:36" ht="11.25" customHeight="1" x14ac:dyDescent="0.25">
      <c r="AH1160" s="198" t="s">
        <v>134</v>
      </c>
      <c r="AI1160" s="156">
        <f>_xll.qlCalendarAdvance("TARGET",AI1159,AH1160,"mf")</f>
        <v>44466</v>
      </c>
      <c r="AJ1160" s="199">
        <f>_xll.xlShmInterpRateFwd(curveName,AI1160,,5,AI1161)</f>
        <v>4.9337995419641758E-3</v>
      </c>
    </row>
    <row r="1161" spans="34:36" ht="11.25" customHeight="1" x14ac:dyDescent="0.25">
      <c r="AH1161" s="198" t="s">
        <v>134</v>
      </c>
      <c r="AI1161" s="156">
        <f>_xll.qlCalendarAdvance("TARGET",AI1160,AH1161,"mf")</f>
        <v>44467</v>
      </c>
      <c r="AJ1161" s="199">
        <f>_xll.xlShmInterpRateFwd(curveName,AI1161,,5,AI1162)</f>
        <v>4.9416428094281682E-3</v>
      </c>
    </row>
    <row r="1162" spans="34:36" ht="11.25" customHeight="1" x14ac:dyDescent="0.25">
      <c r="AH1162" s="198" t="s">
        <v>134</v>
      </c>
      <c r="AI1162" s="156">
        <f>_xll.qlCalendarAdvance("TARGET",AI1161,AH1162,"mf")</f>
        <v>44468</v>
      </c>
      <c r="AJ1162" s="199">
        <f>_xll.xlShmInterpRateFwd(curveName,AI1162,,5,AI1163)</f>
        <v>4.9494894493727687E-3</v>
      </c>
    </row>
    <row r="1163" spans="34:36" ht="11.25" customHeight="1" x14ac:dyDescent="0.25">
      <c r="AH1163" s="198" t="s">
        <v>134</v>
      </c>
      <c r="AI1163" s="156">
        <f>_xll.qlCalendarAdvance("TARGET",AI1162,AH1163,"mf")</f>
        <v>44469</v>
      </c>
      <c r="AJ1163" s="199">
        <f>_xll.xlShmInterpRateFwd(curveName,AI1163,,5,AI1164)</f>
        <v>4.9573394626494221E-3</v>
      </c>
    </row>
    <row r="1164" spans="34:36" ht="11.25" customHeight="1" x14ac:dyDescent="0.25">
      <c r="AH1164" s="198" t="s">
        <v>134</v>
      </c>
      <c r="AI1164" s="156">
        <f>_xll.qlCalendarAdvance("TARGET",AI1163,AH1164,"mf")</f>
        <v>44470</v>
      </c>
      <c r="AJ1164" s="199">
        <f>_xll.xlShmInterpRateFwd(curveName,AI1164,,5,AI1165)</f>
        <v>4.9731184959129647E-3</v>
      </c>
    </row>
    <row r="1165" spans="34:36" ht="11.25" customHeight="1" x14ac:dyDescent="0.25">
      <c r="AH1165" s="198" t="s">
        <v>134</v>
      </c>
      <c r="AI1165" s="156">
        <f>_xll.qlCalendarAdvance("TARGET",AI1164,AH1165,"mf")</f>
        <v>44473</v>
      </c>
      <c r="AJ1165" s="199">
        <f>_xll.xlShmInterpRateFwd(curveName,AI1165,,5,AI1166)</f>
        <v>4.9887732697121087E-3</v>
      </c>
    </row>
    <row r="1166" spans="34:36" ht="11.25" customHeight="1" x14ac:dyDescent="0.25">
      <c r="AH1166" s="198" t="s">
        <v>134</v>
      </c>
      <c r="AI1166" s="156">
        <f>_xll.qlCalendarAdvance("TARGET",AI1165,AH1166,"mf")</f>
        <v>44474</v>
      </c>
      <c r="AJ1166" s="199">
        <f>_xll.xlShmInterpRateFwd(curveName,AI1166,,5,AI1167)</f>
        <v>4.996640165014248E-3</v>
      </c>
    </row>
    <row r="1167" spans="34:36" ht="11.25" customHeight="1" x14ac:dyDescent="0.25">
      <c r="AH1167" s="198" t="s">
        <v>134</v>
      </c>
      <c r="AI1167" s="156">
        <f>_xll.qlCalendarAdvance("TARGET",AI1166,AH1167,"mf")</f>
        <v>44475</v>
      </c>
      <c r="AJ1167" s="199">
        <f>_xll.xlShmInterpRateFwd(curveName,AI1167,,5,AI1168)</f>
        <v>5.004510439648645E-3</v>
      </c>
    </row>
    <row r="1168" spans="34:36" ht="11.25" customHeight="1" x14ac:dyDescent="0.25">
      <c r="AH1168" s="198" t="s">
        <v>134</v>
      </c>
      <c r="AI1168" s="156">
        <f>_xll.qlCalendarAdvance("TARGET",AI1167,AH1168,"mf")</f>
        <v>44476</v>
      </c>
      <c r="AJ1168" s="199">
        <f>_xll.xlShmInterpRateFwd(curveName,AI1168,,5,AI1169)</f>
        <v>5.0123840947098909E-3</v>
      </c>
    </row>
    <row r="1169" spans="34:36" ht="11.25" customHeight="1" x14ac:dyDescent="0.25">
      <c r="AH1169" s="198" t="s">
        <v>134</v>
      </c>
      <c r="AI1169" s="156">
        <f>_xll.qlCalendarAdvance("TARGET",AI1168,AH1169,"mf")</f>
        <v>44477</v>
      </c>
      <c r="AJ1169" s="199">
        <f>_xll.xlShmInterpRateFwd(curveName,AI1169,,5,AI1170)</f>
        <v>5.0282119446848784E-3</v>
      </c>
    </row>
    <row r="1170" spans="34:36" ht="11.25" customHeight="1" x14ac:dyDescent="0.25">
      <c r="AH1170" s="198" t="s">
        <v>134</v>
      </c>
      <c r="AI1170" s="156">
        <f>_xll.qlCalendarAdvance("TARGET",AI1169,AH1170,"mf")</f>
        <v>44480</v>
      </c>
      <c r="AJ1170" s="199">
        <f>_xll.xlShmInterpRateFwd(curveName,AI1170,,5,AI1171)</f>
        <v>5.0439125394537284E-3</v>
      </c>
    </row>
    <row r="1171" spans="34:36" ht="11.25" customHeight="1" x14ac:dyDescent="0.25">
      <c r="AH1171" s="198" t="s">
        <v>134</v>
      </c>
      <c r="AI1171" s="156">
        <f>_xll.qlCalendarAdvance("TARGET",AI1170,AH1171,"mf")</f>
        <v>44481</v>
      </c>
      <c r="AJ1171" s="199">
        <f>_xll.xlShmInterpRateFwd(curveName,AI1171,,5,AI1172)</f>
        <v>5.0518031117713393E-3</v>
      </c>
    </row>
    <row r="1172" spans="34:36" ht="11.25" customHeight="1" x14ac:dyDescent="0.25">
      <c r="AH1172" s="198" t="s">
        <v>134</v>
      </c>
      <c r="AI1172" s="156">
        <f>_xll.qlCalendarAdvance("TARGET",AI1171,AH1172,"mf")</f>
        <v>44482</v>
      </c>
      <c r="AJ1172" s="199">
        <f>_xll.xlShmInterpRateFwd(curveName,AI1172,,5,AI1173)</f>
        <v>5.0596970705970674E-3</v>
      </c>
    </row>
    <row r="1173" spans="34:36" ht="11.25" customHeight="1" x14ac:dyDescent="0.25">
      <c r="AH1173" s="198" t="s">
        <v>134</v>
      </c>
      <c r="AI1173" s="156">
        <f>_xll.qlCalendarAdvance("TARGET",AI1172,AH1173,"mf")</f>
        <v>44483</v>
      </c>
      <c r="AJ1173" s="199">
        <f>_xll.xlShmInterpRateFwd(curveName,AI1173,,5,AI1174)</f>
        <v>5.067594416701314E-3</v>
      </c>
    </row>
    <row r="1174" spans="34:36" ht="11.25" customHeight="1" x14ac:dyDescent="0.25">
      <c r="AH1174" s="198" t="s">
        <v>134</v>
      </c>
      <c r="AI1174" s="156">
        <f>_xll.qlCalendarAdvance("TARGET",AI1173,AH1174,"mf")</f>
        <v>44484</v>
      </c>
      <c r="AJ1174" s="199">
        <f>_xll.xlShmInterpRateFwd(curveName,AI1174,,5,AI1175)</f>
        <v>5.0834712031932244E-3</v>
      </c>
    </row>
    <row r="1175" spans="34:36" ht="11.25" customHeight="1" x14ac:dyDescent="0.25">
      <c r="AH1175" s="198" t="s">
        <v>134</v>
      </c>
      <c r="AI1175" s="156">
        <f>_xll.qlCalendarAdvance("TARGET",AI1174,AH1175,"mf")</f>
        <v>44487</v>
      </c>
      <c r="AJ1175" s="199">
        <f>_xll.xlShmInterpRateFwd(curveName,AI1175,,5,AI1176)</f>
        <v>5.099217696362731E-3</v>
      </c>
    </row>
    <row r="1176" spans="34:36" ht="11.25" customHeight="1" x14ac:dyDescent="0.25">
      <c r="AH1176" s="198" t="s">
        <v>134</v>
      </c>
      <c r="AI1176" s="156">
        <f>_xll.qlCalendarAdvance("TARGET",AI1175,AH1176,"mf")</f>
        <v>44488</v>
      </c>
      <c r="AJ1176" s="199">
        <f>_xll.xlShmInterpRateFwd(curveName,AI1176,,5,AI1177)</f>
        <v>5.1071319949948322E-3</v>
      </c>
    </row>
    <row r="1177" spans="34:36" ht="11.25" customHeight="1" x14ac:dyDescent="0.25">
      <c r="AH1177" s="198" t="s">
        <v>134</v>
      </c>
      <c r="AI1177" s="156">
        <f>_xll.qlCalendarAdvance("TARGET",AI1176,AH1177,"mf")</f>
        <v>44489</v>
      </c>
      <c r="AJ1177" s="199">
        <f>_xll.xlShmInterpRateFwd(curveName,AI1177,,5,AI1178)</f>
        <v>5.1150496871488335E-3</v>
      </c>
    </row>
    <row r="1178" spans="34:36" ht="11.25" customHeight="1" x14ac:dyDescent="0.25">
      <c r="AH1178" s="198" t="s">
        <v>134</v>
      </c>
      <c r="AI1178" s="156">
        <f>_xll.qlCalendarAdvance("TARGET",AI1177,AH1178,"mf")</f>
        <v>44490</v>
      </c>
      <c r="AJ1178" s="199">
        <f>_xll.xlShmInterpRateFwd(curveName,AI1178,,5,AI1179)</f>
        <v>5.1229707737977586E-3</v>
      </c>
    </row>
    <row r="1179" spans="34:36" ht="11.25" customHeight="1" x14ac:dyDescent="0.25">
      <c r="AH1179" s="198" t="s">
        <v>134</v>
      </c>
      <c r="AI1179" s="156">
        <f>_xll.qlCalendarAdvance("TARGET",AI1178,AH1179,"mf")</f>
        <v>44491</v>
      </c>
      <c r="AJ1179" s="199">
        <f>_xll.xlShmInterpRateFwd(curveName,AI1179,,5,AI1180)</f>
        <v>5.138896616770825E-3</v>
      </c>
    </row>
    <row r="1180" spans="34:36" ht="11.25" customHeight="1" x14ac:dyDescent="0.25">
      <c r="AH1180" s="198" t="s">
        <v>134</v>
      </c>
      <c r="AI1180" s="156">
        <f>_xll.qlCalendarAdvance("TARGET",AI1179,AH1180,"mf")</f>
        <v>44494</v>
      </c>
      <c r="AJ1180" s="199">
        <f>_xll.xlShmInterpRateFwd(curveName,AI1180,,5,AI1181)</f>
        <v>5.1546890855731567E-3</v>
      </c>
    </row>
    <row r="1181" spans="34:36" ht="11.25" customHeight="1" x14ac:dyDescent="0.25">
      <c r="AH1181" s="198" t="s">
        <v>134</v>
      </c>
      <c r="AI1181" s="156">
        <f>_xll.qlCalendarAdvance("TARGET",AI1180,AH1181,"mf")</f>
        <v>44495</v>
      </c>
      <c r="AJ1181" s="199">
        <f>_xll.xlShmInterpRateFwd(curveName,AI1181,,5,AI1182)</f>
        <v>5.1626271598188937E-3</v>
      </c>
    </row>
    <row r="1182" spans="34:36" ht="11.25" customHeight="1" x14ac:dyDescent="0.25">
      <c r="AH1182" s="198" t="s">
        <v>134</v>
      </c>
      <c r="AI1182" s="156">
        <f>_xll.qlCalendarAdvance("TARGET",AI1181,AH1182,"mf")</f>
        <v>44496</v>
      </c>
      <c r="AJ1182" s="199">
        <f>_xll.xlShmInterpRateFwd(curveName,AI1182,,5,AI1183)</f>
        <v>5.170568634681379E-3</v>
      </c>
    </row>
    <row r="1183" spans="34:36" ht="11.25" customHeight="1" x14ac:dyDescent="0.25">
      <c r="AH1183" s="198" t="s">
        <v>134</v>
      </c>
      <c r="AI1183" s="156">
        <f>_xll.qlCalendarAdvance("TARGET",AI1182,AH1183,"mf")</f>
        <v>44497</v>
      </c>
      <c r="AJ1183" s="199">
        <f>_xll.xlShmInterpRateFwd(curveName,AI1183,,5,AI1184)</f>
        <v>5.1785135110931141E-3</v>
      </c>
    </row>
    <row r="1184" spans="34:36" ht="11.25" customHeight="1" x14ac:dyDescent="0.25">
      <c r="AH1184" s="198" t="s">
        <v>134</v>
      </c>
      <c r="AI1184" s="156">
        <f>_xll.qlCalendarAdvance("TARGET",AI1183,AH1184,"mf")</f>
        <v>44498</v>
      </c>
      <c r="AJ1184" s="199">
        <f>_xll.xlShmInterpRateFwd(curveName,AI1184,,5,AI1185)</f>
        <v>5.1944885307936431E-3</v>
      </c>
    </row>
    <row r="1185" spans="34:36" ht="11.25" customHeight="1" x14ac:dyDescent="0.25">
      <c r="AH1185" s="198" t="s">
        <v>134</v>
      </c>
      <c r="AI1185" s="156">
        <f>_xll.qlCalendarAdvance("TARGET",AI1184,AH1185,"mf")</f>
        <v>44501</v>
      </c>
      <c r="AJ1185" s="199">
        <f>_xll.xlShmInterpRateFwd(curveName,AI1185,,5,AI1186)</f>
        <v>5.2103270522604432E-3</v>
      </c>
    </row>
    <row r="1186" spans="34:36" ht="11.25" customHeight="1" x14ac:dyDescent="0.25">
      <c r="AH1186" s="198" t="s">
        <v>134</v>
      </c>
      <c r="AI1186" s="156">
        <f>_xll.qlCalendarAdvance("TARGET",AI1185,AH1186,"mf")</f>
        <v>44502</v>
      </c>
      <c r="AJ1186" s="199">
        <f>_xll.xlShmInterpRateFwd(curveName,AI1186,,5,AI1187)</f>
        <v>5.2182889515406602E-3</v>
      </c>
    </row>
    <row r="1187" spans="34:36" ht="11.25" customHeight="1" x14ac:dyDescent="0.25">
      <c r="AH1187" s="198" t="s">
        <v>134</v>
      </c>
      <c r="AI1187" s="156">
        <f>_xll.qlCalendarAdvance("TARGET",AI1186,AH1187,"mf")</f>
        <v>44503</v>
      </c>
      <c r="AJ1187" s="199">
        <f>_xll.xlShmInterpRateFwd(curveName,AI1187,,5,AI1188)</f>
        <v>5.2262542583703915E-3</v>
      </c>
    </row>
    <row r="1188" spans="34:36" ht="11.25" customHeight="1" x14ac:dyDescent="0.25">
      <c r="AH1188" s="198" t="s">
        <v>134</v>
      </c>
      <c r="AI1188" s="156">
        <f>_xll.qlCalendarAdvance("TARGET",AI1187,AH1188,"mf")</f>
        <v>44504</v>
      </c>
      <c r="AJ1188" s="199">
        <f>_xll.xlShmInterpRateFwd(curveName,AI1188,,5,AI1189)</f>
        <v>5.2342229738037184E-3</v>
      </c>
    </row>
    <row r="1189" spans="34:36" ht="11.25" customHeight="1" x14ac:dyDescent="0.25">
      <c r="AH1189" s="198" t="s">
        <v>134</v>
      </c>
      <c r="AI1189" s="156">
        <f>_xll.qlCalendarAdvance("TARGET",AI1188,AH1189,"mf")</f>
        <v>44505</v>
      </c>
      <c r="AJ1189" s="199">
        <f>_xll.xlShmInterpRateFwd(curveName,AI1189,,5,AI1190)</f>
        <v>5.2502472906537792E-3</v>
      </c>
    </row>
    <row r="1190" spans="34:36" ht="11.25" customHeight="1" x14ac:dyDescent="0.25">
      <c r="AH1190" s="198" t="s">
        <v>134</v>
      </c>
      <c r="AI1190" s="156">
        <f>_xll.qlCalendarAdvance("TARGET",AI1189,AH1190,"mf")</f>
        <v>44508</v>
      </c>
      <c r="AJ1190" s="199">
        <f>_xll.xlShmInterpRateFwd(curveName,AI1190,,5,AI1191)</f>
        <v>5.266131941600906E-3</v>
      </c>
    </row>
    <row r="1191" spans="34:36" ht="11.25" customHeight="1" x14ac:dyDescent="0.25">
      <c r="AH1191" s="198" t="s">
        <v>134</v>
      </c>
      <c r="AI1191" s="156">
        <f>_xll.qlCalendarAdvance("TARGET",AI1190,AH1191,"mf")</f>
        <v>44509</v>
      </c>
      <c r="AJ1191" s="199">
        <f>_xll.xlShmInterpRateFwd(curveName,AI1191,,5,AI1192)</f>
        <v>5.2741177152149958E-3</v>
      </c>
    </row>
    <row r="1192" spans="34:36" ht="11.25" customHeight="1" x14ac:dyDescent="0.25">
      <c r="AH1192" s="198" t="s">
        <v>134</v>
      </c>
      <c r="AI1192" s="156">
        <f>_xll.qlCalendarAdvance("TARGET",AI1191,AH1192,"mf")</f>
        <v>44510</v>
      </c>
      <c r="AJ1192" s="199">
        <f>_xll.xlShmInterpRateFwd(curveName,AI1192,,5,AI1193)</f>
        <v>5.2821069033113901E-3</v>
      </c>
    </row>
    <row r="1193" spans="34:36" ht="11.25" customHeight="1" x14ac:dyDescent="0.25">
      <c r="AH1193" s="198" t="s">
        <v>134</v>
      </c>
      <c r="AI1193" s="156">
        <f>_xll.qlCalendarAdvance("TARGET",AI1192,AH1193,"mf")</f>
        <v>44511</v>
      </c>
      <c r="AJ1193" s="199">
        <f>_xll.xlShmInterpRateFwd(curveName,AI1193,,5,AI1194)</f>
        <v>5.2900995071062627E-3</v>
      </c>
    </row>
    <row r="1194" spans="34:36" ht="11.25" customHeight="1" x14ac:dyDescent="0.25">
      <c r="AH1194" s="198" t="s">
        <v>134</v>
      </c>
      <c r="AI1194" s="156">
        <f>_xll.qlCalendarAdvance("TARGET",AI1193,AH1194,"mf")</f>
        <v>44512</v>
      </c>
      <c r="AJ1194" s="199">
        <f>_xll.xlShmInterpRateFwd(curveName,AI1194,,5,AI1195)</f>
        <v>5.3061732416108788E-3</v>
      </c>
    </row>
    <row r="1195" spans="34:36" ht="11.25" customHeight="1" x14ac:dyDescent="0.25">
      <c r="AH1195" s="198" t="s">
        <v>134</v>
      </c>
      <c r="AI1195" s="156">
        <f>_xll.qlCalendarAdvance("TARGET",AI1194,AH1195,"mf")</f>
        <v>44515</v>
      </c>
      <c r="AJ1195" s="199">
        <f>_xll.xlShmInterpRateFwd(curveName,AI1195,,5,AI1196)</f>
        <v>5.3221040988933105E-3</v>
      </c>
    </row>
    <row r="1196" spans="34:36" ht="11.25" customHeight="1" x14ac:dyDescent="0.25">
      <c r="AH1196" s="198" t="s">
        <v>134</v>
      </c>
      <c r="AI1196" s="156">
        <f>_xll.qlCalendarAdvance("TARGET",AI1195,AH1196,"mf")</f>
        <v>44516</v>
      </c>
      <c r="AJ1196" s="199">
        <f>_xll.xlShmInterpRateFwd(curveName,AI1196,,5,AI1197)</f>
        <v>5.3301137961002725E-3</v>
      </c>
    </row>
    <row r="1197" spans="34:36" ht="11.25" customHeight="1" x14ac:dyDescent="0.25">
      <c r="AH1197" s="198" t="s">
        <v>134</v>
      </c>
      <c r="AI1197" s="156">
        <f>_xll.qlCalendarAdvance("TARGET",AI1196,AH1197,"mf")</f>
        <v>44517</v>
      </c>
      <c r="AJ1197" s="199">
        <f>_xll.xlShmInterpRateFwd(curveName,AI1197,,5,AI1198)</f>
        <v>5.3381269148033896E-3</v>
      </c>
    </row>
    <row r="1198" spans="34:36" ht="11.25" customHeight="1" x14ac:dyDescent="0.25">
      <c r="AH1198" s="198" t="s">
        <v>134</v>
      </c>
      <c r="AI1198" s="156">
        <f>_xll.qlCalendarAdvance("TARGET",AI1197,AH1198,"mf")</f>
        <v>44518</v>
      </c>
      <c r="AJ1198" s="199">
        <f>_xll.xlShmInterpRateFwd(curveName,AI1198,,5,AI1199)</f>
        <v>5.3461434562998922E-3</v>
      </c>
    </row>
    <row r="1199" spans="34:36" ht="11.25" customHeight="1" x14ac:dyDescent="0.25">
      <c r="AH1199" s="198" t="s">
        <v>134</v>
      </c>
      <c r="AI1199" s="156">
        <f>_xll.qlCalendarAdvance("TARGET",AI1198,AH1199,"mf")</f>
        <v>44519</v>
      </c>
      <c r="AJ1199" s="199">
        <f>_xll.xlShmInterpRateFwd(curveName,AI1199,,5,AI1200)</f>
        <v>5.3622667290758302E-3</v>
      </c>
    </row>
    <row r="1200" spans="34:36" ht="11.25" customHeight="1" x14ac:dyDescent="0.25">
      <c r="AH1200" s="198" t="s">
        <v>134</v>
      </c>
      <c r="AI1200" s="156">
        <f>_xll.qlCalendarAdvance("TARGET",AI1199,AH1200,"mf")</f>
        <v>44522</v>
      </c>
      <c r="AJ1200" s="199">
        <f>_xll.xlShmInterpRateFwd(curveName,AI1200,,5,AI1201)</f>
        <v>5.3782438691536358E-3</v>
      </c>
    </row>
    <row r="1201" spans="34:36" ht="11.25" customHeight="1" x14ac:dyDescent="0.25">
      <c r="AH1201" s="198" t="s">
        <v>134</v>
      </c>
      <c r="AI1201" s="156">
        <f>_xll.qlCalendarAdvance("TARGET",AI1200,AH1201,"mf")</f>
        <v>44523</v>
      </c>
      <c r="AJ1201" s="199">
        <f>_xll.xlShmInterpRateFwd(curveName,AI1201,,5,AI1202)</f>
        <v>5.3862775392531171E-3</v>
      </c>
    </row>
    <row r="1202" spans="34:36" ht="11.25" customHeight="1" x14ac:dyDescent="0.25">
      <c r="AH1202" s="198" t="s">
        <v>134</v>
      </c>
      <c r="AI1202" s="156">
        <f>_xll.qlCalendarAdvance("TARGET",AI1201,AH1202,"mf")</f>
        <v>44524</v>
      </c>
      <c r="AJ1202" s="199">
        <f>_xll.xlShmInterpRateFwd(curveName,AI1202,,5,AI1203)</f>
        <v>5.3943146379841983E-3</v>
      </c>
    </row>
    <row r="1203" spans="34:36" ht="11.25" customHeight="1" x14ac:dyDescent="0.25">
      <c r="AH1203" s="198" t="s">
        <v>134</v>
      </c>
      <c r="AI1203" s="156">
        <f>_xll.qlCalendarAdvance("TARGET",AI1202,AH1203,"mf")</f>
        <v>44525</v>
      </c>
      <c r="AJ1203" s="199">
        <f>_xll.xlShmInterpRateFwd(curveName,AI1203,,5,AI1204)</f>
        <v>5.4023551664414884E-3</v>
      </c>
    </row>
    <row r="1204" spans="34:36" ht="11.25" customHeight="1" x14ac:dyDescent="0.25">
      <c r="AH1204" s="198" t="s">
        <v>134</v>
      </c>
      <c r="AI1204" s="156">
        <f>_xll.qlCalendarAdvance("TARGET",AI1203,AH1204,"mf")</f>
        <v>44526</v>
      </c>
      <c r="AJ1204" s="199">
        <f>_xll.xlShmInterpRateFwd(curveName,AI1204,,5,AI1205)</f>
        <v>5.4185280983676167E-3</v>
      </c>
    </row>
    <row r="1205" spans="34:36" ht="11.25" customHeight="1" x14ac:dyDescent="0.25">
      <c r="AH1205" s="198" t="s">
        <v>134</v>
      </c>
      <c r="AI1205" s="156">
        <f>_xll.qlCalendarAdvance("TARGET",AI1204,AH1205,"mf")</f>
        <v>44529</v>
      </c>
      <c r="AJ1205" s="199">
        <f>_xll.xlShmInterpRateFwd(curveName,AI1205,,5,AI1206)</f>
        <v>5.4345515978039913E-3</v>
      </c>
    </row>
    <row r="1206" spans="34:36" ht="11.25" customHeight="1" x14ac:dyDescent="0.25">
      <c r="AH1206" s="198" t="s">
        <v>134</v>
      </c>
      <c r="AI1206" s="156">
        <f>_xll.qlCalendarAdvance("TARGET",AI1205,AH1206,"mf")</f>
        <v>44530</v>
      </c>
      <c r="AJ1206" s="199">
        <f>_xll.xlShmInterpRateFwd(curveName,AI1206,,5,AI1207)</f>
        <v>5.4426092899741933E-3</v>
      </c>
    </row>
    <row r="1207" spans="34:36" ht="11.25" customHeight="1" x14ac:dyDescent="0.25">
      <c r="AH1207" s="198" t="s">
        <v>134</v>
      </c>
      <c r="AI1207" s="156">
        <f>_xll.qlCalendarAdvance("TARGET",AI1206,AH1207,"mf")</f>
        <v>44531</v>
      </c>
      <c r="AJ1207" s="199">
        <f>_xll.xlShmInterpRateFwd(curveName,AI1207,,5,AI1208)</f>
        <v>5.4506704179519815E-3</v>
      </c>
    </row>
    <row r="1208" spans="34:36" ht="11.25" customHeight="1" x14ac:dyDescent="0.25">
      <c r="AH1208" s="198" t="s">
        <v>134</v>
      </c>
      <c r="AI1208" s="156">
        <f>_xll.qlCalendarAdvance("TARGET",AI1207,AH1208,"mf")</f>
        <v>44532</v>
      </c>
      <c r="AJ1208" s="199">
        <f>_xll.xlShmInterpRateFwd(curveName,AI1208,,5,AI1209)</f>
        <v>5.4587349827914435E-3</v>
      </c>
    </row>
    <row r="1209" spans="34:36" ht="11.25" customHeight="1" x14ac:dyDescent="0.25">
      <c r="AH1209" s="198" t="s">
        <v>134</v>
      </c>
      <c r="AI1209" s="156">
        <f>_xll.qlCalendarAdvance("TARGET",AI1208,AH1209,"mf")</f>
        <v>44533</v>
      </c>
      <c r="AJ1209" s="199">
        <f>_xll.xlShmInterpRateFwd(curveName,AI1209,,5,AI1210)</f>
        <v>5.4749576949024454E-3</v>
      </c>
    </row>
    <row r="1210" spans="34:36" ht="11.25" customHeight="1" x14ac:dyDescent="0.25">
      <c r="AH1210" s="198" t="s">
        <v>134</v>
      </c>
      <c r="AI1210" s="156">
        <f>_xll.qlCalendarAdvance("TARGET",AI1209,AH1210,"mf")</f>
        <v>44536</v>
      </c>
      <c r="AJ1210" s="199">
        <f>_xll.xlShmInterpRateFwd(curveName,AI1210,,5,AI1211)</f>
        <v>5.4910276297405573E-3</v>
      </c>
    </row>
    <row r="1211" spans="34:36" ht="11.25" customHeight="1" x14ac:dyDescent="0.25">
      <c r="AH1211" s="198" t="s">
        <v>134</v>
      </c>
      <c r="AI1211" s="156">
        <f>_xll.qlCalendarAdvance("TARGET",AI1210,AH1211,"mf")</f>
        <v>44537</v>
      </c>
      <c r="AJ1211" s="199">
        <f>_xll.xlShmInterpRateFwd(curveName,AI1211,,5,AI1212)</f>
        <v>5.4991093935245266E-3</v>
      </c>
    </row>
    <row r="1212" spans="34:36" ht="11.25" customHeight="1" x14ac:dyDescent="0.25">
      <c r="AH1212" s="198" t="s">
        <v>134</v>
      </c>
      <c r="AI1212" s="156">
        <f>_xll.qlCalendarAdvance("TARGET",AI1211,AH1212,"mf")</f>
        <v>44538</v>
      </c>
      <c r="AJ1212" s="199">
        <f>_xll.xlShmInterpRateFwd(curveName,AI1212,,5,AI1213)</f>
        <v>5.5071946000894668E-3</v>
      </c>
    </row>
    <row r="1213" spans="34:36" ht="11.25" customHeight="1" x14ac:dyDescent="0.25">
      <c r="AH1213" s="198" t="s">
        <v>134</v>
      </c>
      <c r="AI1213" s="156">
        <f>_xll.qlCalendarAdvance("TARGET",AI1212,AH1213,"mf")</f>
        <v>44539</v>
      </c>
      <c r="AJ1213" s="199">
        <f>_xll.xlShmInterpRateFwd(curveName,AI1213,,5,AI1214)</f>
        <v>5.5152832504894661E-3</v>
      </c>
    </row>
    <row r="1214" spans="34:36" ht="11.25" customHeight="1" x14ac:dyDescent="0.25">
      <c r="AH1214" s="198" t="s">
        <v>134</v>
      </c>
      <c r="AI1214" s="156">
        <f>_xll.qlCalendarAdvance("TARGET",AI1213,AH1214,"mf")</f>
        <v>44540</v>
      </c>
      <c r="AJ1214" s="199">
        <f>_xll.xlShmInterpRateFwd(curveName,AI1214,,5,AI1215)</f>
        <v>5.5315558639370916E-3</v>
      </c>
    </row>
    <row r="1215" spans="34:36" ht="11.25" customHeight="1" x14ac:dyDescent="0.25">
      <c r="AH1215" s="198" t="s">
        <v>134</v>
      </c>
      <c r="AI1215" s="156">
        <f>_xll.qlCalendarAdvance("TARGET",AI1214,AH1215,"mf")</f>
        <v>44543</v>
      </c>
      <c r="AJ1215" s="199">
        <f>_xll.xlShmInterpRateFwd(curveName,AI1215,,5,AI1216)</f>
        <v>5.5476723103872229E-3</v>
      </c>
    </row>
    <row r="1216" spans="34:36" ht="11.25" customHeight="1" x14ac:dyDescent="0.25">
      <c r="AH1216" s="198" t="s">
        <v>134</v>
      </c>
      <c r="AI1216" s="156">
        <f>_xll.qlCalendarAdvance("TARGET",AI1215,AH1216,"mf")</f>
        <v>44544</v>
      </c>
      <c r="AJ1216" s="199">
        <f>_xll.xlShmInterpRateFwd(curveName,AI1216,,5,AI1217)</f>
        <v>5.5803793907913089E-3</v>
      </c>
    </row>
    <row r="1217" spans="34:36" ht="11.25" customHeight="1" x14ac:dyDescent="0.25">
      <c r="AH1217" s="198" t="s">
        <v>135</v>
      </c>
      <c r="AI1217" s="156">
        <f>_xll.qlCalendarAdvance("TARGET",AI1216,AH1217,"mf")</f>
        <v>44551</v>
      </c>
      <c r="AJ1217" s="199">
        <f>_xll.xlShmInterpRateFwd(curveName,AI1217,,5,AI1218)</f>
        <v>5.6372950492943885E-3</v>
      </c>
    </row>
    <row r="1218" spans="34:36" ht="11.25" customHeight="1" x14ac:dyDescent="0.25">
      <c r="AH1218" s="198" t="s">
        <v>135</v>
      </c>
      <c r="AI1218" s="156">
        <f>_xll.qlCalendarAdvance("TARGET",AI1217,AH1218,"mf")</f>
        <v>44558</v>
      </c>
      <c r="AJ1218" s="199">
        <f>_xll.xlShmInterpRateFwd(curveName,AI1218,,5,AI1219)</f>
        <v>5.6943803131589248E-3</v>
      </c>
    </row>
    <row r="1219" spans="34:36" ht="11.25" customHeight="1" x14ac:dyDescent="0.25">
      <c r="AH1219" s="198" t="s">
        <v>135</v>
      </c>
      <c r="AI1219" s="156">
        <f>_xll.qlCalendarAdvance("TARGET",AI1218,AH1219,"mf")</f>
        <v>44565</v>
      </c>
      <c r="AJ1219" s="199">
        <f>_xll.xlShmInterpRateFwd(curveName,AI1219,,5,AI1220)</f>
        <v>5.7516355281080215E-3</v>
      </c>
    </row>
    <row r="1220" spans="34:36" ht="11.25" customHeight="1" x14ac:dyDescent="0.25">
      <c r="AH1220" s="198" t="s">
        <v>135</v>
      </c>
      <c r="AI1220" s="156">
        <f>_xll.qlCalendarAdvance("TARGET",AI1219,AH1220,"mf")</f>
        <v>44572</v>
      </c>
      <c r="AJ1220" s="199">
        <f>_xll.xlShmInterpRateFwd(curveName,AI1220,,5,AI1221)</f>
        <v>5.8090610398248057E-3</v>
      </c>
    </row>
    <row r="1221" spans="34:36" ht="11.25" customHeight="1" x14ac:dyDescent="0.25">
      <c r="AH1221" s="198" t="s">
        <v>135</v>
      </c>
      <c r="AI1221" s="156">
        <f>_xll.qlCalendarAdvance("TARGET",AI1220,AH1221,"mf")</f>
        <v>44579</v>
      </c>
      <c r="AJ1221" s="199">
        <f>_xll.xlShmInterpRateFwd(curveName,AI1221,,5,AI1222)</f>
        <v>5.8666571940277261E-3</v>
      </c>
    </row>
    <row r="1222" spans="34:36" ht="11.25" customHeight="1" x14ac:dyDescent="0.25">
      <c r="AH1222" s="198" t="s">
        <v>135</v>
      </c>
      <c r="AI1222" s="156">
        <f>_xll.qlCalendarAdvance("TARGET",AI1221,AH1222,"mf")</f>
        <v>44586</v>
      </c>
      <c r="AJ1222" s="199">
        <f>_xll.xlShmInterpRateFwd(curveName,AI1222,,5,AI1223)</f>
        <v>5.924424336424255E-3</v>
      </c>
    </row>
    <row r="1223" spans="34:36" ht="11.25" customHeight="1" x14ac:dyDescent="0.25">
      <c r="AH1223" s="198" t="s">
        <v>135</v>
      </c>
      <c r="AI1223" s="156">
        <f>_xll.qlCalendarAdvance("TARGET",AI1222,AH1223,"mf")</f>
        <v>44593</v>
      </c>
      <c r="AJ1223" s="199">
        <f>_xll.xlShmInterpRateFwd(curveName,AI1223,,5,AI1224)</f>
        <v>5.9823628127224898E-3</v>
      </c>
    </row>
    <row r="1224" spans="34:36" ht="11.25" customHeight="1" x14ac:dyDescent="0.25">
      <c r="AH1224" s="198" t="s">
        <v>135</v>
      </c>
      <c r="AI1224" s="156">
        <f>_xll.qlCalendarAdvance("TARGET",AI1223,AH1224,"mf")</f>
        <v>44600</v>
      </c>
      <c r="AJ1224" s="199">
        <f>_xll.xlShmInterpRateFwd(curveName,AI1224,,5,AI1225)</f>
        <v>6.0404729686543337E-3</v>
      </c>
    </row>
    <row r="1225" spans="34:36" ht="11.25" customHeight="1" x14ac:dyDescent="0.25">
      <c r="AH1225" s="198" t="s">
        <v>135</v>
      </c>
      <c r="AI1225" s="156">
        <f>_xll.qlCalendarAdvance("TARGET",AI1224,AH1225,"mf")</f>
        <v>44607</v>
      </c>
      <c r="AJ1225" s="199">
        <f>_xll.xlShmInterpRateFwd(curveName,AI1225,,5,AI1226)</f>
        <v>6.0987551499118338E-3</v>
      </c>
    </row>
    <row r="1226" spans="34:36" ht="11.25" customHeight="1" x14ac:dyDescent="0.25">
      <c r="AH1226" s="198" t="s">
        <v>135</v>
      </c>
      <c r="AI1226" s="156">
        <f>_xll.qlCalendarAdvance("TARGET",AI1225,AH1226,"mf")</f>
        <v>44614</v>
      </c>
      <c r="AJ1226" s="199">
        <f>_xll.xlShmInterpRateFwd(curveName,AI1226,,5,AI1227)</f>
        <v>6.1572097022572093E-3</v>
      </c>
    </row>
    <row r="1227" spans="34:36" ht="11.25" customHeight="1" x14ac:dyDescent="0.25">
      <c r="AH1227" s="198" t="s">
        <v>135</v>
      </c>
      <c r="AI1227" s="156">
        <f>_xll.qlCalendarAdvance("TARGET",AI1226,AH1227,"mf")</f>
        <v>44621</v>
      </c>
      <c r="AJ1227" s="199">
        <f>_xll.xlShmInterpRateFwd(curveName,AI1227,,5,AI1228)</f>
        <v>6.2158369713897028E-3</v>
      </c>
    </row>
    <row r="1228" spans="34:36" ht="11.25" customHeight="1" x14ac:dyDescent="0.25">
      <c r="AH1228" s="198" t="s">
        <v>135</v>
      </c>
      <c r="AI1228" s="156">
        <f>_xll.qlCalendarAdvance("TARGET",AI1227,AH1228,"mf")</f>
        <v>44628</v>
      </c>
      <c r="AJ1228" s="199">
        <f>_xll.xlShmInterpRateFwd(curveName,AI1228,,5,AI1229)</f>
        <v>6.2746373030382503E-3</v>
      </c>
    </row>
    <row r="1229" spans="34:36" ht="11.25" customHeight="1" x14ac:dyDescent="0.25">
      <c r="AH1229" s="198" t="s">
        <v>135</v>
      </c>
      <c r="AI1229" s="156">
        <f>_xll.qlCalendarAdvance("TARGET",AI1228,AH1229,"mf")</f>
        <v>44635</v>
      </c>
      <c r="AJ1229" s="199">
        <f>_xll.xlShmInterpRateFwd(curveName,AI1229,,5,AI1230)</f>
        <v>6.3336109322485439E-3</v>
      </c>
    </row>
    <row r="1230" spans="34:36" ht="11.25" customHeight="1" x14ac:dyDescent="0.25">
      <c r="AH1230" s="198" t="s">
        <v>135</v>
      </c>
      <c r="AI1230" s="156">
        <f>_xll.qlCalendarAdvance("TARGET",AI1229,AH1230,"mf")</f>
        <v>44642</v>
      </c>
      <c r="AJ1230" s="199">
        <f>_xll.xlShmInterpRateFwd(curveName,AI1230,,5,AI1231)</f>
        <v>6.3927017532449436E-3</v>
      </c>
    </row>
    <row r="1231" spans="34:36" ht="11.25" customHeight="1" x14ac:dyDescent="0.25">
      <c r="AH1231" s="198" t="s">
        <v>135</v>
      </c>
      <c r="AI1231" s="156">
        <f>_xll.qlCalendarAdvance("TARGET",AI1230,AH1231,"mf")</f>
        <v>44649</v>
      </c>
      <c r="AJ1231" s="199">
        <f>_xll.xlShmInterpRateFwd(curveName,AI1231,,5,AI1232)</f>
        <v>6.4517605611706125E-3</v>
      </c>
    </row>
    <row r="1232" spans="34:36" ht="11.25" customHeight="1" x14ac:dyDescent="0.25">
      <c r="AH1232" s="198" t="s">
        <v>135</v>
      </c>
      <c r="AI1232" s="156">
        <f>_xll.qlCalendarAdvance("TARGET",AI1231,AH1232,"mf")</f>
        <v>44656</v>
      </c>
      <c r="AJ1232" s="199">
        <f>_xll.xlShmInterpRateFwd(curveName,AI1232,,5,AI1233)</f>
        <v>6.5107603995041077E-3</v>
      </c>
    </row>
    <row r="1233" spans="34:36" ht="11.25" customHeight="1" x14ac:dyDescent="0.25">
      <c r="AH1233" s="198" t="s">
        <v>135</v>
      </c>
      <c r="AI1233" s="156">
        <f>_xll.qlCalendarAdvance("TARGET",AI1232,AH1233,"mf")</f>
        <v>44663</v>
      </c>
      <c r="AJ1233" s="199">
        <f>_xll.xlShmInterpRateFwd(curveName,AI1233,,5,AI1234)</f>
        <v>6.5696981312638484E-3</v>
      </c>
    </row>
    <row r="1234" spans="34:36" ht="11.25" customHeight="1" x14ac:dyDescent="0.25">
      <c r="AH1234" s="198" t="s">
        <v>135</v>
      </c>
      <c r="AI1234" s="156">
        <f>_xll.qlCalendarAdvance("TARGET",AI1233,AH1234,"mf")</f>
        <v>44670</v>
      </c>
      <c r="AJ1234" s="199">
        <f>_xll.xlShmInterpRateFwd(curveName,AI1234,,5,AI1235)</f>
        <v>6.6285706194171646E-3</v>
      </c>
    </row>
    <row r="1235" spans="34:36" ht="11.25" customHeight="1" x14ac:dyDescent="0.25">
      <c r="AH1235" s="198" t="s">
        <v>135</v>
      </c>
      <c r="AI1235" s="156">
        <f>_xll.qlCalendarAdvance("TARGET",AI1234,AH1235,"mf")</f>
        <v>44677</v>
      </c>
      <c r="AJ1235" s="199">
        <f>_xll.xlShmInterpRateFwd(curveName,AI1235,,5,AI1236)</f>
        <v>6.6873747269672245E-3</v>
      </c>
    </row>
    <row r="1236" spans="34:36" ht="11.25" customHeight="1" x14ac:dyDescent="0.25">
      <c r="AH1236" s="198" t="s">
        <v>135</v>
      </c>
      <c r="AI1236" s="156">
        <f>_xll.qlCalendarAdvance("TARGET",AI1235,AH1236,"mf")</f>
        <v>44684</v>
      </c>
      <c r="AJ1236" s="199">
        <f>_xll.xlShmInterpRateFwd(curveName,AI1236,,5,AI1237)</f>
        <v>6.7461073168488912E-3</v>
      </c>
    </row>
    <row r="1237" spans="34:36" ht="11.25" customHeight="1" x14ac:dyDescent="0.25">
      <c r="AH1237" s="198" t="s">
        <v>135</v>
      </c>
      <c r="AI1237" s="156">
        <f>_xll.qlCalendarAdvance("TARGET",AI1236,AH1237,"mf")</f>
        <v>44691</v>
      </c>
      <c r="AJ1237" s="199">
        <f>_xll.xlShmInterpRateFwd(curveName,AI1237,,5,AI1238)</f>
        <v>6.8047652520330333E-3</v>
      </c>
    </row>
    <row r="1238" spans="34:36" ht="11.25" customHeight="1" x14ac:dyDescent="0.25">
      <c r="AH1238" s="198" t="s">
        <v>135</v>
      </c>
      <c r="AI1238" s="156">
        <f>_xll.qlCalendarAdvance("TARGET",AI1237,AH1238,"mf")</f>
        <v>44698</v>
      </c>
      <c r="AJ1238" s="199">
        <f>_xll.xlShmInterpRateFwd(curveName,AI1238,,5,AI1239)</f>
        <v>6.8633453954339649E-3</v>
      </c>
    </row>
    <row r="1239" spans="34:36" ht="11.25" customHeight="1" x14ac:dyDescent="0.25">
      <c r="AH1239" s="198" t="s">
        <v>135</v>
      </c>
      <c r="AI1239" s="156">
        <f>_xll.qlCalendarAdvance("TARGET",AI1238,AH1239,"mf")</f>
        <v>44705</v>
      </c>
      <c r="AJ1239" s="199">
        <f>_xll.xlShmInterpRateFwd(curveName,AI1239,,5,AI1240)</f>
        <v>6.921844609984816E-3</v>
      </c>
    </row>
    <row r="1240" spans="34:36" ht="11.25" customHeight="1" x14ac:dyDescent="0.25">
      <c r="AH1240" s="198" t="s">
        <v>135</v>
      </c>
      <c r="AI1240" s="156">
        <f>_xll.qlCalendarAdvance("TARGET",AI1239,AH1240,"mf")</f>
        <v>44712</v>
      </c>
      <c r="AJ1240" s="199">
        <f>_xll.xlShmInterpRateFwd(curveName,AI1240,,5,AI1241)</f>
        <v>6.9802597585855095E-3</v>
      </c>
    </row>
    <row r="1241" spans="34:36" ht="11.25" customHeight="1" x14ac:dyDescent="0.25">
      <c r="AH1241" s="198" t="s">
        <v>135</v>
      </c>
      <c r="AI1241" s="156">
        <f>_xll.qlCalendarAdvance("TARGET",AI1240,AH1241,"mf")</f>
        <v>44719</v>
      </c>
      <c r="AJ1241" s="199">
        <f>_xll.xlShmInterpRateFwd(curveName,AI1241,,5,AI1242)</f>
        <v>7.038587704126029E-3</v>
      </c>
    </row>
    <row r="1242" spans="34:36" ht="11.25" customHeight="1" x14ac:dyDescent="0.25">
      <c r="AH1242" s="198" t="s">
        <v>135</v>
      </c>
      <c r="AI1242" s="156">
        <f>_xll.qlCalendarAdvance("TARGET",AI1241,AH1242,"mf")</f>
        <v>44726</v>
      </c>
      <c r="AJ1242" s="199">
        <f>_xll.xlShmInterpRateFwd(curveName,AI1242,,5,AI1243)</f>
        <v>7.0968253094980931E-3</v>
      </c>
    </row>
    <row r="1243" spans="34:36" ht="11.25" customHeight="1" x14ac:dyDescent="0.25">
      <c r="AH1243" s="198" t="s">
        <v>135</v>
      </c>
      <c r="AI1243" s="156">
        <f>_xll.qlCalendarAdvance("TARGET",AI1242,AH1243,"mf")</f>
        <v>44733</v>
      </c>
      <c r="AJ1243" s="199">
        <f>_xll.xlShmInterpRateFwd(curveName,AI1243,,5,AI1244)</f>
        <v>7.1549694375605309E-3</v>
      </c>
    </row>
    <row r="1244" spans="34:36" ht="11.25" customHeight="1" x14ac:dyDescent="0.25">
      <c r="AH1244" s="198" t="s">
        <v>135</v>
      </c>
      <c r="AI1244" s="156">
        <f>_xll.qlCalendarAdvance("TARGET",AI1243,AH1244,"mf")</f>
        <v>44740</v>
      </c>
      <c r="AJ1244" s="199">
        <f>_xll.xlShmInterpRateFwd(curveName,AI1244,,5,AI1245)</f>
        <v>7.2130169511509645E-3</v>
      </c>
    </row>
    <row r="1245" spans="34:36" ht="11.25" customHeight="1" x14ac:dyDescent="0.25">
      <c r="AH1245" s="198" t="s">
        <v>135</v>
      </c>
      <c r="AI1245" s="156">
        <f>_xll.qlCalendarAdvance("TARGET",AI1244,AH1245,"mf")</f>
        <v>44747</v>
      </c>
      <c r="AJ1245" s="199">
        <f>_xll.xlShmInterpRateFwd(curveName,AI1245,,5,AI1246)</f>
        <v>7.2709647131380404E-3</v>
      </c>
    </row>
    <row r="1246" spans="34:36" ht="11.25" customHeight="1" x14ac:dyDescent="0.25">
      <c r="AH1246" s="198" t="s">
        <v>135</v>
      </c>
      <c r="AI1246" s="156">
        <f>_xll.qlCalendarAdvance("TARGET",AI1245,AH1246,"mf")</f>
        <v>44754</v>
      </c>
      <c r="AJ1246" s="199">
        <f>_xll.xlShmInterpRateFwd(curveName,AI1246,,5,AI1247)</f>
        <v>7.3288095863115335E-3</v>
      </c>
    </row>
    <row r="1247" spans="34:36" ht="11.25" customHeight="1" x14ac:dyDescent="0.25">
      <c r="AH1247" s="198" t="s">
        <v>135</v>
      </c>
      <c r="AI1247" s="156">
        <f>_xll.qlCalendarAdvance("TARGET",AI1246,AH1247,"mf")</f>
        <v>44761</v>
      </c>
      <c r="AJ1247" s="199">
        <f>_xll.xlShmInterpRateFwd(curveName,AI1247,,5,AI1248)</f>
        <v>7.3865484335098501E-3</v>
      </c>
    </row>
    <row r="1248" spans="34:36" ht="11.25" customHeight="1" x14ac:dyDescent="0.25">
      <c r="AH1248" s="198" t="s">
        <v>135</v>
      </c>
      <c r="AI1248" s="156">
        <f>_xll.qlCalendarAdvance("TARGET",AI1247,AH1248,"mf")</f>
        <v>44768</v>
      </c>
      <c r="AJ1248" s="199">
        <f>_xll.xlShmInterpRateFwd(curveName,AI1248,,5,AI1249)</f>
        <v>7.4441781175333052E-3</v>
      </c>
    </row>
    <row r="1249" spans="34:36" ht="11.25" customHeight="1" x14ac:dyDescent="0.25">
      <c r="AH1249" s="198" t="s">
        <v>135</v>
      </c>
      <c r="AI1249" s="156">
        <f>_xll.qlCalendarAdvance("TARGET",AI1248,AH1249,"mf")</f>
        <v>44775</v>
      </c>
      <c r="AJ1249" s="199">
        <f>_xll.xlShmInterpRateFwd(curveName,AI1249,,5,AI1250)</f>
        <v>7.5016955011500373E-3</v>
      </c>
    </row>
    <row r="1250" spans="34:36" ht="11.25" customHeight="1" x14ac:dyDescent="0.25">
      <c r="AH1250" s="198" t="s">
        <v>135</v>
      </c>
      <c r="AI1250" s="156">
        <f>_xll.qlCalendarAdvance("TARGET",AI1249,AH1250,"mf")</f>
        <v>44782</v>
      </c>
      <c r="AJ1250" s="199">
        <f>_xll.xlShmInterpRateFwd(curveName,AI1250,,5,AI1251)</f>
        <v>7.5590974471366765E-3</v>
      </c>
    </row>
    <row r="1251" spans="34:36" ht="11.25" customHeight="1" x14ac:dyDescent="0.25">
      <c r="AH1251" s="198" t="s">
        <v>135</v>
      </c>
      <c r="AI1251" s="156">
        <f>_xll.qlCalendarAdvance("TARGET",AI1250,AH1251,"mf")</f>
        <v>44789</v>
      </c>
      <c r="AJ1251" s="199">
        <f>_xll.xlShmInterpRateFwd(curveName,AI1251,,5,AI1252)</f>
        <v>7.6163808182611141E-3</v>
      </c>
    </row>
    <row r="1252" spans="34:36" ht="11.25" customHeight="1" x14ac:dyDescent="0.25">
      <c r="AH1252" s="198" t="s">
        <v>135</v>
      </c>
      <c r="AI1252" s="156">
        <f>_xll.qlCalendarAdvance("TARGET",AI1251,AH1252,"mf")</f>
        <v>44796</v>
      </c>
      <c r="AJ1252" s="199">
        <f>_xll.xlShmInterpRateFwd(curveName,AI1252,,5,AI1253)</f>
        <v>7.673542477265264E-3</v>
      </c>
    </row>
    <row r="1253" spans="34:36" ht="11.25" customHeight="1" x14ac:dyDescent="0.25">
      <c r="AH1253" s="198" t="s">
        <v>135</v>
      </c>
      <c r="AI1253" s="156">
        <f>_xll.qlCalendarAdvance("TARGET",AI1252,AH1253,"mf")</f>
        <v>44803</v>
      </c>
      <c r="AJ1253" s="199">
        <f>_xll.xlShmInterpRateFwd(curveName,AI1253,,5,AI1254)</f>
        <v>7.7305792868710031E-3</v>
      </c>
    </row>
    <row r="1254" spans="34:36" ht="11.25" customHeight="1" x14ac:dyDescent="0.25">
      <c r="AH1254" s="198" t="s">
        <v>135</v>
      </c>
      <c r="AI1254" s="156">
        <f>_xll.qlCalendarAdvance("TARGET",AI1253,AH1254,"mf")</f>
        <v>44810</v>
      </c>
      <c r="AJ1254" s="199">
        <f>_xll.xlShmInterpRateFwd(curveName,AI1254,,5,AI1255)</f>
        <v>7.7874881098208525E-3</v>
      </c>
    </row>
    <row r="1255" spans="34:36" ht="11.25" customHeight="1" x14ac:dyDescent="0.25">
      <c r="AH1255" s="198" t="s">
        <v>135</v>
      </c>
      <c r="AI1255" s="156">
        <f>_xll.qlCalendarAdvance("TARGET",AI1254,AH1255,"mf")</f>
        <v>44817</v>
      </c>
      <c r="AJ1255" s="199">
        <f>_xll.xlShmInterpRateFwd(curveName,AI1255,,5,AI1256)</f>
        <v>7.8442658088144351E-3</v>
      </c>
    </row>
    <row r="1256" spans="34:36" ht="11.25" customHeight="1" x14ac:dyDescent="0.25">
      <c r="AH1256" s="198" t="s">
        <v>135</v>
      </c>
      <c r="AI1256" s="156">
        <f>_xll.qlCalendarAdvance("TARGET",AI1255,AH1256,"mf")</f>
        <v>44824</v>
      </c>
      <c r="AJ1256" s="199">
        <f>_xll.xlShmInterpRateFwd(curveName,AI1256,,5,AI1257)</f>
        <v>7.9009092465317874E-3</v>
      </c>
    </row>
    <row r="1257" spans="34:36" ht="11.25" customHeight="1" x14ac:dyDescent="0.25">
      <c r="AH1257" s="198" t="s">
        <v>135</v>
      </c>
      <c r="AI1257" s="156">
        <f>_xll.qlCalendarAdvance("TARGET",AI1256,AH1257,"mf")</f>
        <v>44831</v>
      </c>
      <c r="AJ1257" s="199">
        <f>_xll.xlShmInterpRateFwd(curveName,AI1257,,5,AI1258)</f>
        <v>7.9574152856740649E-3</v>
      </c>
    </row>
    <row r="1258" spans="34:36" ht="11.25" customHeight="1" x14ac:dyDescent="0.25">
      <c r="AH1258" s="198" t="s">
        <v>135</v>
      </c>
      <c r="AI1258" s="156">
        <f>_xll.qlCalendarAdvance("TARGET",AI1257,AH1258,"mf")</f>
        <v>44838</v>
      </c>
      <c r="AJ1258" s="199">
        <f>_xll.xlShmInterpRateFwd(curveName,AI1258,,5,AI1259)</f>
        <v>8.0137807889115766E-3</v>
      </c>
    </row>
    <row r="1259" spans="34:36" ht="11.25" customHeight="1" x14ac:dyDescent="0.25">
      <c r="AH1259" s="198" t="s">
        <v>135</v>
      </c>
      <c r="AI1259" s="156">
        <f>_xll.qlCalendarAdvance("TARGET",AI1258,AH1259,"mf")</f>
        <v>44845</v>
      </c>
      <c r="AJ1259" s="199">
        <f>_xll.xlShmInterpRateFwd(curveName,AI1259,,5,AI1260)</f>
        <v>8.0700026188897534E-3</v>
      </c>
    </row>
    <row r="1260" spans="34:36" ht="11.25" customHeight="1" x14ac:dyDescent="0.25">
      <c r="AH1260" s="198" t="s">
        <v>135</v>
      </c>
      <c r="AI1260" s="156">
        <f>_xll.qlCalendarAdvance("TARGET",AI1259,AH1260,"mf")</f>
        <v>44852</v>
      </c>
      <c r="AJ1260" s="199">
        <f>_xll.xlShmInterpRateFwd(curveName,AI1260,,5,AI1261)</f>
        <v>8.1260776382466871E-3</v>
      </c>
    </row>
    <row r="1261" spans="34:36" ht="11.25" customHeight="1" x14ac:dyDescent="0.25">
      <c r="AH1261" s="198" t="s">
        <v>135</v>
      </c>
      <c r="AI1261" s="156">
        <f>_xll.qlCalendarAdvance("TARGET",AI1260,AH1261,"mf")</f>
        <v>44859</v>
      </c>
      <c r="AJ1261" s="199">
        <f>_xll.xlShmInterpRateFwd(curveName,AI1261,,5,AI1262)</f>
        <v>8.1820027096422554E-3</v>
      </c>
    </row>
    <row r="1262" spans="34:36" ht="11.25" customHeight="1" x14ac:dyDescent="0.25">
      <c r="AH1262" s="198" t="s">
        <v>135</v>
      </c>
      <c r="AI1262" s="156">
        <f>_xll.qlCalendarAdvance("TARGET",AI1261,AH1262,"mf")</f>
        <v>44866</v>
      </c>
      <c r="AJ1262" s="199">
        <f>_xll.xlShmInterpRateFwd(curveName,AI1262,,5,AI1263)</f>
        <v>8.2377746956714473E-3</v>
      </c>
    </row>
    <row r="1263" spans="34:36" ht="11.25" customHeight="1" x14ac:dyDescent="0.25">
      <c r="AH1263" s="198" t="s">
        <v>135</v>
      </c>
      <c r="AI1263" s="156">
        <f>_xll.qlCalendarAdvance("TARGET",AI1262,AH1263,"mf")</f>
        <v>44873</v>
      </c>
      <c r="AJ1263" s="199">
        <f>_xll.xlShmInterpRateFwd(curveName,AI1263,,5,AI1264)</f>
        <v>8.2933904589629851E-3</v>
      </c>
    </row>
    <row r="1264" spans="34:36" ht="11.25" customHeight="1" x14ac:dyDescent="0.25">
      <c r="AH1264" s="198" t="s">
        <v>135</v>
      </c>
      <c r="AI1264" s="156">
        <f>_xll.qlCalendarAdvance("TARGET",AI1263,AH1264,"mf")</f>
        <v>44880</v>
      </c>
      <c r="AJ1264" s="199">
        <f>_xll.xlShmInterpRateFwd(curveName,AI1264,,5,AI1265)</f>
        <v>8.3488468621042214E-3</v>
      </c>
    </row>
    <row r="1265" spans="34:36" ht="11.25" customHeight="1" x14ac:dyDescent="0.25">
      <c r="AH1265" s="198" t="s">
        <v>135</v>
      </c>
      <c r="AI1265" s="156">
        <f>_xll.qlCalendarAdvance("TARGET",AI1264,AH1265,"mf")</f>
        <v>44887</v>
      </c>
      <c r="AJ1265" s="199">
        <f>_xll.xlShmInterpRateFwd(curveName,AI1265,,5,AI1266)</f>
        <v>8.4041407676760885E-3</v>
      </c>
    </row>
    <row r="1266" spans="34:36" ht="11.25" customHeight="1" x14ac:dyDescent="0.25">
      <c r="AH1266" s="198" t="s">
        <v>135</v>
      </c>
      <c r="AI1266" s="156">
        <f>_xll.qlCalendarAdvance("TARGET",AI1265,AH1266,"mf")</f>
        <v>44894</v>
      </c>
      <c r="AJ1266" s="199">
        <f>_xll.xlShmInterpRateFwd(curveName,AI1266,,5,AI1267)</f>
        <v>8.4592690382532861E-3</v>
      </c>
    </row>
    <row r="1267" spans="34:36" ht="11.25" customHeight="1" x14ac:dyDescent="0.25">
      <c r="AH1267" s="198" t="s">
        <v>135</v>
      </c>
      <c r="AI1267" s="156">
        <f>_xll.qlCalendarAdvance("TARGET",AI1266,AH1267,"mf")</f>
        <v>44901</v>
      </c>
      <c r="AJ1267" s="199">
        <f>_xll.xlShmInterpRateFwd(curveName,AI1267,,5,AI1268)</f>
        <v>8.5142285364044699E-3</v>
      </c>
    </row>
    <row r="1268" spans="34:36" ht="11.25" customHeight="1" x14ac:dyDescent="0.25">
      <c r="AH1268" s="198" t="s">
        <v>135</v>
      </c>
      <c r="AI1268" s="156">
        <f>_xll.qlCalendarAdvance("TARGET",AI1267,AH1268,"mf")</f>
        <v>44908</v>
      </c>
      <c r="AJ1268" s="199">
        <f>_xll.xlShmInterpRateFwd(curveName,AI1268,,5,AI1269)</f>
        <v>8.5690161246693049E-3</v>
      </c>
    </row>
    <row r="1269" spans="34:36" ht="11.25" customHeight="1" x14ac:dyDescent="0.25">
      <c r="AH1269" s="198" t="s">
        <v>135</v>
      </c>
      <c r="AI1269" s="156">
        <f>_xll.qlCalendarAdvance("TARGET",AI1268,AH1269,"mf")</f>
        <v>44915</v>
      </c>
      <c r="AJ1269" s="199">
        <f>_xll.xlShmInterpRateFwd(curveName,AI1269,,5,AI1270)</f>
        <v>8.6236286655934063E-3</v>
      </c>
    </row>
    <row r="1270" spans="34:36" ht="11.25" customHeight="1" x14ac:dyDescent="0.25">
      <c r="AH1270" s="198" t="s">
        <v>135</v>
      </c>
      <c r="AI1270" s="156">
        <f>_xll.qlCalendarAdvance("TARGET",AI1269,AH1270,"mf")</f>
        <v>44922</v>
      </c>
      <c r="AJ1270" s="199">
        <f>_xll.xlShmInterpRateFwd(curveName,AI1270,,5,AI1271)</f>
        <v>8.6780630216938045E-3</v>
      </c>
    </row>
    <row r="1271" spans="34:36" ht="11.25" customHeight="1" x14ac:dyDescent="0.25">
      <c r="AH1271" s="198" t="s">
        <v>135</v>
      </c>
      <c r="AI1271" s="156">
        <f>_xll.qlCalendarAdvance("TARGET",AI1270,AH1271,"mf")</f>
        <v>44929</v>
      </c>
      <c r="AJ1271" s="199">
        <f>_xll.xlShmInterpRateFwd(curveName,AI1271,,5,AI1272)</f>
        <v>8.7323160555054825E-3</v>
      </c>
    </row>
    <row r="1272" spans="34:36" ht="11.25" customHeight="1" x14ac:dyDescent="0.25">
      <c r="AH1272" s="198" t="s">
        <v>135</v>
      </c>
      <c r="AI1272" s="156">
        <f>_xll.qlCalendarAdvance("TARGET",AI1271,AH1272,"mf")</f>
        <v>44936</v>
      </c>
      <c r="AJ1272" s="199">
        <f>_xll.xlShmInterpRateFwd(curveName,AI1272,,5,AI1273)</f>
        <v>8.7863846295121086E-3</v>
      </c>
    </row>
    <row r="1273" spans="34:36" ht="11.25" customHeight="1" x14ac:dyDescent="0.25">
      <c r="AH1273" s="198" t="s">
        <v>135</v>
      </c>
      <c r="AI1273" s="156">
        <f>_xll.qlCalendarAdvance("TARGET",AI1272,AH1273,"mf")</f>
        <v>44943</v>
      </c>
      <c r="AJ1273" s="199">
        <f>_xll.xlShmInterpRateFwd(curveName,AI1273,,5,AI1274)</f>
        <v>8.8402656062157373E-3</v>
      </c>
    </row>
    <row r="1274" spans="34:36" ht="11.25" customHeight="1" x14ac:dyDescent="0.25">
      <c r="AH1274" s="198" t="s">
        <v>135</v>
      </c>
      <c r="AI1274" s="156">
        <f>_xll.qlCalendarAdvance("TARGET",AI1273,AH1274,"mf")</f>
        <v>44950</v>
      </c>
      <c r="AJ1274" s="199">
        <f>_xll.xlShmInterpRateFwd(curveName,AI1274,,5,AI1275)</f>
        <v>8.8939558480965082E-3</v>
      </c>
    </row>
    <row r="1275" spans="34:36" ht="11.25" customHeight="1" x14ac:dyDescent="0.25">
      <c r="AH1275" s="198" t="s">
        <v>135</v>
      </c>
      <c r="AI1275" s="156">
        <f>_xll.qlCalendarAdvance("TARGET",AI1274,AH1275,"mf")</f>
        <v>44957</v>
      </c>
      <c r="AJ1275" s="199">
        <f>_xll.xlShmInterpRateFwd(curveName,AI1275,,5,AI1276)</f>
        <v>8.9474522176302331E-3</v>
      </c>
    </row>
    <row r="1276" spans="34:36" ht="11.25" customHeight="1" x14ac:dyDescent="0.25">
      <c r="AH1276" s="198" t="s">
        <v>135</v>
      </c>
      <c r="AI1276" s="156">
        <f>_xll.qlCalendarAdvance("TARGET",AI1275,AH1276,"mf")</f>
        <v>44964</v>
      </c>
      <c r="AJ1276" s="199">
        <f>_xll.xlShmInterpRateFwd(curveName,AI1276,,5,AI1277)</f>
        <v>9.0007515772712703E-3</v>
      </c>
    </row>
    <row r="1277" spans="34:36" ht="11.25" customHeight="1" x14ac:dyDescent="0.25">
      <c r="AH1277" s="198" t="s">
        <v>135</v>
      </c>
      <c r="AI1277" s="156">
        <f>_xll.qlCalendarAdvance("TARGET",AI1276,AH1277,"mf")</f>
        <v>44971</v>
      </c>
      <c r="AJ1277" s="199">
        <f>_xll.xlShmInterpRateFwd(curveName,AI1277,,5,AI1278)</f>
        <v>9.0538507894701165E-3</v>
      </c>
    </row>
    <row r="1278" spans="34:36" ht="11.25" customHeight="1" x14ac:dyDescent="0.25">
      <c r="AH1278" s="198" t="s">
        <v>135</v>
      </c>
      <c r="AI1278" s="156">
        <f>_xll.qlCalendarAdvance("TARGET",AI1277,AH1278,"mf")</f>
        <v>44978</v>
      </c>
      <c r="AJ1278" s="199">
        <f>_xll.xlShmInterpRateFwd(curveName,AI1278,,5,AI1279)</f>
        <v>9.1067467166678663E-3</v>
      </c>
    </row>
    <row r="1279" spans="34:36" ht="11.25" customHeight="1" x14ac:dyDescent="0.25">
      <c r="AH1279" s="198" t="s">
        <v>135</v>
      </c>
      <c r="AI1279" s="156">
        <f>_xll.qlCalendarAdvance("TARGET",AI1278,AH1279,"mf")</f>
        <v>44985</v>
      </c>
      <c r="AJ1279" s="199">
        <f>_xll.xlShmInterpRateFwd(curveName,AI1279,,5,AI1280)</f>
        <v>9.1594362213022421E-3</v>
      </c>
    </row>
    <row r="1280" spans="34:36" ht="11.25" customHeight="1" x14ac:dyDescent="0.25">
      <c r="AH1280" s="198" t="s">
        <v>135</v>
      </c>
      <c r="AI1280" s="156">
        <f>_xll.qlCalendarAdvance("TARGET",AI1279,AH1280,"mf")</f>
        <v>44992</v>
      </c>
      <c r="AJ1280" s="199">
        <f>_xll.xlShmInterpRateFwd(curveName,AI1280,,5,AI1281)</f>
        <v>9.211916165778886E-3</v>
      </c>
    </row>
    <row r="1281" spans="34:36" ht="11.25" customHeight="1" x14ac:dyDescent="0.25">
      <c r="AH1281" s="198" t="s">
        <v>135</v>
      </c>
      <c r="AI1281" s="156">
        <f>_xll.qlCalendarAdvance("TARGET",AI1280,AH1281,"mf")</f>
        <v>44999</v>
      </c>
      <c r="AJ1281" s="199">
        <f>_xll.xlShmInterpRateFwd(curveName,AI1281,,5,AI1282)</f>
        <v>9.2641835024591581E-3</v>
      </c>
    </row>
    <row r="1282" spans="34:36" ht="11.25" customHeight="1" x14ac:dyDescent="0.25">
      <c r="AH1282" s="198" t="s">
        <v>135</v>
      </c>
      <c r="AI1282" s="156">
        <f>_xll.qlCalendarAdvance("TARGET",AI1281,AH1282,"mf")</f>
        <v>45006</v>
      </c>
      <c r="AJ1282" s="199">
        <f>_xll.xlShmInterpRateFwd(curveName,AI1282,,5,AI1283)</f>
        <v>9.3162809334435444E-3</v>
      </c>
    </row>
    <row r="1283" spans="34:36" ht="11.25" customHeight="1" x14ac:dyDescent="0.25">
      <c r="AH1283" s="198" t="s">
        <v>135</v>
      </c>
      <c r="AI1283" s="156">
        <f>_xll.qlCalendarAdvance("TARGET",AI1282,AH1283,"mf")</f>
        <v>45013</v>
      </c>
      <c r="AJ1283" s="199">
        <f>_xll.xlShmInterpRateFwd(curveName,AI1283,,5,AI1284)</f>
        <v>9.3683265683935542E-3</v>
      </c>
    </row>
    <row r="1284" spans="34:36" ht="11.25" customHeight="1" x14ac:dyDescent="0.25">
      <c r="AH1284" s="198" t="s">
        <v>135</v>
      </c>
      <c r="AI1284" s="156">
        <f>_xll.qlCalendarAdvance("TARGET",AI1283,AH1284,"mf")</f>
        <v>45020</v>
      </c>
      <c r="AJ1284" s="199">
        <f>_xll.xlShmInterpRateFwd(curveName,AI1284,,5,AI1285)</f>
        <v>9.4203389970241285E-3</v>
      </c>
    </row>
    <row r="1285" spans="34:36" ht="11.25" customHeight="1" x14ac:dyDescent="0.25">
      <c r="AH1285" s="198" t="s">
        <v>135</v>
      </c>
      <c r="AI1285" s="156">
        <f>_xll.qlCalendarAdvance("TARGET",AI1284,AH1285,"mf")</f>
        <v>45027</v>
      </c>
      <c r="AJ1285" s="199">
        <f>_xll.xlShmInterpRateFwd(curveName,AI1285,,5,AI1286)</f>
        <v>9.4723174425118441E-3</v>
      </c>
    </row>
    <row r="1286" spans="34:36" ht="11.25" customHeight="1" x14ac:dyDescent="0.25">
      <c r="AH1286" s="198" t="s">
        <v>135</v>
      </c>
      <c r="AI1286" s="156">
        <f>_xll.qlCalendarAdvance("TARGET",AI1285,AH1286,"mf")</f>
        <v>45034</v>
      </c>
      <c r="AJ1286" s="199">
        <f>_xll.xlShmInterpRateFwd(curveName,AI1286,,5,AI1287)</f>
        <v>9.5242611280272112E-3</v>
      </c>
    </row>
    <row r="1287" spans="34:36" ht="11.25" customHeight="1" x14ac:dyDescent="0.25">
      <c r="AH1287" s="198" t="s">
        <v>135</v>
      </c>
      <c r="AI1287" s="156">
        <f>_xll.qlCalendarAdvance("TARGET",AI1286,AH1287,"mf")</f>
        <v>45041</v>
      </c>
      <c r="AJ1287" s="199">
        <f>_xll.xlShmInterpRateFwd(curveName,AI1287,,5,AI1288)</f>
        <v>9.5761692767520681E-3</v>
      </c>
    </row>
    <row r="1288" spans="34:36" ht="11.25" customHeight="1" x14ac:dyDescent="0.25">
      <c r="AH1288" s="198" t="s">
        <v>135</v>
      </c>
      <c r="AI1288" s="156">
        <f>_xll.qlCalendarAdvance("TARGET",AI1287,AH1288,"mf")</f>
        <v>45048</v>
      </c>
      <c r="AJ1288" s="199">
        <f>_xll.xlShmInterpRateFwd(curveName,AI1288,,5,AI1289)</f>
        <v>9.6280411118332462E-3</v>
      </c>
    </row>
    <row r="1289" spans="34:36" ht="11.25" customHeight="1" x14ac:dyDescent="0.25">
      <c r="AH1289" s="198" t="s">
        <v>135</v>
      </c>
      <c r="AI1289" s="156">
        <f>_xll.qlCalendarAdvance("TARGET",AI1288,AH1289,"mf")</f>
        <v>45055</v>
      </c>
      <c r="AJ1289" s="199">
        <f>_xll.xlShmInterpRateFwd(curveName,AI1289,,5,AI1290)</f>
        <v>9.6798758564463037E-3</v>
      </c>
    </row>
    <row r="1290" spans="34:36" ht="11.25" customHeight="1" x14ac:dyDescent="0.25">
      <c r="AH1290" s="198" t="s">
        <v>135</v>
      </c>
      <c r="AI1290" s="156">
        <f>_xll.qlCalendarAdvance("TARGET",AI1289,AH1290,"mf")</f>
        <v>45062</v>
      </c>
      <c r="AJ1290" s="199">
        <f>_xll.xlShmInterpRateFwd(curveName,AI1290,,5,AI1291)</f>
        <v>9.7316727337491884E-3</v>
      </c>
    </row>
    <row r="1291" spans="34:36" ht="11.25" customHeight="1" x14ac:dyDescent="0.25">
      <c r="AH1291" s="198" t="s">
        <v>135</v>
      </c>
      <c r="AI1291" s="156">
        <f>_xll.qlCalendarAdvance("TARGET",AI1290,AH1291,"mf")</f>
        <v>45069</v>
      </c>
      <c r="AJ1291" s="199">
        <f>_xll.xlShmInterpRateFwd(curveName,AI1291,,5,AI1292)</f>
        <v>9.7834309668996377E-3</v>
      </c>
    </row>
    <row r="1292" spans="34:36" ht="11.25" customHeight="1" x14ac:dyDescent="0.25">
      <c r="AH1292" s="198" t="s">
        <v>135</v>
      </c>
      <c r="AI1292" s="156">
        <f>_xll.qlCalendarAdvance("TARGET",AI1291,AH1292,"mf")</f>
        <v>45076</v>
      </c>
      <c r="AJ1292" s="199">
        <f>_xll.xlShmInterpRateFwd(curveName,AI1292,,5,AI1293)</f>
        <v>9.8351497790551794E-3</v>
      </c>
    </row>
    <row r="1293" spans="34:36" ht="11.25" customHeight="1" x14ac:dyDescent="0.25">
      <c r="AH1293" s="198" t="s">
        <v>135</v>
      </c>
      <c r="AI1293" s="156">
        <f>_xll.qlCalendarAdvance("TARGET",AI1292,AH1293,"mf")</f>
        <v>45083</v>
      </c>
      <c r="AJ1293" s="199">
        <f>_xll.xlShmInterpRateFwd(curveName,AI1293,,5,AI1294)</f>
        <v>9.8868283933731503E-3</v>
      </c>
    </row>
    <row r="1294" spans="34:36" ht="11.25" customHeight="1" x14ac:dyDescent="0.25">
      <c r="AH1294" s="198" t="s">
        <v>135</v>
      </c>
      <c r="AI1294" s="156">
        <f>_xll.qlCalendarAdvance("TARGET",AI1293,AH1294,"mf")</f>
        <v>45090</v>
      </c>
      <c r="AJ1294" s="199">
        <f>_xll.xlShmInterpRateFwd(curveName,AI1294,,5,AI1295)</f>
        <v>9.9384660329875345E-3</v>
      </c>
    </row>
    <row r="1295" spans="34:36" ht="11.25" customHeight="1" x14ac:dyDescent="0.25">
      <c r="AH1295" s="198" t="s">
        <v>135</v>
      </c>
      <c r="AI1295" s="156">
        <f>_xll.qlCalendarAdvance("TARGET",AI1294,AH1295,"mf")</f>
        <v>45097</v>
      </c>
      <c r="AJ1295" s="199">
        <f>_xll.xlShmInterpRateFwd(curveName,AI1295,,5,AI1296)</f>
        <v>9.9900619210553186E-3</v>
      </c>
    </row>
    <row r="1296" spans="34:36" ht="11.25" customHeight="1" x14ac:dyDescent="0.25">
      <c r="AH1296" s="198" t="s">
        <v>135</v>
      </c>
      <c r="AI1296" s="156">
        <f>_xll.qlCalendarAdvance("TARGET",AI1295,AH1296,"mf")</f>
        <v>45104</v>
      </c>
      <c r="AJ1296" s="199">
        <f>_xll.xlShmInterpRateFwd(curveName,AI1296,,5,AI1297)</f>
        <v>1.0041615280721743E-2</v>
      </c>
    </row>
    <row r="1297" spans="34:36" ht="11.25" customHeight="1" x14ac:dyDescent="0.25">
      <c r="AH1297" s="198" t="s">
        <v>135</v>
      </c>
      <c r="AI1297" s="156">
        <f>_xll.qlCalendarAdvance("TARGET",AI1296,AH1297,"mf")</f>
        <v>45111</v>
      </c>
      <c r="AJ1297" s="199">
        <f>_xll.xlShmInterpRateFwd(curveName,AI1297,,5,AI1298)</f>
        <v>1.0093125335120327E-2</v>
      </c>
    </row>
    <row r="1298" spans="34:36" ht="11.25" customHeight="1" x14ac:dyDescent="0.25">
      <c r="AH1298" s="198" t="s">
        <v>135</v>
      </c>
      <c r="AI1298" s="156">
        <f>_xll.qlCalendarAdvance("TARGET",AI1297,AH1298,"mf")</f>
        <v>45118</v>
      </c>
      <c r="AJ1298" s="199">
        <f>_xll.xlShmInterpRateFwd(curveName,AI1298,,5,AI1299)</f>
        <v>1.0144591307384449E-2</v>
      </c>
    </row>
    <row r="1299" spans="34:36" ht="11.25" customHeight="1" x14ac:dyDescent="0.25">
      <c r="AH1299" s="198" t="s">
        <v>135</v>
      </c>
      <c r="AI1299" s="156">
        <f>_xll.qlCalendarAdvance("TARGET",AI1298,AH1299,"mf")</f>
        <v>45125</v>
      </c>
      <c r="AJ1299" s="199">
        <f>_xll.xlShmInterpRateFwd(curveName,AI1299,,5,AI1300)</f>
        <v>1.0196012420658955E-2</v>
      </c>
    </row>
    <row r="1300" spans="34:36" ht="11.25" customHeight="1" x14ac:dyDescent="0.25">
      <c r="AH1300" s="198" t="s">
        <v>135</v>
      </c>
      <c r="AI1300" s="156">
        <f>_xll.qlCalendarAdvance("TARGET",AI1299,AH1300,"mf")</f>
        <v>45132</v>
      </c>
      <c r="AJ1300" s="199">
        <f>_xll.xlShmInterpRateFwd(curveName,AI1300,,5,AI1301)</f>
        <v>1.0247387898071213E-2</v>
      </c>
    </row>
    <row r="1301" spans="34:36" ht="11.25" customHeight="1" x14ac:dyDescent="0.25">
      <c r="AH1301" s="198" t="s">
        <v>135</v>
      </c>
      <c r="AI1301" s="156">
        <f>_xll.qlCalendarAdvance("TARGET",AI1300,AH1301,"mf")</f>
        <v>45139</v>
      </c>
      <c r="AJ1301" s="199">
        <f>_xll.xlShmInterpRateFwd(curveName,AI1301,,5,AI1302)</f>
        <v>1.0298716962754287E-2</v>
      </c>
    </row>
    <row r="1302" spans="34:36" ht="11.25" customHeight="1" x14ac:dyDescent="0.25">
      <c r="AH1302" s="198" t="s">
        <v>135</v>
      </c>
      <c r="AI1302" s="156">
        <f>_xll.qlCalendarAdvance("TARGET",AI1301,AH1302,"mf")</f>
        <v>45146</v>
      </c>
      <c r="AJ1302" s="199">
        <f>_xll.xlShmInterpRateFwd(curveName,AI1302,,5,AI1303)</f>
        <v>1.0349998837812209E-2</v>
      </c>
    </row>
    <row r="1303" spans="34:36" ht="11.25" customHeight="1" x14ac:dyDescent="0.25">
      <c r="AH1303" s="198" t="s">
        <v>135</v>
      </c>
      <c r="AI1303" s="156">
        <f>_xll.qlCalendarAdvance("TARGET",AI1302,AH1303,"mf")</f>
        <v>45153</v>
      </c>
      <c r="AJ1303" s="199">
        <f>_xll.xlShmInterpRateFwd(curveName,AI1303,,5,AI1304)</f>
        <v>1.0401232746401062E-2</v>
      </c>
    </row>
    <row r="1304" spans="34:36" ht="11.25" customHeight="1" x14ac:dyDescent="0.25">
      <c r="AH1304" s="198" t="s">
        <v>135</v>
      </c>
      <c r="AI1304" s="156">
        <f>_xll.qlCalendarAdvance("TARGET",AI1303,AH1304,"mf")</f>
        <v>45160</v>
      </c>
      <c r="AJ1304" s="199">
        <f>_xll.xlShmInterpRateFwd(curveName,AI1304,,5,AI1305)</f>
        <v>1.0452417911607391E-2</v>
      </c>
    </row>
    <row r="1305" spans="34:36" ht="11.25" customHeight="1" x14ac:dyDescent="0.25">
      <c r="AH1305" s="198" t="s">
        <v>135</v>
      </c>
      <c r="AI1305" s="156">
        <f>_xll.qlCalendarAdvance("TARGET",AI1304,AH1305,"mf")</f>
        <v>45167</v>
      </c>
      <c r="AJ1305" s="199">
        <f>_xll.xlShmInterpRateFwd(curveName,AI1305,,5,AI1306)</f>
        <v>1.0503553556575606E-2</v>
      </c>
    </row>
    <row r="1306" spans="34:36" ht="11.25" customHeight="1" x14ac:dyDescent="0.25">
      <c r="AH1306" s="198" t="s">
        <v>135</v>
      </c>
      <c r="AI1306" s="156">
        <f>_xll.qlCalendarAdvance("TARGET",AI1305,AH1306,"mf")</f>
        <v>45174</v>
      </c>
      <c r="AJ1306" s="199">
        <f>_xll.xlShmInterpRateFwd(curveName,AI1306,,5,AI1307)</f>
        <v>1.0554638904392196E-2</v>
      </c>
    </row>
    <row r="1307" spans="34:36" ht="11.25" customHeight="1" x14ac:dyDescent="0.25">
      <c r="AH1307" s="198" t="s">
        <v>135</v>
      </c>
      <c r="AI1307" s="156">
        <f>_xll.qlCalendarAdvance("TARGET",AI1306,AH1307,"mf")</f>
        <v>45181</v>
      </c>
      <c r="AJ1307" s="199">
        <f>_xll.xlShmInterpRateFwd(curveName,AI1307,,5,AI1308)</f>
        <v>1.0605673178201548E-2</v>
      </c>
    </row>
    <row r="1308" spans="34:36" ht="11.25" customHeight="1" x14ac:dyDescent="0.25">
      <c r="AH1308" s="198" t="s">
        <v>135</v>
      </c>
      <c r="AI1308" s="156">
        <f>_xll.qlCalendarAdvance("TARGET",AI1307,AH1308,"mf")</f>
        <v>45188</v>
      </c>
      <c r="AJ1308" s="199">
        <f>_xll.xlShmInterpRateFwd(curveName,AI1308,,5,AI1309)</f>
        <v>1.0656655601072772E-2</v>
      </c>
    </row>
    <row r="1309" spans="34:36" ht="11.25" customHeight="1" x14ac:dyDescent="0.25">
      <c r="AH1309" s="198" t="s">
        <v>135</v>
      </c>
      <c r="AI1309" s="156">
        <f>_xll.qlCalendarAdvance("TARGET",AI1308,AH1309,"mf")</f>
        <v>45195</v>
      </c>
      <c r="AJ1309" s="199">
        <f>_xll.xlShmInterpRateFwd(curveName,AI1309,,5,AI1310)</f>
        <v>1.0707585396144496E-2</v>
      </c>
    </row>
    <row r="1310" spans="34:36" ht="11.25" customHeight="1" x14ac:dyDescent="0.25">
      <c r="AH1310" s="198" t="s">
        <v>135</v>
      </c>
      <c r="AI1310" s="156">
        <f>_xll.qlCalendarAdvance("TARGET",AI1309,AH1310,"mf")</f>
        <v>45202</v>
      </c>
      <c r="AJ1310" s="199">
        <f>_xll.xlShmInterpRateFwd(curveName,AI1310,,5,AI1311)</f>
        <v>1.0758461786497479E-2</v>
      </c>
    </row>
    <row r="1311" spans="34:36" ht="11.25" customHeight="1" x14ac:dyDescent="0.25">
      <c r="AH1311" s="198" t="s">
        <v>135</v>
      </c>
      <c r="AI1311" s="156">
        <f>_xll.qlCalendarAdvance("TARGET",AI1310,AH1311,"mf")</f>
        <v>45209</v>
      </c>
      <c r="AJ1311" s="199">
        <f>_xll.xlShmInterpRateFwd(curveName,AI1311,,5,AI1312)</f>
        <v>1.0809283995241488E-2</v>
      </c>
    </row>
    <row r="1312" spans="34:36" ht="11.25" customHeight="1" x14ac:dyDescent="0.25">
      <c r="AH1312" s="198" t="s">
        <v>135</v>
      </c>
      <c r="AI1312" s="156">
        <f>_xll.qlCalendarAdvance("TARGET",AI1311,AH1312,"mf")</f>
        <v>45216</v>
      </c>
      <c r="AJ1312" s="199">
        <f>_xll.xlShmInterpRateFwd(curveName,AI1312,,5,AI1313)</f>
        <v>1.0860051245474778E-2</v>
      </c>
    </row>
    <row r="1313" spans="34:36" ht="11.25" customHeight="1" x14ac:dyDescent="0.25">
      <c r="AH1313" s="198" t="s">
        <v>135</v>
      </c>
      <c r="AI1313" s="156">
        <f>_xll.qlCalendarAdvance("TARGET",AI1312,AH1313,"mf")</f>
        <v>45223</v>
      </c>
      <c r="AJ1313" s="199">
        <f>_xll.xlShmInterpRateFwd(curveName,AI1313,,5,AI1314)</f>
        <v>1.091076276027832E-2</v>
      </c>
    </row>
    <row r="1314" spans="34:36" ht="11.25" customHeight="1" x14ac:dyDescent="0.25">
      <c r="AH1314" s="198" t="s">
        <v>135</v>
      </c>
      <c r="AI1314" s="156">
        <f>_xll.qlCalendarAdvance("TARGET",AI1313,AH1314,"mf")</f>
        <v>45230</v>
      </c>
      <c r="AJ1314" s="199">
        <f>_xll.xlShmInterpRateFwd(curveName,AI1314,,5,AI1315)</f>
        <v>1.0961417762750562E-2</v>
      </c>
    </row>
    <row r="1315" spans="34:36" ht="11.25" customHeight="1" x14ac:dyDescent="0.25">
      <c r="AH1315" s="198" t="s">
        <v>135</v>
      </c>
      <c r="AI1315" s="156">
        <f>_xll.qlCalendarAdvance("TARGET",AI1314,AH1315,"mf")</f>
        <v>45237</v>
      </c>
      <c r="AJ1315" s="199">
        <f>_xll.xlShmInterpRateFwd(curveName,AI1315,,5,AI1316)</f>
        <v>1.101201547598428E-2</v>
      </c>
    </row>
    <row r="1316" spans="34:36" ht="11.25" customHeight="1" x14ac:dyDescent="0.25">
      <c r="AH1316" s="198" t="s">
        <v>135</v>
      </c>
      <c r="AI1316" s="156">
        <f>_xll.qlCalendarAdvance("TARGET",AI1315,AH1316,"mf")</f>
        <v>45244</v>
      </c>
      <c r="AJ1316" s="199">
        <f>_xll.xlShmInterpRateFwd(curveName,AI1316,,5,AI1317)</f>
        <v>1.1062555123055016E-2</v>
      </c>
    </row>
    <row r="1317" spans="34:36" ht="11.25" customHeight="1" x14ac:dyDescent="0.25">
      <c r="AH1317" s="198" t="s">
        <v>135</v>
      </c>
      <c r="AI1317" s="156">
        <f>_xll.qlCalendarAdvance("TARGET",AI1316,AH1317,"mf")</f>
        <v>45251</v>
      </c>
      <c r="AJ1317" s="199">
        <f>_xll.xlShmInterpRateFwd(curveName,AI1317,,5,AI1318)</f>
        <v>1.1113035927055835E-2</v>
      </c>
    </row>
    <row r="1318" spans="34:36" ht="11.25" customHeight="1" x14ac:dyDescent="0.25">
      <c r="AH1318" s="198" t="s">
        <v>135</v>
      </c>
      <c r="AI1318" s="156">
        <f>_xll.qlCalendarAdvance("TARGET",AI1317,AH1318,"mf")</f>
        <v>45258</v>
      </c>
      <c r="AJ1318" s="199">
        <f>_xll.xlShmInterpRateFwd(curveName,AI1318,,5,AI1319)</f>
        <v>1.1163457111056822E-2</v>
      </c>
    </row>
    <row r="1319" spans="34:36" ht="11.25" customHeight="1" x14ac:dyDescent="0.25">
      <c r="AH1319" s="198" t="s">
        <v>135</v>
      </c>
      <c r="AI1319" s="156">
        <f>_xll.qlCalendarAdvance("TARGET",AI1318,AH1319,"mf")</f>
        <v>45265</v>
      </c>
      <c r="AJ1319" s="199">
        <f>_xll.xlShmInterpRateFwd(curveName,AI1319,,5,AI1320)</f>
        <v>1.1213817898134028E-2</v>
      </c>
    </row>
    <row r="1320" spans="34:36" ht="11.25" customHeight="1" x14ac:dyDescent="0.25">
      <c r="AH1320" s="198" t="s">
        <v>135</v>
      </c>
      <c r="AI1320" s="156">
        <f>_xll.qlCalendarAdvance("TARGET",AI1319,AH1320,"mf")</f>
        <v>45272</v>
      </c>
      <c r="AJ1320" s="199">
        <f>_xll.xlShmInterpRateFwd(curveName,AI1320,,5,AI1321)</f>
        <v>1.1264117511375306E-2</v>
      </c>
    </row>
    <row r="1321" spans="34:36" ht="11.25" customHeight="1" x14ac:dyDescent="0.25">
      <c r="AH1321" s="198" t="s">
        <v>135</v>
      </c>
      <c r="AI1321" s="156">
        <f>_xll.qlCalendarAdvance("TARGET",AI1320,AH1321,"mf")</f>
        <v>45279</v>
      </c>
      <c r="AJ1321" s="199">
        <f>_xll.xlShmInterpRateFwd(curveName,AI1321,,5,AI1322)</f>
        <v>1.1318115848558576E-2</v>
      </c>
    </row>
    <row r="1322" spans="34:36" ht="11.25" customHeight="1" x14ac:dyDescent="0.25">
      <c r="AH1322" s="198" t="s">
        <v>135</v>
      </c>
      <c r="AI1322" s="156">
        <f>_xll.qlCalendarAdvance("TARGET",AI1321,AH1322,"mf")</f>
        <v>45287</v>
      </c>
      <c r="AJ1322" s="199">
        <f>_xll.xlShmInterpRateFwd(curveName,AI1322,,5,AI1323)</f>
        <v>1.1371692790473741E-2</v>
      </c>
    </row>
    <row r="1323" spans="34:36" ht="11.25" customHeight="1" x14ac:dyDescent="0.25">
      <c r="AH1323" s="198" t="s">
        <v>135</v>
      </c>
      <c r="AI1323" s="156">
        <f>_xll.qlCalendarAdvance("TARGET",AI1322,AH1323,"mf")</f>
        <v>45294</v>
      </c>
      <c r="AJ1323" s="199">
        <f>_xll.xlShmInterpRateFwd(curveName,AI1323,,5,AI1324)</f>
        <v>1.1421795085075301E-2</v>
      </c>
    </row>
    <row r="1324" spans="34:36" ht="11.25" customHeight="1" x14ac:dyDescent="0.25">
      <c r="AH1324" s="198" t="s">
        <v>135</v>
      </c>
      <c r="AI1324" s="156">
        <f>_xll.qlCalendarAdvance("TARGET",AI1323,AH1324,"mf")</f>
        <v>45301</v>
      </c>
      <c r="AJ1324" s="199">
        <f>_xll.xlShmInterpRateFwd(curveName,AI1324,,5,AI1325)</f>
        <v>1.147183298710029E-2</v>
      </c>
    </row>
    <row r="1325" spans="34:36" ht="11.25" customHeight="1" x14ac:dyDescent="0.25">
      <c r="AH1325" s="198" t="s">
        <v>135</v>
      </c>
      <c r="AI1325" s="156">
        <f>_xll.qlCalendarAdvance("TARGET",AI1324,AH1325,"mf")</f>
        <v>45308</v>
      </c>
      <c r="AJ1325" s="199">
        <f>_xll.xlShmInterpRateFwd(curveName,AI1325,,5,AI1326)</f>
        <v>1.1521805719619716E-2</v>
      </c>
    </row>
    <row r="1326" spans="34:36" ht="11.25" customHeight="1" x14ac:dyDescent="0.25">
      <c r="AH1326" s="198" t="s">
        <v>135</v>
      </c>
      <c r="AI1326" s="156">
        <f>_xll.qlCalendarAdvance("TARGET",AI1325,AH1326,"mf")</f>
        <v>45315</v>
      </c>
      <c r="AJ1326" s="199">
        <f>_xll.xlShmInterpRateFwd(curveName,AI1326,,5,AI1327)</f>
        <v>1.1571712505675945E-2</v>
      </c>
    </row>
    <row r="1327" spans="34:36" ht="11.25" customHeight="1" x14ac:dyDescent="0.25">
      <c r="AH1327" s="198" t="s">
        <v>135</v>
      </c>
      <c r="AI1327" s="156">
        <f>_xll.qlCalendarAdvance("TARGET",AI1326,AH1327,"mf")</f>
        <v>45322</v>
      </c>
      <c r="AJ1327" s="199">
        <f>_xll.xlShmInterpRateFwd(curveName,AI1327,,5,AI1328)</f>
        <v>1.1621552568346448E-2</v>
      </c>
    </row>
    <row r="1328" spans="34:36" ht="11.25" customHeight="1" x14ac:dyDescent="0.25">
      <c r="AH1328" s="198" t="s">
        <v>135</v>
      </c>
      <c r="AI1328" s="156">
        <f>_xll.qlCalendarAdvance("TARGET",AI1327,AH1328,"mf")</f>
        <v>45329</v>
      </c>
      <c r="AJ1328" s="199">
        <f>_xll.xlShmInterpRateFwd(curveName,AI1328,,5,AI1329)</f>
        <v>1.1671325130656926E-2</v>
      </c>
    </row>
    <row r="1329" spans="34:36" ht="11.25" customHeight="1" x14ac:dyDescent="0.25">
      <c r="AH1329" s="198" t="s">
        <v>135</v>
      </c>
      <c r="AI1329" s="156">
        <f>_xll.qlCalendarAdvance("TARGET",AI1328,AH1329,"mf")</f>
        <v>45336</v>
      </c>
      <c r="AJ1329" s="199">
        <f>_xll.xlShmInterpRateFwd(curveName,AI1329,,5,AI1330)</f>
        <v>1.1721029415685588E-2</v>
      </c>
    </row>
    <row r="1330" spans="34:36" ht="11.25" customHeight="1" x14ac:dyDescent="0.25">
      <c r="AH1330" s="198" t="s">
        <v>135</v>
      </c>
      <c r="AI1330" s="156">
        <f>_xll.qlCalendarAdvance("TARGET",AI1329,AH1330,"mf")</f>
        <v>45343</v>
      </c>
      <c r="AJ1330" s="199">
        <f>_xll.xlShmInterpRateFwd(curveName,AI1330,,5,AI1331)</f>
        <v>1.1770664646441545E-2</v>
      </c>
    </row>
    <row r="1331" spans="34:36" ht="11.25" customHeight="1" x14ac:dyDescent="0.25">
      <c r="AH1331" s="198" t="s">
        <v>135</v>
      </c>
      <c r="AI1331" s="156">
        <f>_xll.qlCalendarAdvance("TARGET",AI1330,AH1331,"mf")</f>
        <v>45350</v>
      </c>
      <c r="AJ1331" s="199">
        <f>_xll.xlShmInterpRateFwd(curveName,AI1331,,5,AI1332)</f>
        <v>1.1820230045998043E-2</v>
      </c>
    </row>
    <row r="1332" spans="34:36" ht="11.25" customHeight="1" x14ac:dyDescent="0.25">
      <c r="AH1332" s="198" t="s">
        <v>135</v>
      </c>
      <c r="AI1332" s="156">
        <f>_xll.qlCalendarAdvance("TARGET",AI1331,AH1332,"mf")</f>
        <v>45357</v>
      </c>
      <c r="AJ1332" s="199">
        <f>_xll.xlShmInterpRateFwd(curveName,AI1332,,5,AI1333)</f>
        <v>1.1869724837388225E-2</v>
      </c>
    </row>
    <row r="1333" spans="34:36" ht="11.25" customHeight="1" x14ac:dyDescent="0.25">
      <c r="AH1333" s="198" t="s">
        <v>135</v>
      </c>
      <c r="AI1333" s="156">
        <f>_xll.qlCalendarAdvance("TARGET",AI1332,AH1333,"mf")</f>
        <v>45364</v>
      </c>
      <c r="AJ1333" s="199">
        <f>_xll.xlShmInterpRateFwd(curveName,AI1333,,5,AI1334)</f>
        <v>1.1919148243639911E-2</v>
      </c>
    </row>
    <row r="1334" spans="34:36" ht="11.25" customHeight="1" x14ac:dyDescent="0.25">
      <c r="AH1334" s="198" t="s">
        <v>135</v>
      </c>
      <c r="AI1334" s="156">
        <f>_xll.qlCalendarAdvance("TARGET",AI1333,AH1334,"mf")</f>
        <v>45371</v>
      </c>
      <c r="AJ1334" s="199">
        <f>_xll.xlShmInterpRateFwd(curveName,AI1334,,5,AI1335)</f>
        <v>1.196850581352151E-2</v>
      </c>
    </row>
    <row r="1335" spans="34:36" ht="11.25" customHeight="1" x14ac:dyDescent="0.25">
      <c r="AH1335" s="198" t="s">
        <v>135</v>
      </c>
      <c r="AI1335" s="156">
        <f>_xll.qlCalendarAdvance("TARGET",AI1334,AH1335,"mf")</f>
        <v>45378</v>
      </c>
      <c r="AJ1335" s="199">
        <f>_xll.xlShmInterpRateFwd(curveName,AI1335,,5,AI1336)</f>
        <v>1.2017822210878661E-2</v>
      </c>
    </row>
    <row r="1336" spans="34:36" ht="11.25" customHeight="1" x14ac:dyDescent="0.25">
      <c r="AH1336" s="198" t="s">
        <v>135</v>
      </c>
      <c r="AI1336" s="156">
        <f>_xll.qlCalendarAdvance("TARGET",AI1335,AH1336,"mf")</f>
        <v>45385</v>
      </c>
      <c r="AJ1336" s="199">
        <f>_xll.xlShmInterpRateFwd(curveName,AI1336,,5,AI1337)</f>
        <v>1.2067103363919343E-2</v>
      </c>
    </row>
    <row r="1337" spans="34:36" ht="11.25" customHeight="1" x14ac:dyDescent="0.25">
      <c r="AH1337" s="198" t="s">
        <v>135</v>
      </c>
      <c r="AI1337" s="156">
        <f>_xll.qlCalendarAdvance("TARGET",AI1336,AH1337,"mf")</f>
        <v>45392</v>
      </c>
      <c r="AJ1337" s="199">
        <f>_xll.xlShmInterpRateFwd(curveName,AI1337,,5,AI1338)</f>
        <v>1.2116348909610176E-2</v>
      </c>
    </row>
    <row r="1338" spans="34:36" ht="11.25" customHeight="1" x14ac:dyDescent="0.25">
      <c r="AH1338" s="198" t="s">
        <v>135</v>
      </c>
      <c r="AI1338" s="156">
        <f>_xll.qlCalendarAdvance("TARGET",AI1337,AH1338,"mf")</f>
        <v>45399</v>
      </c>
      <c r="AJ1338" s="199">
        <f>_xll.xlShmInterpRateFwd(curveName,AI1338,,5,AI1339)</f>
        <v>1.2165558484915181E-2</v>
      </c>
    </row>
    <row r="1339" spans="34:36" ht="11.25" customHeight="1" x14ac:dyDescent="0.25">
      <c r="AH1339" s="198" t="s">
        <v>135</v>
      </c>
      <c r="AI1339" s="156">
        <f>_xll.qlCalendarAdvance("TARGET",AI1338,AH1339,"mf")</f>
        <v>45406</v>
      </c>
      <c r="AJ1339" s="199">
        <f>_xll.xlShmInterpRateFwd(curveName,AI1339,,5,AI1340)</f>
        <v>1.2218446719260269E-2</v>
      </c>
    </row>
    <row r="1340" spans="34:36" ht="11.25" customHeight="1" x14ac:dyDescent="0.25">
      <c r="AH1340" s="198" t="s">
        <v>135</v>
      </c>
      <c r="AI1340" s="156">
        <f>_xll.qlCalendarAdvance("TARGET",AI1339,AH1340,"mf")</f>
        <v>45414</v>
      </c>
      <c r="AJ1340" s="199">
        <f>_xll.xlShmInterpRateFwd(curveName,AI1340,,5,AI1341)</f>
        <v>1.2270884761934853E-2</v>
      </c>
    </row>
    <row r="1341" spans="34:36" ht="11.25" customHeight="1" x14ac:dyDescent="0.25">
      <c r="AH1341" s="198" t="s">
        <v>135</v>
      </c>
      <c r="AI1341" s="156">
        <f>_xll.qlCalendarAdvance("TARGET",AI1340,AH1341,"mf")</f>
        <v>45421</v>
      </c>
      <c r="AJ1341" s="199">
        <f>_xll.xlShmInterpRateFwd(curveName,AI1341,,5,AI1342)</f>
        <v>1.2319978924035203E-2</v>
      </c>
    </row>
    <row r="1342" spans="34:36" ht="11.25" customHeight="1" x14ac:dyDescent="0.25">
      <c r="AH1342" s="198" t="s">
        <v>135</v>
      </c>
      <c r="AI1342" s="156">
        <f>_xll.qlCalendarAdvance("TARGET",AI1341,AH1342,"mf")</f>
        <v>45428</v>
      </c>
      <c r="AJ1342" s="199">
        <f>_xll.xlShmInterpRateFwd(curveName,AI1342,,5,AI1343)</f>
        <v>1.2369035611754044E-2</v>
      </c>
    </row>
    <row r="1343" spans="34:36" ht="11.25" customHeight="1" x14ac:dyDescent="0.25">
      <c r="AH1343" s="198" t="s">
        <v>135</v>
      </c>
      <c r="AI1343" s="156">
        <f>_xll.qlCalendarAdvance("TARGET",AI1342,AH1343,"mf")</f>
        <v>45435</v>
      </c>
      <c r="AJ1343" s="199">
        <f>_xll.xlShmInterpRateFwd(curveName,AI1343,,5,AI1344)</f>
        <v>1.2418054462036336E-2</v>
      </c>
    </row>
    <row r="1344" spans="34:36" ht="11.25" customHeight="1" x14ac:dyDescent="0.25">
      <c r="AH1344" s="198" t="s">
        <v>135</v>
      </c>
      <c r="AI1344" s="156">
        <f>_xll.qlCalendarAdvance("TARGET",AI1343,AH1344,"mf")</f>
        <v>45442</v>
      </c>
      <c r="AJ1344" s="199">
        <f>_xll.xlShmInterpRateFwd(curveName,AI1344,,5,AI1345)</f>
        <v>1.2467035111859218E-2</v>
      </c>
    </row>
    <row r="1345" spans="34:36" ht="11.25" customHeight="1" x14ac:dyDescent="0.25">
      <c r="AH1345" s="198" t="s">
        <v>135</v>
      </c>
      <c r="AI1345" s="156">
        <f>_xll.qlCalendarAdvance("TARGET",AI1344,AH1345,"mf")</f>
        <v>45449</v>
      </c>
      <c r="AJ1345" s="199">
        <f>_xll.xlShmInterpRateFwd(curveName,AI1345,,5,AI1346)</f>
        <v>1.2515977198162531E-2</v>
      </c>
    </row>
    <row r="1346" spans="34:36" ht="11.25" customHeight="1" x14ac:dyDescent="0.25">
      <c r="AH1346" s="198" t="s">
        <v>135</v>
      </c>
      <c r="AI1346" s="156">
        <f>_xll.qlCalendarAdvance("TARGET",AI1345,AH1346,"mf")</f>
        <v>45456</v>
      </c>
      <c r="AJ1346" s="199">
        <f>_xll.xlShmInterpRateFwd(curveName,AI1346,,5,AI1347)</f>
        <v>1.2564880357924092E-2</v>
      </c>
    </row>
    <row r="1347" spans="34:36" ht="11.25" customHeight="1" x14ac:dyDescent="0.25">
      <c r="AH1347" s="198" t="s">
        <v>135</v>
      </c>
      <c r="AI1347" s="156">
        <f>_xll.qlCalendarAdvance("TARGET",AI1346,AH1347,"mf")</f>
        <v>45463</v>
      </c>
      <c r="AJ1347" s="199">
        <f>_xll.xlShmInterpRateFwd(curveName,AI1347,,5,AI1348)</f>
        <v>1.2613744228084424E-2</v>
      </c>
    </row>
    <row r="1348" spans="34:36" ht="11.25" customHeight="1" x14ac:dyDescent="0.25">
      <c r="AH1348" s="198" t="s">
        <v>135</v>
      </c>
      <c r="AI1348" s="156">
        <f>_xll.qlCalendarAdvance("TARGET",AI1347,AH1348,"mf")</f>
        <v>45470</v>
      </c>
      <c r="AJ1348" s="199">
        <f>_xll.xlShmInterpRateFwd(curveName,AI1348,,5,AI1349)</f>
        <v>1.2662568445610471E-2</v>
      </c>
    </row>
    <row r="1349" spans="34:36" ht="11.25" customHeight="1" x14ac:dyDescent="0.25">
      <c r="AH1349" s="198" t="s">
        <v>135</v>
      </c>
      <c r="AI1349" s="156">
        <f>_xll.qlCalendarAdvance("TARGET",AI1348,AH1349,"mf")</f>
        <v>45477</v>
      </c>
      <c r="AJ1349" s="199">
        <f>_xll.xlShmInterpRateFwd(curveName,AI1349,,5,AI1350)</f>
        <v>1.2711352647449253E-2</v>
      </c>
    </row>
    <row r="1350" spans="34:36" ht="11.25" customHeight="1" x14ac:dyDescent="0.25">
      <c r="AH1350" s="198" t="s">
        <v>135</v>
      </c>
      <c r="AI1350" s="156">
        <f>_xll.qlCalendarAdvance("TARGET",AI1349,AH1350,"mf")</f>
        <v>45484</v>
      </c>
      <c r="AJ1350" s="199">
        <f>_xll.xlShmInterpRateFwd(curveName,AI1350,,5,AI1351)</f>
        <v>1.2760096470545261E-2</v>
      </c>
    </row>
    <row r="1351" spans="34:36" ht="11.25" customHeight="1" x14ac:dyDescent="0.25">
      <c r="AH1351" s="198" t="s">
        <v>135</v>
      </c>
      <c r="AI1351" s="156">
        <f>_xll.qlCalendarAdvance("TARGET",AI1350,AH1351,"mf")</f>
        <v>45491</v>
      </c>
      <c r="AJ1351" s="199">
        <f>_xll.xlShmInterpRateFwd(curveName,AI1351,,5,AI1352)</f>
        <v>1.2808799551869426E-2</v>
      </c>
    </row>
    <row r="1352" spans="34:36" ht="11.25" customHeight="1" x14ac:dyDescent="0.25">
      <c r="AH1352" s="198" t="s">
        <v>135</v>
      </c>
      <c r="AI1352" s="156">
        <f>_xll.qlCalendarAdvance("TARGET",AI1351,AH1352,"mf")</f>
        <v>45498</v>
      </c>
      <c r="AJ1352" s="199">
        <f>_xll.xlShmInterpRateFwd(curveName,AI1352,,5,AI1353)</f>
        <v>1.2857461528349606E-2</v>
      </c>
    </row>
    <row r="1353" spans="34:36" ht="11.25" customHeight="1" x14ac:dyDescent="0.25">
      <c r="AH1353" s="198" t="s">
        <v>135</v>
      </c>
      <c r="AI1353" s="156">
        <f>_xll.qlCalendarAdvance("TARGET",AI1352,AH1353,"mf")</f>
        <v>45505</v>
      </c>
      <c r="AJ1353" s="199">
        <f>_xll.xlShmInterpRateFwd(curveName,AI1353,,5,AI1354)</f>
        <v>1.2906082036945902E-2</v>
      </c>
    </row>
    <row r="1354" spans="34:36" ht="11.25" customHeight="1" x14ac:dyDescent="0.25">
      <c r="AH1354" s="198" t="s">
        <v>135</v>
      </c>
      <c r="AI1354" s="156">
        <f>_xll.qlCalendarAdvance("TARGET",AI1353,AH1354,"mf")</f>
        <v>45512</v>
      </c>
      <c r="AJ1354" s="199">
        <f>_xll.xlShmInterpRateFwd(curveName,AI1354,,5,AI1355)</f>
        <v>1.2954660714610105E-2</v>
      </c>
    </row>
    <row r="1355" spans="34:36" ht="11.25" customHeight="1" x14ac:dyDescent="0.25">
      <c r="AH1355" s="198" t="s">
        <v>135</v>
      </c>
      <c r="AI1355" s="156">
        <f>_xll.qlCalendarAdvance("TARGET",AI1354,AH1355,"mf")</f>
        <v>45519</v>
      </c>
      <c r="AJ1355" s="199">
        <f>_xll.xlShmInterpRateFwd(curveName,AI1355,,5,AI1356)</f>
        <v>1.3003197198268346E-2</v>
      </c>
    </row>
    <row r="1356" spans="34:36" ht="11.25" customHeight="1" x14ac:dyDescent="0.25">
      <c r="AH1356" s="198" t="s">
        <v>135</v>
      </c>
      <c r="AI1356" s="156">
        <f>_xll.qlCalendarAdvance("TARGET",AI1355,AH1356,"mf")</f>
        <v>45526</v>
      </c>
      <c r="AJ1356" s="199">
        <f>_xll.xlShmInterpRateFwd(curveName,AI1356,,5,AI1357)</f>
        <v>1.3051691124896372E-2</v>
      </c>
    </row>
    <row r="1357" spans="34:36" ht="11.25" customHeight="1" x14ac:dyDescent="0.25">
      <c r="AH1357" s="198" t="s">
        <v>135</v>
      </c>
      <c r="AI1357" s="156">
        <f>_xll.qlCalendarAdvance("TARGET",AI1356,AH1357,"mf")</f>
        <v>45533</v>
      </c>
      <c r="AJ1357" s="199">
        <f>_xll.xlShmInterpRateFwd(curveName,AI1357,,5,AI1358)</f>
        <v>1.3100142131403739E-2</v>
      </c>
    </row>
    <row r="1358" spans="34:36" ht="11.25" customHeight="1" x14ac:dyDescent="0.25">
      <c r="AH1358" s="198" t="s">
        <v>135</v>
      </c>
      <c r="AI1358" s="156">
        <f>_xll.qlCalendarAdvance("TARGET",AI1357,AH1358,"mf")</f>
        <v>45540</v>
      </c>
      <c r="AJ1358" s="199">
        <f>_xll.xlShmInterpRateFwd(curveName,AI1358,,5,AI1359)</f>
        <v>1.3148549854761217E-2</v>
      </c>
    </row>
    <row r="1359" spans="34:36" ht="11.25" customHeight="1" x14ac:dyDescent="0.25">
      <c r="AH1359" s="198" t="s">
        <v>135</v>
      </c>
      <c r="AI1359" s="156">
        <f>_xll.qlCalendarAdvance("TARGET",AI1358,AH1359,"mf")</f>
        <v>45547</v>
      </c>
      <c r="AJ1359" s="199">
        <f>_xll.xlShmInterpRateFwd(curveName,AI1359,,5,AI1360)</f>
        <v>1.319691393188498E-2</v>
      </c>
    </row>
    <row r="1360" spans="34:36" ht="11.25" customHeight="1" x14ac:dyDescent="0.25">
      <c r="AH1360" s="198" t="s">
        <v>135</v>
      </c>
      <c r="AI1360" s="156">
        <f>_xll.qlCalendarAdvance("TARGET",AI1359,AH1360,"mf")</f>
        <v>45554</v>
      </c>
      <c r="AJ1360" s="199">
        <f>_xll.xlShmInterpRateFwd(curveName,AI1360,,5,AI1361)</f>
        <v>1.3245233999740846E-2</v>
      </c>
    </row>
    <row r="1361" spans="34:36" ht="11.25" customHeight="1" x14ac:dyDescent="0.25">
      <c r="AH1361" s="198" t="s">
        <v>135</v>
      </c>
      <c r="AI1361" s="156">
        <f>_xll.qlCalendarAdvance("TARGET",AI1360,AH1361,"mf")</f>
        <v>45561</v>
      </c>
      <c r="AJ1361" s="199">
        <f>_xll.xlShmInterpRateFwd(curveName,AI1361,,5,AI1362)</f>
        <v>1.3293509695245837E-2</v>
      </c>
    </row>
    <row r="1362" spans="34:36" ht="11.25" customHeight="1" x14ac:dyDescent="0.25">
      <c r="AH1362" s="198" t="s">
        <v>135</v>
      </c>
      <c r="AI1362" s="156">
        <f>_xll.qlCalendarAdvance("TARGET",AI1361,AH1362,"mf")</f>
        <v>45568</v>
      </c>
      <c r="AJ1362" s="199">
        <f>_xll.xlShmInterpRateFwd(curveName,AI1362,,5,AI1363)</f>
        <v>1.3341740655343465E-2</v>
      </c>
    </row>
    <row r="1363" spans="34:36" ht="11.25" customHeight="1" x14ac:dyDescent="0.25">
      <c r="AH1363" s="198" t="s">
        <v>135</v>
      </c>
      <c r="AI1363" s="156">
        <f>_xll.qlCalendarAdvance("TARGET",AI1362,AH1363,"mf")</f>
        <v>45575</v>
      </c>
      <c r="AJ1363" s="199">
        <f>_xll.xlShmInterpRateFwd(curveName,AI1363,,5,AI1364)</f>
        <v>1.3389926516974793E-2</v>
      </c>
    </row>
    <row r="1364" spans="34:36" ht="11.25" customHeight="1" x14ac:dyDescent="0.25">
      <c r="AH1364" s="198" t="s">
        <v>135</v>
      </c>
      <c r="AI1364" s="156">
        <f>_xll.qlCalendarAdvance("TARGET",AI1363,AH1364,"mf")</f>
        <v>45582</v>
      </c>
      <c r="AJ1364" s="199">
        <f>_xll.xlShmInterpRateFwd(curveName,AI1364,,5,AI1365)</f>
        <v>1.3438066917066846E-2</v>
      </c>
    </row>
    <row r="1365" spans="34:36" ht="11.25" customHeight="1" x14ac:dyDescent="0.25">
      <c r="AH1365" s="198" t="s">
        <v>135</v>
      </c>
      <c r="AI1365" s="156">
        <f>_xll.qlCalendarAdvance("TARGET",AI1364,AH1365,"mf")</f>
        <v>45589</v>
      </c>
      <c r="AJ1365" s="199">
        <f>_xll.xlShmInterpRateFwd(curveName,AI1365,,5,AI1366)</f>
        <v>1.348616149256159E-2</v>
      </c>
    </row>
    <row r="1366" spans="34:36" ht="11.25" customHeight="1" x14ac:dyDescent="0.25">
      <c r="AH1366" s="198" t="s">
        <v>135</v>
      </c>
      <c r="AI1366" s="156">
        <f>_xll.qlCalendarAdvance("TARGET",AI1365,AH1366,"mf")</f>
        <v>45596</v>
      </c>
      <c r="AJ1366" s="199">
        <f>_xll.xlShmInterpRateFwd(curveName,AI1366,,5,AI1367)</f>
        <v>1.3534209880386963E-2</v>
      </c>
    </row>
    <row r="1367" spans="34:36" ht="11.25" customHeight="1" x14ac:dyDescent="0.25">
      <c r="AH1367" s="198" t="s">
        <v>135</v>
      </c>
      <c r="AI1367" s="156">
        <f>_xll.qlCalendarAdvance("TARGET",AI1366,AH1367,"mf")</f>
        <v>45603</v>
      </c>
      <c r="AJ1367" s="199">
        <f>_xll.xlShmInterpRateFwd(curveName,AI1367,,5,AI1368)</f>
        <v>1.3582211717468469E-2</v>
      </c>
    </row>
    <row r="1368" spans="34:36" ht="11.25" customHeight="1" x14ac:dyDescent="0.25">
      <c r="AH1368" s="198" t="s">
        <v>135</v>
      </c>
      <c r="AI1368" s="156">
        <f>_xll.qlCalendarAdvance("TARGET",AI1367,AH1368,"mf")</f>
        <v>45610</v>
      </c>
      <c r="AJ1368" s="199">
        <f>_xll.xlShmInterpRateFwd(curveName,AI1368,,5,AI1369)</f>
        <v>1.3630166640746575E-2</v>
      </c>
    </row>
    <row r="1369" spans="34:36" ht="11.25" customHeight="1" x14ac:dyDescent="0.25">
      <c r="AH1369" s="198" t="s">
        <v>135</v>
      </c>
      <c r="AI1369" s="156">
        <f>_xll.qlCalendarAdvance("TARGET",AI1368,AH1369,"mf")</f>
        <v>45617</v>
      </c>
      <c r="AJ1369" s="199">
        <f>_xll.xlShmInterpRateFwd(curveName,AI1369,,5,AI1370)</f>
        <v>1.3678074287141949E-2</v>
      </c>
    </row>
    <row r="1370" spans="34:36" ht="11.25" customHeight="1" x14ac:dyDescent="0.25">
      <c r="AH1370" s="198" t="s">
        <v>135</v>
      </c>
      <c r="AI1370" s="156">
        <f>_xll.qlCalendarAdvance("TARGET",AI1369,AH1370,"mf")</f>
        <v>45624</v>
      </c>
      <c r="AJ1370" s="199">
        <f>_xll.xlShmInterpRateFwd(curveName,AI1370,,5,AI1371)</f>
        <v>1.3725934293596014E-2</v>
      </c>
    </row>
    <row r="1371" spans="34:36" ht="11.25" customHeight="1" x14ac:dyDescent="0.25">
      <c r="AH1371" s="198" t="s">
        <v>135</v>
      </c>
      <c r="AI1371" s="156">
        <f>_xll.qlCalendarAdvance("TARGET",AI1370,AH1371,"mf")</f>
        <v>45631</v>
      </c>
      <c r="AJ1371" s="199">
        <f>_xll.xlShmInterpRateFwd(curveName,AI1371,,5,AI1372)</f>
        <v>1.3773746297013043E-2</v>
      </c>
    </row>
    <row r="1372" spans="34:36" ht="11.25" customHeight="1" x14ac:dyDescent="0.25">
      <c r="AH1372" s="198" t="s">
        <v>135</v>
      </c>
      <c r="AI1372" s="156">
        <f>_xll.qlCalendarAdvance("TARGET",AI1371,AH1372,"mf")</f>
        <v>45638</v>
      </c>
      <c r="AJ1372" s="199">
        <f>_xll.xlShmInterpRateFwd(curveName,AI1372,,5,AI1373)</f>
        <v>1.3821509934329661E-2</v>
      </c>
    </row>
    <row r="1373" spans="34:36" ht="11.25" customHeight="1" x14ac:dyDescent="0.25">
      <c r="AH1373" s="198" t="s">
        <v>135</v>
      </c>
      <c r="AI1373" s="156">
        <f>_xll.qlCalendarAdvance("TARGET",AI1372,AH1373,"mf")</f>
        <v>45645</v>
      </c>
      <c r="AJ1373" s="199">
        <f>_xll.xlShmInterpRateFwd(curveName,AI1373,,5,AI1374)</f>
        <v>1.3872894158841732E-2</v>
      </c>
    </row>
    <row r="1374" spans="34:36" ht="11.25" customHeight="1" x14ac:dyDescent="0.25">
      <c r="AH1374" s="198" t="s">
        <v>135</v>
      </c>
      <c r="AI1374" s="156">
        <f>_xll.qlCalendarAdvance("TARGET",AI1373,AH1374,"mf")</f>
        <v>45653</v>
      </c>
      <c r="AJ1374" s="199">
        <f>_xll.xlShmInterpRateFwd(curveName,AI1374,,5,AI1375)</f>
        <v>1.3923696031935925E-2</v>
      </c>
    </row>
    <row r="1375" spans="34:36" ht="11.25" customHeight="1" x14ac:dyDescent="0.25">
      <c r="AH1375" s="198" t="s">
        <v>135</v>
      </c>
      <c r="AI1375" s="156">
        <f>_xll.qlCalendarAdvance("TARGET",AI1374,AH1375,"mf")</f>
        <v>45660</v>
      </c>
      <c r="AJ1375" s="199">
        <f>_xll.xlShmInterpRateFwd(curveName,AI1375,,5,AI1376)</f>
        <v>1.3971305297801011E-2</v>
      </c>
    </row>
    <row r="1376" spans="34:36" ht="11.25" customHeight="1" x14ac:dyDescent="0.25">
      <c r="AH1376" s="198" t="s">
        <v>135</v>
      </c>
      <c r="AI1376" s="156">
        <f>_xll.qlCalendarAdvance("TARGET",AI1375,AH1376,"mf")</f>
        <v>45667</v>
      </c>
      <c r="AJ1376" s="199">
        <f>_xll.xlShmInterpRateFwd(curveName,AI1376,,5,AI1377)</f>
        <v>1.4018864693398249E-2</v>
      </c>
    </row>
    <row r="1377" spans="34:36" ht="11.25" customHeight="1" x14ac:dyDescent="0.25">
      <c r="AH1377" s="198" t="s">
        <v>135</v>
      </c>
      <c r="AI1377" s="156">
        <f>_xll.qlCalendarAdvance("TARGET",AI1376,AH1377,"mf")</f>
        <v>45674</v>
      </c>
      <c r="AJ1377" s="199">
        <f>_xll.xlShmInterpRateFwd(curveName,AI1377,,5,AI1378)</f>
        <v>1.4066373855623085E-2</v>
      </c>
    </row>
    <row r="1378" spans="34:36" ht="11.25" customHeight="1" x14ac:dyDescent="0.25">
      <c r="AH1378" s="198" t="s">
        <v>135</v>
      </c>
      <c r="AI1378" s="156">
        <f>_xll.qlCalendarAdvance("TARGET",AI1377,AH1378,"mf")</f>
        <v>45681</v>
      </c>
      <c r="AJ1378" s="199">
        <f>_xll.xlShmInterpRateFwd(curveName,AI1378,,5,AI1379)</f>
        <v>1.4113832421403356E-2</v>
      </c>
    </row>
    <row r="1379" spans="34:36" ht="11.25" customHeight="1" x14ac:dyDescent="0.25">
      <c r="AH1379" s="198" t="s">
        <v>135</v>
      </c>
      <c r="AI1379" s="156">
        <f>_xll.qlCalendarAdvance("TARGET",AI1378,AH1379,"mf")</f>
        <v>45688</v>
      </c>
      <c r="AJ1379" s="199">
        <f>_xll.xlShmInterpRateFwd(curveName,AI1379,,5,AI1380)</f>
        <v>1.4161240027670345E-2</v>
      </c>
    </row>
    <row r="1380" spans="34:36" ht="11.25" customHeight="1" x14ac:dyDescent="0.25">
      <c r="AH1380" s="198" t="s">
        <v>135</v>
      </c>
      <c r="AI1380" s="156">
        <f>_xll.qlCalendarAdvance("TARGET",AI1379,AH1380,"mf")</f>
        <v>45695</v>
      </c>
      <c r="AJ1380" s="199">
        <f>_xll.xlShmInterpRateFwd(curveName,AI1380,,5,AI1381)</f>
        <v>1.4208596311306654E-2</v>
      </c>
    </row>
    <row r="1381" spans="34:36" ht="11.25" customHeight="1" x14ac:dyDescent="0.25">
      <c r="AH1381" s="198" t="s">
        <v>135</v>
      </c>
      <c r="AI1381" s="156">
        <f>_xll.qlCalendarAdvance("TARGET",AI1380,AH1381,"mf")</f>
        <v>45702</v>
      </c>
      <c r="AJ1381" s="199">
        <f>_xll.xlShmInterpRateFwd(curveName,AI1381,,5,AI1382)</f>
        <v>1.4255900909256271E-2</v>
      </c>
    </row>
    <row r="1382" spans="34:36" ht="11.25" customHeight="1" x14ac:dyDescent="0.25">
      <c r="AH1382" s="198" t="s">
        <v>135</v>
      </c>
      <c r="AI1382" s="156">
        <f>_xll.qlCalendarAdvance("TARGET",AI1381,AH1382,"mf")</f>
        <v>45709</v>
      </c>
      <c r="AJ1382" s="199">
        <f>_xll.xlShmInterpRateFwd(curveName,AI1382,,5,AI1383)</f>
        <v>1.4303153458420302E-2</v>
      </c>
    </row>
    <row r="1383" spans="34:36" ht="11.25" customHeight="1" x14ac:dyDescent="0.25">
      <c r="AH1383" s="198" t="s">
        <v>135</v>
      </c>
      <c r="AI1383" s="156">
        <f>_xll.qlCalendarAdvance("TARGET",AI1382,AH1383,"mf")</f>
        <v>45716</v>
      </c>
      <c r="AJ1383" s="199">
        <f>_xll.xlShmInterpRateFwd(curveName,AI1383,,5,AI1384)</f>
        <v>1.4350353595709124E-2</v>
      </c>
    </row>
    <row r="1384" spans="34:36" ht="11.25" customHeight="1" x14ac:dyDescent="0.25">
      <c r="AH1384" s="198" t="s">
        <v>135</v>
      </c>
      <c r="AI1384" s="156">
        <f>_xll.qlCalendarAdvance("TARGET",AI1383,AH1384,"mf")</f>
        <v>45723</v>
      </c>
      <c r="AJ1384" s="199">
        <f>_xll.xlShmInterpRateFwd(curveName,AI1384,,5,AI1385)</f>
        <v>1.4397500958036593E-2</v>
      </c>
    </row>
    <row r="1385" spans="34:36" ht="11.25" customHeight="1" x14ac:dyDescent="0.25">
      <c r="AH1385" s="198" t="s">
        <v>135</v>
      </c>
      <c r="AI1385" s="156">
        <f>_xll.qlCalendarAdvance("TARGET",AI1384,AH1385,"mf")</f>
        <v>45730</v>
      </c>
      <c r="AJ1385" s="199">
        <f>_xll.xlShmInterpRateFwd(curveName,AI1385,,5,AI1386)</f>
        <v>1.4444595116641984E-2</v>
      </c>
    </row>
    <row r="1386" spans="34:36" ht="11.25" customHeight="1" x14ac:dyDescent="0.25">
      <c r="AH1386" s="198" t="s">
        <v>135</v>
      </c>
      <c r="AI1386" s="156">
        <f>_xll.qlCalendarAdvance("TARGET",AI1385,AH1386,"mf")</f>
        <v>45737</v>
      </c>
      <c r="AJ1386" s="199">
        <f>_xll.xlShmInterpRateFwd(curveName,AI1386,,5,AI1387)</f>
        <v>1.4491602264536848E-2</v>
      </c>
    </row>
    <row r="1387" spans="34:36" ht="11.25" customHeight="1" x14ac:dyDescent="0.25">
      <c r="AH1387" s="198" t="s">
        <v>135</v>
      </c>
      <c r="AI1387" s="156">
        <f>_xll.qlCalendarAdvance("TARGET",AI1386,AH1387,"mf")</f>
        <v>45744</v>
      </c>
      <c r="AJ1387" s="199">
        <f>_xll.xlShmInterpRateFwd(curveName,AI1387,,5,AI1388)</f>
        <v>1.4538433753641238E-2</v>
      </c>
    </row>
    <row r="1388" spans="34:36" ht="11.25" customHeight="1" x14ac:dyDescent="0.25">
      <c r="AH1388" s="198" t="s">
        <v>135</v>
      </c>
      <c r="AI1388" s="156">
        <f>_xll.qlCalendarAdvance("TARGET",AI1387,AH1388,"mf")</f>
        <v>45751</v>
      </c>
      <c r="AJ1388" s="199">
        <f>_xll.xlShmInterpRateFwd(curveName,AI1388,,5,AI1389)</f>
        <v>1.4585073775429723E-2</v>
      </c>
    </row>
    <row r="1389" spans="34:36" ht="11.25" customHeight="1" x14ac:dyDescent="0.25">
      <c r="AH1389" s="198" t="s">
        <v>135</v>
      </c>
      <c r="AI1389" s="156">
        <f>_xll.qlCalendarAdvance("TARGET",AI1388,AH1389,"mf")</f>
        <v>45758</v>
      </c>
      <c r="AJ1389" s="199">
        <f>_xll.xlShmInterpRateFwd(curveName,AI1389,,5,AI1390)</f>
        <v>1.464591867823303E-2</v>
      </c>
    </row>
    <row r="1390" spans="34:36" ht="11.25" customHeight="1" x14ac:dyDescent="0.25">
      <c r="AH1390" s="198" t="s">
        <v>135</v>
      </c>
      <c r="AI1390" s="156">
        <f>_xll.qlCalendarAdvance("TARGET",AI1389,AH1390,"mf")</f>
        <v>45769</v>
      </c>
      <c r="AJ1390" s="199">
        <f>_xll.xlShmInterpRateFwd(curveName,AI1390,,5,AI1391)</f>
        <v>1.4704114483147979E-2</v>
      </c>
    </row>
    <row r="1391" spans="34:36" ht="11.25" customHeight="1" x14ac:dyDescent="0.25">
      <c r="AH1391" s="198" t="s">
        <v>135</v>
      </c>
      <c r="AI1391" s="156">
        <f>_xll.qlCalendarAdvance("TARGET",AI1390,AH1391,"mf")</f>
        <v>45776</v>
      </c>
      <c r="AJ1391" s="199">
        <f>_xll.xlShmInterpRateFwd(curveName,AI1391,,5,AI1392)</f>
        <v>1.4750057171137122E-2</v>
      </c>
    </row>
    <row r="1392" spans="34:36" ht="11.25" customHeight="1" x14ac:dyDescent="0.25">
      <c r="AH1392" s="198" t="s">
        <v>135</v>
      </c>
      <c r="AI1392" s="156">
        <f>_xll.qlCalendarAdvance("TARGET",AI1391,AH1392,"mf")</f>
        <v>45783</v>
      </c>
      <c r="AJ1392" s="199">
        <f>_xll.xlShmInterpRateFwd(curveName,AI1392,,5,AI1393)</f>
        <v>1.4795800819516385E-2</v>
      </c>
    </row>
    <row r="1393" spans="34:36" ht="11.25" customHeight="1" x14ac:dyDescent="0.25">
      <c r="AH1393" s="198" t="s">
        <v>135</v>
      </c>
      <c r="AI1393" s="156">
        <f>_xll.qlCalendarAdvance("TARGET",AI1392,AH1393,"mf")</f>
        <v>45790</v>
      </c>
      <c r="AJ1393" s="199">
        <f>_xll.xlShmInterpRateFwd(curveName,AI1393,,5,AI1394)</f>
        <v>1.484134377181744E-2</v>
      </c>
    </row>
    <row r="1394" spans="34:36" ht="11.25" customHeight="1" x14ac:dyDescent="0.25">
      <c r="AH1394" s="198" t="s">
        <v>135</v>
      </c>
      <c r="AI1394" s="156">
        <f>_xll.qlCalendarAdvance("TARGET",AI1393,AH1394,"mf")</f>
        <v>45797</v>
      </c>
      <c r="AJ1394" s="199">
        <f>_xll.xlShmInterpRateFwd(curveName,AI1394,,5,AI1395)</f>
        <v>1.4886684371582382E-2</v>
      </c>
    </row>
    <row r="1395" spans="34:36" ht="11.25" customHeight="1" x14ac:dyDescent="0.25">
      <c r="AH1395" s="198" t="s">
        <v>135</v>
      </c>
      <c r="AI1395" s="156">
        <f>_xll.qlCalendarAdvance("TARGET",AI1394,AH1395,"mf")</f>
        <v>45804</v>
      </c>
      <c r="AJ1395" s="199">
        <f>_xll.xlShmInterpRateFwd(curveName,AI1395,,5,AI1396)</f>
        <v>1.4931820962363852E-2</v>
      </c>
    </row>
    <row r="1396" spans="34:36" ht="11.25" customHeight="1" x14ac:dyDescent="0.25">
      <c r="AH1396" s="198" t="s">
        <v>135</v>
      </c>
      <c r="AI1396" s="156">
        <f>_xll.qlCalendarAdvance("TARGET",AI1395,AH1396,"mf")</f>
        <v>45811</v>
      </c>
      <c r="AJ1396" s="199">
        <f>_xll.xlShmInterpRateFwd(curveName,AI1396,,5,AI1397)</f>
        <v>1.4976751887701995E-2</v>
      </c>
    </row>
    <row r="1397" spans="34:36" ht="11.25" customHeight="1" x14ac:dyDescent="0.25">
      <c r="AH1397" s="198" t="s">
        <v>135</v>
      </c>
      <c r="AI1397" s="156">
        <f>_xll.qlCalendarAdvance("TARGET",AI1396,AH1397,"mf")</f>
        <v>45818</v>
      </c>
      <c r="AJ1397" s="199">
        <f>_xll.xlShmInterpRateFwd(curveName,AI1397,,5,AI1398)</f>
        <v>1.5021475491113016E-2</v>
      </c>
    </row>
    <row r="1398" spans="34:36" ht="11.25" customHeight="1" x14ac:dyDescent="0.25">
      <c r="AH1398" s="198" t="s">
        <v>135</v>
      </c>
      <c r="AI1398" s="156">
        <f>_xll.qlCalendarAdvance("TARGET",AI1397,AH1398,"mf")</f>
        <v>45825</v>
      </c>
      <c r="AJ1398" s="199">
        <f>_xll.xlShmInterpRateFwd(curveName,AI1398,,5,AI1399)</f>
        <v>1.5065990116153014E-2</v>
      </c>
    </row>
    <row r="1399" spans="34:36" ht="11.25" customHeight="1" x14ac:dyDescent="0.25">
      <c r="AH1399" s="198" t="s">
        <v>135</v>
      </c>
      <c r="AI1399" s="156">
        <f>_xll.qlCalendarAdvance("TARGET",AI1398,AH1399,"mf")</f>
        <v>45832</v>
      </c>
      <c r="AJ1399" s="199">
        <f>_xll.xlShmInterpRateFwd(curveName,AI1399,,5,AI1400)</f>
        <v>1.511029410632544E-2</v>
      </c>
    </row>
    <row r="1400" spans="34:36" ht="11.25" customHeight="1" x14ac:dyDescent="0.25">
      <c r="AH1400" s="198" t="s">
        <v>135</v>
      </c>
      <c r="AI1400" s="156">
        <f>_xll.qlCalendarAdvance("TARGET",AI1399,AH1400,"mf")</f>
        <v>45839</v>
      </c>
      <c r="AJ1400" s="199">
        <f>_xll.xlShmInterpRateFwd(curveName,AI1400,,5,AI1401)</f>
        <v>1.515438580517971E-2</v>
      </c>
    </row>
    <row r="1401" spans="34:36" ht="11.25" customHeight="1" x14ac:dyDescent="0.25">
      <c r="AH1401" s="198" t="s">
        <v>135</v>
      </c>
      <c r="AI1401" s="156">
        <f>_xll.qlCalendarAdvance("TARGET",AI1400,AH1401,"mf")</f>
        <v>45846</v>
      </c>
      <c r="AJ1401" s="199">
        <f>_xll.xlShmInterpRateFwd(curveName,AI1401,,5,AI1402)</f>
        <v>1.5198263556218649E-2</v>
      </c>
    </row>
    <row r="1402" spans="34:36" ht="11.25" customHeight="1" x14ac:dyDescent="0.25">
      <c r="AH1402" s="198" t="s">
        <v>135</v>
      </c>
      <c r="AI1402" s="156">
        <f>_xll.qlCalendarAdvance("TARGET",AI1401,AH1402,"mf")</f>
        <v>45853</v>
      </c>
      <c r="AJ1402" s="199">
        <f>_xll.xlShmInterpRateFwd(curveName,AI1402,,5,AI1403)</f>
        <v>1.5241925702968142E-2</v>
      </c>
    </row>
    <row r="1403" spans="34:36" ht="11.25" customHeight="1" x14ac:dyDescent="0.25">
      <c r="AH1403" s="198" t="s">
        <v>135</v>
      </c>
      <c r="AI1403" s="156">
        <f>_xll.qlCalendarAdvance("TARGET",AI1402,AH1403,"mf")</f>
        <v>45860</v>
      </c>
      <c r="AJ1403" s="199">
        <f>_xll.xlShmInterpRateFwd(curveName,AI1403,,5,AI1404)</f>
        <v>1.5285370588954092E-2</v>
      </c>
    </row>
    <row r="1404" spans="34:36" ht="11.25" customHeight="1" x14ac:dyDescent="0.25">
      <c r="AH1404" s="198" t="s">
        <v>135</v>
      </c>
      <c r="AI1404" s="156">
        <f>_xll.qlCalendarAdvance("TARGET",AI1403,AH1404,"mf")</f>
        <v>45867</v>
      </c>
      <c r="AJ1404" s="199">
        <f>_xll.xlShmInterpRateFwd(curveName,AI1404,,5,AI1405)</f>
        <v>1.5328596557673616E-2</v>
      </c>
    </row>
    <row r="1405" spans="34:36" ht="11.25" customHeight="1" x14ac:dyDescent="0.25">
      <c r="AH1405" s="198" t="s">
        <v>135</v>
      </c>
      <c r="AI1405" s="156">
        <f>_xll.qlCalendarAdvance("TARGET",AI1404,AH1405,"mf")</f>
        <v>45874</v>
      </c>
      <c r="AJ1405" s="199">
        <f>_xll.xlShmInterpRateFwd(curveName,AI1405,,5,AI1406)</f>
        <v>1.5371601952653077E-2</v>
      </c>
    </row>
    <row r="1406" spans="34:36" ht="11.25" customHeight="1" x14ac:dyDescent="0.25">
      <c r="AH1406" s="198" t="s">
        <v>135</v>
      </c>
      <c r="AI1406" s="156">
        <f>_xll.qlCalendarAdvance("TARGET",AI1405,AH1406,"mf")</f>
        <v>45881</v>
      </c>
      <c r="AJ1406" s="199">
        <f>_xll.xlShmInterpRateFwd(curveName,AI1406,,5,AI1407)</f>
        <v>1.5414385117384539E-2</v>
      </c>
    </row>
    <row r="1407" spans="34:36" ht="11.25" customHeight="1" x14ac:dyDescent="0.25">
      <c r="AH1407" s="198" t="s">
        <v>135</v>
      </c>
      <c r="AI1407" s="156">
        <f>_xll.qlCalendarAdvance("TARGET",AI1406,AH1407,"mf")</f>
        <v>45888</v>
      </c>
      <c r="AJ1407" s="199">
        <f>_xll.xlShmInterpRateFwd(curveName,AI1407,,5,AI1408)</f>
        <v>1.5456944395389596E-2</v>
      </c>
    </row>
    <row r="1408" spans="34:36" ht="11.25" customHeight="1" x14ac:dyDescent="0.25">
      <c r="AH1408" s="198" t="s">
        <v>135</v>
      </c>
      <c r="AI1408" s="156">
        <f>_xll.qlCalendarAdvance("TARGET",AI1407,AH1408,"mf")</f>
        <v>45895</v>
      </c>
      <c r="AJ1408" s="199">
        <f>_xll.xlShmInterpRateFwd(curveName,AI1408,,5,AI1409)</f>
        <v>1.5499278130161614E-2</v>
      </c>
    </row>
    <row r="1409" spans="34:36" ht="11.25" customHeight="1" x14ac:dyDescent="0.25">
      <c r="AH1409" s="198" t="s">
        <v>135</v>
      </c>
      <c r="AI1409" s="156">
        <f>_xll.qlCalendarAdvance("TARGET",AI1408,AH1409,"mf")</f>
        <v>45902</v>
      </c>
      <c r="AJ1409" s="199">
        <f>_xll.xlShmInterpRateFwd(curveName,AI1409,,5,AI1410)</f>
        <v>1.55413846652064E-2</v>
      </c>
    </row>
    <row r="1410" spans="34:36" ht="11.25" customHeight="1" x14ac:dyDescent="0.25">
      <c r="AH1410" s="198" t="s">
        <v>135</v>
      </c>
      <c r="AI1410" s="156">
        <f>_xll.qlCalendarAdvance("TARGET",AI1409,AH1410,"mf")</f>
        <v>45909</v>
      </c>
      <c r="AJ1410" s="199">
        <f>_xll.xlShmInterpRateFwd(curveName,AI1410,,5,AI1411)</f>
        <v>1.5583262344013402E-2</v>
      </c>
    </row>
    <row r="1411" spans="34:36" ht="11.25" customHeight="1" x14ac:dyDescent="0.25">
      <c r="AH1411" s="198" t="s">
        <v>135</v>
      </c>
      <c r="AI1411" s="156">
        <f>_xll.qlCalendarAdvance("TARGET",AI1410,AH1411,"mf")</f>
        <v>45916</v>
      </c>
      <c r="AJ1411" s="199">
        <f>_xll.xlShmInterpRateFwd(curveName,AI1411,,5,AI1412)</f>
        <v>1.5624909510090585E-2</v>
      </c>
    </row>
    <row r="1412" spans="34:36" ht="11.25" customHeight="1" x14ac:dyDescent="0.25">
      <c r="AH1412" s="198" t="s">
        <v>135</v>
      </c>
      <c r="AI1412" s="156">
        <f>_xll.qlCalendarAdvance("TARGET",AI1411,AH1412,"mf")</f>
        <v>45923</v>
      </c>
      <c r="AJ1412" s="199">
        <f>_xll.xlShmInterpRateFwd(curveName,AI1412,,5,AI1413)</f>
        <v>1.5666324506924057E-2</v>
      </c>
    </row>
    <row r="1413" spans="34:36" ht="11.25" customHeight="1" x14ac:dyDescent="0.25">
      <c r="AH1413" s="198" t="s">
        <v>135</v>
      </c>
      <c r="AI1413" s="156">
        <f>_xll.qlCalendarAdvance("TARGET",AI1412,AH1413,"mf")</f>
        <v>45930</v>
      </c>
      <c r="AJ1413" s="199">
        <f>_xll.xlShmInterpRateFwd(curveName,AI1413,,5,AI1414)</f>
        <v>1.5707505678007157E-2</v>
      </c>
    </row>
    <row r="1414" spans="34:36" ht="11.25" customHeight="1" x14ac:dyDescent="0.25">
      <c r="AH1414" s="198" t="s">
        <v>135</v>
      </c>
      <c r="AI1414" s="156">
        <f>_xll.qlCalendarAdvance("TARGET",AI1413,AH1414,"mf")</f>
        <v>45937</v>
      </c>
      <c r="AJ1414" s="199">
        <f>_xll.xlShmInterpRateFwd(curveName,AI1414,,5,AI1415)</f>
        <v>1.5748451366829033E-2</v>
      </c>
    </row>
    <row r="1415" spans="34:36" ht="11.25" customHeight="1" x14ac:dyDescent="0.25">
      <c r="AH1415" s="198" t="s">
        <v>135</v>
      </c>
      <c r="AI1415" s="156">
        <f>_xll.qlCalendarAdvance("TARGET",AI1414,AH1415,"mf")</f>
        <v>45944</v>
      </c>
      <c r="AJ1415" s="199">
        <f>_xll.xlShmInterpRateFwd(curveName,AI1415,,5,AI1416)</f>
        <v>1.5789159916880575E-2</v>
      </c>
    </row>
    <row r="1416" spans="34:36" ht="11.25" customHeight="1" x14ac:dyDescent="0.25">
      <c r="AH1416" s="198" t="s">
        <v>135</v>
      </c>
      <c r="AI1416" s="156">
        <f>_xll.qlCalendarAdvance("TARGET",AI1415,AH1416,"mf")</f>
        <v>45951</v>
      </c>
      <c r="AJ1416" s="199">
        <f>_xll.xlShmInterpRateFwd(curveName,AI1416,,5,AI1417)</f>
        <v>1.5829629671631387E-2</v>
      </c>
    </row>
    <row r="1417" spans="34:36" ht="11.25" customHeight="1" x14ac:dyDescent="0.25">
      <c r="AH1417" s="198" t="s">
        <v>135</v>
      </c>
      <c r="AI1417" s="156">
        <f>_xll.qlCalendarAdvance("TARGET",AI1416,AH1417,"mf")</f>
        <v>45958</v>
      </c>
      <c r="AJ1417" s="199">
        <f>_xll.xlShmInterpRateFwd(curveName,AI1417,,5,AI1418)</f>
        <v>1.5869858974587883E-2</v>
      </c>
    </row>
    <row r="1418" spans="34:36" ht="11.25" customHeight="1" x14ac:dyDescent="0.25">
      <c r="AH1418" s="198" t="s">
        <v>135</v>
      </c>
      <c r="AI1418" s="156">
        <f>_xll.qlCalendarAdvance("TARGET",AI1417,AH1418,"mf")</f>
        <v>45965</v>
      </c>
      <c r="AJ1418" s="199">
        <f>_xll.xlShmInterpRateFwd(curveName,AI1418,,5,AI1419)</f>
        <v>1.5909846169223921E-2</v>
      </c>
    </row>
    <row r="1419" spans="34:36" ht="11.25" customHeight="1" x14ac:dyDescent="0.25">
      <c r="AH1419" s="198" t="s">
        <v>135</v>
      </c>
      <c r="AI1419" s="156">
        <f>_xll.qlCalendarAdvance("TARGET",AI1418,AH1419,"mf")</f>
        <v>45972</v>
      </c>
      <c r="AJ1419" s="199">
        <f>_xll.xlShmInterpRateFwd(curveName,AI1419,,5,AI1420)</f>
        <v>1.5949589599015698E-2</v>
      </c>
    </row>
    <row r="1420" spans="34:36" ht="11.25" customHeight="1" x14ac:dyDescent="0.25">
      <c r="AH1420" s="198" t="s">
        <v>135</v>
      </c>
      <c r="AI1420" s="156">
        <f>_xll.qlCalendarAdvance("TARGET",AI1419,AH1420,"mf")</f>
        <v>45979</v>
      </c>
      <c r="AJ1420" s="199">
        <f>_xll.xlShmInterpRateFwd(curveName,AI1420,,5,AI1421)</f>
        <v>1.5989087607430345E-2</v>
      </c>
    </row>
    <row r="1421" spans="34:36" ht="11.25" customHeight="1" x14ac:dyDescent="0.25">
      <c r="AH1421" s="198" t="s">
        <v>135</v>
      </c>
      <c r="AI1421" s="156">
        <f>_xll.qlCalendarAdvance("TARGET",AI1420,AH1421,"mf")</f>
        <v>45986</v>
      </c>
      <c r="AJ1421" s="199">
        <f>_xll.xlShmInterpRateFwd(curveName,AI1421,,5,AI1422)</f>
        <v>1.6028338537966598E-2</v>
      </c>
    </row>
    <row r="1422" spans="34:36" ht="11.25" customHeight="1" x14ac:dyDescent="0.25">
      <c r="AH1422" s="198" t="s">
        <v>135</v>
      </c>
      <c r="AI1422" s="156">
        <f>_xll.qlCalendarAdvance("TARGET",AI1421,AH1422,"mf")</f>
        <v>45993</v>
      </c>
      <c r="AJ1422" s="199">
        <f>_xll.xlShmInterpRateFwd(curveName,AI1422,,5,AI1423)</f>
        <v>1.606734073409706E-2</v>
      </c>
    </row>
    <row r="1423" spans="34:36" ht="11.25" customHeight="1" x14ac:dyDescent="0.25">
      <c r="AH1423" s="198" t="s">
        <v>135</v>
      </c>
      <c r="AI1423" s="156">
        <f>_xll.qlCalendarAdvance("TARGET",AI1422,AH1423,"mf")</f>
        <v>46000</v>
      </c>
      <c r="AJ1423" s="199">
        <f>_xll.xlShmInterpRateFwd(curveName,AI1423,,5,AI1424)</f>
        <v>1.6106092539274135E-2</v>
      </c>
    </row>
    <row r="1424" spans="34:36" ht="11.25" customHeight="1" x14ac:dyDescent="0.25">
      <c r="AH1424" s="198" t="s">
        <v>135</v>
      </c>
      <c r="AI1424" s="156">
        <f>_xll.qlCalendarAdvance("TARGET",AI1423,AH1424,"mf")</f>
        <v>46007</v>
      </c>
      <c r="AJ1424" s="199">
        <f>_xll.xlShmInterpRateFwd(curveName,AI1424,,5,AI1425)</f>
        <v>1.614459229698811E-2</v>
      </c>
    </row>
    <row r="1425" spans="34:36" ht="11.25" customHeight="1" x14ac:dyDescent="0.25">
      <c r="AH1425" s="198" t="s">
        <v>135</v>
      </c>
      <c r="AI1425" s="156">
        <f>_xll.qlCalendarAdvance("TARGET",AI1424,AH1425,"mf")</f>
        <v>46014</v>
      </c>
      <c r="AJ1425" s="199">
        <f>_xll.xlShmInterpRateFwd(curveName,AI1425,,5,AI1426)</f>
        <v>1.6182838350715191E-2</v>
      </c>
    </row>
    <row r="1426" spans="34:36" ht="11.25" customHeight="1" x14ac:dyDescent="0.25">
      <c r="AH1426" s="198" t="s">
        <v>135</v>
      </c>
      <c r="AI1426" s="156">
        <f>_xll.qlCalendarAdvance("TARGET",AI1425,AH1426,"mf")</f>
        <v>46021</v>
      </c>
      <c r="AJ1426" s="199">
        <f>_xll.xlShmInterpRateFwd(curveName,AI1426,,5,AI1427)</f>
        <v>1.6220829043911859E-2</v>
      </c>
    </row>
    <row r="1427" spans="34:36" ht="11.25" customHeight="1" x14ac:dyDescent="0.25">
      <c r="AH1427" s="198" t="s">
        <v>135</v>
      </c>
      <c r="AI1427" s="156">
        <f>_xll.qlCalendarAdvance("TARGET",AI1426,AH1427,"mf")</f>
        <v>46028</v>
      </c>
      <c r="AJ1427" s="199">
        <f>_xll.xlShmInterpRateFwd(curveName,AI1427,,5,AI1428)</f>
        <v>1.6258562720055599E-2</v>
      </c>
    </row>
    <row r="1428" spans="34:36" ht="11.25" customHeight="1" x14ac:dyDescent="0.25">
      <c r="AH1428" s="198" t="s">
        <v>135</v>
      </c>
      <c r="AI1428" s="156">
        <f>_xll.qlCalendarAdvance("TARGET",AI1427,AH1428,"mf")</f>
        <v>46035</v>
      </c>
      <c r="AJ1428" s="199">
        <f>_xll.xlShmInterpRateFwd(curveName,AI1428,,5,AI1429)</f>
        <v>1.6296037722604489E-2</v>
      </c>
    </row>
    <row r="1429" spans="34:36" ht="11.25" customHeight="1" x14ac:dyDescent="0.25">
      <c r="AH1429" s="198" t="s">
        <v>135</v>
      </c>
      <c r="AI1429" s="156">
        <f>_xll.qlCalendarAdvance("TARGET",AI1428,AH1429,"mf")</f>
        <v>46042</v>
      </c>
      <c r="AJ1429" s="199">
        <f>_xll.xlShmInterpRateFwd(curveName,AI1429,,5,AI1430)</f>
        <v>1.6333252395037932E-2</v>
      </c>
    </row>
    <row r="1430" spans="34:36" ht="11.25" customHeight="1" x14ac:dyDescent="0.25">
      <c r="AH1430" s="198" t="s">
        <v>135</v>
      </c>
      <c r="AI1430" s="156">
        <f>_xll.qlCalendarAdvance("TARGET",AI1429,AH1430,"mf")</f>
        <v>46049</v>
      </c>
      <c r="AJ1430" s="199">
        <f>_xll.xlShmInterpRateFwd(curveName,AI1430,,5,AI1431)</f>
        <v>1.6370205080816262E-2</v>
      </c>
    </row>
    <row r="1431" spans="34:36" ht="11.25" customHeight="1" x14ac:dyDescent="0.25">
      <c r="AH1431" s="198" t="s">
        <v>135</v>
      </c>
      <c r="AI1431" s="156">
        <f>_xll.qlCalendarAdvance("TARGET",AI1430,AH1431,"mf")</f>
        <v>46056</v>
      </c>
      <c r="AJ1431" s="199">
        <f>_xll.xlShmInterpRateFwd(curveName,AI1431,,5,AI1432)</f>
        <v>1.6406894123404091E-2</v>
      </c>
    </row>
    <row r="1432" spans="34:36" ht="11.25" customHeight="1" x14ac:dyDescent="0.25">
      <c r="AH1432" s="198" t="s">
        <v>135</v>
      </c>
      <c r="AI1432" s="156">
        <f>_xll.qlCalendarAdvance("TARGET",AI1431,AH1432,"mf")</f>
        <v>46063</v>
      </c>
      <c r="AJ1432" s="199">
        <f>_xll.xlShmInterpRateFwd(curveName,AI1432,,5,AI1433)</f>
        <v>1.6443317866270464E-2</v>
      </c>
    </row>
    <row r="1433" spans="34:36" ht="11.25" customHeight="1" x14ac:dyDescent="0.25">
      <c r="AH1433" s="198" t="s">
        <v>135</v>
      </c>
      <c r="AI1433" s="156">
        <f>_xll.qlCalendarAdvance("TARGET",AI1432,AH1433,"mf")</f>
        <v>46070</v>
      </c>
      <c r="AJ1433" s="199">
        <f>_xll.xlShmInterpRateFwd(curveName,AI1433,,5,AI1434)</f>
        <v>1.6479474652877444E-2</v>
      </c>
    </row>
    <row r="1434" spans="34:36" ht="11.25" customHeight="1" x14ac:dyDescent="0.25">
      <c r="AH1434" s="198" t="s">
        <v>135</v>
      </c>
      <c r="AI1434" s="156">
        <f>_xll.qlCalendarAdvance("TARGET",AI1433,AH1434,"mf")</f>
        <v>46077</v>
      </c>
      <c r="AJ1434" s="199">
        <f>_xll.xlShmInterpRateFwd(curveName,AI1434,,5,AI1435)</f>
        <v>1.6515362826680282E-2</v>
      </c>
    </row>
    <row r="1435" spans="34:36" ht="11.25" customHeight="1" x14ac:dyDescent="0.25">
      <c r="AH1435" s="198" t="s">
        <v>135</v>
      </c>
      <c r="AI1435" s="156">
        <f>_xll.qlCalendarAdvance("TARGET",AI1434,AH1435,"mf")</f>
        <v>46084</v>
      </c>
      <c r="AJ1435" s="199">
        <f>_xll.xlShmInterpRateFwd(curveName,AI1435,,5,AI1436)</f>
        <v>1.655098073116815E-2</v>
      </c>
    </row>
    <row r="1436" spans="34:36" ht="11.25" customHeight="1" x14ac:dyDescent="0.25">
      <c r="AH1436" s="198" t="s">
        <v>135</v>
      </c>
      <c r="AI1436" s="156">
        <f>_xll.qlCalendarAdvance("TARGET",AI1435,AH1436,"mf")</f>
        <v>46091</v>
      </c>
      <c r="AJ1436" s="199">
        <f>_xll.xlShmInterpRateFwd(curveName,AI1436,,5,AI1437)</f>
        <v>1.6586326709765814E-2</v>
      </c>
    </row>
    <row r="1437" spans="34:36" ht="11.25" customHeight="1" x14ac:dyDescent="0.25">
      <c r="AH1437" s="198" t="s">
        <v>135</v>
      </c>
      <c r="AI1437" s="156">
        <f>_xll.qlCalendarAdvance("TARGET",AI1436,AH1437,"mf")</f>
        <v>46098</v>
      </c>
      <c r="AJ1437" s="199">
        <f>_xll.xlShmInterpRateFwd(curveName,AI1437,,5,AI1438)</f>
        <v>1.6621401167135386E-2</v>
      </c>
    </row>
    <row r="1438" spans="34:36" ht="11.25" customHeight="1" x14ac:dyDescent="0.25">
      <c r="AH1438" s="198" t="s">
        <v>135</v>
      </c>
      <c r="AI1438" s="156">
        <f>_xll.qlCalendarAdvance("TARGET",AI1437,AH1438,"mf")</f>
        <v>46105</v>
      </c>
      <c r="AJ1438" s="199">
        <f>_xll.xlShmInterpRateFwd(curveName,AI1438,,5,AI1439)</f>
        <v>1.6656237159056744E-2</v>
      </c>
    </row>
    <row r="1439" spans="34:36" ht="11.25" customHeight="1" x14ac:dyDescent="0.25">
      <c r="AH1439" s="198" t="s">
        <v>135</v>
      </c>
      <c r="AI1439" s="156">
        <f>_xll.qlCalendarAdvance("TARGET",AI1438,AH1439,"mf")</f>
        <v>46112</v>
      </c>
      <c r="AJ1439" s="199">
        <f>_xll.xlShmInterpRateFwd(curveName,AI1439,,5,AI1440)</f>
        <v>1.6690862190427778E-2</v>
      </c>
    </row>
    <row r="1440" spans="34:36" ht="11.25" customHeight="1" x14ac:dyDescent="0.25">
      <c r="AH1440" s="198" t="s">
        <v>135</v>
      </c>
      <c r="AI1440" s="156">
        <f>_xll.qlCalendarAdvance("TARGET",AI1439,AH1440,"mf")</f>
        <v>46119</v>
      </c>
      <c r="AJ1440" s="199">
        <f>_xll.xlShmInterpRateFwd(curveName,AI1440,,5,AI1441)</f>
        <v>1.6725276035789074E-2</v>
      </c>
    </row>
    <row r="1441" spans="34:36" ht="11.25" customHeight="1" x14ac:dyDescent="0.25">
      <c r="AH1441" s="198" t="s">
        <v>135</v>
      </c>
      <c r="AI1441" s="156">
        <f>_xll.qlCalendarAdvance("TARGET",AI1440,AH1441,"mf")</f>
        <v>46126</v>
      </c>
      <c r="AJ1441" s="199">
        <f>_xll.xlShmInterpRateFwd(curveName,AI1441,,5,AI1442)</f>
        <v>1.6759477601967158E-2</v>
      </c>
    </row>
    <row r="1442" spans="34:36" ht="11.25" customHeight="1" x14ac:dyDescent="0.25">
      <c r="AH1442" s="198" t="s">
        <v>135</v>
      </c>
      <c r="AI1442" s="156">
        <f>_xll.qlCalendarAdvance("TARGET",AI1441,AH1442,"mf")</f>
        <v>46133</v>
      </c>
      <c r="AJ1442" s="199">
        <f>_xll.xlShmInterpRateFwd(curveName,AI1442,,5,AI1443)</f>
        <v>1.6793465795770623E-2</v>
      </c>
    </row>
    <row r="1443" spans="34:36" ht="11.25" customHeight="1" x14ac:dyDescent="0.25">
      <c r="AH1443" s="198" t="s">
        <v>135</v>
      </c>
      <c r="AI1443" s="156">
        <f>_xll.qlCalendarAdvance("TARGET",AI1442,AH1443,"mf")</f>
        <v>46140</v>
      </c>
      <c r="AJ1443" s="199">
        <f>_xll.xlShmInterpRateFwd(curveName,AI1443,,5,AI1444)</f>
        <v>1.6827239524019159E-2</v>
      </c>
    </row>
    <row r="1444" spans="34:36" ht="11.25" customHeight="1" x14ac:dyDescent="0.25">
      <c r="AH1444" s="198" t="s">
        <v>135</v>
      </c>
      <c r="AI1444" s="156">
        <f>_xll.qlCalendarAdvance("TARGET",AI1443,AH1444,"mf")</f>
        <v>46147</v>
      </c>
      <c r="AJ1444" s="199">
        <f>_xll.xlShmInterpRateFwd(curveName,AI1444,,5,AI1445)</f>
        <v>1.6860797693537873E-2</v>
      </c>
    </row>
    <row r="1445" spans="34:36" ht="11.25" customHeight="1" x14ac:dyDescent="0.25">
      <c r="AH1445" s="198" t="s">
        <v>135</v>
      </c>
      <c r="AI1445" s="156">
        <f>_xll.qlCalendarAdvance("TARGET",AI1444,AH1445,"mf")</f>
        <v>46154</v>
      </c>
      <c r="AJ1445" s="199">
        <f>_xll.xlShmInterpRateFwd(curveName,AI1445,,5,AI1446)</f>
        <v>1.6894139211139986E-2</v>
      </c>
    </row>
    <row r="1446" spans="34:36" ht="11.25" customHeight="1" x14ac:dyDescent="0.25">
      <c r="AH1446" s="198" t="s">
        <v>135</v>
      </c>
      <c r="AI1446" s="156">
        <f>_xll.qlCalendarAdvance("TARGET",AI1445,AH1446,"mf")</f>
        <v>46161</v>
      </c>
      <c r="AJ1446" s="199">
        <f>_xll.xlShmInterpRateFwd(curveName,AI1446,,5,AI1447)</f>
        <v>1.6927262983650094E-2</v>
      </c>
    </row>
    <row r="1447" spans="34:36" ht="11.25" customHeight="1" x14ac:dyDescent="0.25">
      <c r="AH1447" s="198" t="s">
        <v>135</v>
      </c>
      <c r="AI1447" s="156">
        <f>_xll.qlCalendarAdvance("TARGET",AI1446,AH1447,"mf")</f>
        <v>46168</v>
      </c>
      <c r="AJ1447" s="199">
        <f>_xll.xlShmInterpRateFwd(curveName,AI1447,,5,AI1448)</f>
        <v>1.6960167917886893E-2</v>
      </c>
    </row>
    <row r="1448" spans="34:36" ht="11.25" customHeight="1" x14ac:dyDescent="0.25">
      <c r="AH1448" s="198" t="s">
        <v>135</v>
      </c>
      <c r="AI1448" s="156">
        <f>_xll.qlCalendarAdvance("TARGET",AI1447,AH1448,"mf")</f>
        <v>46175</v>
      </c>
      <c r="AJ1448" s="199">
        <f>_xll.xlShmInterpRateFwd(curveName,AI1448,,5,AI1449)</f>
        <v>1.6992852920651676E-2</v>
      </c>
    </row>
    <row r="1449" spans="34:36" ht="11.25" customHeight="1" x14ac:dyDescent="0.25">
      <c r="AH1449" s="198" t="s">
        <v>135</v>
      </c>
      <c r="AI1449" s="156">
        <f>_xll.qlCalendarAdvance("TARGET",AI1448,AH1449,"mf")</f>
        <v>46182</v>
      </c>
      <c r="AJ1449" s="199">
        <f>_xll.xlShmInterpRateFwd(curveName,AI1449,,5,AI1450)</f>
        <v>1.7025316898792137E-2</v>
      </c>
    </row>
    <row r="1450" spans="34:36" ht="11.25" customHeight="1" x14ac:dyDescent="0.25">
      <c r="AH1450" s="198" t="s">
        <v>135</v>
      </c>
      <c r="AI1450" s="156">
        <f>_xll.qlCalendarAdvance("TARGET",AI1449,AH1450,"mf")</f>
        <v>46189</v>
      </c>
      <c r="AJ1450" s="199">
        <f>_xll.xlShmInterpRateFwd(curveName,AI1450,,5,AI1451)</f>
        <v>1.7057558759104006E-2</v>
      </c>
    </row>
    <row r="1451" spans="34:36" ht="11.25" customHeight="1" x14ac:dyDescent="0.25">
      <c r="AH1451" s="198" t="s">
        <v>135</v>
      </c>
      <c r="AI1451" s="156">
        <f>_xll.qlCalendarAdvance("TARGET",AI1450,AH1451,"mf")</f>
        <v>46196</v>
      </c>
      <c r="AJ1451" s="199">
        <f>_xll.xlShmInterpRateFwd(curveName,AI1451,,5,AI1452)</f>
        <v>1.7089577408418027E-2</v>
      </c>
    </row>
    <row r="1452" spans="34:36" ht="11.25" customHeight="1" x14ac:dyDescent="0.25">
      <c r="AH1452" s="198" t="s">
        <v>135</v>
      </c>
      <c r="AI1452" s="156">
        <f>_xll.qlCalendarAdvance("TARGET",AI1451,AH1452,"mf")</f>
        <v>46203</v>
      </c>
      <c r="AJ1452" s="199">
        <f>_xll.xlShmInterpRateFwd(curveName,AI1452,,5,AI1453)</f>
        <v>1.7121371753547901E-2</v>
      </c>
    </row>
    <row r="1453" spans="34:36" ht="11.25" customHeight="1" x14ac:dyDescent="0.25">
      <c r="AH1453" s="198" t="s">
        <v>135</v>
      </c>
      <c r="AI1453" s="156">
        <f>_xll.qlCalendarAdvance("TARGET",AI1452,AH1453,"mf")</f>
        <v>46210</v>
      </c>
      <c r="AJ1453" s="199">
        <f>_xll.xlShmInterpRateFwd(curveName,AI1453,,5,AI1454)</f>
        <v>1.7152940701307778E-2</v>
      </c>
    </row>
    <row r="1454" spans="34:36" ht="11.25" customHeight="1" x14ac:dyDescent="0.25">
      <c r="AH1454" s="198" t="s">
        <v>135</v>
      </c>
      <c r="AI1454" s="156">
        <f>_xll.qlCalendarAdvance("TARGET",AI1453,AH1454,"mf")</f>
        <v>46217</v>
      </c>
      <c r="AJ1454" s="199">
        <f>_xll.xlShmInterpRateFwd(curveName,AI1454,,5,AI1455)</f>
        <v>1.7184283158529719E-2</v>
      </c>
    </row>
    <row r="1455" spans="34:36" ht="11.25" customHeight="1" x14ac:dyDescent="0.25">
      <c r="AH1455" s="198" t="s">
        <v>135</v>
      </c>
      <c r="AI1455" s="156">
        <f>_xll.qlCalendarAdvance("TARGET",AI1454,AH1455,"mf")</f>
        <v>46224</v>
      </c>
      <c r="AJ1455" s="199">
        <f>_xll.xlShmInterpRateFwd(curveName,AI1455,,5,AI1456)</f>
        <v>1.7215398032029042E-2</v>
      </c>
    </row>
    <row r="1456" spans="34:36" ht="11.25" customHeight="1" x14ac:dyDescent="0.25">
      <c r="AH1456" s="198" t="s">
        <v>135</v>
      </c>
      <c r="AI1456" s="156">
        <f>_xll.qlCalendarAdvance("TARGET",AI1455,AH1456,"mf")</f>
        <v>46231</v>
      </c>
      <c r="AJ1456" s="199">
        <f>_xll.xlShmInterpRateFwd(curveName,AI1456,,5,AI1457)</f>
        <v>1.7246284228615984E-2</v>
      </c>
    </row>
    <row r="1457" spans="34:36" ht="11.25" customHeight="1" x14ac:dyDescent="0.25">
      <c r="AH1457" s="198" t="s">
        <v>135</v>
      </c>
      <c r="AI1457" s="156">
        <f>_xll.qlCalendarAdvance("TARGET",AI1456,AH1457,"mf")</f>
        <v>46238</v>
      </c>
      <c r="AJ1457" s="199">
        <f>_xll.xlShmInterpRateFwd(curveName,AI1457,,5,AI1458)</f>
        <v>1.7276940655130576E-2</v>
      </c>
    </row>
    <row r="1458" spans="34:36" ht="11.25" customHeight="1" x14ac:dyDescent="0.25">
      <c r="AH1458" s="198" t="s">
        <v>135</v>
      </c>
      <c r="AI1458" s="156">
        <f>_xll.qlCalendarAdvance("TARGET",AI1457,AH1458,"mf")</f>
        <v>46245</v>
      </c>
      <c r="AJ1458" s="199">
        <f>_xll.xlShmInterpRateFwd(curveName,AI1458,,5,AI1459)</f>
        <v>1.7307366218367426E-2</v>
      </c>
    </row>
    <row r="1459" spans="34:36" ht="11.25" customHeight="1" x14ac:dyDescent="0.25">
      <c r="AH1459" s="198" t="s">
        <v>135</v>
      </c>
      <c r="AI1459" s="156">
        <f>_xll.qlCalendarAdvance("TARGET",AI1458,AH1459,"mf")</f>
        <v>46252</v>
      </c>
      <c r="AJ1459" s="199">
        <f>_xll.xlShmInterpRateFwd(curveName,AI1459,,5,AI1460)</f>
        <v>1.7337559825180072E-2</v>
      </c>
    </row>
    <row r="1460" spans="34:36" ht="11.25" customHeight="1" x14ac:dyDescent="0.25">
      <c r="AH1460" s="198" t="s">
        <v>135</v>
      </c>
      <c r="AI1460" s="156">
        <f>_xll.qlCalendarAdvance("TARGET",AI1459,AH1460,"mf")</f>
        <v>46259</v>
      </c>
      <c r="AJ1460" s="199">
        <f>_xll.xlShmInterpRateFwd(curveName,AI1460,,5,AI1461)</f>
        <v>1.7367520382365251E-2</v>
      </c>
    </row>
    <row r="1461" spans="34:36" ht="11.25" customHeight="1" x14ac:dyDescent="0.25">
      <c r="AH1461" s="198" t="s">
        <v>135</v>
      </c>
      <c r="AI1461" s="156">
        <f>_xll.qlCalendarAdvance("TARGET",AI1460,AH1461,"mf")</f>
        <v>46266</v>
      </c>
      <c r="AJ1461" s="199">
        <f>_xll.xlShmInterpRateFwd(curveName,AI1461,,5,AI1462)</f>
        <v>1.7397246796749848E-2</v>
      </c>
    </row>
    <row r="1462" spans="34:36" ht="11.25" customHeight="1" x14ac:dyDescent="0.25">
      <c r="AH1462" s="198" t="s">
        <v>135</v>
      </c>
      <c r="AI1462" s="156">
        <f>_xll.qlCalendarAdvance("TARGET",AI1461,AH1462,"mf")</f>
        <v>46273</v>
      </c>
      <c r="AJ1462" s="199">
        <f>_xll.xlShmInterpRateFwd(curveName,AI1462,,5,AI1463)</f>
        <v>1.7426737975173665E-2</v>
      </c>
    </row>
    <row r="1463" spans="34:36" ht="11.25" customHeight="1" x14ac:dyDescent="0.25">
      <c r="AH1463" s="198" t="s">
        <v>135</v>
      </c>
      <c r="AI1463" s="156">
        <f>_xll.qlCalendarAdvance("TARGET",AI1462,AH1463,"mf")</f>
        <v>46280</v>
      </c>
      <c r="AJ1463" s="199">
        <f>_xll.xlShmInterpRateFwd(curveName,AI1463,,5,AI1464)</f>
        <v>1.7455992824437338E-2</v>
      </c>
    </row>
    <row r="1464" spans="34:36" ht="11.25" customHeight="1" x14ac:dyDescent="0.25">
      <c r="AH1464" s="198" t="s">
        <v>135</v>
      </c>
      <c r="AI1464" s="156">
        <f>_xll.qlCalendarAdvance("TARGET",AI1463,AH1464,"mf")</f>
        <v>46287</v>
      </c>
      <c r="AJ1464" s="199">
        <f>_xll.xlShmInterpRateFwd(curveName,AI1464,,5,AI1465)</f>
        <v>1.7485010251389359E-2</v>
      </c>
    </row>
    <row r="1465" spans="34:36" ht="11.25" customHeight="1" x14ac:dyDescent="0.25">
      <c r="AH1465" s="198" t="s">
        <v>135</v>
      </c>
      <c r="AI1465" s="156">
        <f>_xll.qlCalendarAdvance("TARGET",AI1464,AH1465,"mf")</f>
        <v>46294</v>
      </c>
      <c r="AJ1465" s="199">
        <f>_xll.xlShmInterpRateFwd(curveName,AI1465,,5,AI1466)</f>
        <v>1.7513789162833474E-2</v>
      </c>
    </row>
    <row r="1466" spans="34:36" ht="11.25" customHeight="1" x14ac:dyDescent="0.25">
      <c r="AH1466" s="198" t="s">
        <v>135</v>
      </c>
      <c r="AI1466" s="156">
        <f>_xll.qlCalendarAdvance("TARGET",AI1465,AH1466,"mf")</f>
        <v>46301</v>
      </c>
      <c r="AJ1466" s="199">
        <f>_xll.xlShmInterpRateFwd(curveName,AI1466,,5,AI1467)</f>
        <v>1.754232846560989E-2</v>
      </c>
    </row>
    <row r="1467" spans="34:36" ht="11.25" customHeight="1" x14ac:dyDescent="0.25">
      <c r="AH1467" s="198" t="s">
        <v>135</v>
      </c>
      <c r="AI1467" s="156">
        <f>_xll.qlCalendarAdvance("TARGET",AI1466,AH1467,"mf")</f>
        <v>46308</v>
      </c>
      <c r="AJ1467" s="199">
        <f>_xll.xlShmInterpRateFwd(curveName,AI1467,,5,AI1468)</f>
        <v>1.7570627066537444E-2</v>
      </c>
    </row>
    <row r="1468" spans="34:36" ht="11.25" customHeight="1" x14ac:dyDescent="0.25">
      <c r="AH1468" s="198" t="s">
        <v>135</v>
      </c>
      <c r="AI1468" s="156">
        <f>_xll.qlCalendarAdvance("TARGET",AI1467,AH1468,"mf")</f>
        <v>46315</v>
      </c>
      <c r="AJ1468" s="199">
        <f>_xll.xlShmInterpRateFwd(curveName,AI1468,,5,AI1469)</f>
        <v>1.7598683872454252E-2</v>
      </c>
    </row>
    <row r="1469" spans="34:36" ht="11.25" customHeight="1" x14ac:dyDescent="0.25">
      <c r="AH1469" s="198" t="s">
        <v>135</v>
      </c>
      <c r="AI1469" s="156">
        <f>_xll.qlCalendarAdvance("TARGET",AI1468,AH1469,"mf")</f>
        <v>46322</v>
      </c>
      <c r="AJ1469" s="199">
        <f>_xll.xlShmInterpRateFwd(curveName,AI1469,,5,AI1470)</f>
        <v>1.7626497790188846E-2</v>
      </c>
    </row>
    <row r="1470" spans="34:36" ht="11.25" customHeight="1" x14ac:dyDescent="0.25">
      <c r="AH1470" s="198" t="s">
        <v>135</v>
      </c>
      <c r="AI1470" s="156">
        <f>_xll.qlCalendarAdvance("TARGET",AI1469,AH1470,"mf")</f>
        <v>46329</v>
      </c>
      <c r="AJ1470" s="199">
        <f>_xll.xlShmInterpRateFwd(curveName,AI1470,,5,AI1471)</f>
        <v>1.7654067726554493E-2</v>
      </c>
    </row>
    <row r="1471" spans="34:36" ht="11.25" customHeight="1" x14ac:dyDescent="0.25">
      <c r="AH1471" s="198" t="s">
        <v>135</v>
      </c>
      <c r="AI1471" s="156">
        <f>_xll.qlCalendarAdvance("TARGET",AI1470,AH1471,"mf")</f>
        <v>46336</v>
      </c>
      <c r="AJ1471" s="199">
        <f>_xll.xlShmInterpRateFwd(curveName,AI1471,,5,AI1472)</f>
        <v>1.7681392588407209E-2</v>
      </c>
    </row>
    <row r="1472" spans="34:36" ht="11.25" customHeight="1" x14ac:dyDescent="0.25">
      <c r="AH1472" s="198" t="s">
        <v>135</v>
      </c>
      <c r="AI1472" s="156">
        <f>_xll.qlCalendarAdvance("TARGET",AI1471,AH1472,"mf")</f>
        <v>46343</v>
      </c>
      <c r="AJ1472" s="199">
        <f>_xll.xlShmInterpRateFwd(curveName,AI1472,,5,AI1473)</f>
        <v>1.7708471282558983E-2</v>
      </c>
    </row>
    <row r="1473" spans="34:36" ht="11.25" customHeight="1" x14ac:dyDescent="0.25">
      <c r="AH1473" s="198" t="s">
        <v>135</v>
      </c>
      <c r="AI1473" s="156">
        <f>_xll.qlCalendarAdvance("TARGET",AI1472,AH1473,"mf")</f>
        <v>46350</v>
      </c>
      <c r="AJ1473" s="199">
        <f>_xll.xlShmInterpRateFwd(curveName,AI1473,,5,AI1474)</f>
        <v>1.773530271585896E-2</v>
      </c>
    </row>
    <row r="1474" spans="34:36" ht="11.25" customHeight="1" x14ac:dyDescent="0.25">
      <c r="AH1474" s="198" t="s">
        <v>135</v>
      </c>
      <c r="AI1474" s="156">
        <f>_xll.qlCalendarAdvance("TARGET",AI1473,AH1474,"mf")</f>
        <v>46357</v>
      </c>
      <c r="AJ1474" s="199">
        <f>_xll.xlShmInterpRateFwd(curveName,AI1474,,5,AI1475)</f>
        <v>1.776188579513565E-2</v>
      </c>
    </row>
    <row r="1475" spans="34:36" ht="11.25" customHeight="1" x14ac:dyDescent="0.25">
      <c r="AH1475" s="198" t="s">
        <v>135</v>
      </c>
      <c r="AI1475" s="156">
        <f>_xll.qlCalendarAdvance("TARGET",AI1474,AH1475,"mf")</f>
        <v>46364</v>
      </c>
      <c r="AJ1475" s="199">
        <f>_xll.xlShmInterpRateFwd(curveName,AI1475,,5,AI1476)</f>
        <v>1.7788219427220163E-2</v>
      </c>
    </row>
    <row r="1476" spans="34:36" ht="11.25" customHeight="1" x14ac:dyDescent="0.25">
      <c r="AH1476" s="198" t="s">
        <v>135</v>
      </c>
      <c r="AI1476" s="156">
        <f>_xll.qlCalendarAdvance("TARGET",AI1475,AH1476,"mf")</f>
        <v>46371</v>
      </c>
      <c r="AJ1476" s="199">
        <f>_xll.xlShmInterpRateFwd(curveName,AI1476,,5,AI1477)</f>
        <v>1.7814302518963727E-2</v>
      </c>
    </row>
    <row r="1477" spans="34:36" ht="11.25" customHeight="1" x14ac:dyDescent="0.25">
      <c r="AH1477" s="198" t="s">
        <v>135</v>
      </c>
      <c r="AI1477" s="156">
        <f>_xll.qlCalendarAdvance("TARGET",AI1476,AH1477,"mf")</f>
        <v>46378</v>
      </c>
      <c r="AJ1477" s="199">
        <f>_xll.xlShmInterpRateFwd(curveName,AI1477,,5,AI1478)</f>
        <v>1.7840133977191419E-2</v>
      </c>
    </row>
    <row r="1478" spans="34:36" ht="11.25" customHeight="1" x14ac:dyDescent="0.25">
      <c r="AH1478" s="198" t="s">
        <v>135</v>
      </c>
      <c r="AI1478" s="156">
        <f>_xll.qlCalendarAdvance("TARGET",AI1477,AH1478,"mf")</f>
        <v>46385</v>
      </c>
      <c r="AJ1478" s="199">
        <f>_xll.xlShmInterpRateFwd(curveName,AI1478,,5,AI1479)</f>
        <v>1.7865712708748642E-2</v>
      </c>
    </row>
    <row r="1479" spans="34:36" ht="11.25" customHeight="1" x14ac:dyDescent="0.25">
      <c r="AH1479" s="198" t="s">
        <v>135</v>
      </c>
      <c r="AI1479" s="156">
        <f>_xll.qlCalendarAdvance("TARGET",AI1478,AH1479,"mf")</f>
        <v>46392</v>
      </c>
      <c r="AJ1479" s="199">
        <f>_xll.xlShmInterpRateFwd(curveName,AI1479,,5,AI1480)</f>
        <v>1.7891037620489627E-2</v>
      </c>
    </row>
    <row r="1480" spans="34:36" ht="11.25" customHeight="1" x14ac:dyDescent="0.25">
      <c r="AH1480" s="198" t="s">
        <v>135</v>
      </c>
      <c r="AI1480" s="156">
        <f>_xll.qlCalendarAdvance("TARGET",AI1479,AH1480,"mf")</f>
        <v>46399</v>
      </c>
      <c r="AJ1480" s="199">
        <f>_xll.xlShmInterpRateFwd(curveName,AI1480,,5,AI1481)</f>
        <v>1.7916107619236989E-2</v>
      </c>
    </row>
    <row r="1481" spans="34:36" ht="11.25" customHeight="1" x14ac:dyDescent="0.25">
      <c r="AH1481" s="198" t="s">
        <v>135</v>
      </c>
      <c r="AI1481" s="156">
        <f>_xll.qlCalendarAdvance("TARGET",AI1480,AH1481,"mf")</f>
        <v>46406</v>
      </c>
      <c r="AJ1481" s="199">
        <f>_xll.xlShmInterpRateFwd(curveName,AI1481,,5,AI1482)</f>
        <v>1.7940921611851356E-2</v>
      </c>
    </row>
    <row r="1482" spans="34:36" ht="11.25" customHeight="1" x14ac:dyDescent="0.25">
      <c r="AH1482" s="198" t="s">
        <v>135</v>
      </c>
      <c r="AI1482" s="156">
        <f>_xll.qlCalendarAdvance("TARGET",AI1481,AH1482,"mf")</f>
        <v>46413</v>
      </c>
      <c r="AJ1482" s="199">
        <f>_xll.xlShmInterpRateFwd(curveName,AI1482,,5,AI1483)</f>
        <v>1.7965478505173545E-2</v>
      </c>
    </row>
    <row r="1483" spans="34:36" ht="11.25" customHeight="1" x14ac:dyDescent="0.25">
      <c r="AH1483" s="198" t="s">
        <v>135</v>
      </c>
      <c r="AI1483" s="156">
        <f>_xll.qlCalendarAdvance("TARGET",AI1482,AH1483,"mf")</f>
        <v>46420</v>
      </c>
      <c r="AJ1483" s="199">
        <f>_xll.xlShmInterpRateFwd(curveName,AI1483,,5,AI1484)</f>
        <v>1.7989777206047837E-2</v>
      </c>
    </row>
    <row r="1484" spans="34:36" ht="11.25" customHeight="1" x14ac:dyDescent="0.25">
      <c r="AH1484" s="198" t="s">
        <v>135</v>
      </c>
      <c r="AI1484" s="156">
        <f>_xll.qlCalendarAdvance("TARGET",AI1483,AH1484,"mf")</f>
        <v>46427</v>
      </c>
      <c r="AJ1484" s="199">
        <f>_xll.xlShmInterpRateFwd(curveName,AI1484,,5,AI1485)</f>
        <v>1.8013816621339471E-2</v>
      </c>
    </row>
    <row r="1485" spans="34:36" ht="11.25" customHeight="1" x14ac:dyDescent="0.25">
      <c r="AH1485" s="198" t="s">
        <v>135</v>
      </c>
      <c r="AI1485" s="156">
        <f>_xll.qlCalendarAdvance("TARGET",AI1484,AH1485,"mf")</f>
        <v>46434</v>
      </c>
      <c r="AJ1485" s="199">
        <f>_xll.xlShmInterpRateFwd(curveName,AI1485,,5,AI1486)</f>
        <v>1.8037595657894191E-2</v>
      </c>
    </row>
    <row r="1486" spans="34:36" ht="11.25" customHeight="1" x14ac:dyDescent="0.25">
      <c r="AH1486" s="198" t="s">
        <v>135</v>
      </c>
      <c r="AI1486" s="156">
        <f>_xll.qlCalendarAdvance("TARGET",AI1485,AH1486,"mf")</f>
        <v>46441</v>
      </c>
      <c r="AJ1486" s="199">
        <f>_xll.xlShmInterpRateFwd(curveName,AI1486,,5,AI1487)</f>
        <v>1.8061113222561539E-2</v>
      </c>
    </row>
    <row r="1487" spans="34:36" ht="11.25" customHeight="1" x14ac:dyDescent="0.25">
      <c r="AH1487" s="198" t="s">
        <v>135</v>
      </c>
      <c r="AI1487" s="156">
        <f>_xll.qlCalendarAdvance("TARGET",AI1486,AH1487,"mf")</f>
        <v>46448</v>
      </c>
      <c r="AJ1487" s="199">
        <f>_xll.xlShmInterpRateFwd(curveName,AI1487,,5,AI1488)</f>
        <v>1.8084368222194953E-2</v>
      </c>
    </row>
    <row r="1488" spans="34:36" ht="11.25" customHeight="1" x14ac:dyDescent="0.25">
      <c r="AH1488" s="198" t="s">
        <v>135</v>
      </c>
      <c r="AI1488" s="156">
        <f>_xll.qlCalendarAdvance("TARGET",AI1487,AH1488,"mf")</f>
        <v>46455</v>
      </c>
      <c r="AJ1488" s="199">
        <f>_xll.xlShmInterpRateFwd(curveName,AI1488,,5,AI1489)</f>
        <v>1.810735956366347E-2</v>
      </c>
    </row>
    <row r="1489" spans="34:36" ht="11.25" customHeight="1" x14ac:dyDescent="0.25">
      <c r="AH1489" s="198" t="s">
        <v>135</v>
      </c>
      <c r="AI1489" s="156">
        <f>_xll.qlCalendarAdvance("TARGET",AI1488,AH1489,"mf")</f>
        <v>46462</v>
      </c>
      <c r="AJ1489" s="199">
        <f>_xll.xlShmInterpRateFwd(curveName,AI1489,,5,AI1490)</f>
        <v>1.8130086201997849E-2</v>
      </c>
    </row>
    <row r="1490" spans="34:36" ht="11.25" customHeight="1" x14ac:dyDescent="0.25">
      <c r="AH1490" s="198" t="s">
        <v>135</v>
      </c>
      <c r="AI1490" s="156">
        <f>_xll.qlCalendarAdvance("TARGET",AI1489,AH1490,"mf")</f>
        <v>46469</v>
      </c>
      <c r="AJ1490" s="199">
        <f>_xll.xlShmInterpRateFwd(curveName,AI1490,,5,AI1491)</f>
        <v>1.8152571566751707E-2</v>
      </c>
    </row>
    <row r="1491" spans="34:36" ht="11.25" customHeight="1" x14ac:dyDescent="0.25">
      <c r="AH1491" s="198" t="s">
        <v>135</v>
      </c>
      <c r="AI1491" s="156">
        <f>_xll.qlCalendarAdvance("TARGET",AI1490,AH1491,"mf")</f>
        <v>46476</v>
      </c>
      <c r="AJ1491" s="199">
        <f>_xll.xlShmInterpRateFwd(curveName,AI1491,,5,AI1492)</f>
        <v>1.8174879222289969E-2</v>
      </c>
    </row>
    <row r="1492" spans="34:36" ht="11.25" customHeight="1" x14ac:dyDescent="0.25">
      <c r="AH1492" s="198" t="s">
        <v>135</v>
      </c>
      <c r="AI1492" s="156">
        <f>_xll.qlCalendarAdvance("TARGET",AI1491,AH1492,"mf")</f>
        <v>46483</v>
      </c>
      <c r="AJ1492" s="199">
        <f>_xll.xlShmInterpRateFwd(curveName,AI1492,,5,AI1493)</f>
        <v>1.8197019221377272E-2</v>
      </c>
    </row>
    <row r="1493" spans="34:36" ht="11.25" customHeight="1" x14ac:dyDescent="0.25">
      <c r="AH1493" s="198" t="s">
        <v>135</v>
      </c>
      <c r="AI1493" s="156">
        <f>_xll.qlCalendarAdvance("TARGET",AI1492,AH1493,"mf")</f>
        <v>46490</v>
      </c>
      <c r="AJ1493" s="199">
        <f>_xll.xlShmInterpRateFwd(curveName,AI1493,,5,AI1494)</f>
        <v>1.8218991229761183E-2</v>
      </c>
    </row>
    <row r="1494" spans="34:36" ht="11.25" customHeight="1" x14ac:dyDescent="0.25">
      <c r="AH1494" s="198" t="s">
        <v>135</v>
      </c>
      <c r="AI1494" s="156">
        <f>_xll.qlCalendarAdvance("TARGET",AI1493,AH1494,"mf")</f>
        <v>46497</v>
      </c>
      <c r="AJ1494" s="199">
        <f>_xll.xlShmInterpRateFwd(curveName,AI1494,,5,AI1495)</f>
        <v>1.8240794913214543E-2</v>
      </c>
    </row>
    <row r="1495" spans="34:36" ht="11.25" customHeight="1" x14ac:dyDescent="0.25">
      <c r="AH1495" s="198" t="s">
        <v>135</v>
      </c>
      <c r="AI1495" s="156">
        <f>_xll.qlCalendarAdvance("TARGET",AI1494,AH1495,"mf")</f>
        <v>46504</v>
      </c>
      <c r="AJ1495" s="199">
        <f>_xll.xlShmInterpRateFwd(curveName,AI1495,,5,AI1496)</f>
        <v>1.8262429937494971E-2</v>
      </c>
    </row>
    <row r="1496" spans="34:36" ht="11.25" customHeight="1" x14ac:dyDescent="0.25">
      <c r="AH1496" s="198" t="s">
        <v>135</v>
      </c>
      <c r="AI1496" s="156">
        <f>_xll.qlCalendarAdvance("TARGET",AI1495,AH1496,"mf")</f>
        <v>46511</v>
      </c>
      <c r="AJ1496" s="199">
        <f>_xll.xlShmInterpRateFwd(curveName,AI1496,,5,AI1497)</f>
        <v>1.8283895968362225E-2</v>
      </c>
    </row>
    <row r="1497" spans="34:36" ht="11.25" customHeight="1" x14ac:dyDescent="0.25">
      <c r="AH1497" s="198" t="s">
        <v>135</v>
      </c>
      <c r="AI1497" s="156">
        <f>_xll.qlCalendarAdvance("TARGET",AI1496,AH1497,"mf")</f>
        <v>46518</v>
      </c>
      <c r="AJ1497" s="199">
        <f>_xll.xlShmInterpRateFwd(curveName,AI1497,,5,AI1498)</f>
        <v>1.8305192671601436E-2</v>
      </c>
    </row>
    <row r="1498" spans="34:36" ht="11.25" customHeight="1" x14ac:dyDescent="0.25">
      <c r="AH1498" s="198" t="s">
        <v>135</v>
      </c>
      <c r="AI1498" s="156">
        <f>_xll.qlCalendarAdvance("TARGET",AI1497,AH1498,"mf")</f>
        <v>46525</v>
      </c>
      <c r="AJ1498" s="199">
        <f>_xll.xlShmInterpRateFwd(curveName,AI1498,,5,AI1499)</f>
        <v>1.8326319712959373E-2</v>
      </c>
    </row>
    <row r="1499" spans="34:36" ht="11.25" customHeight="1" x14ac:dyDescent="0.25">
      <c r="AH1499" s="198" t="s">
        <v>135</v>
      </c>
      <c r="AI1499" s="156">
        <f>_xll.qlCalendarAdvance("TARGET",AI1498,AH1499,"mf")</f>
        <v>46532</v>
      </c>
      <c r="AJ1499" s="199">
        <f>_xll.xlShmInterpRateFwd(curveName,AI1499,,5,AI1500)</f>
        <v>1.8347276758219792E-2</v>
      </c>
    </row>
    <row r="1500" spans="34:36" ht="11.25" customHeight="1" x14ac:dyDescent="0.25">
      <c r="AH1500" s="198" t="s">
        <v>135</v>
      </c>
      <c r="AI1500" s="156">
        <f>_xll.qlCalendarAdvance("TARGET",AI1499,AH1500,"mf")</f>
        <v>46539</v>
      </c>
      <c r="AJ1500" s="199">
        <f>_xll.xlShmInterpRateFwd(curveName,AI1500,,5,AI1501)</f>
        <v>1.8368063473139729E-2</v>
      </c>
    </row>
    <row r="1501" spans="34:36" ht="11.25" customHeight="1" x14ac:dyDescent="0.25">
      <c r="AH1501" s="198" t="s">
        <v>135</v>
      </c>
      <c r="AI1501" s="156">
        <f>_xll.qlCalendarAdvance("TARGET",AI1500,AH1501,"mf")</f>
        <v>46546</v>
      </c>
      <c r="AJ1501" s="199">
        <f>_xll.xlShmInterpRateFwd(curveName,AI1501,,5,AI1502)</f>
        <v>1.8388679523495877E-2</v>
      </c>
    </row>
    <row r="1502" spans="34:36" ht="11.25" customHeight="1" x14ac:dyDescent="0.25">
      <c r="AH1502" s="198" t="s">
        <v>135</v>
      </c>
      <c r="AI1502" s="156">
        <f>_xll.qlCalendarAdvance("TARGET",AI1501,AH1502,"mf")</f>
        <v>46553</v>
      </c>
      <c r="AJ1502" s="199">
        <f>_xll.xlShmInterpRateFwd(curveName,AI1502,,5,AI1503)</f>
        <v>1.8409124575067205E-2</v>
      </c>
    </row>
    <row r="1503" spans="34:36" ht="11.25" customHeight="1" x14ac:dyDescent="0.25">
      <c r="AH1503" s="198" t="s">
        <v>135</v>
      </c>
      <c r="AI1503" s="156">
        <f>_xll.qlCalendarAdvance("TARGET",AI1502,AH1503,"mf")</f>
        <v>46560</v>
      </c>
      <c r="AJ1503" s="199">
        <f>_xll.xlShmInterpRateFwd(curveName,AI1503,,5,AI1504)</f>
        <v>1.8429398293611832E-2</v>
      </c>
    </row>
    <row r="1504" spans="34:36" ht="11.25" customHeight="1" x14ac:dyDescent="0.25">
      <c r="AH1504" s="198" t="s">
        <v>135</v>
      </c>
      <c r="AI1504" s="156">
        <f>_xll.qlCalendarAdvance("TARGET",AI1503,AH1504,"mf")</f>
        <v>46567</v>
      </c>
      <c r="AJ1504" s="199">
        <f>_xll.xlShmInterpRateFwd(curveName,AI1504,,5,AI1505)</f>
        <v>1.8449500344919174E-2</v>
      </c>
    </row>
    <row r="1505" spans="34:36" ht="11.25" customHeight="1" x14ac:dyDescent="0.25">
      <c r="AH1505" s="198" t="s">
        <v>135</v>
      </c>
      <c r="AI1505" s="156">
        <f>_xll.qlCalendarAdvance("TARGET",AI1504,AH1505,"mf")</f>
        <v>46574</v>
      </c>
      <c r="AJ1505" s="199">
        <f>_xll.xlShmInterpRateFwd(curveName,AI1505,,5,AI1506)</f>
        <v>1.8469430394752032E-2</v>
      </c>
    </row>
    <row r="1506" spans="34:36" ht="11.25" customHeight="1" x14ac:dyDescent="0.25">
      <c r="AH1506" s="198" t="s">
        <v>135</v>
      </c>
      <c r="AI1506" s="156">
        <f>_xll.qlCalendarAdvance("TARGET",AI1505,AH1506,"mf")</f>
        <v>46581</v>
      </c>
      <c r="AJ1506" s="199">
        <f>_xll.xlShmInterpRateFwd(curveName,AI1506,,5,AI1507)</f>
        <v>1.8489188108898762E-2</v>
      </c>
    </row>
    <row r="1507" spans="34:36" ht="11.25" customHeight="1" x14ac:dyDescent="0.25">
      <c r="AH1507" s="198" t="s">
        <v>135</v>
      </c>
      <c r="AI1507" s="156">
        <f>_xll.qlCalendarAdvance("TARGET",AI1506,AH1507,"mf")</f>
        <v>46588</v>
      </c>
      <c r="AJ1507" s="199">
        <f>_xll.xlShmInterpRateFwd(curveName,AI1507,,5,AI1508)</f>
        <v>1.8508773153115367E-2</v>
      </c>
    </row>
    <row r="1508" spans="34:36" ht="11.25" customHeight="1" x14ac:dyDescent="0.25">
      <c r="AH1508" s="198" t="s">
        <v>135</v>
      </c>
      <c r="AI1508" s="156">
        <f>_xll.qlCalendarAdvance("TARGET",AI1507,AH1508,"mf")</f>
        <v>46595</v>
      </c>
      <c r="AJ1508" s="199">
        <f>_xll.xlShmInterpRateFwd(curveName,AI1508,,5,AI1509)</f>
        <v>1.8528185193206603E-2</v>
      </c>
    </row>
    <row r="1509" spans="34:36" ht="11.25" customHeight="1" x14ac:dyDescent="0.25">
      <c r="AH1509" s="198" t="s">
        <v>135</v>
      </c>
      <c r="AI1509" s="156">
        <f>_xll.qlCalendarAdvance("TARGET",AI1508,AH1509,"mf")</f>
        <v>46602</v>
      </c>
      <c r="AJ1509" s="199">
        <f>_xll.xlShmInterpRateFwd(curveName,AI1509,,5,AI1510)</f>
        <v>1.8547423894944921E-2</v>
      </c>
    </row>
    <row r="1510" spans="34:36" ht="11.25" customHeight="1" x14ac:dyDescent="0.25">
      <c r="AH1510" s="198" t="s">
        <v>135</v>
      </c>
      <c r="AI1510" s="156">
        <f>_xll.qlCalendarAdvance("TARGET",AI1509,AH1510,"mf")</f>
        <v>46609</v>
      </c>
      <c r="AJ1510" s="199">
        <f>_xll.xlShmInterpRateFwd(curveName,AI1510,,5,AI1511)</f>
        <v>1.8566488924093655E-2</v>
      </c>
    </row>
    <row r="1511" spans="34:36" ht="11.25" customHeight="1" x14ac:dyDescent="0.25">
      <c r="AH1511" s="198" t="s">
        <v>135</v>
      </c>
      <c r="AI1511" s="156">
        <f>_xll.qlCalendarAdvance("TARGET",AI1510,AH1511,"mf")</f>
        <v>46616</v>
      </c>
      <c r="AJ1511" s="199">
        <f>_xll.xlShmInterpRateFwd(curveName,AI1511,,5,AI1512)</f>
        <v>1.8585379946464961E-2</v>
      </c>
    </row>
    <row r="1512" spans="34:36" ht="11.25" customHeight="1" x14ac:dyDescent="0.25">
      <c r="AH1512" s="198" t="s">
        <v>135</v>
      </c>
      <c r="AI1512" s="156">
        <f>_xll.qlCalendarAdvance("TARGET",AI1511,AH1512,"mf")</f>
        <v>46623</v>
      </c>
      <c r="AJ1512" s="199">
        <f>_xll.xlShmInterpRateFwd(curveName,AI1512,,5,AI1513)</f>
        <v>1.8604096627821382E-2</v>
      </c>
    </row>
    <row r="1513" spans="34:36" ht="11.25" customHeight="1" x14ac:dyDescent="0.25">
      <c r="AH1513" s="198" t="s">
        <v>135</v>
      </c>
      <c r="AI1513" s="156">
        <f>_xll.qlCalendarAdvance("TARGET",AI1512,AH1513,"mf")</f>
        <v>46630</v>
      </c>
      <c r="AJ1513" s="199">
        <f>_xll.xlShmInterpRateFwd(curveName,AI1513,,5,AI1514)</f>
        <v>1.8622638633951156E-2</v>
      </c>
    </row>
    <row r="1514" spans="34:36" ht="11.25" customHeight="1" x14ac:dyDescent="0.25">
      <c r="AH1514" s="198" t="s">
        <v>135</v>
      </c>
      <c r="AI1514" s="156">
        <f>_xll.qlCalendarAdvance("TARGET",AI1513,AH1514,"mf")</f>
        <v>46637</v>
      </c>
      <c r="AJ1514" s="199">
        <f>_xll.xlShmInterpRateFwd(curveName,AI1514,,5,AI1515)</f>
        <v>1.864100563065087E-2</v>
      </c>
    </row>
    <row r="1515" spans="34:36" ht="11.25" customHeight="1" x14ac:dyDescent="0.25">
      <c r="AH1515" s="198" t="s">
        <v>135</v>
      </c>
      <c r="AI1515" s="156">
        <f>_xll.qlCalendarAdvance("TARGET",AI1514,AH1515,"mf")</f>
        <v>46644</v>
      </c>
      <c r="AJ1515" s="199">
        <f>_xll.xlShmInterpRateFwd(curveName,AI1515,,5,AI1516)</f>
        <v>1.8659197283690736E-2</v>
      </c>
    </row>
    <row r="1516" spans="34:36" ht="11.25" customHeight="1" x14ac:dyDescent="0.25">
      <c r="AH1516" s="198" t="s">
        <v>135</v>
      </c>
      <c r="AI1516" s="156">
        <f>_xll.qlCalendarAdvance("TARGET",AI1515,AH1516,"mf")</f>
        <v>46651</v>
      </c>
      <c r="AJ1516" s="199">
        <f>_xll.xlShmInterpRateFwd(curveName,AI1516,,5,AI1517)</f>
        <v>1.8677213258884103E-2</v>
      </c>
    </row>
    <row r="1517" spans="34:36" ht="11.25" customHeight="1" x14ac:dyDescent="0.25">
      <c r="AH1517" s="198" t="s">
        <v>135</v>
      </c>
      <c r="AI1517" s="156">
        <f>_xll.qlCalendarAdvance("TARGET",AI1516,AH1517,"mf")</f>
        <v>46658</v>
      </c>
      <c r="AJ1517" s="199">
        <f>_xll.xlShmInterpRateFwd(curveName,AI1517,,5,AI1518)</f>
        <v>1.8695053222000598E-2</v>
      </c>
    </row>
    <row r="1518" spans="34:36" ht="11.25" customHeight="1" x14ac:dyDescent="0.25">
      <c r="AH1518" s="198" t="s">
        <v>135</v>
      </c>
      <c r="AI1518" s="156">
        <f>_xll.qlCalendarAdvance("TARGET",AI1517,AH1518,"mf")</f>
        <v>46665</v>
      </c>
      <c r="AJ1518" s="199">
        <f>_xll.xlShmInterpRateFwd(curveName,AI1518,,5,AI1519)</f>
        <v>1.8712716838841476E-2</v>
      </c>
    </row>
    <row r="1519" spans="34:36" ht="11.25" customHeight="1" x14ac:dyDescent="0.25">
      <c r="AH1519" s="198" t="s">
        <v>135</v>
      </c>
      <c r="AI1519" s="156">
        <f>_xll.qlCalendarAdvance("TARGET",AI1518,AH1519,"mf")</f>
        <v>46672</v>
      </c>
      <c r="AJ1519" s="199">
        <f>_xll.xlShmInterpRateFwd(curveName,AI1519,,5,AI1520)</f>
        <v>1.8730203775181677E-2</v>
      </c>
    </row>
    <row r="1520" spans="34:36" ht="11.25" customHeight="1" x14ac:dyDescent="0.25">
      <c r="AH1520" s="198" t="s">
        <v>135</v>
      </c>
      <c r="AI1520" s="156">
        <f>_xll.qlCalendarAdvance("TARGET",AI1519,AH1520,"mf")</f>
        <v>46679</v>
      </c>
      <c r="AJ1520" s="199">
        <f>_xll.xlShmInterpRateFwd(curveName,AI1520,,5,AI1521)</f>
        <v>1.874751369685097E-2</v>
      </c>
    </row>
    <row r="1521" spans="34:36" ht="11.25" customHeight="1" x14ac:dyDescent="0.25">
      <c r="AH1521" s="198" t="s">
        <v>135</v>
      </c>
      <c r="AI1521" s="156">
        <f>_xll.qlCalendarAdvance("TARGET",AI1520,AH1521,"mf")</f>
        <v>46686</v>
      </c>
      <c r="AJ1521" s="199">
        <f>_xll.xlShmInterpRateFwd(curveName,AI1521,,5,AI1522)</f>
        <v>1.8764646269618129E-2</v>
      </c>
    </row>
    <row r="1522" spans="34:36" ht="11.25" customHeight="1" x14ac:dyDescent="0.25">
      <c r="AH1522" s="198" t="s">
        <v>135</v>
      </c>
      <c r="AI1522" s="156">
        <f>_xll.qlCalendarAdvance("TARGET",AI1521,AH1522,"mf")</f>
        <v>46693</v>
      </c>
      <c r="AJ1522" s="199">
        <f>_xll.xlShmInterpRateFwd(curveName,AI1522,,5,AI1523)</f>
        <v>1.878160115928941E-2</v>
      </c>
    </row>
    <row r="1523" spans="34:36" ht="11.25" customHeight="1" x14ac:dyDescent="0.25">
      <c r="AH1523" s="198" t="s">
        <v>135</v>
      </c>
      <c r="AI1523" s="156">
        <f>_xll.qlCalendarAdvance("TARGET",AI1522,AH1523,"mf")</f>
        <v>46700</v>
      </c>
      <c r="AJ1523" s="199">
        <f>_xll.xlShmInterpRateFwd(curveName,AI1523,,5,AI1524)</f>
        <v>1.8798378031650648E-2</v>
      </c>
    </row>
    <row r="1524" spans="34:36" ht="11.25" customHeight="1" x14ac:dyDescent="0.25">
      <c r="AH1524" s="198" t="s">
        <v>135</v>
      </c>
      <c r="AI1524" s="156">
        <f>_xll.qlCalendarAdvance("TARGET",AI1523,AH1524,"mf")</f>
        <v>46707</v>
      </c>
      <c r="AJ1524" s="199">
        <f>_xll.xlShmInterpRateFwd(curveName,AI1524,,5,AI1525)</f>
        <v>1.8814976552525241E-2</v>
      </c>
    </row>
    <row r="1525" spans="34:36" ht="11.25" customHeight="1" x14ac:dyDescent="0.25">
      <c r="AH1525" s="198" t="s">
        <v>135</v>
      </c>
      <c r="AI1525" s="156">
        <f>_xll.qlCalendarAdvance("TARGET",AI1524,AH1525,"mf")</f>
        <v>46714</v>
      </c>
      <c r="AJ1525" s="199">
        <f>_xll.xlShmInterpRateFwd(curveName,AI1525,,5,AI1526)</f>
        <v>1.8831396387693024E-2</v>
      </c>
    </row>
    <row r="1526" spans="34:36" ht="11.25" customHeight="1" x14ac:dyDescent="0.25">
      <c r="AH1526" s="198" t="s">
        <v>135</v>
      </c>
      <c r="AI1526" s="156">
        <f>_xll.qlCalendarAdvance("TARGET",AI1525,AH1526,"mf")</f>
        <v>46721</v>
      </c>
      <c r="AJ1526" s="199">
        <f>_xll.xlShmInterpRateFwd(curveName,AI1526,,5,AI1527)</f>
        <v>1.8847637202959837E-2</v>
      </c>
    </row>
    <row r="1527" spans="34:36" ht="11.25" customHeight="1" x14ac:dyDescent="0.25">
      <c r="AH1527" s="198" t="s">
        <v>135</v>
      </c>
      <c r="AI1527" s="156">
        <f>_xll.qlCalendarAdvance("TARGET",AI1526,AH1527,"mf")</f>
        <v>46728</v>
      </c>
      <c r="AJ1527" s="199">
        <f>_xll.xlShmInterpRateFwd(curveName,AI1527,,5,AI1528)</f>
        <v>1.8863698664145969E-2</v>
      </c>
    </row>
    <row r="1528" spans="34:36" ht="11.25" customHeight="1" x14ac:dyDescent="0.25">
      <c r="AH1528" s="198" t="s">
        <v>135</v>
      </c>
      <c r="AI1528" s="156">
        <f>_xll.qlCalendarAdvance("TARGET",AI1527,AH1528,"mf")</f>
        <v>46735</v>
      </c>
      <c r="AJ1528" s="199">
        <f>_xll.xlShmInterpRateFwd(curveName,AI1528,,5,AI1529)</f>
        <v>1.8879580437034017E-2</v>
      </c>
    </row>
    <row r="1529" spans="34:36" ht="11.25" customHeight="1" x14ac:dyDescent="0.25">
      <c r="AH1529" s="198" t="s">
        <v>135</v>
      </c>
      <c r="AI1529" s="156">
        <f>_xll.qlCalendarAdvance("TARGET",AI1528,AH1529,"mf")</f>
        <v>46742</v>
      </c>
      <c r="AJ1529" s="199">
        <f>_xll.xlShmInterpRateFwd(curveName,AI1529,,5,AI1530)</f>
        <v>1.8895282187450027E-2</v>
      </c>
    </row>
    <row r="1530" spans="34:36" ht="11.25" customHeight="1" x14ac:dyDescent="0.25">
      <c r="AH1530" s="198" t="s">
        <v>135</v>
      </c>
      <c r="AI1530" s="156">
        <f>_xll.qlCalendarAdvance("TARGET",AI1529,AH1530,"mf")</f>
        <v>46749</v>
      </c>
      <c r="AJ1530" s="199">
        <f>_xll.xlShmInterpRateFwd(curveName,AI1530,,5,AI1531)</f>
        <v>1.8910803581188206E-2</v>
      </c>
    </row>
    <row r="1531" spans="34:36" ht="11.25" customHeight="1" x14ac:dyDescent="0.25">
      <c r="AH1531" s="198" t="s">
        <v>135</v>
      </c>
      <c r="AI1531" s="156">
        <f>_xll.qlCalendarAdvance("TARGET",AI1530,AH1531,"mf")</f>
        <v>46756</v>
      </c>
      <c r="AJ1531" s="199">
        <f>_xll.xlShmInterpRateFwd(curveName,AI1531,,5,AI1532)</f>
        <v>1.8926144284074672E-2</v>
      </c>
    </row>
    <row r="1532" spans="34:36" ht="11.25" customHeight="1" x14ac:dyDescent="0.25">
      <c r="AH1532" s="198" t="s">
        <v>135</v>
      </c>
      <c r="AI1532" s="156">
        <f>_xll.qlCalendarAdvance("TARGET",AI1531,AH1532,"mf")</f>
        <v>46763</v>
      </c>
      <c r="AJ1532" s="199">
        <f>_xll.xlShmInterpRateFwd(curveName,AI1532,,5,AI1533)</f>
        <v>1.8941303961903751E-2</v>
      </c>
    </row>
    <row r="1533" spans="34:36" ht="11.25" customHeight="1" x14ac:dyDescent="0.25">
      <c r="AH1533" s="198" t="s">
        <v>135</v>
      </c>
      <c r="AI1533" s="156">
        <f>_xll.qlCalendarAdvance("TARGET",AI1532,AH1533,"mf")</f>
        <v>46770</v>
      </c>
      <c r="AJ1533" s="199">
        <f>_xll.xlShmInterpRateFwd(curveName,AI1533,,5,AI1534)</f>
        <v>1.8956282280495923E-2</v>
      </c>
    </row>
    <row r="1534" spans="34:36" ht="11.25" customHeight="1" x14ac:dyDescent="0.25">
      <c r="AH1534" s="198" t="s">
        <v>135</v>
      </c>
      <c r="AI1534" s="156">
        <f>_xll.qlCalendarAdvance("TARGET",AI1533,AH1534,"mf")</f>
        <v>46777</v>
      </c>
      <c r="AJ1534" s="199">
        <f>_xll.xlShmInterpRateFwd(curveName,AI1534,,5,AI1535)</f>
        <v>1.8971078905663099E-2</v>
      </c>
    </row>
    <row r="1535" spans="34:36" ht="11.25" customHeight="1" x14ac:dyDescent="0.25">
      <c r="AH1535" s="198" t="s">
        <v>135</v>
      </c>
      <c r="AI1535" s="156">
        <f>_xll.qlCalendarAdvance("TARGET",AI1534,AH1535,"mf")</f>
        <v>46784</v>
      </c>
      <c r="AJ1535" s="199">
        <f>_xll.xlShmInterpRateFwd(curveName,AI1535,,5,AI1536)</f>
        <v>1.8985693503226011E-2</v>
      </c>
    </row>
    <row r="1536" spans="34:36" ht="11.25" customHeight="1" x14ac:dyDescent="0.25">
      <c r="AH1536" s="198" t="s">
        <v>135</v>
      </c>
      <c r="AI1536" s="156">
        <f>_xll.qlCalendarAdvance("TARGET",AI1535,AH1536,"mf")</f>
        <v>46791</v>
      </c>
      <c r="AJ1536" s="199">
        <f>_xll.xlShmInterpRateFwd(curveName,AI1536,,5,AI1537)</f>
        <v>1.9000125739002671E-2</v>
      </c>
    </row>
    <row r="1537" spans="34:36" ht="11.25" customHeight="1" x14ac:dyDescent="0.25">
      <c r="AH1537" s="198" t="s">
        <v>135</v>
      </c>
      <c r="AI1537" s="156">
        <f>_xll.qlCalendarAdvance("TARGET",AI1536,AH1537,"mf")</f>
        <v>46798</v>
      </c>
      <c r="AJ1537" s="199">
        <f>_xll.xlShmInterpRateFwd(curveName,AI1537,,5,AI1538)</f>
        <v>1.901437527879677E-2</v>
      </c>
    </row>
    <row r="1538" spans="34:36" ht="11.25" customHeight="1" x14ac:dyDescent="0.25">
      <c r="AH1538" s="198" t="s">
        <v>135</v>
      </c>
      <c r="AI1538" s="156">
        <f>_xll.qlCalendarAdvance("TARGET",AI1537,AH1538,"mf")</f>
        <v>46805</v>
      </c>
      <c r="AJ1538" s="199">
        <f>_xll.xlShmInterpRateFwd(curveName,AI1538,,5,AI1539)</f>
        <v>1.9028441788449882E-2</v>
      </c>
    </row>
    <row r="1539" spans="34:36" ht="11.25" customHeight="1" x14ac:dyDescent="0.25">
      <c r="AH1539" s="198" t="s">
        <v>135</v>
      </c>
      <c r="AI1539" s="156">
        <f>_xll.qlCalendarAdvance("TARGET",AI1538,AH1539,"mf")</f>
        <v>46812</v>
      </c>
      <c r="AJ1539" s="199">
        <f>_xll.xlShmInterpRateFwd(curveName,AI1539,,5,AI1540)</f>
        <v>1.9042324933771941E-2</v>
      </c>
    </row>
    <row r="1540" spans="34:36" ht="11.25" customHeight="1" x14ac:dyDescent="0.25">
      <c r="AH1540" s="198" t="s">
        <v>135</v>
      </c>
      <c r="AI1540" s="156">
        <f>_xll.qlCalendarAdvance("TARGET",AI1539,AH1540,"mf")</f>
        <v>46819</v>
      </c>
      <c r="AJ1540" s="199">
        <f>_xll.xlShmInterpRateFwd(curveName,AI1540,,5,AI1541)</f>
        <v>1.9056024380587625E-2</v>
      </c>
    </row>
    <row r="1541" spans="34:36" ht="11.25" customHeight="1" x14ac:dyDescent="0.25">
      <c r="AH1541" s="198" t="s">
        <v>135</v>
      </c>
      <c r="AI1541" s="156">
        <f>_xll.qlCalendarAdvance("TARGET",AI1540,AH1541,"mf")</f>
        <v>46826</v>
      </c>
      <c r="AJ1541" s="199">
        <f>_xll.xlShmInterpRateFwd(curveName,AI1541,,5,AI1542)</f>
        <v>1.906953980780016E-2</v>
      </c>
    </row>
    <row r="1542" spans="34:36" ht="11.25" customHeight="1" x14ac:dyDescent="0.25">
      <c r="AH1542" s="198" t="s">
        <v>135</v>
      </c>
      <c r="AI1542" s="156">
        <f>_xll.qlCalendarAdvance("TARGET",AI1541,AH1542,"mf")</f>
        <v>46833</v>
      </c>
      <c r="AJ1542" s="199">
        <f>_xll.xlShmInterpRateFwd(curveName,AI1542,,5,AI1543)</f>
        <v>1.9082877533951704E-2</v>
      </c>
    </row>
    <row r="1543" spans="34:36" ht="11.25" customHeight="1" x14ac:dyDescent="0.25">
      <c r="AH1543" s="198" t="s">
        <v>135</v>
      </c>
      <c r="AI1543" s="156">
        <f>_xll.qlCalendarAdvance("TARGET",AI1542,AH1543,"mf")</f>
        <v>46840</v>
      </c>
      <c r="AJ1543" s="199">
        <f>_xll.xlShmInterpRateFwd(curveName,AI1543,,5,AI1544)</f>
        <v>1.909605475813891E-2</v>
      </c>
    </row>
    <row r="1544" spans="34:36" ht="11.25" customHeight="1" x14ac:dyDescent="0.25">
      <c r="AH1544" s="198" t="s">
        <v>135</v>
      </c>
      <c r="AI1544" s="156">
        <f>_xll.qlCalendarAdvance("TARGET",AI1543,AH1544,"mf")</f>
        <v>46847</v>
      </c>
      <c r="AJ1544" s="199">
        <f>_xll.xlShmInterpRateFwd(curveName,AI1544,,5,AI1545)</f>
        <v>1.9109074152313617E-2</v>
      </c>
    </row>
    <row r="1545" spans="34:36" ht="11.25" customHeight="1" x14ac:dyDescent="0.25">
      <c r="AH1545" s="198" t="s">
        <v>135</v>
      </c>
      <c r="AI1545" s="156">
        <f>_xll.qlCalendarAdvance("TARGET",AI1544,AH1545,"mf")</f>
        <v>46854</v>
      </c>
      <c r="AJ1545" s="199">
        <f>_xll.xlShmInterpRateFwd(curveName,AI1545,,5,AI1546)</f>
        <v>1.9121935569571313E-2</v>
      </c>
    </row>
    <row r="1546" spans="34:36" ht="11.25" customHeight="1" x14ac:dyDescent="0.25">
      <c r="AH1546" s="198" t="s">
        <v>135</v>
      </c>
      <c r="AI1546" s="156">
        <f>_xll.qlCalendarAdvance("TARGET",AI1545,AH1546,"mf")</f>
        <v>46861</v>
      </c>
      <c r="AJ1546" s="199">
        <f>_xll.xlShmInterpRateFwd(curveName,AI1546,,5,AI1547)</f>
        <v>1.9134638863021667E-2</v>
      </c>
    </row>
    <row r="1547" spans="34:36" ht="11.25" customHeight="1" x14ac:dyDescent="0.25">
      <c r="AH1547" s="198" t="s">
        <v>135</v>
      </c>
      <c r="AI1547" s="156">
        <f>_xll.qlCalendarAdvance("TARGET",AI1546,AH1547,"mf")</f>
        <v>46868</v>
      </c>
      <c r="AJ1547" s="199">
        <f>_xll.xlShmInterpRateFwd(curveName,AI1547,,5,AI1548)</f>
        <v>1.914718388578273E-2</v>
      </c>
    </row>
    <row r="1548" spans="34:36" ht="11.25" customHeight="1" x14ac:dyDescent="0.25">
      <c r="AH1548" s="198" t="s">
        <v>135</v>
      </c>
      <c r="AI1548" s="156">
        <f>_xll.qlCalendarAdvance("TARGET",AI1547,AH1548,"mf")</f>
        <v>46875</v>
      </c>
      <c r="AJ1548" s="199">
        <f>_xll.xlShmInterpRateFwd(curveName,AI1548,,5,AI1549)</f>
        <v>1.9159570490940379E-2</v>
      </c>
    </row>
    <row r="1549" spans="34:36" ht="11.25" customHeight="1" x14ac:dyDescent="0.25">
      <c r="AH1549" s="198" t="s">
        <v>135</v>
      </c>
      <c r="AI1549" s="156">
        <f>_xll.qlCalendarAdvance("TARGET",AI1548,AH1549,"mf")</f>
        <v>46882</v>
      </c>
      <c r="AJ1549" s="199">
        <f>_xll.xlShmInterpRateFwd(curveName,AI1549,,5,AI1550)</f>
        <v>1.9171798531629456E-2</v>
      </c>
    </row>
    <row r="1550" spans="34:36" ht="11.25" customHeight="1" x14ac:dyDescent="0.25">
      <c r="AH1550" s="198" t="s">
        <v>135</v>
      </c>
      <c r="AI1550" s="156">
        <f>_xll.qlCalendarAdvance("TARGET",AI1549,AH1550,"mf")</f>
        <v>46889</v>
      </c>
      <c r="AJ1550" s="199">
        <f>_xll.xlShmInterpRateFwd(curveName,AI1550,,5,AI1551)</f>
        <v>1.9183867860941062E-2</v>
      </c>
    </row>
    <row r="1551" spans="34:36" ht="11.25" customHeight="1" x14ac:dyDescent="0.25">
      <c r="AH1551" s="198" t="s">
        <v>135</v>
      </c>
      <c r="AI1551" s="156">
        <f>_xll.qlCalendarAdvance("TARGET",AI1550,AH1551,"mf")</f>
        <v>46896</v>
      </c>
      <c r="AJ1551" s="199">
        <f>_xll.xlShmInterpRateFwd(curveName,AI1551,,5,AI1552)</f>
        <v>1.9195778331997888E-2</v>
      </c>
    </row>
    <row r="1552" spans="34:36" ht="11.25" customHeight="1" x14ac:dyDescent="0.25">
      <c r="AH1552" s="198" t="s">
        <v>135</v>
      </c>
      <c r="AI1552" s="156">
        <f>_xll.qlCalendarAdvance("TARGET",AI1551,AH1552,"mf")</f>
        <v>46903</v>
      </c>
      <c r="AJ1552" s="199">
        <f>_xll.xlShmInterpRateFwd(curveName,AI1552,,5,AI1553)</f>
        <v>1.9207529797913687E-2</v>
      </c>
    </row>
    <row r="1553" spans="34:36" ht="11.25" customHeight="1" x14ac:dyDescent="0.25">
      <c r="AH1553" s="198" t="s">
        <v>135</v>
      </c>
      <c r="AI1553" s="156">
        <f>_xll.qlCalendarAdvance("TARGET",AI1552,AH1553,"mf")</f>
        <v>46910</v>
      </c>
      <c r="AJ1553" s="199">
        <f>_xll.xlShmInterpRateFwd(curveName,AI1553,,5,AI1554)</f>
        <v>1.921912211179325E-2</v>
      </c>
    </row>
    <row r="1554" spans="34:36" ht="11.25" customHeight="1" x14ac:dyDescent="0.25">
      <c r="AH1554" s="198" t="s">
        <v>135</v>
      </c>
      <c r="AI1554" s="156">
        <f>_xll.qlCalendarAdvance("TARGET",AI1553,AH1554,"mf")</f>
        <v>46917</v>
      </c>
      <c r="AJ1554" s="199">
        <f>_xll.xlShmInterpRateFwd(curveName,AI1554,,5,AI1555)</f>
        <v>1.9230555126755609E-2</v>
      </c>
    </row>
    <row r="1555" spans="34:36" ht="11.25" customHeight="1" x14ac:dyDescent="0.25">
      <c r="AH1555" s="198" t="s">
        <v>135</v>
      </c>
      <c r="AI1555" s="156">
        <f>_xll.qlCalendarAdvance("TARGET",AI1554,AH1555,"mf")</f>
        <v>46924</v>
      </c>
      <c r="AJ1555" s="199">
        <f>_xll.xlShmInterpRateFwd(curveName,AI1555,,5,AI1556)</f>
        <v>1.9241828695934049E-2</v>
      </c>
    </row>
    <row r="1556" spans="34:36" ht="11.25" customHeight="1" x14ac:dyDescent="0.25">
      <c r="AH1556" s="198" t="s">
        <v>135</v>
      </c>
      <c r="AI1556" s="156">
        <f>_xll.qlCalendarAdvance("TARGET",AI1555,AH1556,"mf")</f>
        <v>46931</v>
      </c>
      <c r="AJ1556" s="199">
        <f>_xll.xlShmInterpRateFwd(curveName,AI1556,,5,AI1557)</f>
        <v>1.9252942672418175E-2</v>
      </c>
    </row>
    <row r="1557" spans="34:36" ht="11.25" customHeight="1" x14ac:dyDescent="0.25">
      <c r="AH1557" s="198" t="s">
        <v>135</v>
      </c>
      <c r="AI1557" s="156">
        <f>_xll.qlCalendarAdvance("TARGET",AI1556,AH1557,"mf")</f>
        <v>46938</v>
      </c>
      <c r="AJ1557" s="199">
        <f>_xll.xlShmInterpRateFwd(curveName,AI1557,,5,AI1558)</f>
        <v>1.9263896909369787E-2</v>
      </c>
    </row>
    <row r="1558" spans="34:36" ht="11.25" customHeight="1" x14ac:dyDescent="0.25">
      <c r="AH1558" s="198" t="s">
        <v>135</v>
      </c>
      <c r="AI1558" s="156">
        <f>_xll.qlCalendarAdvance("TARGET",AI1557,AH1558,"mf")</f>
        <v>46945</v>
      </c>
      <c r="AJ1558" s="199">
        <f>_xll.xlShmInterpRateFwd(curveName,AI1558,,5,AI1559)</f>
        <v>1.9274691259860678E-2</v>
      </c>
    </row>
    <row r="1559" spans="34:36" ht="11.25" customHeight="1" x14ac:dyDescent="0.25">
      <c r="AH1559" s="198" t="s">
        <v>135</v>
      </c>
      <c r="AI1559" s="156">
        <f>_xll.qlCalendarAdvance("TARGET",AI1558,AH1559,"mf")</f>
        <v>46952</v>
      </c>
      <c r="AJ1559" s="199">
        <f>_xll.xlShmInterpRateFwd(curveName,AI1559,,5,AI1560)</f>
        <v>1.9285325577058032E-2</v>
      </c>
    </row>
    <row r="1560" spans="34:36" ht="11.25" customHeight="1" x14ac:dyDescent="0.25">
      <c r="AH1560" s="198" t="s">
        <v>135</v>
      </c>
      <c r="AI1560" s="156">
        <f>_xll.qlCalendarAdvance("TARGET",AI1559,AH1560,"mf")</f>
        <v>46959</v>
      </c>
      <c r="AJ1560" s="199">
        <f>_xll.xlShmInterpRateFwd(curveName,AI1560,,5,AI1561)</f>
        <v>1.9295799714056427E-2</v>
      </c>
    </row>
    <row r="1561" spans="34:36" ht="11.25" customHeight="1" x14ac:dyDescent="0.25">
      <c r="AH1561" s="198" t="s">
        <v>135</v>
      </c>
      <c r="AI1561" s="156">
        <f>_xll.qlCalendarAdvance("TARGET",AI1560,AH1561,"mf")</f>
        <v>46966</v>
      </c>
      <c r="AJ1561" s="199">
        <f>_xll.xlShmInterpRateFwd(curveName,AI1561,,5,AI1562)</f>
        <v>1.9306113523993706E-2</v>
      </c>
    </row>
    <row r="1562" spans="34:36" ht="11.25" customHeight="1" x14ac:dyDescent="0.25">
      <c r="AH1562" s="198" t="s">
        <v>135</v>
      </c>
      <c r="AI1562" s="156">
        <f>_xll.qlCalendarAdvance("TARGET",AI1561,AH1562,"mf")</f>
        <v>46973</v>
      </c>
      <c r="AJ1562" s="199">
        <f>_xll.xlShmInterpRateFwd(curveName,AI1562,,5,AI1563)</f>
        <v>1.9316266859987257E-2</v>
      </c>
    </row>
    <row r="1563" spans="34:36" ht="11.25" customHeight="1" x14ac:dyDescent="0.25">
      <c r="AH1563" s="198" t="s">
        <v>135</v>
      </c>
      <c r="AI1563" s="156">
        <f>_xll.qlCalendarAdvance("TARGET",AI1562,AH1563,"mf")</f>
        <v>46980</v>
      </c>
      <c r="AJ1563" s="199">
        <f>_xll.xlShmInterpRateFwd(curveName,AI1563,,5,AI1564)</f>
        <v>1.9326259575180377E-2</v>
      </c>
    </row>
    <row r="1564" spans="34:36" ht="11.25" customHeight="1" x14ac:dyDescent="0.25">
      <c r="AH1564" s="198" t="s">
        <v>135</v>
      </c>
      <c r="AI1564" s="156">
        <f>_xll.qlCalendarAdvance("TARGET",AI1563,AH1564,"mf")</f>
        <v>46987</v>
      </c>
      <c r="AJ1564" s="199">
        <f>_xll.xlShmInterpRateFwd(curveName,AI1564,,5,AI1565)</f>
        <v>1.9336091522690141E-2</v>
      </c>
    </row>
    <row r="1565" spans="34:36" ht="11.25" customHeight="1" x14ac:dyDescent="0.25">
      <c r="AH1565" s="198" t="s">
        <v>135</v>
      </c>
      <c r="AI1565" s="156">
        <f>_xll.qlCalendarAdvance("TARGET",AI1564,AH1565,"mf")</f>
        <v>46994</v>
      </c>
      <c r="AJ1565" s="199">
        <f>_xll.xlShmInterpRateFwd(curveName,AI1565,,5,AI1566)</f>
        <v>1.9345762555659538E-2</v>
      </c>
    </row>
    <row r="1566" spans="34:36" ht="11.25" customHeight="1" x14ac:dyDescent="0.25">
      <c r="AH1566" s="198" t="s">
        <v>135</v>
      </c>
      <c r="AI1566" s="156">
        <f>_xll.qlCalendarAdvance("TARGET",AI1565,AH1566,"mf")</f>
        <v>47001</v>
      </c>
      <c r="AJ1566" s="199">
        <f>_xll.xlShmInterpRateFwd(curveName,AI1566,,5,AI1567)</f>
        <v>1.9355272527205366E-2</v>
      </c>
    </row>
    <row r="1567" spans="34:36" ht="11.25" customHeight="1" x14ac:dyDescent="0.25">
      <c r="AH1567" s="198" t="s">
        <v>135</v>
      </c>
      <c r="AI1567" s="156">
        <f>_xll.qlCalendarAdvance("TARGET",AI1566,AH1567,"mf")</f>
        <v>47008</v>
      </c>
      <c r="AJ1567" s="199">
        <f>_xll.xlShmInterpRateFwd(curveName,AI1567,,5,AI1568)</f>
        <v>1.9364621290470341E-2</v>
      </c>
    </row>
    <row r="1568" spans="34:36" ht="11.25" customHeight="1" x14ac:dyDescent="0.25">
      <c r="AH1568" s="198" t="s">
        <v>135</v>
      </c>
      <c r="AI1568" s="156">
        <f>_xll.qlCalendarAdvance("TARGET",AI1567,AH1568,"mf")</f>
        <v>47015</v>
      </c>
      <c r="AJ1568" s="199">
        <f>_xll.xlShmInterpRateFwd(curveName,AI1568,,5,AI1569)</f>
        <v>1.9373808698594182E-2</v>
      </c>
    </row>
    <row r="1569" spans="34:36" ht="11.25" customHeight="1" x14ac:dyDescent="0.25">
      <c r="AH1569" s="198" t="s">
        <v>135</v>
      </c>
      <c r="AI1569" s="156">
        <f>_xll.qlCalendarAdvance("TARGET",AI1568,AH1569,"mf")</f>
        <v>47022</v>
      </c>
      <c r="AJ1569" s="199">
        <f>_xll.xlShmInterpRateFwd(curveName,AI1569,,5,AI1570)</f>
        <v>1.9382834604702002E-2</v>
      </c>
    </row>
    <row r="1570" spans="34:36" ht="11.25" customHeight="1" x14ac:dyDescent="0.25">
      <c r="AH1570" s="198" t="s">
        <v>135</v>
      </c>
      <c r="AI1570" s="156">
        <f>_xll.qlCalendarAdvance("TARGET",AI1569,AH1570,"mf")</f>
        <v>47029</v>
      </c>
      <c r="AJ1570" s="199">
        <f>_xll.xlShmInterpRateFwd(curveName,AI1570,,5,AI1571)</f>
        <v>1.9391698861944896E-2</v>
      </c>
    </row>
    <row r="1571" spans="34:36" ht="11.25" customHeight="1" x14ac:dyDescent="0.25">
      <c r="AH1571" s="198" t="s">
        <v>135</v>
      </c>
      <c r="AI1571" s="156">
        <f>_xll.qlCalendarAdvance("TARGET",AI1570,AH1571,"mf")</f>
        <v>47036</v>
      </c>
      <c r="AJ1571" s="199">
        <f>_xll.xlShmInterpRateFwd(curveName,AI1571,,5,AI1572)</f>
        <v>1.9400401323447784E-2</v>
      </c>
    </row>
    <row r="1572" spans="34:36" ht="11.25" customHeight="1" x14ac:dyDescent="0.25">
      <c r="AH1572" s="198" t="s">
        <v>135</v>
      </c>
      <c r="AI1572" s="156">
        <f>_xll.qlCalendarAdvance("TARGET",AI1571,AH1572,"mf")</f>
        <v>47043</v>
      </c>
      <c r="AJ1572" s="199">
        <f>_xll.xlShmInterpRateFwd(curveName,AI1572,,5,AI1573)</f>
        <v>1.9408941842361572E-2</v>
      </c>
    </row>
    <row r="1573" spans="34:36" ht="11.25" customHeight="1" x14ac:dyDescent="0.25">
      <c r="AH1573" s="198" t="s">
        <v>135</v>
      </c>
      <c r="AI1573" s="156">
        <f>_xll.qlCalendarAdvance("TARGET",AI1572,AH1573,"mf")</f>
        <v>47050</v>
      </c>
      <c r="AJ1573" s="199">
        <f>_xll.xlShmInterpRateFwd(curveName,AI1573,,5,AI1574)</f>
        <v>1.9417320271822622E-2</v>
      </c>
    </row>
    <row r="1574" spans="34:36" ht="11.25" customHeight="1" x14ac:dyDescent="0.25">
      <c r="AH1574" s="198" t="s">
        <v>135</v>
      </c>
      <c r="AI1574" s="156">
        <f>_xll.qlCalendarAdvance("TARGET",AI1573,AH1574,"mf")</f>
        <v>47057</v>
      </c>
      <c r="AJ1574" s="199">
        <f>_xll.xlShmInterpRateFwd(curveName,AI1574,,5,AI1575)</f>
        <v>1.9425536464975909E-2</v>
      </c>
    </row>
    <row r="1575" spans="34:36" ht="11.25" customHeight="1" x14ac:dyDescent="0.25">
      <c r="AH1575" s="198" t="s">
        <v>135</v>
      </c>
      <c r="AI1575" s="156">
        <f>_xll.qlCalendarAdvance("TARGET",AI1574,AH1575,"mf")</f>
        <v>47064</v>
      </c>
      <c r="AJ1575" s="199">
        <f>_xll.xlShmInterpRateFwd(curveName,AI1575,,5,AI1576)</f>
        <v>1.9433590274975047E-2</v>
      </c>
    </row>
    <row r="1576" spans="34:36" ht="11.25" customHeight="1" x14ac:dyDescent="0.25">
      <c r="AH1576" s="198" t="s">
        <v>135</v>
      </c>
      <c r="AI1576" s="156">
        <f>_xll.qlCalendarAdvance("TARGET",AI1575,AH1576,"mf")</f>
        <v>47071</v>
      </c>
      <c r="AJ1576" s="199">
        <f>_xll.xlShmInterpRateFwd(curveName,AI1576,,5,AI1577)</f>
        <v>1.944148155495333E-2</v>
      </c>
    </row>
    <row r="1577" spans="34:36" ht="11.25" customHeight="1" x14ac:dyDescent="0.25">
      <c r="AH1577" s="198" t="s">
        <v>135</v>
      </c>
      <c r="AI1577" s="156">
        <f>_xll.qlCalendarAdvance("TARGET",AI1576,AH1577,"mf")</f>
        <v>47078</v>
      </c>
      <c r="AJ1577" s="199">
        <f>_xll.xlShmInterpRateFwd(curveName,AI1577,,5,AI1578)</f>
        <v>1.9449210158058484E-2</v>
      </c>
    </row>
    <row r="1578" spans="34:36" ht="11.25" customHeight="1" x14ac:dyDescent="0.25">
      <c r="AH1578" s="198" t="s">
        <v>135</v>
      </c>
      <c r="AI1578" s="156">
        <f>_xll.qlCalendarAdvance("TARGET",AI1577,AH1578,"mf")</f>
        <v>47085</v>
      </c>
      <c r="AJ1578" s="199">
        <f>_xll.xlShmInterpRateFwd(curveName,AI1578,,5,AI1579)</f>
        <v>1.9456775937458502E-2</v>
      </c>
    </row>
    <row r="1579" spans="34:36" ht="11.25" customHeight="1" x14ac:dyDescent="0.25">
      <c r="AH1579" s="198" t="s">
        <v>135</v>
      </c>
      <c r="AI1579" s="156">
        <f>_xll.qlCalendarAdvance("TARGET",AI1578,AH1579,"mf")</f>
        <v>47092</v>
      </c>
      <c r="AJ1579" s="199">
        <f>_xll.xlShmInterpRateFwd(curveName,AI1579,,5,AI1580)</f>
        <v>1.9464178746283683E-2</v>
      </c>
    </row>
    <row r="1580" spans="34:36" ht="11.25" customHeight="1" x14ac:dyDescent="0.25">
      <c r="AH1580" s="198" t="s">
        <v>135</v>
      </c>
      <c r="AI1580" s="156">
        <f>_xll.qlCalendarAdvance("TARGET",AI1579,AH1580,"mf")</f>
        <v>47099</v>
      </c>
      <c r="AJ1580" s="199">
        <f>_xll.xlShmInterpRateFwd(curveName,AI1580,,5,AI1581)</f>
        <v>1.9471418437701987E-2</v>
      </c>
    </row>
    <row r="1581" spans="34:36" ht="11.25" customHeight="1" x14ac:dyDescent="0.25">
      <c r="AH1581" s="198" t="s">
        <v>135</v>
      </c>
      <c r="AI1581" s="156">
        <f>_xll.qlCalendarAdvance("TARGET",AI1580,AH1581,"mf")</f>
        <v>47106</v>
      </c>
      <c r="AJ1581" s="199">
        <f>_xll.xlShmInterpRateFwd(curveName,AI1581,,5,AI1582)</f>
        <v>1.9479511701417398E-2</v>
      </c>
    </row>
    <row r="1582" spans="34:36" ht="11.25" customHeight="1" x14ac:dyDescent="0.25">
      <c r="AH1582" s="198" t="s">
        <v>135</v>
      </c>
      <c r="AI1582" s="156">
        <f>_xll.qlCalendarAdvance("TARGET",AI1581,AH1582,"mf")</f>
        <v>47114</v>
      </c>
      <c r="AJ1582" s="199">
        <f>_xll.xlShmInterpRateFwd(curveName,AI1582,,5,AI1583)</f>
        <v>1.9486382106361642E-2</v>
      </c>
    </row>
    <row r="1583" spans="34:36" ht="11.25" customHeight="1" x14ac:dyDescent="0.25">
      <c r="AH1583" s="198" t="s">
        <v>135</v>
      </c>
      <c r="AI1583" s="156">
        <f>_xll.qlCalendarAdvance("TARGET",AI1582,AH1583,"mf")</f>
        <v>47121</v>
      </c>
      <c r="AJ1583" s="199">
        <f>_xll.xlShmInterpRateFwd(curveName,AI1583,,5,AI1584)</f>
        <v>1.9493108187044587E-2</v>
      </c>
    </row>
    <row r="1584" spans="34:36" ht="11.25" customHeight="1" x14ac:dyDescent="0.25">
      <c r="AH1584" s="198" t="s">
        <v>135</v>
      </c>
      <c r="AI1584" s="156">
        <f>_xll.qlCalendarAdvance("TARGET",AI1583,AH1584,"mf")</f>
        <v>47128</v>
      </c>
      <c r="AJ1584" s="199">
        <f>_xll.xlShmInterpRateFwd(curveName,AI1584,,5,AI1585)</f>
        <v>1.949967054196217E-2</v>
      </c>
    </row>
    <row r="1585" spans="34:36" ht="11.25" customHeight="1" x14ac:dyDescent="0.25">
      <c r="AH1585" s="198" t="s">
        <v>135</v>
      </c>
      <c r="AI1585" s="156">
        <f>_xll.qlCalendarAdvance("TARGET",AI1584,AH1585,"mf")</f>
        <v>47135</v>
      </c>
      <c r="AJ1585" s="199">
        <f>_xll.xlShmInterpRateFwd(curveName,AI1585,,5,AI1586)</f>
        <v>1.9506069024268373E-2</v>
      </c>
    </row>
    <row r="1586" spans="34:36" ht="11.25" customHeight="1" x14ac:dyDescent="0.25">
      <c r="AH1586" s="198" t="s">
        <v>135</v>
      </c>
      <c r="AI1586" s="156">
        <f>_xll.qlCalendarAdvance("TARGET",AI1585,AH1586,"mf")</f>
        <v>47142</v>
      </c>
      <c r="AJ1586" s="199">
        <f>_xll.xlShmInterpRateFwd(curveName,AI1586,,5,AI1587)</f>
        <v>1.9512303487120113E-2</v>
      </c>
    </row>
    <row r="1587" spans="34:36" ht="11.25" customHeight="1" x14ac:dyDescent="0.25">
      <c r="AH1587" s="198" t="s">
        <v>135</v>
      </c>
      <c r="AI1587" s="156">
        <f>_xll.qlCalendarAdvance("TARGET",AI1586,AH1587,"mf")</f>
        <v>47149</v>
      </c>
      <c r="AJ1587" s="199">
        <f>_xll.xlShmInterpRateFwd(curveName,AI1587,,5,AI1588)</f>
        <v>1.9518373783688849E-2</v>
      </c>
    </row>
    <row r="1588" spans="34:36" ht="11.25" customHeight="1" x14ac:dyDescent="0.25">
      <c r="AH1588" s="198" t="s">
        <v>135</v>
      </c>
      <c r="AI1588" s="156">
        <f>_xll.qlCalendarAdvance("TARGET",AI1587,AH1588,"mf")</f>
        <v>47156</v>
      </c>
      <c r="AJ1588" s="199">
        <f>_xll.xlShmInterpRateFwd(curveName,AI1588,,5,AI1589)</f>
        <v>1.9524279767137422E-2</v>
      </c>
    </row>
    <row r="1589" spans="34:36" ht="11.25" customHeight="1" x14ac:dyDescent="0.25">
      <c r="AH1589" s="198" t="s">
        <v>135</v>
      </c>
      <c r="AI1589" s="156">
        <f>_xll.qlCalendarAdvance("TARGET",AI1588,AH1589,"mf")</f>
        <v>47163</v>
      </c>
      <c r="AJ1589" s="199">
        <f>_xll.xlShmInterpRateFwd(curveName,AI1589,,5,AI1590)</f>
        <v>1.9530021290625837E-2</v>
      </c>
    </row>
    <row r="1590" spans="34:36" ht="11.25" customHeight="1" x14ac:dyDescent="0.25">
      <c r="AH1590" s="198" t="s">
        <v>135</v>
      </c>
      <c r="AI1590" s="156">
        <f>_xll.qlCalendarAdvance("TARGET",AI1589,AH1590,"mf")</f>
        <v>47170</v>
      </c>
      <c r="AJ1590" s="199">
        <f>_xll.xlShmInterpRateFwd(curveName,AI1590,,5,AI1591)</f>
        <v>1.9535598207322886E-2</v>
      </c>
    </row>
    <row r="1591" spans="34:36" ht="11.25" customHeight="1" x14ac:dyDescent="0.25">
      <c r="AH1591" s="198" t="s">
        <v>135</v>
      </c>
      <c r="AI1591" s="156">
        <f>_xll.qlCalendarAdvance("TARGET",AI1590,AH1591,"mf")</f>
        <v>47177</v>
      </c>
      <c r="AJ1591" s="199">
        <f>_xll.xlShmInterpRateFwd(curveName,AI1591,,5,AI1592)</f>
        <v>1.9541010370406134E-2</v>
      </c>
    </row>
    <row r="1592" spans="34:36" ht="11.25" customHeight="1" x14ac:dyDescent="0.25">
      <c r="AH1592" s="198" t="s">
        <v>135</v>
      </c>
      <c r="AI1592" s="156">
        <f>_xll.qlCalendarAdvance("TARGET",AI1591,AH1592,"mf")</f>
        <v>47184</v>
      </c>
      <c r="AJ1592" s="199">
        <f>_xll.xlShmInterpRateFwd(curveName,AI1592,,5,AI1593)</f>
        <v>1.9546257633032974E-2</v>
      </c>
    </row>
    <row r="1593" spans="34:36" ht="11.25" customHeight="1" x14ac:dyDescent="0.25">
      <c r="AH1593" s="198" t="s">
        <v>135</v>
      </c>
      <c r="AI1593" s="156">
        <f>_xll.qlCalendarAdvance("TARGET",AI1592,AH1593,"mf")</f>
        <v>47191</v>
      </c>
      <c r="AJ1593" s="199">
        <f>_xll.xlShmInterpRateFwd(curveName,AI1593,,5,AI1594)</f>
        <v>1.9551339892271702E-2</v>
      </c>
    </row>
    <row r="1594" spans="34:36" ht="11.25" customHeight="1" x14ac:dyDescent="0.25">
      <c r="AH1594" s="198" t="s">
        <v>135</v>
      </c>
      <c r="AI1594" s="156">
        <f>_xll.qlCalendarAdvance("TARGET",AI1593,AH1594,"mf")</f>
        <v>47198</v>
      </c>
      <c r="AJ1594" s="199">
        <f>_xll.xlShmInterpRateFwd(curveName,AI1594,,5,AI1595)</f>
        <v>1.9556279332655972E-2</v>
      </c>
    </row>
    <row r="1595" spans="34:36" ht="11.25" customHeight="1" x14ac:dyDescent="0.25">
      <c r="AH1595" s="198" t="s">
        <v>135</v>
      </c>
      <c r="AI1595" s="156">
        <f>_xll.qlCalendarAdvance("TARGET",AI1594,AH1595,"mf")</f>
        <v>47205</v>
      </c>
      <c r="AJ1595" s="199">
        <f>_xll.xlShmInterpRateFwd(curveName,AI1595,,5,AI1596)</f>
        <v>1.956113464039266E-2</v>
      </c>
    </row>
    <row r="1596" spans="34:36" ht="11.25" customHeight="1" x14ac:dyDescent="0.25">
      <c r="AH1596" s="198" t="s">
        <v>135</v>
      </c>
      <c r="AI1596" s="156">
        <f>_xll.qlCalendarAdvance("TARGET",AI1595,AH1596,"mf")</f>
        <v>47212</v>
      </c>
      <c r="AJ1596" s="199">
        <f>_xll.xlShmInterpRateFwd(curveName,AI1596,,5,AI1597)</f>
        <v>1.956591570987137E-2</v>
      </c>
    </row>
    <row r="1597" spans="34:36" ht="11.25" customHeight="1" x14ac:dyDescent="0.25">
      <c r="AH1597" s="198" t="s">
        <v>135</v>
      </c>
      <c r="AI1597" s="156">
        <f>_xll.qlCalendarAdvance("TARGET",AI1596,AH1597,"mf")</f>
        <v>47219</v>
      </c>
      <c r="AJ1597" s="199">
        <f>_xll.xlShmInterpRateFwd(curveName,AI1597,,5,AI1598)</f>
        <v>1.9570622970669947E-2</v>
      </c>
    </row>
    <row r="1598" spans="34:36" ht="11.25" customHeight="1" x14ac:dyDescent="0.25">
      <c r="AH1598" s="198" t="s">
        <v>135</v>
      </c>
      <c r="AI1598" s="156">
        <f>_xll.qlCalendarAdvance("TARGET",AI1597,AH1598,"mf")</f>
        <v>47226</v>
      </c>
      <c r="AJ1598" s="199">
        <f>_xll.xlShmInterpRateFwd(curveName,AI1598,,5,AI1599)</f>
        <v>1.9575256852332409E-2</v>
      </c>
    </row>
    <row r="1599" spans="34:36" ht="11.25" customHeight="1" x14ac:dyDescent="0.25">
      <c r="AH1599" s="198" t="s">
        <v>135</v>
      </c>
      <c r="AI1599" s="156">
        <f>_xll.qlCalendarAdvance("TARGET",AI1598,AH1599,"mf")</f>
        <v>47233</v>
      </c>
      <c r="AJ1599" s="199">
        <f>_xll.xlShmInterpRateFwd(curveName,AI1599,,5,AI1600)</f>
        <v>1.9579817784438482E-2</v>
      </c>
    </row>
    <row r="1600" spans="34:36" ht="11.25" customHeight="1" x14ac:dyDescent="0.25">
      <c r="AH1600" s="198" t="s">
        <v>135</v>
      </c>
      <c r="AI1600" s="156">
        <f>_xll.qlCalendarAdvance("TARGET",AI1599,AH1600,"mf")</f>
        <v>47240</v>
      </c>
      <c r="AJ1600" s="199">
        <f>_xll.xlShmInterpRateFwd(curveName,AI1600,,5,AI1601)</f>
        <v>1.9584306196522443E-2</v>
      </c>
    </row>
    <row r="1601" spans="34:36" ht="11.25" customHeight="1" x14ac:dyDescent="0.25">
      <c r="AH1601" s="198" t="s">
        <v>135</v>
      </c>
      <c r="AI1601" s="156">
        <f>_xll.qlCalendarAdvance("TARGET",AI1600,AH1601,"mf")</f>
        <v>47247</v>
      </c>
      <c r="AJ1601" s="199">
        <f>_xll.xlShmInterpRateFwd(curveName,AI1601,,5,AI1602)</f>
        <v>1.9588722518160021E-2</v>
      </c>
    </row>
    <row r="1602" spans="34:36" ht="11.25" customHeight="1" x14ac:dyDescent="0.25">
      <c r="AH1602" s="198" t="s">
        <v>135</v>
      </c>
      <c r="AI1602" s="156">
        <f>_xll.qlCalendarAdvance("TARGET",AI1601,AH1602,"mf")</f>
        <v>47254</v>
      </c>
      <c r="AJ1602" s="199">
        <f>_xll.xlShmInterpRateFwd(curveName,AI1602,,5,AI1603)</f>
        <v>1.9593067178898887E-2</v>
      </c>
    </row>
    <row r="1603" spans="34:36" ht="11.25" customHeight="1" x14ac:dyDescent="0.25">
      <c r="AH1603" s="198" t="s">
        <v>135</v>
      </c>
      <c r="AI1603" s="156">
        <f>_xll.qlCalendarAdvance("TARGET",AI1602,AH1603,"mf")</f>
        <v>47261</v>
      </c>
      <c r="AJ1603" s="199">
        <f>_xll.xlShmInterpRateFwd(curveName,AI1603,,5,AI1604)</f>
        <v>1.9597340608299169E-2</v>
      </c>
    </row>
    <row r="1604" spans="34:36" ht="11.25" customHeight="1" x14ac:dyDescent="0.25">
      <c r="AH1604" s="198" t="s">
        <v>135</v>
      </c>
      <c r="AI1604" s="156">
        <f>_xll.qlCalendarAdvance("TARGET",AI1603,AH1604,"mf")</f>
        <v>47268</v>
      </c>
      <c r="AJ1604" s="199">
        <f>_xll.xlShmInterpRateFwd(curveName,AI1604,,5,AI1605)</f>
        <v>1.9601543235921857E-2</v>
      </c>
    </row>
    <row r="1605" spans="34:36" ht="11.25" customHeight="1" x14ac:dyDescent="0.25">
      <c r="AH1605" s="198" t="s">
        <v>135</v>
      </c>
      <c r="AI1605" s="156">
        <f>_xll.qlCalendarAdvance("TARGET",AI1604,AH1605,"mf")</f>
        <v>47275</v>
      </c>
      <c r="AJ1605" s="199">
        <f>_xll.xlShmInterpRateFwd(curveName,AI1605,,5,AI1606)</f>
        <v>1.9605675491340395E-2</v>
      </c>
    </row>
    <row r="1606" spans="34:36" ht="11.25" customHeight="1" x14ac:dyDescent="0.25">
      <c r="AH1606" s="198" t="s">
        <v>135</v>
      </c>
      <c r="AI1606" s="156">
        <f>_xll.qlCalendarAdvance("TARGET",AI1605,AH1606,"mf")</f>
        <v>47282</v>
      </c>
      <c r="AJ1606" s="199">
        <f>_xll.xlShmInterpRateFwd(curveName,AI1606,,5,AI1607)</f>
        <v>1.960973780408851E-2</v>
      </c>
    </row>
    <row r="1607" spans="34:36" ht="11.25" customHeight="1" x14ac:dyDescent="0.25">
      <c r="AH1607" s="198" t="s">
        <v>135</v>
      </c>
      <c r="AI1607" s="156">
        <f>_xll.qlCalendarAdvance("TARGET",AI1606,AH1607,"mf")</f>
        <v>47289</v>
      </c>
      <c r="AJ1607" s="199">
        <f>_xll.xlShmInterpRateFwd(curveName,AI1607,,5,AI1608)</f>
        <v>1.9613730603758692E-2</v>
      </c>
    </row>
    <row r="1608" spans="34:36" ht="11.25" customHeight="1" x14ac:dyDescent="0.25">
      <c r="AH1608" s="198" t="s">
        <v>135</v>
      </c>
      <c r="AI1608" s="156">
        <f>_xll.qlCalendarAdvance("TARGET",AI1607,AH1608,"mf")</f>
        <v>47296</v>
      </c>
      <c r="AJ1608" s="199">
        <f>_xll.xlShmInterpRateFwd(curveName,AI1608,,5,AI1609)</f>
        <v>1.9617654319892125E-2</v>
      </c>
    </row>
    <row r="1609" spans="34:36" ht="11.25" customHeight="1" x14ac:dyDescent="0.25">
      <c r="AH1609" s="198" t="s">
        <v>135</v>
      </c>
      <c r="AI1609" s="156">
        <f>_xll.qlCalendarAdvance("TARGET",AI1608,AH1609,"mf")</f>
        <v>47303</v>
      </c>
      <c r="AJ1609" s="199">
        <f>_xll.xlShmInterpRateFwd(curveName,AI1609,,5,AI1610)</f>
        <v>1.9621509382059758E-2</v>
      </c>
    </row>
    <row r="1610" spans="34:36" ht="11.25" customHeight="1" x14ac:dyDescent="0.25">
      <c r="AH1610" s="198" t="s">
        <v>135</v>
      </c>
      <c r="AI1610" s="156">
        <f>_xll.qlCalendarAdvance("TARGET",AI1609,AH1610,"mf")</f>
        <v>47310</v>
      </c>
      <c r="AJ1610" s="199">
        <f>_xll.xlShmInterpRateFwd(curveName,AI1610,,5,AI1611)</f>
        <v>1.9625296219815964E-2</v>
      </c>
    </row>
    <row r="1611" spans="34:36" ht="11.25" customHeight="1" x14ac:dyDescent="0.25">
      <c r="AH1611" s="198" t="s">
        <v>135</v>
      </c>
      <c r="AI1611" s="156">
        <f>_xll.qlCalendarAdvance("TARGET",AI1610,AH1611,"mf")</f>
        <v>47317</v>
      </c>
      <c r="AJ1611" s="199">
        <f>_xll.xlShmInterpRateFwd(curveName,AI1611,,5,AI1612)</f>
        <v>1.9629015262727482E-2</v>
      </c>
    </row>
    <row r="1612" spans="34:36" ht="11.25" customHeight="1" x14ac:dyDescent="0.25">
      <c r="AH1612" s="198" t="s">
        <v>135</v>
      </c>
      <c r="AI1612" s="156">
        <f>_xll.qlCalendarAdvance("TARGET",AI1611,AH1612,"mf")</f>
        <v>47324</v>
      </c>
      <c r="AJ1612" s="199">
        <f>_xll.xlShmInterpRateFwd(curveName,AI1612,,5,AI1613)</f>
        <v>1.9632666940367631E-2</v>
      </c>
    </row>
    <row r="1613" spans="34:36" ht="11.25" customHeight="1" x14ac:dyDescent="0.25">
      <c r="AH1613" s="198" t="s">
        <v>135</v>
      </c>
      <c r="AI1613" s="156">
        <f>_xll.qlCalendarAdvance("TARGET",AI1612,AH1613,"mf")</f>
        <v>47331</v>
      </c>
      <c r="AJ1613" s="199">
        <f>_xll.xlShmInterpRateFwd(curveName,AI1613,,5,AI1614)</f>
        <v>1.9636251682281523E-2</v>
      </c>
    </row>
    <row r="1614" spans="34:36" ht="11.25" customHeight="1" x14ac:dyDescent="0.25">
      <c r="AH1614" s="198" t="s">
        <v>135</v>
      </c>
      <c r="AI1614" s="156">
        <f>_xll.qlCalendarAdvance("TARGET",AI1613,AH1614,"mf")</f>
        <v>47338</v>
      </c>
      <c r="AJ1614" s="199">
        <f>_xll.xlShmInterpRateFwd(curveName,AI1614,,5,AI1615)</f>
        <v>1.9639769918043989E-2</v>
      </c>
    </row>
    <row r="1615" spans="34:36" ht="11.25" customHeight="1" x14ac:dyDescent="0.25">
      <c r="AH1615" s="198" t="s">
        <v>135</v>
      </c>
      <c r="AI1615" s="156">
        <f>_xll.qlCalendarAdvance("TARGET",AI1614,AH1615,"mf")</f>
        <v>47345</v>
      </c>
      <c r="AJ1615" s="199">
        <f>_xll.xlShmInterpRateFwd(curveName,AI1615,,5,AI1616)</f>
        <v>1.964322207721322E-2</v>
      </c>
    </row>
    <row r="1616" spans="34:36" ht="11.25" customHeight="1" x14ac:dyDescent="0.25">
      <c r="AH1616" s="198" t="s">
        <v>135</v>
      </c>
      <c r="AI1616" s="156">
        <f>_xll.qlCalendarAdvance("TARGET",AI1615,AH1616,"mf")</f>
        <v>47352</v>
      </c>
      <c r="AJ1616" s="199">
        <f>_xll.xlShmInterpRateFwd(curveName,AI1616,,5,AI1617)</f>
        <v>1.9646608589371329E-2</v>
      </c>
    </row>
    <row r="1617" spans="34:36" ht="11.25" customHeight="1" x14ac:dyDescent="0.25">
      <c r="AH1617" s="198" t="s">
        <v>135</v>
      </c>
      <c r="AI1617" s="156">
        <f>_xll.qlCalendarAdvance("TARGET",AI1616,AH1617,"mf")</f>
        <v>47359</v>
      </c>
      <c r="AJ1617" s="199">
        <f>_xll.xlShmInterpRateFwd(curveName,AI1617,,5,AI1618)</f>
        <v>1.9649929884054781E-2</v>
      </c>
    </row>
    <row r="1618" spans="34:36" ht="11.25" customHeight="1" x14ac:dyDescent="0.25">
      <c r="AH1618" s="198" t="s">
        <v>135</v>
      </c>
      <c r="AI1618" s="156">
        <f>_xll.qlCalendarAdvance("TARGET",AI1617,AH1618,"mf")</f>
        <v>47366</v>
      </c>
      <c r="AJ1618" s="199">
        <f>_xll.xlShmInterpRateFwd(curveName,AI1618,,5,AI1619)</f>
        <v>1.9653186390858692E-2</v>
      </c>
    </row>
    <row r="1619" spans="34:36" ht="11.25" customHeight="1" x14ac:dyDescent="0.25">
      <c r="AH1619" s="198" t="s">
        <v>135</v>
      </c>
      <c r="AI1619" s="156">
        <f>_xll.qlCalendarAdvance("TARGET",AI1618,AH1619,"mf")</f>
        <v>47373</v>
      </c>
      <c r="AJ1619" s="199">
        <f>_xll.xlShmInterpRateFwd(curveName,AI1619,,5,AI1620)</f>
        <v>1.9656378539320958E-2</v>
      </c>
    </row>
    <row r="1620" spans="34:36" ht="11.25" customHeight="1" x14ac:dyDescent="0.25">
      <c r="AH1620" s="198" t="s">
        <v>135</v>
      </c>
      <c r="AI1620" s="156">
        <f>_xll.qlCalendarAdvance("TARGET",AI1619,AH1620,"mf")</f>
        <v>47380</v>
      </c>
      <c r="AJ1620" s="199">
        <f>_xll.xlShmInterpRateFwd(curveName,AI1620,,5,AI1621)</f>
        <v>1.9659506759038072E-2</v>
      </c>
    </row>
    <row r="1621" spans="34:36" ht="11.25" customHeight="1" x14ac:dyDescent="0.25">
      <c r="AH1621" s="198" t="s">
        <v>135</v>
      </c>
      <c r="AI1621" s="156">
        <f>_xll.qlCalendarAdvance("TARGET",AI1620,AH1621,"mf")</f>
        <v>47387</v>
      </c>
      <c r="AJ1621" s="199">
        <f>_xll.xlShmInterpRateFwd(curveName,AI1621,,5,AI1622)</f>
        <v>1.9662571479543506E-2</v>
      </c>
    </row>
    <row r="1622" spans="34:36" ht="11.25" customHeight="1" x14ac:dyDescent="0.25">
      <c r="AH1622" s="198" t="s">
        <v>135</v>
      </c>
      <c r="AI1622" s="156">
        <f>_xll.qlCalendarAdvance("TARGET",AI1621,AH1622,"mf")</f>
        <v>47394</v>
      </c>
      <c r="AJ1622" s="199">
        <f>_xll.xlShmInterpRateFwd(curveName,AI1622,,5,AI1623)</f>
        <v>1.9665573130435102E-2</v>
      </c>
    </row>
    <row r="1623" spans="34:36" ht="11.25" customHeight="1" x14ac:dyDescent="0.25">
      <c r="AH1623" s="198" t="s">
        <v>135</v>
      </c>
      <c r="AI1623" s="156">
        <f>_xll.qlCalendarAdvance("TARGET",AI1622,AH1623,"mf")</f>
        <v>47401</v>
      </c>
      <c r="AJ1623" s="199">
        <f>_xll.xlShmInterpRateFwd(curveName,AI1623,,5,AI1624)</f>
        <v>1.9668512141259233E-2</v>
      </c>
    </row>
    <row r="1624" spans="34:36" ht="11.25" customHeight="1" x14ac:dyDescent="0.25">
      <c r="AH1624" s="198" t="s">
        <v>135</v>
      </c>
      <c r="AI1624" s="156">
        <f>_xll.qlCalendarAdvance("TARGET",AI1623,AH1624,"mf")</f>
        <v>47408</v>
      </c>
      <c r="AJ1624" s="199">
        <f>_xll.xlShmInterpRateFwd(curveName,AI1624,,5,AI1625)</f>
        <v>1.9671388941591886E-2</v>
      </c>
    </row>
    <row r="1625" spans="34:36" ht="11.25" customHeight="1" x14ac:dyDescent="0.25">
      <c r="AH1625" s="198" t="s">
        <v>135</v>
      </c>
      <c r="AI1625" s="156">
        <f>_xll.qlCalendarAdvance("TARGET",AI1624,AH1625,"mf")</f>
        <v>47415</v>
      </c>
      <c r="AJ1625" s="199">
        <f>_xll.xlShmInterpRateFwd(curveName,AI1625,,5,AI1626)</f>
        <v>1.9674203960992297E-2</v>
      </c>
    </row>
    <row r="1626" spans="34:36" ht="11.25" customHeight="1" x14ac:dyDescent="0.25">
      <c r="AH1626" s="198" t="s">
        <v>135</v>
      </c>
      <c r="AI1626" s="156">
        <f>_xll.qlCalendarAdvance("TARGET",AI1625,AH1626,"mf")</f>
        <v>47422</v>
      </c>
      <c r="AJ1626" s="199">
        <f>_xll.xlShmInterpRateFwd(curveName,AI1626,,5,AI1627)</f>
        <v>1.9676957629043517E-2</v>
      </c>
    </row>
    <row r="1627" spans="34:36" ht="11.25" customHeight="1" x14ac:dyDescent="0.25">
      <c r="AH1627" s="198" t="s">
        <v>135</v>
      </c>
      <c r="AI1627" s="156">
        <f>_xll.qlCalendarAdvance("TARGET",AI1626,AH1627,"mf")</f>
        <v>47429</v>
      </c>
      <c r="AJ1627" s="199">
        <f>_xll.xlShmInterpRateFwd(curveName,AI1627,,5,AI1628)</f>
        <v>1.9679650375300225E-2</v>
      </c>
    </row>
    <row r="1628" spans="34:36" ht="11.25" customHeight="1" x14ac:dyDescent="0.25">
      <c r="AH1628" s="198" t="s">
        <v>135</v>
      </c>
      <c r="AI1628" s="156">
        <f>_xll.qlCalendarAdvance("TARGET",AI1627,AH1628,"mf")</f>
        <v>47436</v>
      </c>
      <c r="AJ1628" s="199">
        <f>_xll.xlShmInterpRateFwd(curveName,AI1628,,5,AI1629)</f>
        <v>1.9682282629346685E-2</v>
      </c>
    </row>
    <row r="1629" spans="34:36" ht="11.25" customHeight="1" x14ac:dyDescent="0.25">
      <c r="AH1629" s="198" t="s">
        <v>135</v>
      </c>
      <c r="AI1629" s="156">
        <f>_xll.qlCalendarAdvance("TARGET",AI1628,AH1629,"mf")</f>
        <v>47443</v>
      </c>
      <c r="AJ1629" s="199">
        <f>_xll.xlShmInterpRateFwd(curveName,AI1629,,5,AI1630)</f>
        <v>1.9684854820721416E-2</v>
      </c>
    </row>
    <row r="1630" spans="34:36" ht="11.25" customHeight="1" x14ac:dyDescent="0.25">
      <c r="AH1630" s="198" t="s">
        <v>135</v>
      </c>
      <c r="AI1630" s="156">
        <f>_xll.qlCalendarAdvance("TARGET",AI1629,AH1630,"mf")</f>
        <v>47450</v>
      </c>
      <c r="AJ1630" s="199">
        <f>_xll.xlShmInterpRateFwd(curveName,AI1630,,5,AI1631)</f>
        <v>1.9687367379038822E-2</v>
      </c>
    </row>
    <row r="1631" spans="34:36" ht="11.25" customHeight="1" x14ac:dyDescent="0.25">
      <c r="AH1631" s="198" t="s">
        <v>135</v>
      </c>
      <c r="AI1631" s="156">
        <f>_xll.qlCalendarAdvance("TARGET",AI1630,AH1631,"mf")</f>
        <v>47457</v>
      </c>
      <c r="AJ1631" s="199">
        <f>_xll.xlShmInterpRateFwd(curveName,AI1631,,5,AI1632)</f>
        <v>1.9689820733821212E-2</v>
      </c>
    </row>
    <row r="1632" spans="34:36" ht="11.25" customHeight="1" x14ac:dyDescent="0.25">
      <c r="AH1632" s="198" t="s">
        <v>135</v>
      </c>
      <c r="AI1632" s="156">
        <f>_xll.qlCalendarAdvance("TARGET",AI1631,AH1632,"mf")</f>
        <v>47464</v>
      </c>
      <c r="AJ1632" s="199">
        <f>_xll.xlShmInterpRateFwd(curveName,AI1632,,5,AI1633)</f>
        <v>1.9692215314672544E-2</v>
      </c>
    </row>
    <row r="1633" spans="34:36" ht="11.25" customHeight="1" x14ac:dyDescent="0.25">
      <c r="AH1633" s="198" t="s">
        <v>135</v>
      </c>
      <c r="AI1633" s="156">
        <f>_xll.qlCalendarAdvance("TARGET",AI1632,AH1633,"mf")</f>
        <v>47471</v>
      </c>
      <c r="AJ1633" s="199">
        <f>_xll.xlShmInterpRateFwd(curveName,AI1633,,5,AI1634)</f>
        <v>1.9695246753269415E-2</v>
      </c>
    </row>
    <row r="1634" spans="34:36" ht="11.25" customHeight="1" x14ac:dyDescent="0.25">
      <c r="AH1634" s="198" t="s">
        <v>135</v>
      </c>
      <c r="AI1634" s="156">
        <f>_xll.qlCalendarAdvance("TARGET",AI1633,AH1634,"mf")</f>
        <v>47479</v>
      </c>
      <c r="AJ1634" s="199">
        <f>_xll.xlShmInterpRateFwd(curveName,AI1634,,5,AI1635)</f>
        <v>1.9697150644656412E-2</v>
      </c>
    </row>
    <row r="1635" spans="34:36" ht="11.25" customHeight="1" x14ac:dyDescent="0.25">
      <c r="AH1635" s="198" t="s">
        <v>135</v>
      </c>
      <c r="AI1635" s="156">
        <f>_xll.qlCalendarAdvance("TARGET",AI1634,AH1635,"mf")</f>
        <v>47486</v>
      </c>
      <c r="AJ1635" s="199">
        <f>_xll.xlShmInterpRateFwd(curveName,AI1635,,5,AI1636)</f>
        <v>1.9699363303994161E-2</v>
      </c>
    </row>
    <row r="1636" spans="34:36" ht="11.25" customHeight="1" x14ac:dyDescent="0.25">
      <c r="AH1636" s="198" t="s">
        <v>135</v>
      </c>
      <c r="AI1636" s="156">
        <f>_xll.qlCalendarAdvance("TARGET",AI1635,AH1636,"mf")</f>
        <v>47493</v>
      </c>
      <c r="AJ1636" s="199">
        <f>_xll.xlShmInterpRateFwd(curveName,AI1636,,5,AI1637)</f>
        <v>1.9701518969027384E-2</v>
      </c>
    </row>
    <row r="1637" spans="34:36" ht="11.25" customHeight="1" x14ac:dyDescent="0.25">
      <c r="AH1637" s="198" t="s">
        <v>135</v>
      </c>
      <c r="AI1637" s="156">
        <f>_xll.qlCalendarAdvance("TARGET",AI1636,AH1637,"mf")</f>
        <v>47500</v>
      </c>
      <c r="AJ1637" s="199">
        <f>_xll.xlShmInterpRateFwd(curveName,AI1637,,5,AI1638)</f>
        <v>1.9703618069351211E-2</v>
      </c>
    </row>
    <row r="1638" spans="34:36" ht="11.25" customHeight="1" x14ac:dyDescent="0.25">
      <c r="AH1638" s="198" t="s">
        <v>135</v>
      </c>
      <c r="AI1638" s="156">
        <f>_xll.qlCalendarAdvance("TARGET",AI1637,AH1638,"mf")</f>
        <v>47507</v>
      </c>
      <c r="AJ1638" s="199">
        <f>_xll.xlShmInterpRateFwd(curveName,AI1638,,5,AI1639)</f>
        <v>1.9705661034509169E-2</v>
      </c>
    </row>
    <row r="1639" spans="34:36" ht="11.25" customHeight="1" x14ac:dyDescent="0.25">
      <c r="AH1639" s="198" t="s">
        <v>135</v>
      </c>
      <c r="AI1639" s="156">
        <f>_xll.qlCalendarAdvance("TARGET",AI1638,AH1639,"mf")</f>
        <v>47514</v>
      </c>
      <c r="AJ1639" s="199">
        <f>_xll.xlShmInterpRateFwd(curveName,AI1639,,5,AI1640)</f>
        <v>1.9707648294108992E-2</v>
      </c>
    </row>
    <row r="1640" spans="34:36" ht="11.25" customHeight="1" x14ac:dyDescent="0.25">
      <c r="AH1640" s="198" t="s">
        <v>135</v>
      </c>
      <c r="AI1640" s="156">
        <f>_xll.qlCalendarAdvance("TARGET",AI1639,AH1640,"mf")</f>
        <v>47521</v>
      </c>
      <c r="AJ1640" s="199">
        <f>_xll.xlShmInterpRateFwd(curveName,AI1640,,5,AI1641)</f>
        <v>1.9709580277683596E-2</v>
      </c>
    </row>
    <row r="1641" spans="34:36" ht="11.25" customHeight="1" x14ac:dyDescent="0.25">
      <c r="AH1641" s="198" t="s">
        <v>135</v>
      </c>
      <c r="AI1641" s="156">
        <f>_xll.qlCalendarAdvance("TARGET",AI1640,AH1641,"mf")</f>
        <v>47528</v>
      </c>
      <c r="AJ1641" s="199">
        <f>_xll.xlShmInterpRateFwd(curveName,AI1641,,5,AI1642)</f>
        <v>1.97114574148359E-2</v>
      </c>
    </row>
    <row r="1642" spans="34:36" ht="11.25" customHeight="1" x14ac:dyDescent="0.25">
      <c r="AH1642" s="198" t="s">
        <v>135</v>
      </c>
      <c r="AI1642" s="156">
        <f>_xll.qlCalendarAdvance("TARGET",AI1641,AH1642,"mf")</f>
        <v>47535</v>
      </c>
      <c r="AJ1642" s="199">
        <f>_xll.xlShmInterpRateFwd(curveName,AI1642,,5,AI1643)</f>
        <v>1.9713280135117146E-2</v>
      </c>
    </row>
    <row r="1643" spans="34:36" ht="11.25" customHeight="1" x14ac:dyDescent="0.25">
      <c r="AH1643" s="198" t="s">
        <v>135</v>
      </c>
      <c r="AI1643" s="156">
        <f>_xll.qlCalendarAdvance("TARGET",AI1642,AH1643,"mf")</f>
        <v>47542</v>
      </c>
      <c r="AJ1643" s="199">
        <f>_xll.xlShmInterpRateFwd(curveName,AI1643,,5,AI1644)</f>
        <v>1.9715048868119599E-2</v>
      </c>
    </row>
    <row r="1644" spans="34:36" ht="11.25" customHeight="1" x14ac:dyDescent="0.25">
      <c r="AH1644" s="198" t="s">
        <v>135</v>
      </c>
      <c r="AI1644" s="156">
        <f>_xll.qlCalendarAdvance("TARGET",AI1643,AH1644,"mf")</f>
        <v>47549</v>
      </c>
      <c r="AJ1644" s="199">
        <f>_xll.xlShmInterpRateFwd(curveName,AI1644,,5,AI1645)</f>
        <v>1.9716764043395427E-2</v>
      </c>
    </row>
    <row r="1645" spans="34:36" ht="11.25" customHeight="1" x14ac:dyDescent="0.25">
      <c r="AH1645" s="198" t="s">
        <v>135</v>
      </c>
      <c r="AI1645" s="156">
        <f>_xll.qlCalendarAdvance("TARGET",AI1644,AH1645,"mf")</f>
        <v>47556</v>
      </c>
      <c r="AJ1645" s="199">
        <f>_xll.xlShmInterpRateFwd(curveName,AI1645,,5,AI1646)</f>
        <v>1.9718426090531992E-2</v>
      </c>
    </row>
    <row r="1646" spans="34:36" ht="11.25" customHeight="1" x14ac:dyDescent="0.25">
      <c r="AH1646" s="198" t="s">
        <v>135</v>
      </c>
      <c r="AI1646" s="156">
        <f>_xll.qlCalendarAdvance("TARGET",AI1645,AH1646,"mf")</f>
        <v>47563</v>
      </c>
      <c r="AJ1646" s="199">
        <f>_xll.xlShmInterpRateFwd(curveName,AI1646,,5,AI1647)</f>
        <v>1.9720035439204007E-2</v>
      </c>
    </row>
    <row r="1647" spans="34:36" ht="11.25" customHeight="1" x14ac:dyDescent="0.25">
      <c r="AH1647" s="198" t="s">
        <v>135</v>
      </c>
      <c r="AI1647" s="156">
        <f>_xll.qlCalendarAdvance("TARGET",AI1646,AH1647,"mf")</f>
        <v>47570</v>
      </c>
      <c r="AJ1647" s="199">
        <f>_xll.xlShmInterpRateFwd(curveName,AI1647,,5,AI1648)</f>
        <v>1.972159251927778E-2</v>
      </c>
    </row>
    <row r="1648" spans="34:36" ht="11.25" customHeight="1" x14ac:dyDescent="0.25">
      <c r="AH1648" s="198" t="s">
        <v>135</v>
      </c>
      <c r="AI1648" s="156">
        <f>_xll.qlCalendarAdvance("TARGET",AI1647,AH1648,"mf")</f>
        <v>47577</v>
      </c>
      <c r="AJ1648" s="199">
        <f>_xll.xlShmInterpRateFwd(curveName,AI1648,,5,AI1649)</f>
        <v>1.9723097760347762E-2</v>
      </c>
    </row>
    <row r="1649" spans="34:36" ht="11.25" customHeight="1" x14ac:dyDescent="0.25">
      <c r="AH1649" s="198" t="s">
        <v>135</v>
      </c>
      <c r="AI1649" s="156">
        <f>_xll.qlCalendarAdvance("TARGET",AI1648,AH1649,"mf")</f>
        <v>47584</v>
      </c>
      <c r="AJ1649" s="199">
        <f>_xll.xlShmInterpRateFwd(curveName,AI1649,,5,AI1650)</f>
        <v>1.9724551592008803E-2</v>
      </c>
    </row>
    <row r="1650" spans="34:36" ht="11.25" customHeight="1" x14ac:dyDescent="0.25">
      <c r="AH1650" s="198" t="s">
        <v>135</v>
      </c>
      <c r="AI1650" s="156">
        <f>_xll.qlCalendarAdvance("TARGET",AI1649,AH1650,"mf")</f>
        <v>47591</v>
      </c>
      <c r="AJ1650" s="199">
        <f>_xll.xlShmInterpRateFwd(curveName,AI1650,,5,AI1651)</f>
        <v>1.9725954443832978E-2</v>
      </c>
    </row>
    <row r="1651" spans="34:36" ht="11.25" customHeight="1" x14ac:dyDescent="0.25">
      <c r="AH1651" s="198" t="s">
        <v>135</v>
      </c>
      <c r="AI1651" s="156">
        <f>_xll.qlCalendarAdvance("TARGET",AI1650,AH1651,"mf")</f>
        <v>47598</v>
      </c>
      <c r="AJ1651" s="199">
        <f>_xll.xlShmInterpRateFwd(curveName,AI1651,,5,AI1652)</f>
        <v>1.9727306745398569E-2</v>
      </c>
    </row>
    <row r="1652" spans="34:36" ht="11.25" customHeight="1" x14ac:dyDescent="0.25">
      <c r="AH1652" s="198" t="s">
        <v>135</v>
      </c>
      <c r="AI1652" s="156">
        <f>_xll.qlCalendarAdvance("TARGET",AI1651,AH1652,"mf")</f>
        <v>47605</v>
      </c>
      <c r="AJ1652" s="199">
        <f>_xll.xlShmInterpRateFwd(curveName,AI1652,,5,AI1653)</f>
        <v>1.9728608926284221E-2</v>
      </c>
    </row>
    <row r="1653" spans="34:36" ht="11.25" customHeight="1" x14ac:dyDescent="0.25">
      <c r="AH1653" s="198" t="s">
        <v>135</v>
      </c>
      <c r="AI1653" s="156">
        <f>_xll.qlCalendarAdvance("TARGET",AI1652,AH1653,"mf")</f>
        <v>47612</v>
      </c>
      <c r="AJ1653" s="199">
        <f>_xll.xlShmInterpRateFwd(curveName,AI1653,,5,AI1654)</f>
        <v>1.9729861416063168E-2</v>
      </c>
    </row>
    <row r="1654" spans="34:36" ht="11.25" customHeight="1" x14ac:dyDescent="0.25">
      <c r="AH1654" s="198" t="s">
        <v>135</v>
      </c>
      <c r="AI1654" s="156">
        <f>_xll.qlCalendarAdvance("TARGET",AI1653,AH1654,"mf")</f>
        <v>47619</v>
      </c>
      <c r="AJ1654" s="199">
        <f>_xll.xlShmInterpRateFwd(curveName,AI1654,,5,AI1655)</f>
        <v>1.9731064644326397E-2</v>
      </c>
    </row>
    <row r="1655" spans="34:36" ht="11.25" customHeight="1" x14ac:dyDescent="0.25">
      <c r="AH1655" s="198" t="s">
        <v>135</v>
      </c>
      <c r="AI1655" s="156">
        <f>_xll.qlCalendarAdvance("TARGET",AI1654,AH1655,"mf")</f>
        <v>47626</v>
      </c>
      <c r="AJ1655" s="199">
        <f>_xll.xlShmInterpRateFwd(curveName,AI1655,,5,AI1656)</f>
        <v>1.9732219040624697E-2</v>
      </c>
    </row>
    <row r="1656" spans="34:36" ht="11.25" customHeight="1" x14ac:dyDescent="0.25">
      <c r="AH1656" s="198" t="s">
        <v>135</v>
      </c>
      <c r="AI1656" s="156">
        <f>_xll.qlCalendarAdvance("TARGET",AI1655,AH1656,"mf")</f>
        <v>47633</v>
      </c>
      <c r="AJ1656" s="199">
        <f>_xll.xlShmInterpRateFwd(curveName,AI1656,,5,AI1657)</f>
        <v>1.9733325034561353E-2</v>
      </c>
    </row>
    <row r="1657" spans="34:36" ht="11.25" customHeight="1" x14ac:dyDescent="0.25">
      <c r="AH1657" s="198" t="s">
        <v>135</v>
      </c>
      <c r="AI1657" s="156">
        <f>_xll.qlCalendarAdvance("TARGET",AI1656,AH1657,"mf")</f>
        <v>47640</v>
      </c>
      <c r="AJ1657" s="199">
        <f>_xll.xlShmInterpRateFwd(curveName,AI1657,,5,AI1658)</f>
        <v>1.973438305570523E-2</v>
      </c>
    </row>
    <row r="1658" spans="34:36" ht="11.25" customHeight="1" x14ac:dyDescent="0.25">
      <c r="AH1658" s="198" t="s">
        <v>135</v>
      </c>
      <c r="AI1658" s="156">
        <f>_xll.qlCalendarAdvance("TARGET",AI1657,AH1658,"mf")</f>
        <v>47647</v>
      </c>
      <c r="AJ1658" s="199">
        <f>_xll.xlShmInterpRateFwd(curveName,AI1658,,5,AI1659)</f>
        <v>1.9735393533619739E-2</v>
      </c>
    </row>
    <row r="1659" spans="34:36" ht="11.25" customHeight="1" x14ac:dyDescent="0.25">
      <c r="AH1659" s="198" t="s">
        <v>135</v>
      </c>
      <c r="AI1659" s="156">
        <f>_xll.qlCalendarAdvance("TARGET",AI1658,AH1659,"mf")</f>
        <v>47654</v>
      </c>
      <c r="AJ1659" s="199">
        <f>_xll.xlShmInterpRateFwd(curveName,AI1659,,5,AI1660)</f>
        <v>1.9736356897909174E-2</v>
      </c>
    </row>
    <row r="1660" spans="34:36" ht="11.25" customHeight="1" x14ac:dyDescent="0.25">
      <c r="AH1660" s="198" t="s">
        <v>135</v>
      </c>
      <c r="AI1660" s="156">
        <f>_xll.qlCalendarAdvance("TARGET",AI1659,AH1660,"mf")</f>
        <v>47661</v>
      </c>
      <c r="AJ1660" s="199">
        <f>_xll.xlShmInterpRateFwd(curveName,AI1660,,5,AI1661)</f>
        <v>1.9737273578143377E-2</v>
      </c>
    </row>
    <row r="1661" spans="34:36" ht="11.25" customHeight="1" x14ac:dyDescent="0.25">
      <c r="AH1661" s="198" t="s">
        <v>135</v>
      </c>
      <c r="AI1661" s="156">
        <f>_xll.qlCalendarAdvance("TARGET",AI1660,AH1661,"mf")</f>
        <v>47668</v>
      </c>
      <c r="AJ1661" s="199">
        <f>_xll.xlShmInterpRateFwd(curveName,AI1661,,5,AI1662)</f>
        <v>1.9738144003892514E-2</v>
      </c>
    </row>
    <row r="1662" spans="34:36" ht="11.25" customHeight="1" x14ac:dyDescent="0.25">
      <c r="AH1662" s="198" t="s">
        <v>135</v>
      </c>
      <c r="AI1662" s="156">
        <f>_xll.qlCalendarAdvance("TARGET",AI1661,AH1662,"mf")</f>
        <v>47675</v>
      </c>
      <c r="AJ1662" s="199">
        <f>_xll.xlShmInterpRateFwd(curveName,AI1662,,5,AI1663)</f>
        <v>1.9738968604738651E-2</v>
      </c>
    </row>
    <row r="1663" spans="34:36" ht="11.25" customHeight="1" x14ac:dyDescent="0.25">
      <c r="AH1663" s="198" t="s">
        <v>135</v>
      </c>
      <c r="AI1663" s="156">
        <f>_xll.qlCalendarAdvance("TARGET",AI1662,AH1663,"mf")</f>
        <v>47682</v>
      </c>
      <c r="AJ1663" s="199">
        <f>_xll.xlShmInterpRateFwd(curveName,AI1663,,5,AI1664)</f>
        <v>1.9739747810269923E-2</v>
      </c>
    </row>
    <row r="1664" spans="34:36" ht="11.25" customHeight="1" x14ac:dyDescent="0.25">
      <c r="AH1664" s="198" t="s">
        <v>135</v>
      </c>
      <c r="AI1664" s="156">
        <f>_xll.qlCalendarAdvance("TARGET",AI1663,AH1664,"mf")</f>
        <v>47689</v>
      </c>
      <c r="AJ1664" s="199">
        <f>_xll.xlShmInterpRateFwd(curveName,AI1664,,5,AI1665)</f>
        <v>1.9740482050051595E-2</v>
      </c>
    </row>
    <row r="1665" spans="34:36" ht="11.25" customHeight="1" x14ac:dyDescent="0.25">
      <c r="AH1665" s="198" t="s">
        <v>135</v>
      </c>
      <c r="AI1665" s="156">
        <f>_xll.qlCalendarAdvance("TARGET",AI1664,AH1665,"mf")</f>
        <v>47696</v>
      </c>
      <c r="AJ1665" s="199">
        <f>_xll.xlShmInterpRateFwd(curveName,AI1665,,5,AI1666)</f>
        <v>1.9741171753678184E-2</v>
      </c>
    </row>
    <row r="1666" spans="34:36" ht="11.25" customHeight="1" x14ac:dyDescent="0.25">
      <c r="AH1666" s="198" t="s">
        <v>135</v>
      </c>
      <c r="AI1666" s="156">
        <f>_xll.qlCalendarAdvance("TARGET",AI1665,AH1666,"mf")</f>
        <v>47703</v>
      </c>
      <c r="AJ1666" s="199">
        <f>_xll.xlShmInterpRateFwd(curveName,AI1666,,5,AI1667)</f>
        <v>1.9741817350709706E-2</v>
      </c>
    </row>
    <row r="1667" spans="34:36" ht="11.25" customHeight="1" x14ac:dyDescent="0.25">
      <c r="AH1667" s="198" t="s">
        <v>135</v>
      </c>
      <c r="AI1667" s="156">
        <f>_xll.qlCalendarAdvance("TARGET",AI1666,AH1667,"mf")</f>
        <v>47710</v>
      </c>
      <c r="AJ1667" s="199">
        <f>_xll.xlShmInterpRateFwd(curveName,AI1667,,5,AI1668)</f>
        <v>1.9742419270747023E-2</v>
      </c>
    </row>
    <row r="1668" spans="34:36" ht="11.25" customHeight="1" x14ac:dyDescent="0.25">
      <c r="AH1668" s="198" t="s">
        <v>135</v>
      </c>
      <c r="AI1668" s="156">
        <f>_xll.qlCalendarAdvance("TARGET",AI1667,AH1668,"mf")</f>
        <v>47717</v>
      </c>
      <c r="AJ1668" s="199">
        <f>_xll.xlShmInterpRateFwd(curveName,AI1668,,5,AI1669)</f>
        <v>1.9742977943356471E-2</v>
      </c>
    </row>
    <row r="1669" spans="34:36" ht="11.25" customHeight="1" x14ac:dyDescent="0.25">
      <c r="AH1669" s="198" t="s">
        <v>135</v>
      </c>
      <c r="AI1669" s="156">
        <f>_xll.qlCalendarAdvance("TARGET",AI1668,AH1669,"mf")</f>
        <v>47724</v>
      </c>
      <c r="AJ1669" s="199">
        <f>_xll.xlShmInterpRateFwd(curveName,AI1669,,5,AI1670)</f>
        <v>1.9743493798110457E-2</v>
      </c>
    </row>
    <row r="1670" spans="34:36" ht="11.25" customHeight="1" x14ac:dyDescent="0.25">
      <c r="AH1670" s="198" t="s">
        <v>135</v>
      </c>
      <c r="AI1670" s="156">
        <f>_xll.qlCalendarAdvance("TARGET",AI1669,AH1670,"mf")</f>
        <v>47731</v>
      </c>
      <c r="AJ1670" s="199">
        <f>_xll.xlShmInterpRateFwd(curveName,AI1670,,5,AI1671)</f>
        <v>1.9743967264616372E-2</v>
      </c>
    </row>
    <row r="1671" spans="34:36" ht="11.25" customHeight="1" x14ac:dyDescent="0.25">
      <c r="AH1671" s="198" t="s">
        <v>135</v>
      </c>
      <c r="AI1671" s="156">
        <f>_xll.qlCalendarAdvance("TARGET",AI1670,AH1671,"mf")</f>
        <v>47738</v>
      </c>
      <c r="AJ1671" s="199">
        <f>_xll.xlShmInterpRateFwd(curveName,AI1671,,5,AI1672)</f>
        <v>1.9744398772423927E-2</v>
      </c>
    </row>
    <row r="1672" spans="34:36" ht="11.25" customHeight="1" x14ac:dyDescent="0.25">
      <c r="AH1672" s="198" t="s">
        <v>135</v>
      </c>
      <c r="AI1672" s="156">
        <f>_xll.qlCalendarAdvance("TARGET",AI1671,AH1672,"mf")</f>
        <v>47745</v>
      </c>
      <c r="AJ1672" s="199">
        <f>_xll.xlShmInterpRateFwd(curveName,AI1672,,5,AI1673)</f>
        <v>1.9744788751135198E-2</v>
      </c>
    </row>
    <row r="1673" spans="34:36" ht="11.25" customHeight="1" x14ac:dyDescent="0.25">
      <c r="AH1673" s="198" t="s">
        <v>135</v>
      </c>
      <c r="AI1673" s="156">
        <f>_xll.qlCalendarAdvance("TARGET",AI1672,AH1673,"mf")</f>
        <v>47752</v>
      </c>
      <c r="AJ1673" s="199">
        <f>_xll.xlShmInterpRateFwd(curveName,AI1673,,5,AI1674)</f>
        <v>1.9745137630317742E-2</v>
      </c>
    </row>
    <row r="1674" spans="34:36" ht="11.25" customHeight="1" x14ac:dyDescent="0.25">
      <c r="AH1674" s="198" t="s">
        <v>135</v>
      </c>
      <c r="AI1674" s="156">
        <f>_xll.qlCalendarAdvance("TARGET",AI1673,AH1674,"mf")</f>
        <v>47759</v>
      </c>
      <c r="AJ1674" s="199">
        <f>_xll.xlShmInterpRateFwd(curveName,AI1674,,5,AI1675)</f>
        <v>1.9745445839556692E-2</v>
      </c>
    </row>
    <row r="1675" spans="34:36" ht="11.25" customHeight="1" x14ac:dyDescent="0.25">
      <c r="AH1675" s="198" t="s">
        <v>135</v>
      </c>
      <c r="AI1675" s="156">
        <f>_xll.qlCalendarAdvance("TARGET",AI1674,AH1675,"mf")</f>
        <v>47766</v>
      </c>
      <c r="AJ1675" s="199">
        <f>_xll.xlShmInterpRateFwd(curveName,AI1675,,5,AI1676)</f>
        <v>1.9745713808425821E-2</v>
      </c>
    </row>
    <row r="1676" spans="34:36" ht="11.25" customHeight="1" x14ac:dyDescent="0.25">
      <c r="AH1676" s="198" t="s">
        <v>135</v>
      </c>
      <c r="AI1676" s="156">
        <f>_xll.qlCalendarAdvance("TARGET",AI1675,AH1676,"mf")</f>
        <v>47773</v>
      </c>
      <c r="AJ1676" s="199">
        <f>_xll.xlShmInterpRateFwd(curveName,AI1676,,5,AI1677)</f>
        <v>1.9745941966516481E-2</v>
      </c>
    </row>
    <row r="1677" spans="34:36" ht="11.25" customHeight="1" x14ac:dyDescent="0.25">
      <c r="AH1677" s="198" t="s">
        <v>135</v>
      </c>
      <c r="AI1677" s="156">
        <f>_xll.qlCalendarAdvance("TARGET",AI1676,AH1677,"mf")</f>
        <v>47780</v>
      </c>
      <c r="AJ1677" s="199">
        <f>_xll.xlShmInterpRateFwd(curveName,AI1677,,5,AI1678)</f>
        <v>1.9746130743408641E-2</v>
      </c>
    </row>
    <row r="1678" spans="34:36" ht="11.25" customHeight="1" x14ac:dyDescent="0.25">
      <c r="AH1678" s="198" t="s">
        <v>135</v>
      </c>
      <c r="AI1678" s="156">
        <f>_xll.qlCalendarAdvance("TARGET",AI1677,AH1678,"mf")</f>
        <v>47787</v>
      </c>
      <c r="AJ1678" s="199">
        <f>_xll.xlShmInterpRateFwd(curveName,AI1678,,5,AI1679)</f>
        <v>1.9746280568670869E-2</v>
      </c>
    </row>
    <row r="1679" spans="34:36" ht="11.25" customHeight="1" x14ac:dyDescent="0.25">
      <c r="AH1679" s="198" t="s">
        <v>135</v>
      </c>
      <c r="AI1679" s="156">
        <f>_xll.qlCalendarAdvance("TARGET",AI1678,AH1679,"mf")</f>
        <v>47794</v>
      </c>
      <c r="AJ1679" s="199">
        <f>_xll.xlShmInterpRateFwd(curveName,AI1679,,5,AI1680)</f>
        <v>1.9746391871900897E-2</v>
      </c>
    </row>
    <row r="1680" spans="34:36" ht="11.25" customHeight="1" x14ac:dyDescent="0.25">
      <c r="AH1680" s="198" t="s">
        <v>135</v>
      </c>
      <c r="AI1680" s="156">
        <f>_xll.qlCalendarAdvance("TARGET",AI1679,AH1680,"mf")</f>
        <v>47801</v>
      </c>
      <c r="AJ1680" s="199">
        <f>_xll.xlShmInterpRateFwd(curveName,AI1680,,5,AI1681)</f>
        <v>1.9746465082667652E-2</v>
      </c>
    </row>
    <row r="1681" spans="34:36" ht="11.25" customHeight="1" x14ac:dyDescent="0.25">
      <c r="AH1681" s="198" t="s">
        <v>135</v>
      </c>
      <c r="AI1681" s="156">
        <f>_xll.qlCalendarAdvance("TARGET",AI1680,AH1681,"mf")</f>
        <v>47808</v>
      </c>
      <c r="AJ1681" s="199">
        <f>_xll.xlShmInterpRateFwd(curveName,AI1681,,5,AI1682)</f>
        <v>1.9746500630551837E-2</v>
      </c>
    </row>
    <row r="1682" spans="34:36" ht="11.25" customHeight="1" x14ac:dyDescent="0.25">
      <c r="AH1682" s="198" t="s">
        <v>135</v>
      </c>
      <c r="AI1682" s="156">
        <f>_xll.qlCalendarAdvance("TARGET",AI1681,AH1682,"mf")</f>
        <v>47815</v>
      </c>
      <c r="AJ1682" s="199">
        <f>_xll.xlShmInterpRateFwd(curveName,AI1682,,5,AI1683)</f>
        <v>1.9746498945145897E-2</v>
      </c>
    </row>
    <row r="1683" spans="34:36" ht="11.25" customHeight="1" x14ac:dyDescent="0.25">
      <c r="AH1683" s="198" t="s">
        <v>135</v>
      </c>
      <c r="AI1683" s="156">
        <f>_xll.qlCalendarAdvance("TARGET",AI1682,AH1683,"mf")</f>
        <v>47822</v>
      </c>
      <c r="AJ1683" s="199">
        <f>_xll.xlShmInterpRateFwd(curveName,AI1683,,5,AI1684)</f>
        <v>1.9746460456013481E-2</v>
      </c>
    </row>
    <row r="1684" spans="34:36" ht="11.25" customHeight="1" x14ac:dyDescent="0.25">
      <c r="AH1684" s="198" t="s">
        <v>135</v>
      </c>
      <c r="AI1684" s="156">
        <f>_xll.qlCalendarAdvance("TARGET",AI1683,AH1684,"mf")</f>
        <v>47829</v>
      </c>
      <c r="AJ1684" s="199">
        <f>_xll.xlShmInterpRateFwd(curveName,AI1684,,5,AI1685)</f>
        <v>1.9746385592747349E-2</v>
      </c>
    </row>
    <row r="1685" spans="34:36" ht="11.25" customHeight="1" x14ac:dyDescent="0.25">
      <c r="AH1685" s="198" t="s">
        <v>135</v>
      </c>
      <c r="AI1685" s="156">
        <f>_xll.qlCalendarAdvance("TARGET",AI1684,AH1685,"mf")</f>
        <v>47836</v>
      </c>
      <c r="AJ1685" s="199">
        <f>_xll.xlShmInterpRateFwd(curveName,AI1685,,5,AI1686)</f>
        <v>1.9746799125737215E-2</v>
      </c>
    </row>
    <row r="1686" spans="34:36" ht="11.25" customHeight="1" x14ac:dyDescent="0.25">
      <c r="AH1686" s="198" t="s">
        <v>135</v>
      </c>
      <c r="AI1686" s="156">
        <f>_xll.qlCalendarAdvance("TARGET",AI1685,AH1686,"mf")</f>
        <v>47844</v>
      </c>
      <c r="AJ1686" s="199">
        <f>_xll.xlShmInterpRateFwd(curveName,AI1686,,5,AI1687)</f>
        <v>1.9746104684758022E-2</v>
      </c>
    </row>
    <row r="1687" spans="34:36" ht="11.25" customHeight="1" x14ac:dyDescent="0.25">
      <c r="AH1687" s="198" t="s">
        <v>135</v>
      </c>
      <c r="AI1687" s="156">
        <f>_xll.qlCalendarAdvance("TARGET",AI1686,AH1687,"mf")</f>
        <v>47851</v>
      </c>
      <c r="AJ1687" s="199">
        <f>_xll.xlShmInterpRateFwd(curveName,AI1687,,5,AI1688)</f>
        <v>1.9745918299441723E-2</v>
      </c>
    </row>
    <row r="1688" spans="34:36" ht="11.25" customHeight="1" x14ac:dyDescent="0.25">
      <c r="AH1688" s="198" t="s">
        <v>135</v>
      </c>
      <c r="AI1688" s="156">
        <f>_xll.qlCalendarAdvance("TARGET",AI1687,AH1688,"mf")</f>
        <v>47858</v>
      </c>
      <c r="AJ1688" s="199">
        <f>_xll.xlShmInterpRateFwd(curveName,AI1688,,5,AI1689)</f>
        <v>1.9745697319693292E-2</v>
      </c>
    </row>
    <row r="1689" spans="34:36" ht="11.25" customHeight="1" x14ac:dyDescent="0.25">
      <c r="AH1689" s="198" t="s">
        <v>135</v>
      </c>
      <c r="AI1689" s="156">
        <f>_xll.qlCalendarAdvance("TARGET",AI1688,AH1689,"mf")</f>
        <v>47865</v>
      </c>
      <c r="AJ1689" s="199">
        <f>_xll.xlShmInterpRateFwd(curveName,AI1689,,5,AI1690)</f>
        <v>1.9745442175077239E-2</v>
      </c>
    </row>
    <row r="1690" spans="34:36" ht="11.25" customHeight="1" x14ac:dyDescent="0.25">
      <c r="AH1690" s="198" t="s">
        <v>135</v>
      </c>
      <c r="AI1690" s="156">
        <f>_xll.qlCalendarAdvance("TARGET",AI1689,AH1690,"mf")</f>
        <v>47872</v>
      </c>
      <c r="AJ1690" s="199">
        <f>_xll.xlShmInterpRateFwd(curveName,AI1690,,5,AI1691)</f>
        <v>1.9745153295192937E-2</v>
      </c>
    </row>
    <row r="1691" spans="34:36" ht="11.25" customHeight="1" x14ac:dyDescent="0.25">
      <c r="AH1691" s="198" t="s">
        <v>135</v>
      </c>
      <c r="AI1691" s="156">
        <f>_xll.qlCalendarAdvance("TARGET",AI1690,AH1691,"mf")</f>
        <v>47879</v>
      </c>
      <c r="AJ1691" s="199">
        <f>_xll.xlShmInterpRateFwd(curveName,AI1691,,5,AI1692)</f>
        <v>1.9744831109605118E-2</v>
      </c>
    </row>
    <row r="1692" spans="34:36" ht="11.25" customHeight="1" x14ac:dyDescent="0.25">
      <c r="AH1692" s="198" t="s">
        <v>135</v>
      </c>
      <c r="AI1692" s="156">
        <f>_xll.qlCalendarAdvance("TARGET",AI1691,AH1692,"mf")</f>
        <v>47886</v>
      </c>
      <c r="AJ1692" s="199">
        <f>_xll.xlShmInterpRateFwd(curveName,AI1692,,5,AI1693)</f>
        <v>1.9744476047901794E-2</v>
      </c>
    </row>
    <row r="1693" spans="34:36" ht="11.25" customHeight="1" x14ac:dyDescent="0.25">
      <c r="AH1693" s="198" t="s">
        <v>135</v>
      </c>
      <c r="AI1693" s="156">
        <f>_xll.qlCalendarAdvance("TARGET",AI1692,AH1693,"mf")</f>
        <v>47893</v>
      </c>
      <c r="AJ1693" s="199">
        <f>_xll.xlShmInterpRateFwd(curveName,AI1693,,5,AI1694)</f>
        <v>1.974408853968266E-2</v>
      </c>
    </row>
    <row r="1694" spans="34:36" ht="11.25" customHeight="1" x14ac:dyDescent="0.25">
      <c r="AH1694" s="198" t="s">
        <v>135</v>
      </c>
      <c r="AI1694" s="156">
        <f>_xll.qlCalendarAdvance("TARGET",AI1693,AH1694,"mf")</f>
        <v>47900</v>
      </c>
      <c r="AJ1694" s="199">
        <f>_xll.xlShmInterpRateFwd(curveName,AI1694,,5,AI1695)</f>
        <v>1.9743669014495379E-2</v>
      </c>
    </row>
    <row r="1695" spans="34:36" ht="11.25" customHeight="1" x14ac:dyDescent="0.25">
      <c r="AH1695" s="198" t="s">
        <v>135</v>
      </c>
      <c r="AI1695" s="156">
        <f>_xll.qlCalendarAdvance("TARGET",AI1694,AH1695,"mf")</f>
        <v>47907</v>
      </c>
      <c r="AJ1695" s="199">
        <f>_xll.xlShmInterpRateFwd(curveName,AI1695,,5,AI1696)</f>
        <v>1.9743217901951424E-2</v>
      </c>
    </row>
    <row r="1696" spans="34:36" ht="11.25" customHeight="1" x14ac:dyDescent="0.25">
      <c r="AH1696" s="198" t="s">
        <v>135</v>
      </c>
      <c r="AI1696" s="156">
        <f>_xll.qlCalendarAdvance("TARGET",AI1695,AH1696,"mf")</f>
        <v>47914</v>
      </c>
      <c r="AJ1696" s="199">
        <f>_xll.xlShmInterpRateFwd(curveName,AI1696,,5,AI1697)</f>
        <v>1.974273563161601E-2</v>
      </c>
    </row>
    <row r="1697" spans="34:36" ht="11.25" customHeight="1" x14ac:dyDescent="0.25">
      <c r="AH1697" s="198" t="s">
        <v>135</v>
      </c>
      <c r="AI1697" s="156">
        <f>_xll.qlCalendarAdvance("TARGET",AI1696,AH1697,"mf")</f>
        <v>47921</v>
      </c>
      <c r="AJ1697" s="199">
        <f>_xll.xlShmInterpRateFwd(curveName,AI1697,,5,AI1698)</f>
        <v>1.9742222633077601E-2</v>
      </c>
    </row>
    <row r="1698" spans="34:36" ht="11.25" customHeight="1" x14ac:dyDescent="0.25">
      <c r="AH1698" s="198" t="s">
        <v>135</v>
      </c>
      <c r="AI1698" s="156">
        <f>_xll.qlCalendarAdvance("TARGET",AI1697,AH1698,"mf")</f>
        <v>47928</v>
      </c>
      <c r="AJ1698" s="199">
        <f>_xll.xlShmInterpRateFwd(curveName,AI1698,,5,AI1699)</f>
        <v>1.9741679336040614E-2</v>
      </c>
    </row>
    <row r="1699" spans="34:36" ht="11.25" customHeight="1" x14ac:dyDescent="0.25">
      <c r="AH1699" s="198" t="s">
        <v>135</v>
      </c>
      <c r="AI1699" s="156">
        <f>_xll.qlCalendarAdvance("TARGET",AI1698,AH1699,"mf")</f>
        <v>47935</v>
      </c>
      <c r="AJ1699" s="199">
        <f>_xll.xlShmInterpRateFwd(curveName,AI1699,,5,AI1700)</f>
        <v>1.9741106170406506E-2</v>
      </c>
    </row>
    <row r="1700" spans="34:36" ht="11.25" customHeight="1" x14ac:dyDescent="0.25">
      <c r="AH1700" s="198" t="s">
        <v>135</v>
      </c>
      <c r="AI1700" s="156">
        <f>_xll.qlCalendarAdvance("TARGET",AI1699,AH1700,"mf")</f>
        <v>47942</v>
      </c>
      <c r="AJ1700" s="199">
        <f>_xll.xlShmInterpRateFwd(curveName,AI1700,,5,AI1701)</f>
        <v>1.9742459397087797E-2</v>
      </c>
    </row>
    <row r="1701" spans="34:36" ht="11.25" customHeight="1" x14ac:dyDescent="0.25">
      <c r="AH1701" s="198" t="s">
        <v>135</v>
      </c>
      <c r="AI1701" s="156">
        <f>_xll.qlCalendarAdvance("TARGET",AI1700,AH1701,"mf")</f>
        <v>47953</v>
      </c>
      <c r="AJ1701" s="199">
        <f>_xll.xlShmInterpRateFwd(curveName,AI1701,,5,AI1702)</f>
        <v>1.973949817029744E-2</v>
      </c>
    </row>
    <row r="1702" spans="34:36" ht="11.25" customHeight="1" x14ac:dyDescent="0.25">
      <c r="AH1702" s="198" t="s">
        <v>135</v>
      </c>
      <c r="AI1702" s="156">
        <f>_xll.qlCalendarAdvance("TARGET",AI1701,AH1702,"mf")</f>
        <v>47960</v>
      </c>
      <c r="AJ1702" s="199">
        <f>_xll.xlShmInterpRateFwd(curveName,AI1702,,5,AI1703)</f>
        <v>1.9738821838122776E-2</v>
      </c>
    </row>
    <row r="1703" spans="34:36" ht="11.25" customHeight="1" x14ac:dyDescent="0.25">
      <c r="AH1703" s="198" t="s">
        <v>135</v>
      </c>
      <c r="AI1703" s="156">
        <f>_xll.qlCalendarAdvance("TARGET",AI1702,AH1703,"mf")</f>
        <v>47967</v>
      </c>
      <c r="AJ1703" s="199">
        <f>_xll.xlShmInterpRateFwd(curveName,AI1703,,5,AI1704)</f>
        <v>1.9738117601208607E-2</v>
      </c>
    </row>
    <row r="1704" spans="34:36" ht="11.25" customHeight="1" x14ac:dyDescent="0.25">
      <c r="AH1704" s="198" t="s">
        <v>135</v>
      </c>
      <c r="AI1704" s="156">
        <f>_xll.qlCalendarAdvance("TARGET",AI1703,AH1704,"mf")</f>
        <v>47974</v>
      </c>
      <c r="AJ1704" s="199">
        <f>_xll.xlShmInterpRateFwd(curveName,AI1704,,5,AI1705)</f>
        <v>1.9737385889172808E-2</v>
      </c>
    </row>
    <row r="1705" spans="34:36" ht="11.25" customHeight="1" x14ac:dyDescent="0.25">
      <c r="AH1705" s="198" t="s">
        <v>135</v>
      </c>
      <c r="AI1705" s="156">
        <f>_xll.qlCalendarAdvance("TARGET",AI1704,AH1705,"mf")</f>
        <v>47981</v>
      </c>
      <c r="AJ1705" s="199">
        <f>_xll.xlShmInterpRateFwd(curveName,AI1705,,5,AI1706)</f>
        <v>1.9736627131569588E-2</v>
      </c>
    </row>
    <row r="1706" spans="34:36" ht="11.25" customHeight="1" x14ac:dyDescent="0.25">
      <c r="AH1706" s="198" t="s">
        <v>135</v>
      </c>
      <c r="AI1706" s="156">
        <f>_xll.qlCalendarAdvance("TARGET",AI1705,AH1706,"mf")</f>
        <v>47988</v>
      </c>
      <c r="AJ1706" s="199">
        <f>_xll.xlShmInterpRateFwd(curveName,AI1706,,5,AI1707)</f>
        <v>1.9735841757999525E-2</v>
      </c>
    </row>
    <row r="1707" spans="34:36" ht="11.25" customHeight="1" x14ac:dyDescent="0.25">
      <c r="AH1707" s="198" t="s">
        <v>135</v>
      </c>
      <c r="AI1707" s="156">
        <f>_xll.qlCalendarAdvance("TARGET",AI1706,AH1707,"mf")</f>
        <v>47995</v>
      </c>
      <c r="AJ1707" s="199">
        <f>_xll.xlShmInterpRateFwd(curveName,AI1707,,5,AI1708)</f>
        <v>1.9735030198051645E-2</v>
      </c>
    </row>
    <row r="1708" spans="34:36" ht="11.25" customHeight="1" x14ac:dyDescent="0.25">
      <c r="AH1708" s="198" t="s">
        <v>135</v>
      </c>
      <c r="AI1708" s="156">
        <f>_xll.qlCalendarAdvance("TARGET",AI1707,AH1708,"mf")</f>
        <v>48002</v>
      </c>
      <c r="AJ1708" s="199">
        <f>_xll.xlShmInterpRateFwd(curveName,AI1708,,5,AI1709)</f>
        <v>1.9734192881286035E-2</v>
      </c>
    </row>
    <row r="1709" spans="34:36" ht="11.25" customHeight="1" x14ac:dyDescent="0.25">
      <c r="AH1709" s="198" t="s">
        <v>135</v>
      </c>
      <c r="AI1709" s="156">
        <f>_xll.qlCalendarAdvance("TARGET",AI1708,AH1709,"mf")</f>
        <v>48009</v>
      </c>
      <c r="AJ1709" s="199">
        <f>_xll.xlShmInterpRateFwd(curveName,AI1709,,5,AI1710)</f>
        <v>1.9733330237314939E-2</v>
      </c>
    </row>
    <row r="1710" spans="34:36" ht="11.25" customHeight="1" x14ac:dyDescent="0.25">
      <c r="AH1710" s="198" t="s">
        <v>135</v>
      </c>
      <c r="AI1710" s="156">
        <f>_xll.qlCalendarAdvance("TARGET",AI1709,AH1710,"mf")</f>
        <v>48016</v>
      </c>
      <c r="AJ1710" s="199">
        <f>_xll.xlShmInterpRateFwd(curveName,AI1710,,5,AI1711)</f>
        <v>1.9732442695721664E-2</v>
      </c>
    </row>
    <row r="1711" spans="34:36" ht="11.25" customHeight="1" x14ac:dyDescent="0.25">
      <c r="AH1711" s="198" t="s">
        <v>135</v>
      </c>
      <c r="AI1711" s="156">
        <f>_xll.qlCalendarAdvance("TARGET",AI1710,AH1711,"mf")</f>
        <v>48023</v>
      </c>
      <c r="AJ1711" s="199">
        <f>_xll.xlShmInterpRateFwd(curveName,AI1711,,5,AI1712)</f>
        <v>1.973153068607213E-2</v>
      </c>
    </row>
    <row r="1712" spans="34:36" ht="11.25" customHeight="1" x14ac:dyDescent="0.25">
      <c r="AH1712" s="198" t="s">
        <v>135</v>
      </c>
      <c r="AI1712" s="156">
        <f>_xll.qlCalendarAdvance("TARGET",AI1711,AH1712,"mf")</f>
        <v>48030</v>
      </c>
      <c r="AJ1712" s="199">
        <f>_xll.xlShmInterpRateFwd(curveName,AI1712,,5,AI1713)</f>
        <v>1.9730594637967051E-2</v>
      </c>
    </row>
    <row r="1713" spans="34:36" ht="11.25" customHeight="1" x14ac:dyDescent="0.25">
      <c r="AH1713" s="198" t="s">
        <v>135</v>
      </c>
      <c r="AI1713" s="156">
        <f>_xll.qlCalendarAdvance("TARGET",AI1712,AH1713,"mf")</f>
        <v>48037</v>
      </c>
      <c r="AJ1713" s="199">
        <f>_xll.xlShmInterpRateFwd(curveName,AI1713,,5,AI1714)</f>
        <v>1.9729634980989747E-2</v>
      </c>
    </row>
    <row r="1714" spans="34:36" ht="11.25" customHeight="1" x14ac:dyDescent="0.25">
      <c r="AH1714" s="198" t="s">
        <v>135</v>
      </c>
      <c r="AI1714" s="156">
        <f>_xll.qlCalendarAdvance("TARGET",AI1713,AH1714,"mf")</f>
        <v>48044</v>
      </c>
      <c r="AJ1714" s="199">
        <f>_xll.xlShmInterpRateFwd(curveName,AI1714,,5,AI1715)</f>
        <v>1.9728652144717758E-2</v>
      </c>
    </row>
    <row r="1715" spans="34:36" ht="11.25" customHeight="1" x14ac:dyDescent="0.25">
      <c r="AH1715" s="198" t="s">
        <v>135</v>
      </c>
      <c r="AI1715" s="156">
        <f>_xll.qlCalendarAdvance("TARGET",AI1714,AH1715,"mf")</f>
        <v>48051</v>
      </c>
      <c r="AJ1715" s="199">
        <f>_xll.xlShmInterpRateFwd(curveName,AI1715,,5,AI1716)</f>
        <v>1.9727646558740205E-2</v>
      </c>
    </row>
    <row r="1716" spans="34:36" ht="11.25" customHeight="1" x14ac:dyDescent="0.25">
      <c r="AH1716" s="198" t="s">
        <v>135</v>
      </c>
      <c r="AI1716" s="156">
        <f>_xll.qlCalendarAdvance("TARGET",AI1715,AH1716,"mf")</f>
        <v>48058</v>
      </c>
      <c r="AJ1716" s="199">
        <f>_xll.xlShmInterpRateFwd(curveName,AI1716,,5,AI1717)</f>
        <v>1.9726618652651989E-2</v>
      </c>
    </row>
    <row r="1717" spans="34:36" ht="11.25" customHeight="1" x14ac:dyDescent="0.25">
      <c r="AH1717" s="198" t="s">
        <v>135</v>
      </c>
      <c r="AI1717" s="156">
        <f>_xll.qlCalendarAdvance("TARGET",AI1716,AH1717,"mf")</f>
        <v>48065</v>
      </c>
      <c r="AJ1717" s="199">
        <f>_xll.xlShmInterpRateFwd(curveName,AI1717,,5,AI1718)</f>
        <v>1.9725568856024844E-2</v>
      </c>
    </row>
    <row r="1718" spans="34:36" ht="11.25" customHeight="1" x14ac:dyDescent="0.25">
      <c r="AH1718" s="198" t="s">
        <v>135</v>
      </c>
      <c r="AI1718" s="156">
        <f>_xll.qlCalendarAdvance("TARGET",AI1717,AH1718,"mf")</f>
        <v>48072</v>
      </c>
      <c r="AJ1718" s="199">
        <f>_xll.xlShmInterpRateFwd(curveName,AI1718,,5,AI1719)</f>
        <v>1.9724497598442064E-2</v>
      </c>
    </row>
    <row r="1719" spans="34:36" ht="11.25" customHeight="1" x14ac:dyDescent="0.25">
      <c r="AH1719" s="198" t="s">
        <v>135</v>
      </c>
      <c r="AI1719" s="156">
        <f>_xll.qlCalendarAdvance("TARGET",AI1718,AH1719,"mf")</f>
        <v>48079</v>
      </c>
      <c r="AJ1719" s="199">
        <f>_xll.xlShmInterpRateFwd(curveName,AI1719,,5,AI1720)</f>
        <v>1.9723405309504307E-2</v>
      </c>
    </row>
    <row r="1720" spans="34:36" ht="11.25" customHeight="1" x14ac:dyDescent="0.25">
      <c r="AH1720" s="198" t="s">
        <v>135</v>
      </c>
      <c r="AI1720" s="156">
        <f>_xll.qlCalendarAdvance("TARGET",AI1719,AH1720,"mf")</f>
        <v>48086</v>
      </c>
      <c r="AJ1720" s="199">
        <f>_xll.xlShmInterpRateFwd(curveName,AI1720,,5,AI1721)</f>
        <v>1.9722292418789044E-2</v>
      </c>
    </row>
    <row r="1721" spans="34:36" ht="11.25" customHeight="1" x14ac:dyDescent="0.25">
      <c r="AH1721" s="198" t="s">
        <v>135</v>
      </c>
      <c r="AI1721" s="156">
        <f>_xll.qlCalendarAdvance("TARGET",AI1720,AH1721,"mf")</f>
        <v>48093</v>
      </c>
      <c r="AJ1721" s="199">
        <f>_xll.xlShmInterpRateFwd(curveName,AI1721,,5,AI1722)</f>
        <v>1.9721159355862133E-2</v>
      </c>
    </row>
    <row r="1722" spans="34:36" ht="11.25" customHeight="1" x14ac:dyDescent="0.25">
      <c r="AH1722" s="198" t="s">
        <v>135</v>
      </c>
      <c r="AI1722" s="156">
        <f>_xll.qlCalendarAdvance("TARGET",AI1721,AH1722,"mf")</f>
        <v>48100</v>
      </c>
      <c r="AJ1722" s="199">
        <f>_xll.xlShmInterpRateFwd(curveName,AI1722,,5,AI1723)</f>
        <v>1.9720006550347335E-2</v>
      </c>
    </row>
    <row r="1723" spans="34:36" ht="11.25" customHeight="1" x14ac:dyDescent="0.25">
      <c r="AH1723" s="198" t="s">
        <v>135</v>
      </c>
      <c r="AI1723" s="156">
        <f>_xll.qlCalendarAdvance("TARGET",AI1722,AH1723,"mf")</f>
        <v>48107</v>
      </c>
      <c r="AJ1723" s="199">
        <f>_xll.xlShmInterpRateFwd(curveName,AI1723,,5,AI1724)</f>
        <v>1.9718834431793071E-2</v>
      </c>
    </row>
    <row r="1724" spans="34:36" ht="11.25" customHeight="1" x14ac:dyDescent="0.25">
      <c r="AH1724" s="198" t="s">
        <v>135</v>
      </c>
      <c r="AI1724" s="156">
        <f>_xll.qlCalendarAdvance("TARGET",AI1723,AH1724,"mf")</f>
        <v>48114</v>
      </c>
      <c r="AJ1724" s="199">
        <f>_xll.xlShmInterpRateFwd(curveName,AI1724,,5,AI1725)</f>
        <v>1.9717643429805656E-2</v>
      </c>
    </row>
    <row r="1725" spans="34:36" ht="11.25" customHeight="1" x14ac:dyDescent="0.25">
      <c r="AH1725" s="198" t="s">
        <v>135</v>
      </c>
      <c r="AI1725" s="156">
        <f>_xll.qlCalendarAdvance("TARGET",AI1724,AH1725,"mf")</f>
        <v>48121</v>
      </c>
      <c r="AJ1725" s="199">
        <f>_xll.xlShmInterpRateFwd(curveName,AI1725,,5,AI1726)</f>
        <v>1.9716433973962413E-2</v>
      </c>
    </row>
    <row r="1726" spans="34:36" ht="11.25" customHeight="1" x14ac:dyDescent="0.25">
      <c r="AH1726" s="198" t="s">
        <v>135</v>
      </c>
      <c r="AI1726" s="156">
        <f>_xll.qlCalendarAdvance("TARGET",AI1725,AH1726,"mf")</f>
        <v>48128</v>
      </c>
      <c r="AJ1726" s="199">
        <f>_xll.xlShmInterpRateFwd(curveName,AI1726,,5,AI1727)</f>
        <v>1.9715206493852198E-2</v>
      </c>
    </row>
    <row r="1727" spans="34:36" ht="11.25" customHeight="1" x14ac:dyDescent="0.25">
      <c r="AH1727" s="198" t="s">
        <v>135</v>
      </c>
      <c r="AI1727" s="156">
        <f>_xll.qlCalendarAdvance("TARGET",AI1726,AH1727,"mf")</f>
        <v>48135</v>
      </c>
      <c r="AJ1727" s="199">
        <f>_xll.xlShmInterpRateFwd(curveName,AI1727,,5,AI1728)</f>
        <v>1.9713961419063831E-2</v>
      </c>
    </row>
    <row r="1728" spans="34:36" ht="11.25" customHeight="1" x14ac:dyDescent="0.25">
      <c r="AH1728" s="198" t="s">
        <v>135</v>
      </c>
      <c r="AI1728" s="156">
        <f>_xll.qlCalendarAdvance("TARGET",AI1727,AH1728,"mf")</f>
        <v>48142</v>
      </c>
      <c r="AJ1728" s="199">
        <f>_xll.xlShmInterpRateFwd(curveName,AI1728,,5,AI1729)</f>
        <v>1.9712699179157123E-2</v>
      </c>
    </row>
    <row r="1729" spans="34:36" ht="11.25" customHeight="1" x14ac:dyDescent="0.25">
      <c r="AH1729" s="198" t="s">
        <v>135</v>
      </c>
      <c r="AI1729" s="156">
        <f>_xll.qlCalendarAdvance("TARGET",AI1728,AH1729,"mf")</f>
        <v>48149</v>
      </c>
      <c r="AJ1729" s="199">
        <f>_xll.xlShmInterpRateFwd(curveName,AI1729,,5,AI1730)</f>
        <v>1.9711420203743966E-2</v>
      </c>
    </row>
    <row r="1730" spans="34:36" ht="11.25" customHeight="1" x14ac:dyDescent="0.25">
      <c r="AH1730" s="198" t="s">
        <v>135</v>
      </c>
      <c r="AI1730" s="156">
        <f>_xll.qlCalendarAdvance("TARGET",AI1729,AH1730,"mf")</f>
        <v>48156</v>
      </c>
      <c r="AJ1730" s="199">
        <f>_xll.xlShmInterpRateFwd(curveName,AI1730,,5,AI1731)</f>
        <v>1.9710124922413037E-2</v>
      </c>
    </row>
    <row r="1731" spans="34:36" ht="11.25" customHeight="1" x14ac:dyDescent="0.25">
      <c r="AH1731" s="198" t="s">
        <v>135</v>
      </c>
      <c r="AI1731" s="156">
        <f>_xll.qlCalendarAdvance("TARGET",AI1730,AH1731,"mf")</f>
        <v>48163</v>
      </c>
      <c r="AJ1731" s="199">
        <f>_xll.xlShmInterpRateFwd(curveName,AI1731,,5,AI1732)</f>
        <v>1.9708813764723995E-2</v>
      </c>
    </row>
    <row r="1732" spans="34:36" ht="11.25" customHeight="1" x14ac:dyDescent="0.25">
      <c r="AH1732" s="198" t="s">
        <v>135</v>
      </c>
      <c r="AI1732" s="156">
        <f>_xll.qlCalendarAdvance("TARGET",AI1731,AH1732,"mf")</f>
        <v>48170</v>
      </c>
      <c r="AJ1732" s="199">
        <f>_xll.xlShmInterpRateFwd(curveName,AI1732,,5,AI1733)</f>
        <v>1.9707487160276975E-2</v>
      </c>
    </row>
    <row r="1733" spans="34:36" ht="11.25" customHeight="1" x14ac:dyDescent="0.25">
      <c r="AH1733" s="198" t="s">
        <v>135</v>
      </c>
      <c r="AI1733" s="156">
        <f>_xll.qlCalendarAdvance("TARGET",AI1732,AH1733,"mf")</f>
        <v>48177</v>
      </c>
      <c r="AJ1733" s="199">
        <f>_xll.xlShmInterpRateFwd(curveName,AI1733,,5,AI1734)</f>
        <v>1.9706145538660493E-2</v>
      </c>
    </row>
    <row r="1734" spans="34:36" ht="11.25" customHeight="1" x14ac:dyDescent="0.25">
      <c r="AH1734" s="198" t="s">
        <v>135</v>
      </c>
      <c r="AI1734" s="156">
        <f>_xll.qlCalendarAdvance("TARGET",AI1733,AH1734,"mf")</f>
        <v>48184</v>
      </c>
      <c r="AJ1734" s="199">
        <f>_xll.xlShmInterpRateFwd(curveName,AI1734,,5,AI1735)</f>
        <v>1.9704789329439809E-2</v>
      </c>
    </row>
    <row r="1735" spans="34:36" ht="11.25" customHeight="1" x14ac:dyDescent="0.25">
      <c r="AH1735" s="198" t="s">
        <v>135</v>
      </c>
      <c r="AI1735" s="156">
        <f>_xll.qlCalendarAdvance("TARGET",AI1734,AH1735,"mf")</f>
        <v>48191</v>
      </c>
      <c r="AJ1735" s="199">
        <f>_xll.xlShmInterpRateFwd(curveName,AI1735,,5,AI1736)</f>
        <v>1.9703418962226472E-2</v>
      </c>
    </row>
    <row r="1736" spans="34:36" ht="11.25" customHeight="1" x14ac:dyDescent="0.25">
      <c r="AH1736" s="198" t="s">
        <v>135</v>
      </c>
      <c r="AI1736" s="156">
        <f>_xll.qlCalendarAdvance("TARGET",AI1735,AH1736,"mf")</f>
        <v>48198</v>
      </c>
      <c r="AJ1736" s="199">
        <f>_xll.xlShmInterpRateFwd(curveName,AI1736,,5,AI1737)</f>
        <v>1.9702034866585626E-2</v>
      </c>
    </row>
    <row r="1737" spans="34:36" ht="11.25" customHeight="1" x14ac:dyDescent="0.25">
      <c r="AH1737" s="198" t="s">
        <v>135</v>
      </c>
      <c r="AI1737" s="156">
        <f>_xll.qlCalendarAdvance("TARGET",AI1736,AH1737,"mf")</f>
        <v>48205</v>
      </c>
      <c r="AJ1737" s="199">
        <f>_xll.xlShmInterpRateFwd(curveName,AI1737,,5,AI1738)</f>
        <v>1.9700637472117092E-2</v>
      </c>
    </row>
    <row r="1738" spans="34:36" ht="11.25" customHeight="1" x14ac:dyDescent="0.25">
      <c r="AH1738" s="198" t="s">
        <v>135</v>
      </c>
      <c r="AI1738" s="156">
        <f>_xll.qlCalendarAdvance("TARGET",AI1737,AH1738,"mf")</f>
        <v>48212</v>
      </c>
      <c r="AJ1738" s="199">
        <f>_xll.xlShmInterpRateFwd(curveName,AI1738,,5,AI1739)</f>
        <v>1.9699227208385871E-2</v>
      </c>
    </row>
    <row r="1739" spans="34:36" ht="11.25" customHeight="1" x14ac:dyDescent="0.25">
      <c r="AH1739" s="198" t="s">
        <v>135</v>
      </c>
      <c r="AI1739" s="156">
        <f>_xll.qlCalendarAdvance("TARGET",AI1738,AH1739,"mf")</f>
        <v>48219</v>
      </c>
      <c r="AJ1739" s="199">
        <f>_xll.xlShmInterpRateFwd(curveName,AI1739,,5,AI1740)</f>
        <v>1.9697804504991642E-2</v>
      </c>
    </row>
    <row r="1740" spans="34:36" ht="11.25" customHeight="1" x14ac:dyDescent="0.25">
      <c r="AH1740" s="198" t="s">
        <v>135</v>
      </c>
      <c r="AI1740" s="156">
        <f>_xll.qlCalendarAdvance("TARGET",AI1739,AH1740,"mf")</f>
        <v>48226</v>
      </c>
      <c r="AJ1740" s="199">
        <f>_xll.xlShmInterpRateFwd(curveName,AI1740,,5,AI1741)</f>
        <v>1.9696369791510838E-2</v>
      </c>
    </row>
    <row r="1741" spans="34:36" ht="11.25" customHeight="1" x14ac:dyDescent="0.25">
      <c r="AH1741" s="198" t="s">
        <v>135</v>
      </c>
      <c r="AI1741" s="156">
        <f>_xll.qlCalendarAdvance("TARGET",AI1740,AH1741,"mf")</f>
        <v>48233</v>
      </c>
      <c r="AJ1741" s="199">
        <f>_xll.xlShmInterpRateFwd(curveName,AI1741,,5,AI1742)</f>
        <v>1.9694923497531401E-2</v>
      </c>
    </row>
    <row r="1742" spans="34:36" ht="11.25" customHeight="1" x14ac:dyDescent="0.25">
      <c r="AH1742" s="198" t="s">
        <v>135</v>
      </c>
      <c r="AI1742" s="156">
        <f>_xll.qlCalendarAdvance("TARGET",AI1741,AH1742,"mf")</f>
        <v>48240</v>
      </c>
      <c r="AJ1742" s="199">
        <f>_xll.xlShmInterpRateFwd(curveName,AI1742,,5,AI1743)</f>
        <v>1.9693466052646994E-2</v>
      </c>
    </row>
    <row r="1743" spans="34:36" ht="11.25" customHeight="1" x14ac:dyDescent="0.25">
      <c r="AH1743" s="198" t="s">
        <v>135</v>
      </c>
      <c r="AI1743" s="156">
        <f>_xll.qlCalendarAdvance("TARGET",AI1742,AH1743,"mf")</f>
        <v>48247</v>
      </c>
      <c r="AJ1743" s="199">
        <f>_xll.xlShmInterpRateFwd(curveName,AI1743,,5,AI1744)</f>
        <v>1.9691997886422223E-2</v>
      </c>
    </row>
    <row r="1744" spans="34:36" ht="11.25" customHeight="1" x14ac:dyDescent="0.25">
      <c r="AH1744" s="198" t="s">
        <v>135</v>
      </c>
      <c r="AI1744" s="156">
        <f>_xll.qlCalendarAdvance("TARGET",AI1743,AH1744,"mf")</f>
        <v>48254</v>
      </c>
      <c r="AJ1744" s="199">
        <f>_xll.xlShmInterpRateFwd(curveName,AI1744,,5,AI1745)</f>
        <v>1.9690519428462162E-2</v>
      </c>
    </row>
    <row r="1745" spans="34:36" ht="11.25" customHeight="1" x14ac:dyDescent="0.25">
      <c r="AH1745" s="198" t="s">
        <v>135</v>
      </c>
      <c r="AI1745" s="156">
        <f>_xll.qlCalendarAdvance("TARGET",AI1744,AH1745,"mf")</f>
        <v>48261</v>
      </c>
      <c r="AJ1745" s="199">
        <f>_xll.xlShmInterpRateFwd(curveName,AI1745,,5,AI1746)</f>
        <v>1.968903110833126E-2</v>
      </c>
    </row>
    <row r="1746" spans="34:36" ht="11.25" customHeight="1" x14ac:dyDescent="0.25">
      <c r="AH1746" s="198" t="s">
        <v>135</v>
      </c>
      <c r="AI1746" s="156">
        <f>_xll.qlCalendarAdvance("TARGET",AI1745,AH1746,"mf")</f>
        <v>48268</v>
      </c>
      <c r="AJ1746" s="199">
        <f>_xll.xlShmInterpRateFwd(curveName,AI1746,,5,AI1747)</f>
        <v>1.9687533355628631E-2</v>
      </c>
    </row>
    <row r="1747" spans="34:36" ht="11.25" customHeight="1" x14ac:dyDescent="0.25">
      <c r="AH1747" s="198" t="s">
        <v>135</v>
      </c>
      <c r="AI1747" s="156">
        <f>_xll.qlCalendarAdvance("TARGET",AI1746,AH1747,"mf")</f>
        <v>48275</v>
      </c>
      <c r="AJ1747" s="199">
        <f>_xll.xlShmInterpRateFwd(curveName,AI1747,,5,AI1748)</f>
        <v>1.9686026599935912E-2</v>
      </c>
    </row>
    <row r="1748" spans="34:36" ht="11.25" customHeight="1" x14ac:dyDescent="0.25">
      <c r="AH1748" s="198" t="s">
        <v>135</v>
      </c>
      <c r="AI1748" s="156">
        <f>_xll.qlCalendarAdvance("TARGET",AI1747,AH1748,"mf")</f>
        <v>48282</v>
      </c>
      <c r="AJ1748" s="199">
        <f>_xll.xlShmInterpRateFwd(curveName,AI1748,,5,AI1749)</f>
        <v>1.9684511270823081E-2</v>
      </c>
    </row>
    <row r="1749" spans="34:36" ht="11.25" customHeight="1" x14ac:dyDescent="0.25">
      <c r="AH1749" s="198" t="s">
        <v>135</v>
      </c>
      <c r="AI1749" s="156">
        <f>_xll.qlCalendarAdvance("TARGET",AI1748,AH1749,"mf")</f>
        <v>48289</v>
      </c>
      <c r="AJ1749" s="199">
        <f>_xll.xlShmInterpRateFwd(curveName,AI1749,,5,AI1750)</f>
        <v>1.9682987776331772E-2</v>
      </c>
    </row>
    <row r="1750" spans="34:36" ht="11.25" customHeight="1" x14ac:dyDescent="0.25">
      <c r="AH1750" s="198" t="s">
        <v>135</v>
      </c>
      <c r="AI1750" s="156">
        <f>_xll.qlCalendarAdvance("TARGET",AI1749,AH1750,"mf")</f>
        <v>48296</v>
      </c>
      <c r="AJ1750" s="199">
        <f>_xll.xlShmInterpRateFwd(curveName,AI1750,,5,AI1751)</f>
        <v>1.9681445576581854E-2</v>
      </c>
    </row>
    <row r="1751" spans="34:36" ht="11.25" customHeight="1" x14ac:dyDescent="0.25">
      <c r="AH1751" s="198" t="s">
        <v>135</v>
      </c>
      <c r="AI1751" s="156">
        <f>_xll.qlCalendarAdvance("TARGET",AI1750,AH1751,"mf")</f>
        <v>48303</v>
      </c>
      <c r="AJ1751" s="199">
        <f>_xll.xlShmInterpRateFwd(curveName,AI1751,,5,AI1752)</f>
        <v>1.9679856224684284E-2</v>
      </c>
    </row>
    <row r="1752" spans="34:36" ht="11.25" customHeight="1" x14ac:dyDescent="0.25">
      <c r="AH1752" s="198" t="s">
        <v>135</v>
      </c>
      <c r="AI1752" s="156">
        <f>_xll.qlCalendarAdvance("TARGET",AI1751,AH1752,"mf")</f>
        <v>48310</v>
      </c>
      <c r="AJ1752" s="199">
        <f>_xll.xlShmInterpRateFwd(curveName,AI1752,,5,AI1753)</f>
        <v>1.9678215271480344E-2</v>
      </c>
    </row>
    <row r="1753" spans="34:36" ht="11.25" customHeight="1" x14ac:dyDescent="0.25">
      <c r="AH1753" s="198" t="s">
        <v>135</v>
      </c>
      <c r="AI1753" s="156">
        <f>_xll.qlCalendarAdvance("TARGET",AI1752,AH1753,"mf")</f>
        <v>48317</v>
      </c>
      <c r="AJ1753" s="199">
        <f>_xll.xlShmInterpRateFwd(curveName,AI1753,,5,AI1754)</f>
        <v>1.9676522920032288E-2</v>
      </c>
    </row>
    <row r="1754" spans="34:36" ht="11.25" customHeight="1" x14ac:dyDescent="0.25">
      <c r="AH1754" s="198" t="s">
        <v>135</v>
      </c>
      <c r="AI1754" s="156">
        <f>_xll.qlCalendarAdvance("TARGET",AI1753,AH1754,"mf")</f>
        <v>48324</v>
      </c>
      <c r="AJ1754" s="199">
        <f>_xll.xlShmInterpRateFwd(curveName,AI1754,,5,AI1755)</f>
        <v>1.9674779373408429E-2</v>
      </c>
    </row>
    <row r="1755" spans="34:36" ht="11.25" customHeight="1" x14ac:dyDescent="0.25">
      <c r="AH1755" s="198" t="s">
        <v>135</v>
      </c>
      <c r="AI1755" s="156">
        <f>_xll.qlCalendarAdvance("TARGET",AI1754,AH1755,"mf")</f>
        <v>48331</v>
      </c>
      <c r="AJ1755" s="199">
        <f>_xll.xlShmInterpRateFwd(curveName,AI1755,,5,AI1756)</f>
        <v>1.9672984834677328E-2</v>
      </c>
    </row>
    <row r="1756" spans="34:36" ht="11.25" customHeight="1" x14ac:dyDescent="0.25">
      <c r="AH1756" s="198" t="s">
        <v>135</v>
      </c>
      <c r="AI1756" s="156">
        <f>_xll.qlCalendarAdvance("TARGET",AI1755,AH1756,"mf")</f>
        <v>48338</v>
      </c>
      <c r="AJ1756" s="199">
        <f>_xll.xlShmInterpRateFwd(curveName,AI1756,,5,AI1757)</f>
        <v>1.9671139506878817E-2</v>
      </c>
    </row>
    <row r="1757" spans="34:36" ht="11.25" customHeight="1" x14ac:dyDescent="0.25">
      <c r="AH1757" s="198" t="s">
        <v>135</v>
      </c>
      <c r="AI1757" s="156">
        <f>_xll.qlCalendarAdvance("TARGET",AI1756,AH1757,"mf")</f>
        <v>48345</v>
      </c>
      <c r="AJ1757" s="199">
        <f>_xll.xlShmInterpRateFwd(curveName,AI1757,,5,AI1758)</f>
        <v>1.9669243593122492E-2</v>
      </c>
    </row>
    <row r="1758" spans="34:36" ht="11.25" customHeight="1" x14ac:dyDescent="0.25">
      <c r="AH1758" s="198" t="s">
        <v>135</v>
      </c>
      <c r="AI1758" s="156">
        <f>_xll.qlCalendarAdvance("TARGET",AI1757,AH1758,"mf")</f>
        <v>48352</v>
      </c>
      <c r="AJ1758" s="199">
        <f>_xll.xlShmInterpRateFwd(curveName,AI1758,,5,AI1759)</f>
        <v>1.9667297296437073E-2</v>
      </c>
    </row>
    <row r="1759" spans="34:36" ht="11.25" customHeight="1" x14ac:dyDescent="0.25">
      <c r="AH1759" s="198" t="s">
        <v>135</v>
      </c>
      <c r="AI1759" s="156">
        <f>_xll.qlCalendarAdvance("TARGET",AI1758,AH1759,"mf")</f>
        <v>48359</v>
      </c>
      <c r="AJ1759" s="199">
        <f>_xll.xlShmInterpRateFwd(curveName,AI1759,,5,AI1760)</f>
        <v>1.9665300819909453E-2</v>
      </c>
    </row>
    <row r="1760" spans="34:36" ht="11.25" customHeight="1" x14ac:dyDescent="0.25">
      <c r="AH1760" s="198" t="s">
        <v>135</v>
      </c>
      <c r="AI1760" s="156">
        <f>_xll.qlCalendarAdvance("TARGET",AI1759,AH1760,"mf")</f>
        <v>48366</v>
      </c>
      <c r="AJ1760" s="199">
        <f>_xll.xlShmInterpRateFwd(curveName,AI1760,,5,AI1761)</f>
        <v>1.9663254366597781E-2</v>
      </c>
    </row>
    <row r="1761" spans="34:36" ht="11.25" customHeight="1" x14ac:dyDescent="0.25">
      <c r="AH1761" s="198" t="s">
        <v>135</v>
      </c>
      <c r="AI1761" s="156">
        <f>_xll.qlCalendarAdvance("TARGET",AI1760,AH1761,"mf")</f>
        <v>48373</v>
      </c>
      <c r="AJ1761" s="199">
        <f>_xll.xlShmInterpRateFwd(curveName,AI1761,,5,AI1762)</f>
        <v>1.9661158139583614E-2</v>
      </c>
    </row>
    <row r="1762" spans="34:36" ht="11.25" customHeight="1" x14ac:dyDescent="0.25">
      <c r="AH1762" s="198" t="s">
        <v>135</v>
      </c>
      <c r="AI1762" s="156">
        <f>_xll.qlCalendarAdvance("TARGET",AI1761,AH1762,"mf")</f>
        <v>48380</v>
      </c>
      <c r="AJ1762" s="199">
        <f>_xll.xlShmInterpRateFwd(curveName,AI1762,,5,AI1763)</f>
        <v>1.9659012341919743E-2</v>
      </c>
    </row>
    <row r="1763" spans="34:36" ht="11.25" customHeight="1" x14ac:dyDescent="0.25">
      <c r="AH1763" s="198" t="s">
        <v>135</v>
      </c>
      <c r="AI1763" s="156">
        <f>_xll.qlCalendarAdvance("TARGET",AI1762,AH1763,"mf")</f>
        <v>48387</v>
      </c>
      <c r="AJ1763" s="199">
        <f>_xll.xlShmInterpRateFwd(curveName,AI1763,,5,AI1764)</f>
        <v>1.9656817176664985E-2</v>
      </c>
    </row>
    <row r="1764" spans="34:36" ht="11.25" customHeight="1" x14ac:dyDescent="0.25">
      <c r="AH1764" s="198" t="s">
        <v>135</v>
      </c>
      <c r="AI1764" s="156">
        <f>_xll.qlCalendarAdvance("TARGET",AI1763,AH1764,"mf")</f>
        <v>48394</v>
      </c>
      <c r="AJ1764" s="199">
        <f>_xll.xlShmInterpRateFwd(curveName,AI1764,,5,AI1765)</f>
        <v>1.9654572846913125E-2</v>
      </c>
    </row>
    <row r="1765" spans="34:36" ht="11.25" customHeight="1" x14ac:dyDescent="0.25">
      <c r="AH1765" s="198" t="s">
        <v>135</v>
      </c>
      <c r="AI1765" s="156">
        <f>_xll.qlCalendarAdvance("TARGET",AI1764,AH1765,"mf")</f>
        <v>48401</v>
      </c>
      <c r="AJ1765" s="199">
        <f>_xll.xlShmInterpRateFwd(curveName,AI1765,,5,AI1766)</f>
        <v>1.9652279555711815E-2</v>
      </c>
    </row>
    <row r="1766" spans="34:36" ht="11.25" customHeight="1" x14ac:dyDescent="0.25">
      <c r="AH1766" s="198" t="s">
        <v>135</v>
      </c>
      <c r="AI1766" s="156">
        <f>_xll.qlCalendarAdvance("TARGET",AI1765,AH1766,"mf")</f>
        <v>48408</v>
      </c>
      <c r="AJ1766" s="199">
        <f>_xll.xlShmInterpRateFwd(curveName,AI1766,,5,AI1767)</f>
        <v>1.9649937506120492E-2</v>
      </c>
    </row>
    <row r="1767" spans="34:36" ht="11.25" customHeight="1" x14ac:dyDescent="0.25">
      <c r="AH1767" s="198" t="s">
        <v>135</v>
      </c>
      <c r="AI1767" s="156">
        <f>_xll.qlCalendarAdvance("TARGET",AI1766,AH1767,"mf")</f>
        <v>48415</v>
      </c>
      <c r="AJ1767" s="199">
        <f>_xll.xlShmInterpRateFwd(curveName,AI1767,,5,AI1768)</f>
        <v>1.9647546901233555E-2</v>
      </c>
    </row>
    <row r="1768" spans="34:36" ht="11.25" customHeight="1" x14ac:dyDescent="0.25">
      <c r="AH1768" s="198" t="s">
        <v>135</v>
      </c>
      <c r="AI1768" s="156">
        <f>_xll.qlCalendarAdvance("TARGET",AI1767,AH1768,"mf")</f>
        <v>48422</v>
      </c>
      <c r="AJ1768" s="199">
        <f>_xll.xlShmInterpRateFwd(curveName,AI1768,,5,AI1769)</f>
        <v>1.964510794410505E-2</v>
      </c>
    </row>
    <row r="1769" spans="34:36" ht="11.25" customHeight="1" x14ac:dyDescent="0.25">
      <c r="AH1769" s="198" t="s">
        <v>135</v>
      </c>
      <c r="AI1769" s="156">
        <f>_xll.qlCalendarAdvance("TARGET",AI1768,AH1769,"mf")</f>
        <v>48429</v>
      </c>
      <c r="AJ1769" s="199">
        <f>_xll.xlShmInterpRateFwd(curveName,AI1769,,5,AI1770)</f>
        <v>1.96426208378008E-2</v>
      </c>
    </row>
    <row r="1770" spans="34:36" ht="11.25" customHeight="1" x14ac:dyDescent="0.25">
      <c r="AH1770" s="198" t="s">
        <v>135</v>
      </c>
      <c r="AI1770" s="156">
        <f>_xll.qlCalendarAdvance("TARGET",AI1769,AH1770,"mf")</f>
        <v>48436</v>
      </c>
      <c r="AJ1770" s="199">
        <f>_xll.xlShmInterpRateFwd(curveName,AI1770,,5,AI1771)</f>
        <v>1.9640085785375235E-2</v>
      </c>
    </row>
    <row r="1771" spans="34:36" ht="11.25" customHeight="1" x14ac:dyDescent="0.25">
      <c r="AH1771" s="198" t="s">
        <v>135</v>
      </c>
      <c r="AI1771" s="156">
        <f>_xll.qlCalendarAdvance("TARGET",AI1770,AH1771,"mf")</f>
        <v>48443</v>
      </c>
      <c r="AJ1771" s="199">
        <f>_xll.xlShmInterpRateFwd(curveName,AI1771,,5,AI1772)</f>
        <v>1.9637502989935111E-2</v>
      </c>
    </row>
    <row r="1772" spans="34:36" ht="11.25" customHeight="1" x14ac:dyDescent="0.25">
      <c r="AH1772" s="198" t="s">
        <v>135</v>
      </c>
      <c r="AI1772" s="156">
        <f>_xll.qlCalendarAdvance("TARGET",AI1771,AH1772,"mf")</f>
        <v>48450</v>
      </c>
      <c r="AJ1772" s="199">
        <f>_xll.xlShmInterpRateFwd(curveName,AI1772,,5,AI1773)</f>
        <v>1.9634872654500462E-2</v>
      </c>
    </row>
    <row r="1773" spans="34:36" ht="11.25" customHeight="1" x14ac:dyDescent="0.25">
      <c r="AH1773" s="198" t="s">
        <v>135</v>
      </c>
      <c r="AI1773" s="156">
        <f>_xll.qlCalendarAdvance("TARGET",AI1772,AH1773,"mf")</f>
        <v>48457</v>
      </c>
      <c r="AJ1773" s="199">
        <f>_xll.xlShmInterpRateFwd(curveName,AI1773,,5,AI1774)</f>
        <v>1.9632194982184201E-2</v>
      </c>
    </row>
    <row r="1774" spans="34:36" ht="11.25" customHeight="1" x14ac:dyDescent="0.25">
      <c r="AH1774" s="198" t="s">
        <v>135</v>
      </c>
      <c r="AI1774" s="156">
        <f>_xll.qlCalendarAdvance("TARGET",AI1773,AH1774,"mf")</f>
        <v>48464</v>
      </c>
      <c r="AJ1774" s="199">
        <f>_xll.xlShmInterpRateFwd(curveName,AI1774,,5,AI1775)</f>
        <v>1.9629470176018304E-2</v>
      </c>
    </row>
    <row r="1775" spans="34:36" ht="11.25" customHeight="1" x14ac:dyDescent="0.25">
      <c r="AH1775" s="198" t="s">
        <v>135</v>
      </c>
      <c r="AI1775" s="156">
        <f>_xll.qlCalendarAdvance("TARGET",AI1774,AH1775,"mf")</f>
        <v>48471</v>
      </c>
      <c r="AJ1775" s="199">
        <f>_xll.xlShmInterpRateFwd(curveName,AI1775,,5,AI1776)</f>
        <v>1.9626698439092854E-2</v>
      </c>
    </row>
    <row r="1776" spans="34:36" ht="11.25" customHeight="1" x14ac:dyDescent="0.25">
      <c r="AH1776" s="198" t="s">
        <v>135</v>
      </c>
      <c r="AI1776" s="156">
        <f>_xll.qlCalendarAdvance("TARGET",AI1775,AH1776,"mf")</f>
        <v>48478</v>
      </c>
      <c r="AJ1776" s="199">
        <f>_xll.xlShmInterpRateFwd(curveName,AI1776,,5,AI1777)</f>
        <v>1.9623879974469134E-2</v>
      </c>
    </row>
    <row r="1777" spans="34:36" ht="11.25" customHeight="1" x14ac:dyDescent="0.25">
      <c r="AH1777" s="198" t="s">
        <v>135</v>
      </c>
      <c r="AI1777" s="156">
        <f>_xll.qlCalendarAdvance("TARGET",AI1776,AH1777,"mf")</f>
        <v>48485</v>
      </c>
      <c r="AJ1777" s="199">
        <f>_xll.xlShmInterpRateFwd(curveName,AI1777,,5,AI1778)</f>
        <v>1.9621014985208591E-2</v>
      </c>
    </row>
    <row r="1778" spans="34:36" ht="11.25" customHeight="1" x14ac:dyDescent="0.25">
      <c r="AH1778" s="198" t="s">
        <v>135</v>
      </c>
      <c r="AI1778" s="156">
        <f>_xll.qlCalendarAdvance("TARGET",AI1777,AH1778,"mf")</f>
        <v>48492</v>
      </c>
      <c r="AJ1778" s="199">
        <f>_xll.xlShmInterpRateFwd(curveName,AI1778,,5,AI1779)</f>
        <v>1.9618103674396009E-2</v>
      </c>
    </row>
    <row r="1779" spans="34:36" ht="11.25" customHeight="1" x14ac:dyDescent="0.25">
      <c r="AH1779" s="198" t="s">
        <v>135</v>
      </c>
      <c r="AI1779" s="156">
        <f>_xll.qlCalendarAdvance("TARGET",AI1778,AH1779,"mf")</f>
        <v>48499</v>
      </c>
      <c r="AJ1779" s="199">
        <f>_xll.xlShmInterpRateFwd(curveName,AI1779,,5,AI1780)</f>
        <v>1.9615146245087353E-2</v>
      </c>
    </row>
    <row r="1780" spans="34:36" ht="11.25" customHeight="1" x14ac:dyDescent="0.25">
      <c r="AH1780" s="198" t="s">
        <v>135</v>
      </c>
      <c r="AI1780" s="156">
        <f>_xll.qlCalendarAdvance("TARGET",AI1779,AH1780,"mf")</f>
        <v>48506</v>
      </c>
      <c r="AJ1780" s="199">
        <f>_xll.xlShmInterpRateFwd(curveName,AI1780,,5,AI1781)</f>
        <v>1.9612142900356136E-2</v>
      </c>
    </row>
    <row r="1781" spans="34:36" ht="11.25" customHeight="1" x14ac:dyDescent="0.25">
      <c r="AH1781" s="198" t="s">
        <v>135</v>
      </c>
      <c r="AI1781" s="156">
        <f>_xll.qlCalendarAdvance("TARGET",AI1780,AH1781,"mf")</f>
        <v>48513</v>
      </c>
      <c r="AJ1781" s="199">
        <f>_xll.xlShmInterpRateFwd(curveName,AI1781,,5,AI1782)</f>
        <v>1.9609093843270222E-2</v>
      </c>
    </row>
    <row r="1782" spans="34:36" ht="11.25" customHeight="1" x14ac:dyDescent="0.25">
      <c r="AH1782" s="198" t="s">
        <v>135</v>
      </c>
      <c r="AI1782" s="156">
        <f>_xll.qlCalendarAdvance("TARGET",AI1781,AH1782,"mf")</f>
        <v>48520</v>
      </c>
      <c r="AJ1782" s="199">
        <f>_xll.xlShmInterpRateFwd(curveName,AI1782,,5,AI1783)</f>
        <v>1.9605999276886017E-2</v>
      </c>
    </row>
    <row r="1783" spans="34:36" ht="11.25" customHeight="1" x14ac:dyDescent="0.25">
      <c r="AH1783" s="198" t="s">
        <v>135</v>
      </c>
      <c r="AI1783" s="156">
        <f>_xll.qlCalendarAdvance("TARGET",AI1782,AH1783,"mf")</f>
        <v>48527</v>
      </c>
      <c r="AJ1783" s="199">
        <f>_xll.xlShmInterpRateFwd(curveName,AI1783,,5,AI1784)</f>
        <v>1.9602859404306446E-2</v>
      </c>
    </row>
    <row r="1784" spans="34:36" ht="11.25" customHeight="1" x14ac:dyDescent="0.25">
      <c r="AH1784" s="198" t="s">
        <v>135</v>
      </c>
      <c r="AI1784" s="156">
        <f>_xll.qlCalendarAdvance("TARGET",AI1783,AH1784,"mf")</f>
        <v>48534</v>
      </c>
      <c r="AJ1784" s="199">
        <f>_xll.xlShmInterpRateFwd(curveName,AI1784,,5,AI1785)</f>
        <v>1.9599674428559234E-2</v>
      </c>
    </row>
    <row r="1785" spans="34:36" ht="11.25" customHeight="1" x14ac:dyDescent="0.25">
      <c r="AH1785" s="198" t="s">
        <v>135</v>
      </c>
      <c r="AI1785" s="156">
        <f>_xll.qlCalendarAdvance("TARGET",AI1784,AH1785,"mf")</f>
        <v>48541</v>
      </c>
      <c r="AJ1785" s="199">
        <f>_xll.xlShmInterpRateFwd(curveName,AI1785,,5,AI1786)</f>
        <v>1.9596444552747574E-2</v>
      </c>
    </row>
    <row r="1786" spans="34:36" ht="11.25" customHeight="1" x14ac:dyDescent="0.25">
      <c r="AH1786" s="198" t="s">
        <v>135</v>
      </c>
      <c r="AI1786" s="156">
        <f>_xll.qlCalendarAdvance("TARGET",AI1785,AH1786,"mf")</f>
        <v>48548</v>
      </c>
      <c r="AJ1786" s="199">
        <f>_xll.xlShmInterpRateFwd(curveName,AI1786,,5,AI1787)</f>
        <v>1.9593169979916843E-2</v>
      </c>
    </row>
    <row r="1787" spans="34:36" ht="11.25" customHeight="1" x14ac:dyDescent="0.25">
      <c r="AH1787" s="198" t="s">
        <v>135</v>
      </c>
      <c r="AI1787" s="156">
        <f>_xll.qlCalendarAdvance("TARGET",AI1786,AH1787,"mf")</f>
        <v>48555</v>
      </c>
      <c r="AJ1787" s="199">
        <f>_xll.xlShmInterpRateFwd(curveName,AI1787,,5,AI1788)</f>
        <v>1.9589850913147317E-2</v>
      </c>
    </row>
    <row r="1788" spans="34:36" ht="11.25" customHeight="1" x14ac:dyDescent="0.25">
      <c r="AH1788" s="198" t="s">
        <v>135</v>
      </c>
      <c r="AI1788" s="156">
        <f>_xll.qlCalendarAdvance("TARGET",AI1787,AH1788,"mf")</f>
        <v>48562</v>
      </c>
      <c r="AJ1788" s="199">
        <f>_xll.xlShmInterpRateFwd(curveName,AI1788,,5,AI1789)</f>
        <v>1.9586487555496218E-2</v>
      </c>
    </row>
    <row r="1789" spans="34:36" ht="11.25" customHeight="1" x14ac:dyDescent="0.25">
      <c r="AH1789" s="198" t="s">
        <v>135</v>
      </c>
      <c r="AI1789" s="156">
        <f>_xll.qlCalendarAdvance("TARGET",AI1788,AH1789,"mf")</f>
        <v>48569</v>
      </c>
      <c r="AJ1789" s="199">
        <f>_xll.xlShmInterpRateFwd(curveName,AI1789,,5,AI1790)</f>
        <v>1.9583080110055651E-2</v>
      </c>
    </row>
    <row r="1790" spans="34:36" ht="11.25" customHeight="1" x14ac:dyDescent="0.25">
      <c r="AH1790" s="198" t="s">
        <v>135</v>
      </c>
      <c r="AI1790" s="156">
        <f>_xll.qlCalendarAdvance("TARGET",AI1789,AH1790,"mf")</f>
        <v>48576</v>
      </c>
      <c r="AJ1790" s="199">
        <f>_xll.xlShmInterpRateFwd(curveName,AI1790,,5,AI1791)</f>
        <v>1.9579628779871489E-2</v>
      </c>
    </row>
    <row r="1791" spans="34:36" ht="11.25" customHeight="1" x14ac:dyDescent="0.25">
      <c r="AH1791" s="198" t="s">
        <v>135</v>
      </c>
      <c r="AI1791" s="156">
        <f>_xll.qlCalendarAdvance("TARGET",AI1790,AH1791,"mf")</f>
        <v>48583</v>
      </c>
      <c r="AJ1791" s="199">
        <f>_xll.xlShmInterpRateFwd(curveName,AI1791,,5,AI1792)</f>
        <v>1.9576133768030284E-2</v>
      </c>
    </row>
    <row r="1792" spans="34:36" ht="11.25" customHeight="1" x14ac:dyDescent="0.25">
      <c r="AH1792" s="198" t="s">
        <v>135</v>
      </c>
      <c r="AI1792" s="156">
        <f>_xll.qlCalendarAdvance("TARGET",AI1791,AH1792,"mf")</f>
        <v>48590</v>
      </c>
      <c r="AJ1792" s="199">
        <f>_xll.xlShmInterpRateFwd(curveName,AI1792,,5,AI1793)</f>
        <v>1.9572595277595514E-2</v>
      </c>
    </row>
    <row r="1793" spans="34:36" ht="11.25" customHeight="1" x14ac:dyDescent="0.25">
      <c r="AH1793" s="198" t="s">
        <v>135</v>
      </c>
      <c r="AI1793" s="156">
        <f>_xll.qlCalendarAdvance("TARGET",AI1792,AH1793,"mf")</f>
        <v>48597</v>
      </c>
      <c r="AJ1793" s="199">
        <f>_xll.xlShmInterpRateFwd(curveName,AI1793,,5,AI1794)</f>
        <v>1.9569013511636559E-2</v>
      </c>
    </row>
    <row r="1794" spans="34:36" ht="11.25" customHeight="1" x14ac:dyDescent="0.25">
      <c r="AH1794" s="198" t="s">
        <v>135</v>
      </c>
      <c r="AI1794" s="156">
        <f>_xll.qlCalendarAdvance("TARGET",AI1793,AH1794,"mf")</f>
        <v>48604</v>
      </c>
      <c r="AJ1794" s="199">
        <f>_xll.xlShmInterpRateFwd(curveName,AI1794,,5,AI1795)</f>
        <v>1.9565388673217124E-2</v>
      </c>
    </row>
    <row r="1795" spans="34:36" ht="11.25" customHeight="1" x14ac:dyDescent="0.25">
      <c r="AH1795" s="198" t="s">
        <v>135</v>
      </c>
      <c r="AI1795" s="156">
        <f>_xll.qlCalendarAdvance("TARGET",AI1794,AH1795,"mf")</f>
        <v>48611</v>
      </c>
      <c r="AJ1795" s="199">
        <f>_xll.xlShmInterpRateFwd(curveName,AI1795,,5,AI1796)</f>
        <v>1.956172096540679E-2</v>
      </c>
    </row>
    <row r="1796" spans="34:36" ht="11.25" customHeight="1" x14ac:dyDescent="0.25">
      <c r="AH1796" s="198" t="s">
        <v>135</v>
      </c>
      <c r="AI1796" s="156">
        <f>_xll.qlCalendarAdvance("TARGET",AI1795,AH1796,"mf")</f>
        <v>48618</v>
      </c>
      <c r="AJ1796" s="199">
        <f>_xll.xlShmInterpRateFwd(curveName,AI1796,,5,AI1797)</f>
        <v>1.9558010591286833E-2</v>
      </c>
    </row>
    <row r="1797" spans="34:36" ht="11.25" customHeight="1" x14ac:dyDescent="0.25">
      <c r="AH1797" s="198" t="s">
        <v>135</v>
      </c>
      <c r="AI1797" s="156">
        <f>_xll.qlCalendarAdvance("TARGET",AI1796,AH1797,"mf")</f>
        <v>48625</v>
      </c>
      <c r="AJ1797" s="199">
        <f>_xll.xlShmInterpRateFwd(curveName,AI1797,,5,AI1798)</f>
        <v>1.9554257753927037E-2</v>
      </c>
    </row>
    <row r="1798" spans="34:36" ht="11.25" customHeight="1" x14ac:dyDescent="0.25">
      <c r="AH1798" s="198" t="s">
        <v>135</v>
      </c>
      <c r="AI1798" s="156">
        <f>_xll.qlCalendarAdvance("TARGET",AI1797,AH1798,"mf")</f>
        <v>48632</v>
      </c>
      <c r="AJ1798" s="199">
        <f>_xll.xlShmInterpRateFwd(curveName,AI1798,,5,AI1799)</f>
        <v>1.9550462656368311E-2</v>
      </c>
    </row>
    <row r="1799" spans="34:36" ht="11.25" customHeight="1" x14ac:dyDescent="0.25">
      <c r="AH1799" s="198" t="s">
        <v>135</v>
      </c>
      <c r="AI1799" s="156">
        <f>_xll.qlCalendarAdvance("TARGET",AI1798,AH1799,"mf")</f>
        <v>48639</v>
      </c>
      <c r="AJ1799" s="199">
        <f>_xll.xlShmInterpRateFwd(curveName,AI1799,,5,AI1800)</f>
        <v>1.9546625501732744E-2</v>
      </c>
    </row>
    <row r="1800" spans="34:36" ht="11.25" customHeight="1" x14ac:dyDescent="0.25">
      <c r="AH1800" s="198" t="s">
        <v>135</v>
      </c>
      <c r="AI1800" s="156">
        <f>_xll.qlCalendarAdvance("TARGET",AI1799,AH1800,"mf")</f>
        <v>48646</v>
      </c>
      <c r="AJ1800" s="199">
        <f>_xll.xlShmInterpRateFwd(curveName,AI1800,,5,AI1801)</f>
        <v>1.9542746493038256E-2</v>
      </c>
    </row>
    <row r="1801" spans="34:36" ht="11.25" customHeight="1" x14ac:dyDescent="0.25">
      <c r="AH1801" s="198" t="s">
        <v>135</v>
      </c>
      <c r="AI1801" s="156">
        <f>_xll.qlCalendarAdvance("TARGET",AI1800,AH1801,"mf")</f>
        <v>48653</v>
      </c>
      <c r="AJ1801" s="199">
        <f>_xll.xlShmInterpRateFwd(curveName,AI1801,,5,AI1802)</f>
        <v>1.953882583337814E-2</v>
      </c>
    </row>
    <row r="1802" spans="34:36" ht="11.25" customHeight="1" x14ac:dyDescent="0.25">
      <c r="AH1802" s="198" t="s">
        <v>135</v>
      </c>
      <c r="AI1802" s="156">
        <f>_xll.qlCalendarAdvance("TARGET",AI1801,AH1802,"mf")</f>
        <v>48660</v>
      </c>
      <c r="AJ1802" s="199">
        <f>_xll.xlShmInterpRateFwd(curveName,AI1802,,5,AI1803)</f>
        <v>1.9534863725955851E-2</v>
      </c>
    </row>
    <row r="1803" spans="34:36" ht="11.25" customHeight="1" x14ac:dyDescent="0.25">
      <c r="AH1803" s="198" t="s">
        <v>135</v>
      </c>
      <c r="AI1803" s="156">
        <f>_xll.qlCalendarAdvance("TARGET",AI1802,AH1803,"mf")</f>
        <v>48667</v>
      </c>
      <c r="AJ1803" s="199">
        <f>_xll.xlShmInterpRateFwd(curveName,AI1803,,5,AI1804)</f>
        <v>1.9530860374148713E-2</v>
      </c>
    </row>
    <row r="1804" spans="34:36" ht="11.25" customHeight="1" x14ac:dyDescent="0.25">
      <c r="AH1804" s="198" t="s">
        <v>135</v>
      </c>
      <c r="AI1804" s="156">
        <f>_xll.qlCalendarAdvance("TARGET",AI1803,AH1804,"mf")</f>
        <v>48674</v>
      </c>
      <c r="AJ1804" s="199">
        <f>_xll.xlShmInterpRateFwd(curveName,AI1804,,5,AI1805)</f>
        <v>1.9526815981113981E-2</v>
      </c>
    </row>
    <row r="1805" spans="34:36" ht="11.25" customHeight="1" x14ac:dyDescent="0.25">
      <c r="AH1805" s="198" t="s">
        <v>135</v>
      </c>
      <c r="AI1805" s="156">
        <f>_xll.qlCalendarAdvance("TARGET",AI1804,AH1805,"mf")</f>
        <v>48681</v>
      </c>
      <c r="AJ1805" s="199">
        <f>_xll.xlShmInterpRateFwd(curveName,AI1805,,5,AI1806)</f>
        <v>1.9522730749904692E-2</v>
      </c>
    </row>
    <row r="1806" spans="34:36" ht="11.25" customHeight="1" x14ac:dyDescent="0.25">
      <c r="AH1806" s="198" t="s">
        <v>135</v>
      </c>
      <c r="AI1806" s="156">
        <f>_xll.qlCalendarAdvance("TARGET",AI1805,AH1806,"mf")</f>
        <v>48688</v>
      </c>
      <c r="AJ1806" s="199">
        <f>_xll.xlShmInterpRateFwd(curveName,AI1806,,5,AI1807)</f>
        <v>1.9518604883591337E-2</v>
      </c>
    </row>
    <row r="1807" spans="34:36" ht="11.25" customHeight="1" x14ac:dyDescent="0.25">
      <c r="AH1807" s="198" t="s">
        <v>135</v>
      </c>
      <c r="AI1807" s="156">
        <f>_xll.qlCalendarAdvance("TARGET",AI1806,AH1807,"mf")</f>
        <v>48695</v>
      </c>
      <c r="AJ1807" s="199">
        <f>_xll.xlShmInterpRateFwd(curveName,AI1807,,5,AI1808)</f>
        <v>1.951443858525025E-2</v>
      </c>
    </row>
    <row r="1808" spans="34:36" ht="11.25" customHeight="1" x14ac:dyDescent="0.25">
      <c r="AH1808" s="198" t="s">
        <v>135</v>
      </c>
      <c r="AI1808" s="156">
        <f>_xll.qlCalendarAdvance("TARGET",AI1807,AH1808,"mf")</f>
        <v>48702</v>
      </c>
      <c r="AJ1808" s="199">
        <f>_xll.xlShmInterpRateFwd(curveName,AI1808,,5,AI1809)</f>
        <v>1.9510232057946247E-2</v>
      </c>
    </row>
    <row r="1809" spans="34:36" ht="11.25" customHeight="1" x14ac:dyDescent="0.25">
      <c r="AH1809" s="198" t="s">
        <v>135</v>
      </c>
      <c r="AI1809" s="156">
        <f>_xll.qlCalendarAdvance("TARGET",AI1808,AH1809,"mf")</f>
        <v>48709</v>
      </c>
      <c r="AJ1809" s="199">
        <f>_xll.xlShmInterpRateFwd(curveName,AI1809,,5,AI1810)</f>
        <v>1.9505985504784745E-2</v>
      </c>
    </row>
    <row r="1810" spans="34:36" ht="11.25" customHeight="1" x14ac:dyDescent="0.25">
      <c r="AH1810" s="198" t="s">
        <v>135</v>
      </c>
      <c r="AI1810" s="156">
        <f>_xll.qlCalendarAdvance("TARGET",AI1809,AH1810,"mf")</f>
        <v>48716</v>
      </c>
      <c r="AJ1810" s="199">
        <f>_xll.xlShmInterpRateFwd(curveName,AI1810,,5,AI1811)</f>
        <v>1.9501699128795916E-2</v>
      </c>
    </row>
    <row r="1811" spans="34:36" ht="11.25" customHeight="1" x14ac:dyDescent="0.25">
      <c r="AH1811" s="198" t="s">
        <v>135</v>
      </c>
      <c r="AI1811" s="156">
        <f>_xll.qlCalendarAdvance("TARGET",AI1810,AH1811,"mf")</f>
        <v>48723</v>
      </c>
      <c r="AJ1811" s="199">
        <f>_xll.xlShmInterpRateFwd(curveName,AI1811,,5,AI1812)</f>
        <v>1.949737313308527E-2</v>
      </c>
    </row>
    <row r="1812" spans="34:36" ht="11.25" customHeight="1" x14ac:dyDescent="0.25">
      <c r="AH1812" s="198" t="s">
        <v>135</v>
      </c>
      <c r="AI1812" s="156">
        <f>_xll.qlCalendarAdvance("TARGET",AI1811,AH1812,"mf")</f>
        <v>48730</v>
      </c>
      <c r="AJ1812" s="199">
        <f>_xll.xlShmInterpRateFwd(curveName,AI1812,,5,AI1813)</f>
        <v>1.9493007720694663E-2</v>
      </c>
    </row>
    <row r="1813" spans="34:36" ht="11.25" customHeight="1" x14ac:dyDescent="0.25">
      <c r="AH1813" s="198" t="s">
        <v>135</v>
      </c>
      <c r="AI1813" s="156">
        <f>_xll.qlCalendarAdvance("TARGET",AI1812,AH1813,"mf")</f>
        <v>48737</v>
      </c>
      <c r="AJ1813" s="199">
        <f>_xll.xlShmInterpRateFwd(curveName,AI1813,,5,AI1814)</f>
        <v>1.9488603094718112E-2</v>
      </c>
    </row>
    <row r="1814" spans="34:36" ht="11.25" customHeight="1" x14ac:dyDescent="0.25">
      <c r="AH1814" s="198" t="s">
        <v>135</v>
      </c>
      <c r="AI1814" s="156">
        <f>_xll.qlCalendarAdvance("TARGET",AI1813,AH1814,"mf")</f>
        <v>48744</v>
      </c>
      <c r="AJ1814" s="199">
        <f>_xll.xlShmInterpRateFwd(curveName,AI1814,,5,AI1815)</f>
        <v>1.948415945822652E-2</v>
      </c>
    </row>
    <row r="1815" spans="34:36" ht="11.25" customHeight="1" x14ac:dyDescent="0.25">
      <c r="AH1815" s="198" t="s">
        <v>135</v>
      </c>
      <c r="AI1815" s="156">
        <f>_xll.qlCalendarAdvance("TARGET",AI1814,AH1815,"mf")</f>
        <v>48751</v>
      </c>
      <c r="AJ1815" s="199">
        <f>_xll.xlShmInterpRateFwd(curveName,AI1815,,5,AI1816)</f>
        <v>1.9479677014296606E-2</v>
      </c>
    </row>
    <row r="1816" spans="34:36" ht="11.25" customHeight="1" x14ac:dyDescent="0.25">
      <c r="AH1816" s="198" t="s">
        <v>135</v>
      </c>
      <c r="AI1816" s="156">
        <f>_xll.qlCalendarAdvance("TARGET",AI1815,AH1816,"mf")</f>
        <v>48758</v>
      </c>
      <c r="AJ1816" s="199">
        <f>_xll.xlShmInterpRateFwd(curveName,AI1816,,5,AI1817)</f>
        <v>1.9475155965987753E-2</v>
      </c>
    </row>
    <row r="1817" spans="34:36" ht="11.25" customHeight="1" x14ac:dyDescent="0.25">
      <c r="AH1817" s="198" t="s">
        <v>135</v>
      </c>
      <c r="AI1817" s="156">
        <f>_xll.qlCalendarAdvance("TARGET",AI1816,AH1817,"mf")</f>
        <v>48765</v>
      </c>
      <c r="AJ1817" s="199">
        <f>_xll.xlShmInterpRateFwd(curveName,AI1817,,5,AI1818)</f>
        <v>1.9470596516365162E-2</v>
      </c>
    </row>
    <row r="1818" spans="34:36" ht="11.25" customHeight="1" x14ac:dyDescent="0.25">
      <c r="AH1818" s="198" t="s">
        <v>135</v>
      </c>
      <c r="AI1818" s="156">
        <f>_xll.qlCalendarAdvance("TARGET",AI1817,AH1818,"mf")</f>
        <v>48772</v>
      </c>
      <c r="AJ1818" s="199">
        <f>_xll.xlShmInterpRateFwd(curveName,AI1818,,5,AI1819)</f>
        <v>1.9465998868540411E-2</v>
      </c>
    </row>
    <row r="1819" spans="34:36" ht="11.25" customHeight="1" x14ac:dyDescent="0.25">
      <c r="AH1819" s="198" t="s">
        <v>135</v>
      </c>
      <c r="AI1819" s="156">
        <f>_xll.qlCalendarAdvance("TARGET",AI1818,AH1819,"mf")</f>
        <v>48779</v>
      </c>
      <c r="AJ1819" s="199">
        <f>_xll.xlShmInterpRateFwd(curveName,AI1819,,5,AI1820)</f>
        <v>1.9461363225538205E-2</v>
      </c>
    </row>
    <row r="1820" spans="34:36" ht="11.25" customHeight="1" x14ac:dyDescent="0.25">
      <c r="AH1820" s="198" t="s">
        <v>135</v>
      </c>
      <c r="AI1820" s="156">
        <f>_xll.qlCalendarAdvance("TARGET",AI1819,AH1820,"mf")</f>
        <v>48786</v>
      </c>
      <c r="AJ1820" s="199">
        <f>_xll.xlShmInterpRateFwd(curveName,AI1820,,5,AI1821)</f>
        <v>1.9456689790464377E-2</v>
      </c>
    </row>
    <row r="1821" spans="34:36" ht="11.25" customHeight="1" x14ac:dyDescent="0.25">
      <c r="AH1821" s="198" t="s">
        <v>135</v>
      </c>
      <c r="AI1821" s="156">
        <f>_xll.qlCalendarAdvance("TARGET",AI1820,AH1821,"mf")</f>
        <v>48793</v>
      </c>
      <c r="AJ1821" s="199">
        <f>_xll.xlShmInterpRateFwd(curveName,AI1821,,5,AI1822)</f>
        <v>1.9451978766384225E-2</v>
      </c>
    </row>
    <row r="1822" spans="34:36" ht="11.25" customHeight="1" x14ac:dyDescent="0.25">
      <c r="AH1822" s="198" t="s">
        <v>135</v>
      </c>
      <c r="AI1822" s="156">
        <f>_xll.qlCalendarAdvance("TARGET",AI1821,AH1822,"mf")</f>
        <v>48800</v>
      </c>
      <c r="AJ1822" s="199">
        <f>_xll.xlShmInterpRateFwd(curveName,AI1822,,5,AI1823)</f>
        <v>1.9447230356368854E-2</v>
      </c>
    </row>
    <row r="1823" spans="34:36" ht="11.25" customHeight="1" x14ac:dyDescent="0.25">
      <c r="AH1823" s="198" t="s">
        <v>135</v>
      </c>
      <c r="AI1823" s="156">
        <f>_xll.qlCalendarAdvance("TARGET",AI1822,AH1823,"mf")</f>
        <v>48807</v>
      </c>
      <c r="AJ1823" s="199">
        <f>_xll.xlShmInterpRateFwd(curveName,AI1823,,5,AI1824)</f>
        <v>1.9442444763472014E-2</v>
      </c>
    </row>
    <row r="1824" spans="34:36" ht="11.25" customHeight="1" x14ac:dyDescent="0.25">
      <c r="AH1824" s="198" t="s">
        <v>135</v>
      </c>
      <c r="AI1824" s="156">
        <f>_xll.qlCalendarAdvance("TARGET",AI1823,AH1824,"mf")</f>
        <v>48814</v>
      </c>
      <c r="AJ1824" s="199">
        <f>_xll.xlShmInterpRateFwd(curveName,AI1824,,5,AI1825)</f>
        <v>1.9437622190805384E-2</v>
      </c>
    </row>
    <row r="1825" spans="34:36" ht="11.25" customHeight="1" x14ac:dyDescent="0.25">
      <c r="AH1825" s="198" t="s">
        <v>135</v>
      </c>
      <c r="AI1825" s="156">
        <f>_xll.qlCalendarAdvance("TARGET",AI1824,AH1825,"mf")</f>
        <v>48821</v>
      </c>
      <c r="AJ1825" s="199">
        <f>_xll.xlShmInterpRateFwd(curveName,AI1825,,5,AI1826)</f>
        <v>1.9432762841416935E-2</v>
      </c>
    </row>
    <row r="1826" spans="34:36" ht="11.25" customHeight="1" x14ac:dyDescent="0.25">
      <c r="AH1826" s="198" t="s">
        <v>135</v>
      </c>
      <c r="AI1826" s="156">
        <f>_xll.qlCalendarAdvance("TARGET",AI1825,AH1826,"mf")</f>
        <v>48828</v>
      </c>
      <c r="AJ1826" s="199">
        <f>_xll.xlShmInterpRateFwd(curveName,AI1826,,5,AI1827)</f>
        <v>1.942786691837781E-2</v>
      </c>
    </row>
    <row r="1827" spans="34:36" ht="11.25" customHeight="1" x14ac:dyDescent="0.25">
      <c r="AH1827" s="198" t="s">
        <v>135</v>
      </c>
      <c r="AI1827" s="156">
        <f>_xll.qlCalendarAdvance("TARGET",AI1826,AH1827,"mf")</f>
        <v>48835</v>
      </c>
      <c r="AJ1827" s="199">
        <f>_xll.xlShmInterpRateFwd(curveName,AI1827,,5,AI1828)</f>
        <v>1.9422934624770741E-2</v>
      </c>
    </row>
    <row r="1828" spans="34:36" ht="11.25" customHeight="1" x14ac:dyDescent="0.25">
      <c r="AH1828" s="198" t="s">
        <v>135</v>
      </c>
      <c r="AI1828" s="156">
        <f>_xll.qlCalendarAdvance("TARGET",AI1827,AH1828,"mf")</f>
        <v>48842</v>
      </c>
      <c r="AJ1828" s="199">
        <f>_xll.xlShmInterpRateFwd(curveName,AI1828,,5,AI1829)</f>
        <v>1.941796616366108E-2</v>
      </c>
    </row>
    <row r="1829" spans="34:36" ht="11.25" customHeight="1" x14ac:dyDescent="0.25">
      <c r="AH1829" s="198" t="s">
        <v>135</v>
      </c>
      <c r="AI1829" s="156">
        <f>_xll.qlCalendarAdvance("TARGET",AI1828,AH1829,"mf")</f>
        <v>48849</v>
      </c>
      <c r="AJ1829" s="199">
        <f>_xll.xlShmInterpRateFwd(curveName,AI1829,,5,AI1830)</f>
        <v>1.9412961738137353E-2</v>
      </c>
    </row>
    <row r="1830" spans="34:36" ht="11.25" customHeight="1" x14ac:dyDescent="0.25">
      <c r="AH1830" s="198" t="s">
        <v>135</v>
      </c>
      <c r="AI1830" s="156">
        <f>_xll.qlCalendarAdvance("TARGET",AI1829,AH1830,"mf")</f>
        <v>48856</v>
      </c>
      <c r="AJ1830" s="199">
        <f>_xll.xlShmInterpRateFwd(curveName,AI1830,,5,AI1831)</f>
        <v>1.9407921551235933E-2</v>
      </c>
    </row>
    <row r="1831" spans="34:36" ht="11.25" customHeight="1" x14ac:dyDescent="0.25">
      <c r="AH1831" s="198" t="s">
        <v>135</v>
      </c>
      <c r="AI1831" s="156">
        <f>_xll.qlCalendarAdvance("TARGET",AI1830,AH1831,"mf")</f>
        <v>48863</v>
      </c>
      <c r="AJ1831" s="199">
        <f>_xll.xlShmInterpRateFwd(curveName,AI1831,,5,AI1832)</f>
        <v>1.9402845806068506E-2</v>
      </c>
    </row>
    <row r="1832" spans="34:36" ht="11.25" customHeight="1" x14ac:dyDescent="0.25">
      <c r="AH1832" s="198" t="s">
        <v>135</v>
      </c>
      <c r="AI1832" s="156">
        <f>_xll.qlCalendarAdvance("TARGET",AI1831,AH1832,"mf")</f>
        <v>48870</v>
      </c>
      <c r="AJ1832" s="199">
        <f>_xll.xlShmInterpRateFwd(curveName,AI1832,,5,AI1833)</f>
        <v>1.9397734705688799E-2</v>
      </c>
    </row>
    <row r="1833" spans="34:36" ht="11.25" customHeight="1" x14ac:dyDescent="0.25">
      <c r="AH1833" s="198" t="s">
        <v>135</v>
      </c>
      <c r="AI1833" s="156">
        <f>_xll.qlCalendarAdvance("TARGET",AI1832,AH1833,"mf")</f>
        <v>48877</v>
      </c>
      <c r="AJ1833" s="199">
        <f>_xll.xlShmInterpRateFwd(curveName,AI1833,,5,AI1834)</f>
        <v>1.9392588453185294E-2</v>
      </c>
    </row>
    <row r="1834" spans="34:36" ht="11.25" customHeight="1" x14ac:dyDescent="0.25">
      <c r="AH1834" s="198" t="s">
        <v>135</v>
      </c>
      <c r="AI1834" s="156">
        <f>_xll.qlCalendarAdvance("TARGET",AI1833,AH1834,"mf")</f>
        <v>48884</v>
      </c>
      <c r="AJ1834" s="199">
        <f>_xll.xlShmInterpRateFwd(curveName,AI1834,,5,AI1835)</f>
        <v>1.9387407251600104E-2</v>
      </c>
    </row>
    <row r="1835" spans="34:36" ht="11.25" customHeight="1" x14ac:dyDescent="0.25">
      <c r="AH1835" s="198" t="s">
        <v>135</v>
      </c>
      <c r="AI1835" s="156">
        <f>_xll.qlCalendarAdvance("TARGET",AI1834,AH1835,"mf")</f>
        <v>48891</v>
      </c>
      <c r="AJ1835" s="199">
        <f>_xll.xlShmInterpRateFwd(curveName,AI1835,,5,AI1836)</f>
        <v>1.9382191304044852E-2</v>
      </c>
    </row>
    <row r="1836" spans="34:36" ht="11.25" customHeight="1" x14ac:dyDescent="0.25">
      <c r="AH1836" s="198" t="s">
        <v>135</v>
      </c>
      <c r="AI1836" s="156">
        <f>_xll.qlCalendarAdvance("TARGET",AI1835,AH1836,"mf")</f>
        <v>48898</v>
      </c>
      <c r="AJ1836" s="199">
        <f>_xll.xlShmInterpRateFwd(curveName,AI1836,,5,AI1837)</f>
        <v>1.9376940813561599E-2</v>
      </c>
    </row>
    <row r="1837" spans="34:36" ht="11.25" customHeight="1" x14ac:dyDescent="0.25">
      <c r="AH1837" s="198" t="s">
        <v>135</v>
      </c>
      <c r="AI1837" s="156">
        <f>_xll.qlCalendarAdvance("TARGET",AI1836,AH1837,"mf")</f>
        <v>48905</v>
      </c>
      <c r="AJ1837" s="199">
        <f>_xll.xlShmInterpRateFwd(curveName,AI1837,,5,AI1838)</f>
        <v>1.9371655983227161E-2</v>
      </c>
    </row>
    <row r="1838" spans="34:36" ht="11.25" customHeight="1" x14ac:dyDescent="0.25">
      <c r="AH1838" s="198" t="s">
        <v>135</v>
      </c>
      <c r="AI1838" s="156">
        <f>_xll.qlCalendarAdvance("TARGET",AI1837,AH1838,"mf")</f>
        <v>48912</v>
      </c>
      <c r="AJ1838" s="199">
        <f>_xll.xlShmInterpRateFwd(curveName,AI1838,,5,AI1839)</f>
        <v>1.9366337016141481E-2</v>
      </c>
    </row>
    <row r="1839" spans="34:36" ht="11.25" customHeight="1" x14ac:dyDescent="0.25">
      <c r="AH1839" s="198" t="s">
        <v>135</v>
      </c>
      <c r="AI1839" s="156">
        <f>_xll.qlCalendarAdvance("TARGET",AI1838,AH1839,"mf")</f>
        <v>48919</v>
      </c>
      <c r="AJ1839" s="199">
        <f>_xll.xlShmInterpRateFwd(curveName,AI1839,,5,AI1840)</f>
        <v>1.9360984115334968E-2</v>
      </c>
    </row>
    <row r="1840" spans="34:36" ht="11.25" customHeight="1" x14ac:dyDescent="0.25">
      <c r="AH1840" s="198" t="s">
        <v>135</v>
      </c>
      <c r="AI1840" s="156">
        <f>_xll.qlCalendarAdvance("TARGET",AI1839,AH1840,"mf")</f>
        <v>48926</v>
      </c>
      <c r="AJ1840" s="199">
        <f>_xll.xlShmInterpRateFwd(curveName,AI1840,,5,AI1841)</f>
        <v>1.93555974839133E-2</v>
      </c>
    </row>
    <row r="1841" spans="34:36" ht="11.25" customHeight="1" x14ac:dyDescent="0.25">
      <c r="AH1841" s="198" t="s">
        <v>135</v>
      </c>
      <c r="AI1841" s="156">
        <f>_xll.qlCalendarAdvance("TARGET",AI1840,AH1841,"mf")</f>
        <v>48933</v>
      </c>
      <c r="AJ1841" s="199">
        <f>_xll.xlShmInterpRateFwd(curveName,AI1841,,5,AI1842)</f>
        <v>1.9350177324941559E-2</v>
      </c>
    </row>
    <row r="1842" spans="34:36" ht="11.25" customHeight="1" x14ac:dyDescent="0.25">
      <c r="AH1842" s="198" t="s">
        <v>135</v>
      </c>
      <c r="AI1842" s="156">
        <f>_xll.qlCalendarAdvance("TARGET",AI1841,AH1842,"mf")</f>
        <v>48940</v>
      </c>
      <c r="AJ1842" s="199">
        <f>_xll.xlShmInterpRateFwd(curveName,AI1842,,5,AI1843)</f>
        <v>1.9344723841479009E-2</v>
      </c>
    </row>
    <row r="1843" spans="34:36" ht="11.25" customHeight="1" x14ac:dyDescent="0.25">
      <c r="AH1843" s="198" t="s">
        <v>135</v>
      </c>
      <c r="AI1843" s="156">
        <f>_xll.qlCalendarAdvance("TARGET",AI1842,AH1843,"mf")</f>
        <v>48947</v>
      </c>
      <c r="AJ1843" s="199">
        <f>_xll.xlShmInterpRateFwd(curveName,AI1843,,5,AI1844)</f>
        <v>1.9339237236608041E-2</v>
      </c>
    </row>
    <row r="1844" spans="34:36" ht="11.25" customHeight="1" x14ac:dyDescent="0.25">
      <c r="AH1844" s="198" t="s">
        <v>135</v>
      </c>
      <c r="AI1844" s="156">
        <f>_xll.qlCalendarAdvance("TARGET",AI1843,AH1844,"mf")</f>
        <v>48954</v>
      </c>
      <c r="AJ1844" s="199">
        <f>_xll.xlShmInterpRateFwd(curveName,AI1844,,5,AI1845)</f>
        <v>1.9333717713416788E-2</v>
      </c>
    </row>
    <row r="1845" spans="34:36" ht="11.25" customHeight="1" x14ac:dyDescent="0.25">
      <c r="AH1845" s="198" t="s">
        <v>135</v>
      </c>
      <c r="AI1845" s="156">
        <f>_xll.qlCalendarAdvance("TARGET",AI1844,AH1845,"mf")</f>
        <v>48961</v>
      </c>
      <c r="AJ1845" s="199">
        <f>_xll.xlShmInterpRateFwd(curveName,AI1845,,5,AI1846)</f>
        <v>1.9328165474952794E-2</v>
      </c>
    </row>
    <row r="1846" spans="34:36" ht="11.25" customHeight="1" x14ac:dyDescent="0.25">
      <c r="AH1846" s="198" t="s">
        <v>135</v>
      </c>
      <c r="AI1846" s="156">
        <f>_xll.qlCalendarAdvance("TARGET",AI1845,AH1846,"mf")</f>
        <v>48968</v>
      </c>
      <c r="AJ1846" s="199">
        <f>_xll.xlShmInterpRateFwd(curveName,AI1846,,5,AI1847)</f>
        <v>1.932258072428672E-2</v>
      </c>
    </row>
    <row r="1847" spans="34:36" ht="11.25" customHeight="1" x14ac:dyDescent="0.25">
      <c r="AH1847" s="198" t="s">
        <v>135</v>
      </c>
      <c r="AI1847" s="156">
        <f>_xll.qlCalendarAdvance("TARGET",AI1846,AH1847,"mf")</f>
        <v>48975</v>
      </c>
      <c r="AJ1847" s="199">
        <f>_xll.xlShmInterpRateFwd(curveName,AI1847,,5,AI1848)</f>
        <v>1.9316963664523932E-2</v>
      </c>
    </row>
    <row r="1848" spans="34:36" ht="11.25" customHeight="1" x14ac:dyDescent="0.25">
      <c r="AH1848" s="198" t="s">
        <v>135</v>
      </c>
      <c r="AI1848" s="156">
        <f>_xll.qlCalendarAdvance("TARGET",AI1847,AH1848,"mf")</f>
        <v>48982</v>
      </c>
      <c r="AJ1848" s="199">
        <f>_xll.xlShmInterpRateFwd(curveName,AI1848,,5,AI1849)</f>
        <v>1.9311314498700237E-2</v>
      </c>
    </row>
    <row r="1849" spans="34:36" ht="11.25" customHeight="1" x14ac:dyDescent="0.25">
      <c r="AH1849" s="198" t="s">
        <v>135</v>
      </c>
      <c r="AI1849" s="156">
        <f>_xll.qlCalendarAdvance("TARGET",AI1848,AH1849,"mf")</f>
        <v>48989</v>
      </c>
      <c r="AJ1849" s="199">
        <f>_xll.xlShmInterpRateFwd(curveName,AI1849,,5,AI1850)</f>
        <v>1.9305633429915092E-2</v>
      </c>
    </row>
    <row r="1850" spans="34:36" ht="11.25" customHeight="1" x14ac:dyDescent="0.25">
      <c r="AH1850" s="198" t="s">
        <v>135</v>
      </c>
      <c r="AI1850" s="156">
        <f>_xll.qlCalendarAdvance("TARGET",AI1849,AH1850,"mf")</f>
        <v>48996</v>
      </c>
      <c r="AJ1850" s="199">
        <f>_xll.xlShmInterpRateFwd(curveName,AI1850,,5,AI1851)</f>
        <v>1.9299920661215764E-2</v>
      </c>
    </row>
    <row r="1851" spans="34:36" ht="11.25" customHeight="1" x14ac:dyDescent="0.25">
      <c r="AH1851" s="198" t="s">
        <v>135</v>
      </c>
      <c r="AI1851" s="156">
        <f>_xll.qlCalendarAdvance("TARGET",AI1850,AH1851,"mf")</f>
        <v>49003</v>
      </c>
      <c r="AJ1851" s="199">
        <f>_xll.xlShmInterpRateFwd(curveName,AI1851,,5,AI1852)</f>
        <v>1.9294176395707404E-2</v>
      </c>
    </row>
    <row r="1852" spans="34:36" ht="11.25" customHeight="1" x14ac:dyDescent="0.25">
      <c r="AH1852" s="198" t="s">
        <v>135</v>
      </c>
      <c r="AI1852" s="156">
        <f>_xll.qlCalendarAdvance("TARGET",AI1851,AH1852,"mf")</f>
        <v>49010</v>
      </c>
      <c r="AJ1852" s="199">
        <f>_xll.xlShmInterpRateFwd(curveName,AI1852,,5,AI1853)</f>
        <v>1.9288400836425551E-2</v>
      </c>
    </row>
    <row r="1853" spans="34:36" ht="11.25" customHeight="1" x14ac:dyDescent="0.25">
      <c r="AH1853" s="198" t="s">
        <v>135</v>
      </c>
      <c r="AI1853" s="156">
        <f>_xll.qlCalendarAdvance("TARGET",AI1852,AH1853,"mf")</f>
        <v>49017</v>
      </c>
      <c r="AJ1853" s="199">
        <f>_xll.xlShmInterpRateFwd(curveName,AI1853,,5,AI1854)</f>
        <v>1.9282594186481011E-2</v>
      </c>
    </row>
    <row r="1854" spans="34:36" ht="11.25" customHeight="1" x14ac:dyDescent="0.25">
      <c r="AH1854" s="198" t="s">
        <v>135</v>
      </c>
      <c r="AI1854" s="156">
        <f>_xll.qlCalendarAdvance("TARGET",AI1853,AH1854,"mf")</f>
        <v>49024</v>
      </c>
      <c r="AJ1854" s="199">
        <f>_xll.xlShmInterpRateFwd(curveName,AI1854,,5,AI1855)</f>
        <v>1.9276756648839686E-2</v>
      </c>
    </row>
    <row r="1855" spans="34:36" ht="11.25" customHeight="1" x14ac:dyDescent="0.25">
      <c r="AH1855" s="198" t="s">
        <v>135</v>
      </c>
      <c r="AI1855" s="156">
        <f>_xll.qlCalendarAdvance("TARGET",AI1854,AH1855,"mf")</f>
        <v>49031</v>
      </c>
      <c r="AJ1855" s="199">
        <f>_xll.xlShmInterpRateFwd(curveName,AI1855,,5,AI1856)</f>
        <v>1.9270888426438433E-2</v>
      </c>
    </row>
    <row r="1856" spans="34:36" ht="11.25" customHeight="1" x14ac:dyDescent="0.25">
      <c r="AH1856" s="198" t="s">
        <v>135</v>
      </c>
      <c r="AI1856" s="156">
        <f>_xll.qlCalendarAdvance("TARGET",AI1855,AH1856,"mf")</f>
        <v>49038</v>
      </c>
      <c r="AJ1856" s="199">
        <f>_xll.xlShmInterpRateFwd(curveName,AI1856,,5,AI1857)</f>
        <v>1.9264989722324113E-2</v>
      </c>
    </row>
    <row r="1857" spans="34:36" ht="11.25" customHeight="1" x14ac:dyDescent="0.25">
      <c r="AH1857" s="198" t="s">
        <v>135</v>
      </c>
      <c r="AI1857" s="156">
        <f>_xll.qlCalendarAdvance("TARGET",AI1856,AH1857,"mf")</f>
        <v>49045</v>
      </c>
      <c r="AJ1857" s="199">
        <f>_xll.xlShmInterpRateFwd(curveName,AI1857,,5,AI1858)</f>
        <v>1.9259060739549302E-2</v>
      </c>
    </row>
    <row r="1858" spans="34:36" ht="11.25" customHeight="1" x14ac:dyDescent="0.25">
      <c r="AH1858" s="198" t="s">
        <v>135</v>
      </c>
      <c r="AI1858" s="156">
        <f>_xll.qlCalendarAdvance("TARGET",AI1857,AH1858,"mf")</f>
        <v>49052</v>
      </c>
      <c r="AJ1858" s="199">
        <f>_xll.xlShmInterpRateFwd(curveName,AI1858,,5,AI1859)</f>
        <v>1.9253101681207058E-2</v>
      </c>
    </row>
    <row r="1859" spans="34:36" ht="11.25" customHeight="1" x14ac:dyDescent="0.25">
      <c r="AH1859" s="198" t="s">
        <v>135</v>
      </c>
      <c r="AI1859" s="156">
        <f>_xll.qlCalendarAdvance("TARGET",AI1858,AH1859,"mf")</f>
        <v>49059</v>
      </c>
      <c r="AJ1859" s="199">
        <f>_xll.xlShmInterpRateFwd(curveName,AI1859,,5,AI1860)</f>
        <v>1.9247112750338198E-2</v>
      </c>
    </row>
    <row r="1860" spans="34:36" ht="11.25" customHeight="1" x14ac:dyDescent="0.25">
      <c r="AH1860" s="198" t="s">
        <v>135</v>
      </c>
      <c r="AI1860" s="156">
        <f>_xll.qlCalendarAdvance("TARGET",AI1859,AH1860,"mf")</f>
        <v>49066</v>
      </c>
      <c r="AJ1860" s="199">
        <f>_xll.xlShmInterpRateFwd(curveName,AI1860,,5,AI1861)</f>
        <v>1.9241094150058792E-2</v>
      </c>
    </row>
    <row r="1861" spans="34:36" ht="11.25" customHeight="1" x14ac:dyDescent="0.25">
      <c r="AH1861" s="198" t="s">
        <v>135</v>
      </c>
      <c r="AI1861" s="156">
        <f>_xll.qlCalendarAdvance("TARGET",AI1860,AH1861,"mf")</f>
        <v>49073</v>
      </c>
      <c r="AJ1861" s="199">
        <f>_xll.xlShmInterpRateFwd(curveName,AI1861,,5,AI1862)</f>
        <v>1.923504608338053E-2</v>
      </c>
    </row>
    <row r="1862" spans="34:36" ht="11.25" customHeight="1" x14ac:dyDescent="0.25">
      <c r="AH1862" s="198" t="s">
        <v>135</v>
      </c>
      <c r="AI1862" s="156">
        <f>_xll.qlCalendarAdvance("TARGET",AI1861,AH1862,"mf")</f>
        <v>49080</v>
      </c>
      <c r="AJ1862" s="199">
        <f>_xll.xlShmInterpRateFwd(curveName,AI1862,,5,AI1863)</f>
        <v>1.922896875343089E-2</v>
      </c>
    </row>
    <row r="1863" spans="34:36" ht="11.25" customHeight="1" x14ac:dyDescent="0.25">
      <c r="AH1863" s="198" t="s">
        <v>135</v>
      </c>
      <c r="AI1863" s="156">
        <f>_xll.qlCalendarAdvance("TARGET",AI1862,AH1863,"mf")</f>
        <v>49087</v>
      </c>
      <c r="AJ1863" s="199">
        <f>_xll.xlShmInterpRateFwd(curveName,AI1863,,5,AI1864)</f>
        <v>1.9222862363250347E-2</v>
      </c>
    </row>
    <row r="1864" spans="34:36" ht="11.25" customHeight="1" x14ac:dyDescent="0.25">
      <c r="AH1864" s="198" t="s">
        <v>135</v>
      </c>
      <c r="AI1864" s="156">
        <f>_xll.qlCalendarAdvance("TARGET",AI1863,AH1864,"mf")</f>
        <v>49094</v>
      </c>
      <c r="AJ1864" s="199">
        <f>_xll.xlShmInterpRateFwd(curveName,AI1864,,5,AI1865)</f>
        <v>1.9216727115908265E-2</v>
      </c>
    </row>
    <row r="1865" spans="34:36" ht="11.25" customHeight="1" x14ac:dyDescent="0.25">
      <c r="AH1865" s="198" t="s">
        <v>135</v>
      </c>
      <c r="AI1865" s="156">
        <f>_xll.qlCalendarAdvance("TARGET",AI1864,AH1865,"mf")</f>
        <v>49101</v>
      </c>
      <c r="AJ1865" s="199">
        <f>_xll.xlShmInterpRateFwd(curveName,AI1865,,5,AI1866)</f>
        <v>1.9210563214485488E-2</v>
      </c>
    </row>
    <row r="1866" spans="34:36" ht="11.25" customHeight="1" x14ac:dyDescent="0.25">
      <c r="AH1866" s="198" t="s">
        <v>135</v>
      </c>
      <c r="AI1866" s="156">
        <f>_xll.qlCalendarAdvance("TARGET",AI1865,AH1866,"mf")</f>
        <v>49108</v>
      </c>
      <c r="AJ1866" s="199">
        <f>_xll.xlShmInterpRateFwd(curveName,AI1866,,5,AI1867)</f>
        <v>1.9204370862051182E-2</v>
      </c>
    </row>
    <row r="1867" spans="34:36" ht="11.25" customHeight="1" x14ac:dyDescent="0.25">
      <c r="AH1867" s="198" t="s">
        <v>135</v>
      </c>
      <c r="AI1867" s="156">
        <f>_xll.qlCalendarAdvance("TARGET",AI1866,AH1867,"mf")</f>
        <v>49115</v>
      </c>
      <c r="AJ1867" s="199">
        <f>_xll.xlShmInterpRateFwd(curveName,AI1867,,5,AI1868)</f>
        <v>1.9198150261680209E-2</v>
      </c>
    </row>
    <row r="1868" spans="34:36" ht="11.25" customHeight="1" x14ac:dyDescent="0.25">
      <c r="AH1868" s="198" t="s">
        <v>135</v>
      </c>
      <c r="AI1868" s="156">
        <f>_xll.qlCalendarAdvance("TARGET",AI1867,AH1868,"mf")</f>
        <v>49122</v>
      </c>
      <c r="AJ1868" s="199">
        <f>_xll.xlShmInterpRateFwd(curveName,AI1868,,5,AI1869)</f>
        <v>1.9191901616424149E-2</v>
      </c>
    </row>
    <row r="1869" spans="34:36" ht="11.25" customHeight="1" x14ac:dyDescent="0.25">
      <c r="AH1869" s="198" t="s">
        <v>135</v>
      </c>
      <c r="AI1869" s="156">
        <f>_xll.qlCalendarAdvance("TARGET",AI1868,AH1869,"mf")</f>
        <v>49129</v>
      </c>
      <c r="AJ1869" s="199">
        <f>_xll.xlShmInterpRateFwd(curveName,AI1869,,5,AI1870)</f>
        <v>1.918562512938083E-2</v>
      </c>
    </row>
    <row r="1870" spans="34:36" ht="11.25" customHeight="1" x14ac:dyDescent="0.25">
      <c r="AH1870" s="198" t="s">
        <v>135</v>
      </c>
      <c r="AI1870" s="156">
        <f>_xll.qlCalendarAdvance("TARGET",AI1869,AH1870,"mf")</f>
        <v>49136</v>
      </c>
      <c r="AJ1870" s="199">
        <f>_xll.xlShmInterpRateFwd(curveName,AI1870,,5,AI1871)</f>
        <v>1.9179321003607423E-2</v>
      </c>
    </row>
    <row r="1871" spans="34:36" ht="11.25" customHeight="1" x14ac:dyDescent="0.25">
      <c r="AH1871" s="198" t="s">
        <v>135</v>
      </c>
      <c r="AI1871" s="156">
        <f>_xll.qlCalendarAdvance("TARGET",AI1870,AH1871,"mf")</f>
        <v>49143</v>
      </c>
      <c r="AJ1871" s="199">
        <f>_xll.xlShmInterpRateFwd(curveName,AI1871,,5,AI1872)</f>
        <v>1.917298944216678E-2</v>
      </c>
    </row>
    <row r="1872" spans="34:36" ht="11.25" customHeight="1" x14ac:dyDescent="0.25">
      <c r="AH1872" s="198" t="s">
        <v>135</v>
      </c>
      <c r="AI1872" s="156">
        <f>_xll.qlCalendarAdvance("TARGET",AI1871,AH1872,"mf")</f>
        <v>49150</v>
      </c>
      <c r="AJ1872" s="199">
        <f>_xll.xlShmInterpRateFwd(curveName,AI1872,,5,AI1873)</f>
        <v>1.9166630648133225E-2</v>
      </c>
    </row>
    <row r="1873" spans="34:36" ht="11.25" customHeight="1" x14ac:dyDescent="0.25">
      <c r="AH1873" s="198" t="s">
        <v>135</v>
      </c>
      <c r="AI1873" s="156">
        <f>_xll.qlCalendarAdvance("TARGET",AI1872,AH1873,"mf")</f>
        <v>49157</v>
      </c>
      <c r="AJ1873" s="199">
        <f>_xll.xlShmInterpRateFwd(curveName,AI1873,,5,AI1874)</f>
        <v>1.9160244824580983E-2</v>
      </c>
    </row>
    <row r="1874" spans="34:36" ht="11.25" customHeight="1" x14ac:dyDescent="0.25">
      <c r="AH1874" s="198" t="s">
        <v>135</v>
      </c>
      <c r="AI1874" s="156">
        <f>_xll.qlCalendarAdvance("TARGET",AI1873,AH1874,"mf")</f>
        <v>49164</v>
      </c>
      <c r="AJ1874" s="199">
        <f>_xll.xlShmInterpRateFwd(curveName,AI1874,,5,AI1875)</f>
        <v>1.915383217459574E-2</v>
      </c>
    </row>
    <row r="1875" spans="34:36" ht="11.25" customHeight="1" x14ac:dyDescent="0.25">
      <c r="AH1875" s="198" t="s">
        <v>135</v>
      </c>
      <c r="AI1875" s="156">
        <f>_xll.qlCalendarAdvance("TARGET",AI1874,AH1875,"mf")</f>
        <v>49171</v>
      </c>
      <c r="AJ1875" s="199">
        <f>_xll.xlShmInterpRateFwd(curveName,AI1875,,5,AI1876)</f>
        <v>1.9147392901205141E-2</v>
      </c>
    </row>
    <row r="1876" spans="34:36" ht="11.25" customHeight="1" x14ac:dyDescent="0.25">
      <c r="AH1876" s="198" t="s">
        <v>135</v>
      </c>
      <c r="AI1876" s="156">
        <f>_xll.qlCalendarAdvance("TARGET",AI1875,AH1876,"mf")</f>
        <v>49178</v>
      </c>
      <c r="AJ1876" s="199">
        <f>_xll.xlShmInterpRateFwd(curveName,AI1876,,5,AI1877)</f>
        <v>1.9140927207529388E-2</v>
      </c>
    </row>
    <row r="1877" spans="34:36" ht="11.25" customHeight="1" x14ac:dyDescent="0.25">
      <c r="AH1877" s="198" t="s">
        <v>135</v>
      </c>
      <c r="AI1877" s="156">
        <f>_xll.qlCalendarAdvance("TARGET",AI1876,AH1877,"mf")</f>
        <v>49185</v>
      </c>
      <c r="AJ1877" s="199">
        <f>_xll.xlShmInterpRateFwd(curveName,AI1877,,5,AI1878)</f>
        <v>1.9134435296595892E-2</v>
      </c>
    </row>
    <row r="1878" spans="34:36" ht="11.25" customHeight="1" x14ac:dyDescent="0.25">
      <c r="AH1878" s="198" t="s">
        <v>135</v>
      </c>
      <c r="AI1878" s="156">
        <f>_xll.qlCalendarAdvance("TARGET",AI1877,AH1878,"mf")</f>
        <v>49192</v>
      </c>
      <c r="AJ1878" s="199">
        <f>_xll.xlShmInterpRateFwd(curveName,AI1878,,5,AI1879)</f>
        <v>1.9127917371513037E-2</v>
      </c>
    </row>
    <row r="1879" spans="34:36" ht="11.25" customHeight="1" x14ac:dyDescent="0.25">
      <c r="AH1879" s="198" t="s">
        <v>135</v>
      </c>
      <c r="AI1879" s="156">
        <f>_xll.qlCalendarAdvance("TARGET",AI1878,AH1879,"mf")</f>
        <v>49199</v>
      </c>
      <c r="AJ1879" s="199">
        <f>_xll.xlShmInterpRateFwd(curveName,AI1879,,5,AI1880)</f>
        <v>1.9121373635313767E-2</v>
      </c>
    </row>
    <row r="1880" spans="34:36" ht="11.25" customHeight="1" x14ac:dyDescent="0.25">
      <c r="AH1880" s="198" t="s">
        <v>135</v>
      </c>
      <c r="AI1880" s="156">
        <f>_xll.qlCalendarAdvance("TARGET",AI1879,AH1880,"mf")</f>
        <v>49206</v>
      </c>
      <c r="AJ1880" s="199">
        <f>_xll.xlShmInterpRateFwd(curveName,AI1880,,5,AI1881)</f>
        <v>1.9114804291088836E-2</v>
      </c>
    </row>
    <row r="1881" spans="34:36" ht="11.25" customHeight="1" x14ac:dyDescent="0.25">
      <c r="AH1881" s="198" t="s">
        <v>135</v>
      </c>
      <c r="AI1881" s="156">
        <f>_xll.qlCalendarAdvance("TARGET",AI1880,AH1881,"mf")</f>
        <v>49213</v>
      </c>
      <c r="AJ1881" s="199">
        <f>_xll.xlShmInterpRateFwd(curveName,AI1881,,5,AI1882)</f>
        <v>1.9108209541911489E-2</v>
      </c>
    </row>
    <row r="1882" spans="34:36" ht="11.25" customHeight="1" x14ac:dyDescent="0.25">
      <c r="AH1882" s="198" t="s">
        <v>135</v>
      </c>
      <c r="AI1882" s="156">
        <f>_xll.qlCalendarAdvance("TARGET",AI1881,AH1882,"mf")</f>
        <v>49220</v>
      </c>
      <c r="AJ1882" s="199">
        <f>_xll.xlShmInterpRateFwd(curveName,AI1882,,5,AI1883)</f>
        <v>1.9101589590843248E-2</v>
      </c>
    </row>
    <row r="1883" spans="34:36" ht="11.25" customHeight="1" x14ac:dyDescent="0.25">
      <c r="AH1883" s="198" t="s">
        <v>135</v>
      </c>
      <c r="AI1883" s="156">
        <f>_xll.qlCalendarAdvance("TARGET",AI1882,AH1883,"mf")</f>
        <v>49227</v>
      </c>
      <c r="AJ1883" s="199">
        <f>_xll.xlShmInterpRateFwd(curveName,AI1883,,5,AI1884)</f>
        <v>1.9094944640951309E-2</v>
      </c>
    </row>
    <row r="1884" spans="34:36" ht="11.25" customHeight="1" x14ac:dyDescent="0.25">
      <c r="AH1884" s="198" t="s">
        <v>135</v>
      </c>
      <c r="AI1884" s="156">
        <f>_xll.qlCalendarAdvance("TARGET",AI1883,AH1884,"mf")</f>
        <v>49234</v>
      </c>
      <c r="AJ1884" s="199">
        <f>_xll.xlShmInterpRateFwd(curveName,AI1884,,5,AI1885)</f>
        <v>1.9088274895314304E-2</v>
      </c>
    </row>
    <row r="1885" spans="34:36" ht="11.25" customHeight="1" x14ac:dyDescent="0.25">
      <c r="AH1885" s="198" t="s">
        <v>135</v>
      </c>
      <c r="AI1885" s="156">
        <f>_xll.qlCalendarAdvance("TARGET",AI1884,AH1885,"mf")</f>
        <v>49241</v>
      </c>
      <c r="AJ1885" s="199">
        <f>_xll.xlShmInterpRateFwd(curveName,AI1885,,5,AI1886)</f>
        <v>1.9081580556987568E-2</v>
      </c>
    </row>
    <row r="1886" spans="34:36" ht="11.25" customHeight="1" x14ac:dyDescent="0.25">
      <c r="AH1886" s="198" t="s">
        <v>135</v>
      </c>
      <c r="AI1886" s="156">
        <f>_xll.qlCalendarAdvance("TARGET",AI1885,AH1886,"mf")</f>
        <v>49248</v>
      </c>
      <c r="AJ1886" s="199">
        <f>_xll.xlShmInterpRateFwd(curveName,AI1886,,5,AI1887)</f>
        <v>1.9074861829061051E-2</v>
      </c>
    </row>
    <row r="1887" spans="34:36" ht="11.25" customHeight="1" x14ac:dyDescent="0.25">
      <c r="AH1887" s="198" t="s">
        <v>135</v>
      </c>
      <c r="AI1887" s="156">
        <f>_xll.qlCalendarAdvance("TARGET",AI1886,AH1887,"mf")</f>
        <v>49255</v>
      </c>
      <c r="AJ1887" s="199">
        <f>_xll.xlShmInterpRateFwd(curveName,AI1887,,5,AI1888)</f>
        <v>1.9068118914584004E-2</v>
      </c>
    </row>
    <row r="1888" spans="34:36" ht="11.25" customHeight="1" x14ac:dyDescent="0.25">
      <c r="AH1888" s="198" t="s">
        <v>135</v>
      </c>
      <c r="AI1888" s="156">
        <f>_xll.qlCalendarAdvance("TARGET",AI1887,AH1888,"mf")</f>
        <v>49262</v>
      </c>
      <c r="AJ1888" s="199">
        <f>_xll.xlShmInterpRateFwd(curveName,AI1888,,5,AI1889)</f>
        <v>1.9061352016634517E-2</v>
      </c>
    </row>
    <row r="1889" spans="34:36" ht="11.25" customHeight="1" x14ac:dyDescent="0.25">
      <c r="AH1889" s="198" t="s">
        <v>135</v>
      </c>
      <c r="AI1889" s="156">
        <f>_xll.qlCalendarAdvance("TARGET",AI1888,AH1889,"mf")</f>
        <v>49269</v>
      </c>
      <c r="AJ1889" s="199">
        <f>_xll.xlShmInterpRateFwd(curveName,AI1889,,5,AI1890)</f>
        <v>1.9054561338296316E-2</v>
      </c>
    </row>
    <row r="1890" spans="34:36" ht="11.25" customHeight="1" x14ac:dyDescent="0.25">
      <c r="AH1890" s="198" t="s">
        <v>135</v>
      </c>
      <c r="AI1890" s="156">
        <f>_xll.qlCalendarAdvance("TARGET",AI1889,AH1890,"mf")</f>
        <v>49276</v>
      </c>
      <c r="AJ1890" s="199">
        <f>_xll.xlShmInterpRateFwd(curveName,AI1890,,5,AI1891)</f>
        <v>1.9047747082612431E-2</v>
      </c>
    </row>
    <row r="1891" spans="34:36" ht="11.25" customHeight="1" x14ac:dyDescent="0.25">
      <c r="AH1891" s="198" t="s">
        <v>135</v>
      </c>
      <c r="AI1891" s="156">
        <f>_xll.qlCalendarAdvance("TARGET",AI1890,AH1891,"mf")</f>
        <v>49283</v>
      </c>
      <c r="AJ1891" s="199">
        <f>_xll.xlShmInterpRateFwd(curveName,AI1891,,5,AI1892)</f>
        <v>1.9040909452654721E-2</v>
      </c>
    </row>
    <row r="1892" spans="34:36" ht="11.25" customHeight="1" x14ac:dyDescent="0.25">
      <c r="AH1892" s="198" t="s">
        <v>135</v>
      </c>
      <c r="AI1892" s="156">
        <f>_xll.qlCalendarAdvance("TARGET",AI1891,AH1892,"mf")</f>
        <v>49290</v>
      </c>
      <c r="AJ1892" s="199">
        <f>_xll.xlShmInterpRateFwd(curveName,AI1892,,5,AI1893)</f>
        <v>1.9034048651518053E-2</v>
      </c>
    </row>
    <row r="1893" spans="34:36" ht="11.25" customHeight="1" x14ac:dyDescent="0.25">
      <c r="AH1893" s="198" t="s">
        <v>135</v>
      </c>
      <c r="AI1893" s="156">
        <f>_xll.qlCalendarAdvance("TARGET",AI1892,AH1893,"mf")</f>
        <v>49297</v>
      </c>
      <c r="AJ1893" s="199">
        <f>_xll.xlShmInterpRateFwd(curveName,AI1893,,5,AI1894)</f>
        <v>1.9027167878966238E-2</v>
      </c>
    </row>
    <row r="1894" spans="34:36" ht="11.25" customHeight="1" x14ac:dyDescent="0.25">
      <c r="AH1894" s="198" t="s">
        <v>135</v>
      </c>
      <c r="AI1894" s="156">
        <f>_xll.qlCalendarAdvance("TARGET",AI1893,AH1894,"mf")</f>
        <v>49305</v>
      </c>
      <c r="AJ1894" s="199">
        <f>_xll.xlShmInterpRateFwd(curveName,AI1894,,5,AI1895)</f>
        <v>1.9019269853635952E-2</v>
      </c>
    </row>
    <row r="1895" spans="34:36" ht="11.25" customHeight="1" x14ac:dyDescent="0.25">
      <c r="AH1895" s="198" t="s">
        <v>135</v>
      </c>
      <c r="AI1895" s="156">
        <f>_xll.qlCalendarAdvance("TARGET",AI1894,AH1895,"mf")</f>
        <v>49312</v>
      </c>
      <c r="AJ1895" s="199">
        <f>_xll.xlShmInterpRateFwd(curveName,AI1895,,5,AI1896)</f>
        <v>1.9012337550740645E-2</v>
      </c>
    </row>
    <row r="1896" spans="34:36" ht="11.25" customHeight="1" x14ac:dyDescent="0.25">
      <c r="AH1896" s="198" t="s">
        <v>135</v>
      </c>
      <c r="AI1896" s="156">
        <f>_xll.qlCalendarAdvance("TARGET",AI1895,AH1896,"mf")</f>
        <v>49319</v>
      </c>
      <c r="AJ1896" s="199">
        <f>_xll.xlShmInterpRateFwd(curveName,AI1896,,5,AI1897)</f>
        <v>1.9005382917955168E-2</v>
      </c>
    </row>
    <row r="1897" spans="34:36" ht="11.25" customHeight="1" x14ac:dyDescent="0.25">
      <c r="AH1897" s="198" t="s">
        <v>135</v>
      </c>
      <c r="AI1897" s="156">
        <f>_xll.qlCalendarAdvance("TARGET",AI1896,AH1897,"mf")</f>
        <v>49326</v>
      </c>
      <c r="AJ1897" s="199">
        <f>_xll.xlShmInterpRateFwd(curveName,AI1897,,5,AI1898)</f>
        <v>1.899840615832725E-2</v>
      </c>
    </row>
    <row r="1898" spans="34:36" ht="11.25" customHeight="1" x14ac:dyDescent="0.25">
      <c r="AH1898" s="198" t="s">
        <v>135</v>
      </c>
      <c r="AI1898" s="156">
        <f>_xll.qlCalendarAdvance("TARGET",AI1897,AH1898,"mf")</f>
        <v>49333</v>
      </c>
      <c r="AJ1898" s="199">
        <f>_xll.xlShmInterpRateFwd(curveName,AI1898,,5,AI1899)</f>
        <v>1.8991407474910252E-2</v>
      </c>
    </row>
    <row r="1899" spans="34:36" ht="11.25" customHeight="1" x14ac:dyDescent="0.25">
      <c r="AH1899" s="198" t="s">
        <v>135</v>
      </c>
      <c r="AI1899" s="156">
        <f>_xll.qlCalendarAdvance("TARGET",AI1898,AH1899,"mf")</f>
        <v>49340</v>
      </c>
      <c r="AJ1899" s="199">
        <f>_xll.xlShmInterpRateFwd(curveName,AI1899,,5,AI1900)</f>
        <v>1.898438707080952E-2</v>
      </c>
    </row>
    <row r="1900" spans="34:36" ht="11.25" customHeight="1" x14ac:dyDescent="0.25">
      <c r="AH1900" s="198" t="s">
        <v>135</v>
      </c>
      <c r="AI1900" s="156">
        <f>_xll.qlCalendarAdvance("TARGET",AI1899,AH1900,"mf")</f>
        <v>49347</v>
      </c>
      <c r="AJ1900" s="199">
        <f>_xll.xlShmInterpRateFwd(curveName,AI1900,,5,AI1901)</f>
        <v>1.897734514905491E-2</v>
      </c>
    </row>
    <row r="1901" spans="34:36" ht="11.25" customHeight="1" x14ac:dyDescent="0.25">
      <c r="AH1901" s="198" t="s">
        <v>135</v>
      </c>
      <c r="AI1901" s="156">
        <f>_xll.qlCalendarAdvance("TARGET",AI1900,AH1901,"mf")</f>
        <v>49354</v>
      </c>
      <c r="AJ1901" s="199">
        <f>_xll.xlShmInterpRateFwd(curveName,AI1901,,5,AI1902)</f>
        <v>1.8970281912745642E-2</v>
      </c>
    </row>
    <row r="1902" spans="34:36" ht="11.25" customHeight="1" x14ac:dyDescent="0.25">
      <c r="AH1902" s="198" t="s">
        <v>135</v>
      </c>
      <c r="AI1902" s="156">
        <f>_xll.qlCalendarAdvance("TARGET",AI1901,AH1902,"mf")</f>
        <v>49361</v>
      </c>
      <c r="AJ1902" s="199">
        <f>_xll.xlShmInterpRateFwd(curveName,AI1902,,5,AI1903)</f>
        <v>1.8963197564922825E-2</v>
      </c>
    </row>
    <row r="1903" spans="34:36" ht="11.25" customHeight="1" x14ac:dyDescent="0.25">
      <c r="AH1903" s="198" t="s">
        <v>135</v>
      </c>
      <c r="AI1903" s="156">
        <f>_xll.qlCalendarAdvance("TARGET",AI1902,AH1903,"mf")</f>
        <v>49368</v>
      </c>
      <c r="AJ1903" s="199">
        <f>_xll.xlShmInterpRateFwd(curveName,AI1903,,5,AI1904)</f>
        <v>1.8956092308685345E-2</v>
      </c>
    </row>
    <row r="1904" spans="34:36" ht="11.25" customHeight="1" x14ac:dyDescent="0.25">
      <c r="AH1904" s="198" t="s">
        <v>135</v>
      </c>
      <c r="AI1904" s="156">
        <f>_xll.qlCalendarAdvance("TARGET",AI1903,AH1904,"mf")</f>
        <v>49375</v>
      </c>
      <c r="AJ1904" s="199">
        <f>_xll.xlShmInterpRateFwd(curveName,AI1904,,5,AI1905)</f>
        <v>1.8948966347073971E-2</v>
      </c>
    </row>
    <row r="1905" spans="34:36" ht="11.25" customHeight="1" x14ac:dyDescent="0.25">
      <c r="AH1905" s="198" t="s">
        <v>135</v>
      </c>
      <c r="AI1905" s="156">
        <f>_xll.qlCalendarAdvance("TARGET",AI1904,AH1905,"mf")</f>
        <v>49382</v>
      </c>
      <c r="AJ1905" s="199">
        <f>_xll.xlShmInterpRateFwd(curveName,AI1905,,5,AI1906)</f>
        <v>1.8941819883169869E-2</v>
      </c>
    </row>
    <row r="1906" spans="34:36" ht="11.25" customHeight="1" x14ac:dyDescent="0.25">
      <c r="AH1906" s="198" t="s">
        <v>135</v>
      </c>
      <c r="AI1906" s="156">
        <f>_xll.qlCalendarAdvance("TARGET",AI1905,AH1906,"mf")</f>
        <v>49389</v>
      </c>
      <c r="AJ1906" s="199">
        <f>_xll.xlShmInterpRateFwd(curveName,AI1906,,5,AI1907)</f>
        <v>1.8934653120204637E-2</v>
      </c>
    </row>
    <row r="1907" spans="34:36" ht="11.25" customHeight="1" x14ac:dyDescent="0.25">
      <c r="AH1907" s="198" t="s">
        <v>135</v>
      </c>
      <c r="AI1907" s="156">
        <f>_xll.qlCalendarAdvance("TARGET",AI1906,AH1907,"mf")</f>
        <v>49396</v>
      </c>
      <c r="AJ1907" s="199">
        <f>_xll.xlShmInterpRateFwd(curveName,AI1907,,5,AI1908)</f>
        <v>1.8927466261681992E-2</v>
      </c>
    </row>
    <row r="1908" spans="34:36" ht="11.25" customHeight="1" x14ac:dyDescent="0.25">
      <c r="AH1908" s="198" t="s">
        <v>135</v>
      </c>
      <c r="AI1908" s="156">
        <f>_xll.qlCalendarAdvance("TARGET",AI1907,AH1908,"mf")</f>
        <v>49403</v>
      </c>
      <c r="AJ1908" s="199">
        <f>_xll.xlShmInterpRateFwd(curveName,AI1908,,5,AI1909)</f>
        <v>1.892025951076946E-2</v>
      </c>
    </row>
    <row r="1909" spans="34:36" ht="11.25" customHeight="1" x14ac:dyDescent="0.25">
      <c r="AH1909" s="198" t="s">
        <v>135</v>
      </c>
      <c r="AI1909" s="156">
        <f>_xll.qlCalendarAdvance("TARGET",AI1908,AH1909,"mf")</f>
        <v>49410</v>
      </c>
      <c r="AJ1909" s="199">
        <f>_xll.xlShmInterpRateFwd(curveName,AI1909,,5,AI1910)</f>
        <v>1.8913033070501146E-2</v>
      </c>
    </row>
    <row r="1910" spans="34:36" ht="11.25" customHeight="1" x14ac:dyDescent="0.25">
      <c r="AH1910" s="198" t="s">
        <v>135</v>
      </c>
      <c r="AI1910" s="156">
        <f>_xll.qlCalendarAdvance("TARGET",AI1909,AH1910,"mf")</f>
        <v>49417</v>
      </c>
      <c r="AJ1910" s="199">
        <f>_xll.xlShmInterpRateFwd(curveName,AI1910,,5,AI1911)</f>
        <v>1.8905787143986288E-2</v>
      </c>
    </row>
    <row r="1911" spans="34:36" ht="11.25" customHeight="1" x14ac:dyDescent="0.25">
      <c r="AH1911" s="198" t="s">
        <v>135</v>
      </c>
      <c r="AI1911" s="156">
        <f>_xll.qlCalendarAdvance("TARGET",AI1910,AH1911,"mf")</f>
        <v>49424</v>
      </c>
      <c r="AJ1911" s="199">
        <f>_xll.xlShmInterpRateFwd(curveName,AI1911,,5,AI1912)</f>
        <v>1.8898521934247042E-2</v>
      </c>
    </row>
    <row r="1912" spans="34:36" ht="11.25" customHeight="1" x14ac:dyDescent="0.25">
      <c r="AH1912" s="198" t="s">
        <v>135</v>
      </c>
      <c r="AI1912" s="156">
        <f>_xll.qlCalendarAdvance("TARGET",AI1911,AH1912,"mf")</f>
        <v>49431</v>
      </c>
      <c r="AJ1912" s="199">
        <f>_xll.xlShmInterpRateFwd(curveName,AI1912,,5,AI1913)</f>
        <v>1.8891237644409659E-2</v>
      </c>
    </row>
    <row r="1913" spans="34:36" ht="11.25" customHeight="1" x14ac:dyDescent="0.25">
      <c r="AH1913" s="198" t="s">
        <v>135</v>
      </c>
      <c r="AI1913" s="156">
        <f>_xll.qlCalendarAdvance("TARGET",AI1912,AH1913,"mf")</f>
        <v>49438</v>
      </c>
      <c r="AJ1913" s="199">
        <f>_xll.xlShmInterpRateFwd(curveName,AI1913,,5,AI1914)</f>
        <v>1.8883934477501727E-2</v>
      </c>
    </row>
    <row r="1914" spans="34:36" ht="11.25" customHeight="1" x14ac:dyDescent="0.25">
      <c r="AH1914" s="198" t="s">
        <v>135</v>
      </c>
      <c r="AI1914" s="156">
        <f>_xll.qlCalendarAdvance("TARGET",AI1913,AH1914,"mf")</f>
        <v>49445</v>
      </c>
      <c r="AJ1914" s="199">
        <f>_xll.xlShmInterpRateFwd(curveName,AI1914,,5,AI1915)</f>
        <v>1.8876612636608565E-2</v>
      </c>
    </row>
    <row r="1915" spans="34:36" ht="11.25" customHeight="1" x14ac:dyDescent="0.25">
      <c r="AH1915" s="198" t="s">
        <v>135</v>
      </c>
      <c r="AI1915" s="156">
        <f>_xll.qlCalendarAdvance("TARGET",AI1914,AH1915,"mf")</f>
        <v>49452</v>
      </c>
      <c r="AJ1915" s="199">
        <f>_xll.xlShmInterpRateFwd(curveName,AI1915,,5,AI1916)</f>
        <v>1.8869272324803735E-2</v>
      </c>
    </row>
    <row r="1916" spans="34:36" ht="11.25" customHeight="1" x14ac:dyDescent="0.25">
      <c r="AH1916" s="198" t="s">
        <v>135</v>
      </c>
      <c r="AI1916" s="156">
        <f>_xll.qlCalendarAdvance("TARGET",AI1915,AH1916,"mf")</f>
        <v>49459</v>
      </c>
      <c r="AJ1916" s="199">
        <f>_xll.xlShmInterpRateFwd(curveName,AI1916,,5,AI1917)</f>
        <v>1.8861913745149013E-2</v>
      </c>
    </row>
    <row r="1917" spans="34:36" ht="11.25" customHeight="1" x14ac:dyDescent="0.25">
      <c r="AH1917" s="198" t="s">
        <v>135</v>
      </c>
      <c r="AI1917" s="156">
        <f>_xll.qlCalendarAdvance("TARGET",AI1916,AH1917,"mf")</f>
        <v>49466</v>
      </c>
      <c r="AJ1917" s="199">
        <f>_xll.xlShmInterpRateFwd(curveName,AI1917,,5,AI1918)</f>
        <v>1.8854537100717571E-2</v>
      </c>
    </row>
    <row r="1918" spans="34:36" ht="11.25" customHeight="1" x14ac:dyDescent="0.25">
      <c r="AH1918" s="198" t="s">
        <v>135</v>
      </c>
      <c r="AI1918" s="156">
        <f>_xll.qlCalendarAdvance("TARGET",AI1917,AH1918,"mf")</f>
        <v>49473</v>
      </c>
      <c r="AJ1918" s="199">
        <f>_xll.xlShmInterpRateFwd(curveName,AI1918,,5,AI1919)</f>
        <v>1.8847142594582394E-2</v>
      </c>
    </row>
    <row r="1919" spans="34:36" ht="11.25" customHeight="1" x14ac:dyDescent="0.25">
      <c r="AH1919" s="198" t="s">
        <v>135</v>
      </c>
      <c r="AI1919" s="156">
        <f>_xll.qlCalendarAdvance("TARGET",AI1918,AH1919,"mf")</f>
        <v>49480</v>
      </c>
      <c r="AJ1919" s="199">
        <f>_xll.xlShmInterpRateFwd(curveName,AI1919,,5,AI1920)</f>
        <v>1.8839730429804684E-2</v>
      </c>
    </row>
    <row r="1920" spans="34:36" ht="11.25" customHeight="1" x14ac:dyDescent="0.25">
      <c r="AH1920" s="198" t="s">
        <v>135</v>
      </c>
      <c r="AI1920" s="156">
        <f>_xll.qlCalendarAdvance("TARGET",AI1919,AH1920,"mf")</f>
        <v>49487</v>
      </c>
      <c r="AJ1920" s="199">
        <f>_xll.xlShmInterpRateFwd(curveName,AI1920,,5,AI1921)</f>
        <v>1.883230080946283E-2</v>
      </c>
    </row>
    <row r="1921" spans="34:36" ht="11.25" customHeight="1" x14ac:dyDescent="0.25">
      <c r="AH1921" s="198" t="s">
        <v>135</v>
      </c>
      <c r="AI1921" s="156">
        <f>_xll.qlCalendarAdvance("TARGET",AI1920,AH1921,"mf")</f>
        <v>49494</v>
      </c>
      <c r="AJ1921" s="199">
        <f>_xll.xlShmInterpRateFwd(curveName,AI1921,,5,AI1922)</f>
        <v>1.8824853936629232E-2</v>
      </c>
    </row>
    <row r="1922" spans="34:36" ht="11.25" customHeight="1" x14ac:dyDescent="0.25">
      <c r="AH1922" s="198" t="s">
        <v>135</v>
      </c>
      <c r="AI1922" s="156">
        <f>_xll.qlCalendarAdvance("TARGET",AI1921,AH1922,"mf")</f>
        <v>49501</v>
      </c>
      <c r="AJ1922" s="199">
        <f>_xll.xlShmInterpRateFwd(curveName,AI1922,,5,AI1923)</f>
        <v>1.8817390014352918E-2</v>
      </c>
    </row>
    <row r="1923" spans="34:36" ht="11.25" customHeight="1" x14ac:dyDescent="0.25">
      <c r="AH1923" s="198" t="s">
        <v>135</v>
      </c>
      <c r="AI1923" s="156">
        <f>_xll.qlCalendarAdvance("TARGET",AI1922,AH1923,"mf")</f>
        <v>49508</v>
      </c>
      <c r="AJ1923" s="199">
        <f>_xll.xlShmInterpRateFwd(curveName,AI1923,,5,AI1924)</f>
        <v>1.8809909245734856E-2</v>
      </c>
    </row>
    <row r="1924" spans="34:36" ht="11.25" customHeight="1" x14ac:dyDescent="0.25">
      <c r="AH1924" s="198" t="s">
        <v>135</v>
      </c>
      <c r="AI1924" s="156">
        <f>_xll.qlCalendarAdvance("TARGET",AI1923,AH1924,"mf")</f>
        <v>49515</v>
      </c>
      <c r="AJ1924" s="199">
        <f>_xll.xlShmInterpRateFwd(curveName,AI1924,,5,AI1925)</f>
        <v>1.8802411833806289E-2</v>
      </c>
    </row>
    <row r="1925" spans="34:36" ht="11.25" customHeight="1" x14ac:dyDescent="0.25">
      <c r="AH1925" s="198" t="s">
        <v>135</v>
      </c>
      <c r="AI1925" s="156">
        <f>_xll.qlCalendarAdvance("TARGET",AI1924,AH1925,"mf")</f>
        <v>49522</v>
      </c>
      <c r="AJ1925" s="199">
        <f>_xll.xlShmInterpRateFwd(curveName,AI1925,,5,AI1926)</f>
        <v>1.8794897981667801E-2</v>
      </c>
    </row>
    <row r="1926" spans="34:36" ht="11.25" customHeight="1" x14ac:dyDescent="0.25">
      <c r="AH1926" s="198" t="s">
        <v>135</v>
      </c>
      <c r="AI1926" s="156">
        <f>_xll.qlCalendarAdvance("TARGET",AI1925,AH1926,"mf")</f>
        <v>49529</v>
      </c>
      <c r="AJ1926" s="199">
        <f>_xll.xlShmInterpRateFwd(curveName,AI1926,,5,AI1927)</f>
        <v>1.8787367892373393E-2</v>
      </c>
    </row>
    <row r="1927" spans="34:36" ht="11.25" customHeight="1" x14ac:dyDescent="0.25">
      <c r="AH1927" s="198" t="s">
        <v>135</v>
      </c>
      <c r="AI1927" s="156">
        <f>_xll.qlCalendarAdvance("TARGET",AI1926,AH1927,"mf")</f>
        <v>49536</v>
      </c>
      <c r="AJ1927" s="199">
        <f>_xll.xlShmInterpRateFwd(curveName,AI1927,,5,AI1928)</f>
        <v>1.877982176899427E-2</v>
      </c>
    </row>
    <row r="1928" spans="34:36" ht="11.25" customHeight="1" x14ac:dyDescent="0.25">
      <c r="AH1928" s="198" t="s">
        <v>135</v>
      </c>
      <c r="AI1928" s="156">
        <f>_xll.qlCalendarAdvance("TARGET",AI1927,AH1928,"mf")</f>
        <v>49543</v>
      </c>
      <c r="AJ1928" s="199">
        <f>_xll.xlShmInterpRateFwd(curveName,AI1928,,5,AI1929)</f>
        <v>1.8772259814607211E-2</v>
      </c>
    </row>
    <row r="1929" spans="34:36" ht="11.25" customHeight="1" x14ac:dyDescent="0.25">
      <c r="AH1929" s="198" t="s">
        <v>135</v>
      </c>
      <c r="AI1929" s="156">
        <f>_xll.qlCalendarAdvance("TARGET",AI1928,AH1929,"mf")</f>
        <v>49550</v>
      </c>
      <c r="AJ1929" s="199">
        <f>_xll.xlShmInterpRateFwd(curveName,AI1929,,5,AI1930)</f>
        <v>1.8764682232254033E-2</v>
      </c>
    </row>
    <row r="1930" spans="34:36" ht="11.25" customHeight="1" x14ac:dyDescent="0.25">
      <c r="AH1930" s="198" t="s">
        <v>135</v>
      </c>
      <c r="AI1930" s="156">
        <f>_xll.qlCalendarAdvance("TARGET",AI1929,AH1930,"mf")</f>
        <v>49557</v>
      </c>
      <c r="AJ1930" s="199">
        <f>_xll.xlShmInterpRateFwd(curveName,AI1930,,5,AI1931)</f>
        <v>1.8757089225045868E-2</v>
      </c>
    </row>
    <row r="1931" spans="34:36" ht="11.25" customHeight="1" x14ac:dyDescent="0.25">
      <c r="AH1931" s="198" t="s">
        <v>135</v>
      </c>
      <c r="AI1931" s="156">
        <f>_xll.qlCalendarAdvance("TARGET",AI1930,AH1931,"mf")</f>
        <v>49564</v>
      </c>
      <c r="AJ1931" s="199">
        <f>_xll.xlShmInterpRateFwd(curveName,AI1931,,5,AI1932)</f>
        <v>1.8749480996018315E-2</v>
      </c>
    </row>
    <row r="1932" spans="34:36" ht="11.25" customHeight="1" x14ac:dyDescent="0.25">
      <c r="AH1932" s="198" t="s">
        <v>135</v>
      </c>
      <c r="AI1932" s="156">
        <f>_xll.qlCalendarAdvance("TARGET",AI1931,AH1932,"mf")</f>
        <v>49571</v>
      </c>
      <c r="AJ1932" s="199">
        <f>_xll.xlShmInterpRateFwd(curveName,AI1932,,5,AI1933)</f>
        <v>1.8741857748241539E-2</v>
      </c>
    </row>
    <row r="1933" spans="34:36" ht="11.25" customHeight="1" x14ac:dyDescent="0.25">
      <c r="AH1933" s="198" t="s">
        <v>135</v>
      </c>
      <c r="AI1933" s="156">
        <f>_xll.qlCalendarAdvance("TARGET",AI1932,AH1933,"mf")</f>
        <v>49578</v>
      </c>
      <c r="AJ1933" s="199">
        <f>_xll.xlShmInterpRateFwd(curveName,AI1933,,5,AI1934)</f>
        <v>1.8734219684802857E-2</v>
      </c>
    </row>
    <row r="1934" spans="34:36" ht="11.25" customHeight="1" x14ac:dyDescent="0.25">
      <c r="AH1934" s="198" t="s">
        <v>135</v>
      </c>
      <c r="AI1934" s="156">
        <f>_xll.qlCalendarAdvance("TARGET",AI1933,AH1934,"mf")</f>
        <v>49585</v>
      </c>
      <c r="AJ1934" s="199">
        <f>_xll.xlShmInterpRateFwd(curveName,AI1934,,5,AI1935)</f>
        <v>1.8726567008766213E-2</v>
      </c>
    </row>
    <row r="1935" spans="34:36" ht="11.25" customHeight="1" x14ac:dyDescent="0.25">
      <c r="AH1935" s="198" t="s">
        <v>135</v>
      </c>
      <c r="AI1935" s="156">
        <f>_xll.qlCalendarAdvance("TARGET",AI1934,AH1935,"mf")</f>
        <v>49592</v>
      </c>
      <c r="AJ1935" s="199">
        <f>_xll.xlShmInterpRateFwd(curveName,AI1935,,5,AI1936)</f>
        <v>1.8718899923172157E-2</v>
      </c>
    </row>
    <row r="1936" spans="34:36" ht="11.25" customHeight="1" x14ac:dyDescent="0.25">
      <c r="AH1936" s="198" t="s">
        <v>135</v>
      </c>
      <c r="AI1936" s="156">
        <f>_xll.qlCalendarAdvance("TARGET",AI1935,AH1936,"mf")</f>
        <v>49599</v>
      </c>
      <c r="AJ1936" s="199">
        <f>_xll.xlShmInterpRateFwd(curveName,AI1936,,5,AI1937)</f>
        <v>1.871121863110738E-2</v>
      </c>
    </row>
    <row r="1937" spans="34:36" ht="11.25" customHeight="1" x14ac:dyDescent="0.25">
      <c r="AH1937" s="198" t="s">
        <v>135</v>
      </c>
      <c r="AI1937" s="156">
        <f>_xll.qlCalendarAdvance("TARGET",AI1936,AH1937,"mf")</f>
        <v>49606</v>
      </c>
      <c r="AJ1937" s="199">
        <f>_xll.xlShmInterpRateFwd(curveName,AI1937,,5,AI1938)</f>
        <v>1.8703523335664135E-2</v>
      </c>
    </row>
    <row r="1938" spans="34:36" ht="11.25" customHeight="1" x14ac:dyDescent="0.25">
      <c r="AH1938" s="198" t="s">
        <v>135</v>
      </c>
      <c r="AI1938" s="156">
        <f>_xll.qlCalendarAdvance("TARGET",AI1937,AH1938,"mf")</f>
        <v>49613</v>
      </c>
      <c r="AJ1938" s="199">
        <f>_xll.xlShmInterpRateFwd(curveName,AI1938,,5,AI1939)</f>
        <v>1.8695814239864952E-2</v>
      </c>
    </row>
    <row r="1939" spans="34:36" ht="11.25" customHeight="1" x14ac:dyDescent="0.25">
      <c r="AH1939" s="198" t="s">
        <v>135</v>
      </c>
      <c r="AI1939" s="156">
        <f>_xll.qlCalendarAdvance("TARGET",AI1938,AH1939,"mf")</f>
        <v>49620</v>
      </c>
      <c r="AJ1939" s="199">
        <f>_xll.xlShmInterpRateFwd(curveName,AI1939,,5,AI1940)</f>
        <v>1.8688091546819042E-2</v>
      </c>
    </row>
    <row r="1940" spans="34:36" ht="11.25" customHeight="1" x14ac:dyDescent="0.25">
      <c r="AH1940" s="198" t="s">
        <v>135</v>
      </c>
      <c r="AI1940" s="156">
        <f>_xll.qlCalendarAdvance("TARGET",AI1939,AH1940,"mf")</f>
        <v>49627</v>
      </c>
      <c r="AJ1940" s="199">
        <f>_xll.xlShmInterpRateFwd(curveName,AI1940,,5,AI1941)</f>
        <v>1.8680355459548485E-2</v>
      </c>
    </row>
    <row r="1941" spans="34:36" ht="11.25" customHeight="1" x14ac:dyDescent="0.25">
      <c r="AH1941" s="198" t="s">
        <v>135</v>
      </c>
      <c r="AI1941" s="156">
        <f>_xll.qlCalendarAdvance("TARGET",AI1940,AH1941,"mf")</f>
        <v>49634</v>
      </c>
      <c r="AJ1941" s="199">
        <f>_xll.xlShmInterpRateFwd(curveName,AI1941,,5,AI1942)</f>
        <v>1.8672606181162052E-2</v>
      </c>
    </row>
    <row r="1942" spans="34:36" ht="11.25" customHeight="1" x14ac:dyDescent="0.25">
      <c r="AH1942" s="198" t="s">
        <v>135</v>
      </c>
      <c r="AI1942" s="156">
        <f>_xll.qlCalendarAdvance("TARGET",AI1941,AH1942,"mf")</f>
        <v>49641</v>
      </c>
      <c r="AJ1942" s="199">
        <f>_xll.xlShmInterpRateFwd(curveName,AI1942,,5,AI1943)</f>
        <v>1.8664843914710363E-2</v>
      </c>
    </row>
    <row r="1943" spans="34:36" ht="11.25" customHeight="1" x14ac:dyDescent="0.25">
      <c r="AH1943" s="198" t="s">
        <v>135</v>
      </c>
      <c r="AI1943" s="156">
        <f>_xll.qlCalendarAdvance("TARGET",AI1942,AH1943,"mf")</f>
        <v>49648</v>
      </c>
      <c r="AJ1943" s="199">
        <f>_xll.xlShmInterpRateFwd(curveName,AI1943,,5,AI1944)</f>
        <v>1.865706886326118E-2</v>
      </c>
    </row>
    <row r="1944" spans="34:36" ht="11.25" customHeight="1" x14ac:dyDescent="0.25">
      <c r="AH1944" s="198" t="s">
        <v>135</v>
      </c>
      <c r="AI1944" s="156">
        <f>_xll.qlCalendarAdvance("TARGET",AI1943,AH1944,"mf")</f>
        <v>49655</v>
      </c>
      <c r="AJ1944" s="199">
        <f>_xll.xlShmInterpRateFwd(curveName,AI1944,,5,AI1945)</f>
        <v>1.8649281229882058E-2</v>
      </c>
    </row>
    <row r="1945" spans="34:36" ht="11.25" customHeight="1" x14ac:dyDescent="0.25">
      <c r="AH1945" s="198" t="s">
        <v>135</v>
      </c>
      <c r="AI1945" s="156">
        <f>_xll.qlCalendarAdvance("TARGET",AI1944,AH1945,"mf")</f>
        <v>49662</v>
      </c>
      <c r="AJ1945" s="199">
        <f>_xll.xlShmInterpRateFwd(curveName,AI1945,,5,AI1946)</f>
        <v>1.8641399407352141E-2</v>
      </c>
    </row>
    <row r="1946" spans="34:36" ht="11.25" customHeight="1" x14ac:dyDescent="0.25">
      <c r="AH1946" s="198" t="s">
        <v>135</v>
      </c>
      <c r="AI1946" s="156">
        <f>_xll.qlCalendarAdvance("TARGET",AI1945,AH1946,"mf")</f>
        <v>49670</v>
      </c>
      <c r="AJ1946" s="199">
        <f>_xll.xlShmInterpRateFwd(curveName,AI1946,,5,AI1947)</f>
        <v>1.8632552020627191E-2</v>
      </c>
    </row>
    <row r="1947" spans="34:36" ht="11.25" customHeight="1" x14ac:dyDescent="0.25">
      <c r="AH1947" s="198" t="s">
        <v>135</v>
      </c>
      <c r="AI1947" s="156">
        <f>_xll.qlCalendarAdvance("TARGET",AI1946,AH1947,"mf")</f>
        <v>49677</v>
      </c>
      <c r="AJ1947" s="199">
        <f>_xll.xlShmInterpRateFwd(curveName,AI1947,,5,AI1948)</f>
        <v>1.862472616603417E-2</v>
      </c>
    </row>
    <row r="1948" spans="34:36" ht="11.25" customHeight="1" x14ac:dyDescent="0.25">
      <c r="AH1948" s="198" t="s">
        <v>135</v>
      </c>
      <c r="AI1948" s="156">
        <f>_xll.qlCalendarAdvance("TARGET",AI1947,AH1948,"mf")</f>
        <v>49684</v>
      </c>
      <c r="AJ1948" s="199">
        <f>_xll.xlShmInterpRateFwd(curveName,AI1948,,5,AI1949)</f>
        <v>1.861688857079279E-2</v>
      </c>
    </row>
    <row r="1949" spans="34:36" ht="11.25" customHeight="1" x14ac:dyDescent="0.25">
      <c r="AH1949" s="198" t="s">
        <v>135</v>
      </c>
      <c r="AI1949" s="156">
        <f>_xll.qlCalendarAdvance("TARGET",AI1948,AH1949,"mf")</f>
        <v>49691</v>
      </c>
      <c r="AJ1949" s="199">
        <f>_xll.xlShmInterpRateFwd(curveName,AI1949,,5,AI1950)</f>
        <v>1.8609039437969439E-2</v>
      </c>
    </row>
    <row r="1950" spans="34:36" ht="11.25" customHeight="1" x14ac:dyDescent="0.25">
      <c r="AH1950" s="198" t="s">
        <v>135</v>
      </c>
      <c r="AI1950" s="156">
        <f>_xll.qlCalendarAdvance("TARGET",AI1949,AH1950,"mf")</f>
        <v>49698</v>
      </c>
      <c r="AJ1950" s="199">
        <f>_xll.xlShmInterpRateFwd(curveName,AI1950,,5,AI1951)</f>
        <v>1.8601178970612888E-2</v>
      </c>
    </row>
    <row r="1951" spans="34:36" ht="11.25" customHeight="1" x14ac:dyDescent="0.25">
      <c r="AH1951" s="198" t="s">
        <v>135</v>
      </c>
      <c r="AI1951" s="156">
        <f>_xll.qlCalendarAdvance("TARGET",AI1950,AH1951,"mf")</f>
        <v>49705</v>
      </c>
      <c r="AJ1951" s="199">
        <f>_xll.xlShmInterpRateFwd(curveName,AI1951,,5,AI1952)</f>
        <v>1.8593307371812248E-2</v>
      </c>
    </row>
    <row r="1952" spans="34:36" ht="11.25" customHeight="1" x14ac:dyDescent="0.25">
      <c r="AH1952" s="198" t="s">
        <v>135</v>
      </c>
      <c r="AI1952" s="156">
        <f>_xll.qlCalendarAdvance("TARGET",AI1951,AH1952,"mf")</f>
        <v>49712</v>
      </c>
      <c r="AJ1952" s="199">
        <f>_xll.xlShmInterpRateFwd(curveName,AI1952,,5,AI1953)</f>
        <v>1.8585424844615825E-2</v>
      </c>
    </row>
    <row r="1953" spans="34:36" ht="11.25" customHeight="1" x14ac:dyDescent="0.25">
      <c r="AH1953" s="198" t="s">
        <v>135</v>
      </c>
      <c r="AI1953" s="156">
        <f>_xll.qlCalendarAdvance("TARGET",AI1952,AH1953,"mf")</f>
        <v>49719</v>
      </c>
      <c r="AJ1953" s="199">
        <f>_xll.xlShmInterpRateFwd(curveName,AI1953,,5,AI1954)</f>
        <v>1.8577531592094881E-2</v>
      </c>
    </row>
    <row r="1954" spans="34:36" ht="11.25" customHeight="1" x14ac:dyDescent="0.25">
      <c r="AH1954" s="198" t="s">
        <v>135</v>
      </c>
      <c r="AI1954" s="156">
        <f>_xll.qlCalendarAdvance("TARGET",AI1953,AH1954,"mf")</f>
        <v>49726</v>
      </c>
      <c r="AJ1954" s="199">
        <f>_xll.xlShmInterpRateFwd(curveName,AI1954,,5,AI1955)</f>
        <v>1.8569627817308854E-2</v>
      </c>
    </row>
    <row r="1955" spans="34:36" ht="11.25" customHeight="1" x14ac:dyDescent="0.25">
      <c r="AH1955" s="198" t="s">
        <v>135</v>
      </c>
      <c r="AI1955" s="156">
        <f>_xll.qlCalendarAdvance("TARGET",AI1954,AH1955,"mf")</f>
        <v>49733</v>
      </c>
      <c r="AJ1955" s="199">
        <f>_xll.xlShmInterpRateFwd(curveName,AI1955,,5,AI1956)</f>
        <v>1.8561713723345915E-2</v>
      </c>
    </row>
    <row r="1956" spans="34:36" ht="11.25" customHeight="1" x14ac:dyDescent="0.25">
      <c r="AH1956" s="198" t="s">
        <v>135</v>
      </c>
      <c r="AI1956" s="156">
        <f>_xll.qlCalendarAdvance("TARGET",AI1955,AH1956,"mf")</f>
        <v>49740</v>
      </c>
      <c r="AJ1956" s="199">
        <f>_xll.xlShmInterpRateFwd(curveName,AI1956,,5,AI1957)</f>
        <v>1.8553789513253451E-2</v>
      </c>
    </row>
    <row r="1957" spans="34:36" ht="11.25" customHeight="1" x14ac:dyDescent="0.25">
      <c r="AH1957" s="198" t="s">
        <v>135</v>
      </c>
      <c r="AI1957" s="156">
        <f>_xll.qlCalendarAdvance("TARGET",AI1956,AH1957,"mf")</f>
        <v>49747</v>
      </c>
      <c r="AJ1957" s="199">
        <f>_xll.xlShmInterpRateFwd(curveName,AI1957,,5,AI1958)</f>
        <v>1.8545855390090196E-2</v>
      </c>
    </row>
    <row r="1958" spans="34:36" ht="11.25" customHeight="1" x14ac:dyDescent="0.25">
      <c r="AH1958" s="198" t="s">
        <v>135</v>
      </c>
      <c r="AI1958" s="156">
        <f>_xll.qlCalendarAdvance("TARGET",AI1957,AH1958,"mf")</f>
        <v>49754</v>
      </c>
      <c r="AJ1958" s="199">
        <f>_xll.xlShmInterpRateFwd(curveName,AI1958,,5,AI1959)</f>
        <v>1.8537911556874103E-2</v>
      </c>
    </row>
    <row r="1959" spans="34:36" ht="11.25" customHeight="1" x14ac:dyDescent="0.25">
      <c r="AH1959" s="198" t="s">
        <v>135</v>
      </c>
      <c r="AI1959" s="156">
        <f>_xll.qlCalendarAdvance("TARGET",AI1958,AH1959,"mf")</f>
        <v>49761</v>
      </c>
      <c r="AJ1959" s="199">
        <f>_xll.xlShmInterpRateFwd(curveName,AI1959,,5,AI1960)</f>
        <v>1.8529958216367985E-2</v>
      </c>
    </row>
    <row r="1960" spans="34:36" ht="11.25" customHeight="1" x14ac:dyDescent="0.25">
      <c r="AH1960" s="198" t="s">
        <v>135</v>
      </c>
      <c r="AI1960" s="156">
        <f>_xll.qlCalendarAdvance("TARGET",AI1959,AH1960,"mf")</f>
        <v>49768</v>
      </c>
      <c r="AJ1960" s="199">
        <f>_xll.xlShmInterpRateFwd(curveName,AI1960,,5,AI1961)</f>
        <v>1.8521995571583523E-2</v>
      </c>
    </row>
    <row r="1961" spans="34:36" ht="11.25" customHeight="1" x14ac:dyDescent="0.25">
      <c r="AH1961" s="198" t="s">
        <v>135</v>
      </c>
      <c r="AI1961" s="156">
        <f>_xll.qlCalendarAdvance("TARGET",AI1960,AH1961,"mf")</f>
        <v>49775</v>
      </c>
      <c r="AJ1961" s="199">
        <f>_xll.xlShmInterpRateFwd(curveName,AI1961,,5,AI1962)</f>
        <v>1.8514023825572719E-2</v>
      </c>
    </row>
    <row r="1962" spans="34:36" ht="11.25" customHeight="1" x14ac:dyDescent="0.25">
      <c r="AH1962" s="198" t="s">
        <v>135</v>
      </c>
      <c r="AI1962" s="156">
        <f>_xll.qlCalendarAdvance("TARGET",AI1961,AH1962,"mf")</f>
        <v>49782</v>
      </c>
      <c r="AJ1962" s="199">
        <f>_xll.xlShmInterpRateFwd(curveName,AI1962,,5,AI1963)</f>
        <v>1.8506043181422082E-2</v>
      </c>
    </row>
    <row r="1963" spans="34:36" ht="11.25" customHeight="1" x14ac:dyDescent="0.25">
      <c r="AH1963" s="198" t="s">
        <v>135</v>
      </c>
      <c r="AI1963" s="156">
        <f>_xll.qlCalendarAdvance("TARGET",AI1962,AH1963,"mf")</f>
        <v>49789</v>
      </c>
      <c r="AJ1963" s="199">
        <f>_xll.xlShmInterpRateFwd(curveName,AI1963,,5,AI1964)</f>
        <v>1.8497951400096083E-2</v>
      </c>
    </row>
    <row r="1964" spans="34:36" ht="11.25" customHeight="1" x14ac:dyDescent="0.25">
      <c r="AH1964" s="198" t="s">
        <v>135</v>
      </c>
      <c r="AI1964" s="156">
        <f>_xll.qlCalendarAdvance("TARGET",AI1963,AH1964,"mf")</f>
        <v>49797</v>
      </c>
      <c r="AJ1964" s="199">
        <f>_xll.xlShmInterpRateFwd(curveName,AI1964,,5,AI1965)</f>
        <v>1.8488912782142326E-2</v>
      </c>
    </row>
    <row r="1965" spans="34:36" ht="11.25" customHeight="1" x14ac:dyDescent="0.25">
      <c r="AH1965" s="198" t="s">
        <v>135</v>
      </c>
      <c r="AI1965" s="156">
        <f>_xll.qlCalendarAdvance("TARGET",AI1964,AH1965,"mf")</f>
        <v>49804</v>
      </c>
      <c r="AJ1965" s="199">
        <f>_xll.xlShmInterpRateFwd(curveName,AI1965,,5,AI1966)</f>
        <v>1.8480905494320053E-2</v>
      </c>
    </row>
    <row r="1966" spans="34:36" ht="11.25" customHeight="1" x14ac:dyDescent="0.25">
      <c r="AH1966" s="198" t="s">
        <v>135</v>
      </c>
      <c r="AI1966" s="156">
        <f>_xll.qlCalendarAdvance("TARGET",AI1965,AH1966,"mf")</f>
        <v>49811</v>
      </c>
      <c r="AJ1966" s="199">
        <f>_xll.xlShmInterpRateFwd(curveName,AI1966,,5,AI1967)</f>
        <v>1.8472890149604581E-2</v>
      </c>
    </row>
    <row r="1967" spans="34:36" ht="11.25" customHeight="1" x14ac:dyDescent="0.25">
      <c r="AH1967" s="198" t="s">
        <v>135</v>
      </c>
      <c r="AI1967" s="156">
        <f>_xll.qlCalendarAdvance("TARGET",AI1966,AH1967,"mf")</f>
        <v>49818</v>
      </c>
      <c r="AJ1967" s="199">
        <f>_xll.xlShmInterpRateFwd(curveName,AI1967,,5,AI1968)</f>
        <v>1.8464866951046432E-2</v>
      </c>
    </row>
    <row r="1968" spans="34:36" ht="11.25" customHeight="1" x14ac:dyDescent="0.25">
      <c r="AH1968" s="198" t="s">
        <v>135</v>
      </c>
      <c r="AI1968" s="156">
        <f>_xll.qlCalendarAdvance("TARGET",AI1967,AH1968,"mf")</f>
        <v>49825</v>
      </c>
      <c r="AJ1968" s="199">
        <f>_xll.xlShmInterpRateFwd(curveName,AI1968,,5,AI1969)</f>
        <v>1.845683610171326E-2</v>
      </c>
    </row>
    <row r="1969" spans="34:36" ht="11.25" customHeight="1" x14ac:dyDescent="0.25">
      <c r="AH1969" s="198" t="s">
        <v>135</v>
      </c>
      <c r="AI1969" s="156">
        <f>_xll.qlCalendarAdvance("TARGET",AI1968,AH1969,"mf")</f>
        <v>49832</v>
      </c>
      <c r="AJ1969" s="199">
        <f>_xll.xlShmInterpRateFwd(curveName,AI1969,,5,AI1970)</f>
        <v>1.8448797804684069E-2</v>
      </c>
    </row>
    <row r="1970" spans="34:36" ht="11.25" customHeight="1" x14ac:dyDescent="0.25">
      <c r="AH1970" s="198" t="s">
        <v>135</v>
      </c>
      <c r="AI1970" s="156">
        <f>_xll.qlCalendarAdvance("TARGET",AI1969,AH1970,"mf")</f>
        <v>49839</v>
      </c>
      <c r="AJ1970" s="199">
        <f>_xll.xlShmInterpRateFwd(curveName,AI1970,,5,AI1971)</f>
        <v>1.8440752262991269E-2</v>
      </c>
    </row>
    <row r="1971" spans="34:36" ht="11.25" customHeight="1" x14ac:dyDescent="0.25">
      <c r="AH1971" s="198" t="s">
        <v>135</v>
      </c>
      <c r="AI1971" s="156">
        <f>_xll.qlCalendarAdvance("TARGET",AI1970,AH1971,"mf")</f>
        <v>49846</v>
      </c>
      <c r="AJ1971" s="199">
        <f>_xll.xlShmInterpRateFwd(curveName,AI1971,,5,AI1972)</f>
        <v>1.843269967971917E-2</v>
      </c>
    </row>
    <row r="1972" spans="34:36" ht="11.25" customHeight="1" x14ac:dyDescent="0.25">
      <c r="AH1972" s="198" t="s">
        <v>135</v>
      </c>
      <c r="AI1972" s="156">
        <f>_xll.qlCalendarAdvance("TARGET",AI1971,AH1972,"mf")</f>
        <v>49853</v>
      </c>
      <c r="AJ1972" s="199">
        <f>_xll.xlShmInterpRateFwd(curveName,AI1972,,5,AI1973)</f>
        <v>1.8424640257928653E-2</v>
      </c>
    </row>
    <row r="1973" spans="34:36" ht="11.25" customHeight="1" x14ac:dyDescent="0.25">
      <c r="AH1973" s="198" t="s">
        <v>135</v>
      </c>
      <c r="AI1973" s="156">
        <f>_xll.qlCalendarAdvance("TARGET",AI1972,AH1973,"mf")</f>
        <v>49860</v>
      </c>
      <c r="AJ1973" s="199">
        <f>_xll.xlShmInterpRateFwd(curveName,AI1973,,5,AI1974)</f>
        <v>1.8416574200662981E-2</v>
      </c>
    </row>
    <row r="1974" spans="34:36" ht="11.25" customHeight="1" x14ac:dyDescent="0.25">
      <c r="AH1974" s="198" t="s">
        <v>135</v>
      </c>
      <c r="AI1974" s="156">
        <f>_xll.qlCalendarAdvance("TARGET",AI1973,AH1974,"mf")</f>
        <v>49867</v>
      </c>
      <c r="AJ1974" s="199">
        <f>_xll.xlShmInterpRateFwd(curveName,AI1974,,5,AI1975)</f>
        <v>1.8408501711005727E-2</v>
      </c>
    </row>
    <row r="1975" spans="34:36" ht="11.25" customHeight="1" x14ac:dyDescent="0.25">
      <c r="AH1975" s="198" t="s">
        <v>135</v>
      </c>
      <c r="AI1975" s="156">
        <f>_xll.qlCalendarAdvance("TARGET",AI1974,AH1975,"mf")</f>
        <v>49874</v>
      </c>
      <c r="AJ1975" s="199">
        <f>_xll.xlShmInterpRateFwd(curveName,AI1975,,5,AI1976)</f>
        <v>1.8400422992011244E-2</v>
      </c>
    </row>
    <row r="1976" spans="34:36" ht="11.25" customHeight="1" x14ac:dyDescent="0.25">
      <c r="AH1976" s="198" t="s">
        <v>135</v>
      </c>
      <c r="AI1976" s="156">
        <f>_xll.qlCalendarAdvance("TARGET",AI1975,AH1976,"mf")</f>
        <v>49881</v>
      </c>
      <c r="AJ1976" s="199">
        <f>_xll.xlShmInterpRateFwd(curveName,AI1976,,5,AI1977)</f>
        <v>1.8392338246727855E-2</v>
      </c>
    </row>
    <row r="1977" spans="34:36" ht="11.25" customHeight="1" x14ac:dyDescent="0.25">
      <c r="AH1977" s="198" t="s">
        <v>135</v>
      </c>
      <c r="AI1977" s="156">
        <f>_xll.qlCalendarAdvance("TARGET",AI1976,AH1977,"mf")</f>
        <v>49888</v>
      </c>
      <c r="AJ1977" s="199">
        <f>_xll.xlShmInterpRateFwd(curveName,AI1977,,5,AI1978)</f>
        <v>1.8384247678244169E-2</v>
      </c>
    </row>
    <row r="1978" spans="34:36" ht="11.25" customHeight="1" x14ac:dyDescent="0.25">
      <c r="AH1978" s="198" t="s">
        <v>135</v>
      </c>
      <c r="AI1978" s="156">
        <f>_xll.qlCalendarAdvance("TARGET",AI1977,AH1978,"mf")</f>
        <v>49895</v>
      </c>
      <c r="AJ1978" s="199">
        <f>_xll.xlShmInterpRateFwd(curveName,AI1978,,5,AI1979)</f>
        <v>1.8376151489590639E-2</v>
      </c>
    </row>
    <row r="1979" spans="34:36" ht="11.25" customHeight="1" x14ac:dyDescent="0.25">
      <c r="AH1979" s="198" t="s">
        <v>135</v>
      </c>
      <c r="AI1979" s="156">
        <f>_xll.qlCalendarAdvance("TARGET",AI1978,AH1979,"mf")</f>
        <v>49902</v>
      </c>
      <c r="AJ1979" s="199">
        <f>_xll.xlShmInterpRateFwd(curveName,AI1979,,5,AI1980)</f>
        <v>1.8368049883855382E-2</v>
      </c>
    </row>
    <row r="1980" spans="34:36" ht="11.25" customHeight="1" x14ac:dyDescent="0.25">
      <c r="AH1980" s="198" t="s">
        <v>135</v>
      </c>
      <c r="AI1980" s="156">
        <f>_xll.qlCalendarAdvance("TARGET",AI1979,AH1980,"mf")</f>
        <v>49909</v>
      </c>
      <c r="AJ1980" s="199">
        <f>_xll.xlShmInterpRateFwd(curveName,AI1980,,5,AI1981)</f>
        <v>1.835994306408573E-2</v>
      </c>
    </row>
    <row r="1981" spans="34:36" ht="11.25" customHeight="1" x14ac:dyDescent="0.25">
      <c r="AH1981" s="198" t="s">
        <v>135</v>
      </c>
      <c r="AI1981" s="156">
        <f>_xll.qlCalendarAdvance("TARGET",AI1980,AH1981,"mf")</f>
        <v>49916</v>
      </c>
      <c r="AJ1981" s="199">
        <f>_xll.xlShmInterpRateFwd(curveName,AI1981,,5,AI1982)</f>
        <v>1.8351831233334542E-2</v>
      </c>
    </row>
    <row r="1982" spans="34:36" ht="11.25" customHeight="1" x14ac:dyDescent="0.25">
      <c r="AH1982" s="198" t="s">
        <v>135</v>
      </c>
      <c r="AI1982" s="156">
        <f>_xll.qlCalendarAdvance("TARGET",AI1981,AH1982,"mf")</f>
        <v>49923</v>
      </c>
      <c r="AJ1982" s="199">
        <f>_xll.xlShmInterpRateFwd(curveName,AI1982,,5,AI1983)</f>
        <v>1.834371459467761E-2</v>
      </c>
    </row>
    <row r="1983" spans="34:36" ht="11.25" customHeight="1" x14ac:dyDescent="0.25">
      <c r="AH1983" s="198" t="s">
        <v>135</v>
      </c>
      <c r="AI1983" s="156">
        <f>_xll.qlCalendarAdvance("TARGET",AI1982,AH1983,"mf")</f>
        <v>49930</v>
      </c>
      <c r="AJ1983" s="199">
        <f>_xll.xlShmInterpRateFwd(curveName,AI1983,,5,AI1984)</f>
        <v>1.8335593351173095E-2</v>
      </c>
    </row>
    <row r="1984" spans="34:36" ht="11.25" customHeight="1" x14ac:dyDescent="0.25">
      <c r="AH1984" s="198" t="s">
        <v>135</v>
      </c>
      <c r="AI1984" s="156">
        <f>_xll.qlCalendarAdvance("TARGET",AI1983,AH1984,"mf")</f>
        <v>49937</v>
      </c>
      <c r="AJ1984" s="199">
        <f>_xll.xlShmInterpRateFwd(curveName,AI1984,,5,AI1985)</f>
        <v>1.832746770587312E-2</v>
      </c>
    </row>
    <row r="1985" spans="34:36" ht="11.25" customHeight="1" x14ac:dyDescent="0.25">
      <c r="AH1985" s="198" t="s">
        <v>135</v>
      </c>
      <c r="AI1985" s="156">
        <f>_xll.qlCalendarAdvance("TARGET",AI1984,AH1985,"mf")</f>
        <v>49944</v>
      </c>
      <c r="AJ1985" s="199">
        <f>_xll.xlShmInterpRateFwd(curveName,AI1985,,5,AI1986)</f>
        <v>1.831933786185851E-2</v>
      </c>
    </row>
    <row r="1986" spans="34:36" ht="11.25" customHeight="1" x14ac:dyDescent="0.25">
      <c r="AH1986" s="198" t="s">
        <v>135</v>
      </c>
      <c r="AI1986" s="156">
        <f>_xll.qlCalendarAdvance("TARGET",AI1985,AH1986,"mf")</f>
        <v>49951</v>
      </c>
      <c r="AJ1986" s="199">
        <f>_xll.xlShmInterpRateFwd(curveName,AI1986,,5,AI1987)</f>
        <v>1.8311204022157714E-2</v>
      </c>
    </row>
    <row r="1987" spans="34:36" ht="11.25" customHeight="1" x14ac:dyDescent="0.25">
      <c r="AH1987" s="198" t="s">
        <v>135</v>
      </c>
      <c r="AI1987" s="156">
        <f>_xll.qlCalendarAdvance("TARGET",AI1986,AH1987,"mf")</f>
        <v>49958</v>
      </c>
      <c r="AJ1987" s="199">
        <f>_xll.xlShmInterpRateFwd(curveName,AI1987,,5,AI1988)</f>
        <v>1.8303066389851057E-2</v>
      </c>
    </row>
    <row r="1988" spans="34:36" ht="11.25" customHeight="1" x14ac:dyDescent="0.25">
      <c r="AH1988" s="198" t="s">
        <v>135</v>
      </c>
      <c r="AI1988" s="156">
        <f>_xll.qlCalendarAdvance("TARGET",AI1987,AH1988,"mf")</f>
        <v>49965</v>
      </c>
      <c r="AJ1988" s="199">
        <f>_xll.xlShmInterpRateFwd(curveName,AI1988,,5,AI1989)</f>
        <v>1.8294925167995447E-2</v>
      </c>
    </row>
    <row r="1989" spans="34:36" ht="11.25" customHeight="1" x14ac:dyDescent="0.25">
      <c r="AH1989" s="198" t="s">
        <v>135</v>
      </c>
      <c r="AI1989" s="156">
        <f>_xll.qlCalendarAdvance("TARGET",AI1988,AH1989,"mf")</f>
        <v>49972</v>
      </c>
      <c r="AJ1989" s="199">
        <f>_xll.xlShmInterpRateFwd(curveName,AI1989,,5,AI1990)</f>
        <v>1.8286780559647536E-2</v>
      </c>
    </row>
    <row r="1990" spans="34:36" ht="11.25" customHeight="1" x14ac:dyDescent="0.25">
      <c r="AH1990" s="198" t="s">
        <v>135</v>
      </c>
      <c r="AI1990" s="156">
        <f>_xll.qlCalendarAdvance("TARGET",AI1989,AH1990,"mf")</f>
        <v>49979</v>
      </c>
      <c r="AJ1990" s="199">
        <f>_xll.xlShmInterpRateFwd(curveName,AI1990,,5,AI1991)</f>
        <v>1.8278632767881109E-2</v>
      </c>
    </row>
    <row r="1991" spans="34:36" ht="11.25" customHeight="1" x14ac:dyDescent="0.25">
      <c r="AH1991" s="198" t="s">
        <v>135</v>
      </c>
      <c r="AI1991" s="156">
        <f>_xll.qlCalendarAdvance("TARGET",AI1990,AH1991,"mf")</f>
        <v>49986</v>
      </c>
      <c r="AJ1991" s="199">
        <f>_xll.xlShmInterpRateFwd(curveName,AI1991,,5,AI1992)</f>
        <v>1.8270481995729136E-2</v>
      </c>
    </row>
    <row r="1992" spans="34:36" ht="11.25" customHeight="1" x14ac:dyDescent="0.25">
      <c r="AH1992" s="198" t="s">
        <v>135</v>
      </c>
      <c r="AI1992" s="156">
        <f>_xll.qlCalendarAdvance("TARGET",AI1991,AH1992,"mf")</f>
        <v>49993</v>
      </c>
      <c r="AJ1992" s="199">
        <f>_xll.xlShmInterpRateFwd(curveName,AI1992,,5,AI1993)</f>
        <v>1.8262328446282276E-2</v>
      </c>
    </row>
    <row r="1993" spans="34:36" ht="11.25" customHeight="1" x14ac:dyDescent="0.25">
      <c r="AH1993" s="198" t="s">
        <v>135</v>
      </c>
      <c r="AI1993" s="156">
        <f>_xll.qlCalendarAdvance("TARGET",AI1992,AH1993,"mf")</f>
        <v>50000</v>
      </c>
      <c r="AJ1993" s="199">
        <f>_xll.xlShmInterpRateFwd(curveName,AI1993,,5,AI1994)</f>
        <v>1.8254172322572999E-2</v>
      </c>
    </row>
    <row r="1994" spans="34:36" ht="11.25" customHeight="1" x14ac:dyDescent="0.25">
      <c r="AH1994" s="198" t="s">
        <v>135</v>
      </c>
      <c r="AI1994" s="156">
        <f>_xll.qlCalendarAdvance("TARGET",AI1993,AH1994,"mf")</f>
        <v>50007</v>
      </c>
      <c r="AJ1994" s="199">
        <f>_xll.xlShmInterpRateFwd(curveName,AI1994,,5,AI1995)</f>
        <v>1.8246013827674074E-2</v>
      </c>
    </row>
    <row r="1995" spans="34:36" ht="11.25" customHeight="1" x14ac:dyDescent="0.25">
      <c r="AH1995" s="198" t="s">
        <v>135</v>
      </c>
      <c r="AI1995" s="156">
        <f>_xll.qlCalendarAdvance("TARGET",AI1994,AH1995,"mf")</f>
        <v>50014</v>
      </c>
      <c r="AJ1995" s="199">
        <f>_xll.xlShmInterpRateFwd(curveName,AI1995,,5,AI1996)</f>
        <v>1.8237853164640633E-2</v>
      </c>
    </row>
    <row r="1996" spans="34:36" ht="11.25" customHeight="1" x14ac:dyDescent="0.25">
      <c r="AH1996" s="198" t="s">
        <v>135</v>
      </c>
      <c r="AI1996" s="156">
        <f>_xll.qlCalendarAdvance("TARGET",AI1995,AH1996,"mf")</f>
        <v>50021</v>
      </c>
      <c r="AJ1996" s="199">
        <f>_xll.xlShmInterpRateFwd(curveName,AI1996,,5,AI1997)</f>
        <v>1.8229690536533359E-2</v>
      </c>
    </row>
    <row r="1997" spans="34:36" ht="11.25" customHeight="1" x14ac:dyDescent="0.25">
      <c r="AH1997" s="198" t="s">
        <v>135</v>
      </c>
      <c r="AI1997" s="156">
        <f>_xll.qlCalendarAdvance("TARGET",AI1996,AH1997,"mf")</f>
        <v>50028</v>
      </c>
      <c r="AJ1997" s="199">
        <f>_xll.xlShmInterpRateFwd(curveName,AI1997,,5,AI1998)</f>
        <v>1.8221140488144803E-2</v>
      </c>
    </row>
    <row r="1998" spans="34:36" ht="11.25" customHeight="1" x14ac:dyDescent="0.25">
      <c r="AH1998" s="198" t="s">
        <v>135</v>
      </c>
      <c r="AI1998" s="156">
        <f>_xll.qlCalendarAdvance("TARGET",AI1997,AH1998,"mf")</f>
        <v>50038</v>
      </c>
      <c r="AJ1998" s="199">
        <f>_xll.xlShmInterpRateFwd(curveName,AI1998,,5,AI1999)</f>
        <v>1.8209860077961725E-2</v>
      </c>
    </row>
    <row r="1999" spans="34:36" ht="11.25" customHeight="1" x14ac:dyDescent="0.25">
      <c r="AH1999" s="198" t="s">
        <v>135</v>
      </c>
      <c r="AI1999" s="156">
        <f>_xll.qlCalendarAdvance("TARGET",AI1998,AH1999,"mf")</f>
        <v>50045</v>
      </c>
      <c r="AJ1999" s="199">
        <f>_xll.xlShmInterpRateFwd(curveName,AI1999,,5,AI2000)</f>
        <v>1.8201692254041543E-2</v>
      </c>
    </row>
    <row r="2000" spans="34:36" ht="11.25" customHeight="1" x14ac:dyDescent="0.25">
      <c r="AH2000" s="198" t="s">
        <v>135</v>
      </c>
      <c r="AI2000" s="156">
        <f>_xll.qlCalendarAdvance("TARGET",AI1999,AH2000,"mf")</f>
        <v>50052</v>
      </c>
      <c r="AJ2000" s="199">
        <f>_xll.xlShmInterpRateFwd(curveName,AI2000,,5,AI2001)</f>
        <v>1.8193523364311529E-2</v>
      </c>
    </row>
    <row r="2001" spans="34:36" ht="11.25" customHeight="1" x14ac:dyDescent="0.25">
      <c r="AH2001" s="198" t="s">
        <v>135</v>
      </c>
      <c r="AI2001" s="156">
        <f>_xll.qlCalendarAdvance("TARGET",AI2000,AH2001,"mf")</f>
        <v>50059</v>
      </c>
      <c r="AJ2001" s="199">
        <f>_xll.xlShmInterpRateFwd(curveName,AI2001,,5,AI2002)</f>
        <v>1.8185353611825182E-2</v>
      </c>
    </row>
    <row r="2002" spans="34:36" ht="11.25" customHeight="1" x14ac:dyDescent="0.25">
      <c r="AH2002" s="198" t="s">
        <v>135</v>
      </c>
      <c r="AI2002" s="156">
        <f>_xll.qlCalendarAdvance("TARGET",AI2001,AH2002,"mf")</f>
        <v>50066</v>
      </c>
      <c r="AJ2002" s="199">
        <f>_xll.xlShmInterpRateFwd(curveName,AI2002,,5,AI2003)</f>
        <v>1.8177183199641546E-2</v>
      </c>
    </row>
    <row r="2003" spans="34:36" ht="11.25" customHeight="1" x14ac:dyDescent="0.25">
      <c r="AH2003" s="198" t="s">
        <v>135</v>
      </c>
      <c r="AI2003" s="156">
        <f>_xll.qlCalendarAdvance("TARGET",AI2002,AH2003,"mf")</f>
        <v>50073</v>
      </c>
      <c r="AJ2003" s="199">
        <f>_xll.xlShmInterpRateFwd(curveName,AI2003,,5,AI2004)</f>
        <v>1.816901233080782E-2</v>
      </c>
    </row>
    <row r="2004" spans="34:36" ht="11.25" customHeight="1" x14ac:dyDescent="0.25">
      <c r="AH2004" s="198" t="s">
        <v>135</v>
      </c>
      <c r="AI2004" s="156">
        <f>_xll.qlCalendarAdvance("TARGET",AI2003,AH2004,"mf")</f>
        <v>50080</v>
      </c>
      <c r="AJ2004" s="199">
        <f>_xll.xlShmInterpRateFwd(curveName,AI2004,,5,AI2005)</f>
        <v>1.8160841208411511E-2</v>
      </c>
    </row>
    <row r="2005" spans="34:36" ht="11.25" customHeight="1" x14ac:dyDescent="0.25">
      <c r="AH2005" s="198" t="s">
        <v>135</v>
      </c>
      <c r="AI2005" s="156">
        <f>_xll.qlCalendarAdvance("TARGET",AI2004,AH2005,"mf")</f>
        <v>50087</v>
      </c>
      <c r="AJ2005" s="199">
        <f>_xll.xlShmInterpRateFwd(curveName,AI2005,,5,AI2006)</f>
        <v>1.8152670035470338E-2</v>
      </c>
    </row>
    <row r="2006" spans="34:36" ht="11.25" customHeight="1" x14ac:dyDescent="0.25">
      <c r="AH2006" s="198" t="s">
        <v>135</v>
      </c>
      <c r="AI2006" s="156">
        <f>_xll.qlCalendarAdvance("TARGET",AI2005,AH2006,"mf")</f>
        <v>50094</v>
      </c>
      <c r="AJ2006" s="199">
        <f>_xll.xlShmInterpRateFwd(curveName,AI2006,,5,AI2007)</f>
        <v>1.81444990150713E-2</v>
      </c>
    </row>
    <row r="2007" spans="34:36" ht="11.25" customHeight="1" x14ac:dyDescent="0.25">
      <c r="AH2007" s="198" t="s">
        <v>135</v>
      </c>
      <c r="AI2007" s="156">
        <f>_xll.qlCalendarAdvance("TARGET",AI2006,AH2007,"mf")</f>
        <v>50101</v>
      </c>
      <c r="AJ2007" s="199">
        <f>_xll.xlShmInterpRateFwd(curveName,AI2007,,5,AI2008)</f>
        <v>1.8136328350266365E-2</v>
      </c>
    </row>
    <row r="2008" spans="34:36" ht="11.25" customHeight="1" x14ac:dyDescent="0.25">
      <c r="AH2008" s="198" t="s">
        <v>135</v>
      </c>
      <c r="AI2008" s="156">
        <f>_xll.qlCalendarAdvance("TARGET",AI2007,AH2008,"mf")</f>
        <v>50108</v>
      </c>
      <c r="AJ2008" s="199">
        <f>_xll.xlShmInterpRateFwd(curveName,AI2008,,5,AI2009)</f>
        <v>1.812815824410147E-2</v>
      </c>
    </row>
    <row r="2009" spans="34:36" ht="11.25" customHeight="1" x14ac:dyDescent="0.25">
      <c r="AH2009" s="198" t="s">
        <v>135</v>
      </c>
      <c r="AI2009" s="156">
        <f>_xll.qlCalendarAdvance("TARGET",AI2008,AH2009,"mf")</f>
        <v>50115</v>
      </c>
      <c r="AJ2009" s="199">
        <f>_xll.xlShmInterpRateFwd(curveName,AI2009,,5,AI2010)</f>
        <v>1.8119988809175484E-2</v>
      </c>
    </row>
    <row r="2010" spans="34:36" ht="11.25" customHeight="1" x14ac:dyDescent="0.25">
      <c r="AH2010" s="198" t="s">
        <v>135</v>
      </c>
      <c r="AI2010" s="156">
        <f>_xll.qlCalendarAdvance("TARGET",AI2009,AH2010,"mf")</f>
        <v>50122</v>
      </c>
      <c r="AJ2010" s="199">
        <f>_xll.xlShmInterpRateFwd(curveName,AI2010,,5,AI2011)</f>
        <v>1.8111817256132087E-2</v>
      </c>
    </row>
    <row r="2011" spans="34:36" ht="11.25" customHeight="1" x14ac:dyDescent="0.25">
      <c r="AH2011" s="198" t="s">
        <v>135</v>
      </c>
      <c r="AI2011" s="156">
        <f>_xll.qlCalendarAdvance("TARGET",AI2010,AH2011,"mf")</f>
        <v>50129</v>
      </c>
      <c r="AJ2011" s="199">
        <f>_xll.xlShmInterpRateFwd(curveName,AI2011,,5,AI2012)</f>
        <v>1.8103504690694553E-2</v>
      </c>
    </row>
    <row r="2012" spans="34:36" ht="11.25" customHeight="1" x14ac:dyDescent="0.25">
      <c r="AH2012" s="198" t="s">
        <v>135</v>
      </c>
      <c r="AI2012" s="156">
        <f>_xll.qlCalendarAdvance("TARGET",AI2011,AH2012,"mf")</f>
        <v>50137</v>
      </c>
      <c r="AJ2012" s="199">
        <f>_xll.xlShmInterpRateFwd(curveName,AI2012,,5,AI2013)</f>
        <v>1.8094288107490957E-2</v>
      </c>
    </row>
    <row r="2013" spans="34:36" ht="11.25" customHeight="1" x14ac:dyDescent="0.25">
      <c r="AH2013" s="198" t="s">
        <v>135</v>
      </c>
      <c r="AI2013" s="156">
        <f>_xll.qlCalendarAdvance("TARGET",AI2012,AH2013,"mf")</f>
        <v>50144</v>
      </c>
      <c r="AJ2013" s="199">
        <f>_xll.xlShmInterpRateFwd(curveName,AI2013,,5,AI2014)</f>
        <v>1.8086099290856705E-2</v>
      </c>
    </row>
    <row r="2014" spans="34:36" ht="11.25" customHeight="1" x14ac:dyDescent="0.25">
      <c r="AH2014" s="198" t="s">
        <v>135</v>
      </c>
      <c r="AI2014" s="156">
        <f>_xll.qlCalendarAdvance("TARGET",AI2013,AH2014,"mf")</f>
        <v>50151</v>
      </c>
      <c r="AJ2014" s="199">
        <f>_xll.xlShmInterpRateFwd(curveName,AI2014,,5,AI2015)</f>
        <v>1.8077905279022043E-2</v>
      </c>
    </row>
    <row r="2015" spans="34:36" ht="11.25" customHeight="1" x14ac:dyDescent="0.25">
      <c r="AH2015" s="198" t="s">
        <v>135</v>
      </c>
      <c r="AI2015" s="156">
        <f>_xll.qlCalendarAdvance("TARGET",AI2014,AH2015,"mf")</f>
        <v>50158</v>
      </c>
      <c r="AJ2015" s="199">
        <f>_xll.xlShmInterpRateFwd(curveName,AI2015,,5,AI2016)</f>
        <v>1.8069706248598272E-2</v>
      </c>
    </row>
    <row r="2016" spans="34:36" ht="11.25" customHeight="1" x14ac:dyDescent="0.25">
      <c r="AH2016" s="198" t="s">
        <v>135</v>
      </c>
      <c r="AI2016" s="156">
        <f>_xll.qlCalendarAdvance("TARGET",AI2015,AH2016,"mf")</f>
        <v>50165</v>
      </c>
      <c r="AJ2016" s="199">
        <f>_xll.xlShmInterpRateFwd(curveName,AI2016,,5,AI2017)</f>
        <v>1.8061502376277579E-2</v>
      </c>
    </row>
    <row r="2017" spans="34:36" ht="11.25" customHeight="1" x14ac:dyDescent="0.25">
      <c r="AH2017" s="198" t="s">
        <v>135</v>
      </c>
      <c r="AI2017" s="156">
        <f>_xll.qlCalendarAdvance("TARGET",AI2016,AH2017,"mf")</f>
        <v>50172</v>
      </c>
      <c r="AJ2017" s="199">
        <f>_xll.xlShmInterpRateFwd(curveName,AI2017,,5,AI2018)</f>
        <v>1.8053293838670825E-2</v>
      </c>
    </row>
    <row r="2018" spans="34:36" ht="11.25" customHeight="1" x14ac:dyDescent="0.25">
      <c r="AH2018" s="198" t="s">
        <v>135</v>
      </c>
      <c r="AI2018" s="156">
        <f>_xll.qlCalendarAdvance("TARGET",AI2017,AH2018,"mf")</f>
        <v>50179</v>
      </c>
      <c r="AJ2018" s="199">
        <f>_xll.xlShmInterpRateFwd(curveName,AI2018,,5,AI2019)</f>
        <v>1.8045080812463966E-2</v>
      </c>
    </row>
    <row r="2019" spans="34:36" ht="11.25" customHeight="1" x14ac:dyDescent="0.25">
      <c r="AH2019" s="198" t="s">
        <v>135</v>
      </c>
      <c r="AI2019" s="156">
        <f>_xll.qlCalendarAdvance("TARGET",AI2018,AH2019,"mf")</f>
        <v>50186</v>
      </c>
      <c r="AJ2019" s="199">
        <f>_xll.xlShmInterpRateFwd(curveName,AI2019,,5,AI2020)</f>
        <v>1.8036863474267428E-2</v>
      </c>
    </row>
    <row r="2020" spans="34:36" ht="11.25" customHeight="1" x14ac:dyDescent="0.25">
      <c r="AH2020" s="198" t="s">
        <v>135</v>
      </c>
      <c r="AI2020" s="156">
        <f>_xll.qlCalendarAdvance("TARGET",AI2019,AH2020,"mf")</f>
        <v>50193</v>
      </c>
      <c r="AJ2020" s="199">
        <f>_xll.xlShmInterpRateFwd(curveName,AI2020,,5,AI2021)</f>
        <v>1.8028642000789893E-2</v>
      </c>
    </row>
    <row r="2021" spans="34:36" ht="11.25" customHeight="1" x14ac:dyDescent="0.25">
      <c r="AH2021" s="198" t="s">
        <v>135</v>
      </c>
      <c r="AI2021" s="156">
        <f>_xll.qlCalendarAdvance("TARGET",AI2020,AH2021,"mf")</f>
        <v>50200</v>
      </c>
      <c r="AJ2021" s="199">
        <f>_xll.xlShmInterpRateFwd(curveName,AI2021,,5,AI2022)</f>
        <v>1.8020416568612384E-2</v>
      </c>
    </row>
    <row r="2022" spans="34:36" ht="11.25" customHeight="1" x14ac:dyDescent="0.25">
      <c r="AH2022" s="198" t="s">
        <v>135</v>
      </c>
      <c r="AI2022" s="156">
        <f>_xll.qlCalendarAdvance("TARGET",AI2021,AH2022,"mf")</f>
        <v>50207</v>
      </c>
      <c r="AJ2022" s="199">
        <f>_xll.xlShmInterpRateFwd(curveName,AI2022,,5,AI2023)</f>
        <v>1.801218735444314E-2</v>
      </c>
    </row>
    <row r="2023" spans="34:36" ht="11.25" customHeight="1" x14ac:dyDescent="0.25">
      <c r="AH2023" s="198" t="s">
        <v>135</v>
      </c>
      <c r="AI2023" s="156">
        <f>_xll.qlCalendarAdvance("TARGET",AI2022,AH2023,"mf")</f>
        <v>50214</v>
      </c>
      <c r="AJ2023" s="199">
        <f>_xll.xlShmInterpRateFwd(curveName,AI2023,,5,AI2024)</f>
        <v>1.8003954534903287E-2</v>
      </c>
    </row>
    <row r="2024" spans="34:36" ht="11.25" customHeight="1" x14ac:dyDescent="0.25">
      <c r="AH2024" s="198" t="s">
        <v>135</v>
      </c>
      <c r="AI2024" s="156">
        <f>_xll.qlCalendarAdvance("TARGET",AI2023,AH2024,"mf")</f>
        <v>50221</v>
      </c>
      <c r="AJ2024" s="199">
        <f>_xll.xlShmInterpRateFwd(curveName,AI2024,,5,AI2025)</f>
        <v>1.7995718286636909E-2</v>
      </c>
    </row>
    <row r="2025" spans="34:36" ht="11.25" customHeight="1" x14ac:dyDescent="0.25">
      <c r="AH2025" s="198" t="s">
        <v>135</v>
      </c>
      <c r="AI2025" s="156">
        <f>_xll.qlCalendarAdvance("TARGET",AI2024,AH2025,"mf")</f>
        <v>50228</v>
      </c>
      <c r="AJ2025" s="199">
        <f>_xll.xlShmInterpRateFwd(curveName,AI2025,,5,AI2026)</f>
        <v>1.7987478786316822E-2</v>
      </c>
    </row>
    <row r="2026" spans="34:36" ht="11.25" customHeight="1" x14ac:dyDescent="0.25">
      <c r="AH2026" s="198" t="s">
        <v>135</v>
      </c>
      <c r="AI2026" s="156">
        <f>_xll.qlCalendarAdvance("TARGET",AI2025,AH2026,"mf")</f>
        <v>50235</v>
      </c>
      <c r="AJ2026" s="199">
        <f>_xll.xlShmInterpRateFwd(curveName,AI2026,,5,AI2027)</f>
        <v>1.7979236210575077E-2</v>
      </c>
    </row>
    <row r="2027" spans="34:36" ht="11.25" customHeight="1" x14ac:dyDescent="0.25">
      <c r="AH2027" s="198" t="s">
        <v>135</v>
      </c>
      <c r="AI2027" s="156">
        <f>_xll.qlCalendarAdvance("TARGET",AI2026,AH2027,"mf")</f>
        <v>50242</v>
      </c>
      <c r="AJ2027" s="199">
        <f>_xll.xlShmInterpRateFwd(curveName,AI2027,,5,AI2028)</f>
        <v>1.7970990736060878E-2</v>
      </c>
    </row>
    <row r="2028" spans="34:36" ht="11.25" customHeight="1" x14ac:dyDescent="0.25">
      <c r="AH2028" s="198" t="s">
        <v>135</v>
      </c>
      <c r="AI2028" s="156">
        <f>_xll.qlCalendarAdvance("TARGET",AI2027,AH2028,"mf")</f>
        <v>50249</v>
      </c>
      <c r="AJ2028" s="199">
        <f>_xll.xlShmInterpRateFwd(curveName,AI2028,,5,AI2029)</f>
        <v>1.7962742539434789E-2</v>
      </c>
    </row>
    <row r="2029" spans="34:36" ht="11.25" customHeight="1" x14ac:dyDescent="0.25">
      <c r="AH2029" s="198" t="s">
        <v>135</v>
      </c>
      <c r="AI2029" s="156">
        <f>_xll.qlCalendarAdvance("TARGET",AI2028,AH2029,"mf")</f>
        <v>50256</v>
      </c>
      <c r="AJ2029" s="199">
        <f>_xll.xlShmInterpRateFwd(curveName,AI2029,,5,AI2030)</f>
        <v>1.7954491797339784E-2</v>
      </c>
    </row>
    <row r="2030" spans="34:36" ht="11.25" customHeight="1" x14ac:dyDescent="0.25">
      <c r="AH2030" s="198" t="s">
        <v>135</v>
      </c>
      <c r="AI2030" s="156">
        <f>_xll.qlCalendarAdvance("TARGET",AI2029,AH2030,"mf")</f>
        <v>50263</v>
      </c>
      <c r="AJ2030" s="199">
        <f>_xll.xlShmInterpRateFwd(curveName,AI2030,,5,AI2031)</f>
        <v>1.7946238686424396E-2</v>
      </c>
    </row>
    <row r="2031" spans="34:36" ht="11.25" customHeight="1" x14ac:dyDescent="0.25">
      <c r="AH2031" s="198" t="s">
        <v>135</v>
      </c>
      <c r="AI2031" s="156">
        <f>_xll.qlCalendarAdvance("TARGET",AI2030,AH2031,"mf")</f>
        <v>50270</v>
      </c>
      <c r="AJ2031" s="199">
        <f>_xll.xlShmInterpRateFwd(curveName,AI2031,,5,AI2032)</f>
        <v>1.793798338333694E-2</v>
      </c>
    </row>
    <row r="2032" spans="34:36" ht="11.25" customHeight="1" x14ac:dyDescent="0.25">
      <c r="AH2032" s="198" t="s">
        <v>135</v>
      </c>
      <c r="AI2032" s="156">
        <f>_xll.qlCalendarAdvance("TARGET",AI2031,AH2032,"mf")</f>
        <v>50277</v>
      </c>
      <c r="AJ2032" s="199">
        <f>_xll.xlShmInterpRateFwd(curveName,AI2032,,5,AI2033)</f>
        <v>1.7929726064719712E-2</v>
      </c>
    </row>
    <row r="2033" spans="34:36" ht="11.25" customHeight="1" x14ac:dyDescent="0.25">
      <c r="AH2033" s="198" t="s">
        <v>135</v>
      </c>
      <c r="AI2033" s="156">
        <f>_xll.qlCalendarAdvance("TARGET",AI2032,AH2033,"mf")</f>
        <v>50284</v>
      </c>
      <c r="AJ2033" s="199">
        <f>_xll.xlShmInterpRateFwd(curveName,AI2033,,5,AI2034)</f>
        <v>1.7921466907243756E-2</v>
      </c>
    </row>
    <row r="2034" spans="34:36" ht="11.25" customHeight="1" x14ac:dyDescent="0.25">
      <c r="AH2034" s="198" t="s">
        <v>135</v>
      </c>
      <c r="AI2034" s="156">
        <f>_xll.qlCalendarAdvance("TARGET",AI2033,AH2034,"mf")</f>
        <v>50291</v>
      </c>
      <c r="AJ2034" s="199">
        <f>_xll.xlShmInterpRateFwd(curveName,AI2034,,5,AI2035)</f>
        <v>1.791320608753354E-2</v>
      </c>
    </row>
    <row r="2035" spans="34:36" ht="11.25" customHeight="1" x14ac:dyDescent="0.25">
      <c r="AH2035" s="198" t="s">
        <v>135</v>
      </c>
      <c r="AI2035" s="156">
        <f>_xll.qlCalendarAdvance("TARGET",AI2034,AH2035,"mf")</f>
        <v>50298</v>
      </c>
      <c r="AJ2035" s="199">
        <f>_xll.xlShmInterpRateFwd(curveName,AI2035,,5,AI2036)</f>
        <v>1.7904943782248075E-2</v>
      </c>
    </row>
    <row r="2036" spans="34:36" ht="11.25" customHeight="1" x14ac:dyDescent="0.25">
      <c r="AH2036" s="198" t="s">
        <v>135</v>
      </c>
      <c r="AI2036" s="156">
        <f>_xll.qlCalendarAdvance("TARGET",AI2035,AH2036,"mf")</f>
        <v>50305</v>
      </c>
      <c r="AJ2036" s="199">
        <f>_xll.xlShmInterpRateFwd(curveName,AI2036,,5,AI2037)</f>
        <v>1.7896680168034557E-2</v>
      </c>
    </row>
    <row r="2037" spans="34:36" ht="11.25" customHeight="1" x14ac:dyDescent="0.25">
      <c r="AH2037" s="198" t="s">
        <v>135</v>
      </c>
      <c r="AI2037" s="156">
        <f>_xll.qlCalendarAdvance("TARGET",AI2036,AH2037,"mf")</f>
        <v>50312</v>
      </c>
      <c r="AJ2037" s="199">
        <f>_xll.xlShmInterpRateFwd(curveName,AI2037,,5,AI2038)</f>
        <v>1.7888415421539957E-2</v>
      </c>
    </row>
    <row r="2038" spans="34:36" ht="11.25" customHeight="1" x14ac:dyDescent="0.25">
      <c r="AH2038" s="198" t="s">
        <v>135</v>
      </c>
      <c r="AI2038" s="156">
        <f>_xll.qlCalendarAdvance("TARGET",AI2037,AH2038,"mf")</f>
        <v>50319</v>
      </c>
      <c r="AJ2038" s="199">
        <f>_xll.xlShmInterpRateFwd(curveName,AI2038,,5,AI2039)</f>
        <v>1.7880149719422617E-2</v>
      </c>
    </row>
    <row r="2039" spans="34:36" ht="11.25" customHeight="1" x14ac:dyDescent="0.25">
      <c r="AH2039" s="198" t="s">
        <v>135</v>
      </c>
      <c r="AI2039" s="156">
        <f>_xll.qlCalendarAdvance("TARGET",AI2038,AH2039,"mf")</f>
        <v>50326</v>
      </c>
      <c r="AJ2039" s="199">
        <f>_xll.xlShmInterpRateFwd(curveName,AI2039,,5,AI2040)</f>
        <v>1.7871883238317472E-2</v>
      </c>
    </row>
    <row r="2040" spans="34:36" ht="11.25" customHeight="1" x14ac:dyDescent="0.25">
      <c r="AH2040" s="198" t="s">
        <v>135</v>
      </c>
      <c r="AI2040" s="156">
        <f>_xll.qlCalendarAdvance("TARGET",AI2039,AH2040,"mf")</f>
        <v>50333</v>
      </c>
      <c r="AJ2040" s="199">
        <f>_xll.xlShmInterpRateFwd(curveName,AI2040,,5,AI2041)</f>
        <v>1.7863616154859242E-2</v>
      </c>
    </row>
    <row r="2041" spans="34:36" ht="11.25" customHeight="1" x14ac:dyDescent="0.25">
      <c r="AH2041" s="198" t="s">
        <v>135</v>
      </c>
      <c r="AI2041" s="156">
        <f>_xll.qlCalendarAdvance("TARGET",AI2040,AH2041,"mf")</f>
        <v>50340</v>
      </c>
      <c r="AJ2041" s="199">
        <f>_xll.xlShmInterpRateFwd(curveName,AI2041,,5,AI2042)</f>
        <v>1.7855348645751931E-2</v>
      </c>
    </row>
    <row r="2042" spans="34:36" ht="11.25" customHeight="1" x14ac:dyDescent="0.25">
      <c r="AH2042" s="198" t="s">
        <v>135</v>
      </c>
      <c r="AI2042" s="156">
        <f>_xll.qlCalendarAdvance("TARGET",AI2041,AH2042,"mf")</f>
        <v>50347</v>
      </c>
      <c r="AJ2042" s="199">
        <f>_xll.xlShmInterpRateFwd(curveName,AI2042,,5,AI2043)</f>
        <v>1.7847080887566091E-2</v>
      </c>
    </row>
    <row r="2043" spans="34:36" ht="11.25" customHeight="1" x14ac:dyDescent="0.25">
      <c r="AH2043" s="198" t="s">
        <v>135</v>
      </c>
      <c r="AI2043" s="156">
        <f>_xll.qlCalendarAdvance("TARGET",AI2042,AH2043,"mf")</f>
        <v>50354</v>
      </c>
      <c r="AJ2043" s="199">
        <f>_xll.xlShmInterpRateFwd(curveName,AI2043,,5,AI2044)</f>
        <v>1.7838813057011071E-2</v>
      </c>
    </row>
    <row r="2044" spans="34:36" ht="11.25" customHeight="1" x14ac:dyDescent="0.25">
      <c r="AH2044" s="198" t="s">
        <v>135</v>
      </c>
      <c r="AI2044" s="156">
        <f>_xll.qlCalendarAdvance("TARGET",AI2043,AH2044,"mf")</f>
        <v>50361</v>
      </c>
      <c r="AJ2044" s="199">
        <f>_xll.xlShmInterpRateFwd(curveName,AI2044,,5,AI2045)</f>
        <v>1.7830545330703308E-2</v>
      </c>
    </row>
    <row r="2045" spans="34:36" ht="11.25" customHeight="1" x14ac:dyDescent="0.25">
      <c r="AH2045" s="198" t="s">
        <v>135</v>
      </c>
      <c r="AI2045" s="156">
        <f>_xll.qlCalendarAdvance("TARGET",AI2044,AH2045,"mf")</f>
        <v>50368</v>
      </c>
      <c r="AJ2045" s="199">
        <f>_xll.xlShmInterpRateFwd(curveName,AI2045,,5,AI2046)</f>
        <v>1.7822277885299581E-2</v>
      </c>
    </row>
    <row r="2046" spans="34:36" ht="11.25" customHeight="1" x14ac:dyDescent="0.25">
      <c r="AH2046" s="198" t="s">
        <v>135</v>
      </c>
      <c r="AI2046" s="156">
        <f>_xll.qlCalendarAdvance("TARGET",AI2045,AH2046,"mf")</f>
        <v>50375</v>
      </c>
      <c r="AJ2046" s="199">
        <f>_xll.xlShmInterpRateFwd(curveName,AI2046,,5,AI2047)</f>
        <v>1.7814010897444842E-2</v>
      </c>
    </row>
    <row r="2047" spans="34:36" ht="11.25" customHeight="1" x14ac:dyDescent="0.25">
      <c r="AH2047" s="198" t="s">
        <v>135</v>
      </c>
      <c r="AI2047" s="156">
        <f>_xll.qlCalendarAdvance("TARGET",AI2046,AH2047,"mf")</f>
        <v>50382</v>
      </c>
      <c r="AJ2047" s="199">
        <f>_xll.xlShmInterpRateFwd(curveName,AI2047,,5,AI2048)</f>
        <v>1.7805744543795413E-2</v>
      </c>
    </row>
    <row r="2048" spans="34:36" ht="11.25" customHeight="1" x14ac:dyDescent="0.25">
      <c r="AH2048" s="198" t="s">
        <v>135</v>
      </c>
      <c r="AI2048" s="156">
        <f>_xll.qlCalendarAdvance("TARGET",AI2047,AH2048,"mf")</f>
        <v>50389</v>
      </c>
      <c r="AJ2048" s="199">
        <f>_xll.xlShmInterpRateFwd(curveName,AI2048,,5,AI2049)</f>
        <v>1.779747900097263E-2</v>
      </c>
    </row>
    <row r="2049" spans="34:36" ht="11.25" customHeight="1" x14ac:dyDescent="0.25">
      <c r="AH2049" s="198" t="s">
        <v>135</v>
      </c>
      <c r="AI2049" s="156">
        <f>_xll.qlCalendarAdvance("TARGET",AI2048,AH2049,"mf")</f>
        <v>50396</v>
      </c>
      <c r="AJ2049" s="199">
        <f>_xll.xlShmInterpRateFwd(curveName,AI2049,,5,AI2050)</f>
        <v>1.7789214445661335E-2</v>
      </c>
    </row>
    <row r="2050" spans="34:36" ht="11.25" customHeight="1" x14ac:dyDescent="0.25">
      <c r="AH2050" s="198" t="s">
        <v>135</v>
      </c>
      <c r="AI2050" s="156">
        <f>_xll.qlCalendarAdvance("TARGET",AI2049,AH2050,"mf")</f>
        <v>50403</v>
      </c>
      <c r="AJ2050" s="199">
        <f>_xll.xlShmInterpRateFwd(curveName,AI2050,,5,AI2051)</f>
        <v>1.7780951054476624E-2</v>
      </c>
    </row>
    <row r="2051" spans="34:36" ht="11.25" customHeight="1" x14ac:dyDescent="0.25">
      <c r="AH2051" s="198" t="s">
        <v>135</v>
      </c>
      <c r="AI2051" s="156">
        <f>_xll.qlCalendarAdvance("TARGET",AI2050,AH2051,"mf")</f>
        <v>50410</v>
      </c>
      <c r="AJ2051" s="199">
        <f>_xll.xlShmInterpRateFwd(curveName,AI2051,,5,AI2052)</f>
        <v>1.7772689004079717E-2</v>
      </c>
    </row>
    <row r="2052" spans="34:36" ht="11.25" customHeight="1" x14ac:dyDescent="0.25">
      <c r="AH2052" s="198" t="s">
        <v>135</v>
      </c>
      <c r="AI2052" s="156">
        <f>_xll.qlCalendarAdvance("TARGET",AI2051,AH2052,"mf")</f>
        <v>50417</v>
      </c>
      <c r="AJ2052" s="199">
        <f>_xll.xlShmInterpRateFwd(curveName,AI2052,,5,AI2053)</f>
        <v>1.7764428471114226E-2</v>
      </c>
    </row>
    <row r="2053" spans="34:36" ht="11.25" customHeight="1" x14ac:dyDescent="0.25">
      <c r="AH2053" s="198" t="s">
        <v>135</v>
      </c>
      <c r="AI2053" s="156">
        <f>_xll.qlCalendarAdvance("TARGET",AI2052,AH2053,"mf")</f>
        <v>50424</v>
      </c>
      <c r="AJ2053" s="199">
        <f>_xll.xlShmInterpRateFwd(curveName,AI2053,,5,AI2054)</f>
        <v>1.7756169632223547E-2</v>
      </c>
    </row>
    <row r="2054" spans="34:36" ht="11.25" customHeight="1" x14ac:dyDescent="0.25">
      <c r="AH2054" s="198" t="s">
        <v>135</v>
      </c>
      <c r="AI2054" s="156">
        <f>_xll.qlCalendarAdvance("TARGET",AI2053,AH2054,"mf")</f>
        <v>50431</v>
      </c>
      <c r="AJ2054" s="199">
        <f>_xll.xlShmInterpRateFwd(curveName,AI2054,,5,AI2055)</f>
        <v>1.7747912664062431E-2</v>
      </c>
    </row>
    <row r="2055" spans="34:36" ht="11.25" customHeight="1" x14ac:dyDescent="0.25">
      <c r="AH2055" s="198" t="s">
        <v>135</v>
      </c>
      <c r="AI2055" s="156">
        <f>_xll.qlCalendarAdvance("TARGET",AI2054,AH2055,"mf")</f>
        <v>50438</v>
      </c>
      <c r="AJ2055" s="199">
        <f>_xll.xlShmInterpRateFwd(curveName,AI2055,,5,AI2056)</f>
        <v>1.7739657743268029E-2</v>
      </c>
    </row>
    <row r="2056" spans="34:36" ht="11.25" customHeight="1" x14ac:dyDescent="0.25">
      <c r="AH2056" s="198" t="s">
        <v>135</v>
      </c>
      <c r="AI2056" s="156">
        <f>_xll.qlCalendarAdvance("TARGET",AI2055,AH2056,"mf")</f>
        <v>50445</v>
      </c>
      <c r="AJ2056" s="199">
        <f>_xll.xlShmInterpRateFwd(curveName,AI2056,,5,AI2057)</f>
        <v>1.7731405046494658E-2</v>
      </c>
    </row>
    <row r="2057" spans="34:36" ht="11.25" customHeight="1" x14ac:dyDescent="0.25">
      <c r="AH2057" s="198" t="s">
        <v>135</v>
      </c>
      <c r="AI2057" s="156">
        <f>_xll.qlCalendarAdvance("TARGET",AI2056,AH2057,"mf")</f>
        <v>50452</v>
      </c>
      <c r="AJ2057" s="199">
        <f>_xll.xlShmInterpRateFwd(curveName,AI2057,,5,AI2058)</f>
        <v>1.772315475037322E-2</v>
      </c>
    </row>
    <row r="2058" spans="34:36" ht="11.25" customHeight="1" x14ac:dyDescent="0.25">
      <c r="AH2058" s="198" t="s">
        <v>135</v>
      </c>
      <c r="AI2058" s="156">
        <f>_xll.qlCalendarAdvance("TARGET",AI2057,AH2058,"mf")</f>
        <v>50459</v>
      </c>
      <c r="AJ2058" s="199">
        <f>_xll.xlShmInterpRateFwd(curveName,AI2058,,5,AI2059)</f>
        <v>1.771490703158075E-2</v>
      </c>
    </row>
    <row r="2059" spans="34:36" ht="11.25" customHeight="1" x14ac:dyDescent="0.25">
      <c r="AH2059" s="198" t="s">
        <v>135</v>
      </c>
      <c r="AI2059" s="156">
        <f>_xll.qlCalendarAdvance("TARGET",AI2058,AH2059,"mf")</f>
        <v>50466</v>
      </c>
      <c r="AJ2059" s="199">
        <f>_xll.xlShmInterpRateFwd(curveName,AI2059,,5,AI2060)</f>
        <v>1.770666206671876E-2</v>
      </c>
    </row>
    <row r="2060" spans="34:36" ht="11.25" customHeight="1" x14ac:dyDescent="0.25">
      <c r="AH2060" s="198" t="s">
        <v>135</v>
      </c>
      <c r="AI2060" s="156">
        <f>_xll.qlCalendarAdvance("TARGET",AI2059,AH2060,"mf")</f>
        <v>50473</v>
      </c>
      <c r="AJ2060" s="199">
        <f>_xll.xlShmInterpRateFwd(curveName,AI2060,,5,AI2061)</f>
        <v>1.7698420032475421E-2</v>
      </c>
    </row>
    <row r="2061" spans="34:36" ht="11.25" customHeight="1" x14ac:dyDescent="0.25">
      <c r="AH2061" s="198" t="s">
        <v>135</v>
      </c>
      <c r="AI2061" s="156">
        <f>_xll.qlCalendarAdvance("TARGET",AI2060,AH2061,"mf")</f>
        <v>50480</v>
      </c>
      <c r="AJ2061" s="199">
        <f>_xll.xlShmInterpRateFwd(curveName,AI2061,,5,AI2062)</f>
        <v>1.7690181105469164E-2</v>
      </c>
    </row>
    <row r="2062" spans="34:36" ht="11.25" customHeight="1" x14ac:dyDescent="0.25">
      <c r="AH2062" s="198" t="s">
        <v>135</v>
      </c>
      <c r="AI2062" s="156">
        <f>_xll.qlCalendarAdvance("TARGET",AI2061,AH2062,"mf")</f>
        <v>50487</v>
      </c>
      <c r="AJ2062" s="199">
        <f>_xll.xlShmInterpRateFwd(curveName,AI2062,,5,AI2063)</f>
        <v>1.7681945462295033E-2</v>
      </c>
    </row>
    <row r="2063" spans="34:36" ht="11.25" customHeight="1" x14ac:dyDescent="0.25">
      <c r="AH2063" s="198" t="s">
        <v>135</v>
      </c>
      <c r="AI2063" s="156">
        <f>_xll.qlCalendarAdvance("TARGET",AI2062,AH2063,"mf")</f>
        <v>50494</v>
      </c>
      <c r="AJ2063" s="199">
        <f>_xll.xlShmInterpRateFwd(curveName,AI2063,,5,AI2064)</f>
        <v>1.7673713279426202E-2</v>
      </c>
    </row>
    <row r="2064" spans="34:36" ht="11.25" customHeight="1" x14ac:dyDescent="0.25">
      <c r="AH2064" s="198" t="s">
        <v>135</v>
      </c>
      <c r="AI2064" s="156">
        <f>_xll.qlCalendarAdvance("TARGET",AI2063,AH2064,"mf")</f>
        <v>50501</v>
      </c>
      <c r="AJ2064" s="199">
        <f>_xll.xlShmInterpRateFwd(curveName,AI2064,,5,AI2065)</f>
        <v>1.7665484733474648E-2</v>
      </c>
    </row>
    <row r="2065" spans="34:36" ht="11.25" customHeight="1" x14ac:dyDescent="0.25">
      <c r="AH2065" s="198" t="s">
        <v>135</v>
      </c>
      <c r="AI2065" s="156">
        <f>_xll.qlCalendarAdvance("TARGET",AI2064,AH2065,"mf")</f>
        <v>50508</v>
      </c>
      <c r="AJ2065" s="199">
        <f>_xll.xlShmInterpRateFwd(curveName,AI2065,,5,AI2066)</f>
        <v>1.765726000110426E-2</v>
      </c>
    </row>
    <row r="2066" spans="34:36" ht="11.25" customHeight="1" x14ac:dyDescent="0.25">
      <c r="AH2066" s="198" t="s">
        <v>135</v>
      </c>
      <c r="AI2066" s="156">
        <f>_xll.qlCalendarAdvance("TARGET",AI2065,AH2066,"mf")</f>
        <v>50515</v>
      </c>
      <c r="AJ2066" s="199">
        <f>_xll.xlShmInterpRateFwd(curveName,AI2066,,5,AI2067)</f>
        <v>1.7649039258920786E-2</v>
      </c>
    </row>
    <row r="2067" spans="34:36" ht="11.25" customHeight="1" x14ac:dyDescent="0.25">
      <c r="AH2067" s="198" t="s">
        <v>135</v>
      </c>
      <c r="AI2067" s="156">
        <f>_xll.qlCalendarAdvance("TARGET",AI2066,AH2067,"mf")</f>
        <v>50522</v>
      </c>
      <c r="AJ2067" s="199">
        <f>_xll.xlShmInterpRateFwd(curveName,AI2067,,5,AI2068)</f>
        <v>1.7640822683622433E-2</v>
      </c>
    </row>
    <row r="2068" spans="34:36" ht="11.25" customHeight="1" x14ac:dyDescent="0.25">
      <c r="AH2068" s="198" t="s">
        <v>135</v>
      </c>
      <c r="AI2068" s="156">
        <f>_xll.qlCalendarAdvance("TARGET",AI2067,AH2068,"mf")</f>
        <v>50529</v>
      </c>
      <c r="AJ2068" s="199">
        <f>_xll.xlShmInterpRateFwd(curveName,AI2068,,5,AI2069)</f>
        <v>1.7632610451808705E-2</v>
      </c>
    </row>
    <row r="2069" spans="34:36" ht="11.25" customHeight="1" x14ac:dyDescent="0.25">
      <c r="AH2069" s="198" t="s">
        <v>135</v>
      </c>
      <c r="AI2069" s="156">
        <f>_xll.qlCalendarAdvance("TARGET",AI2068,AH2069,"mf")</f>
        <v>50536</v>
      </c>
      <c r="AJ2069" s="199">
        <f>_xll.xlShmInterpRateFwd(curveName,AI2069,,5,AI2070)</f>
        <v>1.7624402740142618E-2</v>
      </c>
    </row>
    <row r="2070" spans="34:36" ht="11.25" customHeight="1" x14ac:dyDescent="0.25">
      <c r="AH2070" s="198" t="s">
        <v>135</v>
      </c>
      <c r="AI2070" s="156">
        <f>_xll.qlCalendarAdvance("TARGET",AI2069,AH2070,"mf")</f>
        <v>50543</v>
      </c>
      <c r="AJ2070" s="199">
        <f>_xll.xlShmInterpRateFwd(curveName,AI2070,,5,AI2071)</f>
        <v>1.7616199725257992E-2</v>
      </c>
    </row>
    <row r="2071" spans="34:36" ht="11.25" customHeight="1" x14ac:dyDescent="0.25">
      <c r="AH2071" s="198" t="s">
        <v>135</v>
      </c>
      <c r="AI2071" s="156">
        <f>_xll.qlCalendarAdvance("TARGET",AI2070,AH2071,"mf")</f>
        <v>50550</v>
      </c>
      <c r="AJ2071" s="199">
        <f>_xll.xlShmInterpRateFwd(curveName,AI2071,,5,AI2072)</f>
        <v>1.7608001583817406E-2</v>
      </c>
    </row>
    <row r="2072" spans="34:36" ht="11.25" customHeight="1" x14ac:dyDescent="0.25">
      <c r="AH2072" s="198" t="s">
        <v>135</v>
      </c>
      <c r="AI2072" s="156">
        <f>_xll.qlCalendarAdvance("TARGET",AI2071,AH2072,"mf")</f>
        <v>50557</v>
      </c>
      <c r="AJ2072" s="199">
        <f>_xll.xlShmInterpRateFwd(curveName,AI2072,,5,AI2073)</f>
        <v>1.7599808492436857E-2</v>
      </c>
    </row>
    <row r="2073" spans="34:36" ht="11.25" customHeight="1" x14ac:dyDescent="0.25">
      <c r="AH2073" s="198" t="s">
        <v>135</v>
      </c>
      <c r="AI2073" s="156">
        <f>_xll.qlCalendarAdvance("TARGET",AI2072,AH2073,"mf")</f>
        <v>50564</v>
      </c>
      <c r="AJ2073" s="199">
        <f>_xll.xlShmInterpRateFwd(curveName,AI2073,,5,AI2074)</f>
        <v>1.7591620627778481E-2</v>
      </c>
    </row>
    <row r="2074" spans="34:36" ht="11.25" customHeight="1" x14ac:dyDescent="0.25">
      <c r="AH2074" s="198" t="s">
        <v>135</v>
      </c>
      <c r="AI2074" s="156">
        <f>_xll.qlCalendarAdvance("TARGET",AI2073,AH2074,"mf")</f>
        <v>50571</v>
      </c>
      <c r="AJ2074" s="199">
        <f>_xll.xlShmInterpRateFwd(curveName,AI2074,,5,AI2075)</f>
        <v>1.758343816648681E-2</v>
      </c>
    </row>
    <row r="2075" spans="34:36" ht="11.25" customHeight="1" x14ac:dyDescent="0.25">
      <c r="AH2075" s="198" t="s">
        <v>135</v>
      </c>
      <c r="AI2075" s="156">
        <f>_xll.qlCalendarAdvance("TARGET",AI2074,AH2075,"mf")</f>
        <v>50578</v>
      </c>
      <c r="AJ2075" s="199">
        <f>_xll.xlShmInterpRateFwd(curveName,AI2075,,5,AI2076)</f>
        <v>1.7575261285182994E-2</v>
      </c>
    </row>
    <row r="2076" spans="34:36" ht="11.25" customHeight="1" x14ac:dyDescent="0.25">
      <c r="AH2076" s="198" t="s">
        <v>135</v>
      </c>
      <c r="AI2076" s="156">
        <f>_xll.qlCalendarAdvance("TARGET",AI2075,AH2076,"mf")</f>
        <v>50585</v>
      </c>
      <c r="AJ2076" s="199">
        <f>_xll.xlShmInterpRateFwd(curveName,AI2076,,5,AI2077)</f>
        <v>1.7567090160557467E-2</v>
      </c>
    </row>
    <row r="2077" spans="34:36" ht="11.25" customHeight="1" x14ac:dyDescent="0.25">
      <c r="AH2077" s="198" t="s">
        <v>135</v>
      </c>
      <c r="AI2077" s="156">
        <f>_xll.qlCalendarAdvance("TARGET",AI2076,AH2077,"mf")</f>
        <v>50592</v>
      </c>
      <c r="AJ2077" s="199">
        <f>_xll.xlShmInterpRateFwd(curveName,AI2077,,5,AI2078)</f>
        <v>1.7558924969184601E-2</v>
      </c>
    </row>
    <row r="2078" spans="34:36" ht="11.25" customHeight="1" x14ac:dyDescent="0.25">
      <c r="AH2078" s="198" t="s">
        <v>135</v>
      </c>
      <c r="AI2078" s="156">
        <f>_xll.qlCalendarAdvance("TARGET",AI2077,AH2078,"mf")</f>
        <v>50599</v>
      </c>
      <c r="AJ2078" s="199">
        <f>_xll.xlShmInterpRateFwd(curveName,AI2078,,5,AI2079)</f>
        <v>1.7550765887765982E-2</v>
      </c>
    </row>
    <row r="2079" spans="34:36" ht="11.25" customHeight="1" x14ac:dyDescent="0.25">
      <c r="AH2079" s="198" t="s">
        <v>135</v>
      </c>
      <c r="AI2079" s="156">
        <f>_xll.qlCalendarAdvance("TARGET",AI2078,AH2079,"mf")</f>
        <v>50606</v>
      </c>
      <c r="AJ2079" s="199">
        <f>_xll.xlShmInterpRateFwd(curveName,AI2079,,5,AI2080)</f>
        <v>1.7542613092921888E-2</v>
      </c>
    </row>
    <row r="2080" spans="34:36" ht="11.25" customHeight="1" x14ac:dyDescent="0.25">
      <c r="AH2080" s="198" t="s">
        <v>135</v>
      </c>
      <c r="AI2080" s="156">
        <f>_xll.qlCalendarAdvance("TARGET",AI2079,AH2080,"mf")</f>
        <v>50613</v>
      </c>
      <c r="AJ2080" s="199">
        <f>_xll.xlShmInterpRateFwd(curveName,AI2080,,5,AI2081)</f>
        <v>1.7534466761289749E-2</v>
      </c>
    </row>
    <row r="2081" spans="34:36" ht="11.25" customHeight="1" x14ac:dyDescent="0.25">
      <c r="AH2081" s="198" t="s">
        <v>135</v>
      </c>
      <c r="AI2081" s="156">
        <f>_xll.qlCalendarAdvance("TARGET",AI2080,AH2081,"mf")</f>
        <v>50620</v>
      </c>
      <c r="AJ2081" s="199">
        <f>_xll.xlShmInterpRateFwd(curveName,AI2081,,5,AI2082)</f>
        <v>1.7526327069524172E-2</v>
      </c>
    </row>
    <row r="2082" spans="34:36" ht="11.25" customHeight="1" x14ac:dyDescent="0.25">
      <c r="AH2082" s="198" t="s">
        <v>135</v>
      </c>
      <c r="AI2082" s="156">
        <f>_xll.qlCalendarAdvance("TARGET",AI2081,AH2082,"mf")</f>
        <v>50627</v>
      </c>
      <c r="AJ2082" s="199">
        <f>_xll.xlShmInterpRateFwd(curveName,AI2082,,5,AI2083)</f>
        <v>1.7518194194256365E-2</v>
      </c>
    </row>
    <row r="2083" spans="34:36" ht="11.25" customHeight="1" x14ac:dyDescent="0.25">
      <c r="AH2083" s="198" t="s">
        <v>135</v>
      </c>
      <c r="AI2083" s="156">
        <f>_xll.qlCalendarAdvance("TARGET",AI2082,AH2083,"mf")</f>
        <v>50634</v>
      </c>
      <c r="AJ2083" s="199">
        <f>_xll.xlShmInterpRateFwd(curveName,AI2083,,5,AI2084)</f>
        <v>1.7510068312134707E-2</v>
      </c>
    </row>
    <row r="2084" spans="34:36" ht="11.25" customHeight="1" x14ac:dyDescent="0.25">
      <c r="AH2084" s="198" t="s">
        <v>135</v>
      </c>
      <c r="AI2084" s="156">
        <f>_xll.qlCalendarAdvance("TARGET",AI2083,AH2084,"mf")</f>
        <v>50641</v>
      </c>
      <c r="AJ2084" s="199">
        <f>_xll.xlShmInterpRateFwd(curveName,AI2084,,5,AI2085)</f>
        <v>1.7501949599801562E-2</v>
      </c>
    </row>
    <row r="2085" spans="34:36" ht="11.25" customHeight="1" x14ac:dyDescent="0.25">
      <c r="AH2085" s="198" t="s">
        <v>135</v>
      </c>
      <c r="AI2085" s="156">
        <f>_xll.qlCalendarAdvance("TARGET",AI2084,AH2085,"mf")</f>
        <v>50648</v>
      </c>
      <c r="AJ2085" s="199">
        <f>_xll.xlShmInterpRateFwd(curveName,AI2085,,5,AI2086)</f>
        <v>1.7493838233904883E-2</v>
      </c>
    </row>
    <row r="2086" spans="34:36" ht="11.25" customHeight="1" x14ac:dyDescent="0.25">
      <c r="AH2086" s="198" t="s">
        <v>135</v>
      </c>
      <c r="AI2086" s="156">
        <f>_xll.qlCalendarAdvance("TARGET",AI2085,AH2086,"mf")</f>
        <v>50655</v>
      </c>
      <c r="AJ2086" s="199">
        <f>_xll.xlShmInterpRateFwd(curveName,AI2086,,5,AI2087)</f>
        <v>1.7485734391069228E-2</v>
      </c>
    </row>
    <row r="2087" spans="34:36" ht="11.25" customHeight="1" x14ac:dyDescent="0.25">
      <c r="AH2087" s="198" t="s">
        <v>135</v>
      </c>
      <c r="AI2087" s="156">
        <f>_xll.qlCalendarAdvance("TARGET",AI2086,AH2087,"mf")</f>
        <v>50662</v>
      </c>
      <c r="AJ2087" s="199">
        <f>_xll.xlShmInterpRateFwd(curveName,AI2087,,5,AI2088)</f>
        <v>1.7477638247942115E-2</v>
      </c>
    </row>
    <row r="2088" spans="34:36" ht="11.25" customHeight="1" x14ac:dyDescent="0.25">
      <c r="AH2088" s="198" t="s">
        <v>135</v>
      </c>
      <c r="AI2088" s="156">
        <f>_xll.qlCalendarAdvance("TARGET",AI2087,AH2088,"mf")</f>
        <v>50669</v>
      </c>
      <c r="AJ2088" s="199">
        <f>_xll.xlShmInterpRateFwd(curveName,AI2088,,5,AI2089)</f>
        <v>1.7469549981188232E-2</v>
      </c>
    </row>
    <row r="2089" spans="34:36" ht="11.25" customHeight="1" x14ac:dyDescent="0.25">
      <c r="AH2089" s="198" t="s">
        <v>135</v>
      </c>
      <c r="AI2089" s="156">
        <f>_xll.qlCalendarAdvance("TARGET",AI2088,AH2089,"mf")</f>
        <v>50676</v>
      </c>
      <c r="AJ2089" s="199">
        <f>_xll.xlShmInterpRateFwd(curveName,AI2089,,5,AI2090)</f>
        <v>1.7461469767414126E-2</v>
      </c>
    </row>
    <row r="2090" spans="34:36" ht="11.25" customHeight="1" x14ac:dyDescent="0.25">
      <c r="AH2090" s="198" t="s">
        <v>135</v>
      </c>
      <c r="AI2090" s="156">
        <f>_xll.qlCalendarAdvance("TARGET",AI2089,AH2090,"mf")</f>
        <v>50683</v>
      </c>
      <c r="AJ2090" s="199">
        <f>_xll.xlShmInterpRateFwd(curveName,AI2090,,5,AI2091)</f>
        <v>1.7453397783284058E-2</v>
      </c>
    </row>
    <row r="2091" spans="34:36" ht="11.25" customHeight="1" x14ac:dyDescent="0.25">
      <c r="AH2091" s="198" t="s">
        <v>135</v>
      </c>
      <c r="AI2091" s="156">
        <f>_xll.qlCalendarAdvance("TARGET",AI2090,AH2091,"mf")</f>
        <v>50690</v>
      </c>
      <c r="AJ2091" s="199">
        <f>_xll.xlShmInterpRateFwd(curveName,AI2091,,5,AI2092)</f>
        <v>1.7445334205433118E-2</v>
      </c>
    </row>
    <row r="2092" spans="34:36" ht="11.25" customHeight="1" x14ac:dyDescent="0.25">
      <c r="AH2092" s="198" t="s">
        <v>135</v>
      </c>
      <c r="AI2092" s="156">
        <f>_xll.qlCalendarAdvance("TARGET",AI2091,AH2092,"mf")</f>
        <v>50697</v>
      </c>
      <c r="AJ2092" s="199">
        <f>_xll.xlShmInterpRateFwd(curveName,AI2092,,5,AI2093)</f>
        <v>1.7437279210507764E-2</v>
      </c>
    </row>
    <row r="2093" spans="34:36" ht="11.25" customHeight="1" x14ac:dyDescent="0.25">
      <c r="AH2093" s="198" t="s">
        <v>135</v>
      </c>
      <c r="AI2093" s="156">
        <f>_xll.qlCalendarAdvance("TARGET",AI2092,AH2093,"mf")</f>
        <v>50704</v>
      </c>
      <c r="AJ2093" s="199">
        <f>_xll.xlShmInterpRateFwd(curveName,AI2093,,5,AI2094)</f>
        <v>1.742923297513687E-2</v>
      </c>
    </row>
    <row r="2094" spans="34:36" ht="11.25" customHeight="1" x14ac:dyDescent="0.25">
      <c r="AH2094" s="198" t="s">
        <v>135</v>
      </c>
      <c r="AI2094" s="156">
        <f>_xll.qlCalendarAdvance("TARGET",AI2093,AH2094,"mf")</f>
        <v>50711</v>
      </c>
      <c r="AJ2094" s="199">
        <f>_xll.xlShmInterpRateFwd(curveName,AI2094,,5,AI2095)</f>
        <v>1.7421195675972279E-2</v>
      </c>
    </row>
    <row r="2095" spans="34:36" ht="11.25" customHeight="1" x14ac:dyDescent="0.25">
      <c r="AH2095" s="198" t="s">
        <v>135</v>
      </c>
      <c r="AI2095" s="156">
        <f>_xll.qlCalendarAdvance("TARGET",AI2094,AH2095,"mf")</f>
        <v>50718</v>
      </c>
      <c r="AJ2095" s="199">
        <f>_xll.xlShmInterpRateFwd(curveName,AI2095,,5,AI2096)</f>
        <v>1.7413167489654022E-2</v>
      </c>
    </row>
    <row r="2096" spans="34:36" ht="11.25" customHeight="1" x14ac:dyDescent="0.25">
      <c r="AH2096" s="198" t="s">
        <v>135</v>
      </c>
      <c r="AI2096" s="156">
        <f>_xll.qlCalendarAdvance("TARGET",AI2095,AH2096,"mf")</f>
        <v>50725</v>
      </c>
      <c r="AJ2096" s="199">
        <f>_xll.xlShmInterpRateFwd(curveName,AI2096,,5,AI2097)</f>
        <v>1.7405148592816149E-2</v>
      </c>
    </row>
    <row r="2097" spans="34:36" ht="11.25" customHeight="1" x14ac:dyDescent="0.25">
      <c r="AH2097" s="198" t="s">
        <v>135</v>
      </c>
      <c r="AI2097" s="156">
        <f>_xll.qlCalendarAdvance("TARGET",AI2096,AH2097,"mf")</f>
        <v>50732</v>
      </c>
      <c r="AJ2097" s="199">
        <f>_xll.xlShmInterpRateFwd(curveName,AI2097,,5,AI2098)</f>
        <v>1.739713916210987E-2</v>
      </c>
    </row>
    <row r="2098" spans="34:36" ht="11.25" customHeight="1" x14ac:dyDescent="0.25">
      <c r="AH2098" s="198" t="s">
        <v>135</v>
      </c>
      <c r="AI2098" s="156">
        <f>_xll.qlCalendarAdvance("TARGET",AI2097,AH2098,"mf")</f>
        <v>50739</v>
      </c>
      <c r="AJ2098" s="199">
        <f>_xll.xlShmInterpRateFwd(curveName,AI2098,,5,AI2099)</f>
        <v>1.7389139374168805E-2</v>
      </c>
    </row>
    <row r="2099" spans="34:36" ht="11.25" customHeight="1" x14ac:dyDescent="0.25">
      <c r="AH2099" s="198" t="s">
        <v>135</v>
      </c>
      <c r="AI2099" s="156">
        <f>_xll.qlCalendarAdvance("TARGET",AI2098,AH2099,"mf")</f>
        <v>50746</v>
      </c>
      <c r="AJ2099" s="199">
        <f>_xll.xlShmInterpRateFwd(curveName,AI2099,,5,AI2100)</f>
        <v>1.7381149405626385E-2</v>
      </c>
    </row>
    <row r="2100" spans="34:36" ht="11.25" customHeight="1" x14ac:dyDescent="0.25">
      <c r="AH2100" s="198" t="s">
        <v>135</v>
      </c>
      <c r="AI2100" s="156">
        <f>_xll.qlCalendarAdvance("TARGET",AI2099,AH2100,"mf")</f>
        <v>50753</v>
      </c>
      <c r="AJ2100" s="199">
        <f>_xll.xlShmInterpRateFwd(curveName,AI2100,,5,AI2101)</f>
        <v>1.7373169433133197E-2</v>
      </c>
    </row>
    <row r="2101" spans="34:36" ht="11.25" customHeight="1" x14ac:dyDescent="0.25">
      <c r="AH2101" s="198" t="s">
        <v>135</v>
      </c>
      <c r="AI2101" s="156">
        <f>_xll.qlCalendarAdvance("TARGET",AI2100,AH2101,"mf")</f>
        <v>50760</v>
      </c>
      <c r="AJ2101" s="199">
        <f>_xll.xlShmInterpRateFwd(curveName,AI2101,,5,AI2102)</f>
        <v>1.7365199633339629E-2</v>
      </c>
    </row>
    <row r="2102" spans="34:36" ht="11.25" customHeight="1" x14ac:dyDescent="0.25">
      <c r="AH2102" s="198" t="s">
        <v>135</v>
      </c>
      <c r="AI2102" s="156">
        <f>_xll.qlCalendarAdvance("TARGET",AI2101,AH2102,"mf")</f>
        <v>50767</v>
      </c>
      <c r="AJ2102" s="199">
        <f>_xll.xlShmInterpRateFwd(curveName,AI2102,,5,AI2103)</f>
        <v>1.7357240182855314E-2</v>
      </c>
    </row>
    <row r="2103" spans="34:36" ht="11.25" customHeight="1" x14ac:dyDescent="0.25">
      <c r="AH2103" s="198" t="s">
        <v>135</v>
      </c>
      <c r="AI2103" s="156">
        <f>_xll.qlCalendarAdvance("TARGET",AI2102,AH2103,"mf")</f>
        <v>50774</v>
      </c>
      <c r="AJ2103" s="199">
        <f>_xll.xlShmInterpRateFwd(curveName,AI2103,,5,AI2104)</f>
        <v>1.7349291258370786E-2</v>
      </c>
    </row>
    <row r="2104" spans="34:36" ht="11.25" customHeight="1" x14ac:dyDescent="0.25">
      <c r="AH2104" s="198" t="s">
        <v>135</v>
      </c>
      <c r="AI2104" s="156">
        <f>_xll.qlCalendarAdvance("TARGET",AI2103,AH2104,"mf")</f>
        <v>50781</v>
      </c>
      <c r="AJ2104" s="199">
        <f>_xll.xlShmInterpRateFwd(curveName,AI2104,,5,AI2105)</f>
        <v>1.7341353036454725E-2</v>
      </c>
    </row>
    <row r="2105" spans="34:36" ht="11.25" customHeight="1" x14ac:dyDescent="0.25">
      <c r="AH2105" s="198" t="s">
        <v>135</v>
      </c>
      <c r="AI2105" s="156">
        <f>_xll.qlCalendarAdvance("TARGET",AI2104,AH2105,"mf")</f>
        <v>50788</v>
      </c>
      <c r="AJ2105" s="199">
        <f>_xll.xlShmInterpRateFwd(curveName,AI2105,,5,AI2106)</f>
        <v>1.7333425693820424E-2</v>
      </c>
    </row>
    <row r="2106" spans="34:36" ht="11.25" customHeight="1" x14ac:dyDescent="0.25">
      <c r="AH2106" s="198" t="s">
        <v>135</v>
      </c>
      <c r="AI2106" s="156">
        <f>_xll.qlCalendarAdvance("TARGET",AI2105,AH2106,"mf")</f>
        <v>50795</v>
      </c>
      <c r="AJ2106" s="199">
        <f>_xll.xlShmInterpRateFwd(curveName,AI2106,,5,AI2107)</f>
        <v>1.732550940705354E-2</v>
      </c>
    </row>
    <row r="2107" spans="34:36" ht="11.25" customHeight="1" x14ac:dyDescent="0.25">
      <c r="AH2107" s="198" t="s">
        <v>135</v>
      </c>
      <c r="AI2107" s="156">
        <f>_xll.qlCalendarAdvance("TARGET",AI2106,AH2107,"mf")</f>
        <v>50802</v>
      </c>
      <c r="AJ2107" s="199">
        <f>_xll.xlShmInterpRateFwd(curveName,AI2107,,5,AI2108)</f>
        <v>1.7317604352820627E-2</v>
      </c>
    </row>
    <row r="2108" spans="34:36" ht="11.25" customHeight="1" x14ac:dyDescent="0.25">
      <c r="AH2108" s="198" t="s">
        <v>135</v>
      </c>
      <c r="AI2108" s="156">
        <f>_xll.qlCalendarAdvance("TARGET",AI2107,AH2108,"mf")</f>
        <v>50809</v>
      </c>
      <c r="AJ2108" s="199">
        <f>_xll.xlShmInterpRateFwd(curveName,AI2108,,5,AI2109)</f>
        <v>1.7309710707753272E-2</v>
      </c>
    </row>
    <row r="2109" spans="34:36" ht="11.25" customHeight="1" x14ac:dyDescent="0.25">
      <c r="AH2109" s="198" t="s">
        <v>135</v>
      </c>
      <c r="AI2109" s="156">
        <f>_xll.qlCalendarAdvance("TARGET",AI2108,AH2109,"mf")</f>
        <v>50816</v>
      </c>
      <c r="AJ2109" s="199">
        <f>_xll.xlShmInterpRateFwd(curveName,AI2109,,5,AI2110)</f>
        <v>1.7301828648500262E-2</v>
      </c>
    </row>
    <row r="2110" spans="34:36" ht="11.25" customHeight="1" x14ac:dyDescent="0.25">
      <c r="AH2110" s="198" t="s">
        <v>135</v>
      </c>
      <c r="AI2110" s="156">
        <f>_xll.qlCalendarAdvance("TARGET",AI2109,AH2110,"mf")</f>
        <v>50823</v>
      </c>
      <c r="AJ2110" s="199">
        <f>_xll.xlShmInterpRateFwd(curveName,AI2110,,5,AI2111)</f>
        <v>1.7293958351698582E-2</v>
      </c>
    </row>
    <row r="2111" spans="34:36" ht="11.25" customHeight="1" x14ac:dyDescent="0.25">
      <c r="AH2111" s="198" t="s">
        <v>135</v>
      </c>
      <c r="AI2111" s="156">
        <f>_xll.qlCalendarAdvance("TARGET",AI2110,AH2111,"mf")</f>
        <v>50830</v>
      </c>
      <c r="AJ2111" s="199">
        <f>_xll.xlShmInterpRateFwd(curveName,AI2111,,5,AI2112)</f>
        <v>1.7286099993961856E-2</v>
      </c>
    </row>
    <row r="2112" spans="34:36" ht="11.25" customHeight="1" x14ac:dyDescent="0.25">
      <c r="AH2112" s="198" t="s">
        <v>135</v>
      </c>
      <c r="AI2112" s="156">
        <f>_xll.qlCalendarAdvance("TARGET",AI2111,AH2112,"mf")</f>
        <v>50837</v>
      </c>
      <c r="AJ2112" s="199">
        <f>_xll.xlShmInterpRateFwd(curveName,AI2112,,5,AI2113)</f>
        <v>1.7278253751967232E-2</v>
      </c>
    </row>
    <row r="2113" spans="34:36" ht="11.25" customHeight="1" x14ac:dyDescent="0.25">
      <c r="AH2113" s="198" t="s">
        <v>135</v>
      </c>
      <c r="AI2113" s="156">
        <f>_xll.qlCalendarAdvance("TARGET",AI2112,AH2113,"mf")</f>
        <v>50844</v>
      </c>
      <c r="AJ2113" s="199">
        <f>_xll.xlShmInterpRateFwd(curveName,AI2113,,5,AI2114)</f>
        <v>1.7270419802333729E-2</v>
      </c>
    </row>
    <row r="2114" spans="34:36" ht="11.25" customHeight="1" x14ac:dyDescent="0.25">
      <c r="AH2114" s="198" t="s">
        <v>135</v>
      </c>
      <c r="AI2114" s="156">
        <f>_xll.qlCalendarAdvance("TARGET",AI2113,AH2114,"mf")</f>
        <v>50851</v>
      </c>
      <c r="AJ2114" s="199">
        <f>_xll.xlShmInterpRateFwd(curveName,AI2114,,5,AI2115)</f>
        <v>1.7262598321836589E-2</v>
      </c>
    </row>
    <row r="2115" spans="34:36" ht="11.25" customHeight="1" x14ac:dyDescent="0.25">
      <c r="AH2115" s="198" t="s">
        <v>135</v>
      </c>
      <c r="AI2115" s="156">
        <f>_xll.qlCalendarAdvance("TARGET",AI2114,AH2115,"mf")</f>
        <v>50858</v>
      </c>
      <c r="AJ2115" s="199">
        <f>_xll.xlShmInterpRateFwd(curveName,AI2115,,5,AI2116)</f>
        <v>1.7254789487470973E-2</v>
      </c>
    </row>
    <row r="2116" spans="34:36" ht="11.25" customHeight="1" x14ac:dyDescent="0.25">
      <c r="AH2116" s="198" t="s">
        <v>135</v>
      </c>
      <c r="AI2116" s="156">
        <f>_xll.qlCalendarAdvance("TARGET",AI2115,AH2116,"mf")</f>
        <v>50865</v>
      </c>
      <c r="AJ2116" s="199">
        <f>_xll.xlShmInterpRateFwd(curveName,AI2116,,5,AI2117)</f>
        <v>1.724699347592484E-2</v>
      </c>
    </row>
    <row r="2117" spans="34:36" ht="11.25" customHeight="1" x14ac:dyDescent="0.25">
      <c r="AH2117" s="198" t="s">
        <v>135</v>
      </c>
      <c r="AI2117" s="156">
        <f>_xll.qlCalendarAdvance("TARGET",AI2116,AH2117,"mf")</f>
        <v>50872</v>
      </c>
      <c r="AJ2117" s="199">
        <f>_xll.xlShmInterpRateFwd(curveName,AI2117,,5,AI2118)</f>
        <v>1.7239210463851195E-2</v>
      </c>
    </row>
    <row r="2118" spans="34:36" ht="11.25" customHeight="1" x14ac:dyDescent="0.25">
      <c r="AH2118" s="198" t="s">
        <v>135</v>
      </c>
      <c r="AI2118" s="156">
        <f>_xll.qlCalendarAdvance("TARGET",AI2117,AH2118,"mf")</f>
        <v>50879</v>
      </c>
      <c r="AJ2118" s="199">
        <f>_xll.xlShmInterpRateFwd(curveName,AI2118,,5,AI2119)</f>
        <v>1.7231440627885466E-2</v>
      </c>
    </row>
    <row r="2119" spans="34:36" ht="11.25" customHeight="1" x14ac:dyDescent="0.25">
      <c r="AH2119" s="198" t="s">
        <v>135</v>
      </c>
      <c r="AI2119" s="156">
        <f>_xll.qlCalendarAdvance("TARGET",AI2118,AH2119,"mf")</f>
        <v>50886</v>
      </c>
      <c r="AJ2119" s="199">
        <f>_xll.xlShmInterpRateFwd(curveName,AI2119,,5,AI2120)</f>
        <v>1.72236841446687E-2</v>
      </c>
    </row>
    <row r="2120" spans="34:36" ht="11.25" customHeight="1" x14ac:dyDescent="0.25">
      <c r="AH2120" s="198" t="s">
        <v>135</v>
      </c>
      <c r="AI2120" s="156">
        <f>_xll.qlCalendarAdvance("TARGET",AI2119,AH2120,"mf")</f>
        <v>50893</v>
      </c>
      <c r="AJ2120" s="199">
        <f>_xll.xlShmInterpRateFwd(curveName,AI2120,,5,AI2121)</f>
        <v>1.7215941190847527E-2</v>
      </c>
    </row>
    <row r="2121" spans="34:36" ht="11.25" customHeight="1" x14ac:dyDescent="0.25">
      <c r="AH2121" s="198" t="s">
        <v>135</v>
      </c>
      <c r="AI2121" s="156">
        <f>_xll.qlCalendarAdvance("TARGET",AI2120,AH2121,"mf")</f>
        <v>50900</v>
      </c>
      <c r="AJ2121" s="199">
        <f>_xll.xlShmInterpRateFwd(curveName,AI2121,,5,AI2122)</f>
        <v>1.720821194305102E-2</v>
      </c>
    </row>
    <row r="2122" spans="34:36" ht="11.25" customHeight="1" x14ac:dyDescent="0.25">
      <c r="AH2122" s="198" t="s">
        <v>135</v>
      </c>
      <c r="AI2122" s="156">
        <f>_xll.qlCalendarAdvance("TARGET",AI2121,AH2122,"mf")</f>
        <v>50907</v>
      </c>
      <c r="AJ2122" s="199">
        <f>_xll.xlShmInterpRateFwd(curveName,AI2122,,5,AI2123)</f>
        <v>1.7200496577908068E-2</v>
      </c>
    </row>
    <row r="2123" spans="34:36" ht="11.25" customHeight="1" x14ac:dyDescent="0.25">
      <c r="AH2123" s="198" t="s">
        <v>135</v>
      </c>
      <c r="AI2123" s="156">
        <f>_xll.qlCalendarAdvance("TARGET",AI2122,AH2123,"mf")</f>
        <v>50914</v>
      </c>
      <c r="AJ2123" s="199">
        <f>_xll.xlShmInterpRateFwd(curveName,AI2123,,5,AI2124)</f>
        <v>1.7192795272099503E-2</v>
      </c>
    </row>
    <row r="2124" spans="34:36" ht="11.25" customHeight="1" x14ac:dyDescent="0.25">
      <c r="AH2124" s="198" t="s">
        <v>135</v>
      </c>
      <c r="AI2124" s="156">
        <f>_xll.qlCalendarAdvance("TARGET",AI2123,AH2124,"mf")</f>
        <v>50921</v>
      </c>
      <c r="AJ2124" s="199">
        <f>_xll.xlShmInterpRateFwd(curveName,AI2124,,5,AI2125)</f>
        <v>1.7185108202224866E-2</v>
      </c>
    </row>
    <row r="2125" spans="34:36" ht="11.25" customHeight="1" x14ac:dyDescent="0.25">
      <c r="AH2125" s="198" t="s">
        <v>135</v>
      </c>
      <c r="AI2125" s="156">
        <f>_xll.qlCalendarAdvance("TARGET",AI2124,AH2125,"mf")</f>
        <v>50928</v>
      </c>
      <c r="AJ2125" s="199">
        <f>_xll.xlShmInterpRateFwd(curveName,AI2125,,5,AI2126)</f>
        <v>1.717743554493566E-2</v>
      </c>
    </row>
    <row r="2126" spans="34:36" ht="11.25" customHeight="1" x14ac:dyDescent="0.25">
      <c r="AH2126" s="198" t="s">
        <v>135</v>
      </c>
      <c r="AI2126" s="156">
        <f>_xll.qlCalendarAdvance("TARGET",AI2125,AH2126,"mf")</f>
        <v>50935</v>
      </c>
      <c r="AJ2126" s="199">
        <f>_xll.xlShmInterpRateFwd(curveName,AI2126,,5,AI2127)</f>
        <v>1.7169777476894781E-2</v>
      </c>
    </row>
    <row r="2127" spans="34:36" ht="11.25" customHeight="1" x14ac:dyDescent="0.25">
      <c r="AH2127" s="198" t="s">
        <v>135</v>
      </c>
      <c r="AI2127" s="156">
        <f>_xll.qlCalendarAdvance("TARGET",AI2126,AH2127,"mf")</f>
        <v>50942</v>
      </c>
      <c r="AJ2127" s="199">
        <f>_xll.xlShmInterpRateFwd(curveName,AI2127,,5,AI2128)</f>
        <v>1.7162134174695431E-2</v>
      </c>
    </row>
    <row r="2128" spans="34:36" ht="11.25" customHeight="1" x14ac:dyDescent="0.25">
      <c r="AH2128" s="198" t="s">
        <v>135</v>
      </c>
      <c r="AI2128" s="156">
        <f>_xll.qlCalendarAdvance("TARGET",AI2127,AH2128,"mf")</f>
        <v>50949</v>
      </c>
      <c r="AJ2128" s="199">
        <f>_xll.xlShmInterpRateFwd(curveName,AI2128,,5,AI2129)</f>
        <v>1.7154505815029107E-2</v>
      </c>
    </row>
    <row r="2129" spans="34:36" ht="11.25" customHeight="1" x14ac:dyDescent="0.25">
      <c r="AH2129" s="198" t="s">
        <v>135</v>
      </c>
      <c r="AI2129" s="156">
        <f>_xll.qlCalendarAdvance("TARGET",AI2128,AH2129,"mf")</f>
        <v>50956</v>
      </c>
      <c r="AJ2129" s="199">
        <f>_xll.xlShmInterpRateFwd(curveName,AI2129,,5,AI2130)</f>
        <v>1.714689257451182E-2</v>
      </c>
    </row>
    <row r="2130" spans="34:36" ht="11.25" customHeight="1" x14ac:dyDescent="0.25">
      <c r="AH2130" s="198" t="s">
        <v>135</v>
      </c>
      <c r="AI2130" s="156">
        <f>_xll.qlCalendarAdvance("TARGET",AI2129,AH2130,"mf")</f>
        <v>50963</v>
      </c>
      <c r="AJ2130" s="199">
        <f>_xll.xlShmInterpRateFwd(curveName,AI2130,,5,AI2131)</f>
        <v>1.7139294629759393E-2</v>
      </c>
    </row>
    <row r="2131" spans="34:36" ht="11.25" customHeight="1" x14ac:dyDescent="0.25">
      <c r="AH2131" s="198" t="s">
        <v>135</v>
      </c>
      <c r="AI2131" s="156">
        <f>_xll.qlCalendarAdvance("TARGET",AI2130,AH2131,"mf")</f>
        <v>50970</v>
      </c>
      <c r="AJ2131" s="199">
        <f>_xll.xlShmInterpRateFwd(curveName,AI2131,,5,AI2132)</f>
        <v>1.7131712157456999E-2</v>
      </c>
    </row>
    <row r="2132" spans="34:36" ht="11.25" customHeight="1" x14ac:dyDescent="0.25">
      <c r="AH2132" s="198" t="s">
        <v>135</v>
      </c>
      <c r="AI2132" s="156">
        <f>_xll.qlCalendarAdvance("TARGET",AI2131,AH2132,"mf")</f>
        <v>50977</v>
      </c>
      <c r="AJ2132" s="199">
        <f>_xll.xlShmInterpRateFwd(curveName,AI2132,,5,AI2133)</f>
        <v>1.7124145334214309E-2</v>
      </c>
    </row>
    <row r="2133" spans="34:36" ht="11.25" customHeight="1" x14ac:dyDescent="0.25">
      <c r="AH2133" s="198" t="s">
        <v>135</v>
      </c>
      <c r="AI2133" s="156">
        <f>_xll.qlCalendarAdvance("TARGET",AI2132,AH2133,"mf")</f>
        <v>50984</v>
      </c>
      <c r="AJ2133" s="199">
        <f>_xll.xlShmInterpRateFwd(curveName,AI2133,,5,AI2134)</f>
        <v>1.7116594336664001E-2</v>
      </c>
    </row>
    <row r="2134" spans="34:36" ht="11.25" customHeight="1" x14ac:dyDescent="0.25">
      <c r="AH2134" s="198" t="s">
        <v>135</v>
      </c>
      <c r="AI2134" s="156">
        <f>_xll.qlCalendarAdvance("TARGET",AI2133,AH2134,"mf")</f>
        <v>50991</v>
      </c>
      <c r="AJ2134" s="199">
        <f>_xll.xlShmInterpRateFwd(curveName,AI2134,,5,AI2135)</f>
        <v>1.7109059341461744E-2</v>
      </c>
    </row>
    <row r="2135" spans="34:36" ht="11.25" customHeight="1" x14ac:dyDescent="0.25">
      <c r="AH2135" s="198" t="s">
        <v>135</v>
      </c>
      <c r="AI2135" s="156">
        <f>_xll.qlCalendarAdvance("TARGET",AI2134,AH2135,"mf")</f>
        <v>50998</v>
      </c>
      <c r="AJ2135" s="199">
        <f>_xll.xlShmInterpRateFwd(curveName,AI2135,,5,AI2136)</f>
        <v>1.7101540525263029E-2</v>
      </c>
    </row>
    <row r="2136" spans="34:36" ht="11.25" customHeight="1" x14ac:dyDescent="0.25">
      <c r="AH2136" s="198" t="s">
        <v>135</v>
      </c>
      <c r="AI2136" s="156">
        <f>_xll.qlCalendarAdvance("TARGET",AI2135,AH2136,"mf")</f>
        <v>51005</v>
      </c>
      <c r="AJ2136" s="199">
        <f>_xll.xlShmInterpRateFwd(curveName,AI2136,,5,AI2137)</f>
        <v>1.7094038064665251E-2</v>
      </c>
    </row>
    <row r="2137" spans="34:36" ht="11.25" customHeight="1" x14ac:dyDescent="0.25">
      <c r="AH2137" s="198" t="s">
        <v>135</v>
      </c>
      <c r="AI2137" s="156">
        <f>_xll.qlCalendarAdvance("TARGET",AI2136,AH2137,"mf")</f>
        <v>51012</v>
      </c>
      <c r="AJ2137" s="199">
        <f>_xll.xlShmInterpRateFwd(curveName,AI2137,,5,AI2138)</f>
        <v>1.708655213634093E-2</v>
      </c>
    </row>
    <row r="2138" spans="34:36" ht="11.25" customHeight="1" x14ac:dyDescent="0.25">
      <c r="AH2138" s="198" t="s">
        <v>135</v>
      </c>
      <c r="AI2138" s="156">
        <f>_xll.qlCalendarAdvance("TARGET",AI2137,AH2138,"mf")</f>
        <v>51019</v>
      </c>
      <c r="AJ2138" s="199">
        <f>_xll.xlShmInterpRateFwd(curveName,AI2138,,5,AI2139)</f>
        <v>1.707908291691029E-2</v>
      </c>
    </row>
    <row r="2139" spans="34:36" ht="11.25" customHeight="1" x14ac:dyDescent="0.25">
      <c r="AH2139" s="198" t="s">
        <v>135</v>
      </c>
      <c r="AI2139" s="156">
        <f>_xll.qlCalendarAdvance("TARGET",AI2138,AH2139,"mf")</f>
        <v>51026</v>
      </c>
      <c r="AJ2139" s="199">
        <f>_xll.xlShmInterpRateFwd(curveName,AI2139,,5,AI2140)</f>
        <v>1.707163058302234E-2</v>
      </c>
    </row>
    <row r="2140" spans="34:36" ht="11.25" customHeight="1" x14ac:dyDescent="0.25">
      <c r="AH2140" s="198" t="s">
        <v>135</v>
      </c>
      <c r="AI2140" s="156">
        <f>_xll.qlCalendarAdvance("TARGET",AI2139,AH2140,"mf")</f>
        <v>51033</v>
      </c>
      <c r="AJ2140" s="199">
        <f>_xll.xlShmInterpRateFwd(curveName,AI2140,,5,AI2141)</f>
        <v>1.7064195311308549E-2</v>
      </c>
    </row>
    <row r="2141" spans="34:36" ht="11.25" customHeight="1" x14ac:dyDescent="0.25">
      <c r="AH2141" s="198" t="s">
        <v>135</v>
      </c>
      <c r="AI2141" s="156">
        <f>_xll.qlCalendarAdvance("TARGET",AI2140,AH2141,"mf")</f>
        <v>51040</v>
      </c>
      <c r="AJ2141" s="199">
        <f>_xll.xlShmInterpRateFwd(curveName,AI2141,,5,AI2142)</f>
        <v>1.7056777278417583E-2</v>
      </c>
    </row>
    <row r="2142" spans="34:36" ht="11.25" customHeight="1" x14ac:dyDescent="0.25">
      <c r="AH2142" s="198" t="s">
        <v>135</v>
      </c>
      <c r="AI2142" s="156">
        <f>_xll.qlCalendarAdvance("TARGET",AI2141,AH2142,"mf")</f>
        <v>51047</v>
      </c>
      <c r="AJ2142" s="199">
        <f>_xll.xlShmInterpRateFwd(curveName,AI2142,,5,AI2143)</f>
        <v>1.7049376660968996E-2</v>
      </c>
    </row>
    <row r="2143" spans="34:36" ht="11.25" customHeight="1" x14ac:dyDescent="0.25">
      <c r="AH2143" s="198" t="s">
        <v>135</v>
      </c>
      <c r="AI2143" s="156">
        <f>_xll.qlCalendarAdvance("TARGET",AI2142,AH2143,"mf")</f>
        <v>51054</v>
      </c>
      <c r="AJ2143" s="199">
        <f>_xll.xlShmInterpRateFwd(curveName,AI2143,,5,AI2144)</f>
        <v>1.7041993635628503E-2</v>
      </c>
    </row>
    <row r="2144" spans="34:36" ht="11.25" customHeight="1" x14ac:dyDescent="0.25">
      <c r="AH2144" s="198" t="s">
        <v>135</v>
      </c>
      <c r="AI2144" s="156">
        <f>_xll.qlCalendarAdvance("TARGET",AI2143,AH2144,"mf")</f>
        <v>51061</v>
      </c>
      <c r="AJ2144" s="199">
        <f>_xll.xlShmInterpRateFwd(curveName,AI2144,,5,AI2145)</f>
        <v>1.7034628379003734E-2</v>
      </c>
    </row>
    <row r="2145" spans="34:36" ht="11.25" customHeight="1" x14ac:dyDescent="0.25">
      <c r="AH2145" s="198" t="s">
        <v>135</v>
      </c>
      <c r="AI2145" s="156">
        <f>_xll.qlCalendarAdvance("TARGET",AI2144,AH2145,"mf")</f>
        <v>51068</v>
      </c>
      <c r="AJ2145" s="199">
        <f>_xll.xlShmInterpRateFwd(curveName,AI2145,,5,AI2146)</f>
        <v>1.7027281067748489E-2</v>
      </c>
    </row>
    <row r="2146" spans="34:36" ht="11.25" customHeight="1" x14ac:dyDescent="0.25">
      <c r="AH2146" s="198" t="s">
        <v>135</v>
      </c>
      <c r="AI2146" s="156">
        <f>_xll.qlCalendarAdvance("TARGET",AI2145,AH2146,"mf")</f>
        <v>51075</v>
      </c>
      <c r="AJ2146" s="199">
        <f>_xll.xlShmInterpRateFwd(curveName,AI2146,,5,AI2147)</f>
        <v>1.7019951878522212E-2</v>
      </c>
    </row>
    <row r="2147" spans="34:36" ht="11.25" customHeight="1" x14ac:dyDescent="0.25">
      <c r="AH2147" s="198" t="s">
        <v>135</v>
      </c>
      <c r="AI2147" s="156">
        <f>_xll.qlCalendarAdvance("TARGET",AI2146,AH2147,"mf")</f>
        <v>51082</v>
      </c>
      <c r="AJ2147" s="199">
        <f>_xll.xlShmInterpRateFwd(curveName,AI2147,,5,AI2148)</f>
        <v>1.7012640987914662E-2</v>
      </c>
    </row>
    <row r="2148" spans="34:36" ht="11.25" customHeight="1" x14ac:dyDescent="0.25">
      <c r="AH2148" s="198" t="s">
        <v>135</v>
      </c>
      <c r="AI2148" s="156">
        <f>_xll.qlCalendarAdvance("TARGET",AI2147,AH2148,"mf")</f>
        <v>51089</v>
      </c>
      <c r="AJ2148" s="199">
        <f>_xll.xlShmInterpRateFwd(curveName,AI2148,,5,AI2149)</f>
        <v>1.7005348572602337E-2</v>
      </c>
    </row>
    <row r="2149" spans="34:36" ht="11.25" customHeight="1" x14ac:dyDescent="0.25">
      <c r="AH2149" s="198" t="s">
        <v>135</v>
      </c>
      <c r="AI2149" s="156">
        <f>_xll.qlCalendarAdvance("TARGET",AI2148,AH2149,"mf")</f>
        <v>51096</v>
      </c>
      <c r="AJ2149" s="199">
        <f>_xll.xlShmInterpRateFwd(curveName,AI2149,,5,AI2150)</f>
        <v>1.699807480920364E-2</v>
      </c>
    </row>
    <row r="2150" spans="34:36" ht="11.25" customHeight="1" x14ac:dyDescent="0.25">
      <c r="AH2150" s="198" t="s">
        <v>135</v>
      </c>
      <c r="AI2150" s="156">
        <f>_xll.qlCalendarAdvance("TARGET",AI2149,AH2150,"mf")</f>
        <v>51103</v>
      </c>
      <c r="AJ2150" s="199">
        <f>_xll.xlShmInterpRateFwd(curveName,AI2150,,5,AI2151)</f>
        <v>1.6990819874377377E-2</v>
      </c>
    </row>
    <row r="2151" spans="34:36" ht="11.25" customHeight="1" x14ac:dyDescent="0.25">
      <c r="AH2151" s="198" t="s">
        <v>135</v>
      </c>
      <c r="AI2151" s="156">
        <f>_xll.qlCalendarAdvance("TARGET",AI2150,AH2151,"mf")</f>
        <v>51110</v>
      </c>
      <c r="AJ2151" s="199">
        <f>_xll.xlShmInterpRateFwd(curveName,AI2151,,5,AI2152)</f>
        <v>1.6983583944741639E-2</v>
      </c>
    </row>
    <row r="2152" spans="34:36" ht="11.25" customHeight="1" x14ac:dyDescent="0.25">
      <c r="AH2152" s="198" t="s">
        <v>135</v>
      </c>
      <c r="AI2152" s="156">
        <f>_xll.qlCalendarAdvance("TARGET",AI2151,AH2152,"mf")</f>
        <v>51117</v>
      </c>
      <c r="AJ2152" s="199">
        <f>_xll.xlShmInterpRateFwd(curveName,AI2152,,5,AI2153)</f>
        <v>1.6976367196943329E-2</v>
      </c>
    </row>
    <row r="2153" spans="34:36" ht="11.25" customHeight="1" x14ac:dyDescent="0.25">
      <c r="AH2153" s="198" t="s">
        <v>135</v>
      </c>
      <c r="AI2153" s="156">
        <f>_xll.qlCalendarAdvance("TARGET",AI2152,AH2153,"mf")</f>
        <v>51124</v>
      </c>
      <c r="AJ2153" s="199">
        <f>_xll.xlShmInterpRateFwd(curveName,AI2153,,5,AI2154)</f>
        <v>1.6969169807600236E-2</v>
      </c>
    </row>
    <row r="2154" spans="34:36" ht="11.25" customHeight="1" x14ac:dyDescent="0.25">
      <c r="AH2154" s="198" t="s">
        <v>135</v>
      </c>
      <c r="AI2154" s="156">
        <f>_xll.qlCalendarAdvance("TARGET",AI2153,AH2154,"mf")</f>
        <v>51131</v>
      </c>
      <c r="AJ2154" s="199">
        <f>_xll.xlShmInterpRateFwd(curveName,AI2154,,5,AI2155)</f>
        <v>1.696199195338792E-2</v>
      </c>
    </row>
    <row r="2155" spans="34:36" ht="11.25" customHeight="1" x14ac:dyDescent="0.25">
      <c r="AH2155" s="198" t="s">
        <v>135</v>
      </c>
      <c r="AI2155" s="156">
        <f>_xll.qlCalendarAdvance("TARGET",AI2154,AH2155,"mf")</f>
        <v>51138</v>
      </c>
      <c r="AJ2155" s="199">
        <f>_xll.xlShmInterpRateFwd(curveName,AI2155,,5,AI2156)</f>
        <v>1.6954833810906487E-2</v>
      </c>
    </row>
    <row r="2156" spans="34:36" ht="11.25" customHeight="1" x14ac:dyDescent="0.25">
      <c r="AH2156" s="198" t="s">
        <v>135</v>
      </c>
      <c r="AI2156" s="156">
        <f>_xll.qlCalendarAdvance("TARGET",AI2155,AH2156,"mf")</f>
        <v>51145</v>
      </c>
      <c r="AJ2156" s="199">
        <f>_xll.xlShmInterpRateFwd(curveName,AI2156,,5,AI2157)</f>
        <v>1.6947695556808029E-2</v>
      </c>
    </row>
    <row r="2157" spans="34:36" ht="11.25" customHeight="1" x14ac:dyDescent="0.25">
      <c r="AH2157" s="198" t="s">
        <v>135</v>
      </c>
      <c r="AI2157" s="156">
        <f>_xll.qlCalendarAdvance("TARGET",AI2156,AH2157,"mf")</f>
        <v>51152</v>
      </c>
      <c r="AJ2157" s="199">
        <f>_xll.xlShmInterpRateFwd(curveName,AI2157,,5,AI2158)</f>
        <v>1.6940577367756074E-2</v>
      </c>
    </row>
    <row r="2158" spans="34:36" ht="11.25" customHeight="1" x14ac:dyDescent="0.25">
      <c r="AH2158" s="198" t="s">
        <v>135</v>
      </c>
      <c r="AI2158" s="156">
        <f>_xll.qlCalendarAdvance("TARGET",AI2157,AH2158,"mf")</f>
        <v>51159</v>
      </c>
      <c r="AJ2158" s="199">
        <f>_xll.xlShmInterpRateFwd(curveName,AI2158,,5,AI2159)</f>
        <v>1.6933479420327111E-2</v>
      </c>
    </row>
    <row r="2159" spans="34:36" ht="11.25" customHeight="1" x14ac:dyDescent="0.25">
      <c r="AH2159" s="198" t="s">
        <v>135</v>
      </c>
      <c r="AI2159" s="156">
        <f>_xll.qlCalendarAdvance("TARGET",AI2158,AH2159,"mf")</f>
        <v>51166</v>
      </c>
      <c r="AJ2159" s="199">
        <f>_xll.xlShmInterpRateFwd(curveName,AI2159,,5,AI2160)</f>
        <v>1.692640189121913E-2</v>
      </c>
    </row>
    <row r="2160" spans="34:36" ht="11.25" customHeight="1" x14ac:dyDescent="0.25">
      <c r="AH2160" s="198" t="s">
        <v>135</v>
      </c>
      <c r="AI2160" s="156">
        <f>_xll.qlCalendarAdvance("TARGET",AI2159,AH2160,"mf")</f>
        <v>51173</v>
      </c>
      <c r="AJ2160" s="199">
        <f>_xll.xlShmInterpRateFwd(curveName,AI2160,,5,AI2161)</f>
        <v>1.6919344957031509E-2</v>
      </c>
    </row>
    <row r="2161" spans="34:36" ht="11.25" customHeight="1" x14ac:dyDescent="0.25">
      <c r="AH2161" s="198" t="s">
        <v>135</v>
      </c>
      <c r="AI2161" s="156">
        <f>_xll.qlCalendarAdvance("TARGET",AI2160,AH2161,"mf")</f>
        <v>51180</v>
      </c>
      <c r="AJ2161" s="199">
        <f>_xll.xlShmInterpRateFwd(curveName,AI2161,,5,AI2162)</f>
        <v>1.6912308794421398E-2</v>
      </c>
    </row>
    <row r="2162" spans="34:36" ht="11.25" customHeight="1" x14ac:dyDescent="0.25">
      <c r="AH2162" s="198" t="s">
        <v>135</v>
      </c>
      <c r="AI2162" s="156">
        <f>_xll.qlCalendarAdvance("TARGET",AI2161,AH2162,"mf")</f>
        <v>51187</v>
      </c>
      <c r="AJ2162" s="199">
        <f>_xll.xlShmInterpRateFwd(curveName,AI2162,,5,AI2163)</f>
        <v>1.6905293580005261E-2</v>
      </c>
    </row>
    <row r="2163" spans="34:36" ht="11.25" customHeight="1" x14ac:dyDescent="0.25">
      <c r="AH2163" s="198" t="s">
        <v>135</v>
      </c>
      <c r="AI2163" s="156">
        <f>_xll.qlCalendarAdvance("TARGET",AI2162,AH2163,"mf")</f>
        <v>51194</v>
      </c>
      <c r="AJ2163" s="199">
        <f>_xll.xlShmInterpRateFwd(curveName,AI2163,,5,AI2164)</f>
        <v>1.6898299490439979E-2</v>
      </c>
    </row>
    <row r="2164" spans="34:36" ht="11.25" customHeight="1" x14ac:dyDescent="0.25">
      <c r="AH2164" s="198" t="s">
        <v>135</v>
      </c>
      <c r="AI2164" s="156">
        <f>_xll.qlCalendarAdvance("TARGET",AI2163,AH2164,"mf")</f>
        <v>51201</v>
      </c>
      <c r="AJ2164" s="199">
        <f>_xll.xlShmInterpRateFwd(curveName,AI2164,,5,AI2165)</f>
        <v>1.6891326702359117E-2</v>
      </c>
    </row>
    <row r="2165" spans="34:36" ht="11.25" customHeight="1" x14ac:dyDescent="0.25">
      <c r="AH2165" s="198" t="s">
        <v>135</v>
      </c>
      <c r="AI2165" s="156">
        <f>_xll.qlCalendarAdvance("TARGET",AI2164,AH2165,"mf")</f>
        <v>51208</v>
      </c>
      <c r="AJ2165" s="199">
        <f>_xll.xlShmInterpRateFwd(curveName,AI2165,,5,AI2166)</f>
        <v>1.6884375392390304E-2</v>
      </c>
    </row>
    <row r="2166" spans="34:36" ht="11.25" customHeight="1" x14ac:dyDescent="0.25">
      <c r="AH2166" s="198" t="s">
        <v>135</v>
      </c>
      <c r="AI2166" s="156">
        <f>_xll.qlCalendarAdvance("TARGET",AI2165,AH2166,"mf")</f>
        <v>51215</v>
      </c>
      <c r="AJ2166" s="199">
        <f>_xll.xlShmInterpRateFwd(curveName,AI2166,,5,AI2167)</f>
        <v>1.6877445737103119E-2</v>
      </c>
    </row>
    <row r="2167" spans="34:36" ht="11.25" customHeight="1" x14ac:dyDescent="0.25">
      <c r="AH2167" s="198" t="s">
        <v>135</v>
      </c>
      <c r="AI2167" s="156">
        <f>_xll.qlCalendarAdvance("TARGET",AI2166,AH2167,"mf")</f>
        <v>51222</v>
      </c>
      <c r="AJ2167" s="199">
        <f>_xll.xlShmInterpRateFwd(curveName,AI2167,,5,AI2168)</f>
        <v>1.6870537912899011E-2</v>
      </c>
    </row>
    <row r="2168" spans="34:36" ht="11.25" customHeight="1" x14ac:dyDescent="0.25">
      <c r="AH2168" s="198" t="s">
        <v>135</v>
      </c>
      <c r="AI2168" s="156">
        <f>_xll.qlCalendarAdvance("TARGET",AI2167,AH2168,"mf")</f>
        <v>51229</v>
      </c>
      <c r="AJ2168" s="199">
        <f>_xll.xlShmInterpRateFwd(curveName,AI2168,,5,AI2169)</f>
        <v>1.6863652096306733E-2</v>
      </c>
    </row>
    <row r="2169" spans="34:36" ht="11.25" customHeight="1" x14ac:dyDescent="0.25">
      <c r="AH2169" s="198" t="s">
        <v>135</v>
      </c>
      <c r="AI2169" s="156">
        <f>_xll.qlCalendarAdvance("TARGET",AI2168,AH2169,"mf")</f>
        <v>51236</v>
      </c>
      <c r="AJ2169" s="199">
        <f>_xll.xlShmInterpRateFwd(curveName,AI2169,,5,AI2170)</f>
        <v>1.6856788464011317E-2</v>
      </c>
    </row>
    <row r="2170" spans="34:36" ht="11.25" customHeight="1" x14ac:dyDescent="0.25">
      <c r="AH2170" s="198" t="s">
        <v>135</v>
      </c>
      <c r="AI2170" s="156">
        <f>_xll.qlCalendarAdvance("TARGET",AI2169,AH2170,"mf")</f>
        <v>51243</v>
      </c>
      <c r="AJ2170" s="199">
        <f>_xll.xlShmInterpRateFwd(curveName,AI2170,,5,AI2171)</f>
        <v>1.6849947192604978E-2</v>
      </c>
    </row>
    <row r="2171" spans="34:36" ht="11.25" customHeight="1" x14ac:dyDescent="0.25">
      <c r="AH2171" s="198" t="s">
        <v>135</v>
      </c>
      <c r="AI2171" s="156">
        <f>_xll.qlCalendarAdvance("TARGET",AI2170,AH2171,"mf")</f>
        <v>51250</v>
      </c>
      <c r="AJ2171" s="199">
        <f>_xll.xlShmInterpRateFwd(curveName,AI2171,,5,AI2172)</f>
        <v>1.6843031122763905E-2</v>
      </c>
    </row>
    <row r="2172" spans="34:36" ht="11.25" customHeight="1" x14ac:dyDescent="0.25">
      <c r="AH2172" s="198" t="s">
        <v>135</v>
      </c>
      <c r="AI2172" s="156">
        <f>_xll.qlCalendarAdvance("TARGET",AI2171,AH2172,"mf")</f>
        <v>51258</v>
      </c>
      <c r="AJ2172" s="199">
        <f>_xll.xlShmInterpRateFwd(curveName,AI2172,,5,AI2173)</f>
        <v>1.6835363443618825E-2</v>
      </c>
    </row>
    <row r="2173" spans="34:36" ht="11.25" customHeight="1" x14ac:dyDescent="0.25">
      <c r="AH2173" s="198" t="s">
        <v>135</v>
      </c>
      <c r="AI2173" s="156">
        <f>_xll.qlCalendarAdvance("TARGET",AI2172,AH2173,"mf")</f>
        <v>51265</v>
      </c>
      <c r="AJ2173" s="199">
        <f>_xll.xlShmInterpRateFwd(curveName,AI2173,,5,AI2174)</f>
        <v>1.6828593599286887E-2</v>
      </c>
    </row>
    <row r="2174" spans="34:36" ht="11.25" customHeight="1" x14ac:dyDescent="0.25">
      <c r="AH2174" s="198" t="s">
        <v>135</v>
      </c>
      <c r="AI2174" s="156">
        <f>_xll.qlCalendarAdvance("TARGET",AI2173,AH2174,"mf")</f>
        <v>51272</v>
      </c>
      <c r="AJ2174" s="199">
        <f>_xll.xlShmInterpRateFwd(curveName,AI2174,,5,AI2175)</f>
        <v>1.6821846847627681E-2</v>
      </c>
    </row>
    <row r="2175" spans="34:36" ht="11.25" customHeight="1" x14ac:dyDescent="0.25">
      <c r="AH2175" s="198" t="s">
        <v>135</v>
      </c>
      <c r="AI2175" s="156">
        <f>_xll.qlCalendarAdvance("TARGET",AI2174,AH2175,"mf")</f>
        <v>51279</v>
      </c>
      <c r="AJ2175" s="199">
        <f>_xll.xlShmInterpRateFwd(curveName,AI2175,,5,AI2176)</f>
        <v>1.6815123365279128E-2</v>
      </c>
    </row>
    <row r="2176" spans="34:36" ht="11.25" customHeight="1" x14ac:dyDescent="0.25">
      <c r="AH2176" s="198" t="s">
        <v>135</v>
      </c>
      <c r="AI2176" s="156">
        <f>_xll.qlCalendarAdvance("TARGET",AI2175,AH2176,"mf")</f>
        <v>51286</v>
      </c>
      <c r="AJ2176" s="199">
        <f>_xll.xlShmInterpRateFwd(curveName,AI2176,,5,AI2177)</f>
        <v>1.6808423328890605E-2</v>
      </c>
    </row>
    <row r="2177" spans="34:36" ht="11.25" customHeight="1" x14ac:dyDescent="0.25">
      <c r="AH2177" s="198" t="s">
        <v>135</v>
      </c>
      <c r="AI2177" s="156">
        <f>_xll.qlCalendarAdvance("TARGET",AI2176,AH2177,"mf")</f>
        <v>51293</v>
      </c>
      <c r="AJ2177" s="199">
        <f>_xll.xlShmInterpRateFwd(curveName,AI2177,,5,AI2178)</f>
        <v>1.6801746915070824E-2</v>
      </c>
    </row>
    <row r="2178" spans="34:36" ht="11.25" customHeight="1" x14ac:dyDescent="0.25">
      <c r="AH2178" s="198" t="s">
        <v>135</v>
      </c>
      <c r="AI2178" s="156">
        <f>_xll.qlCalendarAdvance("TARGET",AI2177,AH2178,"mf")</f>
        <v>51300</v>
      </c>
      <c r="AJ2178" s="199">
        <f>_xll.xlShmInterpRateFwd(curveName,AI2178,,5,AI2179)</f>
        <v>1.6795094300486313E-2</v>
      </c>
    </row>
    <row r="2179" spans="34:36" ht="11.25" customHeight="1" x14ac:dyDescent="0.25">
      <c r="AH2179" s="198" t="s">
        <v>135</v>
      </c>
      <c r="AI2179" s="156">
        <f>_xll.qlCalendarAdvance("TARGET",AI2178,AH2179,"mf")</f>
        <v>51307</v>
      </c>
      <c r="AJ2179" s="199">
        <f>_xll.xlShmInterpRateFwd(curveName,AI2179,,5,AI2180)</f>
        <v>1.6788465661728175E-2</v>
      </c>
    </row>
    <row r="2180" spans="34:36" ht="11.25" customHeight="1" x14ac:dyDescent="0.25">
      <c r="AH2180" s="198" t="s">
        <v>135</v>
      </c>
      <c r="AI2180" s="156">
        <f>_xll.qlCalendarAdvance("TARGET",AI2179,AH2180,"mf")</f>
        <v>51314</v>
      </c>
      <c r="AJ2180" s="199">
        <f>_xll.xlShmInterpRateFwd(curveName,AI2180,,5,AI2181)</f>
        <v>1.6781861175491665E-2</v>
      </c>
    </row>
    <row r="2181" spans="34:36" ht="11.25" customHeight="1" x14ac:dyDescent="0.25">
      <c r="AH2181" s="198" t="s">
        <v>135</v>
      </c>
      <c r="AI2181" s="156">
        <f>_xll.qlCalendarAdvance("TARGET",AI2180,AH2181,"mf")</f>
        <v>51321</v>
      </c>
      <c r="AJ2181" s="199">
        <f>_xll.xlShmInterpRateFwd(curveName,AI2181,,5,AI2182)</f>
        <v>1.6775281018344489E-2</v>
      </c>
    </row>
    <row r="2182" spans="34:36" ht="11.25" customHeight="1" x14ac:dyDescent="0.25">
      <c r="AH2182" s="198" t="s">
        <v>135</v>
      </c>
      <c r="AI2182" s="156">
        <f>_xll.qlCalendarAdvance("TARGET",AI2181,AH2182,"mf")</f>
        <v>51328</v>
      </c>
      <c r="AJ2182" s="199">
        <f>_xll.xlShmInterpRateFwd(curveName,AI2182,,5,AI2183)</f>
        <v>1.6768725366981686E-2</v>
      </c>
    </row>
    <row r="2183" spans="34:36" ht="11.25" customHeight="1" x14ac:dyDescent="0.25">
      <c r="AH2183" s="198" t="s">
        <v>135</v>
      </c>
      <c r="AI2183" s="156">
        <f>_xll.qlCalendarAdvance("TARGET",AI2182,AH2183,"mf")</f>
        <v>51335</v>
      </c>
      <c r="AJ2183" s="199">
        <f>_xll.xlShmInterpRateFwd(curveName,AI2183,,5,AI2184)</f>
        <v>1.6762194397982322E-2</v>
      </c>
    </row>
    <row r="2184" spans="34:36" ht="11.25" customHeight="1" x14ac:dyDescent="0.25">
      <c r="AH2184" s="198" t="s">
        <v>135</v>
      </c>
      <c r="AI2184" s="156">
        <f>_xll.qlCalendarAdvance("TARGET",AI2183,AH2184,"mf")</f>
        <v>51342</v>
      </c>
      <c r="AJ2184" s="199">
        <f>_xll.xlShmInterpRateFwd(curveName,AI2184,,5,AI2185)</f>
        <v>1.6755688288029636E-2</v>
      </c>
    </row>
    <row r="2185" spans="34:36" ht="11.25" customHeight="1" x14ac:dyDescent="0.25">
      <c r="AH2185" s="198" t="s">
        <v>135</v>
      </c>
      <c r="AI2185" s="156">
        <f>_xll.qlCalendarAdvance("TARGET",AI2184,AH2185,"mf")</f>
        <v>51349</v>
      </c>
      <c r="AJ2185" s="199">
        <f>_xll.xlShmInterpRateFwd(curveName,AI2185,,5,AI2186)</f>
        <v>1.6749207213708282E-2</v>
      </c>
    </row>
    <row r="2186" spans="34:36" ht="11.25" customHeight="1" x14ac:dyDescent="0.25">
      <c r="AH2186" s="198" t="s">
        <v>135</v>
      </c>
      <c r="AI2186" s="156">
        <f>_xll.qlCalendarAdvance("TARGET",AI2185,AH2186,"mf")</f>
        <v>51356</v>
      </c>
      <c r="AJ2186" s="199">
        <f>_xll.xlShmInterpRateFwd(curveName,AI2186,,5,AI2187)</f>
        <v>1.674275135170707E-2</v>
      </c>
    </row>
    <row r="2187" spans="34:36" ht="11.25" customHeight="1" x14ac:dyDescent="0.25">
      <c r="AH2187" s="198" t="s">
        <v>135</v>
      </c>
      <c r="AI2187" s="156">
        <f>_xll.qlCalendarAdvance("TARGET",AI2186,AH2187,"mf")</f>
        <v>51363</v>
      </c>
      <c r="AJ2187" s="199">
        <f>_xll.xlShmInterpRateFwd(curveName,AI2187,,5,AI2188)</f>
        <v>1.6736320878622039E-2</v>
      </c>
    </row>
    <row r="2188" spans="34:36" ht="11.25" customHeight="1" x14ac:dyDescent="0.25">
      <c r="AH2188" s="198" t="s">
        <v>135</v>
      </c>
      <c r="AI2188" s="156">
        <f>_xll.qlCalendarAdvance("TARGET",AI2187,AH2188,"mf")</f>
        <v>51370</v>
      </c>
      <c r="AJ2188" s="199">
        <f>_xll.xlShmInterpRateFwd(curveName,AI2188,,5,AI2189)</f>
        <v>1.6729915971089662E-2</v>
      </c>
    </row>
    <row r="2189" spans="34:36" ht="11.25" customHeight="1" x14ac:dyDescent="0.25">
      <c r="AH2189" s="198" t="s">
        <v>135</v>
      </c>
      <c r="AI2189" s="156">
        <f>_xll.qlCalendarAdvance("TARGET",AI2188,AH2189,"mf")</f>
        <v>51377</v>
      </c>
      <c r="AJ2189" s="199">
        <f>_xll.xlShmInterpRateFwd(curveName,AI2189,,5,AI2190)</f>
        <v>1.6723536805757909E-2</v>
      </c>
    </row>
    <row r="2190" spans="34:36" ht="11.25" customHeight="1" x14ac:dyDescent="0.25">
      <c r="AH2190" s="198" t="s">
        <v>135</v>
      </c>
      <c r="AI2190" s="156">
        <f>_xll.qlCalendarAdvance("TARGET",AI2189,AH2190,"mf")</f>
        <v>51384</v>
      </c>
      <c r="AJ2190" s="199">
        <f>_xll.xlShmInterpRateFwd(curveName,AI2190,,5,AI2191)</f>
        <v>1.6717183559257276E-2</v>
      </c>
    </row>
    <row r="2191" spans="34:36" ht="11.25" customHeight="1" x14ac:dyDescent="0.25">
      <c r="AH2191" s="198" t="s">
        <v>135</v>
      </c>
      <c r="AI2191" s="156">
        <f>_xll.qlCalendarAdvance("TARGET",AI2190,AH2191,"mf")</f>
        <v>51391</v>
      </c>
      <c r="AJ2191" s="199">
        <f>_xll.xlShmInterpRateFwd(curveName,AI2191,,5,AI2192)</f>
        <v>1.6710856408212363E-2</v>
      </c>
    </row>
    <row r="2192" spans="34:36" ht="11.25" customHeight="1" x14ac:dyDescent="0.25">
      <c r="AH2192" s="198" t="s">
        <v>135</v>
      </c>
      <c r="AI2192" s="156">
        <f>_xll.qlCalendarAdvance("TARGET",AI2191,AH2192,"mf")</f>
        <v>51398</v>
      </c>
      <c r="AJ2192" s="199">
        <f>_xll.xlShmInterpRateFwd(curveName,AI2192,,5,AI2193)</f>
        <v>1.6704555529270849E-2</v>
      </c>
    </row>
    <row r="2193" spans="34:36" ht="11.25" customHeight="1" x14ac:dyDescent="0.25">
      <c r="AH2193" s="198" t="s">
        <v>135</v>
      </c>
      <c r="AI2193" s="156">
        <f>_xll.qlCalendarAdvance("TARGET",AI2192,AH2193,"mf")</f>
        <v>51405</v>
      </c>
      <c r="AJ2193" s="199">
        <f>_xll.xlShmInterpRateFwd(curveName,AI2193,,5,AI2194)</f>
        <v>1.6698281099057154E-2</v>
      </c>
    </row>
    <row r="2194" spans="34:36" ht="11.25" customHeight="1" x14ac:dyDescent="0.25">
      <c r="AH2194" s="198" t="s">
        <v>135</v>
      </c>
      <c r="AI2194" s="156">
        <f>_xll.qlCalendarAdvance("TARGET",AI2193,AH2194,"mf")</f>
        <v>51412</v>
      </c>
      <c r="AJ2194" s="199">
        <f>_xll.xlShmInterpRateFwd(curveName,AI2194,,5,AI2195)</f>
        <v>1.6692033294207199E-2</v>
      </c>
    </row>
    <row r="2195" spans="34:36" ht="11.25" customHeight="1" x14ac:dyDescent="0.25">
      <c r="AH2195" s="198" t="s">
        <v>135</v>
      </c>
      <c r="AI2195" s="156">
        <f>_xll.qlCalendarAdvance("TARGET",AI2194,AH2195,"mf")</f>
        <v>51419</v>
      </c>
      <c r="AJ2195" s="199">
        <f>_xll.xlShmInterpRateFwd(curveName,AI2195,,5,AI2196)</f>
        <v>1.6685812291356801E-2</v>
      </c>
    </row>
    <row r="2196" spans="34:36" ht="11.25" customHeight="1" x14ac:dyDescent="0.25">
      <c r="AH2196" s="198" t="s">
        <v>135</v>
      </c>
      <c r="AI2196" s="156">
        <f>_xll.qlCalendarAdvance("TARGET",AI2195,AH2196,"mf")</f>
        <v>51426</v>
      </c>
      <c r="AJ2196" s="199">
        <f>_xll.xlShmInterpRateFwd(curveName,AI2196,,5,AI2197)</f>
        <v>1.6679618267130124E-2</v>
      </c>
    </row>
    <row r="2197" spans="34:36" ht="11.25" customHeight="1" x14ac:dyDescent="0.25">
      <c r="AH2197" s="198" t="s">
        <v>135</v>
      </c>
      <c r="AI2197" s="156">
        <f>_xll.qlCalendarAdvance("TARGET",AI2196,AH2197,"mf")</f>
        <v>51433</v>
      </c>
      <c r="AJ2197" s="199">
        <f>_xll.xlShmInterpRateFwd(curveName,AI2197,,5,AI2198)</f>
        <v>1.6673451398174399E-2</v>
      </c>
    </row>
    <row r="2198" spans="34:36" ht="11.25" customHeight="1" x14ac:dyDescent="0.25">
      <c r="AH2198" s="198" t="s">
        <v>135</v>
      </c>
      <c r="AI2198" s="156">
        <f>_xll.qlCalendarAdvance("TARGET",AI2197,AH2198,"mf")</f>
        <v>51440</v>
      </c>
      <c r="AJ2198" s="199">
        <f>_xll.xlShmInterpRateFwd(curveName,AI2198,,5,AI2199)</f>
        <v>1.6667311861107828E-2</v>
      </c>
    </row>
    <row r="2199" spans="34:36" ht="11.25" customHeight="1" x14ac:dyDescent="0.25">
      <c r="AH2199" s="198" t="s">
        <v>135</v>
      </c>
      <c r="AI2199" s="156">
        <f>_xll.qlCalendarAdvance("TARGET",AI2198,AH2199,"mf")</f>
        <v>51447</v>
      </c>
      <c r="AJ2199" s="199">
        <f>_xll.xlShmInterpRateFwd(curveName,AI2199,,5,AI2200)</f>
        <v>1.6661199832589069E-2</v>
      </c>
    </row>
    <row r="2200" spans="34:36" ht="11.25" customHeight="1" x14ac:dyDescent="0.25">
      <c r="AH2200" s="198" t="s">
        <v>135</v>
      </c>
      <c r="AI2200" s="156">
        <f>_xll.qlCalendarAdvance("TARGET",AI2199,AH2200,"mf")</f>
        <v>51454</v>
      </c>
      <c r="AJ2200" s="199">
        <f>_xll.xlShmInterpRateFwd(curveName,AI2200,,5,AI2201)</f>
        <v>1.6655115489224576E-2</v>
      </c>
    </row>
    <row r="2201" spans="34:36" ht="11.25" customHeight="1" x14ac:dyDescent="0.25">
      <c r="AH2201" s="198" t="s">
        <v>135</v>
      </c>
      <c r="AI2201" s="156">
        <f>_xll.qlCalendarAdvance("TARGET",AI2200,AH2201,"mf")</f>
        <v>51461</v>
      </c>
      <c r="AJ2201" s="199">
        <f>_xll.xlShmInterpRateFwd(curveName,AI2201,,5,AI2202)</f>
        <v>1.6649059007655474E-2</v>
      </c>
    </row>
    <row r="2202" spans="34:36" ht="11.25" customHeight="1" x14ac:dyDescent="0.25">
      <c r="AH2202" s="198" t="s">
        <v>135</v>
      </c>
      <c r="AI2202" s="156">
        <f>_xll.qlCalendarAdvance("TARGET",AI2201,AH2202,"mf")</f>
        <v>51468</v>
      </c>
      <c r="AJ2202" s="199">
        <f>_xll.xlShmInterpRateFwd(curveName,AI2202,,5,AI2203)</f>
        <v>1.664303056452282E-2</v>
      </c>
    </row>
    <row r="2203" spans="34:36" ht="11.25" customHeight="1" x14ac:dyDescent="0.25">
      <c r="AH2203" s="198" t="s">
        <v>135</v>
      </c>
      <c r="AI2203" s="156">
        <f>_xll.qlCalendarAdvance("TARGET",AI2202,AH2203,"mf")</f>
        <v>51475</v>
      </c>
      <c r="AJ2203" s="199">
        <f>_xll.xlShmInterpRateFwd(curveName,AI2203,,5,AI2204)</f>
        <v>1.6637030336450215E-2</v>
      </c>
    </row>
    <row r="2204" spans="34:36" ht="11.25" customHeight="1" x14ac:dyDescent="0.25">
      <c r="AH2204" s="198" t="s">
        <v>135</v>
      </c>
      <c r="AI2204" s="156">
        <f>_xll.qlCalendarAdvance("TARGET",AI2203,AH2204,"mf")</f>
        <v>51482</v>
      </c>
      <c r="AJ2204" s="199">
        <f>_xll.xlShmInterpRateFwd(curveName,AI2204,,5,AI2205)</f>
        <v>1.6631058500090154E-2</v>
      </c>
    </row>
    <row r="2205" spans="34:36" ht="11.25" customHeight="1" x14ac:dyDescent="0.25">
      <c r="AH2205" s="198" t="s">
        <v>135</v>
      </c>
      <c r="AI2205" s="156">
        <f>_xll.qlCalendarAdvance("TARGET",AI2204,AH2205,"mf")</f>
        <v>51489</v>
      </c>
      <c r="AJ2205" s="199">
        <f>_xll.xlShmInterpRateFwd(curveName,AI2205,,5,AI2206)</f>
        <v>1.6625070746333469E-2</v>
      </c>
    </row>
    <row r="2206" spans="34:36" ht="11.25" customHeight="1" x14ac:dyDescent="0.25">
      <c r="AH2206" s="198" t="s">
        <v>135</v>
      </c>
      <c r="AI2206" s="156">
        <f>_xll.qlCalendarAdvance("TARGET",AI2205,AH2206,"mf")</f>
        <v>51497</v>
      </c>
      <c r="AJ2206" s="199">
        <f>_xll.xlShmInterpRateFwd(curveName,AI2206,,5,AI2207)</f>
        <v>1.6618358133936893E-2</v>
      </c>
    </row>
    <row r="2207" spans="34:36" ht="11.25" customHeight="1" x14ac:dyDescent="0.25">
      <c r="AH2207" s="198" t="s">
        <v>135</v>
      </c>
      <c r="AI2207" s="156">
        <f>_xll.qlCalendarAdvance("TARGET",AI2206,AH2207,"mf")</f>
        <v>51504</v>
      </c>
      <c r="AJ2207" s="199">
        <f>_xll.xlShmInterpRateFwd(curveName,AI2207,,5,AI2208)</f>
        <v>1.6612476678545124E-2</v>
      </c>
    </row>
    <row r="2208" spans="34:36" ht="11.25" customHeight="1" x14ac:dyDescent="0.25">
      <c r="AH2208" s="198" t="s">
        <v>135</v>
      </c>
      <c r="AI2208" s="156">
        <f>_xll.qlCalendarAdvance("TARGET",AI2207,AH2208,"mf")</f>
        <v>51511</v>
      </c>
      <c r="AJ2208" s="199">
        <f>_xll.xlShmInterpRateFwd(curveName,AI2208,,5,AI2209)</f>
        <v>1.6606624346601165E-2</v>
      </c>
    </row>
    <row r="2209" spans="34:36" ht="11.25" customHeight="1" x14ac:dyDescent="0.25">
      <c r="AH2209" s="198" t="s">
        <v>135</v>
      </c>
      <c r="AI2209" s="156">
        <f>_xll.qlCalendarAdvance("TARGET",AI2208,AH2209,"mf")</f>
        <v>51518</v>
      </c>
      <c r="AJ2209" s="199">
        <f>_xll.xlShmInterpRateFwd(curveName,AI2209,,5,AI2210)</f>
        <v>1.6600801314774555E-2</v>
      </c>
    </row>
    <row r="2210" spans="34:36" ht="11.25" customHeight="1" x14ac:dyDescent="0.25">
      <c r="AH2210" s="198" t="s">
        <v>135</v>
      </c>
      <c r="AI2210" s="156">
        <f>_xll.qlCalendarAdvance("TARGET",AI2209,AH2210,"mf")</f>
        <v>51525</v>
      </c>
      <c r="AJ2210" s="199">
        <f>_xll.xlShmInterpRateFwd(curveName,AI2210,,5,AI2211)</f>
        <v>1.6595007759676844E-2</v>
      </c>
    </row>
    <row r="2211" spans="34:36" ht="11.25" customHeight="1" x14ac:dyDescent="0.25">
      <c r="AH2211" s="198" t="s">
        <v>135</v>
      </c>
      <c r="AI2211" s="156">
        <f>_xll.qlCalendarAdvance("TARGET",AI2210,AH2211,"mf")</f>
        <v>51532</v>
      </c>
      <c r="AJ2211" s="199">
        <f>_xll.xlShmInterpRateFwd(curveName,AI2211,,5,AI2212)</f>
        <v>1.6589243857931108E-2</v>
      </c>
    </row>
    <row r="2212" spans="34:36" ht="11.25" customHeight="1" x14ac:dyDescent="0.25">
      <c r="AH2212" s="198" t="s">
        <v>135</v>
      </c>
      <c r="AI2212" s="156">
        <f>_xll.qlCalendarAdvance("TARGET",AI2211,AH2212,"mf")</f>
        <v>51539</v>
      </c>
      <c r="AJ2212" s="199">
        <f>_xll.xlShmInterpRateFwd(curveName,AI2212,,5,AI2213)</f>
        <v>1.6583509786189332E-2</v>
      </c>
    </row>
    <row r="2213" spans="34:36" ht="11.25" customHeight="1" x14ac:dyDescent="0.25">
      <c r="AH2213" s="198" t="s">
        <v>135</v>
      </c>
      <c r="AI2213" s="156">
        <f>_xll.qlCalendarAdvance("TARGET",AI2212,AH2213,"mf")</f>
        <v>51546</v>
      </c>
      <c r="AJ2213" s="199">
        <f>_xll.xlShmInterpRateFwd(curveName,AI2213,,5,AI2214)</f>
        <v>1.6577805721086074E-2</v>
      </c>
    </row>
    <row r="2214" spans="34:36" ht="11.25" customHeight="1" x14ac:dyDescent="0.25">
      <c r="AH2214" s="198" t="s">
        <v>135</v>
      </c>
      <c r="AI2214" s="156">
        <f>_xll.qlCalendarAdvance("TARGET",AI2213,AH2214,"mf")</f>
        <v>51553</v>
      </c>
      <c r="AJ2214" s="199">
        <f>_xll.xlShmInterpRateFwd(curveName,AI2214,,5,AI2215)</f>
        <v>1.6572131839232663E-2</v>
      </c>
    </row>
    <row r="2215" spans="34:36" ht="11.25" customHeight="1" x14ac:dyDescent="0.25">
      <c r="AH2215" s="198" t="s">
        <v>135</v>
      </c>
      <c r="AI2215" s="156">
        <f>_xll.qlCalendarAdvance("TARGET",AI2214,AH2215,"mf")</f>
        <v>51560</v>
      </c>
      <c r="AJ2215" s="199">
        <f>_xll.xlShmInterpRateFwd(curveName,AI2215,,5,AI2216)</f>
        <v>1.6566488317280928E-2</v>
      </c>
    </row>
    <row r="2216" spans="34:36" ht="11.25" customHeight="1" x14ac:dyDescent="0.25">
      <c r="AH2216" s="198" t="s">
        <v>135</v>
      </c>
      <c r="AI2216" s="156">
        <f>_xll.qlCalendarAdvance("TARGET",AI2215,AH2216,"mf")</f>
        <v>51567</v>
      </c>
      <c r="AJ2216" s="199">
        <f>_xll.xlShmInterpRateFwd(curveName,AI2216,,5,AI2217)</f>
        <v>1.6560875331871071E-2</v>
      </c>
    </row>
    <row r="2217" spans="34:36" ht="11.25" customHeight="1" x14ac:dyDescent="0.25">
      <c r="AH2217" s="198" t="s">
        <v>135</v>
      </c>
      <c r="AI2217" s="156">
        <f>_xll.qlCalendarAdvance("TARGET",AI2216,AH2217,"mf")</f>
        <v>51574</v>
      </c>
      <c r="AJ2217" s="199">
        <f>_xll.xlShmInterpRateFwd(curveName,AI2217,,5,AI2218)</f>
        <v>1.65552930596027E-2</v>
      </c>
    </row>
    <row r="2218" spans="34:36" ht="11.25" customHeight="1" x14ac:dyDescent="0.25">
      <c r="AH2218" s="198" t="s">
        <v>135</v>
      </c>
      <c r="AI2218" s="156">
        <f>_xll.qlCalendarAdvance("TARGET",AI2217,AH2218,"mf")</f>
        <v>51581</v>
      </c>
      <c r="AJ2218" s="199">
        <f>_xll.xlShmInterpRateFwd(curveName,AI2218,,5,AI2219)</f>
        <v>1.654974167723177E-2</v>
      </c>
    </row>
    <row r="2219" spans="34:36" ht="11.25" customHeight="1" x14ac:dyDescent="0.25">
      <c r="AH2219" s="198" t="s">
        <v>135</v>
      </c>
      <c r="AI2219" s="156">
        <f>_xll.qlCalendarAdvance("TARGET",AI2218,AH2219,"mf")</f>
        <v>51588</v>
      </c>
      <c r="AJ2219" s="199">
        <f>_xll.xlShmInterpRateFwd(curveName,AI2219,,5,AI2220)</f>
        <v>1.6544221361577932E-2</v>
      </c>
    </row>
    <row r="2220" spans="34:36" ht="11.25" customHeight="1" x14ac:dyDescent="0.25">
      <c r="AH2220" s="198" t="s">
        <v>135</v>
      </c>
      <c r="AI2220" s="156">
        <f>_xll.qlCalendarAdvance("TARGET",AI2219,AH2220,"mf")</f>
        <v>51595</v>
      </c>
      <c r="AJ2220" s="199">
        <f>_xll.xlShmInterpRateFwd(curveName,AI2220,,5,AI2221)</f>
        <v>1.6538732289327559E-2</v>
      </c>
    </row>
    <row r="2221" spans="34:36" ht="11.25" customHeight="1" x14ac:dyDescent="0.25">
      <c r="AH2221" s="198" t="s">
        <v>135</v>
      </c>
      <c r="AI2221" s="156">
        <f>_xll.qlCalendarAdvance("TARGET",AI2220,AH2221,"mf")</f>
        <v>51602</v>
      </c>
      <c r="AJ2221" s="199">
        <f>_xll.xlShmInterpRateFwd(curveName,AI2221,,5,AI2222)</f>
        <v>1.653327463710326E-2</v>
      </c>
    </row>
    <row r="2222" spans="34:36" ht="11.25" customHeight="1" x14ac:dyDescent="0.25">
      <c r="AH2222" s="198" t="s">
        <v>135</v>
      </c>
      <c r="AI2222" s="156">
        <f>_xll.qlCalendarAdvance("TARGET",AI2221,AH2222,"mf")</f>
        <v>51609</v>
      </c>
      <c r="AJ2222" s="199">
        <f>_xll.xlShmInterpRateFwd(curveName,AI2222,,5,AI2223)</f>
        <v>1.6527848581550788E-2</v>
      </c>
    </row>
    <row r="2223" spans="34:36" ht="11.25" customHeight="1" x14ac:dyDescent="0.25">
      <c r="AH2223" s="198" t="s">
        <v>135</v>
      </c>
      <c r="AI2223" s="156">
        <f>_xll.qlCalendarAdvance("TARGET",AI2222,AH2223,"mf")</f>
        <v>51616</v>
      </c>
      <c r="AJ2223" s="199">
        <f>_xll.xlShmInterpRateFwd(curveName,AI2223,,5,AI2224)</f>
        <v>1.6522454299298484E-2</v>
      </c>
    </row>
    <row r="2224" spans="34:36" ht="11.25" customHeight="1" x14ac:dyDescent="0.25">
      <c r="AH2224" s="198" t="s">
        <v>135</v>
      </c>
      <c r="AI2224" s="156">
        <f>_xll.qlCalendarAdvance("TARGET",AI2223,AH2224,"mf")</f>
        <v>51623</v>
      </c>
      <c r="AJ2224" s="199">
        <f>_xll.xlShmInterpRateFwd(curveName,AI2224,,5,AI2225)</f>
        <v>1.6517091966980455E-2</v>
      </c>
    </row>
    <row r="2225" spans="34:36" ht="11.25" customHeight="1" x14ac:dyDescent="0.25">
      <c r="AH2225" s="198" t="s">
        <v>135</v>
      </c>
      <c r="AI2225" s="156">
        <f>_xll.qlCalendarAdvance("TARGET",AI2224,AH2225,"mf")</f>
        <v>51630</v>
      </c>
      <c r="AJ2225" s="199">
        <f>_xll.xlShmInterpRateFwd(curveName,AI2225,,5,AI2226)</f>
        <v>1.6511761761224979E-2</v>
      </c>
    </row>
    <row r="2226" spans="34:36" ht="11.25" customHeight="1" x14ac:dyDescent="0.25">
      <c r="AH2226" s="198" t="s">
        <v>135</v>
      </c>
      <c r="AI2226" s="156">
        <f>_xll.qlCalendarAdvance("TARGET",AI2225,AH2226,"mf")</f>
        <v>51637</v>
      </c>
      <c r="AJ2226" s="199">
        <f>_xll.xlShmInterpRateFwd(curveName,AI2226,,5,AI2227)</f>
        <v>1.6506463858666102E-2</v>
      </c>
    </row>
    <row r="2227" spans="34:36" ht="11.25" customHeight="1" x14ac:dyDescent="0.25">
      <c r="AH2227" s="198" t="s">
        <v>135</v>
      </c>
      <c r="AI2227" s="156">
        <f>_xll.qlCalendarAdvance("TARGET",AI2226,AH2227,"mf")</f>
        <v>51644</v>
      </c>
      <c r="AJ2227" s="199">
        <f>_xll.xlShmInterpRateFwd(curveName,AI2227,,5,AI2228)</f>
        <v>1.6501198435961029E-2</v>
      </c>
    </row>
    <row r="2228" spans="34:36" ht="11.25" customHeight="1" x14ac:dyDescent="0.25">
      <c r="AH2228" s="198" t="s">
        <v>135</v>
      </c>
      <c r="AI2228" s="156">
        <f>_xll.qlCalendarAdvance("TARGET",AI2227,AH2228,"mf")</f>
        <v>51651</v>
      </c>
      <c r="AJ2228" s="199">
        <f>_xll.xlShmInterpRateFwd(curveName,AI2228,,5,AI2229)</f>
        <v>1.6495965669714785E-2</v>
      </c>
    </row>
    <row r="2229" spans="34:36" ht="11.25" customHeight="1" x14ac:dyDescent="0.25">
      <c r="AH2229" s="198" t="s">
        <v>135</v>
      </c>
      <c r="AI2229" s="156">
        <f>_xll.qlCalendarAdvance("TARGET",AI2228,AH2229,"mf")</f>
        <v>51658</v>
      </c>
      <c r="AJ2229" s="199">
        <f>_xll.xlShmInterpRateFwd(curveName,AI2229,,5,AI2230)</f>
        <v>1.6490765736572953E-2</v>
      </c>
    </row>
    <row r="2230" spans="34:36" ht="11.25" customHeight="1" x14ac:dyDescent="0.25">
      <c r="AH2230" s="198" t="s">
        <v>135</v>
      </c>
      <c r="AI2230" s="156">
        <f>_xll.qlCalendarAdvance("TARGET",AI2229,AH2230,"mf")</f>
        <v>51665</v>
      </c>
      <c r="AJ2230" s="199">
        <f>_xll.xlShmInterpRateFwd(curveName,AI2230,,5,AI2231)</f>
        <v>1.6485598813163697E-2</v>
      </c>
    </row>
    <row r="2231" spans="34:36" ht="11.25" customHeight="1" x14ac:dyDescent="0.25">
      <c r="AH2231" s="198" t="s">
        <v>135</v>
      </c>
      <c r="AI2231" s="156">
        <f>_xll.qlCalendarAdvance("TARGET",AI2230,AH2231,"mf")</f>
        <v>51672</v>
      </c>
      <c r="AJ2231" s="199">
        <f>_xll.xlShmInterpRateFwd(curveName,AI2231,,5,AI2232)</f>
        <v>1.6480465076126764E-2</v>
      </c>
    </row>
    <row r="2232" spans="34:36" ht="11.25" customHeight="1" x14ac:dyDescent="0.25">
      <c r="AH2232" s="198" t="s">
        <v>135</v>
      </c>
      <c r="AI2232" s="156">
        <f>_xll.qlCalendarAdvance("TARGET",AI2231,AH2232,"mf")</f>
        <v>51679</v>
      </c>
      <c r="AJ2232" s="199">
        <f>_xll.xlShmInterpRateFwd(curveName,AI2232,,5,AI2233)</f>
        <v>1.6475364702101886E-2</v>
      </c>
    </row>
    <row r="2233" spans="34:36" ht="11.25" customHeight="1" x14ac:dyDescent="0.25">
      <c r="AH2233" s="198" t="s">
        <v>135</v>
      </c>
      <c r="AI2233" s="156">
        <f>_xll.qlCalendarAdvance("TARGET",AI2232,AH2233,"mf")</f>
        <v>51686</v>
      </c>
      <c r="AJ2233" s="199">
        <f>_xll.xlShmInterpRateFwd(curveName,AI2233,,5,AI2234)</f>
        <v>1.6470297867699817E-2</v>
      </c>
    </row>
    <row r="2234" spans="34:36" ht="11.25" customHeight="1" x14ac:dyDescent="0.25">
      <c r="AH2234" s="198" t="s">
        <v>135</v>
      </c>
      <c r="AI2234" s="156">
        <f>_xll.qlCalendarAdvance("TARGET",AI2233,AH2234,"mf")</f>
        <v>51693</v>
      </c>
      <c r="AJ2234" s="199">
        <f>_xll.xlShmInterpRateFwd(curveName,AI2234,,5,AI2235)</f>
        <v>1.6465264749589235E-2</v>
      </c>
    </row>
    <row r="2235" spans="34:36" ht="11.25" customHeight="1" x14ac:dyDescent="0.25">
      <c r="AH2235" s="198" t="s">
        <v>135</v>
      </c>
      <c r="AI2235" s="156">
        <f>_xll.qlCalendarAdvance("TARGET",AI2234,AH2235,"mf")</f>
        <v>51700</v>
      </c>
      <c r="AJ2235" s="199">
        <f>_xll.xlShmInterpRateFwd(curveName,AI2235,,5,AI2236)</f>
        <v>1.6460265524369289E-2</v>
      </c>
    </row>
    <row r="2236" spans="34:36" ht="11.25" customHeight="1" x14ac:dyDescent="0.25">
      <c r="AH2236" s="198" t="s">
        <v>135</v>
      </c>
      <c r="AI2236" s="156">
        <f>_xll.qlCalendarAdvance("TARGET",AI2235,AH2236,"mf")</f>
        <v>51707</v>
      </c>
      <c r="AJ2236" s="199">
        <f>_xll.xlShmInterpRateFwd(curveName,AI2236,,5,AI2237)</f>
        <v>1.6455300368702862E-2</v>
      </c>
    </row>
    <row r="2237" spans="34:36" ht="11.25" customHeight="1" x14ac:dyDescent="0.25">
      <c r="AH2237" s="198" t="s">
        <v>135</v>
      </c>
      <c r="AI2237" s="156">
        <f>_xll.qlCalendarAdvance("TARGET",AI2236,AH2237,"mf")</f>
        <v>51714</v>
      </c>
      <c r="AJ2237" s="199">
        <f>_xll.xlShmInterpRateFwd(curveName,AI2237,,5,AI2238)</f>
        <v>1.6450369459194893E-2</v>
      </c>
    </row>
    <row r="2238" spans="34:36" ht="11.25" customHeight="1" x14ac:dyDescent="0.25">
      <c r="AH2238" s="198" t="s">
        <v>135</v>
      </c>
      <c r="AI2238" s="156">
        <f>_xll.qlCalendarAdvance("TARGET",AI2237,AH2238,"mf")</f>
        <v>51721</v>
      </c>
      <c r="AJ2238" s="199">
        <f>_xll.xlShmInterpRateFwd(curveName,AI2238,,5,AI2239)</f>
        <v>1.6445472972508257E-2</v>
      </c>
    </row>
    <row r="2239" spans="34:36" ht="11.25" customHeight="1" x14ac:dyDescent="0.25">
      <c r="AH2239" s="198" t="s">
        <v>135</v>
      </c>
      <c r="AI2239" s="156">
        <f>_xll.qlCalendarAdvance("TARGET",AI2238,AH2239,"mf")</f>
        <v>51728</v>
      </c>
      <c r="AJ2239" s="199">
        <f>_xll.xlShmInterpRateFwd(curveName,AI2239,,5,AI2240)</f>
        <v>1.6440611085259488E-2</v>
      </c>
    </row>
    <row r="2240" spans="34:36" ht="11.25" customHeight="1" x14ac:dyDescent="0.25">
      <c r="AH2240" s="198" t="s">
        <v>135</v>
      </c>
      <c r="AI2240" s="156">
        <f>_xll.qlCalendarAdvance("TARGET",AI2239,AH2240,"mf")</f>
        <v>51735</v>
      </c>
      <c r="AJ2240" s="199">
        <f>_xll.xlShmInterpRateFwd(curveName,AI2240,,5,AI2241)</f>
        <v>1.6435783974076704E-2</v>
      </c>
    </row>
    <row r="2241" spans="34:36" ht="11.25" customHeight="1" x14ac:dyDescent="0.25">
      <c r="AH2241" s="198" t="s">
        <v>135</v>
      </c>
      <c r="AI2241" s="156">
        <f>_xll.qlCalendarAdvance("TARGET",AI2240,AH2241,"mf")</f>
        <v>51742</v>
      </c>
      <c r="AJ2241" s="199">
        <f>_xll.xlShmInterpRateFwd(curveName,AI2241,,5,AI2242)</f>
        <v>1.6430991815617007E-2</v>
      </c>
    </row>
    <row r="2242" spans="34:36" ht="11.25" customHeight="1" x14ac:dyDescent="0.25">
      <c r="AH2242" s="198" t="s">
        <v>135</v>
      </c>
      <c r="AI2242" s="156">
        <f>_xll.qlCalendarAdvance("TARGET",AI2241,AH2242,"mf")</f>
        <v>51749</v>
      </c>
      <c r="AJ2242" s="199">
        <f>_xll.xlShmInterpRateFwd(curveName,AI2242,,5,AI2243)</f>
        <v>1.6426234786479574E-2</v>
      </c>
    </row>
    <row r="2243" spans="34:36" ht="11.25" customHeight="1" x14ac:dyDescent="0.25">
      <c r="AH2243" s="198" t="s">
        <v>135</v>
      </c>
      <c r="AI2243" s="156">
        <f>_xll.qlCalendarAdvance("TARGET",AI2242,AH2243,"mf")</f>
        <v>51756</v>
      </c>
      <c r="AJ2243" s="199">
        <f>_xll.xlShmInterpRateFwd(curveName,AI2243,,5,AI2244)</f>
        <v>1.64215130633447E-2</v>
      </c>
    </row>
    <row r="2244" spans="34:36" ht="11.25" customHeight="1" x14ac:dyDescent="0.25">
      <c r="AH2244" s="198" t="s">
        <v>135</v>
      </c>
      <c r="AI2244" s="156">
        <f>_xll.qlCalendarAdvance("TARGET",AI2243,AH2244,"mf")</f>
        <v>51763</v>
      </c>
      <c r="AJ2244" s="199">
        <f>_xll.xlShmInterpRateFwd(curveName,AI2244,,5,AI2245)</f>
        <v>1.6416826822799997E-2</v>
      </c>
    </row>
    <row r="2245" spans="34:36" ht="11.25" customHeight="1" x14ac:dyDescent="0.25">
      <c r="AH2245" s="198" t="s">
        <v>135</v>
      </c>
      <c r="AI2245" s="156">
        <f>_xll.qlCalendarAdvance("TARGET",AI2244,AH2245,"mf")</f>
        <v>51770</v>
      </c>
      <c r="AJ2245" s="199">
        <f>_xll.xlShmInterpRateFwd(curveName,AI2245,,5,AI2246)</f>
        <v>1.6412176241508415E-2</v>
      </c>
    </row>
    <row r="2246" spans="34:36" ht="11.25" customHeight="1" x14ac:dyDescent="0.25">
      <c r="AH2246" s="198" t="s">
        <v>135</v>
      </c>
      <c r="AI2246" s="156">
        <f>_xll.qlCalendarAdvance("TARGET",AI2245,AH2246,"mf")</f>
        <v>51777</v>
      </c>
      <c r="AJ2246" s="199">
        <f>_xll.xlShmInterpRateFwd(curveName,AI2246,,5,AI2247)</f>
        <v>1.640756149609237E-2</v>
      </c>
    </row>
    <row r="2247" spans="34:36" ht="11.25" customHeight="1" x14ac:dyDescent="0.25">
      <c r="AH2247" s="198" t="s">
        <v>135</v>
      </c>
      <c r="AI2247" s="156">
        <f>_xll.qlCalendarAdvance("TARGET",AI2246,AH2247,"mf")</f>
        <v>51784</v>
      </c>
      <c r="AJ2247" s="199">
        <f>_xll.xlShmInterpRateFwd(curveName,AI2247,,5,AI2248)</f>
        <v>1.6402982763185879E-2</v>
      </c>
    </row>
    <row r="2248" spans="34:36" ht="11.25" customHeight="1" x14ac:dyDescent="0.25">
      <c r="AH2248" s="198" t="s">
        <v>135</v>
      </c>
      <c r="AI2248" s="156">
        <f>_xll.qlCalendarAdvance("TARGET",AI2247,AH2248,"mf")</f>
        <v>51791</v>
      </c>
      <c r="AJ2248" s="199">
        <f>_xll.xlShmInterpRateFwd(curveName,AI2248,,5,AI2249)</f>
        <v>1.6398440219434582E-2</v>
      </c>
    </row>
    <row r="2249" spans="34:36" ht="11.25" customHeight="1" x14ac:dyDescent="0.25">
      <c r="AH2249" s="198" t="s">
        <v>135</v>
      </c>
      <c r="AI2249" s="156">
        <f>_xll.qlCalendarAdvance("TARGET",AI2248,AH2249,"mf")</f>
        <v>51798</v>
      </c>
      <c r="AJ2249" s="199">
        <f>_xll.xlShmInterpRateFwd(curveName,AI2249,,5,AI2250)</f>
        <v>1.6393934041449374E-2</v>
      </c>
    </row>
    <row r="2250" spans="34:36" ht="11.25" customHeight="1" x14ac:dyDescent="0.25">
      <c r="AH2250" s="198" t="s">
        <v>135</v>
      </c>
      <c r="AI2250" s="156">
        <f>_xll.qlCalendarAdvance("TARGET",AI2249,AH2250,"mf")</f>
        <v>51805</v>
      </c>
      <c r="AJ2250" s="199">
        <f>_xll.xlShmInterpRateFwd(curveName,AI2250,,5,AI2251)</f>
        <v>1.6389464405887535E-2</v>
      </c>
    </row>
    <row r="2251" spans="34:36" ht="11.25" customHeight="1" x14ac:dyDescent="0.25">
      <c r="AH2251" s="198" t="s">
        <v>135</v>
      </c>
      <c r="AI2251" s="156">
        <f>_xll.qlCalendarAdvance("TARGET",AI2250,AH2251,"mf")</f>
        <v>51812</v>
      </c>
      <c r="AJ2251" s="199">
        <f>_xll.xlShmInterpRateFwd(curveName,AI2251,,5,AI2252)</f>
        <v>1.6385031489371614E-2</v>
      </c>
    </row>
    <row r="2252" spans="34:36" ht="11.25" customHeight="1" x14ac:dyDescent="0.25">
      <c r="AH2252" s="198" t="s">
        <v>135</v>
      </c>
      <c r="AI2252" s="156">
        <f>_xll.qlCalendarAdvance("TARGET",AI2251,AH2252,"mf")</f>
        <v>51819</v>
      </c>
      <c r="AJ2252" s="199">
        <f>_xll.xlShmInterpRateFwd(curveName,AI2252,,5,AI2253)</f>
        <v>1.6380635468535781E-2</v>
      </c>
    </row>
    <row r="2253" spans="34:36" ht="11.25" customHeight="1" x14ac:dyDescent="0.25">
      <c r="AH2253" s="198" t="s">
        <v>135</v>
      </c>
      <c r="AI2253" s="156">
        <f>_xll.qlCalendarAdvance("TARGET",AI2252,AH2253,"mf")</f>
        <v>51826</v>
      </c>
      <c r="AJ2253" s="199">
        <f>_xll.xlShmInterpRateFwd(curveName,AI2253,,5,AI2254)</f>
        <v>1.6376276520002654E-2</v>
      </c>
    </row>
    <row r="2254" spans="34:36" ht="11.25" customHeight="1" x14ac:dyDescent="0.25">
      <c r="AH2254" s="198" t="s">
        <v>135</v>
      </c>
      <c r="AI2254" s="156">
        <f>_xll.qlCalendarAdvance("TARGET",AI2253,AH2254,"mf")</f>
        <v>51833</v>
      </c>
      <c r="AJ2254" s="199">
        <f>_xll.xlShmInterpRateFwd(curveName,AI2254,,5,AI2255)</f>
        <v>1.6371954820452828E-2</v>
      </c>
    </row>
    <row r="2255" spans="34:36" ht="11.25" customHeight="1" x14ac:dyDescent="0.25">
      <c r="AH2255" s="198" t="s">
        <v>135</v>
      </c>
      <c r="AI2255" s="156">
        <f>_xll.qlCalendarAdvance("TARGET",AI2254,AH2255,"mf")</f>
        <v>51840</v>
      </c>
      <c r="AJ2255" s="199">
        <f>_xll.xlShmInterpRateFwd(curveName,AI2255,,5,AI2256)</f>
        <v>1.6367670546445286E-2</v>
      </c>
    </row>
    <row r="2256" spans="34:36" ht="11.25" customHeight="1" x14ac:dyDescent="0.25">
      <c r="AH2256" s="198" t="s">
        <v>135</v>
      </c>
      <c r="AI2256" s="156">
        <f>_xll.qlCalendarAdvance("TARGET",AI2255,AH2256,"mf")</f>
        <v>51847</v>
      </c>
      <c r="AJ2256" s="199">
        <f>_xll.xlShmInterpRateFwd(curveName,AI2256,,5,AI2257)</f>
        <v>1.6363423874683869E-2</v>
      </c>
    </row>
    <row r="2257" spans="34:36" ht="11.25" customHeight="1" x14ac:dyDescent="0.25">
      <c r="AH2257" s="198" t="s">
        <v>135</v>
      </c>
      <c r="AI2257" s="156">
        <f>_xll.qlCalendarAdvance("TARGET",AI2256,AH2257,"mf")</f>
        <v>51854</v>
      </c>
      <c r="AJ2257" s="199">
        <f>_xll.xlShmInterpRateFwd(curveName,AI2257,,5,AI2258)</f>
        <v>1.6359282842991901E-2</v>
      </c>
    </row>
    <row r="2258" spans="34:36" ht="11.25" customHeight="1" x14ac:dyDescent="0.25">
      <c r="AH2258" s="198" t="s">
        <v>135</v>
      </c>
      <c r="AI2258" s="156">
        <f>_xll.qlCalendarAdvance("TARGET",AI2257,AH2258,"mf")</f>
        <v>51862</v>
      </c>
      <c r="AJ2258" s="199">
        <f>_xll.xlShmInterpRateFwd(curveName,AI2258,,5,AI2259)</f>
        <v>1.6354451304827853E-2</v>
      </c>
    </row>
    <row r="2259" spans="34:36" ht="11.25" customHeight="1" x14ac:dyDescent="0.25">
      <c r="AH2259" s="198" t="s">
        <v>135</v>
      </c>
      <c r="AI2259" s="156">
        <f>_xll.qlCalendarAdvance("TARGET",AI2258,AH2259,"mf")</f>
        <v>51869</v>
      </c>
      <c r="AJ2259" s="199">
        <f>_xll.xlShmInterpRateFwd(curveName,AI2259,,5,AI2260)</f>
        <v>1.6350323961387442E-2</v>
      </c>
    </row>
    <row r="2260" spans="34:36" ht="11.25" customHeight="1" x14ac:dyDescent="0.25">
      <c r="AH2260" s="198" t="s">
        <v>135</v>
      </c>
      <c r="AI2260" s="156">
        <f>_xll.qlCalendarAdvance("TARGET",AI2259,AH2260,"mf")</f>
        <v>51876</v>
      </c>
      <c r="AJ2260" s="199">
        <f>_xll.xlShmInterpRateFwd(curveName,AI2260,,5,AI2261)</f>
        <v>1.6346234951914847E-2</v>
      </c>
    </row>
    <row r="2261" spans="34:36" ht="11.25" customHeight="1" x14ac:dyDescent="0.25">
      <c r="AH2261" s="198" t="s">
        <v>135</v>
      </c>
      <c r="AI2261" s="156">
        <f>_xll.qlCalendarAdvance("TARGET",AI2260,AH2261,"mf")</f>
        <v>51883</v>
      </c>
      <c r="AJ2261" s="199">
        <f>_xll.xlShmInterpRateFwd(curveName,AI2261,,5,AI2262)</f>
        <v>1.6342184453079424E-2</v>
      </c>
    </row>
    <row r="2262" spans="34:36" ht="11.25" customHeight="1" x14ac:dyDescent="0.25">
      <c r="AH2262" s="198" t="s">
        <v>135</v>
      </c>
      <c r="AI2262" s="156">
        <f>_xll.qlCalendarAdvance("TARGET",AI2261,AH2262,"mf")</f>
        <v>51890</v>
      </c>
      <c r="AJ2262" s="199">
        <f>_xll.xlShmInterpRateFwd(curveName,AI2262,,5,AI2263)</f>
        <v>1.633817264149267E-2</v>
      </c>
    </row>
    <row r="2263" spans="34:36" ht="11.25" customHeight="1" x14ac:dyDescent="0.25">
      <c r="AH2263" s="198" t="s">
        <v>135</v>
      </c>
      <c r="AI2263" s="156">
        <f>_xll.qlCalendarAdvance("TARGET",AI2262,AH2263,"mf")</f>
        <v>51897</v>
      </c>
      <c r="AJ2263" s="199">
        <f>_xll.xlShmInterpRateFwd(curveName,AI2263,,5,AI2264)</f>
        <v>1.6334199693789304E-2</v>
      </c>
    </row>
    <row r="2264" spans="34:36" ht="11.25" customHeight="1" x14ac:dyDescent="0.25">
      <c r="AH2264" s="198" t="s">
        <v>135</v>
      </c>
      <c r="AI2264" s="156">
        <f>_xll.qlCalendarAdvance("TARGET",AI2263,AH2264,"mf")</f>
        <v>51904</v>
      </c>
      <c r="AJ2264" s="199">
        <f>_xll.xlShmInterpRateFwd(curveName,AI2264,,5,AI2265)</f>
        <v>1.6330265786615707E-2</v>
      </c>
    </row>
    <row r="2265" spans="34:36" ht="11.25" customHeight="1" x14ac:dyDescent="0.25">
      <c r="AH2265" s="198" t="s">
        <v>135</v>
      </c>
      <c r="AI2265" s="156">
        <f>_xll.qlCalendarAdvance("TARGET",AI2264,AH2265,"mf")</f>
        <v>51911</v>
      </c>
      <c r="AJ2265" s="199">
        <f>_xll.xlShmInterpRateFwd(curveName,AI2265,,5,AI2266)</f>
        <v>1.6326371096612533E-2</v>
      </c>
    </row>
    <row r="2266" spans="34:36" ht="11.25" customHeight="1" x14ac:dyDescent="0.25">
      <c r="AH2266" s="198" t="s">
        <v>135</v>
      </c>
      <c r="AI2266" s="156">
        <f>_xll.qlCalendarAdvance("TARGET",AI2265,AH2266,"mf")</f>
        <v>51918</v>
      </c>
      <c r="AJ2266" s="199">
        <f>_xll.xlShmInterpRateFwd(curveName,AI2266,,5,AI2267)</f>
        <v>1.6322515800385747E-2</v>
      </c>
    </row>
    <row r="2267" spans="34:36" ht="11.25" customHeight="1" x14ac:dyDescent="0.25">
      <c r="AH2267" s="198" t="s">
        <v>135</v>
      </c>
      <c r="AI2267" s="156">
        <f>_xll.qlCalendarAdvance("TARGET",AI2266,AH2267,"mf")</f>
        <v>51925</v>
      </c>
      <c r="AJ2267" s="199">
        <f>_xll.xlShmInterpRateFwd(curveName,AI2267,,5,AI2268)</f>
        <v>1.6318700074587734E-2</v>
      </c>
    </row>
    <row r="2268" spans="34:36" ht="11.25" customHeight="1" x14ac:dyDescent="0.25">
      <c r="AH2268" s="198" t="s">
        <v>135</v>
      </c>
      <c r="AI2268" s="156">
        <f>_xll.qlCalendarAdvance("TARGET",AI2267,AH2268,"mf")</f>
        <v>51932</v>
      </c>
      <c r="AJ2268" s="199">
        <f>_xll.xlShmInterpRateFwd(curveName,AI2268,,5,AI2269)</f>
        <v>1.631492409585936E-2</v>
      </c>
    </row>
    <row r="2269" spans="34:36" ht="11.25" customHeight="1" x14ac:dyDescent="0.25">
      <c r="AH2269" s="198" t="s">
        <v>135</v>
      </c>
      <c r="AI2269" s="156">
        <f>_xll.qlCalendarAdvance("TARGET",AI2268,AH2269,"mf")</f>
        <v>51939</v>
      </c>
      <c r="AJ2269" s="199">
        <f>_xll.xlShmInterpRateFwd(curveName,AI2269,,5,AI2270)</f>
        <v>1.6311188022050255E-2</v>
      </c>
    </row>
    <row r="2270" spans="34:36" ht="11.25" customHeight="1" x14ac:dyDescent="0.25">
      <c r="AH2270" s="198" t="s">
        <v>135</v>
      </c>
      <c r="AI2270" s="156">
        <f>_xll.qlCalendarAdvance("TARGET",AI2269,AH2270,"mf")</f>
        <v>51946</v>
      </c>
      <c r="AJ2270" s="199">
        <f>_xll.xlShmInterpRateFwd(curveName,AI2270,,5,AI2271)</f>
        <v>1.6307482490606682E-2</v>
      </c>
    </row>
    <row r="2271" spans="34:36" ht="11.25" customHeight="1" x14ac:dyDescent="0.25">
      <c r="AH2271" s="198" t="s">
        <v>135</v>
      </c>
      <c r="AI2271" s="156">
        <f>_xll.qlCalendarAdvance("TARGET",AI2270,AH2271,"mf")</f>
        <v>51953</v>
      </c>
      <c r="AJ2271" s="199">
        <f>_xll.xlShmInterpRateFwd(curveName,AI2271,,5,AI2272)</f>
        <v>1.6304182146503247E-2</v>
      </c>
    </row>
    <row r="2272" spans="34:36" ht="11.25" customHeight="1" x14ac:dyDescent="0.25">
      <c r="AH2272" s="198" t="s">
        <v>135</v>
      </c>
      <c r="AI2272" s="156">
        <f>_xll.qlCalendarAdvance("TARGET",AI2271,AH2272,"mf")</f>
        <v>51964</v>
      </c>
      <c r="AJ2272" s="199">
        <f>_xll.xlShmInterpRateFwd(curveName,AI2272,,5,AI2273)</f>
        <v>1.6297971835531454E-2</v>
      </c>
    </row>
    <row r="2273" spans="34:36" ht="11.25" customHeight="1" x14ac:dyDescent="0.25">
      <c r="AH2273" s="198" t="s">
        <v>135</v>
      </c>
      <c r="AI2273" s="156">
        <f>_xll.qlCalendarAdvance("TARGET",AI2272,AH2273,"mf")</f>
        <v>51971</v>
      </c>
      <c r="AJ2273" s="199">
        <f>_xll.xlShmInterpRateFwd(curveName,AI2273,,5,AI2274)</f>
        <v>1.6294276299634491E-2</v>
      </c>
    </row>
    <row r="2274" spans="34:36" ht="11.25" customHeight="1" x14ac:dyDescent="0.25">
      <c r="AH2274" s="198" t="s">
        <v>135</v>
      </c>
      <c r="AI2274" s="156">
        <f>_xll.qlCalendarAdvance("TARGET",AI2273,AH2274,"mf")</f>
        <v>51978</v>
      </c>
      <c r="AJ2274" s="199">
        <f>_xll.xlShmInterpRateFwd(curveName,AI2274,,5,AI2275)</f>
        <v>1.6290582561768855E-2</v>
      </c>
    </row>
    <row r="2275" spans="34:36" ht="11.25" customHeight="1" x14ac:dyDescent="0.25">
      <c r="AH2275" s="198" t="s">
        <v>135</v>
      </c>
      <c r="AI2275" s="156">
        <f>_xll.qlCalendarAdvance("TARGET",AI2274,AH2275,"mf")</f>
        <v>51985</v>
      </c>
      <c r="AJ2275" s="199">
        <f>_xll.xlShmInterpRateFwd(curveName,AI2275,,5,AI2276)</f>
        <v>1.6286890680265637E-2</v>
      </c>
    </row>
    <row r="2276" spans="34:36" ht="11.25" customHeight="1" x14ac:dyDescent="0.25">
      <c r="AH2276" s="198" t="s">
        <v>135</v>
      </c>
      <c r="AI2276" s="156">
        <f>_xll.qlCalendarAdvance("TARGET",AI2275,AH2276,"mf")</f>
        <v>51992</v>
      </c>
      <c r="AJ2276" s="199">
        <f>_xll.xlShmInterpRateFwd(curveName,AI2276,,5,AI2277)</f>
        <v>1.6283200713403761E-2</v>
      </c>
    </row>
    <row r="2277" spans="34:36" ht="11.25" customHeight="1" x14ac:dyDescent="0.25">
      <c r="AH2277" s="198" t="s">
        <v>135</v>
      </c>
      <c r="AI2277" s="156">
        <f>_xll.qlCalendarAdvance("TARGET",AI2276,AH2277,"mf")</f>
        <v>51999</v>
      </c>
      <c r="AJ2277" s="199">
        <f>_xll.xlShmInterpRateFwd(curveName,AI2277,,5,AI2278)</f>
        <v>1.6279512719467915E-2</v>
      </c>
    </row>
    <row r="2278" spans="34:36" ht="11.25" customHeight="1" x14ac:dyDescent="0.25">
      <c r="AH2278" s="198" t="s">
        <v>135</v>
      </c>
      <c r="AI2278" s="156">
        <f>_xll.qlCalendarAdvance("TARGET",AI2277,AH2278,"mf")</f>
        <v>52006</v>
      </c>
      <c r="AJ2278" s="199">
        <f>_xll.xlShmInterpRateFwd(curveName,AI2278,,5,AI2279)</f>
        <v>1.6275826756760123E-2</v>
      </c>
    </row>
    <row r="2279" spans="34:36" ht="11.25" customHeight="1" x14ac:dyDescent="0.25">
      <c r="AH2279" s="198" t="s">
        <v>135</v>
      </c>
      <c r="AI2279" s="156">
        <f>_xll.qlCalendarAdvance("TARGET",AI2278,AH2279,"mf")</f>
        <v>52013</v>
      </c>
      <c r="AJ2279" s="199">
        <f>_xll.xlShmInterpRateFwd(curveName,AI2279,,5,AI2280)</f>
        <v>1.6272142883593972E-2</v>
      </c>
    </row>
    <row r="2280" spans="34:36" ht="11.25" customHeight="1" x14ac:dyDescent="0.25">
      <c r="AH2280" s="198" t="s">
        <v>135</v>
      </c>
      <c r="AI2280" s="156">
        <f>_xll.qlCalendarAdvance("TARGET",AI2279,AH2280,"mf")</f>
        <v>52020</v>
      </c>
      <c r="AJ2280" s="199">
        <f>_xll.xlShmInterpRateFwd(curveName,AI2280,,5,AI2281)</f>
        <v>1.6268461158225087E-2</v>
      </c>
    </row>
    <row r="2281" spans="34:36" ht="11.25" customHeight="1" x14ac:dyDescent="0.25">
      <c r="AH2281" s="198" t="s">
        <v>135</v>
      </c>
      <c r="AI2281" s="156">
        <f>_xll.qlCalendarAdvance("TARGET",AI2280,AH2281,"mf")</f>
        <v>52027</v>
      </c>
      <c r="AJ2281" s="199">
        <f>_xll.xlShmInterpRateFwd(curveName,AI2281,,5,AI2282)</f>
        <v>1.6264781638984364E-2</v>
      </c>
    </row>
    <row r="2282" spans="34:36" ht="11.25" customHeight="1" x14ac:dyDescent="0.25">
      <c r="AH2282" s="198" t="s">
        <v>135</v>
      </c>
      <c r="AI2282" s="156">
        <f>_xll.qlCalendarAdvance("TARGET",AI2281,AH2282,"mf")</f>
        <v>52034</v>
      </c>
      <c r="AJ2282" s="199">
        <f>_xll.xlShmInterpRateFwd(curveName,AI2282,,5,AI2283)</f>
        <v>1.6261104384138945E-2</v>
      </c>
    </row>
    <row r="2283" spans="34:36" ht="11.25" customHeight="1" x14ac:dyDescent="0.25">
      <c r="AH2283" s="198" t="s">
        <v>135</v>
      </c>
      <c r="AI2283" s="156">
        <f>_xll.qlCalendarAdvance("TARGET",AI2282,AH2283,"mf")</f>
        <v>52041</v>
      </c>
      <c r="AJ2283" s="199">
        <f>_xll.xlShmInterpRateFwd(curveName,AI2283,,5,AI2284)</f>
        <v>1.6257429452013871E-2</v>
      </c>
    </row>
    <row r="2284" spans="34:36" ht="11.25" customHeight="1" x14ac:dyDescent="0.25">
      <c r="AH2284" s="198" t="s">
        <v>135</v>
      </c>
      <c r="AI2284" s="156">
        <f>_xll.qlCalendarAdvance("TARGET",AI2283,AH2284,"mf")</f>
        <v>52048</v>
      </c>
      <c r="AJ2284" s="199">
        <f>_xll.xlShmInterpRateFwd(curveName,AI2284,,5,AI2285)</f>
        <v>1.6253756900864638E-2</v>
      </c>
    </row>
    <row r="2285" spans="34:36" ht="11.25" customHeight="1" x14ac:dyDescent="0.25">
      <c r="AH2285" s="198" t="s">
        <v>135</v>
      </c>
      <c r="AI2285" s="156">
        <f>_xll.qlCalendarAdvance("TARGET",AI2284,AH2285,"mf")</f>
        <v>52055</v>
      </c>
      <c r="AJ2285" s="199">
        <f>_xll.xlShmInterpRateFwd(curveName,AI2285,,5,AI2286)</f>
        <v>1.6250086789022008E-2</v>
      </c>
    </row>
    <row r="2286" spans="34:36" ht="11.25" customHeight="1" x14ac:dyDescent="0.25">
      <c r="AH2286" s="198" t="s">
        <v>135</v>
      </c>
      <c r="AI2286" s="156">
        <f>_xll.qlCalendarAdvance("TARGET",AI2285,AH2286,"mf")</f>
        <v>52062</v>
      </c>
      <c r="AJ2286" s="199">
        <f>_xll.xlShmInterpRateFwd(curveName,AI2286,,5,AI2287)</f>
        <v>1.6246419174758792E-2</v>
      </c>
    </row>
    <row r="2287" spans="34:36" ht="11.25" customHeight="1" x14ac:dyDescent="0.25">
      <c r="AH2287" s="198" t="s">
        <v>135</v>
      </c>
      <c r="AI2287" s="156">
        <f>_xll.qlCalendarAdvance("TARGET",AI2286,AH2287,"mf")</f>
        <v>52069</v>
      </c>
      <c r="AJ2287" s="199">
        <f>_xll.xlShmInterpRateFwd(curveName,AI2287,,5,AI2288)</f>
        <v>1.6242754116370939E-2</v>
      </c>
    </row>
    <row r="2288" spans="34:36" ht="11.25" customHeight="1" x14ac:dyDescent="0.25">
      <c r="AH2288" s="198" t="s">
        <v>135</v>
      </c>
      <c r="AI2288" s="156">
        <f>_xll.qlCalendarAdvance("TARGET",AI2287,AH2288,"mf")</f>
        <v>52076</v>
      </c>
      <c r="AJ2288" s="199">
        <f>_xll.xlShmInterpRateFwd(curveName,AI2288,,5,AI2289)</f>
        <v>1.6239091672177533E-2</v>
      </c>
    </row>
    <row r="2289" spans="34:36" ht="11.25" customHeight="1" x14ac:dyDescent="0.25">
      <c r="AH2289" s="198" t="s">
        <v>135</v>
      </c>
      <c r="AI2289" s="156">
        <f>_xll.qlCalendarAdvance("TARGET",AI2288,AH2289,"mf")</f>
        <v>52083</v>
      </c>
      <c r="AJ2289" s="199">
        <f>_xll.xlShmInterpRateFwd(curveName,AI2289,,5,AI2290)</f>
        <v>1.6235431900428109E-2</v>
      </c>
    </row>
    <row r="2290" spans="34:36" ht="11.25" customHeight="1" x14ac:dyDescent="0.25">
      <c r="AH2290" s="198" t="s">
        <v>135</v>
      </c>
      <c r="AI2290" s="156">
        <f>_xll.qlCalendarAdvance("TARGET",AI2289,AH2290,"mf")</f>
        <v>52090</v>
      </c>
      <c r="AJ2290" s="199">
        <f>_xll.xlShmInterpRateFwd(curveName,AI2290,,5,AI2291)</f>
        <v>1.6231774859464875E-2</v>
      </c>
    </row>
    <row r="2291" spans="34:36" ht="11.25" customHeight="1" x14ac:dyDescent="0.25">
      <c r="AH2291" s="198" t="s">
        <v>135</v>
      </c>
      <c r="AI2291" s="156">
        <f>_xll.qlCalendarAdvance("TARGET",AI2290,AH2291,"mf")</f>
        <v>52097</v>
      </c>
      <c r="AJ2291" s="199">
        <f>_xll.xlShmInterpRateFwd(curveName,AI2291,,5,AI2292)</f>
        <v>1.6228120607548878E-2</v>
      </c>
    </row>
    <row r="2292" spans="34:36" ht="11.25" customHeight="1" x14ac:dyDescent="0.25">
      <c r="AH2292" s="198" t="s">
        <v>135</v>
      </c>
      <c r="AI2292" s="156">
        <f>_xll.qlCalendarAdvance("TARGET",AI2291,AH2292,"mf")</f>
        <v>52104</v>
      </c>
      <c r="AJ2292" s="199">
        <f>_xll.xlShmInterpRateFwd(curveName,AI2292,,5,AI2293)</f>
        <v>1.622446920298171E-2</v>
      </c>
    </row>
    <row r="2293" spans="34:36" ht="11.25" customHeight="1" x14ac:dyDescent="0.25">
      <c r="AH2293" s="198" t="s">
        <v>135</v>
      </c>
      <c r="AI2293" s="156">
        <f>_xll.qlCalendarAdvance("TARGET",AI2292,AH2293,"mf")</f>
        <v>52111</v>
      </c>
      <c r="AJ2293" s="199">
        <f>_xll.xlShmInterpRateFwd(curveName,AI2293,,5,AI2294)</f>
        <v>1.6220820704059117E-2</v>
      </c>
    </row>
    <row r="2294" spans="34:36" ht="11.25" customHeight="1" x14ac:dyDescent="0.25">
      <c r="AH2294" s="198" t="s">
        <v>135</v>
      </c>
      <c r="AI2294" s="156">
        <f>_xll.qlCalendarAdvance("TARGET",AI2293,AH2294,"mf")</f>
        <v>52118</v>
      </c>
      <c r="AJ2294" s="199">
        <f>_xll.xlShmInterpRateFwd(curveName,AI2294,,5,AI2295)</f>
        <v>1.6217175169094204E-2</v>
      </c>
    </row>
    <row r="2295" spans="34:36" ht="11.25" customHeight="1" x14ac:dyDescent="0.25">
      <c r="AH2295" s="198" t="s">
        <v>135</v>
      </c>
      <c r="AI2295" s="156">
        <f>_xll.qlCalendarAdvance("TARGET",AI2294,AH2295,"mf")</f>
        <v>52125</v>
      </c>
      <c r="AJ2295" s="199">
        <f>_xll.xlShmInterpRateFwd(curveName,AI2295,,5,AI2296)</f>
        <v>1.6213532656342122E-2</v>
      </c>
    </row>
    <row r="2296" spans="34:36" ht="11.25" customHeight="1" x14ac:dyDescent="0.25">
      <c r="AH2296" s="198" t="s">
        <v>135</v>
      </c>
      <c r="AI2296" s="156">
        <f>_xll.qlCalendarAdvance("TARGET",AI2295,AH2296,"mf")</f>
        <v>52132</v>
      </c>
      <c r="AJ2296" s="199">
        <f>_xll.xlShmInterpRateFwd(curveName,AI2296,,5,AI2297)</f>
        <v>1.6209893224133281E-2</v>
      </c>
    </row>
    <row r="2297" spans="34:36" ht="11.25" customHeight="1" x14ac:dyDescent="0.25">
      <c r="AH2297" s="198" t="s">
        <v>135</v>
      </c>
      <c r="AI2297" s="156">
        <f>_xll.qlCalendarAdvance("TARGET",AI2296,AH2297,"mf")</f>
        <v>52139</v>
      </c>
      <c r="AJ2297" s="199">
        <f>_xll.xlShmInterpRateFwd(curveName,AI2297,,5,AI2298)</f>
        <v>1.6206256930751721E-2</v>
      </c>
    </row>
    <row r="2298" spans="34:36" ht="11.25" customHeight="1" x14ac:dyDescent="0.25">
      <c r="AH2298" s="198" t="s">
        <v>135</v>
      </c>
      <c r="AI2298" s="156">
        <f>_xll.qlCalendarAdvance("TARGET",AI2297,AH2298,"mf")</f>
        <v>52146</v>
      </c>
      <c r="AJ2298" s="199">
        <f>_xll.xlShmInterpRateFwd(curveName,AI2298,,5,AI2299)</f>
        <v>1.6202623834475668E-2</v>
      </c>
    </row>
    <row r="2299" spans="34:36" ht="11.25" customHeight="1" x14ac:dyDescent="0.25">
      <c r="AH2299" s="198" t="s">
        <v>135</v>
      </c>
      <c r="AI2299" s="156">
        <f>_xll.qlCalendarAdvance("TARGET",AI2298,AH2299,"mf")</f>
        <v>52153</v>
      </c>
      <c r="AJ2299" s="199">
        <f>_xll.xlShmInterpRateFwd(curveName,AI2299,,5,AI2300)</f>
        <v>1.6198993993623859E-2</v>
      </c>
    </row>
    <row r="2300" spans="34:36" ht="11.25" customHeight="1" x14ac:dyDescent="0.25">
      <c r="AH2300" s="198" t="s">
        <v>135</v>
      </c>
      <c r="AI2300" s="156">
        <f>_xll.qlCalendarAdvance("TARGET",AI2299,AH2300,"mf")</f>
        <v>52160</v>
      </c>
      <c r="AJ2300" s="199">
        <f>_xll.xlShmInterpRateFwd(curveName,AI2300,,5,AI2301)</f>
        <v>1.6195367466474452E-2</v>
      </c>
    </row>
    <row r="2301" spans="34:36" ht="11.25" customHeight="1" x14ac:dyDescent="0.25">
      <c r="AH2301" s="198" t="s">
        <v>135</v>
      </c>
      <c r="AI2301" s="156">
        <f>_xll.qlCalendarAdvance("TARGET",AI2300,AH2301,"mf")</f>
        <v>52167</v>
      </c>
      <c r="AJ2301" s="199">
        <f>_xll.xlShmInterpRateFwd(curveName,AI2301,,5,AI2302)</f>
        <v>1.6191744311334532E-2</v>
      </c>
    </row>
    <row r="2302" spans="34:36" ht="11.25" customHeight="1" x14ac:dyDescent="0.25">
      <c r="AH2302" s="198" t="s">
        <v>135</v>
      </c>
      <c r="AI2302" s="156">
        <f>_xll.qlCalendarAdvance("TARGET",AI2301,AH2302,"mf")</f>
        <v>52174</v>
      </c>
      <c r="AJ2302" s="199">
        <f>_xll.xlShmInterpRateFwd(curveName,AI2302,,5,AI2303)</f>
        <v>1.6188124586476407E-2</v>
      </c>
    </row>
    <row r="2303" spans="34:36" ht="11.25" customHeight="1" x14ac:dyDescent="0.25">
      <c r="AH2303" s="198" t="s">
        <v>135</v>
      </c>
      <c r="AI2303" s="156">
        <f>_xll.qlCalendarAdvance("TARGET",AI2302,AH2303,"mf")</f>
        <v>52181</v>
      </c>
      <c r="AJ2303" s="199">
        <f>_xll.xlShmInterpRateFwd(curveName,AI2303,,5,AI2304)</f>
        <v>1.6184508350212894E-2</v>
      </c>
    </row>
    <row r="2304" spans="34:36" ht="11.25" customHeight="1" x14ac:dyDescent="0.25">
      <c r="AH2304" s="198" t="s">
        <v>135</v>
      </c>
      <c r="AI2304" s="156">
        <f>_xll.qlCalendarAdvance("TARGET",AI2303,AH2304,"mf")</f>
        <v>52188</v>
      </c>
      <c r="AJ2304" s="199">
        <f>_xll.xlShmInterpRateFwd(curveName,AI2304,,5,AI2305)</f>
        <v>1.6180895660833614E-2</v>
      </c>
    </row>
    <row r="2305" spans="34:36" ht="11.25" customHeight="1" x14ac:dyDescent="0.25">
      <c r="AH2305" s="198" t="s">
        <v>135</v>
      </c>
      <c r="AI2305" s="156">
        <f>_xll.qlCalendarAdvance("TARGET",AI2304,AH2305,"mf")</f>
        <v>52195</v>
      </c>
      <c r="AJ2305" s="199">
        <f>_xll.xlShmInterpRateFwd(curveName,AI2305,,5,AI2306)</f>
        <v>1.6177286576628151E-2</v>
      </c>
    </row>
    <row r="2306" spans="34:36" ht="11.25" customHeight="1" x14ac:dyDescent="0.25">
      <c r="AH2306" s="198" t="s">
        <v>135</v>
      </c>
      <c r="AI2306" s="156">
        <f>_xll.qlCalendarAdvance("TARGET",AI2305,AH2306,"mf")</f>
        <v>52202</v>
      </c>
      <c r="AJ2306" s="199">
        <f>_xll.xlShmInterpRateFwd(curveName,AI2306,,5,AI2307)</f>
        <v>1.6173681155897644E-2</v>
      </c>
    </row>
    <row r="2307" spans="34:36" ht="11.25" customHeight="1" x14ac:dyDescent="0.25">
      <c r="AH2307" s="198" t="s">
        <v>135</v>
      </c>
      <c r="AI2307" s="156">
        <f>_xll.qlCalendarAdvance("TARGET",AI2306,AH2307,"mf")</f>
        <v>52209</v>
      </c>
      <c r="AJ2307" s="199">
        <f>_xll.xlShmInterpRateFwd(curveName,AI2307,,5,AI2308)</f>
        <v>1.6170079456931628E-2</v>
      </c>
    </row>
    <row r="2308" spans="34:36" ht="11.25" customHeight="1" x14ac:dyDescent="0.25">
      <c r="AH2308" s="198" t="s">
        <v>135</v>
      </c>
      <c r="AI2308" s="156">
        <f>_xll.qlCalendarAdvance("TARGET",AI2307,AH2308,"mf")</f>
        <v>52216</v>
      </c>
      <c r="AJ2308" s="199">
        <f>_xll.xlShmInterpRateFwd(curveName,AI2308,,5,AI2309)</f>
        <v>1.6166481538036973E-2</v>
      </c>
    </row>
    <row r="2309" spans="34:36" ht="11.25" customHeight="1" x14ac:dyDescent="0.25">
      <c r="AH2309" s="198" t="s">
        <v>135</v>
      </c>
      <c r="AI2309" s="156">
        <f>_xll.qlCalendarAdvance("TARGET",AI2308,AH2309,"mf")</f>
        <v>52223</v>
      </c>
      <c r="AJ2309" s="199">
        <f>_xll.xlShmInterpRateFwd(curveName,AI2309,,5,AI2310)</f>
        <v>1.6162887457479971E-2</v>
      </c>
    </row>
    <row r="2310" spans="34:36" ht="11.25" customHeight="1" x14ac:dyDescent="0.25">
      <c r="AH2310" s="198" t="s">
        <v>135</v>
      </c>
      <c r="AI2310" s="156">
        <f>_xll.qlCalendarAdvance("TARGET",AI2309,AH2310,"mf")</f>
        <v>52230</v>
      </c>
      <c r="AJ2310" s="199">
        <f>_xll.xlShmInterpRateFwd(curveName,AI2310,,5,AI2311)</f>
        <v>1.6159297273579024E-2</v>
      </c>
    </row>
    <row r="2311" spans="34:36" ht="11.25" customHeight="1" x14ac:dyDescent="0.25">
      <c r="AH2311" s="198" t="s">
        <v>135</v>
      </c>
      <c r="AI2311" s="156">
        <f>_xll.qlCalendarAdvance("TARGET",AI2310,AH2311,"mf")</f>
        <v>52237</v>
      </c>
      <c r="AJ2311" s="199">
        <f>_xll.xlShmInterpRateFwd(curveName,AI2311,,5,AI2312)</f>
        <v>1.6155711044623527E-2</v>
      </c>
    </row>
    <row r="2312" spans="34:36" ht="11.25" customHeight="1" x14ac:dyDescent="0.25">
      <c r="AH2312" s="198" t="s">
        <v>135</v>
      </c>
      <c r="AI2312" s="156">
        <f>_xll.qlCalendarAdvance("TARGET",AI2311,AH2312,"mf")</f>
        <v>52244</v>
      </c>
      <c r="AJ2312" s="199">
        <f>_xll.xlShmInterpRateFwd(curveName,AI2312,,5,AI2313)</f>
        <v>1.6152128828897071E-2</v>
      </c>
    </row>
    <row r="2313" spans="34:36" ht="11.25" customHeight="1" x14ac:dyDescent="0.25">
      <c r="AH2313" s="198" t="s">
        <v>135</v>
      </c>
      <c r="AI2313" s="156">
        <f>_xll.qlCalendarAdvance("TARGET",AI2312,AH2313,"mf")</f>
        <v>52251</v>
      </c>
      <c r="AJ2313" s="199">
        <f>_xll.xlShmInterpRateFwd(curveName,AI2313,,5,AI2314)</f>
        <v>1.6148550684706376E-2</v>
      </c>
    </row>
    <row r="2314" spans="34:36" ht="11.25" customHeight="1" x14ac:dyDescent="0.25">
      <c r="AH2314" s="198" t="s">
        <v>135</v>
      </c>
      <c r="AI2314" s="156">
        <f>_xll.qlCalendarAdvance("TARGET",AI2313,AH2314,"mf")</f>
        <v>52258</v>
      </c>
      <c r="AJ2314" s="199">
        <f>_xll.xlShmInterpRateFwd(curveName,AI2314,,5,AI2315)</f>
        <v>1.614497667034075E-2</v>
      </c>
    </row>
    <row r="2315" spans="34:36" ht="11.25" customHeight="1" x14ac:dyDescent="0.25">
      <c r="AH2315" s="198" t="s">
        <v>135</v>
      </c>
      <c r="AI2315" s="156">
        <f>_xll.qlCalendarAdvance("TARGET",AI2314,AH2315,"mf")</f>
        <v>52265</v>
      </c>
      <c r="AJ2315" s="199">
        <f>_xll.xlShmInterpRateFwd(curveName,AI2315,,5,AI2316)</f>
        <v>1.6141406844095277E-2</v>
      </c>
    </row>
    <row r="2316" spans="34:36" ht="11.25" customHeight="1" x14ac:dyDescent="0.25">
      <c r="AH2316" s="198" t="s">
        <v>135</v>
      </c>
      <c r="AI2316" s="156">
        <f>_xll.qlCalendarAdvance("TARGET",AI2315,AH2316,"mf")</f>
        <v>52272</v>
      </c>
      <c r="AJ2316" s="199">
        <f>_xll.xlShmInterpRateFwd(curveName,AI2316,,5,AI2317)</f>
        <v>1.6137841264264995E-2</v>
      </c>
    </row>
    <row r="2317" spans="34:36" ht="11.25" customHeight="1" x14ac:dyDescent="0.25">
      <c r="AH2317" s="198" t="s">
        <v>135</v>
      </c>
      <c r="AI2317" s="156">
        <f>_xll.qlCalendarAdvance("TARGET",AI2316,AH2317,"mf")</f>
        <v>52279</v>
      </c>
      <c r="AJ2317" s="199">
        <f>_xll.xlShmInterpRateFwd(curveName,AI2317,,5,AI2318)</f>
        <v>1.6134279989133339E-2</v>
      </c>
    </row>
    <row r="2318" spans="34:36" ht="11.25" customHeight="1" x14ac:dyDescent="0.25">
      <c r="AH2318" s="198" t="s">
        <v>135</v>
      </c>
      <c r="AI2318" s="156">
        <f>_xll.qlCalendarAdvance("TARGET",AI2317,AH2318,"mf")</f>
        <v>52286</v>
      </c>
      <c r="AJ2318" s="199">
        <f>_xll.xlShmInterpRateFwd(curveName,AI2318,,5,AI2319)</f>
        <v>1.6130723077001089E-2</v>
      </c>
    </row>
    <row r="2319" spans="34:36" ht="11.25" customHeight="1" x14ac:dyDescent="0.25">
      <c r="AH2319" s="198" t="s">
        <v>135</v>
      </c>
      <c r="AI2319" s="156">
        <f>_xll.qlCalendarAdvance("TARGET",AI2318,AH2319,"mf")</f>
        <v>52293</v>
      </c>
      <c r="AJ2319" s="199">
        <f>_xll.xlShmInterpRateFwd(curveName,AI2319,,5,AI2320)</f>
        <v>1.6127170586174792E-2</v>
      </c>
    </row>
    <row r="2320" spans="34:36" ht="11.25" customHeight="1" x14ac:dyDescent="0.25">
      <c r="AH2320" s="198" t="s">
        <v>135</v>
      </c>
      <c r="AI2320" s="156">
        <f>_xll.qlCalendarAdvance("TARGET",AI2319,AH2320,"mf")</f>
        <v>52300</v>
      </c>
      <c r="AJ2320" s="199">
        <f>_xll.xlShmInterpRateFwd(curveName,AI2320,,5,AI2321)</f>
        <v>1.6123622574931988E-2</v>
      </c>
    </row>
    <row r="2321" spans="34:36" ht="11.25" customHeight="1" x14ac:dyDescent="0.25">
      <c r="AH2321" s="198" t="s">
        <v>135</v>
      </c>
      <c r="AI2321" s="156">
        <f>_xll.qlCalendarAdvance("TARGET",AI2320,AH2321,"mf")</f>
        <v>52307</v>
      </c>
      <c r="AJ2321" s="199">
        <f>_xll.xlShmInterpRateFwd(curveName,AI2321,,5,AI2322)</f>
        <v>1.612007910156758E-2</v>
      </c>
    </row>
    <row r="2322" spans="34:36" ht="11.25" customHeight="1" x14ac:dyDescent="0.25">
      <c r="AH2322" s="198" t="s">
        <v>135</v>
      </c>
      <c r="AI2322" s="156">
        <f>_xll.qlCalendarAdvance("TARGET",AI2321,AH2322,"mf")</f>
        <v>52314</v>
      </c>
      <c r="AJ2322" s="199">
        <f>_xll.xlShmInterpRateFwd(curveName,AI2322,,5,AI2323)</f>
        <v>1.6116540224550214E-2</v>
      </c>
    </row>
    <row r="2323" spans="34:36" ht="11.25" customHeight="1" x14ac:dyDescent="0.25">
      <c r="AH2323" s="198" t="s">
        <v>135</v>
      </c>
      <c r="AI2323" s="156">
        <f>_xll.qlCalendarAdvance("TARGET",AI2322,AH2323,"mf")</f>
        <v>52321</v>
      </c>
      <c r="AJ2323" s="199">
        <f>_xll.xlShmInterpRateFwd(curveName,AI2323,,5,AI2324)</f>
        <v>1.6113006002250033E-2</v>
      </c>
    </row>
    <row r="2324" spans="34:36" ht="11.25" customHeight="1" x14ac:dyDescent="0.25">
      <c r="AH2324" s="198" t="s">
        <v>135</v>
      </c>
      <c r="AI2324" s="156">
        <f>_xll.qlCalendarAdvance("TARGET",AI2323,AH2324,"mf")</f>
        <v>52328</v>
      </c>
      <c r="AJ2324" s="199">
        <f>_xll.xlShmInterpRateFwd(curveName,AI2324,,5,AI2325)</f>
        <v>1.6109476492985018E-2</v>
      </c>
    </row>
    <row r="2325" spans="34:36" ht="11.25" customHeight="1" x14ac:dyDescent="0.25">
      <c r="AH2325" s="198" t="s">
        <v>135</v>
      </c>
      <c r="AI2325" s="156">
        <f>_xll.qlCalendarAdvance("TARGET",AI2324,AH2325,"mf")</f>
        <v>52335</v>
      </c>
      <c r="AJ2325" s="199">
        <f>_xll.xlShmInterpRateFwd(curveName,AI2325,,5,AI2326)</f>
        <v>1.6105951755044159E-2</v>
      </c>
    </row>
    <row r="2326" spans="34:36" ht="11.25" customHeight="1" x14ac:dyDescent="0.25">
      <c r="AH2326" s="198" t="s">
        <v>135</v>
      </c>
      <c r="AI2326" s="156">
        <f>_xll.qlCalendarAdvance("TARGET",AI2325,AH2326,"mf")</f>
        <v>52342</v>
      </c>
      <c r="AJ2326" s="199">
        <f>_xll.xlShmInterpRateFwd(curveName,AI2326,,5,AI2327)</f>
        <v>1.6102431846739585E-2</v>
      </c>
    </row>
    <row r="2327" spans="34:36" ht="11.25" customHeight="1" x14ac:dyDescent="0.25">
      <c r="AH2327" s="198" t="s">
        <v>135</v>
      </c>
      <c r="AI2327" s="156">
        <f>_xll.qlCalendarAdvance("TARGET",AI2326,AH2327,"mf")</f>
        <v>52349</v>
      </c>
      <c r="AJ2327" s="199">
        <f>_xll.xlShmInterpRateFwd(curveName,AI2327,,5,AI2328)</f>
        <v>1.6098916826331265E-2</v>
      </c>
    </row>
    <row r="2328" spans="34:36" ht="11.25" customHeight="1" x14ac:dyDescent="0.25">
      <c r="AH2328" s="198" t="s">
        <v>135</v>
      </c>
      <c r="AI2328" s="156">
        <f>_xll.qlCalendarAdvance("TARGET",AI2327,AH2328,"mf")</f>
        <v>52356</v>
      </c>
      <c r="AJ2328" s="199">
        <f>_xll.xlShmInterpRateFwd(curveName,AI2328,,5,AI2329)</f>
        <v>1.6095406752137057E-2</v>
      </c>
    </row>
    <row r="2329" spans="34:36" ht="11.25" customHeight="1" x14ac:dyDescent="0.25">
      <c r="AH2329" s="198" t="s">
        <v>135</v>
      </c>
      <c r="AI2329" s="156">
        <f>_xll.qlCalendarAdvance("TARGET",AI2328,AH2329,"mf")</f>
        <v>52363</v>
      </c>
      <c r="AJ2329" s="199">
        <f>_xll.xlShmInterpRateFwd(curveName,AI2329,,5,AI2330)</f>
        <v>1.6091901682463224E-2</v>
      </c>
    </row>
    <row r="2330" spans="34:36" ht="11.25" customHeight="1" x14ac:dyDescent="0.25">
      <c r="AH2330" s="198" t="s">
        <v>135</v>
      </c>
      <c r="AI2330" s="156">
        <f>_xll.qlCalendarAdvance("TARGET",AI2329,AH2330,"mf")</f>
        <v>52370</v>
      </c>
      <c r="AJ2330" s="199">
        <f>_xll.xlShmInterpRateFwd(curveName,AI2330,,5,AI2331)</f>
        <v>1.6088401675575435E-2</v>
      </c>
    </row>
    <row r="2331" spans="34:36" ht="11.25" customHeight="1" x14ac:dyDescent="0.25">
      <c r="AH2331" s="198" t="s">
        <v>135</v>
      </c>
      <c r="AI2331" s="156">
        <f>_xll.qlCalendarAdvance("TARGET",AI2330,AH2331,"mf")</f>
        <v>52377</v>
      </c>
      <c r="AJ2331" s="199">
        <f>_xll.xlShmInterpRateFwd(curveName,AI2331,,5,AI2332)</f>
        <v>1.6084906789779883E-2</v>
      </c>
    </row>
    <row r="2332" spans="34:36" ht="11.25" customHeight="1" x14ac:dyDescent="0.25">
      <c r="AH2332" s="198" t="s">
        <v>135</v>
      </c>
      <c r="AI2332" s="156">
        <f>_xll.qlCalendarAdvance("TARGET",AI2331,AH2332,"mf")</f>
        <v>52384</v>
      </c>
      <c r="AJ2332" s="199">
        <f>_xll.xlShmInterpRateFwd(curveName,AI2332,,5,AI2333)</f>
        <v>1.6081417083382739E-2</v>
      </c>
    </row>
    <row r="2333" spans="34:36" ht="11.25" customHeight="1" x14ac:dyDescent="0.25">
      <c r="AH2333" s="198" t="s">
        <v>135</v>
      </c>
      <c r="AI2333" s="156">
        <f>_xll.qlCalendarAdvance("TARGET",AI2332,AH2333,"mf")</f>
        <v>52391</v>
      </c>
      <c r="AJ2333" s="199">
        <f>_xll.xlShmInterpRateFwd(curveName,AI2333,,5,AI2334)</f>
        <v>1.6077932614666963E-2</v>
      </c>
    </row>
    <row r="2334" spans="34:36" ht="11.25" customHeight="1" x14ac:dyDescent="0.25">
      <c r="AH2334" s="198" t="s">
        <v>135</v>
      </c>
      <c r="AI2334" s="156">
        <f>_xll.qlCalendarAdvance("TARGET",AI2333,AH2334,"mf")</f>
        <v>52398</v>
      </c>
      <c r="AJ2334" s="199">
        <f>_xll.xlShmInterpRateFwd(curveName,AI2334,,5,AI2335)</f>
        <v>1.6074453441921294E-2</v>
      </c>
    </row>
    <row r="2335" spans="34:36" ht="11.25" customHeight="1" x14ac:dyDescent="0.25">
      <c r="AH2335" s="198" t="s">
        <v>135</v>
      </c>
      <c r="AI2335" s="156">
        <f>_xll.qlCalendarAdvance("TARGET",AI2334,AH2335,"mf")</f>
        <v>52405</v>
      </c>
      <c r="AJ2335" s="199">
        <f>_xll.xlShmInterpRateFwd(curveName,AI2335,,5,AI2336)</f>
        <v>1.6070979623463398E-2</v>
      </c>
    </row>
    <row r="2336" spans="34:36" ht="11.25" customHeight="1" x14ac:dyDescent="0.25">
      <c r="AH2336" s="198" t="s">
        <v>135</v>
      </c>
      <c r="AI2336" s="156">
        <f>_xll.qlCalendarAdvance("TARGET",AI2335,AH2336,"mf")</f>
        <v>52412</v>
      </c>
      <c r="AJ2336" s="199">
        <f>_xll.xlShmInterpRateFwd(curveName,AI2336,,5,AI2337)</f>
        <v>1.6067511217547199E-2</v>
      </c>
    </row>
    <row r="2337" spans="34:36" ht="11.25" customHeight="1" x14ac:dyDescent="0.25">
      <c r="AH2337" s="198" t="s">
        <v>135</v>
      </c>
      <c r="AI2337" s="156">
        <f>_xll.qlCalendarAdvance("TARGET",AI2336,AH2337,"mf")</f>
        <v>52419</v>
      </c>
      <c r="AJ2337" s="199">
        <f>_xll.xlShmInterpRateFwd(curveName,AI2337,,5,AI2338)</f>
        <v>1.6064048282525056E-2</v>
      </c>
    </row>
    <row r="2338" spans="34:36" ht="11.25" customHeight="1" x14ac:dyDescent="0.25">
      <c r="AH2338" s="198" t="s">
        <v>135</v>
      </c>
      <c r="AI2338" s="156">
        <f>_xll.qlCalendarAdvance("TARGET",AI2337,AH2338,"mf")</f>
        <v>52426</v>
      </c>
      <c r="AJ2338" s="199">
        <f>_xll.xlShmInterpRateFwd(curveName,AI2338,,5,AI2339)</f>
        <v>1.6060590876639261E-2</v>
      </c>
    </row>
    <row r="2339" spans="34:36" ht="11.25" customHeight="1" x14ac:dyDescent="0.25">
      <c r="AH2339" s="198" t="s">
        <v>135</v>
      </c>
      <c r="AI2339" s="156">
        <f>_xll.qlCalendarAdvance("TARGET",AI2338,AH2339,"mf")</f>
        <v>52433</v>
      </c>
      <c r="AJ2339" s="199">
        <f>_xll.xlShmInterpRateFwd(curveName,AI2339,,5,AI2340)</f>
        <v>1.6057139058195773E-2</v>
      </c>
    </row>
    <row r="2340" spans="34:36" ht="11.25" customHeight="1" x14ac:dyDescent="0.25">
      <c r="AH2340" s="198" t="s">
        <v>135</v>
      </c>
      <c r="AI2340" s="156">
        <f>_xll.qlCalendarAdvance("TARGET",AI2339,AH2340,"mf")</f>
        <v>52440</v>
      </c>
      <c r="AJ2340" s="199">
        <f>_xll.xlShmInterpRateFwd(curveName,AI2340,,5,AI2341)</f>
        <v>1.6053692885517924E-2</v>
      </c>
    </row>
    <row r="2341" spans="34:36" ht="11.25" customHeight="1" x14ac:dyDescent="0.25">
      <c r="AH2341" s="198" t="s">
        <v>135</v>
      </c>
      <c r="AI2341" s="156">
        <f>_xll.qlCalendarAdvance("TARGET",AI2340,AH2341,"mf")</f>
        <v>52447</v>
      </c>
      <c r="AJ2341" s="199">
        <f>_xll.xlShmInterpRateFwd(curveName,AI2341,,5,AI2342)</f>
        <v>1.605025241686529E-2</v>
      </c>
    </row>
    <row r="2342" spans="34:36" ht="11.25" customHeight="1" x14ac:dyDescent="0.25">
      <c r="AH2342" s="198" t="s">
        <v>135</v>
      </c>
      <c r="AI2342" s="156">
        <f>_xll.qlCalendarAdvance("TARGET",AI2341,AH2342,"mf")</f>
        <v>52454</v>
      </c>
      <c r="AJ2342" s="199">
        <f>_xll.xlShmInterpRateFwd(curveName,AI2342,,5,AI2343)</f>
        <v>1.6046817710555342E-2</v>
      </c>
    </row>
    <row r="2343" spans="34:36" ht="11.25" customHeight="1" x14ac:dyDescent="0.25">
      <c r="AH2343" s="198" t="s">
        <v>135</v>
      </c>
      <c r="AI2343" s="156">
        <f>_xll.qlCalendarAdvance("TARGET",AI2342,AH2343,"mf")</f>
        <v>52461</v>
      </c>
      <c r="AJ2343" s="199">
        <f>_xll.xlShmInterpRateFwd(curveName,AI2343,,5,AI2344)</f>
        <v>1.604338882485919E-2</v>
      </c>
    </row>
    <row r="2344" spans="34:36" ht="11.25" customHeight="1" x14ac:dyDescent="0.25">
      <c r="AH2344" s="198" t="s">
        <v>135</v>
      </c>
      <c r="AI2344" s="156">
        <f>_xll.qlCalendarAdvance("TARGET",AI2343,AH2344,"mf")</f>
        <v>52468</v>
      </c>
      <c r="AJ2344" s="199">
        <f>_xll.xlShmInterpRateFwd(curveName,AI2344,,5,AI2345)</f>
        <v>1.6039965818094255E-2</v>
      </c>
    </row>
    <row r="2345" spans="34:36" ht="11.25" customHeight="1" x14ac:dyDescent="0.25">
      <c r="AH2345" s="198" t="s">
        <v>135</v>
      </c>
      <c r="AI2345" s="156">
        <f>_xll.qlCalendarAdvance("TARGET",AI2344,AH2345,"mf")</f>
        <v>52475</v>
      </c>
      <c r="AJ2345" s="199">
        <f>_xll.xlShmInterpRateFwd(curveName,AI2345,,5,AI2346)</f>
        <v>1.6036548748554764E-2</v>
      </c>
    </row>
    <row r="2346" spans="34:36" ht="11.25" customHeight="1" x14ac:dyDescent="0.25">
      <c r="AH2346" s="198" t="s">
        <v>135</v>
      </c>
      <c r="AI2346" s="156">
        <f>_xll.qlCalendarAdvance("TARGET",AI2345,AH2346,"mf")</f>
        <v>52482</v>
      </c>
      <c r="AJ2346" s="199">
        <f>_xll.xlShmInterpRateFwd(curveName,AI2346,,5,AI2347)</f>
        <v>1.6033137674511748E-2</v>
      </c>
    </row>
    <row r="2347" spans="34:36" ht="11.25" customHeight="1" x14ac:dyDescent="0.25">
      <c r="AH2347" s="198" t="s">
        <v>135</v>
      </c>
      <c r="AI2347" s="156">
        <f>_xll.qlCalendarAdvance("TARGET",AI2346,AH2347,"mf")</f>
        <v>52489</v>
      </c>
      <c r="AJ2347" s="199">
        <f>_xll.xlShmInterpRateFwd(curveName,AI2347,,5,AI2348)</f>
        <v>1.602973265428833E-2</v>
      </c>
    </row>
    <row r="2348" spans="34:36" ht="11.25" customHeight="1" x14ac:dyDescent="0.25">
      <c r="AH2348" s="198" t="s">
        <v>135</v>
      </c>
      <c r="AI2348" s="156">
        <f>_xll.qlCalendarAdvance("TARGET",AI2347,AH2348,"mf")</f>
        <v>52496</v>
      </c>
      <c r="AJ2348" s="199">
        <f>_xll.xlShmInterpRateFwd(curveName,AI2348,,5,AI2349)</f>
        <v>1.6026333746161286E-2</v>
      </c>
    </row>
    <row r="2349" spans="34:36" ht="11.25" customHeight="1" x14ac:dyDescent="0.25">
      <c r="AH2349" s="198" t="s">
        <v>135</v>
      </c>
      <c r="AI2349" s="156">
        <f>_xll.qlCalendarAdvance("TARGET",AI2348,AH2349,"mf")</f>
        <v>52503</v>
      </c>
      <c r="AJ2349" s="199">
        <f>_xll.xlShmInterpRateFwd(curveName,AI2349,,5,AI2350)</f>
        <v>1.6022941008413154E-2</v>
      </c>
    </row>
    <row r="2350" spans="34:36" ht="11.25" customHeight="1" x14ac:dyDescent="0.25">
      <c r="AH2350" s="198" t="s">
        <v>135</v>
      </c>
      <c r="AI2350" s="156">
        <f>_xll.qlCalendarAdvance("TARGET",AI2349,AH2350,"mf")</f>
        <v>52510</v>
      </c>
      <c r="AJ2350" s="199">
        <f>_xll.xlShmInterpRateFwd(curveName,AI2350,,5,AI2351)</f>
        <v>1.6019554499378568E-2</v>
      </c>
    </row>
    <row r="2351" spans="34:36" ht="11.25" customHeight="1" x14ac:dyDescent="0.25">
      <c r="AH2351" s="198" t="s">
        <v>135</v>
      </c>
      <c r="AI2351" s="156">
        <f>_xll.qlCalendarAdvance("TARGET",AI2350,AH2351,"mf")</f>
        <v>52517</v>
      </c>
      <c r="AJ2351" s="199">
        <f>_xll.xlShmInterpRateFwd(curveName,AI2351,,5,AI2352)</f>
        <v>1.6016174277305256E-2</v>
      </c>
    </row>
    <row r="2352" spans="34:36" ht="11.25" customHeight="1" x14ac:dyDescent="0.25">
      <c r="AH2352" s="198" t="s">
        <v>135</v>
      </c>
      <c r="AI2352" s="156">
        <f>_xll.qlCalendarAdvance("TARGET",AI2351,AH2352,"mf")</f>
        <v>52524</v>
      </c>
      <c r="AJ2352" s="199">
        <f>_xll.xlShmInterpRateFwd(curveName,AI2352,,5,AI2353)</f>
        <v>1.6012800400516228E-2</v>
      </c>
    </row>
    <row r="2353" spans="34:36" ht="11.25" customHeight="1" x14ac:dyDescent="0.25">
      <c r="AH2353" s="198" t="s">
        <v>135</v>
      </c>
      <c r="AI2353" s="156">
        <f>_xll.qlCalendarAdvance("TARGET",AI2352,AH2353,"mf")</f>
        <v>52531</v>
      </c>
      <c r="AJ2353" s="199">
        <f>_xll.xlShmInterpRateFwd(curveName,AI2353,,5,AI2354)</f>
        <v>1.6009432927305497E-2</v>
      </c>
    </row>
    <row r="2354" spans="34:36" ht="11.25" customHeight="1" x14ac:dyDescent="0.25">
      <c r="AH2354" s="198" t="s">
        <v>135</v>
      </c>
      <c r="AI2354" s="156">
        <f>_xll.qlCalendarAdvance("TARGET",AI2353,AH2354,"mf")</f>
        <v>52538</v>
      </c>
      <c r="AJ2354" s="199">
        <f>_xll.xlShmInterpRateFwd(curveName,AI2354,,5,AI2355)</f>
        <v>1.6006071915955464E-2</v>
      </c>
    </row>
    <row r="2355" spans="34:36" ht="11.25" customHeight="1" x14ac:dyDescent="0.25">
      <c r="AH2355" s="198" t="s">
        <v>135</v>
      </c>
      <c r="AI2355" s="156">
        <f>_xll.qlCalendarAdvance("TARGET",AI2354,AH2355,"mf")</f>
        <v>52545</v>
      </c>
      <c r="AJ2355" s="199">
        <f>_xll.xlShmInterpRateFwd(curveName,AI2355,,5,AI2356)</f>
        <v>1.6002717424765899E-2</v>
      </c>
    </row>
    <row r="2356" spans="34:36" ht="11.25" customHeight="1" x14ac:dyDescent="0.25">
      <c r="AH2356" s="198" t="s">
        <v>135</v>
      </c>
      <c r="AI2356" s="156">
        <f>_xll.qlCalendarAdvance("TARGET",AI2355,AH2356,"mf")</f>
        <v>52552</v>
      </c>
      <c r="AJ2356" s="199">
        <f>_xll.xlShmInterpRateFwd(curveName,AI2356,,5,AI2357)</f>
        <v>1.5999369512019145E-2</v>
      </c>
    </row>
    <row r="2357" spans="34:36" ht="11.25" customHeight="1" x14ac:dyDescent="0.25">
      <c r="AH2357" s="198" t="s">
        <v>135</v>
      </c>
      <c r="AI2357" s="156">
        <f>_xll.qlCalendarAdvance("TARGET",AI2356,AH2357,"mf")</f>
        <v>52559</v>
      </c>
      <c r="AJ2357" s="199">
        <f>_xll.xlShmInterpRateFwd(curveName,AI2357,,5,AI2358)</f>
        <v>1.5996028236043885E-2</v>
      </c>
    </row>
    <row r="2358" spans="34:36" ht="11.25" customHeight="1" x14ac:dyDescent="0.25">
      <c r="AH2358" s="198" t="s">
        <v>135</v>
      </c>
      <c r="AI2358" s="156">
        <f>_xll.qlCalendarAdvance("TARGET",AI2357,AH2358,"mf")</f>
        <v>52566</v>
      </c>
      <c r="AJ2358" s="199">
        <f>_xll.xlShmInterpRateFwd(curveName,AI2358,,5,AI2359)</f>
        <v>1.5992693655087657E-2</v>
      </c>
    </row>
    <row r="2359" spans="34:36" ht="11.25" customHeight="1" x14ac:dyDescent="0.25">
      <c r="AH2359" s="198" t="s">
        <v>135</v>
      </c>
      <c r="AI2359" s="156">
        <f>_xll.qlCalendarAdvance("TARGET",AI2358,AH2359,"mf")</f>
        <v>52573</v>
      </c>
      <c r="AJ2359" s="199">
        <f>_xll.xlShmInterpRateFwd(curveName,AI2359,,5,AI2360)</f>
        <v>1.5989365827484885E-2</v>
      </c>
    </row>
    <row r="2360" spans="34:36" ht="11.25" customHeight="1" x14ac:dyDescent="0.25">
      <c r="AH2360" s="198" t="s">
        <v>135</v>
      </c>
      <c r="AI2360" s="156">
        <f>_xll.qlCalendarAdvance("TARGET",AI2359,AH2360,"mf")</f>
        <v>52580</v>
      </c>
      <c r="AJ2360" s="199">
        <f>_xll.xlShmInterpRateFwd(curveName,AI2360,,5,AI2361)</f>
        <v>1.5986044811506232E-2</v>
      </c>
    </row>
    <row r="2361" spans="34:36" ht="11.25" customHeight="1" x14ac:dyDescent="0.25">
      <c r="AH2361" s="198" t="s">
        <v>135</v>
      </c>
      <c r="AI2361" s="156">
        <f>_xll.qlCalendarAdvance("TARGET",AI2360,AH2361,"mf")</f>
        <v>52587</v>
      </c>
      <c r="AJ2361" s="199">
        <f>_xll.xlShmInterpRateFwd(curveName,AI2361,,5,AI2362)</f>
        <v>1.5982730665457103E-2</v>
      </c>
    </row>
    <row r="2362" spans="34:36" ht="11.25" customHeight="1" x14ac:dyDescent="0.25">
      <c r="AH2362" s="198" t="s">
        <v>135</v>
      </c>
      <c r="AI2362" s="156">
        <f>_xll.qlCalendarAdvance("TARGET",AI2361,AH2362,"mf")</f>
        <v>52594</v>
      </c>
      <c r="AJ2362" s="199">
        <f>_xll.xlShmInterpRateFwd(curveName,AI2362,,5,AI2363)</f>
        <v>1.5979423447619715E-2</v>
      </c>
    </row>
    <row r="2363" spans="34:36" ht="11.25" customHeight="1" x14ac:dyDescent="0.25">
      <c r="AH2363" s="198" t="s">
        <v>135</v>
      </c>
      <c r="AI2363" s="156">
        <f>_xll.qlCalendarAdvance("TARGET",AI2362,AH2363,"mf")</f>
        <v>52601</v>
      </c>
      <c r="AJ2363" s="199">
        <f>_xll.xlShmInterpRateFwd(curveName,AI2363,,5,AI2364)</f>
        <v>1.5976123216299407E-2</v>
      </c>
    </row>
    <row r="2364" spans="34:36" ht="11.25" customHeight="1" x14ac:dyDescent="0.25">
      <c r="AH2364" s="198" t="s">
        <v>135</v>
      </c>
      <c r="AI2364" s="156">
        <f>_xll.qlCalendarAdvance("TARGET",AI2363,AH2364,"mf")</f>
        <v>52608</v>
      </c>
      <c r="AJ2364" s="199">
        <f>_xll.xlShmInterpRateFwd(curveName,AI2364,,5,AI2365)</f>
        <v>1.5972830029795722E-2</v>
      </c>
    </row>
    <row r="2365" spans="34:36" ht="11.25" customHeight="1" x14ac:dyDescent="0.25">
      <c r="AH2365" s="198" t="s">
        <v>135</v>
      </c>
      <c r="AI2365" s="156">
        <f>_xll.qlCalendarAdvance("TARGET",AI2364,AH2365,"mf")</f>
        <v>52615</v>
      </c>
      <c r="AJ2365" s="199">
        <f>_xll.xlShmInterpRateFwd(curveName,AI2365,,5,AI2366)</f>
        <v>1.5969543946373423E-2</v>
      </c>
    </row>
    <row r="2366" spans="34:36" ht="11.25" customHeight="1" x14ac:dyDescent="0.25">
      <c r="AH2366" s="198" t="s">
        <v>135</v>
      </c>
      <c r="AI2366" s="156">
        <f>_xll.qlCalendarAdvance("TARGET",AI2365,AH2366,"mf")</f>
        <v>52622</v>
      </c>
      <c r="AJ2366" s="199">
        <f>_xll.xlShmInterpRateFwd(curveName,AI2366,,5,AI2367)</f>
        <v>1.5966265024366752E-2</v>
      </c>
    </row>
    <row r="2367" spans="34:36" ht="11.25" customHeight="1" x14ac:dyDescent="0.25">
      <c r="AH2367" s="198" t="s">
        <v>135</v>
      </c>
      <c r="AI2367" s="156">
        <f>_xll.qlCalendarAdvance("TARGET",AI2366,AH2367,"mf")</f>
        <v>52629</v>
      </c>
      <c r="AJ2367" s="199">
        <f>_xll.xlShmInterpRateFwd(curveName,AI2367,,5,AI2368)</f>
        <v>1.5962993322052005E-2</v>
      </c>
    </row>
    <row r="2368" spans="34:36" ht="11.25" customHeight="1" x14ac:dyDescent="0.25">
      <c r="AH2368" s="198" t="s">
        <v>135</v>
      </c>
      <c r="AI2368" s="156">
        <f>_xll.qlCalendarAdvance("TARGET",AI2367,AH2368,"mf")</f>
        <v>52636</v>
      </c>
      <c r="AJ2368" s="199">
        <f>_xll.xlShmInterpRateFwd(curveName,AI2368,,5,AI2369)</f>
        <v>1.595972889769387E-2</v>
      </c>
    </row>
    <row r="2369" spans="34:36" ht="11.25" customHeight="1" x14ac:dyDescent="0.25">
      <c r="AH2369" s="198" t="s">
        <v>135</v>
      </c>
      <c r="AI2369" s="156">
        <f>_xll.qlCalendarAdvance("TARGET",AI2368,AH2369,"mf")</f>
        <v>52643</v>
      </c>
      <c r="AJ2369" s="199">
        <f>_xll.xlShmInterpRateFwd(curveName,AI2369,,5,AI2370)</f>
        <v>1.5956471809649691E-2</v>
      </c>
    </row>
    <row r="2370" spans="34:36" ht="11.25" customHeight="1" x14ac:dyDescent="0.25">
      <c r="AH2370" s="198" t="s">
        <v>135</v>
      </c>
      <c r="AI2370" s="156">
        <f>_xll.qlCalendarAdvance("TARGET",AI2369,AH2370,"mf")</f>
        <v>52650</v>
      </c>
      <c r="AJ2370" s="199">
        <f>_xll.xlShmInterpRateFwd(curveName,AI2370,,5,AI2371)</f>
        <v>1.5953222116149361E-2</v>
      </c>
    </row>
    <row r="2371" spans="34:36" ht="11.25" customHeight="1" x14ac:dyDescent="0.25">
      <c r="AH2371" s="198" t="s">
        <v>135</v>
      </c>
      <c r="AI2371" s="156">
        <f>_xll.qlCalendarAdvance("TARGET",AI2370,AH2371,"mf")</f>
        <v>52657</v>
      </c>
      <c r="AJ2371" s="199">
        <f>_xll.xlShmInterpRateFwd(curveName,AI2371,,5,AI2372)</f>
        <v>1.5949979875532792E-2</v>
      </c>
    </row>
    <row r="2372" spans="34:36" ht="11.25" customHeight="1" x14ac:dyDescent="0.25">
      <c r="AH2372" s="198" t="s">
        <v>135</v>
      </c>
      <c r="AI2372" s="156">
        <f>_xll.qlCalendarAdvance("TARGET",AI2371,AH2372,"mf")</f>
        <v>52664</v>
      </c>
      <c r="AJ2372" s="199">
        <f>_xll.xlShmInterpRateFwd(curveName,AI2372,,5,AI2373)</f>
        <v>1.5946745146064589E-2</v>
      </c>
    </row>
    <row r="2373" spans="34:36" ht="11.25" customHeight="1" x14ac:dyDescent="0.25">
      <c r="AH2373" s="198" t="s">
        <v>135</v>
      </c>
      <c r="AI2373" s="156">
        <f>_xll.qlCalendarAdvance("TARGET",AI2372,AH2373,"mf")</f>
        <v>52671</v>
      </c>
      <c r="AJ2373" s="199">
        <f>_xll.xlShmInterpRateFwd(curveName,AI2373,,5,AI2374)</f>
        <v>1.5943517986055665E-2</v>
      </c>
    </row>
    <row r="2374" spans="34:36" ht="11.25" customHeight="1" x14ac:dyDescent="0.25">
      <c r="AH2374" s="198" t="s">
        <v>135</v>
      </c>
      <c r="AI2374" s="156">
        <f>_xll.qlCalendarAdvance("TARGET",AI2373,AH2374,"mf")</f>
        <v>52678</v>
      </c>
      <c r="AJ2374" s="199">
        <f>_xll.xlShmInterpRateFwd(curveName,AI2374,,5,AI2375)</f>
        <v>1.5940298453874836E-2</v>
      </c>
    </row>
    <row r="2375" spans="34:36" ht="11.25" customHeight="1" x14ac:dyDescent="0.25">
      <c r="AH2375" s="198" t="s">
        <v>135</v>
      </c>
      <c r="AI2375" s="156">
        <f>_xll.qlCalendarAdvance("TARGET",AI2374,AH2375,"mf")</f>
        <v>52685</v>
      </c>
      <c r="AJ2375" s="199">
        <f>_xll.xlShmInterpRateFwd(curveName,AI2375,,5,AI2376)</f>
        <v>1.5937086607989367E-2</v>
      </c>
    </row>
    <row r="2376" spans="34:36" ht="11.25" customHeight="1" x14ac:dyDescent="0.25">
      <c r="AH2376" s="198" t="s">
        <v>135</v>
      </c>
      <c r="AI2376" s="156">
        <f>_xll.qlCalendarAdvance("TARGET",AI2375,AH2376,"mf")</f>
        <v>52692</v>
      </c>
      <c r="AJ2376" s="199">
        <f>_xll.xlShmInterpRateFwd(curveName,AI2376,,5,AI2377)</f>
        <v>1.5933882506733287E-2</v>
      </c>
    </row>
    <row r="2377" spans="34:36" ht="11.25" customHeight="1" x14ac:dyDescent="0.25">
      <c r="AH2377" s="198" t="s">
        <v>135</v>
      </c>
      <c r="AI2377" s="156">
        <f>_xll.qlCalendarAdvance("TARGET",AI2376,AH2377,"mf")</f>
        <v>52699</v>
      </c>
      <c r="AJ2377" s="199">
        <f>_xll.xlShmInterpRateFwd(curveName,AI2377,,5,AI2378)</f>
        <v>1.5930686208411621E-2</v>
      </c>
    </row>
    <row r="2378" spans="34:36" ht="11.25" customHeight="1" x14ac:dyDescent="0.25">
      <c r="AH2378" s="198" t="s">
        <v>135</v>
      </c>
      <c r="AI2378" s="156">
        <f>_xll.qlCalendarAdvance("TARGET",AI2377,AH2378,"mf")</f>
        <v>52706</v>
      </c>
      <c r="AJ2378" s="199">
        <f>_xll.xlShmInterpRateFwd(curveName,AI2378,,5,AI2379)</f>
        <v>1.5927497771294628E-2</v>
      </c>
    </row>
    <row r="2379" spans="34:36" ht="11.25" customHeight="1" x14ac:dyDescent="0.25">
      <c r="AH2379" s="198" t="s">
        <v>135</v>
      </c>
      <c r="AI2379" s="156">
        <f>_xll.qlCalendarAdvance("TARGET",AI2378,AH2379,"mf")</f>
        <v>52713</v>
      </c>
      <c r="AJ2379" s="199">
        <f>_xll.xlShmInterpRateFwd(curveName,AI2379,,5,AI2380)</f>
        <v>1.5924317253698882E-2</v>
      </c>
    </row>
    <row r="2380" spans="34:36" ht="11.25" customHeight="1" x14ac:dyDescent="0.25">
      <c r="AH2380" s="198" t="s">
        <v>135</v>
      </c>
      <c r="AI2380" s="156">
        <f>_xll.qlCalendarAdvance("TARGET",AI2379,AH2380,"mf")</f>
        <v>52720</v>
      </c>
      <c r="AJ2380" s="199">
        <f>_xll.xlShmInterpRateFwd(curveName,AI2380,,5,AI2381)</f>
        <v>1.5921144713906186E-2</v>
      </c>
    </row>
    <row r="2381" spans="34:36" ht="11.25" customHeight="1" x14ac:dyDescent="0.25">
      <c r="AH2381" s="198" t="s">
        <v>135</v>
      </c>
      <c r="AI2381" s="156">
        <f>_xll.qlCalendarAdvance("TARGET",AI2380,AH2381,"mf")</f>
        <v>52727</v>
      </c>
      <c r="AJ2381" s="199">
        <f>_xll.xlShmInterpRateFwd(curveName,AI2381,,5,AI2382)</f>
        <v>1.5917980210221484E-2</v>
      </c>
    </row>
    <row r="2382" spans="34:36" ht="11.25" customHeight="1" x14ac:dyDescent="0.25">
      <c r="AH2382" s="198" t="s">
        <v>135</v>
      </c>
      <c r="AI2382" s="156">
        <f>_xll.qlCalendarAdvance("TARGET",AI2381,AH2382,"mf")</f>
        <v>52734</v>
      </c>
      <c r="AJ2382" s="199">
        <f>_xll.xlShmInterpRateFwd(curveName,AI2382,,5,AI2383)</f>
        <v>1.5914823800943913E-2</v>
      </c>
    </row>
    <row r="2383" spans="34:36" ht="11.25" customHeight="1" x14ac:dyDescent="0.25">
      <c r="AH2383" s="198" t="s">
        <v>135</v>
      </c>
      <c r="AI2383" s="156">
        <f>_xll.qlCalendarAdvance("TARGET",AI2382,AH2383,"mf")</f>
        <v>52741</v>
      </c>
      <c r="AJ2383" s="199">
        <f>_xll.xlShmInterpRateFwd(curveName,AI2383,,5,AI2384)</f>
        <v>1.5911675544343626E-2</v>
      </c>
    </row>
    <row r="2384" spans="34:36" ht="11.25" customHeight="1" x14ac:dyDescent="0.25">
      <c r="AH2384" s="198" t="s">
        <v>135</v>
      </c>
      <c r="AI2384" s="156">
        <f>_xll.qlCalendarAdvance("TARGET",AI2383,AH2384,"mf")</f>
        <v>52748</v>
      </c>
      <c r="AJ2384" s="199">
        <f>_xll.xlShmInterpRateFwd(curveName,AI2384,,5,AI2385)</f>
        <v>1.5908535498737088E-2</v>
      </c>
    </row>
    <row r="2385" spans="34:36" ht="11.25" customHeight="1" x14ac:dyDescent="0.25">
      <c r="AH2385" s="198" t="s">
        <v>135</v>
      </c>
      <c r="AI2385" s="156">
        <f>_xll.qlCalendarAdvance("TARGET",AI2384,AH2385,"mf")</f>
        <v>52755</v>
      </c>
      <c r="AJ2385" s="199">
        <f>_xll.xlShmInterpRateFwd(curveName,AI2385,,5,AI2386)</f>
        <v>1.590540372242338E-2</v>
      </c>
    </row>
    <row r="2386" spans="34:36" ht="11.25" customHeight="1" x14ac:dyDescent="0.25">
      <c r="AH2386" s="198" t="s">
        <v>135</v>
      </c>
      <c r="AI2386" s="156">
        <f>_xll.qlCalendarAdvance("TARGET",AI2385,AH2386,"mf")</f>
        <v>52762</v>
      </c>
      <c r="AJ2386" s="199">
        <f>_xll.xlShmInterpRateFwd(curveName,AI2386,,5,AI2387)</f>
        <v>1.5902280273666795E-2</v>
      </c>
    </row>
    <row r="2387" spans="34:36" ht="11.25" customHeight="1" x14ac:dyDescent="0.25">
      <c r="AH2387" s="198" t="s">
        <v>135</v>
      </c>
      <c r="AI2387" s="156">
        <f>_xll.qlCalendarAdvance("TARGET",AI2386,AH2387,"mf")</f>
        <v>52769</v>
      </c>
      <c r="AJ2387" s="199">
        <f>_xll.xlShmInterpRateFwd(curveName,AI2387,,5,AI2388)</f>
        <v>1.5899165210801119E-2</v>
      </c>
    </row>
    <row r="2388" spans="34:36" ht="11.25" customHeight="1" x14ac:dyDescent="0.25">
      <c r="AH2388" s="198" t="s">
        <v>135</v>
      </c>
      <c r="AI2388" s="156">
        <f>_xll.qlCalendarAdvance("TARGET",AI2387,AH2388,"mf")</f>
        <v>52776</v>
      </c>
      <c r="AJ2388" s="199">
        <f>_xll.xlShmInterpRateFwd(curveName,AI2388,,5,AI2389)</f>
        <v>1.5896058592079033E-2</v>
      </c>
    </row>
    <row r="2389" spans="34:36" ht="11.25" customHeight="1" x14ac:dyDescent="0.25">
      <c r="AH2389" s="198" t="s">
        <v>135</v>
      </c>
      <c r="AI2389" s="156">
        <f>_xll.qlCalendarAdvance("TARGET",AI2388,AH2389,"mf")</f>
        <v>52783</v>
      </c>
      <c r="AJ2389" s="199">
        <f>_xll.xlShmInterpRateFwd(curveName,AI2389,,5,AI2390)</f>
        <v>1.589296047584586E-2</v>
      </c>
    </row>
    <row r="2390" spans="34:36" ht="11.25" customHeight="1" x14ac:dyDescent="0.25">
      <c r="AH2390" s="198" t="s">
        <v>135</v>
      </c>
      <c r="AI2390" s="156">
        <f>_xll.qlCalendarAdvance("TARGET",AI2389,AH2390,"mf")</f>
        <v>52790</v>
      </c>
      <c r="AJ2390" s="199">
        <f>_xll.xlShmInterpRateFwd(curveName,AI2390,,5,AI2391)</f>
        <v>1.5889870920354241E-2</v>
      </c>
    </row>
    <row r="2391" spans="34:36" ht="11.25" customHeight="1" x14ac:dyDescent="0.25">
      <c r="AH2391" s="198" t="s">
        <v>135</v>
      </c>
      <c r="AI2391" s="156">
        <f>_xll.qlCalendarAdvance("TARGET",AI2390,AH2391,"mf")</f>
        <v>52797</v>
      </c>
      <c r="AJ2391" s="199">
        <f>_xll.xlShmInterpRateFwd(curveName,AI2391,,5,AI2392)</f>
        <v>1.5886789983914719E-2</v>
      </c>
    </row>
    <row r="2392" spans="34:36" ht="11.25" customHeight="1" x14ac:dyDescent="0.25">
      <c r="AH2392" s="198" t="s">
        <v>135</v>
      </c>
      <c r="AI2392" s="156">
        <f>_xll.qlCalendarAdvance("TARGET",AI2391,AH2392,"mf")</f>
        <v>52804</v>
      </c>
      <c r="AJ2392" s="199">
        <f>_xll.xlShmInterpRateFwd(curveName,AI2392,,5,AI2393)</f>
        <v>1.588371772480884E-2</v>
      </c>
    </row>
    <row r="2393" spans="34:36" ht="11.25" customHeight="1" x14ac:dyDescent="0.25">
      <c r="AH2393" s="198" t="s">
        <v>135</v>
      </c>
      <c r="AI2393" s="156">
        <f>_xll.qlCalendarAdvance("TARGET",AI2392,AH2393,"mf")</f>
        <v>52811</v>
      </c>
      <c r="AJ2393" s="199">
        <f>_xll.xlShmInterpRateFwd(curveName,AI2393,,5,AI2394)</f>
        <v>1.5880654201364496E-2</v>
      </c>
    </row>
    <row r="2394" spans="34:36" ht="11.25" customHeight="1" x14ac:dyDescent="0.25">
      <c r="AH2394" s="198" t="s">
        <v>135</v>
      </c>
      <c r="AI2394" s="156">
        <f>_xll.qlCalendarAdvance("TARGET",AI2393,AH2394,"mf")</f>
        <v>52818</v>
      </c>
      <c r="AJ2394" s="199">
        <f>_xll.xlShmInterpRateFwd(curveName,AI2394,,5,AI2395)</f>
        <v>1.5877599471845825E-2</v>
      </c>
    </row>
    <row r="2395" spans="34:36" ht="11.25" customHeight="1" x14ac:dyDescent="0.25">
      <c r="AH2395" s="198" t="s">
        <v>135</v>
      </c>
      <c r="AI2395" s="156">
        <f>_xll.qlCalendarAdvance("TARGET",AI2394,AH2395,"mf")</f>
        <v>52825</v>
      </c>
      <c r="AJ2395" s="199">
        <f>_xll.xlShmInterpRateFwd(curveName,AI2395,,5,AI2396)</f>
        <v>1.5874553594551706E-2</v>
      </c>
    </row>
    <row r="2396" spans="34:36" ht="11.25" customHeight="1" x14ac:dyDescent="0.25">
      <c r="AH2396" s="198" t="s">
        <v>135</v>
      </c>
      <c r="AI2396" s="156">
        <f>_xll.qlCalendarAdvance("TARGET",AI2395,AH2396,"mf")</f>
        <v>52832</v>
      </c>
      <c r="AJ2396" s="199">
        <f>_xll.xlShmInterpRateFwd(curveName,AI2396,,5,AI2397)</f>
        <v>1.5871516627781006E-2</v>
      </c>
    </row>
    <row r="2397" spans="34:36" ht="11.25" customHeight="1" x14ac:dyDescent="0.25">
      <c r="AH2397" s="198" t="s">
        <v>135</v>
      </c>
      <c r="AI2397" s="156">
        <f>_xll.qlCalendarAdvance("TARGET",AI2396,AH2397,"mf")</f>
        <v>52839</v>
      </c>
      <c r="AJ2397" s="199">
        <f>_xll.xlShmInterpRateFwd(curveName,AI2397,,5,AI2398)</f>
        <v>1.5868488629838355E-2</v>
      </c>
    </row>
    <row r="2398" spans="34:36" ht="11.25" customHeight="1" x14ac:dyDescent="0.25">
      <c r="AH2398" s="198" t="s">
        <v>135</v>
      </c>
      <c r="AI2398" s="156">
        <f>_xll.qlCalendarAdvance("TARGET",AI2397,AH2398,"mf")</f>
        <v>52846</v>
      </c>
      <c r="AJ2398" s="199">
        <f>_xll.xlShmInterpRateFwd(curveName,AI2398,,5,AI2399)</f>
        <v>1.5865469659005201E-2</v>
      </c>
    </row>
    <row r="2399" spans="34:36" ht="11.25" customHeight="1" x14ac:dyDescent="0.25">
      <c r="AH2399" s="198" t="s">
        <v>135</v>
      </c>
      <c r="AI2399" s="156">
        <f>_xll.qlCalendarAdvance("TARGET",AI2398,AH2399,"mf")</f>
        <v>52853</v>
      </c>
      <c r="AJ2399" s="199">
        <f>_xll.xlShmInterpRateFwd(curveName,AI2399,,5,AI2400)</f>
        <v>1.586245977356877E-2</v>
      </c>
    </row>
    <row r="2400" spans="34:36" ht="11.25" customHeight="1" x14ac:dyDescent="0.25">
      <c r="AH2400" s="198" t="s">
        <v>135</v>
      </c>
      <c r="AI2400" s="156">
        <f>_xll.qlCalendarAdvance("TARGET",AI2399,AH2400,"mf")</f>
        <v>52860</v>
      </c>
      <c r="AJ2400" s="199">
        <f>_xll.xlShmInterpRateFwd(curveName,AI2400,,5,AI2401)</f>
        <v>1.5859459031851021E-2</v>
      </c>
    </row>
    <row r="2401" spans="34:36" ht="11.25" customHeight="1" x14ac:dyDescent="0.25">
      <c r="AH2401" s="198" t="s">
        <v>135</v>
      </c>
      <c r="AI2401" s="156">
        <f>_xll.qlCalendarAdvance("TARGET",AI2400,AH2401,"mf")</f>
        <v>52867</v>
      </c>
      <c r="AJ2401" s="199">
        <f>_xll.xlShmInterpRateFwd(curveName,AI2401,,5,AI2402)</f>
        <v>1.585646749212756E-2</v>
      </c>
    </row>
    <row r="2402" spans="34:36" ht="11.25" customHeight="1" x14ac:dyDescent="0.25">
      <c r="AH2402" s="198" t="s">
        <v>135</v>
      </c>
      <c r="AI2402" s="156">
        <f>_xll.qlCalendarAdvance("TARGET",AI2401,AH2402,"mf")</f>
        <v>52874</v>
      </c>
      <c r="AJ2402" s="199">
        <f>_xll.xlShmInterpRateFwd(curveName,AI2402,,5,AI2403)</f>
        <v>1.5853485212685557E-2</v>
      </c>
    </row>
    <row r="2403" spans="34:36" ht="11.25" customHeight="1" x14ac:dyDescent="0.25">
      <c r="AH2403" s="198" t="s">
        <v>135</v>
      </c>
      <c r="AI2403" s="156">
        <f>_xll.qlCalendarAdvance("TARGET",AI2402,AH2403,"mf")</f>
        <v>52881</v>
      </c>
      <c r="AJ2403" s="199">
        <f>_xll.xlShmInterpRateFwd(curveName,AI2403,,5,AI2404)</f>
        <v>1.5850512251835334E-2</v>
      </c>
    </row>
    <row r="2404" spans="34:36" ht="11.25" customHeight="1" x14ac:dyDescent="0.25">
      <c r="AH2404" s="198" t="s">
        <v>135</v>
      </c>
      <c r="AI2404" s="156">
        <f>_xll.qlCalendarAdvance("TARGET",AI2403,AH2404,"mf")</f>
        <v>52888</v>
      </c>
      <c r="AJ2404" s="199">
        <f>_xll.xlShmInterpRateFwd(curveName,AI2404,,5,AI2405)</f>
        <v>1.5847548667869821E-2</v>
      </c>
    </row>
    <row r="2405" spans="34:36" ht="11.25" customHeight="1" x14ac:dyDescent="0.25">
      <c r="AH2405" s="198" t="s">
        <v>135</v>
      </c>
      <c r="AI2405" s="156">
        <f>_xll.qlCalendarAdvance("TARGET",AI2404,AH2405,"mf")</f>
        <v>52895</v>
      </c>
      <c r="AJ2405" s="199">
        <f>_xll.xlShmInterpRateFwd(curveName,AI2405,,5,AI2406)</f>
        <v>1.5844594519070353E-2</v>
      </c>
    </row>
    <row r="2406" spans="34:36" ht="11.25" customHeight="1" x14ac:dyDescent="0.25">
      <c r="AH2406" s="198" t="s">
        <v>135</v>
      </c>
      <c r="AI2406" s="156">
        <f>_xll.qlCalendarAdvance("TARGET",AI2405,AH2406,"mf")</f>
        <v>52902</v>
      </c>
      <c r="AJ2406" s="199">
        <f>_xll.xlShmInterpRateFwd(curveName,AI2406,,5,AI2407)</f>
        <v>1.5841649863752992E-2</v>
      </c>
    </row>
    <row r="2407" spans="34:36" ht="11.25" customHeight="1" x14ac:dyDescent="0.25">
      <c r="AH2407" s="198" t="s">
        <v>135</v>
      </c>
      <c r="AI2407" s="156">
        <f>_xll.qlCalendarAdvance("TARGET",AI2406,AH2407,"mf")</f>
        <v>52909</v>
      </c>
      <c r="AJ2407" s="199">
        <f>_xll.xlShmInterpRateFwd(curveName,AI2407,,5,AI2408)</f>
        <v>1.5838714760181657E-2</v>
      </c>
    </row>
    <row r="2408" spans="34:36" ht="11.25" customHeight="1" x14ac:dyDescent="0.25">
      <c r="AH2408" s="198" t="s">
        <v>135</v>
      </c>
      <c r="AI2408" s="156">
        <f>_xll.qlCalendarAdvance("TARGET",AI2407,AH2408,"mf")</f>
        <v>52916</v>
      </c>
      <c r="AJ2408" s="199">
        <f>_xll.xlShmInterpRateFwd(curveName,AI2408,,5,AI2409)</f>
        <v>1.5835789266683973E-2</v>
      </c>
    </row>
    <row r="2409" spans="34:36" ht="11.25" customHeight="1" x14ac:dyDescent="0.25">
      <c r="AH2409" s="198" t="s">
        <v>135</v>
      </c>
      <c r="AI2409" s="156">
        <f>_xll.qlCalendarAdvance("TARGET",AI2408,AH2409,"mf")</f>
        <v>52923</v>
      </c>
      <c r="AJ2409" s="199">
        <f>_xll.xlShmInterpRateFwd(curveName,AI2409,,5,AI2410)</f>
        <v>1.5832873441541197E-2</v>
      </c>
    </row>
    <row r="2410" spans="34:36" ht="11.25" customHeight="1" x14ac:dyDescent="0.25">
      <c r="AH2410" s="198" t="s">
        <v>135</v>
      </c>
      <c r="AI2410" s="156">
        <f>_xll.qlCalendarAdvance("TARGET",AI2409,AH2410,"mf")</f>
        <v>52930</v>
      </c>
      <c r="AJ2410" s="199">
        <f>_xll.xlShmInterpRateFwd(curveName,AI2410,,5,AI2411)</f>
        <v>1.58299673430288E-2</v>
      </c>
    </row>
    <row r="2411" spans="34:36" ht="11.25" customHeight="1" x14ac:dyDescent="0.25">
      <c r="AH2411" s="198" t="s">
        <v>135</v>
      </c>
      <c r="AI2411" s="156">
        <f>_xll.qlCalendarAdvance("TARGET",AI2410,AH2411,"mf")</f>
        <v>52937</v>
      </c>
      <c r="AJ2411" s="199">
        <f>_xll.xlShmInterpRateFwd(curveName,AI2411,,5,AI2412)</f>
        <v>1.5827071029485929E-2</v>
      </c>
    </row>
    <row r="2412" spans="34:36" ht="11.25" customHeight="1" x14ac:dyDescent="0.25">
      <c r="AH2412" s="198" t="s">
        <v>135</v>
      </c>
      <c r="AI2412" s="156">
        <f>_xll.qlCalendarAdvance("TARGET",AI2411,AH2412,"mf")</f>
        <v>52944</v>
      </c>
      <c r="AJ2412" s="199">
        <f>_xll.xlShmInterpRateFwd(curveName,AI2412,,5,AI2413)</f>
        <v>1.5824184559153263E-2</v>
      </c>
    </row>
    <row r="2413" spans="34:36" ht="11.25" customHeight="1" x14ac:dyDescent="0.25">
      <c r="AH2413" s="198" t="s">
        <v>135</v>
      </c>
      <c r="AI2413" s="156">
        <f>_xll.qlCalendarAdvance("TARGET",AI2412,AH2413,"mf")</f>
        <v>52951</v>
      </c>
      <c r="AJ2413" s="199">
        <f>_xll.xlShmInterpRateFwd(curveName,AI2413,,5,AI2414)</f>
        <v>1.5821307990364134E-2</v>
      </c>
    </row>
    <row r="2414" spans="34:36" ht="11.25" customHeight="1" x14ac:dyDescent="0.25">
      <c r="AH2414" s="198" t="s">
        <v>135</v>
      </c>
      <c r="AI2414" s="156">
        <f>_xll.qlCalendarAdvance("TARGET",AI2413,AH2414,"mf")</f>
        <v>52958</v>
      </c>
      <c r="AJ2414" s="199">
        <f>_xll.xlShmInterpRateFwd(curveName,AI2414,,5,AI2415)</f>
        <v>1.5818441381399744E-2</v>
      </c>
    </row>
    <row r="2415" spans="34:36" ht="11.25" customHeight="1" x14ac:dyDescent="0.25">
      <c r="AH2415" s="198" t="s">
        <v>135</v>
      </c>
      <c r="AI2415" s="156">
        <f>_xll.qlCalendarAdvance("TARGET",AI2414,AH2415,"mf")</f>
        <v>52965</v>
      </c>
      <c r="AJ2415" s="199">
        <f>_xll.xlShmInterpRateFwd(curveName,AI2415,,5,AI2416)</f>
        <v>1.5815584790558633E-2</v>
      </c>
    </row>
    <row r="2416" spans="34:36" ht="11.25" customHeight="1" x14ac:dyDescent="0.25">
      <c r="AH2416" s="198" t="s">
        <v>135</v>
      </c>
      <c r="AI2416" s="156">
        <f>_xll.qlCalendarAdvance("TARGET",AI2415,AH2416,"mf")</f>
        <v>52972</v>
      </c>
      <c r="AJ2416" s="199">
        <f>_xll.xlShmInterpRateFwd(curveName,AI2416,,5,AI2417)</f>
        <v>1.5812738276127763E-2</v>
      </c>
    </row>
    <row r="2417" spans="34:36" ht="11.25" customHeight="1" x14ac:dyDescent="0.25">
      <c r="AH2417" s="198" t="s">
        <v>135</v>
      </c>
      <c r="AI2417" s="156">
        <f>_xll.qlCalendarAdvance("TARGET",AI2416,AH2417,"mf")</f>
        <v>52979</v>
      </c>
      <c r="AJ2417" s="199">
        <f>_xll.xlShmInterpRateFwd(curveName,AI2417,,5,AI2418)</f>
        <v>1.580990189641145E-2</v>
      </c>
    </row>
    <row r="2418" spans="34:36" ht="11.25" customHeight="1" x14ac:dyDescent="0.25">
      <c r="AH2418" s="198" t="s">
        <v>135</v>
      </c>
      <c r="AI2418" s="156">
        <f>_xll.qlCalendarAdvance("TARGET",AI2417,AH2418,"mf")</f>
        <v>52986</v>
      </c>
      <c r="AJ2418" s="199">
        <f>_xll.xlShmInterpRateFwd(curveName,AI2418,,5,AI2419)</f>
        <v>1.5807075709696628E-2</v>
      </c>
    </row>
    <row r="2419" spans="34:36" ht="11.25" customHeight="1" x14ac:dyDescent="0.25">
      <c r="AH2419" s="198" t="s">
        <v>135</v>
      </c>
      <c r="AI2419" s="156">
        <f>_xll.qlCalendarAdvance("TARGET",AI2418,AH2419,"mf")</f>
        <v>52993</v>
      </c>
      <c r="AJ2419" s="199">
        <f>_xll.xlShmInterpRateFwd(curveName,AI2419,,5,AI2420)</f>
        <v>1.5804259774264411E-2</v>
      </c>
    </row>
    <row r="2420" spans="34:36" ht="11.25" customHeight="1" x14ac:dyDescent="0.25">
      <c r="AH2420" s="198" t="s">
        <v>135</v>
      </c>
      <c r="AI2420" s="156">
        <f>_xll.qlCalendarAdvance("TARGET",AI2419,AH2420,"mf")</f>
        <v>53000</v>
      </c>
      <c r="AJ2420" s="199">
        <f>_xll.xlShmInterpRateFwd(curveName,AI2420,,5,AI2421)</f>
        <v>1.5801454148453836E-2</v>
      </c>
    </row>
    <row r="2421" spans="34:36" ht="11.25" customHeight="1" x14ac:dyDescent="0.25">
      <c r="AH2421" s="198" t="s">
        <v>135</v>
      </c>
      <c r="AI2421" s="156">
        <f>_xll.qlCalendarAdvance("TARGET",AI2420,AH2421,"mf")</f>
        <v>53007</v>
      </c>
      <c r="AJ2421" s="199">
        <f>_xll.xlShmInterpRateFwd(curveName,AI2421,,5,AI2422)</f>
        <v>1.5798658890505447E-2</v>
      </c>
    </row>
    <row r="2422" spans="34:36" ht="11.25" customHeight="1" x14ac:dyDescent="0.25">
      <c r="AH2422" s="198" t="s">
        <v>135</v>
      </c>
      <c r="AI2422" s="156">
        <f>_xll.qlCalendarAdvance("TARGET",AI2421,AH2422,"mf")</f>
        <v>53014</v>
      </c>
      <c r="AJ2422" s="199">
        <f>_xll.xlShmInterpRateFwd(curveName,AI2422,,5,AI2423)</f>
        <v>1.5795874058752466E-2</v>
      </c>
    </row>
    <row r="2423" spans="34:36" ht="11.25" customHeight="1" x14ac:dyDescent="0.25">
      <c r="AH2423" s="198" t="s">
        <v>135</v>
      </c>
      <c r="AI2423" s="156">
        <f>_xll.qlCalendarAdvance("TARGET",AI2422,AH2423,"mf")</f>
        <v>53021</v>
      </c>
      <c r="AJ2423" s="199">
        <f>_xll.xlShmInterpRateFwd(curveName,AI2423,,5,AI2424)</f>
        <v>1.5793099711470162E-2</v>
      </c>
    </row>
    <row r="2424" spans="34:36" ht="11.25" customHeight="1" x14ac:dyDescent="0.25">
      <c r="AH2424" s="198" t="s">
        <v>135</v>
      </c>
      <c r="AI2424" s="156">
        <f>_xll.qlCalendarAdvance("TARGET",AI2423,AH2424,"mf")</f>
        <v>53028</v>
      </c>
      <c r="AJ2424" s="199">
        <f>_xll.xlShmInterpRateFwd(curveName,AI2424,,5,AI2425)</f>
        <v>1.5790335906956981E-2</v>
      </c>
    </row>
    <row r="2425" spans="34:36" ht="11.25" customHeight="1" x14ac:dyDescent="0.25">
      <c r="AH2425" s="198" t="s">
        <v>135</v>
      </c>
      <c r="AI2425" s="156">
        <f>_xll.qlCalendarAdvance("TARGET",AI2424,AH2425,"mf")</f>
        <v>53035</v>
      </c>
      <c r="AJ2425" s="199">
        <f>_xll.xlShmInterpRateFwd(curveName,AI2425,,5,AI2426)</f>
        <v>1.5787582703511337E-2</v>
      </c>
    </row>
    <row r="2426" spans="34:36" ht="11.25" customHeight="1" x14ac:dyDescent="0.25">
      <c r="AH2426" s="198" t="s">
        <v>135</v>
      </c>
      <c r="AI2426" s="156">
        <f>_xll.qlCalendarAdvance("TARGET",AI2425,AH2426,"mf")</f>
        <v>53042</v>
      </c>
      <c r="AJ2426" s="199">
        <f>_xll.xlShmInterpRateFwd(curveName,AI2426,,5,AI2427)</f>
        <v>1.5784840159315802E-2</v>
      </c>
    </row>
    <row r="2427" spans="34:36" ht="11.25" customHeight="1" x14ac:dyDescent="0.25">
      <c r="AH2427" s="198" t="s">
        <v>135</v>
      </c>
      <c r="AI2427" s="156">
        <f>_xll.qlCalendarAdvance("TARGET",AI2426,AH2427,"mf")</f>
        <v>53049</v>
      </c>
      <c r="AJ2427" s="199">
        <f>_xll.xlShmInterpRateFwd(curveName,AI2427,,5,AI2428)</f>
        <v>1.5782108332425479E-2</v>
      </c>
    </row>
    <row r="2428" spans="34:36" ht="11.25" customHeight="1" x14ac:dyDescent="0.25">
      <c r="AH2428" s="198" t="s">
        <v>135</v>
      </c>
      <c r="AI2428" s="156">
        <f>_xll.qlCalendarAdvance("TARGET",AI2427,AH2428,"mf")</f>
        <v>53056</v>
      </c>
      <c r="AJ2428" s="199">
        <f>_xll.xlShmInterpRateFwd(curveName,AI2428,,5,AI2429)</f>
        <v>1.5779387281051879E-2</v>
      </c>
    </row>
    <row r="2429" spans="34:36" ht="11.25" customHeight="1" x14ac:dyDescent="0.25">
      <c r="AH2429" s="198" t="s">
        <v>135</v>
      </c>
      <c r="AI2429" s="156">
        <f>_xll.qlCalendarAdvance("TARGET",AI2428,AH2429,"mf")</f>
        <v>53063</v>
      </c>
      <c r="AJ2429" s="199">
        <f>_xll.xlShmInterpRateFwd(curveName,AI2429,,5,AI2430)</f>
        <v>1.577667706352813E-2</v>
      </c>
    </row>
    <row r="2430" spans="34:36" ht="11.25" customHeight="1" x14ac:dyDescent="0.25">
      <c r="AH2430" s="198" t="s">
        <v>135</v>
      </c>
      <c r="AI2430" s="156">
        <f>_xll.qlCalendarAdvance("TARGET",AI2429,AH2430,"mf")</f>
        <v>53070</v>
      </c>
      <c r="AJ2430" s="199">
        <f>_xll.xlShmInterpRateFwd(curveName,AI2430,,5,AI2431)</f>
        <v>1.5773977738106262E-2</v>
      </c>
    </row>
    <row r="2431" spans="34:36" ht="11.25" customHeight="1" x14ac:dyDescent="0.25">
      <c r="AH2431" s="198" t="s">
        <v>135</v>
      </c>
      <c r="AI2431" s="156">
        <f>_xll.qlCalendarAdvance("TARGET",AI2430,AH2431,"mf")</f>
        <v>53077</v>
      </c>
      <c r="AJ2431" s="199">
        <f>_xll.xlShmInterpRateFwd(curveName,AI2431,,5,AI2432)</f>
        <v>1.5771289363107802E-2</v>
      </c>
    </row>
    <row r="2432" spans="34:36" ht="11.25" customHeight="1" x14ac:dyDescent="0.25">
      <c r="AH2432" s="198" t="s">
        <v>135</v>
      </c>
      <c r="AI2432" s="156">
        <f>_xll.qlCalendarAdvance("TARGET",AI2431,AH2432,"mf")</f>
        <v>53084</v>
      </c>
      <c r="AJ2432" s="199">
        <f>_xll.xlShmInterpRateFwd(curveName,AI2432,,5,AI2433)</f>
        <v>1.5768611996836886E-2</v>
      </c>
    </row>
    <row r="2433" spans="34:36" ht="11.25" customHeight="1" x14ac:dyDescent="0.25">
      <c r="AH2433" s="198" t="s">
        <v>135</v>
      </c>
      <c r="AI2433" s="156">
        <f>_xll.qlCalendarAdvance("TARGET",AI2432,AH2433,"mf")</f>
        <v>53091</v>
      </c>
      <c r="AJ2433" s="199">
        <f>_xll.xlShmInterpRateFwd(curveName,AI2433,,5,AI2434)</f>
        <v>1.5765945697545511E-2</v>
      </c>
    </row>
    <row r="2434" spans="34:36" ht="11.25" customHeight="1" x14ac:dyDescent="0.25">
      <c r="AH2434" s="198" t="s">
        <v>135</v>
      </c>
      <c r="AI2434" s="156">
        <f>_xll.qlCalendarAdvance("TARGET",AI2433,AH2434,"mf")</f>
        <v>53098</v>
      </c>
      <c r="AJ2434" s="199">
        <f>_xll.xlShmInterpRateFwd(curveName,AI2434,,5,AI2435)</f>
        <v>1.5763290523560972E-2</v>
      </c>
    </row>
    <row r="2435" spans="34:36" ht="11.25" customHeight="1" x14ac:dyDescent="0.25">
      <c r="AH2435" s="198" t="s">
        <v>135</v>
      </c>
      <c r="AI2435" s="156">
        <f>_xll.qlCalendarAdvance("TARGET",AI2434,AH2435,"mf")</f>
        <v>53105</v>
      </c>
      <c r="AJ2435" s="199">
        <f>_xll.xlShmInterpRateFwd(curveName,AI2435,,5,AI2436)</f>
        <v>1.5760646533158409E-2</v>
      </c>
    </row>
    <row r="2436" spans="34:36" ht="11.25" customHeight="1" x14ac:dyDescent="0.25">
      <c r="AH2436" s="198" t="s">
        <v>135</v>
      </c>
      <c r="AI2436" s="156">
        <f>_xll.qlCalendarAdvance("TARGET",AI2435,AH2436,"mf")</f>
        <v>53112</v>
      </c>
      <c r="AJ2436" s="199">
        <f>_xll.xlShmInterpRateFwd(curveName,AI2436,,5,AI2437)</f>
        <v>1.5758013784659308E-2</v>
      </c>
    </row>
    <row r="2437" spans="34:36" ht="11.25" customHeight="1" x14ac:dyDescent="0.25">
      <c r="AH2437" s="198" t="s">
        <v>135</v>
      </c>
      <c r="AI2437" s="156">
        <f>_xll.qlCalendarAdvance("TARGET",AI2436,AH2437,"mf")</f>
        <v>53119</v>
      </c>
      <c r="AJ2437" s="199">
        <f>_xll.xlShmInterpRateFwd(curveName,AI2437,,5,AI2438)</f>
        <v>1.5755392336304033E-2</v>
      </c>
    </row>
    <row r="2438" spans="34:36" ht="11.25" customHeight="1" x14ac:dyDescent="0.25">
      <c r="AH2438" s="198" t="s">
        <v>135</v>
      </c>
      <c r="AI2438" s="156">
        <f>_xll.qlCalendarAdvance("TARGET",AI2437,AH2438,"mf")</f>
        <v>53126</v>
      </c>
      <c r="AJ2438" s="199">
        <f>_xll.xlShmInterpRateFwd(curveName,AI2438,,5,AI2439)</f>
        <v>1.5752782246448809E-2</v>
      </c>
    </row>
    <row r="2439" spans="34:36" ht="11.25" customHeight="1" x14ac:dyDescent="0.25">
      <c r="AH2439" s="198" t="s">
        <v>135</v>
      </c>
      <c r="AI2439" s="156">
        <f>_xll.qlCalendarAdvance("TARGET",AI2438,AH2439,"mf")</f>
        <v>53133</v>
      </c>
      <c r="AJ2439" s="199">
        <f>_xll.xlShmInterpRateFwd(curveName,AI2439,,5,AI2440)</f>
        <v>1.5750183573345573E-2</v>
      </c>
    </row>
    <row r="2440" spans="34:36" ht="11.25" customHeight="1" x14ac:dyDescent="0.25">
      <c r="AH2440" s="198" t="s">
        <v>135</v>
      </c>
      <c r="AI2440" s="156">
        <f>_xll.qlCalendarAdvance("TARGET",AI2439,AH2440,"mf")</f>
        <v>53140</v>
      </c>
      <c r="AJ2440" s="199">
        <f>_xll.xlShmInterpRateFwd(curveName,AI2440,,5,AI2441)</f>
        <v>1.5747596375292595E-2</v>
      </c>
    </row>
    <row r="2441" spans="34:36" ht="11.25" customHeight="1" x14ac:dyDescent="0.25">
      <c r="AH2441" s="198" t="s">
        <v>135</v>
      </c>
      <c r="AI2441" s="156">
        <f>_xll.qlCalendarAdvance("TARGET",AI2440,AH2441,"mf")</f>
        <v>53147</v>
      </c>
      <c r="AJ2441" s="199">
        <f>_xll.xlShmInterpRateFwd(curveName,AI2441,,5,AI2442)</f>
        <v>1.574502071059394E-2</v>
      </c>
    </row>
    <row r="2442" spans="34:36" ht="11.25" customHeight="1" x14ac:dyDescent="0.25">
      <c r="AH2442" s="198" t="s">
        <v>135</v>
      </c>
      <c r="AI2442" s="156">
        <f>_xll.qlCalendarAdvance("TARGET",AI2441,AH2442,"mf")</f>
        <v>53154</v>
      </c>
      <c r="AJ2442" s="199">
        <f>_xll.xlShmInterpRateFwd(curveName,AI2442,,5,AI2443)</f>
        <v>1.5742456637530482E-2</v>
      </c>
    </row>
    <row r="2443" spans="34:36" ht="11.25" customHeight="1" x14ac:dyDescent="0.25">
      <c r="AH2443" s="198" t="s">
        <v>135</v>
      </c>
      <c r="AI2443" s="156">
        <f>_xll.qlCalendarAdvance("TARGET",AI2442,AH2443,"mf")</f>
        <v>53161</v>
      </c>
      <c r="AJ2443" s="199">
        <f>_xll.xlShmInterpRateFwd(curveName,AI2443,,5,AI2444)</f>
        <v>1.5739904214417854E-2</v>
      </c>
    </row>
    <row r="2444" spans="34:36" ht="11.25" customHeight="1" x14ac:dyDescent="0.25">
      <c r="AH2444" s="198" t="s">
        <v>135</v>
      </c>
      <c r="AI2444" s="156">
        <f>_xll.qlCalendarAdvance("TARGET",AI2443,AH2444,"mf")</f>
        <v>53168</v>
      </c>
      <c r="AJ2444" s="199">
        <f>_xll.xlShmInterpRateFwd(curveName,AI2444,,5,AI2445)</f>
        <v>1.5737363499513744E-2</v>
      </c>
    </row>
    <row r="2445" spans="34:36" ht="11.25" customHeight="1" x14ac:dyDescent="0.25">
      <c r="AH2445" s="198" t="s">
        <v>135</v>
      </c>
      <c r="AI2445" s="156">
        <f>_xll.qlCalendarAdvance("TARGET",AI2444,AH2445,"mf")</f>
        <v>53175</v>
      </c>
      <c r="AJ2445" s="199">
        <f>_xll.xlShmInterpRateFwd(curveName,AI2445,,5,AI2446)</f>
        <v>1.5734834551151149E-2</v>
      </c>
    </row>
    <row r="2446" spans="34:36" ht="11.25" customHeight="1" x14ac:dyDescent="0.25">
      <c r="AH2446" s="198" t="s">
        <v>135</v>
      </c>
      <c r="AI2446" s="156">
        <f>_xll.qlCalendarAdvance("TARGET",AI2445,AH2446,"mf")</f>
        <v>53182</v>
      </c>
      <c r="AJ2446" s="199">
        <f>_xll.xlShmInterpRateFwd(curveName,AI2446,,5,AI2447)</f>
        <v>1.573231742759354E-2</v>
      </c>
    </row>
    <row r="2447" spans="34:36" ht="11.25" customHeight="1" x14ac:dyDescent="0.25">
      <c r="AH2447" s="198" t="s">
        <v>135</v>
      </c>
      <c r="AI2447" s="156">
        <f>_xll.qlCalendarAdvance("TARGET",AI2446,AH2447,"mf")</f>
        <v>53189</v>
      </c>
      <c r="AJ2447" s="199">
        <f>_xll.xlShmInterpRateFwd(curveName,AI2447,,5,AI2448)</f>
        <v>1.5729812187144934E-2</v>
      </c>
    </row>
    <row r="2448" spans="34:36" ht="11.25" customHeight="1" x14ac:dyDescent="0.25">
      <c r="AH2448" s="198" t="s">
        <v>135</v>
      </c>
      <c r="AI2448" s="156">
        <f>_xll.qlCalendarAdvance("TARGET",AI2447,AH2448,"mf")</f>
        <v>53196</v>
      </c>
      <c r="AJ2448" s="199">
        <f>_xll.xlShmInterpRateFwd(curveName,AI2448,,5,AI2449)</f>
        <v>1.5727318888097756E-2</v>
      </c>
    </row>
    <row r="2449" spans="34:36" ht="11.25" customHeight="1" x14ac:dyDescent="0.25">
      <c r="AH2449" s="198" t="s">
        <v>135</v>
      </c>
      <c r="AI2449" s="156">
        <f>_xll.qlCalendarAdvance("TARGET",AI2448,AH2449,"mf")</f>
        <v>53203</v>
      </c>
      <c r="AJ2449" s="199">
        <f>_xll.xlShmInterpRateFwd(curveName,AI2449,,5,AI2450)</f>
        <v>1.5724837588738622E-2</v>
      </c>
    </row>
    <row r="2450" spans="34:36" ht="11.25" customHeight="1" x14ac:dyDescent="0.25">
      <c r="AH2450" s="198" t="s">
        <v>135</v>
      </c>
      <c r="AI2450" s="156">
        <f>_xll.qlCalendarAdvance("TARGET",AI2449,AH2450,"mf")</f>
        <v>53210</v>
      </c>
      <c r="AJ2450" s="199">
        <f>_xll.xlShmInterpRateFwd(curveName,AI2450,,5,AI2451)</f>
        <v>1.5722368347383123E-2</v>
      </c>
    </row>
    <row r="2451" spans="34:36" ht="11.25" customHeight="1" x14ac:dyDescent="0.25">
      <c r="AH2451" s="198" t="s">
        <v>135</v>
      </c>
      <c r="AI2451" s="156">
        <f>_xll.qlCalendarAdvance("TARGET",AI2450,AH2451,"mf")</f>
        <v>53217</v>
      </c>
      <c r="AJ2451" s="199">
        <f>_xll.xlShmInterpRateFwd(curveName,AI2451,,5,AI2452)</f>
        <v>1.5719911222294707E-2</v>
      </c>
    </row>
    <row r="2452" spans="34:36" ht="11.25" customHeight="1" x14ac:dyDescent="0.25">
      <c r="AH2452" s="198" t="s">
        <v>135</v>
      </c>
      <c r="AI2452" s="156">
        <f>_xll.qlCalendarAdvance("TARGET",AI2451,AH2452,"mf")</f>
        <v>53224</v>
      </c>
      <c r="AJ2452" s="199">
        <f>_xll.xlShmInterpRateFwd(curveName,AI2452,,5,AI2453)</f>
        <v>1.5717466271783141E-2</v>
      </c>
    </row>
    <row r="2453" spans="34:36" ht="11.25" customHeight="1" x14ac:dyDescent="0.25">
      <c r="AH2453" s="198" t="s">
        <v>135</v>
      </c>
      <c r="AI2453" s="156">
        <f>_xll.qlCalendarAdvance("TARGET",AI2452,AH2453,"mf")</f>
        <v>53231</v>
      </c>
      <c r="AJ2453" s="199">
        <f>_xll.xlShmInterpRateFwd(curveName,AI2453,,5,AI2454)</f>
        <v>1.5715033554146624E-2</v>
      </c>
    </row>
    <row r="2454" spans="34:36" ht="11.25" customHeight="1" x14ac:dyDescent="0.25">
      <c r="AH2454" s="198" t="s">
        <v>135</v>
      </c>
      <c r="AI2454" s="156">
        <f>_xll.qlCalendarAdvance("TARGET",AI2453,AH2454,"mf")</f>
        <v>53238</v>
      </c>
      <c r="AJ2454" s="199">
        <f>_xll.xlShmInterpRateFwd(curveName,AI2454,,5,AI2455)</f>
        <v>1.5712613127660164E-2</v>
      </c>
    </row>
    <row r="2455" spans="34:36" ht="11.25" customHeight="1" x14ac:dyDescent="0.25">
      <c r="AH2455" s="198" t="s">
        <v>135</v>
      </c>
      <c r="AI2455" s="156">
        <f>_xll.qlCalendarAdvance("TARGET",AI2454,AH2455,"mf")</f>
        <v>53245</v>
      </c>
      <c r="AJ2455" s="199">
        <f>_xll.xlShmInterpRateFwd(curveName,AI2455,,5,AI2456)</f>
        <v>1.5710205050633533E-2</v>
      </c>
    </row>
    <row r="2456" spans="34:36" ht="11.25" customHeight="1" x14ac:dyDescent="0.25">
      <c r="AH2456" s="198" t="s">
        <v>135</v>
      </c>
      <c r="AI2456" s="156">
        <f>_xll.qlCalendarAdvance("TARGET",AI2455,AH2456,"mf")</f>
        <v>53252</v>
      </c>
      <c r="AJ2456" s="199">
        <f>_xll.xlShmInterpRateFwd(curveName,AI2456,,5,AI2457)</f>
        <v>1.5707809381347526E-2</v>
      </c>
    </row>
    <row r="2457" spans="34:36" ht="11.25" customHeight="1" x14ac:dyDescent="0.25">
      <c r="AH2457" s="198" t="s">
        <v>135</v>
      </c>
      <c r="AI2457" s="156">
        <f>_xll.qlCalendarAdvance("TARGET",AI2456,AH2457,"mf")</f>
        <v>53259</v>
      </c>
      <c r="AJ2457" s="199">
        <f>_xll.xlShmInterpRateFwd(curveName,AI2457,,5,AI2458)</f>
        <v>1.5705426178123486E-2</v>
      </c>
    </row>
    <row r="2458" spans="34:36" ht="11.25" customHeight="1" x14ac:dyDescent="0.25">
      <c r="AH2458" s="198" t="s">
        <v>135</v>
      </c>
      <c r="AI2458" s="156">
        <f>_xll.qlCalendarAdvance("TARGET",AI2457,AH2458,"mf")</f>
        <v>53266</v>
      </c>
      <c r="AJ2458" s="199">
        <f>_xll.xlShmInterpRateFwd(curveName,AI2458,,5,AI2459)</f>
        <v>1.5703055499201656E-2</v>
      </c>
    </row>
    <row r="2459" spans="34:36" ht="11.25" customHeight="1" x14ac:dyDescent="0.25">
      <c r="AH2459" s="198" t="s">
        <v>135</v>
      </c>
      <c r="AI2459" s="156">
        <f>_xll.qlCalendarAdvance("TARGET",AI2458,AH2459,"mf")</f>
        <v>53273</v>
      </c>
      <c r="AJ2459" s="199">
        <f>_xll.xlShmInterpRateFwd(curveName,AI2459,,5,AI2460)</f>
        <v>1.5700697402920752E-2</v>
      </c>
    </row>
    <row r="2460" spans="34:36" ht="11.25" customHeight="1" x14ac:dyDescent="0.25">
      <c r="AH2460" s="198" t="s">
        <v>135</v>
      </c>
      <c r="AI2460" s="156">
        <f>_xll.qlCalendarAdvance("TARGET",AI2459,AH2460,"mf")</f>
        <v>53280</v>
      </c>
      <c r="AJ2460" s="199">
        <f>_xll.xlShmInterpRateFwd(curveName,AI2460,,5,AI2461)</f>
        <v>1.5698351947561556E-2</v>
      </c>
    </row>
    <row r="2461" spans="34:36" ht="11.25" customHeight="1" x14ac:dyDescent="0.25">
      <c r="AH2461" s="198" t="s">
        <v>135</v>
      </c>
      <c r="AI2461" s="156">
        <f>_xll.qlCalendarAdvance("TARGET",AI2460,AH2461,"mf")</f>
        <v>53287</v>
      </c>
      <c r="AJ2461" s="199">
        <f>_xll.xlShmInterpRateFwd(curveName,AI2461,,5,AI2462)</f>
        <v>1.5696019191410646E-2</v>
      </c>
    </row>
    <row r="2462" spans="34:36" ht="11.25" customHeight="1" x14ac:dyDescent="0.25">
      <c r="AH2462" s="198" t="s">
        <v>135</v>
      </c>
      <c r="AI2462" s="156">
        <f>_xll.qlCalendarAdvance("TARGET",AI2461,AH2462,"mf")</f>
        <v>53294</v>
      </c>
      <c r="AJ2462" s="199">
        <f>_xll.xlShmInterpRateFwd(curveName,AI2462,,5,AI2463)</f>
        <v>1.569369919276618E-2</v>
      </c>
    </row>
    <row r="2463" spans="34:36" ht="11.25" customHeight="1" x14ac:dyDescent="0.25">
      <c r="AH2463" s="198" t="s">
        <v>135</v>
      </c>
      <c r="AI2463" s="156">
        <f>_xll.qlCalendarAdvance("TARGET",AI2462,AH2463,"mf")</f>
        <v>53301</v>
      </c>
      <c r="AJ2463" s="199">
        <f>_xll.xlShmInterpRateFwd(curveName,AI2463,,5,AI2464)</f>
        <v>1.5691392009926312E-2</v>
      </c>
    </row>
    <row r="2464" spans="34:36" ht="11.25" customHeight="1" x14ac:dyDescent="0.25">
      <c r="AH2464" s="198" t="s">
        <v>135</v>
      </c>
      <c r="AI2464" s="156">
        <f>_xll.qlCalendarAdvance("TARGET",AI2463,AH2464,"mf")</f>
        <v>53308</v>
      </c>
      <c r="AJ2464" s="199">
        <f>_xll.xlShmInterpRateFwd(curveName,AI2464,,5,AI2465)</f>
        <v>1.5689097701160237E-2</v>
      </c>
    </row>
    <row r="2465" spans="34:36" ht="11.25" customHeight="1" x14ac:dyDescent="0.25">
      <c r="AH2465" s="198" t="s">
        <v>135</v>
      </c>
      <c r="AI2465" s="156">
        <f>_xll.qlCalendarAdvance("TARGET",AI2464,AH2465,"mf")</f>
        <v>53315</v>
      </c>
      <c r="AJ2465" s="199">
        <f>_xll.xlShmInterpRateFwd(curveName,AI2465,,5,AI2466)</f>
        <v>1.5686991086252995E-2</v>
      </c>
    </row>
    <row r="2466" spans="34:36" ht="11.25" customHeight="1" x14ac:dyDescent="0.25">
      <c r="AH2466" s="198" t="s">
        <v>135</v>
      </c>
      <c r="AI2466" s="156">
        <f>_xll.qlCalendarAdvance("TARGET",AI2465,AH2466,"mf")</f>
        <v>53323</v>
      </c>
      <c r="AJ2466" s="199">
        <f>_xll.xlShmInterpRateFwd(curveName,AI2466,,5,AI2467)</f>
        <v>1.5684224947869585E-2</v>
      </c>
    </row>
    <row r="2467" spans="34:36" ht="11.25" customHeight="1" x14ac:dyDescent="0.25">
      <c r="AH2467" s="198" t="s">
        <v>135</v>
      </c>
      <c r="AI2467" s="156">
        <f>_xll.qlCalendarAdvance("TARGET",AI2466,AH2467,"mf")</f>
        <v>53330</v>
      </c>
      <c r="AJ2467" s="199">
        <f>_xll.xlShmInterpRateFwd(curveName,AI2467,,5,AI2468)</f>
        <v>1.5681971480057955E-2</v>
      </c>
    </row>
    <row r="2468" spans="34:36" ht="11.25" customHeight="1" x14ac:dyDescent="0.25">
      <c r="AH2468" s="198" t="s">
        <v>135</v>
      </c>
      <c r="AI2468" s="156">
        <f>_xll.qlCalendarAdvance("TARGET",AI2467,AH2468,"mf")</f>
        <v>53337</v>
      </c>
      <c r="AJ2468" s="199">
        <f>_xll.xlShmInterpRateFwd(curveName,AI2468,,5,AI2469)</f>
        <v>1.567973112783027E-2</v>
      </c>
    </row>
    <row r="2469" spans="34:36" ht="11.25" customHeight="1" x14ac:dyDescent="0.25">
      <c r="AH2469" s="198" t="s">
        <v>135</v>
      </c>
      <c r="AI2469" s="156">
        <f>_xll.qlCalendarAdvance("TARGET",AI2468,AH2469,"mf")</f>
        <v>53344</v>
      </c>
      <c r="AJ2469" s="199">
        <f>_xll.xlShmInterpRateFwd(curveName,AI2469,,5,AI2470)</f>
        <v>1.5677503949478883E-2</v>
      </c>
    </row>
    <row r="2470" spans="34:36" ht="11.25" customHeight="1" x14ac:dyDescent="0.25">
      <c r="AH2470" s="198" t="s">
        <v>135</v>
      </c>
      <c r="AI2470" s="156">
        <f>_xll.qlCalendarAdvance("TARGET",AI2469,AH2470,"mf")</f>
        <v>53351</v>
      </c>
      <c r="AJ2470" s="199">
        <f>_xll.xlShmInterpRateFwd(curveName,AI2470,,5,AI2471)</f>
        <v>1.5675290003325123E-2</v>
      </c>
    </row>
    <row r="2471" spans="34:36" ht="11.25" customHeight="1" x14ac:dyDescent="0.25">
      <c r="AH2471" s="198" t="s">
        <v>135</v>
      </c>
      <c r="AI2471" s="156">
        <f>_xll.qlCalendarAdvance("TARGET",AI2470,AH2471,"mf")</f>
        <v>53358</v>
      </c>
      <c r="AJ2471" s="199">
        <f>_xll.xlShmInterpRateFwd(curveName,AI2471,,5,AI2472)</f>
        <v>1.5673089347626578E-2</v>
      </c>
    </row>
    <row r="2472" spans="34:36" ht="11.25" customHeight="1" x14ac:dyDescent="0.25">
      <c r="AH2472" s="198" t="s">
        <v>135</v>
      </c>
      <c r="AI2472" s="156">
        <f>_xll.qlCalendarAdvance("TARGET",AI2471,AH2472,"mf")</f>
        <v>53365</v>
      </c>
      <c r="AJ2472" s="199">
        <f>_xll.xlShmInterpRateFwd(curveName,AI2472,,5,AI2473)</f>
        <v>1.5670902040704579E-2</v>
      </c>
    </row>
    <row r="2473" spans="34:36" ht="11.25" customHeight="1" x14ac:dyDescent="0.25">
      <c r="AH2473" s="198" t="s">
        <v>135</v>
      </c>
      <c r="AI2473" s="156">
        <f>_xll.qlCalendarAdvance("TARGET",AI2472,AH2473,"mf")</f>
        <v>53372</v>
      </c>
      <c r="AJ2473" s="199">
        <f>_xll.xlShmInterpRateFwd(curveName,AI2473,,5,AI2474)</f>
        <v>1.5668728140839899E-2</v>
      </c>
    </row>
    <row r="2474" spans="34:36" ht="11.25" customHeight="1" x14ac:dyDescent="0.25">
      <c r="AH2474" s="198" t="s">
        <v>135</v>
      </c>
      <c r="AI2474" s="156">
        <f>_xll.qlCalendarAdvance("TARGET",AI2473,AH2474,"mf")</f>
        <v>53379</v>
      </c>
      <c r="AJ2474" s="199">
        <f>_xll.xlShmInterpRateFwd(curveName,AI2474,,5,AI2475)</f>
        <v>1.5666567706313306E-2</v>
      </c>
    </row>
    <row r="2475" spans="34:36" ht="11.25" customHeight="1" x14ac:dyDescent="0.25">
      <c r="AH2475" s="198" t="s">
        <v>135</v>
      </c>
      <c r="AI2475" s="156">
        <f>_xll.qlCalendarAdvance("TARGET",AI2474,AH2475,"mf")</f>
        <v>53386</v>
      </c>
      <c r="AJ2475" s="199">
        <f>_xll.xlShmInterpRateFwd(curveName,AI2475,,5,AI2476)</f>
        <v>1.5664420795451921E-2</v>
      </c>
    </row>
    <row r="2476" spans="34:36" ht="11.25" customHeight="1" x14ac:dyDescent="0.25">
      <c r="AH2476" s="198" t="s">
        <v>135</v>
      </c>
      <c r="AI2476" s="156">
        <f>_xll.qlCalendarAdvance("TARGET",AI2475,AH2476,"mf")</f>
        <v>53393</v>
      </c>
      <c r="AJ2476" s="199">
        <f>_xll.xlShmInterpRateFwd(curveName,AI2476,,5,AI2477)</f>
        <v>1.5662287466507562E-2</v>
      </c>
    </row>
    <row r="2477" spans="34:36" ht="11.25" customHeight="1" x14ac:dyDescent="0.25">
      <c r="AH2477" s="198" t="s">
        <v>135</v>
      </c>
      <c r="AI2477" s="156">
        <f>_xll.qlCalendarAdvance("TARGET",AI2476,AH2477,"mf")</f>
        <v>53400</v>
      </c>
      <c r="AJ2477" s="199">
        <f>_xll.xlShmInterpRateFwd(curveName,AI2477,,5,AI2478)</f>
        <v>1.5660167777801551E-2</v>
      </c>
    </row>
    <row r="2478" spans="34:36" ht="11.25" customHeight="1" x14ac:dyDescent="0.25">
      <c r="AH2478" s="198" t="s">
        <v>135</v>
      </c>
      <c r="AI2478" s="156">
        <f>_xll.qlCalendarAdvance("TARGET",AI2477,AH2478,"mf")</f>
        <v>53407</v>
      </c>
      <c r="AJ2478" s="199">
        <f>_xll.xlShmInterpRateFwd(curveName,AI2478,,5,AI2479)</f>
        <v>1.5658061787637845E-2</v>
      </c>
    </row>
    <row r="2479" spans="34:36" ht="11.25" customHeight="1" x14ac:dyDescent="0.25">
      <c r="AH2479" s="198" t="s">
        <v>135</v>
      </c>
      <c r="AI2479" s="156">
        <f>_xll.qlCalendarAdvance("TARGET",AI2478,AH2479,"mf")</f>
        <v>53414</v>
      </c>
      <c r="AJ2479" s="199">
        <f>_xll.xlShmInterpRateFwd(curveName,AI2479,,5,AI2480)</f>
        <v>1.5655969554366735E-2</v>
      </c>
    </row>
    <row r="2480" spans="34:36" ht="11.25" customHeight="1" x14ac:dyDescent="0.25">
      <c r="AH2480" s="198" t="s">
        <v>135</v>
      </c>
      <c r="AI2480" s="156">
        <f>_xll.qlCalendarAdvance("TARGET",AI2479,AH2480,"mf")</f>
        <v>53421</v>
      </c>
      <c r="AJ2480" s="199">
        <f>_xll.xlShmInterpRateFwd(curveName,AI2480,,5,AI2481)</f>
        <v>1.5653891136280598E-2</v>
      </c>
    </row>
    <row r="2481" spans="34:36" ht="11.25" customHeight="1" x14ac:dyDescent="0.25">
      <c r="AH2481" s="198" t="s">
        <v>135</v>
      </c>
      <c r="AI2481" s="156">
        <f>_xll.qlCalendarAdvance("TARGET",AI2480,AH2481,"mf")</f>
        <v>53428</v>
      </c>
      <c r="AJ2481" s="199">
        <f>_xll.xlShmInterpRateFwd(curveName,AI2481,,5,AI2482)</f>
        <v>1.5651826591683394E-2</v>
      </c>
    </row>
    <row r="2482" spans="34:36" ht="11.25" customHeight="1" x14ac:dyDescent="0.25">
      <c r="AH2482" s="198" t="s">
        <v>135</v>
      </c>
      <c r="AI2482" s="156">
        <f>_xll.qlCalendarAdvance("TARGET",AI2481,AH2482,"mf")</f>
        <v>53435</v>
      </c>
      <c r="AJ2482" s="199">
        <f>_xll.xlShmInterpRateFwd(curveName,AI2482,,5,AI2483)</f>
        <v>1.5649775978855918E-2</v>
      </c>
    </row>
    <row r="2483" spans="34:36" ht="11.25" customHeight="1" x14ac:dyDescent="0.25">
      <c r="AH2483" s="198" t="s">
        <v>135</v>
      </c>
      <c r="AI2483" s="156">
        <f>_xll.qlCalendarAdvance("TARGET",AI2482,AH2483,"mf")</f>
        <v>53442</v>
      </c>
      <c r="AJ2483" s="199">
        <f>_xll.xlShmInterpRateFwd(curveName,AI2483,,5,AI2484)</f>
        <v>1.5647739356102142E-2</v>
      </c>
    </row>
    <row r="2484" spans="34:36" ht="11.25" customHeight="1" x14ac:dyDescent="0.25">
      <c r="AH2484" s="198" t="s">
        <v>135</v>
      </c>
      <c r="AI2484" s="156">
        <f>_xll.qlCalendarAdvance("TARGET",AI2483,AH2484,"mf")</f>
        <v>53449</v>
      </c>
      <c r="AJ2484" s="199">
        <f>_xll.xlShmInterpRateFwd(curveName,AI2484,,5,AI2485)</f>
        <v>1.5645716781708653E-2</v>
      </c>
    </row>
    <row r="2485" spans="34:36" ht="11.25" customHeight="1" x14ac:dyDescent="0.25">
      <c r="AH2485" s="198" t="s">
        <v>135</v>
      </c>
      <c r="AI2485" s="156">
        <f>_xll.qlCalendarAdvance("TARGET",AI2484,AH2485,"mf")</f>
        <v>53456</v>
      </c>
      <c r="AJ2485" s="199">
        <f>_xll.xlShmInterpRateFwd(curveName,AI2485,,5,AI2486)</f>
        <v>1.5643708313962064E-2</v>
      </c>
    </row>
    <row r="2486" spans="34:36" ht="11.25" customHeight="1" x14ac:dyDescent="0.25">
      <c r="AH2486" s="198" t="s">
        <v>135</v>
      </c>
      <c r="AI2486" s="156">
        <f>_xll.qlCalendarAdvance("TARGET",AI2485,AH2486,"mf")</f>
        <v>53463</v>
      </c>
      <c r="AJ2486" s="199">
        <f>_xll.xlShmInterpRateFwd(curveName,AI2486,,5,AI2487)</f>
        <v>1.5641714011183725E-2</v>
      </c>
    </row>
    <row r="2487" spans="34:36" ht="11.25" customHeight="1" x14ac:dyDescent="0.25">
      <c r="AH2487" s="198" t="s">
        <v>135</v>
      </c>
      <c r="AI2487" s="156">
        <f>_xll.qlCalendarAdvance("TARGET",AI2486,AH2487,"mf")</f>
        <v>53470</v>
      </c>
      <c r="AJ2487" s="199">
        <f>_xll.xlShmInterpRateFwd(curveName,AI2487,,5,AI2488)</f>
        <v>1.5639733931637083E-2</v>
      </c>
    </row>
    <row r="2488" spans="34:36" ht="11.25" customHeight="1" x14ac:dyDescent="0.25">
      <c r="AH2488" s="198" t="s">
        <v>135</v>
      </c>
      <c r="AI2488" s="156">
        <f>_xll.qlCalendarAdvance("TARGET",AI2487,AH2488,"mf")</f>
        <v>53477</v>
      </c>
      <c r="AJ2488" s="199">
        <f>_xll.xlShmInterpRateFwd(curveName,AI2488,,5,AI2489)</f>
        <v>1.5637768133626124E-2</v>
      </c>
    </row>
    <row r="2489" spans="34:36" ht="11.25" customHeight="1" x14ac:dyDescent="0.25">
      <c r="AH2489" s="198" t="s">
        <v>135</v>
      </c>
      <c r="AI2489" s="156">
        <f>_xll.qlCalendarAdvance("TARGET",AI2488,AH2489,"mf")</f>
        <v>53484</v>
      </c>
      <c r="AJ2489" s="199">
        <f>_xll.xlShmInterpRateFwd(curveName,AI2489,,5,AI2490)</f>
        <v>1.5635816675449065E-2</v>
      </c>
    </row>
    <row r="2490" spans="34:36" ht="11.25" customHeight="1" x14ac:dyDescent="0.25">
      <c r="AH2490" s="198" t="s">
        <v>135</v>
      </c>
      <c r="AI2490" s="156">
        <f>_xll.qlCalendarAdvance("TARGET",AI2489,AH2490,"mf")</f>
        <v>53491</v>
      </c>
      <c r="AJ2490" s="199">
        <f>_xll.xlShmInterpRateFwd(curveName,AI2490,,5,AI2491)</f>
        <v>1.5633879615398315E-2</v>
      </c>
    </row>
    <row r="2491" spans="34:36" ht="11.25" customHeight="1" x14ac:dyDescent="0.25">
      <c r="AH2491" s="198" t="s">
        <v>135</v>
      </c>
      <c r="AI2491" s="156">
        <f>_xll.qlCalendarAdvance("TARGET",AI2490,AH2491,"mf")</f>
        <v>53498</v>
      </c>
      <c r="AJ2491" s="199">
        <f>_xll.xlShmInterpRateFwd(curveName,AI2491,,5,AI2492)</f>
        <v>1.5631957011748934E-2</v>
      </c>
    </row>
    <row r="2492" spans="34:36" ht="11.25" customHeight="1" x14ac:dyDescent="0.25">
      <c r="AH2492" s="198" t="s">
        <v>135</v>
      </c>
      <c r="AI2492" s="156">
        <f>_xll.qlCalendarAdvance("TARGET",AI2491,AH2492,"mf")</f>
        <v>53505</v>
      </c>
      <c r="AJ2492" s="199">
        <f>_xll.xlShmInterpRateFwd(curveName,AI2492,,5,AI2493)</f>
        <v>1.5630048922828106E-2</v>
      </c>
    </row>
    <row r="2493" spans="34:36" ht="11.25" customHeight="1" x14ac:dyDescent="0.25">
      <c r="AH2493" s="198" t="s">
        <v>135</v>
      </c>
      <c r="AI2493" s="156">
        <f>_xll.qlCalendarAdvance("TARGET",AI2492,AH2493,"mf")</f>
        <v>53512</v>
      </c>
      <c r="AJ2493" s="199">
        <f>_xll.xlShmInterpRateFwd(curveName,AI2493,,5,AI2494)</f>
        <v>1.5628155406899307E-2</v>
      </c>
    </row>
    <row r="2494" spans="34:36" ht="11.25" customHeight="1" x14ac:dyDescent="0.25">
      <c r="AH2494" s="198" t="s">
        <v>135</v>
      </c>
      <c r="AI2494" s="156">
        <f>_xll.qlCalendarAdvance("TARGET",AI2493,AH2494,"mf")</f>
        <v>53519</v>
      </c>
      <c r="AJ2494" s="199">
        <f>_xll.xlShmInterpRateFwd(curveName,AI2494,,5,AI2495)</f>
        <v>1.5626276522266568E-2</v>
      </c>
    </row>
    <row r="2495" spans="34:36" ht="11.25" customHeight="1" x14ac:dyDescent="0.25">
      <c r="AH2495" s="198" t="s">
        <v>135</v>
      </c>
      <c r="AI2495" s="156">
        <f>_xll.qlCalendarAdvance("TARGET",AI2494,AH2495,"mf")</f>
        <v>53526</v>
      </c>
      <c r="AJ2495" s="199">
        <f>_xll.xlShmInterpRateFwd(curveName,AI2495,,5,AI2496)</f>
        <v>1.5624412327233942E-2</v>
      </c>
    </row>
    <row r="2496" spans="34:36" ht="11.25" customHeight="1" x14ac:dyDescent="0.25">
      <c r="AH2496" s="198" t="s">
        <v>135</v>
      </c>
      <c r="AI2496" s="156">
        <f>_xll.qlCalendarAdvance("TARGET",AI2495,AH2496,"mf")</f>
        <v>53533</v>
      </c>
      <c r="AJ2496" s="199">
        <f>_xll.xlShmInterpRateFwd(curveName,AI2496,,5,AI2497)</f>
        <v>1.5622562880076503E-2</v>
      </c>
    </row>
    <row r="2497" spans="34:36" ht="11.25" customHeight="1" x14ac:dyDescent="0.25">
      <c r="AH2497" s="198" t="s">
        <v>135</v>
      </c>
      <c r="AI2497" s="156">
        <f>_xll.qlCalendarAdvance("TARGET",AI2496,AH2497,"mf")</f>
        <v>53540</v>
      </c>
      <c r="AJ2497" s="199">
        <f>_xll.xlShmInterpRateFwd(curveName,AI2497,,5,AI2498)</f>
        <v>1.5620728239092524E-2</v>
      </c>
    </row>
    <row r="2498" spans="34:36" ht="11.25" customHeight="1" x14ac:dyDescent="0.25">
      <c r="AH2498" s="198" t="s">
        <v>135</v>
      </c>
      <c r="AI2498" s="156">
        <f>_xll.qlCalendarAdvance("TARGET",AI2497,AH2498,"mf")</f>
        <v>53547</v>
      </c>
      <c r="AJ2498" s="199">
        <f>_xll.xlShmInterpRateFwd(curveName,AI2498,,5,AI2499)</f>
        <v>1.5618908462586064E-2</v>
      </c>
    </row>
    <row r="2499" spans="34:36" ht="11.25" customHeight="1" x14ac:dyDescent="0.25">
      <c r="AH2499" s="198" t="s">
        <v>135</v>
      </c>
      <c r="AI2499" s="156">
        <f>_xll.qlCalendarAdvance("TARGET",AI2498,AH2499,"mf")</f>
        <v>53554</v>
      </c>
      <c r="AJ2499" s="199">
        <f>_xll.xlShmInterpRateFwd(curveName,AI2499,,5,AI2500)</f>
        <v>1.5617103608849622E-2</v>
      </c>
    </row>
    <row r="2500" spans="34:36" ht="11.25" customHeight="1" x14ac:dyDescent="0.25">
      <c r="AH2500" s="198" t="s">
        <v>135</v>
      </c>
      <c r="AI2500" s="156">
        <f>_xll.qlCalendarAdvance("TARGET",AI2499,AH2500,"mf")</f>
        <v>53561</v>
      </c>
      <c r="AJ2500" s="199">
        <f>_xll.xlShmInterpRateFwd(curveName,AI2500,,5,AI2501)</f>
        <v>1.5615313736158312E-2</v>
      </c>
    </row>
    <row r="2501" spans="34:36" ht="11.25" customHeight="1" x14ac:dyDescent="0.25">
      <c r="AH2501" s="198" t="s">
        <v>135</v>
      </c>
      <c r="AI2501" s="156">
        <f>_xll.qlCalendarAdvance("TARGET",AI2500,AH2501,"mf")</f>
        <v>53568</v>
      </c>
      <c r="AJ2501" s="199">
        <f>_xll.xlShmInterpRateFwd(curveName,AI2501,,5,AI2502)</f>
        <v>1.5613538902822023E-2</v>
      </c>
    </row>
    <row r="2502" spans="34:36" ht="11.25" customHeight="1" x14ac:dyDescent="0.25">
      <c r="AH2502" s="198" t="s">
        <v>135</v>
      </c>
      <c r="AI2502" s="156">
        <f>_xll.qlCalendarAdvance("TARGET",AI2501,AH2502,"mf")</f>
        <v>53575</v>
      </c>
      <c r="AJ2502" s="199">
        <f>_xll.xlShmInterpRateFwd(curveName,AI2502,,5,AI2503)</f>
        <v>1.5611779167127486E-2</v>
      </c>
    </row>
    <row r="2503" spans="34:36" ht="11.25" customHeight="1" x14ac:dyDescent="0.25">
      <c r="AH2503" s="198" t="s">
        <v>135</v>
      </c>
      <c r="AI2503" s="156">
        <f>_xll.qlCalendarAdvance("TARGET",AI2502,AH2503,"mf")</f>
        <v>53582</v>
      </c>
      <c r="AJ2503" s="199">
        <f>_xll.xlShmInterpRateFwd(curveName,AI2503,,5,AI2504)</f>
        <v>1.5610034587378816E-2</v>
      </c>
    </row>
    <row r="2504" spans="34:36" ht="11.25" customHeight="1" x14ac:dyDescent="0.25">
      <c r="AH2504" s="198" t="s">
        <v>135</v>
      </c>
      <c r="AI2504" s="156">
        <f>_xll.qlCalendarAdvance("TARGET",AI2503,AH2504,"mf")</f>
        <v>53589</v>
      </c>
      <c r="AJ2504" s="199">
        <f>_xll.xlShmInterpRateFwd(curveName,AI2504,,5,AI2505)</f>
        <v>1.5608305221845377E-2</v>
      </c>
    </row>
    <row r="2505" spans="34:36" ht="11.25" customHeight="1" x14ac:dyDescent="0.25">
      <c r="AH2505" s="198" t="s">
        <v>135</v>
      </c>
      <c r="AI2505" s="156">
        <f>_xll.qlCalendarAdvance("TARGET",AI2504,AH2505,"mf")</f>
        <v>53596</v>
      </c>
      <c r="AJ2505" s="199">
        <f>_xll.xlShmInterpRateFwd(curveName,AI2505,,5,AI2506)</f>
        <v>1.5606591128854479E-2</v>
      </c>
    </row>
    <row r="2506" spans="34:36" ht="11.25" customHeight="1" x14ac:dyDescent="0.25">
      <c r="AH2506" s="198" t="s">
        <v>135</v>
      </c>
      <c r="AI2506" s="156">
        <f>_xll.qlCalendarAdvance("TARGET",AI2505,AH2506,"mf")</f>
        <v>53603</v>
      </c>
      <c r="AJ2506" s="199">
        <f>_xll.xlShmInterpRateFwd(curveName,AI2506,,5,AI2507)</f>
        <v>1.5604892366675517E-2</v>
      </c>
    </row>
    <row r="2507" spans="34:36" ht="11.25" customHeight="1" x14ac:dyDescent="0.25">
      <c r="AH2507" s="198" t="s">
        <v>135</v>
      </c>
      <c r="AI2507" s="156">
        <f>_xll.qlCalendarAdvance("TARGET",AI2506,AH2507,"mf")</f>
        <v>53610</v>
      </c>
      <c r="AJ2507" s="199">
        <f>_xll.xlShmInterpRateFwd(curveName,AI2507,,5,AI2508)</f>
        <v>1.5603208993601068E-2</v>
      </c>
    </row>
    <row r="2508" spans="34:36" ht="11.25" customHeight="1" x14ac:dyDescent="0.25">
      <c r="AH2508" s="198" t="s">
        <v>135</v>
      </c>
      <c r="AI2508" s="156">
        <f>_xll.qlCalendarAdvance("TARGET",AI2507,AH2508,"mf")</f>
        <v>53617</v>
      </c>
      <c r="AJ2508" s="199">
        <f>_xll.xlShmInterpRateFwd(curveName,AI2508,,5,AI2509)</f>
        <v>1.5601541067946884E-2</v>
      </c>
    </row>
    <row r="2509" spans="34:36" ht="11.25" customHeight="1" x14ac:dyDescent="0.25">
      <c r="AH2509" s="198" t="s">
        <v>135</v>
      </c>
      <c r="AI2509" s="156">
        <f>_xll.qlCalendarAdvance("TARGET",AI2508,AH2509,"mf")</f>
        <v>53624</v>
      </c>
      <c r="AJ2509" s="199">
        <f>_xll.xlShmInterpRateFwd(curveName,AI2509,,5,AI2510)</f>
        <v>1.5599888647965019E-2</v>
      </c>
    </row>
    <row r="2510" spans="34:36" ht="11.25" customHeight="1" x14ac:dyDescent="0.25">
      <c r="AH2510" s="198" t="s">
        <v>135</v>
      </c>
      <c r="AI2510" s="156">
        <f>_xll.qlCalendarAdvance("TARGET",AI2509,AH2510,"mf")</f>
        <v>53631</v>
      </c>
      <c r="AJ2510" s="199">
        <f>_xll.xlShmInterpRateFwd(curveName,AI2510,,5,AI2511)</f>
        <v>1.5598251792000219E-2</v>
      </c>
    </row>
    <row r="2511" spans="34:36" ht="11.25" customHeight="1" x14ac:dyDescent="0.25">
      <c r="AH2511" s="198" t="s">
        <v>135</v>
      </c>
      <c r="AI2511" s="156">
        <f>_xll.qlCalendarAdvance("TARGET",AI2510,AH2511,"mf")</f>
        <v>53638</v>
      </c>
      <c r="AJ2511" s="199">
        <f>_xll.xlShmInterpRateFwd(curveName,AI2511,,5,AI2512)</f>
        <v>1.5596630558316147E-2</v>
      </c>
    </row>
    <row r="2512" spans="34:36" ht="11.25" customHeight="1" x14ac:dyDescent="0.25">
      <c r="AH2512" s="198" t="s">
        <v>135</v>
      </c>
      <c r="AI2512" s="156">
        <f>_xll.qlCalendarAdvance("TARGET",AI2511,AH2512,"mf")</f>
        <v>53645</v>
      </c>
      <c r="AJ2512" s="199">
        <f>_xll.xlShmInterpRateFwd(curveName,AI2512,,5,AI2513)</f>
        <v>1.5595025005199648E-2</v>
      </c>
    </row>
    <row r="2513" spans="34:36" ht="11.25" customHeight="1" x14ac:dyDescent="0.25">
      <c r="AH2513" s="198" t="s">
        <v>135</v>
      </c>
      <c r="AI2513" s="156">
        <f>_xll.qlCalendarAdvance("TARGET",AI2512,AH2513,"mf")</f>
        <v>53652</v>
      </c>
      <c r="AJ2513" s="199">
        <f>_xll.xlShmInterpRateFwd(curveName,AI2513,,5,AI2514)</f>
        <v>1.5593435190960755E-2</v>
      </c>
    </row>
    <row r="2514" spans="34:36" ht="11.25" customHeight="1" x14ac:dyDescent="0.25">
      <c r="AH2514" s="198" t="s">
        <v>135</v>
      </c>
      <c r="AI2514" s="156">
        <f>_xll.qlCalendarAdvance("TARGET",AI2513,AH2514,"mf")</f>
        <v>53659</v>
      </c>
      <c r="AJ2514" s="199">
        <f>_xll.xlShmInterpRateFwd(curveName,AI2514,,5,AI2515)</f>
        <v>1.5591861173892132E-2</v>
      </c>
    </row>
    <row r="2515" spans="34:36" ht="11.25" customHeight="1" x14ac:dyDescent="0.25">
      <c r="AH2515" s="198" t="s">
        <v>135</v>
      </c>
      <c r="AI2515" s="156">
        <f>_xll.qlCalendarAdvance("TARGET",AI2514,AH2515,"mf")</f>
        <v>53666</v>
      </c>
      <c r="AJ2515" s="199">
        <f>_xll.xlShmInterpRateFwd(curveName,AI2515,,5,AI2516)</f>
        <v>1.5590303012280671E-2</v>
      </c>
    </row>
    <row r="2516" spans="34:36" ht="11.25" customHeight="1" x14ac:dyDescent="0.25">
      <c r="AH2516" s="198" t="s">
        <v>135</v>
      </c>
      <c r="AI2516" s="156">
        <f>_xll.qlCalendarAdvance("TARGET",AI2515,AH2516,"mf")</f>
        <v>53673</v>
      </c>
      <c r="AJ2516" s="199">
        <f>_xll.xlShmInterpRateFwd(curveName,AI2516,,5,AI2517)</f>
        <v>1.558876076440748E-2</v>
      </c>
    </row>
    <row r="2517" spans="34:36" ht="11.25" customHeight="1" x14ac:dyDescent="0.25">
      <c r="AH2517" s="198" t="s">
        <v>135</v>
      </c>
      <c r="AI2517" s="156">
        <f>_xll.qlCalendarAdvance("TARGET",AI2516,AH2517,"mf")</f>
        <v>53680</v>
      </c>
      <c r="AJ2517" s="199">
        <f>_xll.xlShmInterpRateFwd(curveName,AI2517,,5,AI2518)</f>
        <v>1.5587459077599579E-2</v>
      </c>
    </row>
    <row r="2518" spans="34:36" ht="11.25" customHeight="1" x14ac:dyDescent="0.25">
      <c r="AH2518" s="198" t="s">
        <v>135</v>
      </c>
      <c r="AI2518" s="156">
        <f>_xll.qlCalendarAdvance("TARGET",AI2517,AH2518,"mf")</f>
        <v>53688</v>
      </c>
      <c r="AJ2518" s="199">
        <f>_xll.xlShmInterpRateFwd(curveName,AI2518,,5,AI2519)</f>
        <v>1.5585509805772235E-2</v>
      </c>
    </row>
    <row r="2519" spans="34:36" ht="11.25" customHeight="1" x14ac:dyDescent="0.25">
      <c r="AH2519" s="198" t="s">
        <v>135</v>
      </c>
      <c r="AI2519" s="156">
        <f>_xll.qlCalendarAdvance("TARGET",AI2518,AH2519,"mf")</f>
        <v>53695</v>
      </c>
      <c r="AJ2519" s="199">
        <f>_xll.xlShmInterpRateFwd(curveName,AI2519,,5,AI2520)</f>
        <v>1.5584017952077162E-2</v>
      </c>
    </row>
    <row r="2520" spans="34:36" ht="11.25" customHeight="1" x14ac:dyDescent="0.25">
      <c r="AH2520" s="198" t="s">
        <v>135</v>
      </c>
      <c r="AI2520" s="156">
        <f>_xll.qlCalendarAdvance("TARGET",AI2519,AH2520,"mf")</f>
        <v>53702</v>
      </c>
      <c r="AJ2520" s="199">
        <f>_xll.xlShmInterpRateFwd(curveName,AI2520,,5,AI2521)</f>
        <v>1.5582542253626291E-2</v>
      </c>
    </row>
    <row r="2521" spans="34:36" ht="11.25" customHeight="1" x14ac:dyDescent="0.25">
      <c r="AH2521" s="198" t="s">
        <v>135</v>
      </c>
      <c r="AI2521" s="156">
        <f>_xll.qlCalendarAdvance("TARGET",AI2520,AH2521,"mf")</f>
        <v>53709</v>
      </c>
      <c r="AJ2521" s="199">
        <f>_xll.xlShmInterpRateFwd(curveName,AI2521,,5,AI2522)</f>
        <v>1.5581082768723985E-2</v>
      </c>
    </row>
    <row r="2522" spans="34:36" ht="11.25" customHeight="1" x14ac:dyDescent="0.25">
      <c r="AH2522" s="198" t="s">
        <v>135</v>
      </c>
      <c r="AI2522" s="156">
        <f>_xll.qlCalendarAdvance("TARGET",AI2521,AH2522,"mf")</f>
        <v>53716</v>
      </c>
      <c r="AJ2522" s="199">
        <f>_xll.xlShmInterpRateFwd(curveName,AI2522,,5,AI2523)</f>
        <v>1.5579639555668831E-2</v>
      </c>
    </row>
    <row r="2523" spans="34:36" ht="11.25" customHeight="1" x14ac:dyDescent="0.25">
      <c r="AH2523" s="198" t="s">
        <v>135</v>
      </c>
      <c r="AI2523" s="156">
        <f>_xll.qlCalendarAdvance("TARGET",AI2522,AH2523,"mf")</f>
        <v>53723</v>
      </c>
      <c r="AJ2523" s="199">
        <f>_xll.xlShmInterpRateFwd(curveName,AI2523,,5,AI2524)</f>
        <v>1.5578212672742061E-2</v>
      </c>
    </row>
    <row r="2524" spans="34:36" ht="11.25" customHeight="1" x14ac:dyDescent="0.25">
      <c r="AH2524" s="198" t="s">
        <v>135</v>
      </c>
      <c r="AI2524" s="156">
        <f>_xll.qlCalendarAdvance("TARGET",AI2523,AH2524,"mf")</f>
        <v>53730</v>
      </c>
      <c r="AJ2524" s="199">
        <f>_xll.xlShmInterpRateFwd(curveName,AI2524,,5,AI2525)</f>
        <v>1.5576802178253883E-2</v>
      </c>
    </row>
    <row r="2525" spans="34:36" ht="11.25" customHeight="1" x14ac:dyDescent="0.25">
      <c r="AH2525" s="198" t="s">
        <v>135</v>
      </c>
      <c r="AI2525" s="156">
        <f>_xll.qlCalendarAdvance("TARGET",AI2524,AH2525,"mf")</f>
        <v>53737</v>
      </c>
      <c r="AJ2525" s="199">
        <f>_xll.xlShmInterpRateFwd(curveName,AI2525,,5,AI2526)</f>
        <v>1.5575408130473974E-2</v>
      </c>
    </row>
    <row r="2526" spans="34:36" ht="11.25" customHeight="1" x14ac:dyDescent="0.25">
      <c r="AH2526" s="198" t="s">
        <v>135</v>
      </c>
      <c r="AI2526" s="156">
        <f>_xll.qlCalendarAdvance("TARGET",AI2525,AH2526,"mf")</f>
        <v>53744</v>
      </c>
      <c r="AJ2526" s="199">
        <f>_xll.xlShmInterpRateFwd(curveName,AI2526,,5,AI2527)</f>
        <v>1.5574030587724167E-2</v>
      </c>
    </row>
    <row r="2527" spans="34:36" ht="11.25" customHeight="1" x14ac:dyDescent="0.25">
      <c r="AH2527" s="198" t="s">
        <v>135</v>
      </c>
      <c r="AI2527" s="156">
        <f>_xll.qlCalendarAdvance("TARGET",AI2526,AH2527,"mf")</f>
        <v>53751</v>
      </c>
      <c r="AJ2527" s="199">
        <f>_xll.xlShmInterpRateFwd(curveName,AI2527,,5,AI2528)</f>
        <v>1.5572669608285765E-2</v>
      </c>
    </row>
    <row r="2528" spans="34:36" ht="11.25" customHeight="1" x14ac:dyDescent="0.25">
      <c r="AH2528" s="198" t="s">
        <v>135</v>
      </c>
      <c r="AI2528" s="156">
        <f>_xll.qlCalendarAdvance("TARGET",AI2527,AH2528,"mf")</f>
        <v>53758</v>
      </c>
      <c r="AJ2528" s="199">
        <f>_xll.xlShmInterpRateFwd(curveName,AI2528,,5,AI2529)</f>
        <v>1.5571325250434295E-2</v>
      </c>
    </row>
    <row r="2529" spans="34:36" ht="11.25" customHeight="1" x14ac:dyDescent="0.25">
      <c r="AH2529" s="198" t="s">
        <v>135</v>
      </c>
      <c r="AI2529" s="156">
        <f>_xll.qlCalendarAdvance("TARGET",AI2528,AH2529,"mf")</f>
        <v>53765</v>
      </c>
      <c r="AJ2529" s="199">
        <f>_xll.xlShmInterpRateFwd(curveName,AI2529,,5,AI2530)</f>
        <v>1.5569997558722928E-2</v>
      </c>
    </row>
    <row r="2530" spans="34:36" ht="11.25" customHeight="1" x14ac:dyDescent="0.25">
      <c r="AH2530" s="198" t="s">
        <v>135</v>
      </c>
      <c r="AI2530" s="156">
        <f>_xll.qlCalendarAdvance("TARGET",AI2529,AH2530,"mf")</f>
        <v>53772</v>
      </c>
      <c r="AJ2530" s="199">
        <f>_xll.xlShmInterpRateFwd(curveName,AI2530,,5,AI2531)</f>
        <v>1.5568679586022304E-2</v>
      </c>
    </row>
    <row r="2531" spans="34:36" ht="11.25" customHeight="1" x14ac:dyDescent="0.25">
      <c r="AH2531" s="198" t="s">
        <v>135</v>
      </c>
      <c r="AI2531" s="156">
        <f>_xll.qlCalendarAdvance("TARGET",AI2530,AH2531,"mf")</f>
        <v>53779</v>
      </c>
      <c r="AJ2531" s="199">
        <f>_xll.xlShmInterpRateFwd(curveName,AI2531,,5,AI2532)</f>
        <v>1.5567352978913214E-2</v>
      </c>
    </row>
    <row r="2532" spans="34:36" ht="11.25" customHeight="1" x14ac:dyDescent="0.25">
      <c r="AH2532" s="198" t="s">
        <v>135</v>
      </c>
      <c r="AI2532" s="156">
        <f>_xll.qlCalendarAdvance("TARGET",AI2531,AH2532,"mf")</f>
        <v>53786</v>
      </c>
      <c r="AJ2532" s="199">
        <f>_xll.xlShmInterpRateFwd(curveName,AI2532,,5,AI2533)</f>
        <v>1.5566014748380406E-2</v>
      </c>
    </row>
    <row r="2533" spans="34:36" ht="11.25" customHeight="1" x14ac:dyDescent="0.25">
      <c r="AH2533" s="198" t="s">
        <v>135</v>
      </c>
      <c r="AI2533" s="156">
        <f>_xll.qlCalendarAdvance("TARGET",AI2532,AH2533,"mf")</f>
        <v>53793</v>
      </c>
      <c r="AJ2533" s="199">
        <f>_xll.xlShmInterpRateFwd(curveName,AI2533,,5,AI2534)</f>
        <v>1.5564664880280446E-2</v>
      </c>
    </row>
    <row r="2534" spans="34:36" ht="11.25" customHeight="1" x14ac:dyDescent="0.25">
      <c r="AH2534" s="198" t="s">
        <v>135</v>
      </c>
      <c r="AI2534" s="156">
        <f>_xll.qlCalendarAdvance("TARGET",AI2533,AH2534,"mf")</f>
        <v>53800</v>
      </c>
      <c r="AJ2534" s="199">
        <f>_xll.xlShmInterpRateFwd(curveName,AI2534,,5,AI2535)</f>
        <v>1.556330336045254E-2</v>
      </c>
    </row>
    <row r="2535" spans="34:36" ht="11.25" customHeight="1" x14ac:dyDescent="0.25">
      <c r="AH2535" s="198" t="s">
        <v>135</v>
      </c>
      <c r="AI2535" s="156">
        <f>_xll.qlCalendarAdvance("TARGET",AI2534,AH2535,"mf")</f>
        <v>53807</v>
      </c>
      <c r="AJ2535" s="199">
        <f>_xll.xlShmInterpRateFwd(curveName,AI2535,,5,AI2536)</f>
        <v>1.556193017475907E-2</v>
      </c>
    </row>
    <row r="2536" spans="34:36" ht="11.25" customHeight="1" x14ac:dyDescent="0.25">
      <c r="AH2536" s="198" t="s">
        <v>135</v>
      </c>
      <c r="AI2536" s="156">
        <f>_xll.qlCalendarAdvance("TARGET",AI2535,AH2536,"mf")</f>
        <v>53814</v>
      </c>
      <c r="AJ2536" s="199">
        <f>_xll.xlShmInterpRateFwd(curveName,AI2536,,5,AI2537)</f>
        <v>1.5560545309068243E-2</v>
      </c>
    </row>
    <row r="2537" spans="34:36" ht="11.25" customHeight="1" x14ac:dyDescent="0.25">
      <c r="AH2537" s="198" t="s">
        <v>135</v>
      </c>
      <c r="AI2537" s="156">
        <f>_xll.qlCalendarAdvance("TARGET",AI2536,AH2537,"mf")</f>
        <v>53821</v>
      </c>
      <c r="AJ2537" s="199">
        <f>_xll.xlShmInterpRateFwd(curveName,AI2537,,5,AI2538)</f>
        <v>1.5559148749207736E-2</v>
      </c>
    </row>
    <row r="2538" spans="34:36" ht="11.25" customHeight="1" x14ac:dyDescent="0.25">
      <c r="AH2538" s="198" t="s">
        <v>135</v>
      </c>
      <c r="AI2538" s="156">
        <f>_xll.qlCalendarAdvance("TARGET",AI2537,AH2538,"mf")</f>
        <v>53828</v>
      </c>
      <c r="AJ2538" s="199">
        <f>_xll.xlShmInterpRateFwd(curveName,AI2538,,5,AI2539)</f>
        <v>1.555774048103999E-2</v>
      </c>
    </row>
    <row r="2539" spans="34:36" ht="11.25" customHeight="1" x14ac:dyDescent="0.25">
      <c r="AH2539" s="198" t="s">
        <v>135</v>
      </c>
      <c r="AI2539" s="156">
        <f>_xll.qlCalendarAdvance("TARGET",AI2538,AH2539,"mf")</f>
        <v>53835</v>
      </c>
      <c r="AJ2539" s="199">
        <f>_xll.xlShmInterpRateFwd(curveName,AI2539,,5,AI2540)</f>
        <v>1.5556320490410095E-2</v>
      </c>
    </row>
    <row r="2540" spans="34:36" ht="11.25" customHeight="1" x14ac:dyDescent="0.25">
      <c r="AH2540" s="198" t="s">
        <v>135</v>
      </c>
      <c r="AI2540" s="156">
        <f>_xll.qlCalendarAdvance("TARGET",AI2539,AH2540,"mf")</f>
        <v>53842</v>
      </c>
      <c r="AJ2540" s="199">
        <f>_xll.xlShmInterpRateFwd(curveName,AI2540,,5,AI2541)</f>
        <v>1.5554888763174743E-2</v>
      </c>
    </row>
    <row r="2541" spans="34:36" ht="11.25" customHeight="1" x14ac:dyDescent="0.25">
      <c r="AH2541" s="198" t="s">
        <v>135</v>
      </c>
      <c r="AI2541" s="156">
        <f>_xll.qlCalendarAdvance("TARGET",AI2540,AH2541,"mf")</f>
        <v>53849</v>
      </c>
      <c r="AJ2541" s="199">
        <f>_xll.xlShmInterpRateFwd(curveName,AI2541,,5,AI2542)</f>
        <v>1.5553445285184854E-2</v>
      </c>
    </row>
    <row r="2542" spans="34:36" ht="11.25" customHeight="1" x14ac:dyDescent="0.25">
      <c r="AH2542" s="198" t="s">
        <v>135</v>
      </c>
      <c r="AI2542" s="156">
        <f>_xll.qlCalendarAdvance("TARGET",AI2541,AH2542,"mf")</f>
        <v>53856</v>
      </c>
      <c r="AJ2542" s="199">
        <f>_xll.xlShmInterpRateFwd(curveName,AI2542,,5,AI2543)</f>
        <v>1.5551990042308747E-2</v>
      </c>
    </row>
    <row r="2543" spans="34:36" ht="11.25" customHeight="1" x14ac:dyDescent="0.25">
      <c r="AH2543" s="198" t="s">
        <v>135</v>
      </c>
      <c r="AI2543" s="156">
        <f>_xll.qlCalendarAdvance("TARGET",AI2542,AH2543,"mf")</f>
        <v>53863</v>
      </c>
      <c r="AJ2543" s="199">
        <f>_xll.xlShmInterpRateFwd(curveName,AI2543,,5,AI2544)</f>
        <v>1.5550523020362614E-2</v>
      </c>
    </row>
    <row r="2544" spans="34:36" ht="11.25" customHeight="1" x14ac:dyDescent="0.25">
      <c r="AH2544" s="198" t="s">
        <v>135</v>
      </c>
      <c r="AI2544" s="156">
        <f>_xll.qlCalendarAdvance("TARGET",AI2543,AH2544,"mf")</f>
        <v>53870</v>
      </c>
      <c r="AJ2544" s="199">
        <f>_xll.xlShmInterpRateFwd(curveName,AI2544,,5,AI2545)</f>
        <v>1.5549044205243777E-2</v>
      </c>
    </row>
    <row r="2545" spans="34:36" ht="11.25" customHeight="1" x14ac:dyDescent="0.25">
      <c r="AH2545" s="198" t="s">
        <v>135</v>
      </c>
      <c r="AI2545" s="156">
        <f>_xll.qlCalendarAdvance("TARGET",AI2544,AH2545,"mf")</f>
        <v>53877</v>
      </c>
      <c r="AJ2545" s="199">
        <f>_xll.xlShmInterpRateFwd(curveName,AI2545,,5,AI2546)</f>
        <v>1.5547553582762686E-2</v>
      </c>
    </row>
    <row r="2546" spans="34:36" ht="11.25" customHeight="1" x14ac:dyDescent="0.25">
      <c r="AH2546" s="198" t="s">
        <v>135</v>
      </c>
      <c r="AI2546" s="156">
        <f>_xll.qlCalendarAdvance("TARGET",AI2545,AH2546,"mf")</f>
        <v>53884</v>
      </c>
      <c r="AJ2546" s="199">
        <f>_xll.xlShmInterpRateFwd(curveName,AI2546,,5,AI2547)</f>
        <v>1.5546051138781936E-2</v>
      </c>
    </row>
    <row r="2547" spans="34:36" ht="11.25" customHeight="1" x14ac:dyDescent="0.25">
      <c r="AH2547" s="198" t="s">
        <v>135</v>
      </c>
      <c r="AI2547" s="156">
        <f>_xll.qlCalendarAdvance("TARGET",AI2546,AH2547,"mf")</f>
        <v>53891</v>
      </c>
      <c r="AJ2547" s="199">
        <f>_xll.xlShmInterpRateFwd(curveName,AI2547,,5,AI2548)</f>
        <v>1.5544536859181522E-2</v>
      </c>
    </row>
    <row r="2548" spans="34:36" ht="11.25" customHeight="1" x14ac:dyDescent="0.25">
      <c r="AH2548" s="198" t="s">
        <v>135</v>
      </c>
      <c r="AI2548" s="156">
        <f>_xll.qlCalendarAdvance("TARGET",AI2547,AH2548,"mf")</f>
        <v>53898</v>
      </c>
      <c r="AJ2548" s="199">
        <f>_xll.xlShmInterpRateFwd(curveName,AI2548,,5,AI2549)</f>
        <v>1.5543010729766162E-2</v>
      </c>
    </row>
    <row r="2549" spans="34:36" ht="11.25" customHeight="1" x14ac:dyDescent="0.25">
      <c r="AH2549" s="198" t="s">
        <v>135</v>
      </c>
      <c r="AI2549" s="156">
        <f>_xll.qlCalendarAdvance("TARGET",AI2548,AH2549,"mf")</f>
        <v>53905</v>
      </c>
      <c r="AJ2549" s="199">
        <f>_xll.xlShmInterpRateFwd(curveName,AI2549,,5,AI2550)</f>
        <v>1.5541472736450646E-2</v>
      </c>
    </row>
    <row r="2550" spans="34:36" ht="11.25" customHeight="1" x14ac:dyDescent="0.25">
      <c r="AH2550" s="198" t="s">
        <v>135</v>
      </c>
      <c r="AI2550" s="156">
        <f>_xll.qlCalendarAdvance("TARGET",AI2549,AH2550,"mf")</f>
        <v>53912</v>
      </c>
      <c r="AJ2550" s="199">
        <f>_xll.xlShmInterpRateFwd(curveName,AI2550,,5,AI2551)</f>
        <v>1.5539922865016549E-2</v>
      </c>
    </row>
    <row r="2551" spans="34:36" ht="11.25" customHeight="1" x14ac:dyDescent="0.25">
      <c r="AH2551" s="198" t="s">
        <v>135</v>
      </c>
      <c r="AI2551" s="156">
        <f>_xll.qlCalendarAdvance("TARGET",AI2550,AH2551,"mf")</f>
        <v>53919</v>
      </c>
      <c r="AJ2551" s="199">
        <f>_xll.xlShmInterpRateFwd(curveName,AI2551,,5,AI2552)</f>
        <v>1.5538361101372914E-2</v>
      </c>
    </row>
    <row r="2552" spans="34:36" ht="11.25" customHeight="1" x14ac:dyDescent="0.25">
      <c r="AH2552" s="198" t="s">
        <v>135</v>
      </c>
      <c r="AI2552" s="156">
        <f>_xll.qlCalendarAdvance("TARGET",AI2551,AH2552,"mf")</f>
        <v>53926</v>
      </c>
      <c r="AJ2552" s="199">
        <f>_xll.xlShmInterpRateFwd(curveName,AI2552,,5,AI2553)</f>
        <v>1.5536787431330324E-2</v>
      </c>
    </row>
    <row r="2553" spans="34:36" ht="11.25" customHeight="1" x14ac:dyDescent="0.25">
      <c r="AH2553" s="198" t="s">
        <v>135</v>
      </c>
      <c r="AI2553" s="156">
        <f>_xll.qlCalendarAdvance("TARGET",AI2552,AH2553,"mf")</f>
        <v>53933</v>
      </c>
      <c r="AJ2553" s="199">
        <f>_xll.xlShmInterpRateFwd(curveName,AI2553,,5,AI2554)</f>
        <v>1.5535201840780475E-2</v>
      </c>
    </row>
    <row r="2554" spans="34:36" ht="11.25" customHeight="1" x14ac:dyDescent="0.25">
      <c r="AH2554" s="198" t="s">
        <v>135</v>
      </c>
      <c r="AI2554" s="156">
        <f>_xll.qlCalendarAdvance("TARGET",AI2553,AH2554,"mf")</f>
        <v>53940</v>
      </c>
      <c r="AJ2554" s="199">
        <f>_xll.xlShmInterpRateFwd(curveName,AI2554,,5,AI2555)</f>
        <v>1.5533604315533992E-2</v>
      </c>
    </row>
    <row r="2555" spans="34:36" ht="11.25" customHeight="1" x14ac:dyDescent="0.25">
      <c r="AH2555" s="198" t="s">
        <v>135</v>
      </c>
      <c r="AI2555" s="156">
        <f>_xll.qlCalendarAdvance("TARGET",AI2554,AH2555,"mf")</f>
        <v>53947</v>
      </c>
      <c r="AJ2555" s="199">
        <f>_xll.xlShmInterpRateFwd(curveName,AI2555,,5,AI2556)</f>
        <v>1.5531994841476821E-2</v>
      </c>
    </row>
    <row r="2556" spans="34:36" ht="11.25" customHeight="1" x14ac:dyDescent="0.25">
      <c r="AH2556" s="198" t="s">
        <v>135</v>
      </c>
      <c r="AI2556" s="156">
        <f>_xll.qlCalendarAdvance("TARGET",AI2555,AH2556,"mf")</f>
        <v>53954</v>
      </c>
      <c r="AJ2556" s="199">
        <f>_xll.xlShmInterpRateFwd(curveName,AI2556,,5,AI2557)</f>
        <v>1.5530373404442795E-2</v>
      </c>
    </row>
    <row r="2557" spans="34:36" ht="11.25" customHeight="1" x14ac:dyDescent="0.25">
      <c r="AH2557" s="198" t="s">
        <v>135</v>
      </c>
      <c r="AI2557" s="156">
        <f>_xll.qlCalendarAdvance("TARGET",AI2556,AH2557,"mf")</f>
        <v>53961</v>
      </c>
      <c r="AJ2557" s="199">
        <f>_xll.xlShmInterpRateFwd(curveName,AI2557,,5,AI2558)</f>
        <v>1.5528739990294726E-2</v>
      </c>
    </row>
    <row r="2558" spans="34:36" ht="11.25" customHeight="1" x14ac:dyDescent="0.25">
      <c r="AH2558" s="198" t="s">
        <v>135</v>
      </c>
      <c r="AI2558" s="156">
        <f>_xll.qlCalendarAdvance("TARGET",AI2557,AH2558,"mf")</f>
        <v>53968</v>
      </c>
      <c r="AJ2558" s="199">
        <f>_xll.xlShmInterpRateFwd(curveName,AI2558,,5,AI2559)</f>
        <v>1.5527094584878076E-2</v>
      </c>
    </row>
    <row r="2559" spans="34:36" ht="11.25" customHeight="1" x14ac:dyDescent="0.25">
      <c r="AH2559" s="198" t="s">
        <v>135</v>
      </c>
      <c r="AI2559" s="156">
        <f>_xll.qlCalendarAdvance("TARGET",AI2558,AH2559,"mf")</f>
        <v>53975</v>
      </c>
      <c r="AJ2559" s="199">
        <f>_xll.xlShmInterpRateFwd(curveName,AI2559,,5,AI2560)</f>
        <v>1.5525437174044115E-2</v>
      </c>
    </row>
    <row r="2560" spans="34:36" ht="11.25" customHeight="1" x14ac:dyDescent="0.25">
      <c r="AH2560" s="198" t="s">
        <v>135</v>
      </c>
      <c r="AI2560" s="156">
        <f>_xll.qlCalendarAdvance("TARGET",AI2559,AH2560,"mf")</f>
        <v>53982</v>
      </c>
      <c r="AJ2560" s="199">
        <f>_xll.xlShmInterpRateFwd(curveName,AI2560,,5,AI2561)</f>
        <v>1.552376774364413E-2</v>
      </c>
    </row>
    <row r="2561" spans="34:36" ht="11.25" customHeight="1" x14ac:dyDescent="0.25">
      <c r="AH2561" s="198" t="s">
        <v>135</v>
      </c>
      <c r="AI2561" s="156">
        <f>_xll.qlCalendarAdvance("TARGET",AI2560,AH2561,"mf")</f>
        <v>53989</v>
      </c>
      <c r="AJ2561" s="199">
        <f>_xll.xlShmInterpRateFwd(curveName,AI2561,,5,AI2562)</f>
        <v>1.5522086279541023E-2</v>
      </c>
    </row>
    <row r="2562" spans="34:36" ht="11.25" customHeight="1" x14ac:dyDescent="0.25">
      <c r="AH2562" s="198" t="s">
        <v>135</v>
      </c>
      <c r="AI2562" s="156">
        <f>_xll.qlCalendarAdvance("TARGET",AI2561,AH2562,"mf")</f>
        <v>53996</v>
      </c>
      <c r="AJ2562" s="199">
        <f>_xll.xlShmInterpRateFwd(curveName,AI2562,,5,AI2563)</f>
        <v>1.5520392767574536E-2</v>
      </c>
    </row>
    <row r="2563" spans="34:36" ht="11.25" customHeight="1" x14ac:dyDescent="0.25">
      <c r="AH2563" s="198" t="s">
        <v>135</v>
      </c>
      <c r="AI2563" s="156">
        <f>_xll.qlCalendarAdvance("TARGET",AI2562,AH2563,"mf")</f>
        <v>54003</v>
      </c>
      <c r="AJ2563" s="199">
        <f>_xll.xlShmInterpRateFwd(curveName,AI2563,,5,AI2564)</f>
        <v>1.5518687193601815E-2</v>
      </c>
    </row>
    <row r="2564" spans="34:36" ht="11.25" customHeight="1" x14ac:dyDescent="0.25">
      <c r="AH2564" s="198" t="s">
        <v>135</v>
      </c>
      <c r="AI2564" s="156">
        <f>_xll.qlCalendarAdvance("TARGET",AI2563,AH2564,"mf")</f>
        <v>54010</v>
      </c>
      <c r="AJ2564" s="199">
        <f>_xll.xlShmInterpRateFwd(curveName,AI2564,,5,AI2565)</f>
        <v>1.5516969543485816E-2</v>
      </c>
    </row>
    <row r="2565" spans="34:36" ht="11.25" customHeight="1" x14ac:dyDescent="0.25">
      <c r="AH2565" s="198" t="s">
        <v>135</v>
      </c>
      <c r="AI2565" s="156">
        <f>_xll.qlCalendarAdvance("TARGET",AI2564,AH2565,"mf")</f>
        <v>54017</v>
      </c>
      <c r="AJ2565" s="199">
        <f>_xll.xlShmInterpRateFwd(curveName,AI2565,,5,AI2566)</f>
        <v>1.5515239803054762E-2</v>
      </c>
    </row>
    <row r="2566" spans="34:36" ht="11.25" customHeight="1" x14ac:dyDescent="0.25">
      <c r="AH2566" s="198" t="s">
        <v>135</v>
      </c>
      <c r="AI2566" s="156">
        <f>_xll.qlCalendarAdvance("TARGET",AI2565,AH2566,"mf")</f>
        <v>54024</v>
      </c>
      <c r="AJ2566" s="199">
        <f>_xll.xlShmInterpRateFwd(curveName,AI2566,,5,AI2567)</f>
        <v>1.5513497958177445E-2</v>
      </c>
    </row>
    <row r="2567" spans="34:36" ht="11.25" customHeight="1" x14ac:dyDescent="0.25">
      <c r="AH2567" s="198" t="s">
        <v>135</v>
      </c>
      <c r="AI2567" s="156">
        <f>_xll.qlCalendarAdvance("TARGET",AI2566,AH2567,"mf")</f>
        <v>54031</v>
      </c>
      <c r="AJ2567" s="199">
        <f>_xll.xlShmInterpRateFwd(curveName,AI2567,,5,AI2568)</f>
        <v>1.5511743994705295E-2</v>
      </c>
    </row>
    <row r="2568" spans="34:36" ht="11.25" customHeight="1" x14ac:dyDescent="0.25">
      <c r="AH2568" s="198" t="s">
        <v>135</v>
      </c>
      <c r="AI2568" s="156">
        <f>_xll.qlCalendarAdvance("TARGET",AI2567,AH2568,"mf")</f>
        <v>54038</v>
      </c>
      <c r="AJ2568" s="199">
        <f>_xll.xlShmInterpRateFwd(curveName,AI2568,,5,AI2569)</f>
        <v>1.550997789848977E-2</v>
      </c>
    </row>
    <row r="2569" spans="34:36" ht="11.25" customHeight="1" x14ac:dyDescent="0.25">
      <c r="AH2569" s="198" t="s">
        <v>135</v>
      </c>
      <c r="AI2569" s="156">
        <f>_xll.qlCalendarAdvance("TARGET",AI2568,AH2569,"mf")</f>
        <v>54045</v>
      </c>
      <c r="AJ2569" s="199">
        <f>_xll.xlShmInterpRateFwd(curveName,AI2569,,5,AI2570)</f>
        <v>1.5508401442190303E-2</v>
      </c>
    </row>
    <row r="2570" spans="34:36" ht="11.25" customHeight="1" x14ac:dyDescent="0.25">
      <c r="AH2570" s="198" t="s">
        <v>135</v>
      </c>
      <c r="AI2570" s="156">
        <f>_xll.qlCalendarAdvance("TARGET",AI2569,AH2570,"mf")</f>
        <v>54053</v>
      </c>
      <c r="AJ2570" s="199">
        <f>_xll.xlShmInterpRateFwd(curveName,AI2570,,5,AI2571)</f>
        <v>1.5506152485651244E-2</v>
      </c>
    </row>
    <row r="2571" spans="34:36" ht="11.25" customHeight="1" x14ac:dyDescent="0.25">
      <c r="AH2571" s="198" t="s">
        <v>135</v>
      </c>
      <c r="AI2571" s="156">
        <f>_xll.qlCalendarAdvance("TARGET",AI2570,AH2571,"mf")</f>
        <v>54060</v>
      </c>
      <c r="AJ2571" s="199">
        <f>_xll.xlShmInterpRateFwd(curveName,AI2571,,5,AI2572)</f>
        <v>1.5504348165847674E-2</v>
      </c>
    </row>
    <row r="2572" spans="34:36" ht="11.25" customHeight="1" x14ac:dyDescent="0.25">
      <c r="AH2572" s="198" t="s">
        <v>135</v>
      </c>
      <c r="AI2572" s="156">
        <f>_xll.qlCalendarAdvance("TARGET",AI2571,AH2572,"mf")</f>
        <v>54067</v>
      </c>
      <c r="AJ2572" s="199">
        <f>_xll.xlShmInterpRateFwd(curveName,AI2572,,5,AI2573)</f>
        <v>1.5502531654691343E-2</v>
      </c>
    </row>
    <row r="2573" spans="34:36" ht="11.25" customHeight="1" x14ac:dyDescent="0.25">
      <c r="AH2573" s="198" t="s">
        <v>135</v>
      </c>
      <c r="AI2573" s="156">
        <f>_xll.qlCalendarAdvance("TARGET",AI2572,AH2573,"mf")</f>
        <v>54074</v>
      </c>
      <c r="AJ2573" s="199">
        <f>_xll.xlShmInterpRateFwd(curveName,AI2573,,5,AI2574)</f>
        <v>1.5500702938022221E-2</v>
      </c>
    </row>
    <row r="2574" spans="34:36" ht="11.25" customHeight="1" x14ac:dyDescent="0.25">
      <c r="AH2574" s="198" t="s">
        <v>135</v>
      </c>
      <c r="AI2574" s="156">
        <f>_xll.qlCalendarAdvance("TARGET",AI2573,AH2574,"mf")</f>
        <v>54081</v>
      </c>
      <c r="AJ2574" s="199">
        <f>_xll.xlShmInterpRateFwd(curveName,AI2574,,5,AI2575)</f>
        <v>1.5498862001715066E-2</v>
      </c>
    </row>
    <row r="2575" spans="34:36" ht="11.25" customHeight="1" x14ac:dyDescent="0.25">
      <c r="AH2575" s="198" t="s">
        <v>135</v>
      </c>
      <c r="AI2575" s="156">
        <f>_xll.qlCalendarAdvance("TARGET",AI2574,AH2575,"mf")</f>
        <v>54088</v>
      </c>
      <c r="AJ2575" s="199">
        <f>_xll.xlShmInterpRateFwd(curveName,AI2575,,5,AI2576)</f>
        <v>1.5497008831592515E-2</v>
      </c>
    </row>
    <row r="2576" spans="34:36" ht="11.25" customHeight="1" x14ac:dyDescent="0.25">
      <c r="AH2576" s="198" t="s">
        <v>135</v>
      </c>
      <c r="AI2576" s="156">
        <f>_xll.qlCalendarAdvance("TARGET",AI2575,AH2576,"mf")</f>
        <v>54095</v>
      </c>
      <c r="AJ2576" s="199">
        <f>_xll.xlShmInterpRateFwd(curveName,AI2576,,5,AI2577)</f>
        <v>1.5495143413529366E-2</v>
      </c>
    </row>
    <row r="2577" spans="34:36" ht="11.25" customHeight="1" x14ac:dyDescent="0.25">
      <c r="AH2577" s="198" t="s">
        <v>135</v>
      </c>
      <c r="AI2577" s="156">
        <f>_xll.qlCalendarAdvance("TARGET",AI2576,AH2577,"mf")</f>
        <v>54102</v>
      </c>
      <c r="AJ2577" s="199">
        <f>_xll.xlShmInterpRateFwd(curveName,AI2577,,5,AI2578)</f>
        <v>1.5493265733388851E-2</v>
      </c>
    </row>
    <row r="2578" spans="34:36" ht="11.25" customHeight="1" x14ac:dyDescent="0.25">
      <c r="AH2578" s="198" t="s">
        <v>135</v>
      </c>
      <c r="AI2578" s="156">
        <f>_xll.qlCalendarAdvance("TARGET",AI2577,AH2578,"mf")</f>
        <v>54109</v>
      </c>
      <c r="AJ2578" s="199">
        <f>_xll.xlShmInterpRateFwd(curveName,AI2578,,5,AI2579)</f>
        <v>1.5491375776976296E-2</v>
      </c>
    </row>
    <row r="2579" spans="34:36" ht="11.25" customHeight="1" x14ac:dyDescent="0.25">
      <c r="AH2579" s="198" t="s">
        <v>135</v>
      </c>
      <c r="AI2579" s="156">
        <f>_xll.qlCalendarAdvance("TARGET",AI2578,AH2579,"mf")</f>
        <v>54116</v>
      </c>
      <c r="AJ2579" s="199">
        <f>_xll.xlShmInterpRateFwd(curveName,AI2579,,5,AI2580)</f>
        <v>1.5489473530201317E-2</v>
      </c>
    </row>
    <row r="2580" spans="34:36" ht="11.25" customHeight="1" x14ac:dyDescent="0.25">
      <c r="AH2580" s="198" t="s">
        <v>135</v>
      </c>
      <c r="AI2580" s="156">
        <f>_xll.qlCalendarAdvance("TARGET",AI2579,AH2580,"mf")</f>
        <v>54123</v>
      </c>
      <c r="AJ2580" s="199">
        <f>_xll.xlShmInterpRateFwd(curveName,AI2580,,5,AI2581)</f>
        <v>1.548755897886349E-2</v>
      </c>
    </row>
    <row r="2581" spans="34:36" ht="11.25" customHeight="1" x14ac:dyDescent="0.25">
      <c r="AH2581" s="198" t="s">
        <v>135</v>
      </c>
      <c r="AI2581" s="156">
        <f>_xll.qlCalendarAdvance("TARGET",AI2580,AH2581,"mf")</f>
        <v>54130</v>
      </c>
      <c r="AJ2581" s="199">
        <f>_xll.xlShmInterpRateFwd(curveName,AI2581,,5,AI2582)</f>
        <v>1.5485632108860892E-2</v>
      </c>
    </row>
    <row r="2582" spans="34:36" ht="11.25" customHeight="1" x14ac:dyDescent="0.25">
      <c r="AH2582" s="198" t="s">
        <v>135</v>
      </c>
      <c r="AI2582" s="156">
        <f>_xll.qlCalendarAdvance("TARGET",AI2581,AH2582,"mf")</f>
        <v>54137</v>
      </c>
      <c r="AJ2582" s="199">
        <f>_xll.xlShmInterpRateFwd(curveName,AI2582,,5,AI2583)</f>
        <v>1.548369290601052E-2</v>
      </c>
    </row>
    <row r="2583" spans="34:36" ht="11.25" customHeight="1" x14ac:dyDescent="0.25">
      <c r="AH2583" s="198" t="s">
        <v>135</v>
      </c>
      <c r="AI2583" s="156">
        <f>_xll.qlCalendarAdvance("TARGET",AI2582,AH2583,"mf")</f>
        <v>54144</v>
      </c>
      <c r="AJ2583" s="199">
        <f>_xll.xlShmInterpRateFwd(curveName,AI2583,,5,AI2584)</f>
        <v>1.5482493931599317E-2</v>
      </c>
    </row>
    <row r="2584" spans="34:36" ht="11.25" customHeight="1" x14ac:dyDescent="0.25">
      <c r="AH2584" s="198" t="s">
        <v>135</v>
      </c>
      <c r="AI2584" s="156">
        <f>_xll.qlCalendarAdvance("TARGET",AI2583,AH2584,"mf")</f>
        <v>54155</v>
      </c>
      <c r="AJ2584" s="199">
        <f>_xll.xlShmInterpRateFwd(curveName,AI2584,,5,AI2585)</f>
        <v>1.547864965507805E-2</v>
      </c>
    </row>
    <row r="2585" spans="34:36" ht="11.25" customHeight="1" x14ac:dyDescent="0.25">
      <c r="AH2585" s="198" t="s">
        <v>135</v>
      </c>
      <c r="AI2585" s="156">
        <f>_xll.qlCalendarAdvance("TARGET",AI2584,AH2585,"mf")</f>
        <v>54162</v>
      </c>
      <c r="AJ2585" s="199">
        <f>_xll.xlShmInterpRateFwd(curveName,AI2585,,5,AI2586)</f>
        <v>1.5476666290920859E-2</v>
      </c>
    </row>
    <row r="2586" spans="34:36" ht="11.25" customHeight="1" x14ac:dyDescent="0.25">
      <c r="AH2586" s="198" t="s">
        <v>135</v>
      </c>
      <c r="AI2586" s="156">
        <f>_xll.qlCalendarAdvance("TARGET",AI2585,AH2586,"mf")</f>
        <v>54169</v>
      </c>
      <c r="AJ2586" s="199">
        <f>_xll.xlShmInterpRateFwd(curveName,AI2586,,5,AI2587)</f>
        <v>1.5474670529255854E-2</v>
      </c>
    </row>
    <row r="2587" spans="34:36" ht="11.25" customHeight="1" x14ac:dyDescent="0.25">
      <c r="AH2587" s="198" t="s">
        <v>135</v>
      </c>
      <c r="AI2587" s="156">
        <f>_xll.qlCalendarAdvance("TARGET",AI2586,AH2587,"mf")</f>
        <v>54176</v>
      </c>
      <c r="AJ2587" s="199">
        <f>_xll.xlShmInterpRateFwd(curveName,AI2587,,5,AI2588)</f>
        <v>1.5472662355929114E-2</v>
      </c>
    </row>
    <row r="2588" spans="34:36" ht="11.25" customHeight="1" x14ac:dyDescent="0.25">
      <c r="AH2588" s="198" t="s">
        <v>135</v>
      </c>
      <c r="AI2588" s="156">
        <f>_xll.qlCalendarAdvance("TARGET",AI2587,AH2588,"mf")</f>
        <v>54183</v>
      </c>
      <c r="AJ2588" s="199">
        <f>_xll.xlShmInterpRateFwd(curveName,AI2588,,5,AI2589)</f>
        <v>1.547064175680413E-2</v>
      </c>
    </row>
    <row r="2589" spans="34:36" ht="11.25" customHeight="1" x14ac:dyDescent="0.25">
      <c r="AH2589" s="198" t="s">
        <v>135</v>
      </c>
      <c r="AI2589" s="156">
        <f>_xll.qlCalendarAdvance("TARGET",AI2588,AH2589,"mf")</f>
        <v>54190</v>
      </c>
      <c r="AJ2589" s="199">
        <f>_xll.xlShmInterpRateFwd(curveName,AI2589,,5,AI2590)</f>
        <v>1.5468608717727018E-2</v>
      </c>
    </row>
    <row r="2590" spans="34:36" ht="11.25" customHeight="1" x14ac:dyDescent="0.25">
      <c r="AH2590" s="198" t="s">
        <v>135</v>
      </c>
      <c r="AI2590" s="156">
        <f>_xll.qlCalendarAdvance("TARGET",AI2589,AH2590,"mf")</f>
        <v>54197</v>
      </c>
      <c r="AJ2590" s="199">
        <f>_xll.xlShmInterpRateFwd(curveName,AI2590,,5,AI2591)</f>
        <v>1.5466563224561315E-2</v>
      </c>
    </row>
    <row r="2591" spans="34:36" ht="11.25" customHeight="1" x14ac:dyDescent="0.25">
      <c r="AH2591" s="198" t="s">
        <v>135</v>
      </c>
      <c r="AI2591" s="156">
        <f>_xll.qlCalendarAdvance("TARGET",AI2590,AH2591,"mf")</f>
        <v>54204</v>
      </c>
      <c r="AJ2591" s="199">
        <f>_xll.xlShmInterpRateFwd(curveName,AI2591,,5,AI2592)</f>
        <v>1.5464505263153187E-2</v>
      </c>
    </row>
    <row r="2592" spans="34:36" ht="11.25" customHeight="1" x14ac:dyDescent="0.25">
      <c r="AH2592" s="198" t="s">
        <v>135</v>
      </c>
      <c r="AI2592" s="156">
        <f>_xll.qlCalendarAdvance("TARGET",AI2591,AH2592,"mf")</f>
        <v>54211</v>
      </c>
      <c r="AJ2592" s="199">
        <f>_xll.xlShmInterpRateFwd(curveName,AI2592,,5,AI2593)</f>
        <v>1.5462434819343042E-2</v>
      </c>
    </row>
    <row r="2593" spans="34:36" ht="11.25" customHeight="1" x14ac:dyDescent="0.25">
      <c r="AH2593" s="198" t="s">
        <v>135</v>
      </c>
      <c r="AI2593" s="156">
        <f>_xll.qlCalendarAdvance("TARGET",AI2592,AH2593,"mf")</f>
        <v>54218</v>
      </c>
      <c r="AJ2593" s="199">
        <f>_xll.xlShmInterpRateFwd(curveName,AI2593,,5,AI2594)</f>
        <v>1.5460351879000259E-2</v>
      </c>
    </row>
    <row r="2594" spans="34:36" ht="11.25" customHeight="1" x14ac:dyDescent="0.25">
      <c r="AH2594" s="198" t="s">
        <v>135</v>
      </c>
      <c r="AI2594" s="156">
        <f>_xll.qlCalendarAdvance("TARGET",AI2593,AH2594,"mf")</f>
        <v>54225</v>
      </c>
      <c r="AJ2594" s="199">
        <f>_xll.xlShmInterpRateFwd(curveName,AI2594,,5,AI2595)</f>
        <v>1.5458256427976876E-2</v>
      </c>
    </row>
    <row r="2595" spans="34:36" ht="11.25" customHeight="1" x14ac:dyDescent="0.25">
      <c r="AH2595" s="198" t="s">
        <v>135</v>
      </c>
      <c r="AI2595" s="156">
        <f>_xll.qlCalendarAdvance("TARGET",AI2594,AH2595,"mf")</f>
        <v>54232</v>
      </c>
      <c r="AJ2595" s="199">
        <f>_xll.xlShmInterpRateFwd(curveName,AI2595,,5,AI2596)</f>
        <v>1.5456148452101772E-2</v>
      </c>
    </row>
    <row r="2596" spans="34:36" ht="11.25" customHeight="1" x14ac:dyDescent="0.25">
      <c r="AH2596" s="198" t="s">
        <v>135</v>
      </c>
      <c r="AI2596" s="156">
        <f>_xll.qlCalendarAdvance("TARGET",AI2595,AH2596,"mf")</f>
        <v>54239</v>
      </c>
      <c r="AJ2596" s="199">
        <f>_xll.xlShmInterpRateFwd(curveName,AI2596,,5,AI2597)</f>
        <v>1.5454027937261782E-2</v>
      </c>
    </row>
    <row r="2597" spans="34:36" ht="11.25" customHeight="1" x14ac:dyDescent="0.25">
      <c r="AH2597" s="198" t="s">
        <v>135</v>
      </c>
      <c r="AI2597" s="156">
        <f>_xll.qlCalendarAdvance("TARGET",AI2596,AH2597,"mf")</f>
        <v>54246</v>
      </c>
      <c r="AJ2597" s="199">
        <f>_xll.xlShmInterpRateFwd(curveName,AI2597,,5,AI2598)</f>
        <v>1.5451894869285835E-2</v>
      </c>
    </row>
    <row r="2598" spans="34:36" ht="11.25" customHeight="1" x14ac:dyDescent="0.25">
      <c r="AH2598" s="198" t="s">
        <v>135</v>
      </c>
      <c r="AI2598" s="156">
        <f>_xll.qlCalendarAdvance("TARGET",AI2597,AH2598,"mf")</f>
        <v>54253</v>
      </c>
      <c r="AJ2598" s="199">
        <f>_xll.xlShmInterpRateFwd(curveName,AI2598,,5,AI2599)</f>
        <v>1.5449749234043433E-2</v>
      </c>
    </row>
    <row r="2599" spans="34:36" ht="11.25" customHeight="1" x14ac:dyDescent="0.25">
      <c r="AH2599" s="198" t="s">
        <v>135</v>
      </c>
      <c r="AI2599" s="156">
        <f>_xll.qlCalendarAdvance("TARGET",AI2598,AH2599,"mf")</f>
        <v>54260</v>
      </c>
      <c r="AJ2599" s="199">
        <f>_xll.xlShmInterpRateFwd(curveName,AI2599,,5,AI2600)</f>
        <v>1.5447591017363546E-2</v>
      </c>
    </row>
    <row r="2600" spans="34:36" ht="11.25" customHeight="1" x14ac:dyDescent="0.25">
      <c r="AH2600" s="198" t="s">
        <v>135</v>
      </c>
      <c r="AI2600" s="156">
        <f>_xll.qlCalendarAdvance("TARGET",AI2599,AH2600,"mf")</f>
        <v>54267</v>
      </c>
      <c r="AJ2600" s="199">
        <f>_xll.xlShmInterpRateFwd(curveName,AI2600,,5,AI2601)</f>
        <v>1.5445420205133099E-2</v>
      </c>
    </row>
    <row r="2601" spans="34:36" ht="11.25" customHeight="1" x14ac:dyDescent="0.25">
      <c r="AH2601" s="198" t="s">
        <v>135</v>
      </c>
      <c r="AI2601" s="156">
        <f>_xll.qlCalendarAdvance("TARGET",AI2600,AH2601,"mf")</f>
        <v>54274</v>
      </c>
      <c r="AJ2601" s="199">
        <f>_xll.xlShmInterpRateFwd(curveName,AI2601,,5,AI2602)</f>
        <v>1.5443236783163736E-2</v>
      </c>
    </row>
    <row r="2602" spans="34:36" ht="11.25" customHeight="1" x14ac:dyDescent="0.25">
      <c r="AH2602" s="198" t="s">
        <v>135</v>
      </c>
      <c r="AI2602" s="156">
        <f>_xll.qlCalendarAdvance("TARGET",AI2601,AH2602,"mf")</f>
        <v>54281</v>
      </c>
      <c r="AJ2602" s="199">
        <f>_xll.xlShmInterpRateFwd(curveName,AI2602,,5,AI2603)</f>
        <v>1.5441040737336636E-2</v>
      </c>
    </row>
    <row r="2603" spans="34:36" ht="11.25" customHeight="1" x14ac:dyDescent="0.25">
      <c r="AH2603" s="198" t="s">
        <v>135</v>
      </c>
      <c r="AI2603" s="156">
        <f>_xll.qlCalendarAdvance("TARGET",AI2602,AH2603,"mf")</f>
        <v>54288</v>
      </c>
      <c r="AJ2603" s="199">
        <f>_xll.xlShmInterpRateFwd(curveName,AI2603,,5,AI2604)</f>
        <v>1.5438832053504031E-2</v>
      </c>
    </row>
    <row r="2604" spans="34:36" ht="11.25" customHeight="1" x14ac:dyDescent="0.25">
      <c r="AH2604" s="198" t="s">
        <v>135</v>
      </c>
      <c r="AI2604" s="156">
        <f>_xll.qlCalendarAdvance("TARGET",AI2603,AH2604,"mf")</f>
        <v>54295</v>
      </c>
      <c r="AJ2604" s="199">
        <f>_xll.xlShmInterpRateFwd(curveName,AI2604,,5,AI2605)</f>
        <v>1.5436610717489219E-2</v>
      </c>
    </row>
    <row r="2605" spans="34:36" ht="11.25" customHeight="1" x14ac:dyDescent="0.25">
      <c r="AH2605" s="198" t="s">
        <v>135</v>
      </c>
      <c r="AI2605" s="156">
        <f>_xll.qlCalendarAdvance("TARGET",AI2604,AH2605,"mf")</f>
        <v>54302</v>
      </c>
      <c r="AJ2605" s="199">
        <f>_xll.xlShmInterpRateFwd(curveName,AI2605,,5,AI2606)</f>
        <v>1.5434376715196622E-2</v>
      </c>
    </row>
    <row r="2606" spans="34:36" ht="11.25" customHeight="1" x14ac:dyDescent="0.25">
      <c r="AH2606" s="198" t="s">
        <v>135</v>
      </c>
      <c r="AI2606" s="156">
        <f>_xll.qlCalendarAdvance("TARGET",AI2605,AH2606,"mf")</f>
        <v>54309</v>
      </c>
      <c r="AJ2606" s="199">
        <f>_xll.xlShmInterpRateFwd(curveName,AI2606,,5,AI2607)</f>
        <v>1.5432130032432202E-2</v>
      </c>
    </row>
    <row r="2607" spans="34:36" ht="11.25" customHeight="1" x14ac:dyDescent="0.25">
      <c r="AH2607" s="198" t="s">
        <v>135</v>
      </c>
      <c r="AI2607" s="156">
        <f>_xll.qlCalendarAdvance("TARGET",AI2606,AH2607,"mf")</f>
        <v>54316</v>
      </c>
      <c r="AJ2607" s="199">
        <f>_xll.xlShmInterpRateFwd(curveName,AI2607,,5,AI2608)</f>
        <v>1.5429870655077248E-2</v>
      </c>
    </row>
    <row r="2608" spans="34:36" ht="11.25" customHeight="1" x14ac:dyDescent="0.25">
      <c r="AH2608" s="198" t="s">
        <v>135</v>
      </c>
      <c r="AI2608" s="156">
        <f>_xll.qlCalendarAdvance("TARGET",AI2607,AH2608,"mf")</f>
        <v>54323</v>
      </c>
      <c r="AJ2608" s="199">
        <f>_xll.xlShmInterpRateFwd(curveName,AI2608,,5,AI2609)</f>
        <v>1.5427598568960948E-2</v>
      </c>
    </row>
    <row r="2609" spans="34:36" ht="11.25" customHeight="1" x14ac:dyDescent="0.25">
      <c r="AH2609" s="198" t="s">
        <v>135</v>
      </c>
      <c r="AI2609" s="156">
        <f>_xll.qlCalendarAdvance("TARGET",AI2608,AH2609,"mf")</f>
        <v>54330</v>
      </c>
      <c r="AJ2609" s="199">
        <f>_xll.xlShmInterpRateFwd(curveName,AI2609,,5,AI2610)</f>
        <v>1.5425313759958849E-2</v>
      </c>
    </row>
    <row r="2610" spans="34:36" ht="11.25" customHeight="1" x14ac:dyDescent="0.25">
      <c r="AH2610" s="198" t="s">
        <v>135</v>
      </c>
      <c r="AI2610" s="156">
        <f>_xll.qlCalendarAdvance("TARGET",AI2609,AH2610,"mf")</f>
        <v>54337</v>
      </c>
      <c r="AJ2610" s="199">
        <f>_xll.xlShmInterpRateFwd(curveName,AI2610,,5,AI2611)</f>
        <v>1.5423016213905974E-2</v>
      </c>
    </row>
    <row r="2611" spans="34:36" ht="11.25" customHeight="1" x14ac:dyDescent="0.25">
      <c r="AH2611" s="198" t="s">
        <v>135</v>
      </c>
      <c r="AI2611" s="156">
        <f>_xll.qlCalendarAdvance("TARGET",AI2610,AH2611,"mf")</f>
        <v>54344</v>
      </c>
      <c r="AJ2611" s="199">
        <f>_xll.xlShmInterpRateFwd(curveName,AI2611,,5,AI2612)</f>
        <v>1.5420705916666331E-2</v>
      </c>
    </row>
    <row r="2612" spans="34:36" ht="11.25" customHeight="1" x14ac:dyDescent="0.25">
      <c r="AH2612" s="198" t="s">
        <v>135</v>
      </c>
      <c r="AI2612" s="156">
        <f>_xll.qlCalendarAdvance("TARGET",AI2611,AH2612,"mf")</f>
        <v>54351</v>
      </c>
      <c r="AJ2612" s="199">
        <f>_xll.xlShmInterpRateFwd(curveName,AI2612,,5,AI2613)</f>
        <v>1.5418382854098158E-2</v>
      </c>
    </row>
    <row r="2613" spans="34:36" ht="11.25" customHeight="1" x14ac:dyDescent="0.25">
      <c r="AH2613" s="198" t="s">
        <v>135</v>
      </c>
      <c r="AI2613" s="156">
        <f>_xll.qlCalendarAdvance("TARGET",AI2612,AH2613,"mf")</f>
        <v>54358</v>
      </c>
      <c r="AJ2613" s="199">
        <f>_xll.xlShmInterpRateFwd(curveName,AI2613,,5,AI2614)</f>
        <v>1.541604701202497E-2</v>
      </c>
    </row>
    <row r="2614" spans="34:36" ht="11.25" customHeight="1" x14ac:dyDescent="0.25">
      <c r="AH2614" s="198" t="s">
        <v>135</v>
      </c>
      <c r="AI2614" s="156">
        <f>_xll.qlCalendarAdvance("TARGET",AI2613,AH2614,"mf")</f>
        <v>54365</v>
      </c>
      <c r="AJ2614" s="199">
        <f>_xll.xlShmInterpRateFwd(curveName,AI2614,,5,AI2615)</f>
        <v>1.5413698376339805E-2</v>
      </c>
    </row>
    <row r="2615" spans="34:36" ht="11.25" customHeight="1" x14ac:dyDescent="0.25">
      <c r="AH2615" s="198" t="s">
        <v>135</v>
      </c>
      <c r="AI2615" s="156">
        <f>_xll.qlCalendarAdvance("TARGET",AI2614,AH2615,"mf")</f>
        <v>54372</v>
      </c>
      <c r="AJ2615" s="199">
        <f>_xll.xlShmInterpRateFwd(curveName,AI2615,,5,AI2616)</f>
        <v>1.5411336932854637E-2</v>
      </c>
    </row>
    <row r="2616" spans="34:36" ht="11.25" customHeight="1" x14ac:dyDescent="0.25">
      <c r="AH2616" s="198" t="s">
        <v>135</v>
      </c>
      <c r="AI2616" s="156">
        <f>_xll.qlCalendarAdvance("TARGET",AI2615,AH2616,"mf")</f>
        <v>54379</v>
      </c>
      <c r="AJ2616" s="199">
        <f>_xll.xlShmInterpRateFwd(curveName,AI2616,,5,AI2617)</f>
        <v>1.5408962667462557E-2</v>
      </c>
    </row>
    <row r="2617" spans="34:36" ht="11.25" customHeight="1" x14ac:dyDescent="0.25">
      <c r="AH2617" s="198" t="s">
        <v>135</v>
      </c>
      <c r="AI2617" s="156">
        <f>_xll.qlCalendarAdvance("TARGET",AI2616,AH2617,"mf")</f>
        <v>54386</v>
      </c>
      <c r="AJ2617" s="199">
        <f>_xll.xlShmInterpRateFwd(curveName,AI2617,,5,AI2618)</f>
        <v>1.5406575565981373E-2</v>
      </c>
    </row>
    <row r="2618" spans="34:36" ht="11.25" customHeight="1" x14ac:dyDescent="0.25">
      <c r="AH2618" s="198" t="s">
        <v>135</v>
      </c>
      <c r="AI2618" s="156">
        <f>_xll.qlCalendarAdvance("TARGET",AI2617,AH2618,"mf")</f>
        <v>54393</v>
      </c>
      <c r="AJ2618" s="199">
        <f>_xll.xlShmInterpRateFwd(curveName,AI2618,,5,AI2619)</f>
        <v>1.5404175614292645E-2</v>
      </c>
    </row>
    <row r="2619" spans="34:36" ht="11.25" customHeight="1" x14ac:dyDescent="0.25">
      <c r="AH2619" s="198" t="s">
        <v>135</v>
      </c>
      <c r="AI2619" s="156">
        <f>_xll.qlCalendarAdvance("TARGET",AI2618,AH2619,"mf")</f>
        <v>54400</v>
      </c>
      <c r="AJ2619" s="199">
        <f>_xll.xlShmInterpRateFwd(curveName,AI2619,,5,AI2620)</f>
        <v>1.5401762798220026E-2</v>
      </c>
    </row>
    <row r="2620" spans="34:36" ht="11.25" customHeight="1" x14ac:dyDescent="0.25">
      <c r="AH2620" s="198" t="s">
        <v>135</v>
      </c>
      <c r="AI2620" s="156">
        <f>_xll.qlCalendarAdvance("TARGET",AI2619,AH2620,"mf")</f>
        <v>54407</v>
      </c>
      <c r="AJ2620" s="199">
        <f>_xll.xlShmInterpRateFwd(curveName,AI2620,,5,AI2621)</f>
        <v>1.5399337103650906E-2</v>
      </c>
    </row>
    <row r="2621" spans="34:36" ht="11.25" customHeight="1" x14ac:dyDescent="0.25">
      <c r="AH2621" s="198" t="s">
        <v>135</v>
      </c>
      <c r="AI2621" s="156">
        <f>_xll.qlCalendarAdvance("TARGET",AI2620,AH2621,"mf")</f>
        <v>54414</v>
      </c>
      <c r="AJ2621" s="199">
        <f>_xll.xlShmInterpRateFwd(curveName,AI2621,,5,AI2622)</f>
        <v>1.5396898516414782E-2</v>
      </c>
    </row>
    <row r="2622" spans="34:36" ht="11.25" customHeight="1" x14ac:dyDescent="0.25">
      <c r="AH2622" s="198" t="s">
        <v>135</v>
      </c>
      <c r="AI2622" s="156">
        <f>_xll.qlCalendarAdvance("TARGET",AI2621,AH2622,"mf")</f>
        <v>54421</v>
      </c>
      <c r="AJ2622" s="199">
        <f>_xll.xlShmInterpRateFwd(curveName,AI2622,,5,AI2623)</f>
        <v>1.5394447022358549E-2</v>
      </c>
    </row>
    <row r="2623" spans="34:36" ht="11.25" customHeight="1" x14ac:dyDescent="0.25">
      <c r="AH2623" s="198" t="s">
        <v>135</v>
      </c>
      <c r="AI2623" s="156">
        <f>_xll.qlCalendarAdvance("TARGET",AI2622,AH2623,"mf")</f>
        <v>54428</v>
      </c>
      <c r="AJ2623" s="199">
        <f>_xll.xlShmInterpRateFwd(curveName,AI2623,,5,AI2624)</f>
        <v>1.5391982607352301E-2</v>
      </c>
    </row>
    <row r="2624" spans="34:36" ht="11.25" customHeight="1" x14ac:dyDescent="0.25">
      <c r="AH2624" s="198" t="s">
        <v>135</v>
      </c>
      <c r="AI2624" s="156">
        <f>_xll.qlCalendarAdvance("TARGET",AI2623,AH2624,"mf")</f>
        <v>54435</v>
      </c>
      <c r="AJ2624" s="199">
        <f>_xll.xlShmInterpRateFwd(curveName,AI2624,,5,AI2625)</f>
        <v>1.5389505257254566E-2</v>
      </c>
    </row>
    <row r="2625" spans="34:36" ht="11.25" customHeight="1" x14ac:dyDescent="0.25">
      <c r="AH2625" s="198" t="s">
        <v>135</v>
      </c>
      <c r="AI2625" s="156">
        <f>_xll.qlCalendarAdvance("TARGET",AI2624,AH2625,"mf")</f>
        <v>54442</v>
      </c>
      <c r="AJ2625" s="199">
        <f>_xll.xlShmInterpRateFwd(curveName,AI2625,,5,AI2626)</f>
        <v>1.5387014957894934E-2</v>
      </c>
    </row>
    <row r="2626" spans="34:36" ht="11.25" customHeight="1" x14ac:dyDescent="0.25">
      <c r="AH2626" s="198" t="s">
        <v>135</v>
      </c>
      <c r="AI2626" s="156">
        <f>_xll.qlCalendarAdvance("TARGET",AI2625,AH2626,"mf")</f>
        <v>54449</v>
      </c>
      <c r="AJ2626" s="199">
        <f>_xll.xlShmInterpRateFwd(curveName,AI2626,,5,AI2627)</f>
        <v>1.5384511695131988E-2</v>
      </c>
    </row>
    <row r="2627" spans="34:36" ht="11.25" customHeight="1" x14ac:dyDescent="0.25">
      <c r="AH2627" s="198" t="s">
        <v>135</v>
      </c>
      <c r="AI2627" s="156">
        <f>_xll.qlCalendarAdvance("TARGET",AI2626,AH2627,"mf")</f>
        <v>54456</v>
      </c>
      <c r="AJ2627" s="199">
        <f>_xll.xlShmInterpRateFwd(curveName,AI2627,,5,AI2628)</f>
        <v>1.5381995454835916E-2</v>
      </c>
    </row>
    <row r="2628" spans="34:36" ht="11.25" customHeight="1" x14ac:dyDescent="0.25">
      <c r="AH2628" s="198" t="s">
        <v>135</v>
      </c>
      <c r="AI2628" s="156">
        <f>_xll.qlCalendarAdvance("TARGET",AI2627,AH2628,"mf")</f>
        <v>54463</v>
      </c>
      <c r="AJ2628" s="199">
        <f>_xll.xlShmInterpRateFwd(curveName,AI2628,,5,AI2629)</f>
        <v>1.5379466222847971E-2</v>
      </c>
    </row>
    <row r="2629" spans="34:36" ht="11.25" customHeight="1" x14ac:dyDescent="0.25">
      <c r="AH2629" s="198" t="s">
        <v>135</v>
      </c>
      <c r="AI2629" s="156">
        <f>_xll.qlCalendarAdvance("TARGET",AI2628,AH2629,"mf")</f>
        <v>54470</v>
      </c>
      <c r="AJ2629" s="199">
        <f>_xll.xlShmInterpRateFwd(curveName,AI2629,,5,AI2630)</f>
        <v>1.5376923985009425E-2</v>
      </c>
    </row>
    <row r="2630" spans="34:36" ht="11.25" customHeight="1" x14ac:dyDescent="0.25">
      <c r="AH2630" s="198" t="s">
        <v>135</v>
      </c>
      <c r="AI2630" s="156">
        <f>_xll.qlCalendarAdvance("TARGET",AI2629,AH2630,"mf")</f>
        <v>54477</v>
      </c>
      <c r="AJ2630" s="199">
        <f>_xll.xlShmInterpRateFwd(curveName,AI2630,,5,AI2631)</f>
        <v>1.5374368727207923E-2</v>
      </c>
    </row>
    <row r="2631" spans="34:36" ht="11.25" customHeight="1" x14ac:dyDescent="0.25">
      <c r="AH2631" s="198" t="s">
        <v>135</v>
      </c>
      <c r="AI2631" s="156">
        <f>_xll.qlCalendarAdvance("TARGET",AI2630,AH2631,"mf")</f>
        <v>54484</v>
      </c>
      <c r="AJ2631" s="199">
        <f>_xll.xlShmInterpRateFwd(curveName,AI2631,,5,AI2632)</f>
        <v>1.5371800435250039E-2</v>
      </c>
    </row>
    <row r="2632" spans="34:36" ht="11.25" customHeight="1" x14ac:dyDescent="0.25">
      <c r="AH2632" s="198" t="s">
        <v>135</v>
      </c>
      <c r="AI2632" s="156">
        <f>_xll.qlCalendarAdvance("TARGET",AI2631,AH2632,"mf")</f>
        <v>54491</v>
      </c>
      <c r="AJ2632" s="199">
        <f>_xll.xlShmInterpRateFwd(curveName,AI2632,,5,AI2633)</f>
        <v>1.5369219095029252E-2</v>
      </c>
    </row>
    <row r="2633" spans="34:36" ht="11.25" customHeight="1" x14ac:dyDescent="0.25">
      <c r="AH2633" s="198" t="s">
        <v>135</v>
      </c>
      <c r="AI2633" s="156">
        <f>_xll.qlCalendarAdvance("TARGET",AI2632,AH2633,"mf")</f>
        <v>54498</v>
      </c>
      <c r="AJ2633" s="199">
        <f>_xll.xlShmInterpRateFwd(curveName,AI2633,,5,AI2634)</f>
        <v>1.5366624692369563E-2</v>
      </c>
    </row>
    <row r="2634" spans="34:36" ht="11.25" customHeight="1" x14ac:dyDescent="0.25">
      <c r="AH2634" s="198" t="s">
        <v>135</v>
      </c>
      <c r="AI2634" s="156">
        <f>_xll.qlCalendarAdvance("TARGET",AI2633,AH2634,"mf")</f>
        <v>54505</v>
      </c>
      <c r="AJ2634" s="199">
        <f>_xll.xlShmInterpRateFwd(curveName,AI2634,,5,AI2635)</f>
        <v>1.5364017213147127E-2</v>
      </c>
    </row>
    <row r="2635" spans="34:36" ht="11.25" customHeight="1" x14ac:dyDescent="0.25">
      <c r="AH2635" s="198" t="s">
        <v>135</v>
      </c>
      <c r="AI2635" s="156">
        <f>_xll.qlCalendarAdvance("TARGET",AI2634,AH2635,"mf")</f>
        <v>54512</v>
      </c>
      <c r="AJ2635" s="199">
        <f>_xll.xlShmInterpRateFwd(curveName,AI2635,,5,AI2636)</f>
        <v>1.5361396643203375E-2</v>
      </c>
    </row>
    <row r="2636" spans="34:36" ht="11.25" customHeight="1" x14ac:dyDescent="0.25">
      <c r="AH2636" s="198" t="s">
        <v>135</v>
      </c>
      <c r="AI2636" s="156">
        <f>_xll.qlCalendarAdvance("TARGET",AI2635,AH2636,"mf")</f>
        <v>54519</v>
      </c>
      <c r="AJ2636" s="199">
        <f>_xll.xlShmInterpRateFwd(curveName,AI2636,,5,AI2637)</f>
        <v>1.5358762968391344E-2</v>
      </c>
    </row>
    <row r="2637" spans="34:36" ht="11.25" customHeight="1" x14ac:dyDescent="0.25">
      <c r="AH2637" s="198" t="s">
        <v>135</v>
      </c>
      <c r="AI2637" s="156">
        <f>_xll.qlCalendarAdvance("TARGET",AI2636,AH2637,"mf")</f>
        <v>54526</v>
      </c>
      <c r="AJ2637" s="199">
        <f>_xll.xlShmInterpRateFwd(curveName,AI2637,,5,AI2638)</f>
        <v>1.5356116174564094E-2</v>
      </c>
    </row>
    <row r="2638" spans="34:36" ht="11.25" customHeight="1" x14ac:dyDescent="0.25">
      <c r="AH2638" s="198" t="s">
        <v>135</v>
      </c>
      <c r="AI2638" s="156">
        <f>_xll.qlCalendarAdvance("TARGET",AI2637,AH2638,"mf")</f>
        <v>54533</v>
      </c>
      <c r="AJ2638" s="199">
        <f>_xll.xlShmInterpRateFwd(curveName,AI2638,,5,AI2639)</f>
        <v>1.5353456247574714E-2</v>
      </c>
    </row>
    <row r="2639" spans="34:36" ht="11.25" customHeight="1" x14ac:dyDescent="0.25">
      <c r="AH2639" s="198" t="s">
        <v>135</v>
      </c>
      <c r="AI2639" s="156">
        <f>_xll.qlCalendarAdvance("TARGET",AI2638,AH2639,"mf")</f>
        <v>54540</v>
      </c>
      <c r="AJ2639" s="199">
        <f>_xll.xlShmInterpRateFwd(curveName,AI2639,,5,AI2640)</f>
        <v>1.5350783173282116E-2</v>
      </c>
    </row>
    <row r="2640" spans="34:36" ht="11.25" customHeight="1" x14ac:dyDescent="0.25">
      <c r="AH2640" s="198" t="s">
        <v>135</v>
      </c>
      <c r="AI2640" s="156">
        <f>_xll.qlCalendarAdvance("TARGET",AI2639,AH2640,"mf")</f>
        <v>54547</v>
      </c>
      <c r="AJ2640" s="199">
        <f>_xll.xlShmInterpRateFwd(curveName,AI2640,,5,AI2641)</f>
        <v>1.5348096937533643E-2</v>
      </c>
    </row>
    <row r="2641" spans="34:36" ht="11.25" customHeight="1" x14ac:dyDescent="0.25">
      <c r="AH2641" s="198" t="s">
        <v>135</v>
      </c>
      <c r="AI2641" s="156">
        <f>_xll.qlCalendarAdvance("TARGET",AI2640,AH2641,"mf")</f>
        <v>54554</v>
      </c>
      <c r="AJ2641" s="199">
        <f>_xll.xlShmInterpRateFwd(curveName,AI2641,,5,AI2642)</f>
        <v>1.5345397526176668E-2</v>
      </c>
    </row>
    <row r="2642" spans="34:36" ht="11.25" customHeight="1" x14ac:dyDescent="0.25">
      <c r="AH2642" s="198" t="s">
        <v>135</v>
      </c>
      <c r="AI2642" s="156">
        <f>_xll.qlCalendarAdvance("TARGET",AI2641,AH2642,"mf")</f>
        <v>54561</v>
      </c>
      <c r="AJ2642" s="199">
        <f>_xll.xlShmInterpRateFwd(curveName,AI2642,,5,AI2643)</f>
        <v>1.5342684925087554E-2</v>
      </c>
    </row>
    <row r="2643" spans="34:36" ht="11.25" customHeight="1" x14ac:dyDescent="0.25">
      <c r="AH2643" s="198" t="s">
        <v>135</v>
      </c>
      <c r="AI2643" s="156">
        <f>_xll.qlCalendarAdvance("TARGET",AI2642,AH2643,"mf")</f>
        <v>54568</v>
      </c>
      <c r="AJ2643" s="199">
        <f>_xll.xlShmInterpRateFwd(curveName,AI2643,,5,AI2644)</f>
        <v>1.5339959120090552E-2</v>
      </c>
    </row>
    <row r="2644" spans="34:36" ht="11.25" customHeight="1" x14ac:dyDescent="0.25">
      <c r="AH2644" s="198" t="s">
        <v>135</v>
      </c>
      <c r="AI2644" s="156">
        <f>_xll.qlCalendarAdvance("TARGET",AI2643,AH2644,"mf")</f>
        <v>54575</v>
      </c>
      <c r="AJ2644" s="199">
        <f>_xll.xlShmInterpRateFwd(curveName,AI2644,,5,AI2645)</f>
        <v>1.5337220097050498E-2</v>
      </c>
    </row>
    <row r="2645" spans="34:36" ht="11.25" customHeight="1" x14ac:dyDescent="0.25">
      <c r="AH2645" s="198" t="s">
        <v>135</v>
      </c>
      <c r="AI2645" s="156">
        <f>_xll.qlCalendarAdvance("TARGET",AI2644,AH2645,"mf")</f>
        <v>54582</v>
      </c>
      <c r="AJ2645" s="199">
        <f>_xll.xlShmInterpRateFwd(curveName,AI2645,,5,AI2646)</f>
        <v>1.5334467841820658E-2</v>
      </c>
    </row>
    <row r="2646" spans="34:36" ht="11.25" customHeight="1" x14ac:dyDescent="0.25">
      <c r="AH2646" s="198" t="s">
        <v>135</v>
      </c>
      <c r="AI2646" s="156">
        <f>_xll.qlCalendarAdvance("TARGET",AI2645,AH2646,"mf")</f>
        <v>54589</v>
      </c>
      <c r="AJ2646" s="199">
        <f>_xll.xlShmInterpRateFwd(curveName,AI2646,,5,AI2647)</f>
        <v>1.5331702340277491E-2</v>
      </c>
    </row>
    <row r="2647" spans="34:36" ht="11.25" customHeight="1" x14ac:dyDescent="0.25">
      <c r="AH2647" s="198" t="s">
        <v>135</v>
      </c>
      <c r="AI2647" s="156">
        <f>_xll.qlCalendarAdvance("TARGET",AI2646,AH2647,"mf")</f>
        <v>54596</v>
      </c>
      <c r="AJ2647" s="199">
        <f>_xll.xlShmInterpRateFwd(curveName,AI2647,,5,AI2648)</f>
        <v>1.5328923578227988E-2</v>
      </c>
    </row>
    <row r="2648" spans="34:36" ht="11.25" customHeight="1" x14ac:dyDescent="0.25">
      <c r="AH2648" s="198" t="s">
        <v>135</v>
      </c>
      <c r="AI2648" s="156">
        <f>_xll.qlCalendarAdvance("TARGET",AI2647,AH2648,"mf")</f>
        <v>54603</v>
      </c>
      <c r="AJ2648" s="199">
        <f>_xll.xlShmInterpRateFwd(curveName,AI2648,,5,AI2649)</f>
        <v>1.5326131541554452E-2</v>
      </c>
    </row>
    <row r="2649" spans="34:36" ht="11.25" customHeight="1" x14ac:dyDescent="0.25">
      <c r="AH2649" s="198" t="s">
        <v>135</v>
      </c>
      <c r="AI2649" s="156">
        <f>_xll.qlCalendarAdvance("TARGET",AI2648,AH2649,"mf")</f>
        <v>54610</v>
      </c>
      <c r="AJ2649" s="199">
        <f>_xll.xlShmInterpRateFwd(curveName,AI2649,,5,AI2650)</f>
        <v>1.5323326216116057E-2</v>
      </c>
    </row>
    <row r="2650" spans="34:36" ht="11.25" customHeight="1" x14ac:dyDescent="0.25">
      <c r="AH2650" s="198" t="s">
        <v>135</v>
      </c>
      <c r="AI2650" s="156">
        <f>_xll.qlCalendarAdvance("TARGET",AI2649,AH2650,"mf")</f>
        <v>54617</v>
      </c>
      <c r="AJ2650" s="199">
        <f>_xll.xlShmInterpRateFwd(curveName,AI2650,,5,AI2651)</f>
        <v>1.5320507587748819E-2</v>
      </c>
    </row>
    <row r="2651" spans="34:36" ht="11.25" customHeight="1" x14ac:dyDescent="0.25">
      <c r="AH2651" s="198" t="s">
        <v>135</v>
      </c>
      <c r="AI2651" s="156">
        <f>_xll.qlCalendarAdvance("TARGET",AI2650,AH2651,"mf")</f>
        <v>54624</v>
      </c>
      <c r="AJ2651" s="199">
        <f>_xll.xlShmInterpRateFwd(curveName,AI2651,,5,AI2652)</f>
        <v>1.5317675642294585E-2</v>
      </c>
    </row>
    <row r="2652" spans="34:36" ht="11.25" customHeight="1" x14ac:dyDescent="0.25">
      <c r="AH2652" s="198" t="s">
        <v>135</v>
      </c>
      <c r="AI2652" s="156">
        <f>_xll.qlCalendarAdvance("TARGET",AI2651,AH2652,"mf")</f>
        <v>54631</v>
      </c>
      <c r="AJ2652" s="199">
        <f>_xll.xlShmInterpRateFwd(curveName,AI2652,,5,AI2653)</f>
        <v>1.5314830365653146E-2</v>
      </c>
    </row>
    <row r="2653" spans="34:36" ht="11.25" customHeight="1" x14ac:dyDescent="0.25">
      <c r="AH2653" s="198" t="s">
        <v>135</v>
      </c>
      <c r="AI2653" s="156">
        <f>_xll.qlCalendarAdvance("TARGET",AI2652,AH2653,"mf")</f>
        <v>54638</v>
      </c>
      <c r="AJ2653" s="199">
        <f>_xll.xlShmInterpRateFwd(curveName,AI2653,,5,AI2654)</f>
        <v>1.5311971743643227E-2</v>
      </c>
    </row>
    <row r="2654" spans="34:36" ht="11.25" customHeight="1" x14ac:dyDescent="0.25">
      <c r="AH2654" s="198" t="s">
        <v>135</v>
      </c>
      <c r="AI2654" s="156">
        <f>_xll.qlCalendarAdvance("TARGET",AI2653,AH2654,"mf")</f>
        <v>54645</v>
      </c>
      <c r="AJ2654" s="199">
        <f>_xll.xlShmInterpRateFwd(curveName,AI2654,,5,AI2655)</f>
        <v>1.5309099762118337E-2</v>
      </c>
    </row>
    <row r="2655" spans="34:36" ht="11.25" customHeight="1" x14ac:dyDescent="0.25">
      <c r="AH2655" s="198" t="s">
        <v>135</v>
      </c>
      <c r="AI2655" s="156">
        <f>_xll.qlCalendarAdvance("TARGET",AI2654,AH2655,"mf")</f>
        <v>54652</v>
      </c>
      <c r="AJ2655" s="199">
        <f>_xll.xlShmInterpRateFwd(curveName,AI2655,,5,AI2656)</f>
        <v>1.5306214406932006E-2</v>
      </c>
    </row>
    <row r="2656" spans="34:36" ht="11.25" customHeight="1" x14ac:dyDescent="0.25">
      <c r="AH2656" s="198" t="s">
        <v>135</v>
      </c>
      <c r="AI2656" s="156">
        <f>_xll.qlCalendarAdvance("TARGET",AI2655,AH2656,"mf")</f>
        <v>54659</v>
      </c>
      <c r="AJ2656" s="199">
        <f>_xll.xlShmInterpRateFwd(curveName,AI2656,,5,AI2657)</f>
        <v>1.5303315663949385E-2</v>
      </c>
    </row>
    <row r="2657" spans="34:36" ht="11.25" customHeight="1" x14ac:dyDescent="0.25">
      <c r="AH2657" s="198" t="s">
        <v>135</v>
      </c>
      <c r="AI2657" s="156">
        <f>_xll.qlCalendarAdvance("TARGET",AI2656,AH2657,"mf")</f>
        <v>54666</v>
      </c>
      <c r="AJ2657" s="199">
        <f>_xll.xlShmInterpRateFwd(curveName,AI2657,,5,AI2658)</f>
        <v>1.5300403519018261E-2</v>
      </c>
    </row>
    <row r="2658" spans="34:36" ht="11.25" customHeight="1" x14ac:dyDescent="0.25">
      <c r="AH2658" s="198" t="s">
        <v>135</v>
      </c>
      <c r="AI2658" s="156">
        <f>_xll.qlCalendarAdvance("TARGET",AI2657,AH2658,"mf")</f>
        <v>54673</v>
      </c>
      <c r="AJ2658" s="199">
        <f>_xll.xlShmInterpRateFwd(curveName,AI2658,,5,AI2659)</f>
        <v>1.5297477957992257E-2</v>
      </c>
    </row>
    <row r="2659" spans="34:36" ht="11.25" customHeight="1" x14ac:dyDescent="0.25">
      <c r="AH2659" s="198" t="s">
        <v>135</v>
      </c>
      <c r="AI2659" s="156">
        <f>_xll.qlCalendarAdvance("TARGET",AI2658,AH2659,"mf")</f>
        <v>54680</v>
      </c>
      <c r="AJ2659" s="199">
        <f>_xll.xlShmInterpRateFwd(curveName,AI2659,,5,AI2660)</f>
        <v>1.5294538966719215E-2</v>
      </c>
    </row>
    <row r="2660" spans="34:36" ht="11.25" customHeight="1" x14ac:dyDescent="0.25">
      <c r="AH2660" s="198" t="s">
        <v>135</v>
      </c>
      <c r="AI2660" s="156">
        <f>_xll.qlCalendarAdvance("TARGET",AI2659,AH2660,"mf")</f>
        <v>54687</v>
      </c>
      <c r="AJ2660" s="199">
        <f>_xll.xlShmInterpRateFwd(curveName,AI2660,,5,AI2661)</f>
        <v>1.5291586531070185E-2</v>
      </c>
    </row>
    <row r="2661" spans="34:36" ht="11.25" customHeight="1" x14ac:dyDescent="0.25">
      <c r="AH2661" s="198" t="s">
        <v>135</v>
      </c>
      <c r="AI2661" s="156">
        <f>_xll.qlCalendarAdvance("TARGET",AI2660,AH2661,"mf")</f>
        <v>54694</v>
      </c>
      <c r="AJ2661" s="199">
        <f>_xll.xlShmInterpRateFwd(curveName,AI2661,,5,AI2662)</f>
        <v>1.5288620636875689E-2</v>
      </c>
    </row>
    <row r="2662" spans="34:36" ht="11.25" customHeight="1" x14ac:dyDescent="0.25">
      <c r="AH2662" s="198" t="s">
        <v>135</v>
      </c>
      <c r="AI2662" s="156">
        <f>_xll.qlCalendarAdvance("TARGET",AI2661,AH2662,"mf")</f>
        <v>54701</v>
      </c>
      <c r="AJ2662" s="199">
        <f>_xll.xlShmInterpRateFwd(curveName,AI2662,,5,AI2663)</f>
        <v>1.5285641269989454E-2</v>
      </c>
    </row>
    <row r="2663" spans="34:36" ht="11.25" customHeight="1" x14ac:dyDescent="0.25">
      <c r="AH2663" s="198" t="s">
        <v>135</v>
      </c>
      <c r="AI2663" s="156">
        <f>_xll.qlCalendarAdvance("TARGET",AI2662,AH2663,"mf")</f>
        <v>54708</v>
      </c>
      <c r="AJ2663" s="199">
        <f>_xll.xlShmInterpRateFwd(curveName,AI2663,,5,AI2664)</f>
        <v>1.5282648416288397E-2</v>
      </c>
    </row>
    <row r="2664" spans="34:36" ht="11.25" customHeight="1" x14ac:dyDescent="0.25">
      <c r="AH2664" s="198" t="s">
        <v>135</v>
      </c>
      <c r="AI2664" s="156">
        <f>_xll.qlCalendarAdvance("TARGET",AI2663,AH2664,"mf")</f>
        <v>54715</v>
      </c>
      <c r="AJ2664" s="199">
        <f>_xll.xlShmInterpRateFwd(curveName,AI2664,,5,AI2665)</f>
        <v>1.5279642061614711E-2</v>
      </c>
    </row>
    <row r="2665" spans="34:36" ht="11.25" customHeight="1" x14ac:dyDescent="0.25">
      <c r="AH2665" s="198" t="s">
        <v>135</v>
      </c>
      <c r="AI2665" s="156">
        <f>_xll.qlCalendarAdvance("TARGET",AI2664,AH2665,"mf")</f>
        <v>54722</v>
      </c>
      <c r="AJ2665" s="199">
        <f>_xll.xlShmInterpRateFwd(curveName,AI2665,,5,AI2666)</f>
        <v>1.5276622191810618E-2</v>
      </c>
    </row>
    <row r="2666" spans="34:36" ht="11.25" customHeight="1" x14ac:dyDescent="0.25">
      <c r="AH2666" s="198" t="s">
        <v>135</v>
      </c>
      <c r="AI2666" s="156">
        <f>_xll.qlCalendarAdvance("TARGET",AI2665,AH2666,"mf")</f>
        <v>54729</v>
      </c>
      <c r="AJ2666" s="199">
        <f>_xll.xlShmInterpRateFwd(curveName,AI2666,,5,AI2667)</f>
        <v>1.5273588792735741E-2</v>
      </c>
    </row>
    <row r="2667" spans="34:36" ht="11.25" customHeight="1" x14ac:dyDescent="0.25">
      <c r="AH2667" s="198" t="s">
        <v>135</v>
      </c>
      <c r="AI2667" s="156">
        <f>_xll.qlCalendarAdvance("TARGET",AI2666,AH2667,"mf")</f>
        <v>54736</v>
      </c>
      <c r="AJ2667" s="199">
        <f>_xll.xlShmInterpRateFwd(curveName,AI2667,,5,AI2668)</f>
        <v>1.5270541850261322E-2</v>
      </c>
    </row>
    <row r="2668" spans="34:36" ht="11.25" customHeight="1" x14ac:dyDescent="0.25">
      <c r="AH2668" s="198" t="s">
        <v>135</v>
      </c>
      <c r="AI2668" s="156">
        <f>_xll.qlCalendarAdvance("TARGET",AI2667,AH2668,"mf")</f>
        <v>54743</v>
      </c>
      <c r="AJ2668" s="199">
        <f>_xll.xlShmInterpRateFwd(curveName,AI2668,,5,AI2669)</f>
        <v>1.5267481350212279E-2</v>
      </c>
    </row>
    <row r="2669" spans="34:36" ht="11.25" customHeight="1" x14ac:dyDescent="0.25">
      <c r="AH2669" s="198" t="s">
        <v>135</v>
      </c>
      <c r="AI2669" s="156">
        <f>_xll.qlCalendarAdvance("TARGET",AI2668,AH2669,"mf")</f>
        <v>54750</v>
      </c>
      <c r="AJ2669" s="199">
        <f>_xll.xlShmInterpRateFwd(curveName,AI2669,,5,AI2670)</f>
        <v>1.5264407278465704E-2</v>
      </c>
    </row>
    <row r="2670" spans="34:36" ht="11.25" customHeight="1" x14ac:dyDescent="0.25">
      <c r="AH2670" s="198" t="s">
        <v>135</v>
      </c>
      <c r="AI2670" s="156">
        <f>_xll.qlCalendarAdvance("TARGET",AI2669,AH2670,"mf")</f>
        <v>54757</v>
      </c>
      <c r="AJ2670" s="199">
        <f>_xll.xlShmInterpRateFwd(curveName,AI2670,,5,AI2671)</f>
        <v>1.5261319620852368E-2</v>
      </c>
    </row>
    <row r="2671" spans="34:36" ht="11.25" customHeight="1" x14ac:dyDescent="0.25">
      <c r="AH2671" s="198" t="s">
        <v>135</v>
      </c>
      <c r="AI2671" s="156">
        <f>_xll.qlCalendarAdvance("TARGET",AI2670,AH2671,"mf")</f>
        <v>54764</v>
      </c>
      <c r="AJ2671" s="199">
        <f>_xll.xlShmInterpRateFwd(curveName,AI2671,,5,AI2672)</f>
        <v>1.5258218363249412E-2</v>
      </c>
    </row>
    <row r="2672" spans="34:36" ht="11.25" customHeight="1" x14ac:dyDescent="0.25">
      <c r="AH2672" s="198" t="s">
        <v>135</v>
      </c>
      <c r="AI2672" s="156">
        <f>_xll.qlCalendarAdvance("TARGET",AI2671,AH2672,"mf")</f>
        <v>54771</v>
      </c>
      <c r="AJ2672" s="199">
        <f>_xll.xlShmInterpRateFwd(curveName,AI2672,,5,AI2673)</f>
        <v>1.5255103491493461E-2</v>
      </c>
    </row>
    <row r="2673" spans="34:36" ht="11.25" customHeight="1" x14ac:dyDescent="0.25">
      <c r="AH2673" s="198" t="s">
        <v>135</v>
      </c>
      <c r="AI2673" s="156">
        <f>_xll.qlCalendarAdvance("TARGET",AI2672,AH2673,"mf")</f>
        <v>54778</v>
      </c>
      <c r="AJ2673" s="199">
        <f>_xll.xlShmInterpRateFwd(curveName,AI2673,,5,AI2674)</f>
        <v>1.5251974991444331E-2</v>
      </c>
    </row>
    <row r="2674" spans="34:36" ht="11.25" customHeight="1" x14ac:dyDescent="0.25">
      <c r="AH2674" s="198" t="s">
        <v>135</v>
      </c>
      <c r="AI2674" s="156">
        <f>_xll.qlCalendarAdvance("TARGET",AI2673,AH2674,"mf")</f>
        <v>54785</v>
      </c>
      <c r="AJ2674" s="199">
        <f>_xll.xlShmInterpRateFwd(curveName,AI2674,,5,AI2675)</f>
        <v>1.5248832848956081E-2</v>
      </c>
    </row>
    <row r="2675" spans="34:36" ht="11.25" customHeight="1" x14ac:dyDescent="0.25">
      <c r="AH2675" s="198" t="s">
        <v>135</v>
      </c>
      <c r="AI2675" s="156">
        <f>_xll.qlCalendarAdvance("TARGET",AI2674,AH2675,"mf")</f>
        <v>54792</v>
      </c>
      <c r="AJ2675" s="199">
        <f>_xll.xlShmInterpRateFwd(curveName,AI2675,,5,AI2676)</f>
        <v>1.5245677049888587E-2</v>
      </c>
    </row>
    <row r="2676" spans="34:36" ht="11.25" customHeight="1" x14ac:dyDescent="0.25">
      <c r="AH2676" s="198" t="s">
        <v>135</v>
      </c>
      <c r="AI2676" s="156">
        <f>_xll.qlCalendarAdvance("TARGET",AI2675,AH2676,"mf")</f>
        <v>54799</v>
      </c>
      <c r="AJ2676" s="199">
        <f>_xll.xlShmInterpRateFwd(curveName,AI2676,,5,AI2677)</f>
        <v>1.524250758007858E-2</v>
      </c>
    </row>
    <row r="2677" spans="34:36" ht="11.25" customHeight="1" x14ac:dyDescent="0.25">
      <c r="AH2677" s="198" t="s">
        <v>135</v>
      </c>
      <c r="AI2677" s="156">
        <f>_xll.qlCalendarAdvance("TARGET",AI2676,AH2677,"mf")</f>
        <v>54806</v>
      </c>
      <c r="AJ2677" s="199">
        <f>_xll.xlShmInterpRateFwd(curveName,AI2677,,5,AI2678)</f>
        <v>1.523932442539179E-2</v>
      </c>
    </row>
    <row r="2678" spans="34:36" ht="11.25" customHeight="1" x14ac:dyDescent="0.25">
      <c r="AH2678" s="198" t="s">
        <v>135</v>
      </c>
      <c r="AI2678" s="156">
        <f>_xll.qlCalendarAdvance("TARGET",AI2677,AH2678,"mf")</f>
        <v>54813</v>
      </c>
      <c r="AJ2678" s="199">
        <f>_xll.xlShmInterpRateFwd(curveName,AI2678,,5,AI2679)</f>
        <v>1.523612757169397E-2</v>
      </c>
    </row>
    <row r="2679" spans="34:36" ht="11.25" customHeight="1" x14ac:dyDescent="0.25">
      <c r="AH2679" s="198" t="s">
        <v>135</v>
      </c>
      <c r="AI2679" s="156">
        <f>_xll.qlCalendarAdvance("TARGET",AI2678,AH2679,"mf")</f>
        <v>54820</v>
      </c>
      <c r="AJ2679" s="199">
        <f>_xll.xlShmInterpRateFwd(curveName,AI2679,,5,AI2680)</f>
        <v>1.5232917004804562E-2</v>
      </c>
    </row>
    <row r="2680" spans="34:36" ht="11.25" customHeight="1" x14ac:dyDescent="0.25">
      <c r="AH2680" s="198" t="s">
        <v>135</v>
      </c>
      <c r="AI2680" s="156">
        <f>_xll.qlCalendarAdvance("TARGET",AI2679,AH2680,"mf")</f>
        <v>54827</v>
      </c>
      <c r="AJ2680" s="199">
        <f>_xll.xlShmInterpRateFwd(curveName,AI2680,,5,AI2681)</f>
        <v>1.5229692710612548E-2</v>
      </c>
    </row>
    <row r="2681" spans="34:36" ht="11.25" customHeight="1" x14ac:dyDescent="0.25">
      <c r="AH2681" s="198" t="s">
        <v>135</v>
      </c>
      <c r="AI2681" s="156">
        <f>_xll.qlCalendarAdvance("TARGET",AI2680,AH2681,"mf")</f>
        <v>54834</v>
      </c>
      <c r="AJ2681" s="199">
        <f>_xll.xlShmInterpRateFwd(curveName,AI2681,,5,AI2682)</f>
        <v>1.5226454674943216E-2</v>
      </c>
    </row>
    <row r="2682" spans="34:36" ht="11.25" customHeight="1" x14ac:dyDescent="0.25">
      <c r="AH2682" s="198" t="s">
        <v>135</v>
      </c>
      <c r="AI2682" s="156">
        <f>_xll.qlCalendarAdvance("TARGET",AI2681,AH2682,"mf")</f>
        <v>54841</v>
      </c>
      <c r="AJ2682" s="199">
        <f>_xll.xlShmInterpRateFwd(curveName,AI2682,,5,AI2683)</f>
        <v>1.5223202883674024E-2</v>
      </c>
    </row>
    <row r="2683" spans="34:36" ht="11.25" customHeight="1" x14ac:dyDescent="0.25">
      <c r="AH2683" s="198" t="s">
        <v>135</v>
      </c>
      <c r="AI2683" s="156">
        <f>_xll.qlCalendarAdvance("TARGET",AI2682,AH2683,"mf")</f>
        <v>54848</v>
      </c>
      <c r="AJ2683" s="199">
        <f>_xll.xlShmInterpRateFwd(curveName,AI2683,,5,AI2684)</f>
        <v>1.5219937322647698E-2</v>
      </c>
    </row>
    <row r="2684" spans="34:36" ht="11.25" customHeight="1" x14ac:dyDescent="0.25">
      <c r="AH2684" s="198" t="s">
        <v>135</v>
      </c>
      <c r="AI2684" s="156">
        <f>_xll.qlCalendarAdvance("TARGET",AI2683,AH2684,"mf")</f>
        <v>54855</v>
      </c>
      <c r="AJ2684" s="199">
        <f>_xll.xlShmInterpRateFwd(curveName,AI2684,,5,AI2685)</f>
        <v>1.5216657977701203E-2</v>
      </c>
    </row>
    <row r="2685" spans="34:36" ht="11.25" customHeight="1" x14ac:dyDescent="0.25">
      <c r="AH2685" s="198" t="s">
        <v>135</v>
      </c>
      <c r="AI2685" s="156">
        <f>_xll.qlCalendarAdvance("TARGET",AI2684,AH2685,"mf")</f>
        <v>54862</v>
      </c>
      <c r="AJ2685" s="199">
        <f>_xll.xlShmInterpRateFwd(curveName,AI2685,,5,AI2686)</f>
        <v>1.5213364834735248E-2</v>
      </c>
    </row>
    <row r="2686" spans="34:36" ht="11.25" customHeight="1" x14ac:dyDescent="0.25">
      <c r="AH2686" s="198" t="s">
        <v>135</v>
      </c>
      <c r="AI2686" s="156">
        <f>_xll.qlCalendarAdvance("TARGET",AI2685,AH2686,"mf")</f>
        <v>54869</v>
      </c>
      <c r="AJ2686" s="199">
        <f>_xll.xlShmInterpRateFwd(curveName,AI2686,,5,AI2687)</f>
        <v>1.5210057879546308E-2</v>
      </c>
    </row>
    <row r="2687" spans="34:36" ht="11.25" customHeight="1" x14ac:dyDescent="0.25">
      <c r="AH2687" s="198" t="s">
        <v>135</v>
      </c>
      <c r="AI2687" s="156">
        <f>_xll.qlCalendarAdvance("TARGET",AI2686,AH2687,"mf")</f>
        <v>54876</v>
      </c>
      <c r="AJ2687" s="199">
        <f>_xll.xlShmInterpRateFwd(curveName,AI2687,,5,AI2688)</f>
        <v>1.5206737098035147E-2</v>
      </c>
    </row>
    <row r="2688" spans="34:36" ht="11.25" customHeight="1" x14ac:dyDescent="0.25">
      <c r="AH2688" s="198" t="s">
        <v>135</v>
      </c>
      <c r="AI2688" s="156">
        <f>_xll.qlCalendarAdvance("TARGET",AI2687,AH2688,"mf")</f>
        <v>54883</v>
      </c>
      <c r="AJ2688" s="199">
        <f>_xll.xlShmInterpRateFwd(curveName,AI2688,,5,AI2689)</f>
        <v>1.520340247601568E-2</v>
      </c>
    </row>
    <row r="2689" spans="34:36" ht="11.25" customHeight="1" x14ac:dyDescent="0.25">
      <c r="AH2689" s="198" t="s">
        <v>135</v>
      </c>
      <c r="AI2689" s="156">
        <f>_xll.qlCalendarAdvance("TARGET",AI2688,AH2689,"mf")</f>
        <v>54890</v>
      </c>
      <c r="AJ2689" s="199">
        <f>_xll.xlShmInterpRateFwd(curveName,AI2689,,5,AI2690)</f>
        <v>1.5200053999400318E-2</v>
      </c>
    </row>
    <row r="2690" spans="34:36" ht="11.25" customHeight="1" x14ac:dyDescent="0.25">
      <c r="AH2690" s="198" t="s">
        <v>135</v>
      </c>
      <c r="AI2690" s="156">
        <f>_xll.qlCalendarAdvance("TARGET",AI2689,AH2690,"mf")</f>
        <v>54897</v>
      </c>
      <c r="AJ2690" s="199">
        <f>_xll.xlShmInterpRateFwd(curveName,AI2690,,5,AI2691)</f>
        <v>1.519669165396248E-2</v>
      </c>
    </row>
    <row r="2691" spans="34:36" ht="11.25" customHeight="1" x14ac:dyDescent="0.25">
      <c r="AH2691" s="198" t="s">
        <v>135</v>
      </c>
      <c r="AI2691" s="156">
        <f>_xll.qlCalendarAdvance("TARGET",AI2690,AH2691,"mf")</f>
        <v>54904</v>
      </c>
      <c r="AJ2691" s="199">
        <f>_xll.xlShmInterpRateFwd(curveName,AI2691,,5,AI2692)</f>
        <v>1.5193315425608846E-2</v>
      </c>
    </row>
    <row r="2692" spans="34:36" ht="11.25" customHeight="1" x14ac:dyDescent="0.25">
      <c r="AH2692" s="198" t="s">
        <v>135</v>
      </c>
      <c r="AI2692" s="156">
        <f>_xll.qlCalendarAdvance("TARGET",AI2691,AH2692,"mf")</f>
        <v>54911</v>
      </c>
      <c r="AJ2692" s="199">
        <f>_xll.xlShmInterpRateFwd(curveName,AI2692,,5,AI2693)</f>
        <v>1.5189925300199782E-2</v>
      </c>
    </row>
    <row r="2693" spans="34:36" ht="11.25" customHeight="1" x14ac:dyDescent="0.25">
      <c r="AH2693" s="198" t="s">
        <v>135</v>
      </c>
      <c r="AI2693" s="156">
        <f>_xll.qlCalendarAdvance("TARGET",AI2692,AH2693,"mf")</f>
        <v>54918</v>
      </c>
      <c r="AJ2693" s="199">
        <f>_xll.xlShmInterpRateFwd(curveName,AI2693,,5,AI2694)</f>
        <v>1.5186521263566722E-2</v>
      </c>
    </row>
    <row r="2694" spans="34:36" ht="11.25" customHeight="1" x14ac:dyDescent="0.25">
      <c r="AH2694" s="198" t="s">
        <v>135</v>
      </c>
      <c r="AI2694" s="156">
        <f>_xll.qlCalendarAdvance("TARGET",AI2693,AH2694,"mf")</f>
        <v>54925</v>
      </c>
      <c r="AJ2694" s="199">
        <f>_xll.xlShmInterpRateFwd(curveName,AI2694,,5,AI2695)</f>
        <v>1.518310330155272E-2</v>
      </c>
    </row>
    <row r="2695" spans="34:36" ht="11.25" customHeight="1" x14ac:dyDescent="0.25">
      <c r="AH2695" s="198" t="s">
        <v>135</v>
      </c>
      <c r="AI2695" s="156">
        <f>_xll.qlCalendarAdvance("TARGET",AI2694,AH2695,"mf")</f>
        <v>54932</v>
      </c>
      <c r="AJ2695" s="199">
        <f>_xll.xlShmInterpRateFwd(curveName,AI2695,,5,AI2696)</f>
        <v>1.5179671400041395E-2</v>
      </c>
    </row>
    <row r="2696" spans="34:36" ht="11.25" customHeight="1" x14ac:dyDescent="0.25">
      <c r="AH2696" s="198" t="s">
        <v>135</v>
      </c>
      <c r="AI2696" s="156">
        <f>_xll.qlCalendarAdvance("TARGET",AI2695,AH2696,"mf")</f>
        <v>54939</v>
      </c>
      <c r="AJ2696" s="199">
        <f>_xll.xlShmInterpRateFwd(curveName,AI2696,,5,AI2697)</f>
        <v>1.5176225544881652E-2</v>
      </c>
    </row>
    <row r="2697" spans="34:36" ht="11.25" customHeight="1" x14ac:dyDescent="0.25">
      <c r="AH2697" s="198" t="s">
        <v>135</v>
      </c>
      <c r="AI2697" s="156">
        <f>_xll.qlCalendarAdvance("TARGET",AI2696,AH2697,"mf")</f>
        <v>54946</v>
      </c>
      <c r="AJ2697" s="199">
        <f>_xll.xlShmInterpRateFwd(curveName,AI2697,,5,AI2698)</f>
        <v>1.5172765721899252E-2</v>
      </c>
    </row>
    <row r="2698" spans="34:36" ht="11.25" customHeight="1" x14ac:dyDescent="0.25">
      <c r="AH2698" s="198" t="s">
        <v>135</v>
      </c>
      <c r="AI2698" s="156">
        <f>_xll.qlCalendarAdvance("TARGET",AI2697,AH2698,"mf")</f>
        <v>54953</v>
      </c>
      <c r="AJ2698" s="199">
        <f>_xll.xlShmInterpRateFwd(curveName,AI2698,,5,AI2699)</f>
        <v>1.5169291916977912E-2</v>
      </c>
    </row>
    <row r="2699" spans="34:36" ht="11.25" customHeight="1" x14ac:dyDescent="0.25">
      <c r="AH2699" s="198" t="s">
        <v>135</v>
      </c>
      <c r="AI2699" s="156">
        <f>_xll.qlCalendarAdvance("TARGET",AI2698,AH2699,"mf")</f>
        <v>54960</v>
      </c>
      <c r="AJ2699" s="199">
        <f>_xll.xlShmInterpRateFwd(curveName,AI2699,,5,AI2700)</f>
        <v>1.5165804115955037E-2</v>
      </c>
    </row>
    <row r="2700" spans="34:36" ht="11.25" customHeight="1" x14ac:dyDescent="0.25">
      <c r="AH2700" s="198" t="s">
        <v>135</v>
      </c>
      <c r="AI2700" s="156">
        <f>_xll.qlCalendarAdvance("TARGET",AI2699,AH2700,"mf")</f>
        <v>54967</v>
      </c>
      <c r="AJ2700" s="199">
        <f>_xll.xlShmInterpRateFwd(curveName,AI2700,,5,AI2701)</f>
        <v>1.5162302304714402E-2</v>
      </c>
    </row>
    <row r="2701" spans="34:36" ht="11.25" customHeight="1" x14ac:dyDescent="0.25">
      <c r="AH2701" s="198" t="s">
        <v>135</v>
      </c>
      <c r="AI2701" s="156">
        <f>_xll.qlCalendarAdvance("TARGET",AI2700,AH2701,"mf")</f>
        <v>54974</v>
      </c>
      <c r="AJ2701" s="199">
        <f>_xll.xlShmInterpRateFwd(curveName,AI2701,,5,AI2702)</f>
        <v>1.5158786469052925E-2</v>
      </c>
    </row>
    <row r="2702" spans="34:36" ht="11.25" customHeight="1" x14ac:dyDescent="0.25">
      <c r="AH2702" s="198" t="s">
        <v>135</v>
      </c>
      <c r="AI2702" s="156">
        <f>_xll.qlCalendarAdvance("TARGET",AI2701,AH2702,"mf")</f>
        <v>54981</v>
      </c>
      <c r="AJ2702" s="199">
        <f>_xll.xlShmInterpRateFwd(curveName,AI2702,,5,AI2703)</f>
        <v>1.5155256594883409E-2</v>
      </c>
    </row>
    <row r="2703" spans="34:36" ht="11.25" customHeight="1" x14ac:dyDescent="0.25">
      <c r="AH2703" s="198" t="s">
        <v>135</v>
      </c>
      <c r="AI2703" s="156">
        <f>_xll.qlCalendarAdvance("TARGET",AI2702,AH2703,"mf")</f>
        <v>54988</v>
      </c>
      <c r="AJ2703" s="199">
        <f>_xll.xlShmInterpRateFwd(curveName,AI2703,,5,AI2704)</f>
        <v>1.5151712668026E-2</v>
      </c>
    </row>
    <row r="2704" spans="34:36" ht="11.25" customHeight="1" x14ac:dyDescent="0.25">
      <c r="AH2704" s="198" t="s">
        <v>135</v>
      </c>
      <c r="AI2704" s="156">
        <f>_xll.qlCalendarAdvance("TARGET",AI2703,AH2704,"mf")</f>
        <v>54995</v>
      </c>
      <c r="AJ2704" s="199">
        <f>_xll.xlShmInterpRateFwd(curveName,AI2704,,5,AI2705)</f>
        <v>1.5148154674347217E-2</v>
      </c>
    </row>
    <row r="2705" spans="34:36" ht="11.25" customHeight="1" x14ac:dyDescent="0.25">
      <c r="AH2705" s="198" t="s">
        <v>135</v>
      </c>
      <c r="AI2705" s="156">
        <f>_xll.qlCalendarAdvance("TARGET",AI2704,AH2705,"mf")</f>
        <v>55002</v>
      </c>
      <c r="AJ2705" s="199">
        <f>_xll.xlShmInterpRateFwd(curveName,AI2705,,5,AI2706)</f>
        <v>1.5144582599684651E-2</v>
      </c>
    </row>
    <row r="2706" spans="34:36" ht="11.25" customHeight="1" x14ac:dyDescent="0.25">
      <c r="AH2706" s="198" t="s">
        <v>135</v>
      </c>
      <c r="AI2706" s="156">
        <f>_xll.qlCalendarAdvance("TARGET",AI2705,AH2706,"mf")</f>
        <v>55009</v>
      </c>
      <c r="AJ2706" s="199">
        <f>_xll.xlShmInterpRateFwd(curveName,AI2706,,5,AI2707)</f>
        <v>1.5140996429916464E-2</v>
      </c>
    </row>
    <row r="2707" spans="34:36" ht="11.25" customHeight="1" x14ac:dyDescent="0.25">
      <c r="AH2707" s="198" t="s">
        <v>135</v>
      </c>
      <c r="AI2707" s="156">
        <f>_xll.qlCalendarAdvance("TARGET",AI2706,AH2707,"mf")</f>
        <v>55016</v>
      </c>
      <c r="AJ2707" s="199">
        <f>_xll.xlShmInterpRateFwd(curveName,AI2707,,5,AI2708)</f>
        <v>1.5137396150897684E-2</v>
      </c>
    </row>
    <row r="2708" spans="34:36" ht="11.25" customHeight="1" x14ac:dyDescent="0.25">
      <c r="AH2708" s="198" t="s">
        <v>135</v>
      </c>
      <c r="AI2708" s="156">
        <f>_xll.qlCalendarAdvance("TARGET",AI2707,AH2708,"mf")</f>
        <v>55023</v>
      </c>
      <c r="AJ2708" s="199">
        <f>_xll.xlShmInterpRateFwd(curveName,AI2708,,5,AI2709)</f>
        <v>1.5133781748437028E-2</v>
      </c>
    </row>
    <row r="2709" spans="34:36" ht="11.25" customHeight="1" x14ac:dyDescent="0.25">
      <c r="AH2709" s="198" t="s">
        <v>135</v>
      </c>
      <c r="AI2709" s="156">
        <f>_xll.qlCalendarAdvance("TARGET",AI2708,AH2709,"mf")</f>
        <v>55030</v>
      </c>
      <c r="AJ2709" s="199">
        <f>_xll.xlShmInterpRateFwd(curveName,AI2709,,5,AI2710)</f>
        <v>1.5130153208453302E-2</v>
      </c>
    </row>
    <row r="2710" spans="34:36" ht="11.25" customHeight="1" x14ac:dyDescent="0.25">
      <c r="AH2710" s="198" t="s">
        <v>135</v>
      </c>
      <c r="AI2710" s="156">
        <f>_xll.qlCalendarAdvance("TARGET",AI2709,AH2710,"mf")</f>
        <v>55037</v>
      </c>
      <c r="AJ2710" s="199">
        <f>_xll.xlShmInterpRateFwd(curveName,AI2710,,5,AI2711)</f>
        <v>1.5126510516755284E-2</v>
      </c>
    </row>
    <row r="2711" spans="34:36" ht="11.25" customHeight="1" x14ac:dyDescent="0.25">
      <c r="AH2711" s="198" t="s">
        <v>135</v>
      </c>
      <c r="AI2711" s="156">
        <f>_xll.qlCalendarAdvance("TARGET",AI2710,AH2711,"mf")</f>
        <v>55044</v>
      </c>
      <c r="AJ2711" s="199">
        <f>_xll.xlShmInterpRateFwd(curveName,AI2711,,5,AI2712)</f>
        <v>1.5122853659215502E-2</v>
      </c>
    </row>
    <row r="2712" spans="34:36" ht="11.25" customHeight="1" x14ac:dyDescent="0.25">
      <c r="AH2712" s="198" t="s">
        <v>135</v>
      </c>
      <c r="AI2712" s="156">
        <f>_xll.qlCalendarAdvance("TARGET",AI2711,AH2712,"mf")</f>
        <v>55051</v>
      </c>
      <c r="AJ2712" s="199">
        <f>_xll.xlShmInterpRateFwd(curveName,AI2712,,5,AI2713)</f>
        <v>1.511918262167755E-2</v>
      </c>
    </row>
    <row r="2713" spans="34:36" ht="11.25" customHeight="1" x14ac:dyDescent="0.25">
      <c r="AH2713" s="198" t="s">
        <v>135</v>
      </c>
      <c r="AI2713" s="156">
        <f>_xll.qlCalendarAdvance("TARGET",AI2712,AH2713,"mf")</f>
        <v>55058</v>
      </c>
      <c r="AJ2713" s="199">
        <f>_xll.xlShmInterpRateFwd(curveName,AI2713,,5,AI2714)</f>
        <v>1.511549739000243E-2</v>
      </c>
    </row>
    <row r="2714" spans="34:36" ht="11.25" customHeight="1" x14ac:dyDescent="0.25">
      <c r="AH2714" s="198" t="s">
        <v>135</v>
      </c>
      <c r="AI2714" s="156">
        <f>_xll.qlCalendarAdvance("TARGET",AI2713,AH2714,"mf")</f>
        <v>55065</v>
      </c>
      <c r="AJ2714" s="199">
        <f>_xll.xlShmInterpRateFwd(curveName,AI2714,,5,AI2715)</f>
        <v>1.511179795006277E-2</v>
      </c>
    </row>
    <row r="2715" spans="34:36" ht="11.25" customHeight="1" x14ac:dyDescent="0.25">
      <c r="AH2715" s="198" t="s">
        <v>135</v>
      </c>
      <c r="AI2715" s="156">
        <f>_xll.qlCalendarAdvance("TARGET",AI2714,AH2715,"mf")</f>
        <v>55072</v>
      </c>
      <c r="AJ2715" s="199">
        <f>_xll.xlShmInterpRateFwd(curveName,AI2715,,5,AI2716)</f>
        <v>1.5108084287650116E-2</v>
      </c>
    </row>
    <row r="2716" spans="34:36" ht="11.25" customHeight="1" x14ac:dyDescent="0.25">
      <c r="AH2716" s="198" t="s">
        <v>135</v>
      </c>
      <c r="AI2716" s="156">
        <f>_xll.qlCalendarAdvance("TARGET",AI2715,AH2716,"mf")</f>
        <v>55079</v>
      </c>
      <c r="AJ2716" s="199">
        <f>_xll.xlShmInterpRateFwd(curveName,AI2716,,5,AI2717)</f>
        <v>1.5104356388700878E-2</v>
      </c>
    </row>
    <row r="2717" spans="34:36" ht="11.25" customHeight="1" x14ac:dyDescent="0.25">
      <c r="AH2717" s="198" t="s">
        <v>135</v>
      </c>
      <c r="AI2717" s="156">
        <f>_xll.qlCalendarAdvance("TARGET",AI2716,AH2717,"mf")</f>
        <v>55086</v>
      </c>
      <c r="AJ2717" s="199">
        <f>_xll.xlShmInterpRateFwd(curveName,AI2717,,5,AI2718)</f>
        <v>1.5100614239018253E-2</v>
      </c>
    </row>
    <row r="2718" spans="34:36" ht="11.25" customHeight="1" x14ac:dyDescent="0.25">
      <c r="AH2718" s="198" t="s">
        <v>135</v>
      </c>
      <c r="AI2718" s="156">
        <f>_xll.qlCalendarAdvance("TARGET",AI2717,AH2718,"mf")</f>
        <v>55093</v>
      </c>
      <c r="AJ2718" s="199">
        <f>_xll.xlShmInterpRateFwd(curveName,AI2718,,5,AI2719)</f>
        <v>1.5096857824480784E-2</v>
      </c>
    </row>
    <row r="2719" spans="34:36" ht="11.25" customHeight="1" x14ac:dyDescent="0.25">
      <c r="AH2719" s="198" t="s">
        <v>135</v>
      </c>
      <c r="AI2719" s="156">
        <f>_xll.qlCalendarAdvance("TARGET",AI2718,AH2719,"mf")</f>
        <v>55100</v>
      </c>
      <c r="AJ2719" s="199">
        <f>_xll.xlShmInterpRateFwd(curveName,AI2719,,5,AI2720)</f>
        <v>1.5093087130909115E-2</v>
      </c>
    </row>
    <row r="2720" spans="34:36" ht="11.25" customHeight="1" x14ac:dyDescent="0.25">
      <c r="AH2720" s="198" t="s">
        <v>135</v>
      </c>
      <c r="AI2720" s="156">
        <f>_xll.qlCalendarAdvance("TARGET",AI2719,AH2720,"mf")</f>
        <v>55107</v>
      </c>
      <c r="AJ2720" s="199">
        <f>_xll.xlShmInterpRateFwd(curveName,AI2720,,5,AI2721)</f>
        <v>1.508930214419343E-2</v>
      </c>
    </row>
    <row r="2721" spans="34:36" ht="11.25" customHeight="1" x14ac:dyDescent="0.25">
      <c r="AH2721" s="198" t="s">
        <v>135</v>
      </c>
      <c r="AI2721" s="156">
        <f>_xll.qlCalendarAdvance("TARGET",AI2720,AH2721,"mf")</f>
        <v>55114</v>
      </c>
      <c r="AJ2721" s="199">
        <f>_xll.xlShmInterpRateFwd(curveName,AI2721,,5,AI2722)</f>
        <v>1.5085502850171819E-2</v>
      </c>
    </row>
    <row r="2722" spans="34:36" ht="11.25" customHeight="1" x14ac:dyDescent="0.25">
      <c r="AH2722" s="198" t="s">
        <v>135</v>
      </c>
      <c r="AI2722" s="156">
        <f>_xll.qlCalendarAdvance("TARGET",AI2721,AH2722,"mf")</f>
        <v>55121</v>
      </c>
      <c r="AJ2722" s="199">
        <f>_xll.xlShmInterpRateFwd(curveName,AI2722,,5,AI2723)</f>
        <v>1.5081689234699771E-2</v>
      </c>
    </row>
    <row r="2723" spans="34:36" ht="11.25" customHeight="1" x14ac:dyDescent="0.25">
      <c r="AH2723" s="198" t="s">
        <v>135</v>
      </c>
      <c r="AI2723" s="156">
        <f>_xll.qlCalendarAdvance("TARGET",AI2722,AH2723,"mf")</f>
        <v>55128</v>
      </c>
      <c r="AJ2723" s="199">
        <f>_xll.xlShmInterpRateFwd(curveName,AI2723,,5,AI2724)</f>
        <v>1.5077861283632818E-2</v>
      </c>
    </row>
    <row r="2724" spans="34:36" ht="11.25" customHeight="1" x14ac:dyDescent="0.25">
      <c r="AH2724" s="198" t="s">
        <v>135</v>
      </c>
      <c r="AI2724" s="156">
        <f>_xll.qlCalendarAdvance("TARGET",AI2723,AH2724,"mf")</f>
        <v>55135</v>
      </c>
      <c r="AJ2724" s="199">
        <f>_xll.xlShmInterpRateFwd(curveName,AI2724,,5,AI2725)</f>
        <v>1.5074018982809138E-2</v>
      </c>
    </row>
    <row r="2725" spans="34:36" ht="11.25" customHeight="1" x14ac:dyDescent="0.25">
      <c r="AH2725" s="198" t="s">
        <v>135</v>
      </c>
      <c r="AI2725" s="156">
        <f>_xll.qlCalendarAdvance("TARGET",AI2724,AH2725,"mf")</f>
        <v>55142</v>
      </c>
      <c r="AJ2725" s="199">
        <f>_xll.xlShmInterpRateFwd(curveName,AI2725,,5,AI2726)</f>
        <v>1.5070162318142247E-2</v>
      </c>
    </row>
    <row r="2726" spans="34:36" ht="11.25" customHeight="1" x14ac:dyDescent="0.25">
      <c r="AH2726" s="198" t="s">
        <v>135</v>
      </c>
      <c r="AI2726" s="156">
        <f>_xll.qlCalendarAdvance("TARGET",AI2725,AH2726,"mf")</f>
        <v>55149</v>
      </c>
      <c r="AJ2726" s="199">
        <f>_xll.xlShmInterpRateFwd(curveName,AI2726,,5,AI2727)</f>
        <v>1.5066291275383501E-2</v>
      </c>
    </row>
    <row r="2727" spans="34:36" ht="11.25" customHeight="1" x14ac:dyDescent="0.25">
      <c r="AH2727" s="198" t="s">
        <v>135</v>
      </c>
      <c r="AI2727" s="156">
        <f>_xll.qlCalendarAdvance("TARGET",AI2726,AH2727,"mf")</f>
        <v>55156</v>
      </c>
      <c r="AJ2727" s="199">
        <f>_xll.xlShmInterpRateFwd(curveName,AI2727,,5,AI2728)</f>
        <v>1.5062405840498618E-2</v>
      </c>
    </row>
    <row r="2728" spans="34:36" ht="11.25" customHeight="1" x14ac:dyDescent="0.25">
      <c r="AH2728" s="198" t="s">
        <v>135</v>
      </c>
      <c r="AI2728" s="156">
        <f>_xll.qlCalendarAdvance("TARGET",AI2727,AH2728,"mf")</f>
        <v>55163</v>
      </c>
      <c r="AJ2728" s="199">
        <f>_xll.xlShmInterpRateFwd(curveName,AI2728,,5,AI2729)</f>
        <v>1.5058505999267981E-2</v>
      </c>
    </row>
    <row r="2729" spans="34:36" ht="11.25" customHeight="1" x14ac:dyDescent="0.25">
      <c r="AH2729" s="198" t="s">
        <v>135</v>
      </c>
      <c r="AI2729" s="156">
        <f>_xll.qlCalendarAdvance("TARGET",AI2728,AH2729,"mf")</f>
        <v>55170</v>
      </c>
      <c r="AJ2729" s="199">
        <f>_xll.xlShmInterpRateFwd(curveName,AI2729,,5,AI2730)</f>
        <v>1.5054591737564682E-2</v>
      </c>
    </row>
    <row r="2730" spans="34:36" ht="11.25" customHeight="1" x14ac:dyDescent="0.25">
      <c r="AH2730" s="198" t="s">
        <v>135</v>
      </c>
      <c r="AI2730" s="156">
        <f>_xll.qlCalendarAdvance("TARGET",AI2729,AH2730,"mf")</f>
        <v>55177</v>
      </c>
      <c r="AJ2730" s="199">
        <f>_xll.xlShmInterpRateFwd(curveName,AI2730,,5,AI2731)</f>
        <v>1.5050663041256063E-2</v>
      </c>
    </row>
    <row r="2731" spans="34:36" ht="11.25" customHeight="1" x14ac:dyDescent="0.25">
      <c r="AH2731" s="198" t="s">
        <v>135</v>
      </c>
      <c r="AI2731" s="156">
        <f>_xll.qlCalendarAdvance("TARGET",AI2730,AH2731,"mf")</f>
        <v>55184</v>
      </c>
      <c r="AJ2731" s="199">
        <f>_xll.xlShmInterpRateFwd(curveName,AI2731,,5,AI2732)</f>
        <v>1.5046719896186321E-2</v>
      </c>
    </row>
    <row r="2732" spans="34:36" ht="11.25" customHeight="1" x14ac:dyDescent="0.25">
      <c r="AH2732" s="198" t="s">
        <v>135</v>
      </c>
      <c r="AI2732" s="156">
        <f>_xll.qlCalendarAdvance("TARGET",AI2731,AH2732,"mf")</f>
        <v>55191</v>
      </c>
      <c r="AJ2732" s="199">
        <f>_xll.xlShmInterpRateFwd(curveName,AI2732,,5,AI2733)</f>
        <v>1.5042762288211275E-2</v>
      </c>
    </row>
    <row r="2733" spans="34:36" ht="11.25" customHeight="1" x14ac:dyDescent="0.25">
      <c r="AH2733" s="198" t="s">
        <v>135</v>
      </c>
      <c r="AI2733" s="156">
        <f>_xll.qlCalendarAdvance("TARGET",AI2732,AH2733,"mf")</f>
        <v>55198</v>
      </c>
      <c r="AJ2733" s="199">
        <f>_xll.xlShmInterpRateFwd(curveName,AI2733,,5,AI2734)</f>
        <v>1.5038790203175187E-2</v>
      </c>
    </row>
    <row r="2734" spans="34:36" ht="11.25" customHeight="1" x14ac:dyDescent="0.25">
      <c r="AH2734" s="198" t="s">
        <v>135</v>
      </c>
      <c r="AI2734" s="156">
        <f>_xll.qlCalendarAdvance("TARGET",AI2733,AH2734,"mf")</f>
        <v>55205</v>
      </c>
      <c r="AJ2734" s="199">
        <f>_xll.xlShmInterpRateFwd(curveName,AI2734,,5,AI2735)</f>
        <v>1.5034803626945524E-2</v>
      </c>
    </row>
    <row r="2735" spans="34:36" ht="11.25" customHeight="1" x14ac:dyDescent="0.25">
      <c r="AH2735" s="198" t="s">
        <v>135</v>
      </c>
      <c r="AI2735" s="156">
        <f>_xll.qlCalendarAdvance("TARGET",AI2734,AH2735,"mf")</f>
        <v>55212</v>
      </c>
      <c r="AJ2735" s="199">
        <f>_xll.xlShmInterpRateFwd(curveName,AI2735,,5,AI2736)</f>
        <v>1.5030802545383998E-2</v>
      </c>
    </row>
    <row r="2736" spans="34:36" ht="11.25" customHeight="1" x14ac:dyDescent="0.25">
      <c r="AH2736" s="198" t="s">
        <v>135</v>
      </c>
      <c r="AI2736" s="156">
        <f>_xll.qlCalendarAdvance("TARGET",AI2735,AH2736,"mf")</f>
        <v>55219</v>
      </c>
      <c r="AJ2736" s="199">
        <f>_xll.xlShmInterpRateFwd(curveName,AI2736,,5,AI2737)</f>
        <v>1.5026786944340759E-2</v>
      </c>
    </row>
    <row r="2737" spans="34:36" ht="11.25" customHeight="1" x14ac:dyDescent="0.25">
      <c r="AH2737" s="198" t="s">
        <v>135</v>
      </c>
      <c r="AI2737" s="156">
        <f>_xll.qlCalendarAdvance("TARGET",AI2736,AH2737,"mf")</f>
        <v>55226</v>
      </c>
      <c r="AJ2737" s="199">
        <f>_xll.xlShmInterpRateFwd(curveName,AI2737,,5,AI2738)</f>
        <v>1.5022756809648622E-2</v>
      </c>
    </row>
    <row r="2738" spans="34:36" ht="11.25" customHeight="1" x14ac:dyDescent="0.25">
      <c r="AH2738" s="198" t="s">
        <v>135</v>
      </c>
      <c r="AI2738" s="156">
        <f>_xll.qlCalendarAdvance("TARGET",AI2737,AH2738,"mf")</f>
        <v>55233</v>
      </c>
      <c r="AJ2738" s="199">
        <f>_xll.xlShmInterpRateFwd(curveName,AI2738,,5,AI2739)</f>
        <v>1.5018712127180978E-2</v>
      </c>
    </row>
    <row r="2739" spans="34:36" ht="11.25" customHeight="1" x14ac:dyDescent="0.25">
      <c r="AH2739" s="198" t="s">
        <v>135</v>
      </c>
      <c r="AI2739" s="156">
        <f>_xll.qlCalendarAdvance("TARGET",AI2738,AH2739,"mf")</f>
        <v>55240</v>
      </c>
      <c r="AJ2739" s="199">
        <f>_xll.xlShmInterpRateFwd(curveName,AI2739,,5,AI2740)</f>
        <v>1.5014652882788079E-2</v>
      </c>
    </row>
    <row r="2740" spans="34:36" ht="11.25" customHeight="1" x14ac:dyDescent="0.25">
      <c r="AH2740" s="198" t="s">
        <v>135</v>
      </c>
      <c r="AI2740" s="156">
        <f>_xll.qlCalendarAdvance("TARGET",AI2739,AH2740,"mf")</f>
        <v>55247</v>
      </c>
      <c r="AJ2740" s="199">
        <f>_xll.xlShmInterpRateFwd(curveName,AI2740,,5,AI2741)</f>
        <v>1.5010579062343384E-2</v>
      </c>
    </row>
    <row r="2741" spans="34:36" ht="11.25" customHeight="1" x14ac:dyDescent="0.25">
      <c r="AH2741" s="198" t="s">
        <v>135</v>
      </c>
      <c r="AI2741" s="156">
        <f>_xll.qlCalendarAdvance("TARGET",AI2740,AH2741,"mf")</f>
        <v>55254</v>
      </c>
      <c r="AJ2741" s="199">
        <f>_xll.xlShmInterpRateFwd(curveName,AI2741,,5,AI2742)</f>
        <v>1.5006490651656669E-2</v>
      </c>
    </row>
    <row r="2742" spans="34:36" ht="11.25" customHeight="1" x14ac:dyDescent="0.25">
      <c r="AH2742" s="198" t="s">
        <v>135</v>
      </c>
      <c r="AI2742" s="156">
        <f>_xll.qlCalendarAdvance("TARGET",AI2741,AH2742,"mf")</f>
        <v>55261</v>
      </c>
      <c r="AJ2742" s="199">
        <f>_xll.xlShmInterpRateFwd(curveName,AI2742,,5,AI2743)</f>
        <v>1.5002387636624622E-2</v>
      </c>
    </row>
    <row r="2743" spans="34:36" ht="11.25" customHeight="1" x14ac:dyDescent="0.25">
      <c r="AH2743" s="198" t="s">
        <v>135</v>
      </c>
      <c r="AI2743" s="156">
        <f>_xll.qlCalendarAdvance("TARGET",AI2742,AH2743,"mf")</f>
        <v>55268</v>
      </c>
      <c r="AJ2743" s="199">
        <f>_xll.xlShmInterpRateFwd(curveName,AI2743,,5,AI2744)</f>
        <v>1.4998270003097638E-2</v>
      </c>
    </row>
    <row r="2744" spans="34:36" ht="11.25" customHeight="1" x14ac:dyDescent="0.25">
      <c r="AH2744" s="198" t="s">
        <v>135</v>
      </c>
      <c r="AI2744" s="156">
        <f>_xll.qlCalendarAdvance("TARGET",AI2743,AH2744,"mf")</f>
        <v>55275</v>
      </c>
      <c r="AJ2744" s="199">
        <f>_xll.xlShmInterpRateFwd(curveName,AI2744,,5,AI2745)</f>
        <v>1.4994137736908757E-2</v>
      </c>
    </row>
    <row r="2745" spans="34:36" ht="11.25" customHeight="1" x14ac:dyDescent="0.25">
      <c r="AH2745" s="198" t="s">
        <v>135</v>
      </c>
      <c r="AI2745" s="156">
        <f>_xll.qlCalendarAdvance("TARGET",AI2744,AH2745,"mf")</f>
        <v>55282</v>
      </c>
      <c r="AJ2745" s="199">
        <f>_xll.xlShmInterpRateFwd(curveName,AI2745,,5,AI2746)</f>
        <v>1.4989990823925809E-2</v>
      </c>
    </row>
    <row r="2746" spans="34:36" ht="11.25" customHeight="1" x14ac:dyDescent="0.25">
      <c r="AH2746" s="198" t="s">
        <v>135</v>
      </c>
      <c r="AI2746" s="156">
        <f>_xll.qlCalendarAdvance("TARGET",AI2745,AH2746,"mf")</f>
        <v>55289</v>
      </c>
      <c r="AJ2746" s="199">
        <f>_xll.xlShmInterpRateFwd(curveName,AI2746,,5,AI2747)</f>
        <v>1.4985829249993499E-2</v>
      </c>
    </row>
    <row r="2747" spans="34:36" ht="11.25" customHeight="1" x14ac:dyDescent="0.25">
      <c r="AH2747" s="198" t="s">
        <v>135</v>
      </c>
      <c r="AI2747" s="156">
        <f>_xll.qlCalendarAdvance("TARGET",AI2746,AH2747,"mf")</f>
        <v>55296</v>
      </c>
      <c r="AJ2747" s="199">
        <f>_xll.xlShmInterpRateFwd(curveName,AI2747,,5,AI2748)</f>
        <v>1.4981653000997092E-2</v>
      </c>
    </row>
    <row r="2748" spans="34:36" ht="11.25" customHeight="1" x14ac:dyDescent="0.25">
      <c r="AH2748" s="198" t="s">
        <v>135</v>
      </c>
      <c r="AI2748" s="156">
        <f>_xll.qlCalendarAdvance("TARGET",AI2747,AH2748,"mf")</f>
        <v>55303</v>
      </c>
      <c r="AJ2748" s="199">
        <f>_xll.xlShmInterpRateFwd(curveName,AI2748,,5,AI2749)</f>
        <v>1.4977462062746607E-2</v>
      </c>
    </row>
    <row r="2749" spans="34:36" ht="11.25" customHeight="1" x14ac:dyDescent="0.25">
      <c r="AH2749" s="198" t="s">
        <v>135</v>
      </c>
      <c r="AI2749" s="156">
        <f>_xll.qlCalendarAdvance("TARGET",AI2748,AH2749,"mf")</f>
        <v>55310</v>
      </c>
      <c r="AJ2749" s="199">
        <f>_xll.xlShmInterpRateFwd(curveName,AI2749,,5,AI2750)</f>
        <v>1.4973256421121591E-2</v>
      </c>
    </row>
    <row r="2750" spans="34:36" ht="11.25" customHeight="1" x14ac:dyDescent="0.25">
      <c r="AH2750" s="198" t="s">
        <v>135</v>
      </c>
      <c r="AI2750" s="156">
        <f>_xll.qlCalendarAdvance("TARGET",AI2749,AH2750,"mf")</f>
        <v>55317</v>
      </c>
      <c r="AJ2750" s="199">
        <f>_xll.xlShmInterpRateFwd(curveName,AI2750,,5,AI2751)</f>
        <v>1.4969036061984254E-2</v>
      </c>
    </row>
    <row r="2751" spans="34:36" ht="11.25" customHeight="1" x14ac:dyDescent="0.25">
      <c r="AH2751" s="198" t="s">
        <v>135</v>
      </c>
      <c r="AI2751" s="156">
        <f>_xll.qlCalendarAdvance("TARGET",AI2750,AH2751,"mf")</f>
        <v>55324</v>
      </c>
      <c r="AJ2751" s="199">
        <f>_xll.xlShmInterpRateFwd(curveName,AI2751,,5,AI2752)</f>
        <v>1.4964800971185256E-2</v>
      </c>
    </row>
    <row r="2752" spans="34:36" ht="11.25" customHeight="1" x14ac:dyDescent="0.25">
      <c r="AH2752" s="198" t="s">
        <v>135</v>
      </c>
      <c r="AI2752" s="156">
        <f>_xll.qlCalendarAdvance("TARGET",AI2751,AH2752,"mf")</f>
        <v>55331</v>
      </c>
      <c r="AJ2752" s="199">
        <f>_xll.xlShmInterpRateFwd(curveName,AI2752,,5,AI2753)</f>
        <v>1.4960551134552117E-2</v>
      </c>
    </row>
    <row r="2753" spans="34:36" ht="11.25" customHeight="1" x14ac:dyDescent="0.25">
      <c r="AH2753" s="198" t="s">
        <v>135</v>
      </c>
      <c r="AI2753" s="156">
        <f>_xll.qlCalendarAdvance("TARGET",AI2752,AH2753,"mf")</f>
        <v>55338</v>
      </c>
      <c r="AJ2753" s="199">
        <f>_xll.xlShmInterpRateFwd(curveName,AI2753,,5,AI2754)</f>
        <v>1.4956286537981901E-2</v>
      </c>
    </row>
    <row r="2754" spans="34:36" ht="11.25" customHeight="1" x14ac:dyDescent="0.25">
      <c r="AH2754" s="198" t="s">
        <v>135</v>
      </c>
      <c r="AI2754" s="156">
        <f>_xll.qlCalendarAdvance("TARGET",AI2753,AH2754,"mf")</f>
        <v>55345</v>
      </c>
      <c r="AJ2754" s="199">
        <f>_xll.xlShmInterpRateFwd(curveName,AI2754,,5,AI2755)</f>
        <v>1.4952007167302203E-2</v>
      </c>
    </row>
    <row r="2755" spans="34:36" ht="11.25" customHeight="1" x14ac:dyDescent="0.25">
      <c r="AH2755" s="198" t="s">
        <v>135</v>
      </c>
      <c r="AI2755" s="156">
        <f>_xll.qlCalendarAdvance("TARGET",AI2754,AH2755,"mf")</f>
        <v>55352</v>
      </c>
      <c r="AJ2755" s="199">
        <f>_xll.xlShmInterpRateFwd(curveName,AI2755,,5,AI2756)</f>
        <v>1.4947713008375404E-2</v>
      </c>
    </row>
    <row r="2756" spans="34:36" ht="11.25" customHeight="1" x14ac:dyDescent="0.25">
      <c r="AH2756" s="198" t="s">
        <v>135</v>
      </c>
      <c r="AI2756" s="156">
        <f>_xll.qlCalendarAdvance("TARGET",AI2755,AH2756,"mf")</f>
        <v>55359</v>
      </c>
      <c r="AJ2756" s="199">
        <f>_xll.xlShmInterpRateFwd(curveName,AI2756,,5,AI2757)</f>
        <v>1.4943404047040747E-2</v>
      </c>
    </row>
    <row r="2757" spans="34:36" ht="11.25" customHeight="1" x14ac:dyDescent="0.25">
      <c r="AH2757" s="198" t="s">
        <v>135</v>
      </c>
      <c r="AI2757" s="156">
        <f>_xll.qlCalendarAdvance("TARGET",AI2756,AH2757,"mf")</f>
        <v>55366</v>
      </c>
      <c r="AJ2757" s="199">
        <f>_xll.xlShmInterpRateFwd(curveName,AI2757,,5,AI2758)</f>
        <v>1.4939080269195432E-2</v>
      </c>
    </row>
    <row r="2758" spans="34:36" ht="11.25" customHeight="1" x14ac:dyDescent="0.25">
      <c r="AH2758" s="198" t="s">
        <v>135</v>
      </c>
      <c r="AI2758" s="156">
        <f>_xll.qlCalendarAdvance("TARGET",AI2757,AH2758,"mf")</f>
        <v>55373</v>
      </c>
      <c r="AJ2758" s="199">
        <f>_xll.xlShmInterpRateFwd(curveName,AI2758,,5,AI2759)</f>
        <v>1.4934741660644022E-2</v>
      </c>
    </row>
    <row r="2759" spans="34:36" ht="11.25" customHeight="1" x14ac:dyDescent="0.25">
      <c r="AH2759" s="198" t="s">
        <v>135</v>
      </c>
      <c r="AI2759" s="156">
        <f>_xll.qlCalendarAdvance("TARGET",AI2758,AH2759,"mf")</f>
        <v>55380</v>
      </c>
      <c r="AJ2759" s="199">
        <f>_xll.xlShmInterpRateFwd(curveName,AI2759,,5,AI2760)</f>
        <v>1.4930388207277998E-2</v>
      </c>
    </row>
    <row r="2760" spans="34:36" ht="11.25" customHeight="1" x14ac:dyDescent="0.25">
      <c r="AH2760" s="198" t="s">
        <v>135</v>
      </c>
      <c r="AI2760" s="156">
        <f>_xll.qlCalendarAdvance("TARGET",AI2759,AH2760,"mf")</f>
        <v>55387</v>
      </c>
      <c r="AJ2760" s="199">
        <f>_xll.xlShmInterpRateFwd(curveName,AI2760,,5,AI2761)</f>
        <v>1.4926019894930949E-2</v>
      </c>
    </row>
    <row r="2761" spans="34:36" ht="11.25" customHeight="1" x14ac:dyDescent="0.25">
      <c r="AH2761" s="198" t="s">
        <v>135</v>
      </c>
      <c r="AI2761" s="156">
        <f>_xll.qlCalendarAdvance("TARGET",AI2760,AH2761,"mf")</f>
        <v>55394</v>
      </c>
      <c r="AJ2761" s="199">
        <f>_xll.xlShmInterpRateFwd(curveName,AI2761,,5,AI2762)</f>
        <v>1.4921636709471258E-2</v>
      </c>
    </row>
    <row r="2762" spans="34:36" ht="11.25" customHeight="1" x14ac:dyDescent="0.25">
      <c r="AH2762" s="198" t="s">
        <v>135</v>
      </c>
      <c r="AI2762" s="156">
        <f>_xll.qlCalendarAdvance("TARGET",AI2761,AH2762,"mf")</f>
        <v>55401</v>
      </c>
      <c r="AJ2762" s="199">
        <f>_xll.xlShmInterpRateFwd(curveName,AI2762,,5,AI2763)</f>
        <v>1.4917238636749956E-2</v>
      </c>
    </row>
    <row r="2763" spans="34:36" ht="11.25" customHeight="1" x14ac:dyDescent="0.25">
      <c r="AH2763" s="198" t="s">
        <v>135</v>
      </c>
      <c r="AI2763" s="156">
        <f>_xll.qlCalendarAdvance("TARGET",AI2762,AH2763,"mf")</f>
        <v>55408</v>
      </c>
      <c r="AJ2763" s="199">
        <f>_xll.xlShmInterpRateFwd(curveName,AI2763,,5,AI2764)</f>
        <v>1.4912825662612334E-2</v>
      </c>
    </row>
    <row r="2764" spans="34:36" ht="11.25" customHeight="1" x14ac:dyDescent="0.25">
      <c r="AH2764" s="198" t="s">
        <v>135</v>
      </c>
      <c r="AI2764" s="156">
        <f>_xll.qlCalendarAdvance("TARGET",AI2763,AH2764,"mf")</f>
        <v>55415</v>
      </c>
      <c r="AJ2764" s="199">
        <f>_xll.xlShmInterpRateFwd(curveName,AI2764,,5,AI2765)</f>
        <v>1.4908397772915288E-2</v>
      </c>
    </row>
    <row r="2765" spans="34:36" ht="11.25" customHeight="1" x14ac:dyDescent="0.25">
      <c r="AH2765" s="198" t="s">
        <v>135</v>
      </c>
      <c r="AI2765" s="156">
        <f>_xll.qlCalendarAdvance("TARGET",AI2764,AH2765,"mf")</f>
        <v>55422</v>
      </c>
      <c r="AJ2765" s="199">
        <f>_xll.xlShmInterpRateFwd(curveName,AI2765,,5,AI2766)</f>
        <v>1.490395495353892E-2</v>
      </c>
    </row>
    <row r="2766" spans="34:36" ht="11.25" customHeight="1" x14ac:dyDescent="0.25">
      <c r="AH2766" s="198" t="s">
        <v>135</v>
      </c>
      <c r="AI2766" s="156">
        <f>_xll.qlCalendarAdvance("TARGET",AI2765,AH2766,"mf")</f>
        <v>55429</v>
      </c>
      <c r="AJ2766" s="199">
        <f>_xll.xlShmInterpRateFwd(curveName,AI2766,,5,AI2767)</f>
        <v>1.4899497190311242E-2</v>
      </c>
    </row>
    <row r="2767" spans="34:36" ht="11.25" customHeight="1" x14ac:dyDescent="0.25">
      <c r="AH2767" s="198" t="s">
        <v>135</v>
      </c>
      <c r="AI2767" s="156">
        <f>_xll.qlCalendarAdvance("TARGET",AI2766,AH2767,"mf")</f>
        <v>55436</v>
      </c>
      <c r="AJ2767" s="199">
        <f>_xll.xlShmInterpRateFwd(curveName,AI2767,,5,AI2768)</f>
        <v>1.4895024469095052E-2</v>
      </c>
    </row>
    <row r="2768" spans="34:36" ht="11.25" customHeight="1" x14ac:dyDescent="0.25">
      <c r="AH2768" s="198" t="s">
        <v>135</v>
      </c>
      <c r="AI2768" s="156">
        <f>_xll.qlCalendarAdvance("TARGET",AI2767,AH2768,"mf")</f>
        <v>55443</v>
      </c>
      <c r="AJ2768" s="199">
        <f>_xll.xlShmInterpRateFwd(curveName,AI2768,,5,AI2769)</f>
        <v>1.4890536775747396E-2</v>
      </c>
    </row>
    <row r="2769" spans="34:36" ht="11.25" customHeight="1" x14ac:dyDescent="0.25">
      <c r="AH2769" s="198" t="s">
        <v>135</v>
      </c>
      <c r="AI2769" s="156">
        <f>_xll.qlCalendarAdvance("TARGET",AI2768,AH2769,"mf")</f>
        <v>55450</v>
      </c>
      <c r="AJ2769" s="199">
        <f>_xll.xlShmInterpRateFwd(curveName,AI2769,,5,AI2770)</f>
        <v>1.4886034096119553E-2</v>
      </c>
    </row>
    <row r="2770" spans="34:36" ht="11.25" customHeight="1" x14ac:dyDescent="0.25">
      <c r="AH2770" s="198" t="s">
        <v>135</v>
      </c>
      <c r="AI2770" s="156">
        <f>_xll.qlCalendarAdvance("TARGET",AI2769,AH2770,"mf")</f>
        <v>55457</v>
      </c>
      <c r="AJ2770" s="199">
        <f>_xll.xlShmInterpRateFwd(curveName,AI2770,,5,AI2771)</f>
        <v>1.488151641606285E-2</v>
      </c>
    </row>
    <row r="2771" spans="34:36" ht="11.25" customHeight="1" x14ac:dyDescent="0.25">
      <c r="AH2771" s="198" t="s">
        <v>135</v>
      </c>
      <c r="AI2771" s="156">
        <f>_xll.qlCalendarAdvance("TARGET",AI2770,AH2771,"mf")</f>
        <v>55464</v>
      </c>
      <c r="AJ2771" s="199">
        <f>_xll.xlShmInterpRateFwd(curveName,AI2771,,5,AI2772)</f>
        <v>1.4876983721451804E-2</v>
      </c>
    </row>
    <row r="2772" spans="34:36" ht="11.25" customHeight="1" x14ac:dyDescent="0.25">
      <c r="AH2772" s="198" t="s">
        <v>135</v>
      </c>
      <c r="AI2772" s="156">
        <f>_xll.qlCalendarAdvance("TARGET",AI2771,AH2772,"mf")</f>
        <v>55471</v>
      </c>
      <c r="AJ2772" s="199">
        <f>_xll.xlShmInterpRateFwd(curveName,AI2772,,5,AI2773)</f>
        <v>1.4872435998120439E-2</v>
      </c>
    </row>
    <row r="2773" spans="34:36" ht="11.25" customHeight="1" x14ac:dyDescent="0.25">
      <c r="AH2773" s="198" t="s">
        <v>135</v>
      </c>
      <c r="AI2773" s="156">
        <f>_xll.qlCalendarAdvance("TARGET",AI2772,AH2773,"mf")</f>
        <v>55478</v>
      </c>
      <c r="AJ2773" s="199">
        <f>_xll.xlShmInterpRateFwd(curveName,AI2773,,5,AI2774)</f>
        <v>1.4867873231925966E-2</v>
      </c>
    </row>
    <row r="2774" spans="34:36" ht="11.25" customHeight="1" x14ac:dyDescent="0.25">
      <c r="AH2774" s="198" t="s">
        <v>135</v>
      </c>
      <c r="AI2774" s="156">
        <f>_xll.qlCalendarAdvance("TARGET",AI2773,AH2774,"mf")</f>
        <v>55485</v>
      </c>
      <c r="AJ2774" s="199">
        <f>_xll.xlShmInterpRateFwd(curveName,AI2774,,5,AI2775)</f>
        <v>1.4863295408743028E-2</v>
      </c>
    </row>
    <row r="2775" spans="34:36" ht="11.25" customHeight="1" x14ac:dyDescent="0.25">
      <c r="AH2775" s="198" t="s">
        <v>135</v>
      </c>
      <c r="AI2775" s="156">
        <f>_xll.qlCalendarAdvance("TARGET",AI2774,AH2775,"mf")</f>
        <v>55492</v>
      </c>
      <c r="AJ2775" s="199">
        <f>_xll.xlShmInterpRateFwd(curveName,AI2775,,5,AI2776)</f>
        <v>1.4858702514417324E-2</v>
      </c>
    </row>
    <row r="2776" spans="34:36" ht="11.25" customHeight="1" x14ac:dyDescent="0.25">
      <c r="AH2776" s="198" t="s">
        <v>135</v>
      </c>
      <c r="AI2776" s="156">
        <f>_xll.qlCalendarAdvance("TARGET",AI2775,AH2776,"mf")</f>
        <v>55499</v>
      </c>
      <c r="AJ2776" s="199">
        <f>_xll.xlShmInterpRateFwd(curveName,AI2776,,5,AI2777)</f>
        <v>1.4854094534777226E-2</v>
      </c>
    </row>
    <row r="2777" spans="34:36" ht="11.25" customHeight="1" x14ac:dyDescent="0.25">
      <c r="AH2777" s="198" t="s">
        <v>135</v>
      </c>
      <c r="AI2777" s="156">
        <f>_xll.qlCalendarAdvance("TARGET",AI2776,AH2777,"mf")</f>
        <v>55506</v>
      </c>
      <c r="AJ2777" s="199">
        <f>_xll.xlShmInterpRateFwd(curveName,AI2777,,5,AI2778)</f>
        <v>1.4849442490901343E-2</v>
      </c>
    </row>
    <row r="2778" spans="34:36" ht="11.25" customHeight="1" x14ac:dyDescent="0.25">
      <c r="AH2778" s="198" t="s">
        <v>135</v>
      </c>
      <c r="AI2778" s="156">
        <f>_xll.qlCalendarAdvance("TARGET",AI2777,AH2778,"mf")</f>
        <v>55514</v>
      </c>
      <c r="AJ2778" s="199">
        <f>_xll.xlShmInterpRateFwd(curveName,AI2778,,5,AI2779)</f>
        <v>1.4844169429532875E-2</v>
      </c>
    </row>
    <row r="2779" spans="34:36" ht="11.25" customHeight="1" x14ac:dyDescent="0.25">
      <c r="AH2779" s="198" t="s">
        <v>135</v>
      </c>
      <c r="AI2779" s="156">
        <f>_xll.qlCalendarAdvance("TARGET",AI2778,AH2779,"mf")</f>
        <v>55521</v>
      </c>
      <c r="AJ2779" s="199">
        <f>_xll.xlShmInterpRateFwd(curveName,AI2779,,5,AI2780)</f>
        <v>1.4839513946900425E-2</v>
      </c>
    </row>
    <row r="2780" spans="34:36" ht="11.25" customHeight="1" x14ac:dyDescent="0.25">
      <c r="AH2780" s="198" t="s">
        <v>135</v>
      </c>
      <c r="AI2780" s="156">
        <f>_xll.qlCalendarAdvance("TARGET",AI2779,AH2780,"mf")</f>
        <v>55528</v>
      </c>
      <c r="AJ2780" s="199">
        <f>_xll.xlShmInterpRateFwd(curveName,AI2780,,5,AI2781)</f>
        <v>1.4834843320386067E-2</v>
      </c>
    </row>
    <row r="2781" spans="34:36" ht="11.25" customHeight="1" x14ac:dyDescent="0.25">
      <c r="AH2781" s="198" t="s">
        <v>135</v>
      </c>
      <c r="AI2781" s="156">
        <f>_xll.qlCalendarAdvance("TARGET",AI2780,AH2781,"mf")</f>
        <v>55535</v>
      </c>
      <c r="AJ2781" s="199">
        <f>_xll.xlShmInterpRateFwd(curveName,AI2781,,5,AI2782)</f>
        <v>1.4830157535829934E-2</v>
      </c>
    </row>
    <row r="2782" spans="34:36" ht="11.25" customHeight="1" x14ac:dyDescent="0.25">
      <c r="AH2782" s="198" t="s">
        <v>135</v>
      </c>
      <c r="AI2782" s="156">
        <f>_xll.qlCalendarAdvance("TARGET",AI2781,AH2782,"mf")</f>
        <v>55542</v>
      </c>
      <c r="AJ2782" s="199">
        <f>_xll.xlShmInterpRateFwd(curveName,AI2782,,5,AI2783)</f>
        <v>1.4825456579101171E-2</v>
      </c>
    </row>
    <row r="2783" spans="34:36" ht="11.25" customHeight="1" x14ac:dyDescent="0.25">
      <c r="AH2783" s="198" t="s">
        <v>135</v>
      </c>
      <c r="AI2783" s="156">
        <f>_xll.qlCalendarAdvance("TARGET",AI2782,AH2783,"mf")</f>
        <v>55549</v>
      </c>
      <c r="AJ2783" s="199">
        <f>_xll.xlShmInterpRateFwd(curveName,AI2783,,5,AI2784)</f>
        <v>1.4820740436022604E-2</v>
      </c>
    </row>
    <row r="2784" spans="34:36" ht="11.25" customHeight="1" x14ac:dyDescent="0.25">
      <c r="AH2784" s="198" t="s">
        <v>135</v>
      </c>
      <c r="AI2784" s="156">
        <f>_xll.qlCalendarAdvance("TARGET",AI2783,AH2784,"mf")</f>
        <v>55556</v>
      </c>
      <c r="AJ2784" s="199">
        <f>_xll.xlShmInterpRateFwd(curveName,AI2784,,5,AI2785)</f>
        <v>1.4816009092503994E-2</v>
      </c>
    </row>
    <row r="2785" spans="34:36" ht="11.25" customHeight="1" x14ac:dyDescent="0.25">
      <c r="AH2785" s="198" t="s">
        <v>135</v>
      </c>
      <c r="AI2785" s="156">
        <f>_xll.qlCalendarAdvance("TARGET",AI2784,AH2785,"mf")</f>
        <v>55563</v>
      </c>
      <c r="AJ2785" s="199">
        <f>_xll.xlShmInterpRateFwd(curveName,AI2785,,5,AI2786)</f>
        <v>1.4811262534350868E-2</v>
      </c>
    </row>
    <row r="2786" spans="34:36" ht="11.25" customHeight="1" x14ac:dyDescent="0.25">
      <c r="AH2786" s="198" t="s">
        <v>135</v>
      </c>
      <c r="AI2786" s="156">
        <f>_xll.qlCalendarAdvance("TARGET",AI2785,AH2786,"mf")</f>
        <v>55570</v>
      </c>
      <c r="AJ2786" s="199">
        <f>_xll.xlShmInterpRateFwd(curveName,AI2786,,5,AI2787)</f>
        <v>1.4806500747449889E-2</v>
      </c>
    </row>
    <row r="2787" spans="34:36" ht="11.25" customHeight="1" x14ac:dyDescent="0.25">
      <c r="AH2787" s="198" t="s">
        <v>135</v>
      </c>
      <c r="AI2787" s="156">
        <f>_xll.qlCalendarAdvance("TARGET",AI2786,AH2787,"mf")</f>
        <v>55577</v>
      </c>
      <c r="AJ2787" s="199">
        <f>_xll.xlShmInterpRateFwd(curveName,AI2787,,5,AI2788)</f>
        <v>1.4801723717641414E-2</v>
      </c>
    </row>
    <row r="2788" spans="34:36" ht="11.25" customHeight="1" x14ac:dyDescent="0.25">
      <c r="AH2788" s="198" t="s">
        <v>135</v>
      </c>
      <c r="AI2788" s="156">
        <f>_xll.qlCalendarAdvance("TARGET",AI2787,AH2788,"mf")</f>
        <v>55584</v>
      </c>
      <c r="AJ2788" s="199">
        <f>_xll.xlShmInterpRateFwd(curveName,AI2788,,5,AI2789)</f>
        <v>1.4796931430794807E-2</v>
      </c>
    </row>
    <row r="2789" spans="34:36" ht="11.25" customHeight="1" x14ac:dyDescent="0.25">
      <c r="AH2789" s="198" t="s">
        <v>135</v>
      </c>
      <c r="AI2789" s="156">
        <f>_xll.qlCalendarAdvance("TARGET",AI2788,AH2789,"mf")</f>
        <v>55591</v>
      </c>
      <c r="AJ2789" s="199">
        <f>_xll.xlShmInterpRateFwd(curveName,AI2789,,5,AI2790)</f>
        <v>1.4792123872721529E-2</v>
      </c>
    </row>
    <row r="2790" spans="34:36" ht="11.25" customHeight="1" x14ac:dyDescent="0.25">
      <c r="AH2790" s="198" t="s">
        <v>135</v>
      </c>
      <c r="AI2790" s="156">
        <f>_xll.qlCalendarAdvance("TARGET",AI2789,AH2790,"mf")</f>
        <v>55598</v>
      </c>
      <c r="AJ2790" s="199">
        <f>_xll.xlShmInterpRateFwd(curveName,AI2790,,5,AI2791)</f>
        <v>1.4787301029360529E-2</v>
      </c>
    </row>
    <row r="2791" spans="34:36" ht="11.25" customHeight="1" x14ac:dyDescent="0.25">
      <c r="AH2791" s="198" t="s">
        <v>135</v>
      </c>
      <c r="AI2791" s="156">
        <f>_xll.qlCalendarAdvance("TARGET",AI2790,AH2791,"mf")</f>
        <v>55605</v>
      </c>
      <c r="AJ2791" s="199">
        <f>_xll.xlShmInterpRateFwd(curveName,AI2791,,5,AI2792)</f>
        <v>1.4782462886505969E-2</v>
      </c>
    </row>
    <row r="2792" spans="34:36" ht="11.25" customHeight="1" x14ac:dyDescent="0.25">
      <c r="AH2792" s="198" t="s">
        <v>135</v>
      </c>
      <c r="AI2792" s="156">
        <f>_xll.qlCalendarAdvance("TARGET",AI2791,AH2792,"mf")</f>
        <v>55612</v>
      </c>
      <c r="AJ2792" s="199">
        <f>_xll.xlShmInterpRateFwd(curveName,AI2792,,5,AI2793)</f>
        <v>1.4777609430062115E-2</v>
      </c>
    </row>
    <row r="2793" spans="34:36" ht="11.25" customHeight="1" x14ac:dyDescent="0.25">
      <c r="AH2793" s="198" t="s">
        <v>135</v>
      </c>
      <c r="AI2793" s="156">
        <f>_xll.qlCalendarAdvance("TARGET",AI2792,AH2793,"mf")</f>
        <v>55619</v>
      </c>
      <c r="AJ2793" s="199">
        <f>_xll.xlShmInterpRateFwd(curveName,AI2793,,5,AI2794)</f>
        <v>1.477274064585217E-2</v>
      </c>
    </row>
    <row r="2794" spans="34:36" ht="11.25" customHeight="1" x14ac:dyDescent="0.25">
      <c r="AH2794" s="198" t="s">
        <v>135</v>
      </c>
      <c r="AI2794" s="156">
        <f>_xll.qlCalendarAdvance("TARGET",AI2793,AH2794,"mf")</f>
        <v>55626</v>
      </c>
      <c r="AJ2794" s="199">
        <f>_xll.xlShmInterpRateFwd(curveName,AI2794,,5,AI2795)</f>
        <v>1.4767856519763091E-2</v>
      </c>
    </row>
    <row r="2795" spans="34:36" ht="11.25" customHeight="1" x14ac:dyDescent="0.25">
      <c r="AH2795" s="198" t="s">
        <v>135</v>
      </c>
      <c r="AI2795" s="156">
        <f>_xll.qlCalendarAdvance("TARGET",AI2794,AH2795,"mf")</f>
        <v>55633</v>
      </c>
      <c r="AJ2795" s="199">
        <f>_xll.xlShmInterpRateFwd(curveName,AI2795,,5,AI2796)</f>
        <v>1.4762904806901383E-2</v>
      </c>
    </row>
    <row r="2796" spans="34:36" ht="11.25" customHeight="1" x14ac:dyDescent="0.25">
      <c r="AH2796" s="198" t="s">
        <v>135</v>
      </c>
      <c r="AI2796" s="156">
        <f>_xll.qlCalendarAdvance("TARGET",AI2795,AH2796,"mf")</f>
        <v>55641</v>
      </c>
      <c r="AJ2796" s="199">
        <f>_xll.xlShmInterpRateFwd(curveName,AI2796,,5,AI2797)</f>
        <v>1.4757338808016362E-2</v>
      </c>
    </row>
    <row r="2797" spans="34:36" ht="11.25" customHeight="1" x14ac:dyDescent="0.25">
      <c r="AH2797" s="198" t="s">
        <v>135</v>
      </c>
      <c r="AI2797" s="156">
        <f>_xll.qlCalendarAdvance("TARGET",AI2796,AH2797,"mf")</f>
        <v>55648</v>
      </c>
      <c r="AJ2797" s="199">
        <f>_xll.xlShmInterpRateFwd(curveName,AI2797,,5,AI2798)</f>
        <v>1.4752406372456459E-2</v>
      </c>
    </row>
    <row r="2798" spans="34:36" ht="11.25" customHeight="1" x14ac:dyDescent="0.25">
      <c r="AH2798" s="198" t="s">
        <v>135</v>
      </c>
      <c r="AI2798" s="156">
        <f>_xll.qlCalendarAdvance("TARGET",AI2797,AH2798,"mf")</f>
        <v>55655</v>
      </c>
      <c r="AJ2798" s="199">
        <f>_xll.xlShmInterpRateFwd(curveName,AI2798,,5,AI2799)</f>
        <v>1.4747458536412147E-2</v>
      </c>
    </row>
    <row r="2799" spans="34:36" ht="11.25" customHeight="1" x14ac:dyDescent="0.25">
      <c r="AH2799" s="198" t="s">
        <v>135</v>
      </c>
      <c r="AI2799" s="156">
        <f>_xll.qlCalendarAdvance("TARGET",AI2798,AH2799,"mf")</f>
        <v>55662</v>
      </c>
      <c r="AJ2799" s="199">
        <f>_xll.xlShmInterpRateFwd(curveName,AI2799,,5,AI2800)</f>
        <v>1.4742495285712663E-2</v>
      </c>
    </row>
    <row r="2800" spans="34:36" ht="11.25" customHeight="1" x14ac:dyDescent="0.25">
      <c r="AH2800" s="198" t="s">
        <v>135</v>
      </c>
      <c r="AI2800" s="156">
        <f>_xll.qlCalendarAdvance("TARGET",AI2799,AH2800,"mf")</f>
        <v>55669</v>
      </c>
      <c r="AJ2800" s="199">
        <f>_xll.xlShmInterpRateFwd(curveName,AI2800,,5,AI2801)</f>
        <v>1.4737516606268364E-2</v>
      </c>
    </row>
    <row r="2801" spans="34:36" ht="11.25" customHeight="1" x14ac:dyDescent="0.25">
      <c r="AH2801" s="198" t="s">
        <v>135</v>
      </c>
      <c r="AI2801" s="156">
        <f>_xll.qlCalendarAdvance("TARGET",AI2800,AH2801,"mf")</f>
        <v>55676</v>
      </c>
      <c r="AJ2801" s="199">
        <f>_xll.xlShmInterpRateFwd(curveName,AI2801,,5,AI2802)</f>
        <v>1.4732522483856429E-2</v>
      </c>
    </row>
    <row r="2802" spans="34:36" ht="11.25" customHeight="1" x14ac:dyDescent="0.25">
      <c r="AH2802" s="198" t="s">
        <v>135</v>
      </c>
      <c r="AI2802" s="156">
        <f>_xll.qlCalendarAdvance("TARGET",AI2801,AH2802,"mf")</f>
        <v>55683</v>
      </c>
      <c r="AJ2802" s="199">
        <f>_xll.xlShmInterpRateFwd(curveName,AI2802,,5,AI2803)</f>
        <v>1.4727512904404667E-2</v>
      </c>
    </row>
    <row r="2803" spans="34:36" ht="11.25" customHeight="1" x14ac:dyDescent="0.25">
      <c r="AH2803" s="198" t="s">
        <v>135</v>
      </c>
      <c r="AI2803" s="156">
        <f>_xll.qlCalendarAdvance("TARGET",AI2802,AH2803,"mf")</f>
        <v>55690</v>
      </c>
      <c r="AJ2803" s="199">
        <f>_xll.xlShmInterpRateFwd(curveName,AI2803,,5,AI2804)</f>
        <v>1.4722487853719294E-2</v>
      </c>
    </row>
    <row r="2804" spans="34:36" ht="11.25" customHeight="1" x14ac:dyDescent="0.25">
      <c r="AH2804" s="198" t="s">
        <v>135</v>
      </c>
      <c r="AI2804" s="156">
        <f>_xll.qlCalendarAdvance("TARGET",AI2803,AH2804,"mf")</f>
        <v>55697</v>
      </c>
      <c r="AJ2804" s="199">
        <f>_xll.xlShmInterpRateFwd(curveName,AI2804,,5,AI2805)</f>
        <v>1.4717447317705034E-2</v>
      </c>
    </row>
    <row r="2805" spans="34:36" ht="11.25" customHeight="1" x14ac:dyDescent="0.25">
      <c r="AH2805" s="198" t="s">
        <v>135</v>
      </c>
      <c r="AI2805" s="156">
        <f>_xll.qlCalendarAdvance("TARGET",AI2804,AH2805,"mf")</f>
        <v>55704</v>
      </c>
      <c r="AJ2805" s="199">
        <f>_xll.xlShmInterpRateFwd(curveName,AI2805,,5,AI2806)</f>
        <v>1.4712391282162382E-2</v>
      </c>
    </row>
    <row r="2806" spans="34:36" ht="11.25" customHeight="1" x14ac:dyDescent="0.25">
      <c r="AH2806" s="198" t="s">
        <v>135</v>
      </c>
      <c r="AI2806" s="156">
        <f>_xll.qlCalendarAdvance("TARGET",AI2805,AH2806,"mf")</f>
        <v>55711</v>
      </c>
      <c r="AJ2806" s="199">
        <f>_xll.xlShmInterpRateFwd(curveName,AI2806,,5,AI2807)</f>
        <v>1.4707319732978759E-2</v>
      </c>
    </row>
    <row r="2807" spans="34:36" ht="11.25" customHeight="1" x14ac:dyDescent="0.25">
      <c r="AH2807" s="198" t="s">
        <v>135</v>
      </c>
      <c r="AI2807" s="156">
        <f>_xll.qlCalendarAdvance("TARGET",AI2806,AH2807,"mf")</f>
        <v>55718</v>
      </c>
      <c r="AJ2807" s="199">
        <f>_xll.xlShmInterpRateFwd(curveName,AI2807,,5,AI2808)</f>
        <v>1.470223265602425E-2</v>
      </c>
    </row>
    <row r="2808" spans="34:36" ht="11.25" customHeight="1" x14ac:dyDescent="0.25">
      <c r="AH2808" s="198" t="s">
        <v>135</v>
      </c>
      <c r="AI2808" s="156">
        <f>_xll.qlCalendarAdvance("TARGET",AI2807,AH2808,"mf")</f>
        <v>55725</v>
      </c>
      <c r="AJ2808" s="199">
        <f>_xll.xlShmInterpRateFwd(curveName,AI2808,,5,AI2809)</f>
        <v>1.4697130037111051E-2</v>
      </c>
    </row>
    <row r="2809" spans="34:36" ht="11.25" customHeight="1" x14ac:dyDescent="0.25">
      <c r="AH2809" s="198" t="s">
        <v>135</v>
      </c>
      <c r="AI2809" s="156">
        <f>_xll.qlCalendarAdvance("TARGET",AI2808,AH2809,"mf")</f>
        <v>55732</v>
      </c>
      <c r="AJ2809" s="199">
        <f>_xll.xlShmInterpRateFwd(curveName,AI2809,,5,AI2810)</f>
        <v>1.4692011862120914E-2</v>
      </c>
    </row>
    <row r="2810" spans="34:36" ht="11.25" customHeight="1" x14ac:dyDescent="0.25">
      <c r="AH2810" s="198" t="s">
        <v>135</v>
      </c>
      <c r="AI2810" s="156">
        <f>_xll.qlCalendarAdvance("TARGET",AI2809,AH2810,"mf")</f>
        <v>55739</v>
      </c>
      <c r="AJ2810" s="199">
        <f>_xll.xlShmInterpRateFwd(curveName,AI2810,,5,AI2811)</f>
        <v>1.4686878116941412E-2</v>
      </c>
    </row>
    <row r="2811" spans="34:36" ht="11.25" customHeight="1" x14ac:dyDescent="0.25">
      <c r="AH2811" s="198" t="s">
        <v>135</v>
      </c>
      <c r="AI2811" s="156">
        <f>_xll.qlCalendarAdvance("TARGET",AI2810,AH2811,"mf")</f>
        <v>55746</v>
      </c>
      <c r="AJ2811" s="199">
        <f>_xll.xlShmInterpRateFwd(curveName,AI2811,,5,AI2812)</f>
        <v>1.4681728787355897E-2</v>
      </c>
    </row>
    <row r="2812" spans="34:36" ht="11.25" customHeight="1" x14ac:dyDescent="0.25">
      <c r="AH2812" s="198" t="s">
        <v>135</v>
      </c>
      <c r="AI2812" s="156">
        <f>_xll.qlCalendarAdvance("TARGET",AI2811,AH2812,"mf")</f>
        <v>55753</v>
      </c>
      <c r="AJ2812" s="199">
        <f>_xll.xlShmInterpRateFwd(curveName,AI2812,,5,AI2813)</f>
        <v>1.467656385928099E-2</v>
      </c>
    </row>
    <row r="2813" spans="34:36" ht="11.25" customHeight="1" x14ac:dyDescent="0.25">
      <c r="AH2813" s="198" t="s">
        <v>135</v>
      </c>
      <c r="AI2813" s="156">
        <f>_xll.qlCalendarAdvance("TARGET",AI2812,AH2813,"mf")</f>
        <v>55760</v>
      </c>
      <c r="AJ2813" s="199">
        <f>_xll.xlShmInterpRateFwd(curveName,AI2813,,5,AI2814)</f>
        <v>1.467138331854646E-2</v>
      </c>
    </row>
    <row r="2814" spans="34:36" ht="11.25" customHeight="1" x14ac:dyDescent="0.25">
      <c r="AH2814" s="198" t="s">
        <v>135</v>
      </c>
      <c r="AI2814" s="156">
        <f>_xll.qlCalendarAdvance("TARGET",AI2813,AH2814,"mf")</f>
        <v>55767</v>
      </c>
      <c r="AJ2814" s="199">
        <f>_xll.xlShmInterpRateFwd(curveName,AI2814,,5,AI2815)</f>
        <v>1.4666187151022659E-2</v>
      </c>
    </row>
    <row r="2815" spans="34:36" ht="11.25" customHeight="1" x14ac:dyDescent="0.25">
      <c r="AH2815" s="198" t="s">
        <v>135</v>
      </c>
      <c r="AI2815" s="156">
        <f>_xll.qlCalendarAdvance("TARGET",AI2814,AH2815,"mf")</f>
        <v>55774</v>
      </c>
      <c r="AJ2815" s="199">
        <f>_xll.xlShmInterpRateFwd(curveName,AI2815,,5,AI2816)</f>
        <v>1.4660975342539444E-2</v>
      </c>
    </row>
    <row r="2816" spans="34:36" ht="11.25" customHeight="1" x14ac:dyDescent="0.25">
      <c r="AH2816" s="198" t="s">
        <v>135</v>
      </c>
      <c r="AI2816" s="156">
        <f>_xll.qlCalendarAdvance("TARGET",AI2815,AH2816,"mf")</f>
        <v>55781</v>
      </c>
      <c r="AJ2816" s="199">
        <f>_xll.xlShmInterpRateFwd(curveName,AI2816,,5,AI2817)</f>
        <v>1.4655747878978833E-2</v>
      </c>
    </row>
    <row r="2817" spans="34:36" ht="11.25" customHeight="1" x14ac:dyDescent="0.25">
      <c r="AH2817" s="198" t="s">
        <v>135</v>
      </c>
      <c r="AI2817" s="156">
        <f>_xll.qlCalendarAdvance("TARGET",AI2816,AH2817,"mf")</f>
        <v>55788</v>
      </c>
      <c r="AJ2817" s="199">
        <f>_xll.xlShmInterpRateFwd(curveName,AI2817,,5,AI2818)</f>
        <v>1.4650504746193919E-2</v>
      </c>
    </row>
    <row r="2818" spans="34:36" ht="11.25" customHeight="1" x14ac:dyDescent="0.25">
      <c r="AH2818" s="198" t="s">
        <v>135</v>
      </c>
      <c r="AI2818" s="156">
        <f>_xll.qlCalendarAdvance("TARGET",AI2817,AH2818,"mf")</f>
        <v>55795</v>
      </c>
      <c r="AJ2818" s="199">
        <f>_xll.xlShmInterpRateFwd(curveName,AI2818,,5,AI2819)</f>
        <v>1.4645245930032053E-2</v>
      </c>
    </row>
    <row r="2819" spans="34:36" ht="11.25" customHeight="1" x14ac:dyDescent="0.25">
      <c r="AH2819" s="198" t="s">
        <v>135</v>
      </c>
      <c r="AI2819" s="156">
        <f>_xll.qlCalendarAdvance("TARGET",AI2818,AH2819,"mf")</f>
        <v>55802</v>
      </c>
      <c r="AJ2819" s="199">
        <f>_xll.xlShmInterpRateFwd(curveName,AI2819,,5,AI2820)</f>
        <v>1.4639971416346407E-2</v>
      </c>
    </row>
    <row r="2820" spans="34:36" ht="11.25" customHeight="1" x14ac:dyDescent="0.25">
      <c r="AH2820" s="198" t="s">
        <v>135</v>
      </c>
      <c r="AI2820" s="156">
        <f>_xll.qlCalendarAdvance("TARGET",AI2819,AH2820,"mf")</f>
        <v>55809</v>
      </c>
      <c r="AJ2820" s="199">
        <f>_xll.xlShmInterpRateFwd(curveName,AI2820,,5,AI2821)</f>
        <v>1.4634681191001787E-2</v>
      </c>
    </row>
    <row r="2821" spans="34:36" ht="11.25" customHeight="1" x14ac:dyDescent="0.25">
      <c r="AH2821" s="198" t="s">
        <v>135</v>
      </c>
      <c r="AI2821" s="156">
        <f>_xll.qlCalendarAdvance("TARGET",AI2820,AH2821,"mf")</f>
        <v>55816</v>
      </c>
      <c r="AJ2821" s="199">
        <f>_xll.xlShmInterpRateFwd(curveName,AI2821,,5,AI2822)</f>
        <v>1.462937523985724E-2</v>
      </c>
    </row>
    <row r="2822" spans="34:36" ht="11.25" customHeight="1" x14ac:dyDescent="0.25">
      <c r="AH2822" s="198" t="s">
        <v>135</v>
      </c>
      <c r="AI2822" s="156">
        <f>_xll.qlCalendarAdvance("TARGET",AI2821,AH2822,"mf")</f>
        <v>55823</v>
      </c>
      <c r="AJ2822" s="199">
        <f>_xll.xlShmInterpRateFwd(curveName,AI2822,,5,AI2823)</f>
        <v>1.4624053548748683E-2</v>
      </c>
    </row>
    <row r="2823" spans="34:36" ht="11.25" customHeight="1" x14ac:dyDescent="0.25">
      <c r="AH2823" s="198" t="s">
        <v>135</v>
      </c>
      <c r="AI2823" s="156">
        <f>_xll.qlCalendarAdvance("TARGET",AI2822,AH2823,"mf")</f>
        <v>55830</v>
      </c>
      <c r="AJ2823" s="199">
        <f>_xll.xlShmInterpRateFwd(curveName,AI2823,,5,AI2824)</f>
        <v>1.4618716103558423E-2</v>
      </c>
    </row>
    <row r="2824" spans="34:36" ht="11.25" customHeight="1" x14ac:dyDescent="0.25">
      <c r="AH2824" s="198" t="s">
        <v>135</v>
      </c>
      <c r="AI2824" s="156">
        <f>_xll.qlCalendarAdvance("TARGET",AI2823,AH2824,"mf")</f>
        <v>55837</v>
      </c>
      <c r="AJ2824" s="199">
        <f>_xll.xlShmInterpRateFwd(curveName,AI2824,,5,AI2825)</f>
        <v>1.4613362890134032E-2</v>
      </c>
    </row>
    <row r="2825" spans="34:36" ht="11.25" customHeight="1" x14ac:dyDescent="0.25">
      <c r="AH2825" s="198" t="s">
        <v>135</v>
      </c>
      <c r="AI2825" s="156">
        <f>_xll.qlCalendarAdvance("TARGET",AI2824,AH2825,"mf")</f>
        <v>55844</v>
      </c>
      <c r="AJ2825" s="199">
        <f>_xll.xlShmInterpRateFwd(curveName,AI2825,,5,AI2826)</f>
        <v>1.4607993894334731E-2</v>
      </c>
    </row>
    <row r="2826" spans="34:36" ht="11.25" customHeight="1" x14ac:dyDescent="0.25">
      <c r="AH2826" s="198" t="s">
        <v>135</v>
      </c>
      <c r="AI2826" s="156">
        <f>_xll.qlCalendarAdvance("TARGET",AI2825,AH2826,"mf")</f>
        <v>55851</v>
      </c>
      <c r="AJ2826" s="199">
        <f>_xll.xlShmInterpRateFwd(curveName,AI2826,,5,AI2827)</f>
        <v>1.46026091019908E-2</v>
      </c>
    </row>
    <row r="2827" spans="34:36" ht="11.25" customHeight="1" x14ac:dyDescent="0.25">
      <c r="AH2827" s="198" t="s">
        <v>135</v>
      </c>
      <c r="AI2827" s="156">
        <f>_xll.qlCalendarAdvance("TARGET",AI2826,AH2827,"mf")</f>
        <v>55858</v>
      </c>
      <c r="AJ2827" s="199">
        <f>_xll.xlShmInterpRateFwd(curveName,AI2827,,5,AI2828)</f>
        <v>1.4597208498978911E-2</v>
      </c>
    </row>
    <row r="2828" spans="34:36" ht="11.25" customHeight="1" x14ac:dyDescent="0.25">
      <c r="AH2828" s="198" t="s">
        <v>135</v>
      </c>
      <c r="AI2828" s="156">
        <f>_xll.qlCalendarAdvance("TARGET",AI2827,AH2828,"mf")</f>
        <v>55865</v>
      </c>
      <c r="AJ2828" s="199">
        <f>_xll.xlShmInterpRateFwd(curveName,AI2828,,5,AI2829)</f>
        <v>1.4591792071175771E-2</v>
      </c>
    </row>
    <row r="2829" spans="34:36" ht="11.25" customHeight="1" x14ac:dyDescent="0.25">
      <c r="AH2829" s="198" t="s">
        <v>135</v>
      </c>
      <c r="AI2829" s="156">
        <f>_xll.qlCalendarAdvance("TARGET",AI2828,AH2829,"mf")</f>
        <v>55872</v>
      </c>
      <c r="AJ2829" s="199">
        <f>_xll.xlShmInterpRateFwd(curveName,AI2829,,5,AI2830)</f>
        <v>1.4586262392487923E-2</v>
      </c>
    </row>
    <row r="2830" spans="34:36" ht="11.25" customHeight="1" x14ac:dyDescent="0.25">
      <c r="AH2830" s="198" t="s">
        <v>135</v>
      </c>
      <c r="AI2830" s="156">
        <f>_xll.qlCalendarAdvance("TARGET",AI2829,AH2830,"mf")</f>
        <v>55880</v>
      </c>
      <c r="AJ2830" s="199">
        <f>_xll.xlShmInterpRateFwd(curveName,AI2830,,5,AI2831)</f>
        <v>1.45801320867493E-2</v>
      </c>
    </row>
    <row r="2831" spans="34:36" ht="11.25" customHeight="1" x14ac:dyDescent="0.25">
      <c r="AH2831" s="198" t="s">
        <v>135</v>
      </c>
      <c r="AI2831" s="156">
        <f>_xll.qlCalendarAdvance("TARGET",AI2830,AH2831,"mf")</f>
        <v>55887</v>
      </c>
      <c r="AJ2831" s="199">
        <f>_xll.xlShmInterpRateFwd(curveName,AI2831,,5,AI2832)</f>
        <v>1.4574665831719694E-2</v>
      </c>
    </row>
    <row r="2832" spans="34:36" ht="11.25" customHeight="1" x14ac:dyDescent="0.25">
      <c r="AH2832" s="198" t="s">
        <v>135</v>
      </c>
      <c r="AI2832" s="156">
        <f>_xll.qlCalendarAdvance("TARGET",AI2831,AH2832,"mf")</f>
        <v>55894</v>
      </c>
      <c r="AJ2832" s="199">
        <f>_xll.xlShmInterpRateFwd(curveName,AI2832,,5,AI2833)</f>
        <v>1.4569183693293321E-2</v>
      </c>
    </row>
    <row r="2833" spans="34:36" ht="11.25" customHeight="1" x14ac:dyDescent="0.25">
      <c r="AH2833" s="198" t="s">
        <v>135</v>
      </c>
      <c r="AI2833" s="156">
        <f>_xll.qlCalendarAdvance("TARGET",AI2832,AH2833,"mf")</f>
        <v>55901</v>
      </c>
      <c r="AJ2833" s="199">
        <f>_xll.xlShmInterpRateFwd(curveName,AI2833,,5,AI2834)</f>
        <v>1.4563685657329727E-2</v>
      </c>
    </row>
    <row r="2834" spans="34:36" ht="11.25" customHeight="1" x14ac:dyDescent="0.25">
      <c r="AH2834" s="198" t="s">
        <v>135</v>
      </c>
      <c r="AI2834" s="156">
        <f>_xll.qlCalendarAdvance("TARGET",AI2833,AH2834,"mf")</f>
        <v>55908</v>
      </c>
      <c r="AJ2834" s="199">
        <f>_xll.xlShmInterpRateFwd(curveName,AI2834,,5,AI2835)</f>
        <v>1.4558171709653739E-2</v>
      </c>
    </row>
    <row r="2835" spans="34:36" ht="11.25" customHeight="1" x14ac:dyDescent="0.25">
      <c r="AH2835" s="198" t="s">
        <v>135</v>
      </c>
      <c r="AI2835" s="156">
        <f>_xll.qlCalendarAdvance("TARGET",AI2834,AH2835,"mf")</f>
        <v>55915</v>
      </c>
      <c r="AJ2835" s="199">
        <f>_xll.xlShmInterpRateFwd(curveName,AI2835,,5,AI2836)</f>
        <v>1.4552641836148145E-2</v>
      </c>
    </row>
    <row r="2836" spans="34:36" ht="11.25" customHeight="1" x14ac:dyDescent="0.25">
      <c r="AH2836" s="198" t="s">
        <v>135</v>
      </c>
      <c r="AI2836" s="156">
        <f>_xll.qlCalendarAdvance("TARGET",AI2835,AH2836,"mf")</f>
        <v>55922</v>
      </c>
      <c r="AJ2836" s="199">
        <f>_xll.xlShmInterpRateFwd(curveName,AI2836,,5,AI2837)</f>
        <v>1.4547096022655234E-2</v>
      </c>
    </row>
    <row r="2837" spans="34:36" ht="11.25" customHeight="1" x14ac:dyDescent="0.25">
      <c r="AH2837" s="198" t="s">
        <v>135</v>
      </c>
      <c r="AI2837" s="156">
        <f>_xll.qlCalendarAdvance("TARGET",AI2836,AH2837,"mf")</f>
        <v>55929</v>
      </c>
      <c r="AJ2837" s="199">
        <f>_xll.xlShmInterpRateFwd(curveName,AI2837,,5,AI2838)</f>
        <v>1.4541534255046297E-2</v>
      </c>
    </row>
    <row r="2838" spans="34:36" ht="11.25" customHeight="1" x14ac:dyDescent="0.25">
      <c r="AH2838" s="198" t="s">
        <v>135</v>
      </c>
      <c r="AI2838" s="156">
        <f>_xll.qlCalendarAdvance("TARGET",AI2837,AH2838,"mf")</f>
        <v>55936</v>
      </c>
      <c r="AJ2838" s="199">
        <f>_xll.xlShmInterpRateFwd(curveName,AI2838,,5,AI2839)</f>
        <v>1.4535956519169488E-2</v>
      </c>
    </row>
    <row r="2839" spans="34:36" ht="11.25" customHeight="1" x14ac:dyDescent="0.25">
      <c r="AH2839" s="198" t="s">
        <v>135</v>
      </c>
      <c r="AI2839" s="156">
        <f>_xll.qlCalendarAdvance("TARGET",AI2838,AH2839,"mf")</f>
        <v>55943</v>
      </c>
      <c r="AJ2839" s="199">
        <f>_xll.xlShmInterpRateFwd(curveName,AI2839,,5,AI2840)</f>
        <v>1.4530362800873014E-2</v>
      </c>
    </row>
    <row r="2840" spans="34:36" ht="11.25" customHeight="1" x14ac:dyDescent="0.25">
      <c r="AH2840" s="198" t="s">
        <v>135</v>
      </c>
      <c r="AI2840" s="156">
        <f>_xll.qlCalendarAdvance("TARGET",AI2839,AH2840,"mf")</f>
        <v>55950</v>
      </c>
      <c r="AJ2840" s="199">
        <f>_xll.xlShmInterpRateFwd(curveName,AI2840,,5,AI2841)</f>
        <v>1.4524753086005121E-2</v>
      </c>
    </row>
    <row r="2841" spans="34:36" ht="11.25" customHeight="1" x14ac:dyDescent="0.25">
      <c r="AH2841" s="198" t="s">
        <v>135</v>
      </c>
      <c r="AI2841" s="156">
        <f>_xll.qlCalendarAdvance("TARGET",AI2840,AH2841,"mf")</f>
        <v>55957</v>
      </c>
      <c r="AJ2841" s="199">
        <f>_xll.xlShmInterpRateFwd(curveName,AI2841,,5,AI2842)</f>
        <v>1.4519127360472013E-2</v>
      </c>
    </row>
    <row r="2842" spans="34:36" ht="11.25" customHeight="1" x14ac:dyDescent="0.25">
      <c r="AH2842" s="198" t="s">
        <v>135</v>
      </c>
      <c r="AI2842" s="156">
        <f>_xll.qlCalendarAdvance("TARGET",AI2841,AH2842,"mf")</f>
        <v>55964</v>
      </c>
      <c r="AJ2842" s="199">
        <f>_xll.xlShmInterpRateFwd(curveName,AI2842,,5,AI2843)</f>
        <v>1.4513485610081476E-2</v>
      </c>
    </row>
    <row r="2843" spans="34:36" ht="11.25" customHeight="1" x14ac:dyDescent="0.25">
      <c r="AH2843" s="198" t="s">
        <v>135</v>
      </c>
      <c r="AI2843" s="156">
        <f>_xll.qlCalendarAdvance("TARGET",AI2842,AH2843,"mf")</f>
        <v>55971</v>
      </c>
      <c r="AJ2843" s="199">
        <f>_xll.xlShmInterpRateFwd(curveName,AI2843,,5,AI2844)</f>
        <v>1.4507360373967099E-2</v>
      </c>
    </row>
    <row r="2844" spans="34:36" ht="11.25" customHeight="1" x14ac:dyDescent="0.25">
      <c r="AH2844" s="198" t="s">
        <v>135</v>
      </c>
      <c r="AI2844" s="156">
        <f>_xll.qlCalendarAdvance("TARGET",AI2843,AH2844,"mf")</f>
        <v>55982</v>
      </c>
      <c r="AJ2844" s="199">
        <f>_xll.xlShmInterpRateFwd(curveName,AI2844,,5,AI2845)</f>
        <v>1.4498904569501604E-2</v>
      </c>
    </row>
    <row r="2845" spans="34:36" ht="11.25" customHeight="1" x14ac:dyDescent="0.25">
      <c r="AH2845" s="198" t="s">
        <v>135</v>
      </c>
      <c r="AI2845" s="156">
        <f>_xll.qlCalendarAdvance("TARGET",AI2844,AH2845,"mf")</f>
        <v>55989</v>
      </c>
      <c r="AJ2845" s="199">
        <f>_xll.xlShmInterpRateFwd(curveName,AI2845,,5,AI2846)</f>
        <v>1.4493205472075204E-2</v>
      </c>
    </row>
    <row r="2846" spans="34:36" ht="11.25" customHeight="1" x14ac:dyDescent="0.25">
      <c r="AH2846" s="198" t="s">
        <v>135</v>
      </c>
      <c r="AI2846" s="156">
        <f>_xll.qlCalendarAdvance("TARGET",AI2845,AH2846,"mf")</f>
        <v>55996</v>
      </c>
      <c r="AJ2846" s="199">
        <f>_xll.xlShmInterpRateFwd(curveName,AI2846,,5,AI2847)</f>
        <v>1.4487490285157301E-2</v>
      </c>
    </row>
    <row r="2847" spans="34:36" ht="11.25" customHeight="1" x14ac:dyDescent="0.25">
      <c r="AH2847" s="198" t="s">
        <v>135</v>
      </c>
      <c r="AI2847" s="156">
        <f>_xll.qlCalendarAdvance("TARGET",AI2846,AH2847,"mf")</f>
        <v>56003</v>
      </c>
      <c r="AJ2847" s="199">
        <f>_xll.xlShmInterpRateFwd(curveName,AI2847,,5,AI2848)</f>
        <v>1.4481758994584863E-2</v>
      </c>
    </row>
    <row r="2848" spans="34:36" ht="11.25" customHeight="1" x14ac:dyDescent="0.25">
      <c r="AH2848" s="198" t="s">
        <v>135</v>
      </c>
      <c r="AI2848" s="156">
        <f>_xll.qlCalendarAdvance("TARGET",AI2847,AH2848,"mf")</f>
        <v>56010</v>
      </c>
      <c r="AJ2848" s="199">
        <f>_xll.xlShmInterpRateFwd(curveName,AI2848,,5,AI2849)</f>
        <v>1.4476011586229666E-2</v>
      </c>
    </row>
    <row r="2849" spans="34:36" ht="11.25" customHeight="1" x14ac:dyDescent="0.25">
      <c r="AH2849" s="198" t="s">
        <v>135</v>
      </c>
      <c r="AI2849" s="156">
        <f>_xll.qlCalendarAdvance("TARGET",AI2848,AH2849,"mf")</f>
        <v>56017</v>
      </c>
      <c r="AJ2849" s="199">
        <f>_xll.xlShmInterpRateFwd(curveName,AI2849,,5,AI2850)</f>
        <v>1.4470248045946149E-2</v>
      </c>
    </row>
    <row r="2850" spans="34:36" ht="11.25" customHeight="1" x14ac:dyDescent="0.25">
      <c r="AH2850" s="198" t="s">
        <v>135</v>
      </c>
      <c r="AI2850" s="156">
        <f>_xll.qlCalendarAdvance("TARGET",AI2849,AH2850,"mf")</f>
        <v>56024</v>
      </c>
      <c r="AJ2850" s="199">
        <f>_xll.xlShmInterpRateFwd(curveName,AI2850,,5,AI2851)</f>
        <v>1.4464468359611963E-2</v>
      </c>
    </row>
    <row r="2851" spans="34:36" ht="11.25" customHeight="1" x14ac:dyDescent="0.25">
      <c r="AH2851" s="198" t="s">
        <v>135</v>
      </c>
      <c r="AI2851" s="156">
        <f>_xll.qlCalendarAdvance("TARGET",AI2850,AH2851,"mf")</f>
        <v>56031</v>
      </c>
      <c r="AJ2851" s="199">
        <f>_xll.xlShmInterpRateFwd(curveName,AI2851,,5,AI2852)</f>
        <v>1.4458672513041081E-2</v>
      </c>
    </row>
    <row r="2852" spans="34:36" ht="11.25" customHeight="1" x14ac:dyDescent="0.25">
      <c r="AH2852" s="198" t="s">
        <v>135</v>
      </c>
      <c r="AI2852" s="156">
        <f>_xll.qlCalendarAdvance("TARGET",AI2851,AH2852,"mf")</f>
        <v>56038</v>
      </c>
      <c r="AJ2852" s="199">
        <f>_xll.xlShmInterpRateFwd(curveName,AI2852,,5,AI2853)</f>
        <v>1.4452860492117029E-2</v>
      </c>
    </row>
    <row r="2853" spans="34:36" ht="11.25" customHeight="1" x14ac:dyDescent="0.25">
      <c r="AH2853" s="198" t="s">
        <v>135</v>
      </c>
      <c r="AI2853" s="156">
        <f>_xll.qlCalendarAdvance("TARGET",AI2852,AH2853,"mf")</f>
        <v>56045</v>
      </c>
      <c r="AJ2853" s="199">
        <f>_xll.xlShmInterpRateFwd(curveName,AI2853,,5,AI2854)</f>
        <v>1.444703228268863E-2</v>
      </c>
    </row>
    <row r="2854" spans="34:36" ht="11.25" customHeight="1" x14ac:dyDescent="0.25">
      <c r="AH2854" s="198" t="s">
        <v>135</v>
      </c>
      <c r="AI2854" s="156">
        <f>_xll.qlCalendarAdvance("TARGET",AI2853,AH2854,"mf")</f>
        <v>56052</v>
      </c>
      <c r="AJ2854" s="199">
        <f>_xll.xlShmInterpRateFwd(curveName,AI2854,,5,AI2855)</f>
        <v>1.444118787063949E-2</v>
      </c>
    </row>
    <row r="2855" spans="34:36" ht="11.25" customHeight="1" x14ac:dyDescent="0.25">
      <c r="AH2855" s="198" t="s">
        <v>135</v>
      </c>
      <c r="AI2855" s="156">
        <f>_xll.qlCalendarAdvance("TARGET",AI2854,AH2855,"mf")</f>
        <v>56059</v>
      </c>
      <c r="AJ2855" s="199">
        <f>_xll.xlShmInterpRateFwd(curveName,AI2855,,5,AI2856)</f>
        <v>1.443532724177797E-2</v>
      </c>
    </row>
    <row r="2856" spans="34:36" ht="11.25" customHeight="1" x14ac:dyDescent="0.25">
      <c r="AH2856" s="198" t="s">
        <v>135</v>
      </c>
      <c r="AI2856" s="156">
        <f>_xll.qlCalendarAdvance("TARGET",AI2855,AH2856,"mf")</f>
        <v>56066</v>
      </c>
      <c r="AJ2856" s="199">
        <f>_xll.xlShmInterpRateFwd(curveName,AI2856,,5,AI2857)</f>
        <v>1.4429450381987763E-2</v>
      </c>
    </row>
    <row r="2857" spans="34:36" ht="11.25" customHeight="1" x14ac:dyDescent="0.25">
      <c r="AH2857" s="198" t="s">
        <v>135</v>
      </c>
      <c r="AI2857" s="156">
        <f>_xll.qlCalendarAdvance("TARGET",AI2856,AH2857,"mf")</f>
        <v>56073</v>
      </c>
      <c r="AJ2857" s="199">
        <f>_xll.xlShmInterpRateFwd(curveName,AI2857,,5,AI2858)</f>
        <v>1.4423557277146823E-2</v>
      </c>
    </row>
    <row r="2858" spans="34:36" ht="11.25" customHeight="1" x14ac:dyDescent="0.25">
      <c r="AH2858" s="198" t="s">
        <v>135</v>
      </c>
      <c r="AI2858" s="156">
        <f>_xll.qlCalendarAdvance("TARGET",AI2857,AH2858,"mf")</f>
        <v>56080</v>
      </c>
      <c r="AJ2858" s="199">
        <f>_xll.xlShmInterpRateFwd(curveName,AI2858,,5,AI2859)</f>
        <v>1.4417647913069421E-2</v>
      </c>
    </row>
    <row r="2859" spans="34:36" ht="11.25" customHeight="1" x14ac:dyDescent="0.25">
      <c r="AH2859" s="198" t="s">
        <v>135</v>
      </c>
      <c r="AI2859" s="156">
        <f>_xll.qlCalendarAdvance("TARGET",AI2858,AH2859,"mf")</f>
        <v>56087</v>
      </c>
      <c r="AJ2859" s="199">
        <f>_xll.xlShmInterpRateFwd(curveName,AI2859,,5,AI2860)</f>
        <v>1.4411722275633599E-2</v>
      </c>
    </row>
    <row r="2860" spans="34:36" ht="11.25" customHeight="1" x14ac:dyDescent="0.25">
      <c r="AH2860" s="198" t="s">
        <v>135</v>
      </c>
      <c r="AI2860" s="156">
        <f>_xll.qlCalendarAdvance("TARGET",AI2859,AH2860,"mf")</f>
        <v>56094</v>
      </c>
      <c r="AJ2860" s="199">
        <f>_xll.xlShmInterpRateFwd(curveName,AI2860,,5,AI2861)</f>
        <v>1.440578035070585E-2</v>
      </c>
    </row>
    <row r="2861" spans="34:36" ht="11.25" customHeight="1" x14ac:dyDescent="0.25">
      <c r="AH2861" s="198" t="s">
        <v>135</v>
      </c>
      <c r="AI2861" s="156">
        <f>_xll.qlCalendarAdvance("TARGET",AI2860,AH2861,"mf")</f>
        <v>56101</v>
      </c>
      <c r="AJ2861" s="199">
        <f>_xll.xlShmInterpRateFwd(curveName,AI2861,,5,AI2862)</f>
        <v>1.4399822124135328E-2</v>
      </c>
    </row>
    <row r="2862" spans="34:36" ht="11.25" customHeight="1" x14ac:dyDescent="0.25">
      <c r="AH2862" s="198" t="s">
        <v>135</v>
      </c>
      <c r="AI2862" s="156">
        <f>_xll.qlCalendarAdvance("TARGET",AI2861,AH2862,"mf")</f>
        <v>56108</v>
      </c>
      <c r="AJ2862" s="199">
        <f>_xll.xlShmInterpRateFwd(curveName,AI2862,,5,AI2863)</f>
        <v>1.439384758175387E-2</v>
      </c>
    </row>
    <row r="2863" spans="34:36" ht="11.25" customHeight="1" x14ac:dyDescent="0.25">
      <c r="AH2863" s="198" t="s">
        <v>135</v>
      </c>
      <c r="AI2863" s="156">
        <f>_xll.qlCalendarAdvance("TARGET",AI2862,AH2863,"mf")</f>
        <v>56115</v>
      </c>
      <c r="AJ2863" s="199">
        <f>_xll.xlShmInterpRateFwd(curveName,AI2863,,5,AI2864)</f>
        <v>1.4387856709457057E-2</v>
      </c>
    </row>
    <row r="2864" spans="34:36" ht="11.25" customHeight="1" x14ac:dyDescent="0.25">
      <c r="AH2864" s="198" t="s">
        <v>135</v>
      </c>
      <c r="AI2864" s="156">
        <f>_xll.qlCalendarAdvance("TARGET",AI2863,AH2864,"mf")</f>
        <v>56122</v>
      </c>
      <c r="AJ2864" s="199">
        <f>_xll.xlShmInterpRateFwd(curveName,AI2864,,5,AI2865)</f>
        <v>1.4381849493088388E-2</v>
      </c>
    </row>
    <row r="2865" spans="34:36" ht="11.25" customHeight="1" x14ac:dyDescent="0.25">
      <c r="AH2865" s="198" t="s">
        <v>135</v>
      </c>
      <c r="AI2865" s="156">
        <f>_xll.qlCalendarAdvance("TARGET",AI2864,AH2865,"mf")</f>
        <v>56129</v>
      </c>
      <c r="AJ2865" s="199">
        <f>_xll.xlShmInterpRateFwd(curveName,AI2865,,5,AI2866)</f>
        <v>1.4375825918502992E-2</v>
      </c>
    </row>
    <row r="2866" spans="34:36" ht="11.25" customHeight="1" x14ac:dyDescent="0.25">
      <c r="AH2866" s="198" t="s">
        <v>135</v>
      </c>
      <c r="AI2866" s="156">
        <f>_xll.qlCalendarAdvance("TARGET",AI2865,AH2866,"mf")</f>
        <v>56136</v>
      </c>
      <c r="AJ2866" s="199">
        <f>_xll.xlShmInterpRateFwd(curveName,AI2866,,5,AI2867)</f>
        <v>1.4369785971550246E-2</v>
      </c>
    </row>
    <row r="2867" spans="34:36" ht="11.25" customHeight="1" x14ac:dyDescent="0.25">
      <c r="AH2867" s="198" t="s">
        <v>135</v>
      </c>
      <c r="AI2867" s="156">
        <f>_xll.qlCalendarAdvance("TARGET",AI2866,AH2867,"mf")</f>
        <v>56143</v>
      </c>
      <c r="AJ2867" s="199">
        <f>_xll.xlShmInterpRateFwd(curveName,AI2867,,5,AI2868)</f>
        <v>1.4363729638102745E-2</v>
      </c>
    </row>
    <row r="2868" spans="34:36" ht="11.25" customHeight="1" x14ac:dyDescent="0.25">
      <c r="AH2868" s="198" t="s">
        <v>135</v>
      </c>
      <c r="AI2868" s="156">
        <f>_xll.qlCalendarAdvance("TARGET",AI2867,AH2868,"mf")</f>
        <v>56150</v>
      </c>
      <c r="AJ2868" s="199">
        <f>_xll.xlShmInterpRateFwd(curveName,AI2868,,5,AI2869)</f>
        <v>1.4357656903998371E-2</v>
      </c>
    </row>
    <row r="2869" spans="34:36" ht="11.25" customHeight="1" x14ac:dyDescent="0.25">
      <c r="AH2869" s="198" t="s">
        <v>135</v>
      </c>
      <c r="AI2869" s="156">
        <f>_xll.qlCalendarAdvance("TARGET",AI2868,AH2869,"mf")</f>
        <v>56157</v>
      </c>
      <c r="AJ2869" s="199">
        <f>_xll.xlShmInterpRateFwd(curveName,AI2869,,5,AI2870)</f>
        <v>1.4351567755121385E-2</v>
      </c>
    </row>
    <row r="2870" spans="34:36" ht="11.25" customHeight="1" x14ac:dyDescent="0.25">
      <c r="AH2870" s="198" t="s">
        <v>135</v>
      </c>
      <c r="AI2870" s="156">
        <f>_xll.qlCalendarAdvance("TARGET",AI2869,AH2870,"mf")</f>
        <v>56164</v>
      </c>
      <c r="AJ2870" s="199">
        <f>_xll.xlShmInterpRateFwd(curveName,AI2870,,5,AI2871)</f>
        <v>1.434546217730397E-2</v>
      </c>
    </row>
    <row r="2871" spans="34:36" ht="11.25" customHeight="1" x14ac:dyDescent="0.25">
      <c r="AH2871" s="198" t="s">
        <v>135</v>
      </c>
      <c r="AI2871" s="156">
        <f>_xll.qlCalendarAdvance("TARGET",AI2870,AH2871,"mf")</f>
        <v>56171</v>
      </c>
      <c r="AJ2871" s="199">
        <f>_xll.xlShmInterpRateFwd(curveName,AI2871,,5,AI2872)</f>
        <v>1.43393401564131E-2</v>
      </c>
    </row>
    <row r="2872" spans="34:36" ht="11.25" customHeight="1" x14ac:dyDescent="0.25">
      <c r="AH2872" s="198" t="s">
        <v>135</v>
      </c>
      <c r="AI2872" s="156">
        <f>_xll.qlCalendarAdvance("TARGET",AI2871,AH2872,"mf")</f>
        <v>56178</v>
      </c>
      <c r="AJ2872" s="199">
        <f>_xll.xlShmInterpRateFwd(curveName,AI2872,,5,AI2873)</f>
        <v>1.4333201678298419E-2</v>
      </c>
    </row>
    <row r="2873" spans="34:36" ht="11.25" customHeight="1" x14ac:dyDescent="0.25">
      <c r="AH2873" s="198" t="s">
        <v>135</v>
      </c>
      <c r="AI2873" s="156">
        <f>_xll.qlCalendarAdvance("TARGET",AI2872,AH2873,"mf")</f>
        <v>56185</v>
      </c>
      <c r="AJ2873" s="199">
        <f>_xll.xlShmInterpRateFwd(curveName,AI2873,,5,AI2874)</f>
        <v>1.4327046728832787E-2</v>
      </c>
    </row>
    <row r="2874" spans="34:36" ht="11.25" customHeight="1" x14ac:dyDescent="0.25">
      <c r="AH2874" s="198" t="s">
        <v>135</v>
      </c>
      <c r="AI2874" s="156">
        <f>_xll.qlCalendarAdvance("TARGET",AI2873,AH2874,"mf")</f>
        <v>56192</v>
      </c>
      <c r="AJ2874" s="199">
        <f>_xll.xlShmInterpRateFwd(curveName,AI2874,,5,AI2875)</f>
        <v>1.4320875293865935E-2</v>
      </c>
    </row>
    <row r="2875" spans="34:36" ht="11.25" customHeight="1" x14ac:dyDescent="0.25">
      <c r="AH2875" s="198" t="s">
        <v>135</v>
      </c>
      <c r="AI2875" s="156">
        <f>_xll.qlCalendarAdvance("TARGET",AI2874,AH2875,"mf")</f>
        <v>56199</v>
      </c>
      <c r="AJ2875" s="199">
        <f>_xll.xlShmInterpRateFwd(curveName,AI2875,,5,AI2876)</f>
        <v>1.4314687359253432E-2</v>
      </c>
    </row>
    <row r="2876" spans="34:36" ht="11.25" customHeight="1" x14ac:dyDescent="0.25">
      <c r="AH2876" s="198" t="s">
        <v>135</v>
      </c>
      <c r="AI2876" s="156">
        <f>_xll.qlCalendarAdvance("TARGET",AI2875,AH2876,"mf")</f>
        <v>56206</v>
      </c>
      <c r="AJ2876" s="199">
        <f>_xll.xlShmInterpRateFwd(curveName,AI2876,,5,AI2877)</f>
        <v>1.4308482910850897E-2</v>
      </c>
    </row>
    <row r="2877" spans="34:36" ht="11.25" customHeight="1" x14ac:dyDescent="0.25">
      <c r="AH2877" s="198" t="s">
        <v>135</v>
      </c>
      <c r="AI2877" s="156">
        <f>_xll.qlCalendarAdvance("TARGET",AI2876,AH2877,"mf")</f>
        <v>56213</v>
      </c>
      <c r="AJ2877" s="199">
        <f>_xll.xlShmInterpRateFwd(curveName,AI2877,,5,AI2878)</f>
        <v>1.430226193450819E-2</v>
      </c>
    </row>
    <row r="2878" spans="34:36" ht="11.25" customHeight="1" x14ac:dyDescent="0.25">
      <c r="AH2878" s="198" t="s">
        <v>135</v>
      </c>
      <c r="AI2878" s="156">
        <f>_xll.qlCalendarAdvance("TARGET",AI2877,AH2878,"mf")</f>
        <v>56220</v>
      </c>
      <c r="AJ2878" s="199">
        <f>_xll.xlShmInterpRateFwd(curveName,AI2878,,5,AI2879)</f>
        <v>1.42960244160984E-2</v>
      </c>
    </row>
    <row r="2879" spans="34:36" ht="11.25" customHeight="1" x14ac:dyDescent="0.25">
      <c r="AH2879" s="198" t="s">
        <v>135</v>
      </c>
      <c r="AI2879" s="156">
        <f>_xll.qlCalendarAdvance("TARGET",AI2878,AH2879,"mf")</f>
        <v>56227</v>
      </c>
      <c r="AJ2879" s="199">
        <f>_xll.xlShmInterpRateFwd(curveName,AI2879,,5,AI2880)</f>
        <v>1.4289770341494645E-2</v>
      </c>
    </row>
    <row r="2880" spans="34:36" ht="11.25" customHeight="1" x14ac:dyDescent="0.25">
      <c r="AH2880" s="198" t="s">
        <v>135</v>
      </c>
      <c r="AI2880" s="156">
        <f>_xll.qlCalendarAdvance("TARGET",AI2879,AH2880,"mf")</f>
        <v>56234</v>
      </c>
      <c r="AJ2880" s="199">
        <f>_xll.xlShmInterpRateFwd(curveName,AI2880,,5,AI2881)</f>
        <v>1.4283499696494803E-2</v>
      </c>
    </row>
    <row r="2881" spans="34:36" ht="11.25" customHeight="1" x14ac:dyDescent="0.25">
      <c r="AH2881" s="198" t="s">
        <v>135</v>
      </c>
      <c r="AI2881" s="156">
        <f>_xll.qlCalendarAdvance("TARGET",AI2880,AH2881,"mf")</f>
        <v>56241</v>
      </c>
      <c r="AJ2881" s="199">
        <f>_xll.xlShmInterpRateFwd(curveName,AI2881,,5,AI2882)</f>
        <v>1.4277212467030011E-2</v>
      </c>
    </row>
    <row r="2882" spans="34:36" ht="11.25" customHeight="1" x14ac:dyDescent="0.25">
      <c r="AH2882" s="198" t="s">
        <v>135</v>
      </c>
      <c r="AI2882" s="156">
        <f>_xll.qlCalendarAdvance("TARGET",AI2881,AH2882,"mf")</f>
        <v>56248</v>
      </c>
      <c r="AJ2882" s="199">
        <f>_xll.xlShmInterpRateFwd(curveName,AI2882,,5,AI2883)</f>
        <v>1.4270908638898232E-2</v>
      </c>
    </row>
    <row r="2883" spans="34:36" ht="11.25" customHeight="1" x14ac:dyDescent="0.25">
      <c r="AH2883" s="198" t="s">
        <v>135</v>
      </c>
      <c r="AI2883" s="156">
        <f>_xll.qlCalendarAdvance("TARGET",AI2882,AH2883,"mf")</f>
        <v>56255</v>
      </c>
      <c r="AJ2883" s="199">
        <f>_xll.xlShmInterpRateFwd(curveName,AI2883,,5,AI2884)</f>
        <v>1.4264588197995942E-2</v>
      </c>
    </row>
    <row r="2884" spans="34:36" ht="11.25" customHeight="1" x14ac:dyDescent="0.25">
      <c r="AH2884" s="198" t="s">
        <v>135</v>
      </c>
      <c r="AI2884" s="156">
        <f>_xll.qlCalendarAdvance("TARGET",AI2883,AH2884,"mf")</f>
        <v>56262</v>
      </c>
      <c r="AJ2884" s="199">
        <f>_xll.xlShmInterpRateFwd(curveName,AI2884,,5,AI2885)</f>
        <v>1.4258251130150158E-2</v>
      </c>
    </row>
    <row r="2885" spans="34:36" ht="11.25" customHeight="1" x14ac:dyDescent="0.25">
      <c r="AH2885" s="198" t="s">
        <v>135</v>
      </c>
      <c r="AI2885" s="156">
        <f>_xll.qlCalendarAdvance("TARGET",AI2884,AH2885,"mf")</f>
        <v>56269</v>
      </c>
      <c r="AJ2885" s="199">
        <f>_xll.xlShmInterpRateFwd(curveName,AI2885,,5,AI2886)</f>
        <v>1.4251897421234271E-2</v>
      </c>
    </row>
    <row r="2886" spans="34:36" ht="11.25" customHeight="1" x14ac:dyDescent="0.25">
      <c r="AH2886" s="198" t="s">
        <v>135</v>
      </c>
      <c r="AI2886" s="156">
        <f>_xll.qlCalendarAdvance("TARGET",AI2885,AH2886,"mf")</f>
        <v>56276</v>
      </c>
      <c r="AJ2886" s="199">
        <f>_xll.xlShmInterpRateFwd(curveName,AI2886,,5,AI2887)</f>
        <v>1.4245527057127521E-2</v>
      </c>
    </row>
    <row r="2887" spans="34:36" ht="11.25" customHeight="1" x14ac:dyDescent="0.25">
      <c r="AH2887" s="198" t="s">
        <v>135</v>
      </c>
      <c r="AI2887" s="156">
        <f>_xll.qlCalendarAdvance("TARGET",AI2886,AH2887,"mf")</f>
        <v>56283</v>
      </c>
      <c r="AJ2887" s="199">
        <f>_xll.xlShmInterpRateFwd(curveName,AI2887,,5,AI2888)</f>
        <v>1.4239140023639683E-2</v>
      </c>
    </row>
    <row r="2888" spans="34:36" ht="11.25" customHeight="1" x14ac:dyDescent="0.25">
      <c r="AH2888" s="198" t="s">
        <v>135</v>
      </c>
      <c r="AI2888" s="156">
        <f>_xll.qlCalendarAdvance("TARGET",AI2887,AH2888,"mf")</f>
        <v>56290</v>
      </c>
      <c r="AJ2888" s="199">
        <f>_xll.xlShmInterpRateFwd(curveName,AI2888,,5,AI2889)</f>
        <v>1.4232736306661673E-2</v>
      </c>
    </row>
    <row r="2889" spans="34:36" ht="11.25" customHeight="1" x14ac:dyDescent="0.25">
      <c r="AH2889" s="198" t="s">
        <v>135</v>
      </c>
      <c r="AI2889" s="156">
        <f>_xll.qlCalendarAdvance("TARGET",AI2888,AH2889,"mf")</f>
        <v>56297</v>
      </c>
      <c r="AJ2889" s="199">
        <f>_xll.xlShmInterpRateFwd(curveName,AI2889,,5,AI2890)</f>
        <v>1.4226315892049686E-2</v>
      </c>
    </row>
    <row r="2890" spans="34:36" ht="11.25" customHeight="1" x14ac:dyDescent="0.25">
      <c r="AH2890" s="198" t="s">
        <v>135</v>
      </c>
      <c r="AI2890" s="156">
        <f>_xll.qlCalendarAdvance("TARGET",AI2889,AH2890,"mf")</f>
        <v>56304</v>
      </c>
      <c r="AJ2890" s="199">
        <f>_xll.xlShmInterpRateFwd(curveName,AI2890,,5,AI2891)</f>
        <v>1.4219878765654186E-2</v>
      </c>
    </row>
    <row r="2891" spans="34:36" ht="11.25" customHeight="1" x14ac:dyDescent="0.25">
      <c r="AH2891" s="198" t="s">
        <v>135</v>
      </c>
      <c r="AI2891" s="156">
        <f>_xll.qlCalendarAdvance("TARGET",AI2890,AH2891,"mf")</f>
        <v>56311</v>
      </c>
      <c r="AJ2891" s="199">
        <f>_xll.xlShmInterpRateFwd(curveName,AI2891,,5,AI2892)</f>
        <v>1.4213424913319887E-2</v>
      </c>
    </row>
    <row r="2892" spans="34:36" ht="11.25" customHeight="1" x14ac:dyDescent="0.25">
      <c r="AH2892" s="198" t="s">
        <v>135</v>
      </c>
      <c r="AI2892" s="156">
        <f>_xll.qlCalendarAdvance("TARGET",AI2891,AH2892,"mf")</f>
        <v>56318</v>
      </c>
      <c r="AJ2892" s="199">
        <f>_xll.xlShmInterpRateFwd(curveName,AI2892,,5,AI2893)</f>
        <v>1.4206954320932086E-2</v>
      </c>
    </row>
    <row r="2893" spans="34:36" ht="11.25" customHeight="1" x14ac:dyDescent="0.25">
      <c r="AH2893" s="198" t="s">
        <v>135</v>
      </c>
      <c r="AI2893" s="156">
        <f>_xll.qlCalendarAdvance("TARGET",AI2892,AH2893,"mf")</f>
        <v>56325</v>
      </c>
      <c r="AJ2893" s="199">
        <f>_xll.xlShmInterpRateFwd(curveName,AI2893,,5,AI2894)</f>
        <v>1.4200466974329801E-2</v>
      </c>
    </row>
    <row r="2894" spans="34:36" ht="11.25" customHeight="1" x14ac:dyDescent="0.25">
      <c r="AH2894" s="198" t="s">
        <v>135</v>
      </c>
      <c r="AI2894" s="156">
        <f>_xll.qlCalendarAdvance("TARGET",AI2893,AH2894,"mf")</f>
        <v>56332</v>
      </c>
      <c r="AJ2894" s="199">
        <f>_xll.xlShmInterpRateFwd(curveName,AI2894,,5,AI2895)</f>
        <v>1.4193962859375258E-2</v>
      </c>
    </row>
    <row r="2895" spans="34:36" ht="11.25" customHeight="1" x14ac:dyDescent="0.25">
      <c r="AH2895" s="198" t="s">
        <v>135</v>
      </c>
      <c r="AI2895" s="156">
        <f>_xll.qlCalendarAdvance("TARGET",AI2894,AH2895,"mf")</f>
        <v>56339</v>
      </c>
      <c r="AJ2895" s="199">
        <f>_xll.xlShmInterpRateFwd(curveName,AI2895,,5,AI2896)</f>
        <v>1.4187441961930728E-2</v>
      </c>
    </row>
    <row r="2896" spans="34:36" ht="11.25" customHeight="1" x14ac:dyDescent="0.25">
      <c r="AH2896" s="198" t="s">
        <v>135</v>
      </c>
      <c r="AI2896" s="156">
        <f>_xll.qlCalendarAdvance("TARGET",AI2895,AH2896,"mf")</f>
        <v>56346</v>
      </c>
      <c r="AJ2896" s="199">
        <f>_xll.xlShmInterpRateFwd(curveName,AI2896,,5,AI2897)</f>
        <v>1.4180904267841157E-2</v>
      </c>
    </row>
    <row r="2897" spans="34:36" ht="11.25" customHeight="1" x14ac:dyDescent="0.25">
      <c r="AH2897" s="198" t="s">
        <v>135</v>
      </c>
      <c r="AI2897" s="156">
        <f>_xll.qlCalendarAdvance("TARGET",AI2896,AH2897,"mf")</f>
        <v>56353</v>
      </c>
      <c r="AJ2897" s="199">
        <f>_xll.xlShmInterpRateFwd(curveName,AI2897,,5,AI2898)</f>
        <v>1.4174349762974705E-2</v>
      </c>
    </row>
    <row r="2898" spans="34:36" ht="11.25" customHeight="1" x14ac:dyDescent="0.25">
      <c r="AH2898" s="198" t="s">
        <v>135</v>
      </c>
      <c r="AI2898" s="156">
        <f>_xll.qlCalendarAdvance("TARGET",AI2897,AH2898,"mf")</f>
        <v>56360</v>
      </c>
      <c r="AJ2898" s="199">
        <f>_xll.xlShmInterpRateFwd(curveName,AI2898,,5,AI2899)</f>
        <v>1.4167778433199579E-2</v>
      </c>
    </row>
    <row r="2899" spans="34:36" ht="11.25" customHeight="1" x14ac:dyDescent="0.25">
      <c r="AH2899" s="198" t="s">
        <v>135</v>
      </c>
      <c r="AI2899" s="156">
        <f>_xll.qlCalendarAdvance("TARGET",AI2898,AH2899,"mf")</f>
        <v>56367</v>
      </c>
      <c r="AJ2899" s="199">
        <f>_xll.xlShmInterpRateFwd(curveName,AI2899,,5,AI2900)</f>
        <v>1.4161190264349274E-2</v>
      </c>
    </row>
    <row r="2900" spans="34:36" ht="11.25" customHeight="1" x14ac:dyDescent="0.25">
      <c r="AH2900" s="198" t="s">
        <v>135</v>
      </c>
      <c r="AI2900" s="156">
        <f>_xll.qlCalendarAdvance("TARGET",AI2899,AH2900,"mf")</f>
        <v>56374</v>
      </c>
      <c r="AJ2900" s="199">
        <f>_xll.xlShmInterpRateFwd(curveName,AI2900,,5,AI2901)</f>
        <v>1.4154585242292095E-2</v>
      </c>
    </row>
    <row r="2901" spans="34:36" ht="11.25" customHeight="1" x14ac:dyDescent="0.25">
      <c r="AH2901" s="198" t="s">
        <v>135</v>
      </c>
      <c r="AI2901" s="156">
        <f>_xll.qlCalendarAdvance("TARGET",AI2900,AH2901,"mf")</f>
        <v>56381</v>
      </c>
      <c r="AJ2901" s="199">
        <f>_xll.xlShmInterpRateFwd(curveName,AI2901,,5,AI2902)</f>
        <v>1.4147963352902176E-2</v>
      </c>
    </row>
    <row r="2902" spans="34:36" ht="11.25" customHeight="1" x14ac:dyDescent="0.25">
      <c r="AH2902" s="198" t="s">
        <v>135</v>
      </c>
      <c r="AI2902" s="156">
        <f>_xll.qlCalendarAdvance("TARGET",AI2901,AH2902,"mf")</f>
        <v>56388</v>
      </c>
      <c r="AJ2902" s="199">
        <f>_xll.xlShmInterpRateFwd(curveName,AI2902,,5,AI2903)</f>
        <v>1.4141324582001577E-2</v>
      </c>
    </row>
    <row r="2903" spans="34:36" ht="11.25" customHeight="1" x14ac:dyDescent="0.25">
      <c r="AH2903" s="198" t="s">
        <v>135</v>
      </c>
      <c r="AI2903" s="156">
        <f>_xll.qlCalendarAdvance("TARGET",AI2902,AH2903,"mf")</f>
        <v>56395</v>
      </c>
      <c r="AJ2903" s="199">
        <f>_xll.xlShmInterpRateFwd(curveName,AI2903,,5,AI2904)</f>
        <v>1.4134668915481907E-2</v>
      </c>
    </row>
    <row r="2904" spans="34:36" ht="11.25" customHeight="1" x14ac:dyDescent="0.25">
      <c r="AH2904" s="198" t="s">
        <v>135</v>
      </c>
      <c r="AI2904" s="156">
        <f>_xll.qlCalendarAdvance("TARGET",AI2903,AH2904,"mf")</f>
        <v>56402</v>
      </c>
      <c r="AJ2904" s="199">
        <f>_xll.xlShmInterpRateFwd(curveName,AI2904,,5,AI2905)</f>
        <v>1.4127996339194274E-2</v>
      </c>
    </row>
    <row r="2905" spans="34:36" ht="11.25" customHeight="1" x14ac:dyDescent="0.25">
      <c r="AH2905" s="198" t="s">
        <v>135</v>
      </c>
      <c r="AI2905" s="156">
        <f>_xll.qlCalendarAdvance("TARGET",AI2904,AH2905,"mf")</f>
        <v>56409</v>
      </c>
      <c r="AJ2905" s="199">
        <f>_xll.xlShmInterpRateFwd(curveName,AI2905,,5,AI2906)</f>
        <v>1.4121306838978257E-2</v>
      </c>
    </row>
    <row r="2906" spans="34:36" ht="11.25" customHeight="1" x14ac:dyDescent="0.25">
      <c r="AH2906" s="198" t="s">
        <v>135</v>
      </c>
      <c r="AI2906" s="156">
        <f>_xll.qlCalendarAdvance("TARGET",AI2905,AH2906,"mf")</f>
        <v>56416</v>
      </c>
      <c r="AJ2906" s="199">
        <f>_xll.xlShmInterpRateFwd(curveName,AI2906,,5,AI2907)</f>
        <v>1.4114600400708228E-2</v>
      </c>
    </row>
    <row r="2907" spans="34:36" ht="11.25" customHeight="1" x14ac:dyDescent="0.25">
      <c r="AH2907" s="198" t="s">
        <v>135</v>
      </c>
      <c r="AI2907" s="156">
        <f>_xll.qlCalendarAdvance("TARGET",AI2906,AH2907,"mf")</f>
        <v>56423</v>
      </c>
      <c r="AJ2907" s="199">
        <f>_xll.xlShmInterpRateFwd(curveName,AI2907,,5,AI2908)</f>
        <v>1.4107877010241236E-2</v>
      </c>
    </row>
    <row r="2908" spans="34:36" ht="11.25" customHeight="1" x14ac:dyDescent="0.25">
      <c r="AH2908" s="198" t="s">
        <v>135</v>
      </c>
      <c r="AI2908" s="156">
        <f>_xll.qlCalendarAdvance("TARGET",AI2907,AH2908,"mf")</f>
        <v>56430</v>
      </c>
      <c r="AJ2908" s="199">
        <f>_xll.xlShmInterpRateFwd(curveName,AI2908,,5,AI2909)</f>
        <v>1.4101136653440163E-2</v>
      </c>
    </row>
    <row r="2909" spans="34:36" ht="11.25" customHeight="1" x14ac:dyDescent="0.25">
      <c r="AH2909" s="198" t="s">
        <v>135</v>
      </c>
      <c r="AI2909" s="156">
        <f>_xll.qlCalendarAdvance("TARGET",AI2908,AH2909,"mf")</f>
        <v>56437</v>
      </c>
      <c r="AJ2909" s="199">
        <f>_xll.xlShmInterpRateFwd(curveName,AI2909,,5,AI2910)</f>
        <v>1.4094379316144781E-2</v>
      </c>
    </row>
    <row r="2910" spans="34:36" ht="11.25" customHeight="1" x14ac:dyDescent="0.25">
      <c r="AH2910" s="198" t="s">
        <v>135</v>
      </c>
      <c r="AI2910" s="156">
        <f>_xll.qlCalendarAdvance("TARGET",AI2909,AH2910,"mf")</f>
        <v>56444</v>
      </c>
      <c r="AJ2910" s="199">
        <f>_xll.xlShmInterpRateFwd(curveName,AI2910,,5,AI2911)</f>
        <v>1.4087604984229648E-2</v>
      </c>
    </row>
    <row r="2911" spans="34:36" ht="11.25" customHeight="1" x14ac:dyDescent="0.25">
      <c r="AH2911" s="198" t="s">
        <v>135</v>
      </c>
      <c r="AI2911" s="156">
        <f>_xll.qlCalendarAdvance("TARGET",AI2910,AH2911,"mf")</f>
        <v>56451</v>
      </c>
      <c r="AJ2911" s="199">
        <f>_xll.xlShmInterpRateFwd(curveName,AI2911,,5,AI2912)</f>
        <v>1.4080813643546214E-2</v>
      </c>
    </row>
    <row r="2912" spans="34:36" ht="11.25" customHeight="1" x14ac:dyDescent="0.25">
      <c r="AH2912" s="198" t="s">
        <v>135</v>
      </c>
      <c r="AI2912" s="156">
        <f>_xll.qlCalendarAdvance("TARGET",AI2911,AH2912,"mf")</f>
        <v>56458</v>
      </c>
      <c r="AJ2912" s="199">
        <f>_xll.xlShmInterpRateFwd(curveName,AI2912,,5,AI2913)</f>
        <v>1.4074005279957554E-2</v>
      </c>
    </row>
    <row r="2913" spans="34:36" ht="11.25" customHeight="1" x14ac:dyDescent="0.25">
      <c r="AH2913" s="198" t="s">
        <v>135</v>
      </c>
      <c r="AI2913" s="156">
        <f>_xll.qlCalendarAdvance("TARGET",AI2912,AH2913,"mf")</f>
        <v>56465</v>
      </c>
      <c r="AJ2913" s="199">
        <f>_xll.xlShmInterpRateFwd(curveName,AI2913,,5,AI2914)</f>
        <v>1.4067179879309418E-2</v>
      </c>
    </row>
    <row r="2914" spans="34:36" ht="11.25" customHeight="1" x14ac:dyDescent="0.25">
      <c r="AH2914" s="198" t="s">
        <v>135</v>
      </c>
      <c r="AI2914" s="156">
        <f>_xll.qlCalendarAdvance("TARGET",AI2913,AH2914,"mf")</f>
        <v>56472</v>
      </c>
      <c r="AJ2914" s="199">
        <f>_xll.xlShmInterpRateFwd(curveName,AI2914,,5,AI2915)</f>
        <v>1.4060337427476564E-2</v>
      </c>
    </row>
    <row r="2915" spans="34:36" ht="11.25" customHeight="1" x14ac:dyDescent="0.25">
      <c r="AH2915" s="198" t="s">
        <v>135</v>
      </c>
      <c r="AI2915" s="156">
        <f>_xll.qlCalendarAdvance("TARGET",AI2914,AH2915,"mf")</f>
        <v>56479</v>
      </c>
      <c r="AJ2915" s="199">
        <f>_xll.xlShmInterpRateFwd(curveName,AI2915,,5,AI2916)</f>
        <v>1.4053477910299044E-2</v>
      </c>
    </row>
    <row r="2916" spans="34:36" ht="11.25" customHeight="1" x14ac:dyDescent="0.25">
      <c r="AH2916" s="198" t="s">
        <v>135</v>
      </c>
      <c r="AI2916" s="156">
        <f>_xll.qlCalendarAdvance("TARGET",AI2915,AH2916,"mf")</f>
        <v>56486</v>
      </c>
      <c r="AJ2916" s="199">
        <f>_xll.xlShmInterpRateFwd(curveName,AI2916,,5,AI2917)</f>
        <v>1.4046601313663299E-2</v>
      </c>
    </row>
    <row r="2917" spans="34:36" ht="11.25" customHeight="1" x14ac:dyDescent="0.25">
      <c r="AH2917" s="198" t="s">
        <v>135</v>
      </c>
      <c r="AI2917" s="156">
        <f>_xll.qlCalendarAdvance("TARGET",AI2916,AH2917,"mf")</f>
        <v>56493</v>
      </c>
      <c r="AJ2917" s="199">
        <f>_xll.xlShmInterpRateFwd(curveName,AI2917,,5,AI2918)</f>
        <v>1.40397076233921E-2</v>
      </c>
    </row>
    <row r="2918" spans="34:36" ht="11.25" customHeight="1" x14ac:dyDescent="0.25">
      <c r="AH2918" s="198" t="s">
        <v>135</v>
      </c>
      <c r="AI2918" s="156">
        <f>_xll.qlCalendarAdvance("TARGET",AI2917,AH2918,"mf")</f>
        <v>56500</v>
      </c>
      <c r="AJ2918" s="199">
        <f>_xll.xlShmInterpRateFwd(curveName,AI2918,,5,AI2919)</f>
        <v>1.4032796825371988E-2</v>
      </c>
    </row>
    <row r="2919" spans="34:36" ht="11.25" customHeight="1" x14ac:dyDescent="0.25">
      <c r="AH2919" s="198" t="s">
        <v>135</v>
      </c>
      <c r="AI2919" s="156">
        <f>_xll.qlCalendarAdvance("TARGET",AI2918,AH2919,"mf")</f>
        <v>56507</v>
      </c>
      <c r="AJ2919" s="199">
        <f>_xll.xlShmInterpRateFwd(curveName,AI2919,,5,AI2920)</f>
        <v>1.402586890546058E-2</v>
      </c>
    </row>
    <row r="2920" spans="34:36" ht="11.25" customHeight="1" x14ac:dyDescent="0.25">
      <c r="AH2920" s="198" t="s">
        <v>135</v>
      </c>
      <c r="AI2920" s="156">
        <f>_xll.qlCalendarAdvance("TARGET",AI2919,AH2920,"mf")</f>
        <v>56514</v>
      </c>
      <c r="AJ2920" s="199">
        <f>_xll.xlShmInterpRateFwd(curveName,AI2920,,5,AI2921)</f>
        <v>1.4018923849486595E-2</v>
      </c>
    </row>
    <row r="2921" spans="34:36" ht="11.25" customHeight="1" x14ac:dyDescent="0.25">
      <c r="AH2921" s="198" t="s">
        <v>135</v>
      </c>
      <c r="AI2921" s="156">
        <f>_xll.qlCalendarAdvance("TARGET",AI2920,AH2921,"mf")</f>
        <v>56521</v>
      </c>
      <c r="AJ2921" s="199">
        <f>_xll.xlShmInterpRateFwd(curveName,AI2921,,5,AI2922)</f>
        <v>1.4011961643330916E-2</v>
      </c>
    </row>
    <row r="2922" spans="34:36" ht="11.25" customHeight="1" x14ac:dyDescent="0.25">
      <c r="AH2922" s="198" t="s">
        <v>135</v>
      </c>
      <c r="AI2922" s="156">
        <f>_xll.qlCalendarAdvance("TARGET",AI2921,AH2922,"mf")</f>
        <v>56528</v>
      </c>
      <c r="AJ2922" s="199">
        <f>_xll.xlShmInterpRateFwd(curveName,AI2922,,5,AI2923)</f>
        <v>1.4004982272851321E-2</v>
      </c>
    </row>
    <row r="2923" spans="34:36" ht="11.25" customHeight="1" x14ac:dyDescent="0.25">
      <c r="AH2923" s="198" t="s">
        <v>135</v>
      </c>
      <c r="AI2923" s="156">
        <f>_xll.qlCalendarAdvance("TARGET",AI2922,AH2923,"mf")</f>
        <v>56535</v>
      </c>
      <c r="AJ2923" s="199">
        <f>_xll.xlShmInterpRateFwd(curveName,AI2923,,5,AI2924)</f>
        <v>1.3997985723917207E-2</v>
      </c>
    </row>
    <row r="2924" spans="34:36" ht="11.25" customHeight="1" x14ac:dyDescent="0.25">
      <c r="AH2924" s="198" t="s">
        <v>135</v>
      </c>
      <c r="AI2924" s="156">
        <f>_xll.qlCalendarAdvance("TARGET",AI2923,AH2924,"mf")</f>
        <v>56542</v>
      </c>
      <c r="AJ2924" s="199">
        <f>_xll.xlShmInterpRateFwd(curveName,AI2924,,5,AI2925)</f>
        <v>1.3990971982357481E-2</v>
      </c>
    </row>
    <row r="2925" spans="34:36" ht="11.25" customHeight="1" x14ac:dyDescent="0.25">
      <c r="AH2925" s="198" t="s">
        <v>135</v>
      </c>
      <c r="AI2925" s="156">
        <f>_xll.qlCalendarAdvance("TARGET",AI2924,AH2925,"mf")</f>
        <v>56549</v>
      </c>
      <c r="AJ2925" s="199">
        <f>_xll.xlShmInterpRateFwd(curveName,AI2925,,5,AI2926)</f>
        <v>1.3983941034047445E-2</v>
      </c>
    </row>
    <row r="2926" spans="34:36" ht="11.25" customHeight="1" x14ac:dyDescent="0.25">
      <c r="AH2926" s="198" t="s">
        <v>135</v>
      </c>
      <c r="AI2926" s="156">
        <f>_xll.qlCalendarAdvance("TARGET",AI2925,AH2926,"mf")</f>
        <v>56556</v>
      </c>
      <c r="AJ2926" s="199">
        <f>_xll.xlShmInterpRateFwd(curveName,AI2926,,5,AI2927)</f>
        <v>1.3976892864856644E-2</v>
      </c>
    </row>
    <row r="2927" spans="34:36" ht="11.25" customHeight="1" x14ac:dyDescent="0.25">
      <c r="AH2927" s="198" t="s">
        <v>135</v>
      </c>
      <c r="AI2927" s="156">
        <f>_xll.qlCalendarAdvance("TARGET",AI2926,AH2927,"mf")</f>
        <v>56563</v>
      </c>
      <c r="AJ2927" s="199">
        <f>_xll.xlShmInterpRateFwd(curveName,AI2927,,5,AI2928)</f>
        <v>1.3969827460631513E-2</v>
      </c>
    </row>
    <row r="2928" spans="34:36" ht="11.25" customHeight="1" x14ac:dyDescent="0.25">
      <c r="AH2928" s="198" t="s">
        <v>135</v>
      </c>
      <c r="AI2928" s="156">
        <f>_xll.qlCalendarAdvance("TARGET",AI2927,AH2928,"mf")</f>
        <v>56570</v>
      </c>
      <c r="AJ2928" s="199">
        <f>_xll.xlShmInterpRateFwd(curveName,AI2928,,5,AI2929)</f>
        <v>1.3962744807212739E-2</v>
      </c>
    </row>
    <row r="2929" spans="34:36" ht="11.25" customHeight="1" x14ac:dyDescent="0.25">
      <c r="AH2929" s="198" t="s">
        <v>135</v>
      </c>
      <c r="AI2929" s="156">
        <f>_xll.qlCalendarAdvance("TARGET",AI2928,AH2929,"mf")</f>
        <v>56577</v>
      </c>
      <c r="AJ2929" s="199">
        <f>_xll.xlShmInterpRateFwd(curveName,AI2929,,5,AI2930)</f>
        <v>1.3955644890504777E-2</v>
      </c>
    </row>
    <row r="2930" spans="34:36" ht="11.25" customHeight="1" x14ac:dyDescent="0.25">
      <c r="AH2930" s="198" t="s">
        <v>135</v>
      </c>
      <c r="AI2930" s="156">
        <f>_xll.qlCalendarAdvance("TARGET",AI2929,AH2930,"mf")</f>
        <v>56584</v>
      </c>
      <c r="AJ2930" s="199">
        <f>_xll.xlShmInterpRateFwd(curveName,AI2930,,5,AI2931)</f>
        <v>1.3948527696319452E-2</v>
      </c>
    </row>
    <row r="2931" spans="34:36" ht="11.25" customHeight="1" x14ac:dyDescent="0.25">
      <c r="AH2931" s="198" t="s">
        <v>135</v>
      </c>
      <c r="AI2931" s="156">
        <f>_xll.qlCalendarAdvance("TARGET",AI2930,AH2931,"mf")</f>
        <v>56591</v>
      </c>
      <c r="AJ2931" s="199">
        <f>_xll.xlShmInterpRateFwd(curveName,AI2931,,5,AI2932)</f>
        <v>1.3941393210543943E-2</v>
      </c>
    </row>
    <row r="2932" spans="34:36" ht="11.25" customHeight="1" x14ac:dyDescent="0.25">
      <c r="AH2932" s="198" t="s">
        <v>135</v>
      </c>
      <c r="AI2932" s="156">
        <f>_xll.qlCalendarAdvance("TARGET",AI2931,AH2932,"mf")</f>
        <v>56598</v>
      </c>
      <c r="AJ2932" s="199">
        <f>_xll.xlShmInterpRateFwd(curveName,AI2932,,5,AI2933)</f>
        <v>1.3934241419024929E-2</v>
      </c>
    </row>
    <row r="2933" spans="34:36" ht="11.25" customHeight="1" x14ac:dyDescent="0.25">
      <c r="AH2933" s="198" t="s">
        <v>135</v>
      </c>
      <c r="AI2933" s="156">
        <f>_xll.qlCalendarAdvance("TARGET",AI2932,AH2933,"mf")</f>
        <v>56605</v>
      </c>
      <c r="AJ2933" s="199">
        <f>_xll.xlShmInterpRateFwd(curveName,AI2933,,5,AI2934)</f>
        <v>1.3927072307620724E-2</v>
      </c>
    </row>
    <row r="2934" spans="34:36" ht="11.25" customHeight="1" x14ac:dyDescent="0.25">
      <c r="AH2934" s="198" t="s">
        <v>135</v>
      </c>
      <c r="AI2934" s="156">
        <f>_xll.qlCalendarAdvance("TARGET",AI2933,AH2934,"mf")</f>
        <v>56612</v>
      </c>
      <c r="AJ2934" s="199">
        <f>_xll.xlShmInterpRateFwd(curveName,AI2934,,5,AI2935)</f>
        <v>1.3919885862195487E-2</v>
      </c>
    </row>
    <row r="2935" spans="34:36" ht="11.25" customHeight="1" x14ac:dyDescent="0.25">
      <c r="AH2935" s="198" t="s">
        <v>135</v>
      </c>
      <c r="AI2935" s="156">
        <f>_xll.qlCalendarAdvance("TARGET",AI2934,AH2935,"mf")</f>
        <v>56619</v>
      </c>
      <c r="AJ2935" s="199">
        <f>_xll.xlShmInterpRateFwd(curveName,AI2935,,5,AI2936)</f>
        <v>1.3912682068607633E-2</v>
      </c>
    </row>
    <row r="2936" spans="34:36" ht="11.25" customHeight="1" x14ac:dyDescent="0.25">
      <c r="AH2936" s="198" t="s">
        <v>135</v>
      </c>
      <c r="AI2936" s="156">
        <f>_xll.qlCalendarAdvance("TARGET",AI2935,AH2936,"mf")</f>
        <v>56626</v>
      </c>
      <c r="AJ2936" s="199">
        <f>_xll.xlShmInterpRateFwd(curveName,AI2936,,5,AI2937)</f>
        <v>1.3905460912709829E-2</v>
      </c>
    </row>
    <row r="2937" spans="34:36" ht="11.25" customHeight="1" x14ac:dyDescent="0.25">
      <c r="AH2937" s="198" t="s">
        <v>135</v>
      </c>
      <c r="AI2937" s="156">
        <f>_xll.qlCalendarAdvance("TARGET",AI2936,AH2937,"mf")</f>
        <v>56633</v>
      </c>
      <c r="AJ2937" s="199">
        <f>_xll.xlShmInterpRateFwd(curveName,AI2937,,5,AI2938)</f>
        <v>1.3898222380377976E-2</v>
      </c>
    </row>
    <row r="2938" spans="34:36" ht="11.25" customHeight="1" x14ac:dyDescent="0.25">
      <c r="AH2938" s="198" t="s">
        <v>135</v>
      </c>
      <c r="AI2938" s="156">
        <f>_xll.qlCalendarAdvance("TARGET",AI2937,AH2938,"mf")</f>
        <v>56640</v>
      </c>
      <c r="AJ2938" s="199">
        <f>_xll.xlShmInterpRateFwd(curveName,AI2938,,5,AI2939)</f>
        <v>1.3890966457441674E-2</v>
      </c>
    </row>
    <row r="2939" spans="34:36" ht="11.25" customHeight="1" x14ac:dyDescent="0.25">
      <c r="AH2939" s="198" t="s">
        <v>135</v>
      </c>
      <c r="AI2939" s="156">
        <f>_xll.qlCalendarAdvance("TARGET",AI2938,AH2939,"mf")</f>
        <v>56647</v>
      </c>
      <c r="AJ2939" s="199">
        <f>_xll.xlShmInterpRateFwd(curveName,AI2939,,5,AI2940)</f>
        <v>1.3883693129776916E-2</v>
      </c>
    </row>
    <row r="2940" spans="34:36" ht="11.25" customHeight="1" x14ac:dyDescent="0.25">
      <c r="AH2940" s="198" t="s">
        <v>135</v>
      </c>
      <c r="AI2940" s="156">
        <f>_xll.qlCalendarAdvance("TARGET",AI2939,AH2940,"mf")</f>
        <v>56654</v>
      </c>
      <c r="AJ2940" s="199">
        <f>_xll.xlShmInterpRateFwd(curveName,AI2940,,5,AI2941)</f>
        <v>1.3876402383259746E-2</v>
      </c>
    </row>
    <row r="2941" spans="34:36" ht="11.25" customHeight="1" x14ac:dyDescent="0.25">
      <c r="AH2941" s="198" t="s">
        <v>135</v>
      </c>
      <c r="AI2941" s="156">
        <f>_xll.qlCalendarAdvance("TARGET",AI2940,AH2941,"mf")</f>
        <v>56661</v>
      </c>
      <c r="AJ2941" s="199">
        <f>_xll.xlShmInterpRateFwd(curveName,AI2941,,5,AI2942)</f>
        <v>1.3869094203714131E-2</v>
      </c>
    </row>
    <row r="2942" spans="34:36" ht="11.25" customHeight="1" x14ac:dyDescent="0.25">
      <c r="AH2942" s="198" t="s">
        <v>135</v>
      </c>
      <c r="AI2942" s="156">
        <f>_xll.qlCalendarAdvance("TARGET",AI2941,AH2942,"mf")</f>
        <v>56668</v>
      </c>
      <c r="AJ2942" s="199">
        <f>_xll.xlShmInterpRateFwd(curveName,AI2942,,5,AI2943)</f>
        <v>1.3861768577010422E-2</v>
      </c>
    </row>
    <row r="2943" spans="34:36" ht="11.25" customHeight="1" x14ac:dyDescent="0.25">
      <c r="AH2943" s="198" t="s">
        <v>135</v>
      </c>
      <c r="AI2943" s="156">
        <f>_xll.qlCalendarAdvance("TARGET",AI2942,AH2943,"mf")</f>
        <v>56675</v>
      </c>
      <c r="AJ2943" s="199">
        <f>_xll.xlShmInterpRateFwd(curveName,AI2943,,5,AI2944)</f>
        <v>1.3854425489019023E-2</v>
      </c>
    </row>
    <row r="2944" spans="34:36" ht="11.25" customHeight="1" x14ac:dyDescent="0.25">
      <c r="AH2944" s="198" t="s">
        <v>135</v>
      </c>
      <c r="AI2944" s="156">
        <f>_xll.qlCalendarAdvance("TARGET",AI2943,AH2944,"mf")</f>
        <v>56682</v>
      </c>
      <c r="AJ2944" s="199">
        <f>_xll.xlShmInterpRateFwd(curveName,AI2944,,5,AI2945)</f>
        <v>1.3847064925610388E-2</v>
      </c>
    </row>
    <row r="2945" spans="34:36" ht="11.25" customHeight="1" x14ac:dyDescent="0.25">
      <c r="AH2945" s="198" t="s">
        <v>135</v>
      </c>
      <c r="AI2945" s="156">
        <f>_xll.qlCalendarAdvance("TARGET",AI2944,AH2945,"mf")</f>
        <v>56689</v>
      </c>
      <c r="AJ2945" s="199">
        <f>_xll.xlShmInterpRateFwd(curveName,AI2945,,5,AI2946)</f>
        <v>1.3839686872597103E-2</v>
      </c>
    </row>
    <row r="2946" spans="34:36" ht="11.25" customHeight="1" x14ac:dyDescent="0.25">
      <c r="AH2946" s="198" t="s">
        <v>135</v>
      </c>
      <c r="AI2946" s="156">
        <f>_xll.qlCalendarAdvance("TARGET",AI2945,AH2946,"mf")</f>
        <v>56696</v>
      </c>
      <c r="AJ2946" s="199">
        <f>_xll.xlShmInterpRateFwd(curveName,AI2946,,5,AI2947)</f>
        <v>1.3832291315896059E-2</v>
      </c>
    </row>
    <row r="2947" spans="34:36" ht="11.25" customHeight="1" x14ac:dyDescent="0.25">
      <c r="AH2947" s="198" t="s">
        <v>135</v>
      </c>
      <c r="AI2947" s="156">
        <f>_xll.qlCalendarAdvance("TARGET",AI2946,AH2947,"mf")</f>
        <v>56703</v>
      </c>
      <c r="AJ2947" s="199">
        <f>_xll.xlShmInterpRateFwd(curveName,AI2947,,5,AI2948)</f>
        <v>1.3824878241319949E-2</v>
      </c>
    </row>
    <row r="2948" spans="34:36" ht="11.25" customHeight="1" x14ac:dyDescent="0.25">
      <c r="AH2948" s="198" t="s">
        <v>135</v>
      </c>
      <c r="AI2948" s="156">
        <f>_xll.qlCalendarAdvance("TARGET",AI2947,AH2948,"mf")</f>
        <v>56710</v>
      </c>
      <c r="AJ2948" s="199">
        <f>_xll.xlShmInterpRateFwd(curveName,AI2948,,5,AI2949)</f>
        <v>1.3817447634733636E-2</v>
      </c>
    </row>
    <row r="2949" spans="34:36" ht="11.25" customHeight="1" x14ac:dyDescent="0.25">
      <c r="AH2949" s="198" t="s">
        <v>135</v>
      </c>
      <c r="AI2949" s="156">
        <f>_xll.qlCalendarAdvance("TARGET",AI2948,AH2949,"mf")</f>
        <v>56717</v>
      </c>
      <c r="AJ2949" s="199">
        <f>_xll.xlShmInterpRateFwd(curveName,AI2949,,5,AI2950)</f>
        <v>1.3809999482036791E-2</v>
      </c>
    </row>
    <row r="2950" spans="34:36" ht="11.25" customHeight="1" x14ac:dyDescent="0.25">
      <c r="AH2950" s="198" t="s">
        <v>135</v>
      </c>
      <c r="AI2950" s="156">
        <f>_xll.qlCalendarAdvance("TARGET",AI2949,AH2950,"mf")</f>
        <v>56724</v>
      </c>
      <c r="AJ2950" s="199">
        <f>_xll.xlShmInterpRateFwd(curveName,AI2950,,5,AI2951)</f>
        <v>1.3802533769036467E-2</v>
      </c>
    </row>
    <row r="2951" spans="34:36" ht="11.25" customHeight="1" x14ac:dyDescent="0.25">
      <c r="AH2951" s="198" t="s">
        <v>135</v>
      </c>
      <c r="AI2951" s="156">
        <f>_xll.qlCalendarAdvance("TARGET",AI2950,AH2951,"mf")</f>
        <v>56731</v>
      </c>
      <c r="AJ2951" s="199">
        <f>_xll.xlShmInterpRateFwd(curveName,AI2951,,5,AI2952)</f>
        <v>1.379505048161506E-2</v>
      </c>
    </row>
    <row r="2952" spans="34:36" ht="11.25" customHeight="1" x14ac:dyDescent="0.25">
      <c r="AH2952" s="198" t="s">
        <v>135</v>
      </c>
      <c r="AI2952" s="156">
        <f>_xll.qlCalendarAdvance("TARGET",AI2951,AH2952,"mf")</f>
        <v>56738</v>
      </c>
      <c r="AJ2952" s="199">
        <f>_xll.xlShmInterpRateFwd(curveName,AI2952,,5,AI2953)</f>
        <v>1.3787549605655022E-2</v>
      </c>
    </row>
    <row r="2953" spans="34:36" ht="11.25" customHeight="1" x14ac:dyDescent="0.25">
      <c r="AH2953" s="198" t="s">
        <v>135</v>
      </c>
      <c r="AI2953" s="156">
        <f>_xll.qlCalendarAdvance("TARGET",AI2952,AH2953,"mf")</f>
        <v>56745</v>
      </c>
      <c r="AJ2953" s="199">
        <f>_xll.xlShmInterpRateFwd(curveName,AI2953,,5,AI2954)</f>
        <v>1.3780031126969348E-2</v>
      </c>
    </row>
    <row r="2954" spans="34:36" ht="11.25" customHeight="1" x14ac:dyDescent="0.25">
      <c r="AH2954" s="198" t="s">
        <v>135</v>
      </c>
      <c r="AI2954" s="156">
        <f>_xll.qlCalendarAdvance("TARGET",AI2953,AH2954,"mf")</f>
        <v>56752</v>
      </c>
      <c r="AJ2954" s="199">
        <f>_xll.xlShmInterpRateFwd(curveName,AI2954,,5,AI2955)</f>
        <v>1.3772495031434802E-2</v>
      </c>
    </row>
    <row r="2955" spans="34:36" ht="11.25" customHeight="1" x14ac:dyDescent="0.25">
      <c r="AH2955" s="198" t="s">
        <v>135</v>
      </c>
      <c r="AI2955" s="156">
        <f>_xll.qlCalendarAdvance("TARGET",AI2954,AH2955,"mf")</f>
        <v>56759</v>
      </c>
      <c r="AJ2955" s="199">
        <f>_xll.xlShmInterpRateFwd(curveName,AI2955,,5,AI2956)</f>
        <v>1.3764941304945572E-2</v>
      </c>
    </row>
    <row r="2956" spans="34:36" ht="11.25" customHeight="1" x14ac:dyDescent="0.25">
      <c r="AH2956" s="198" t="s">
        <v>135</v>
      </c>
      <c r="AI2956" s="156">
        <f>_xll.qlCalendarAdvance("TARGET",AI2955,AH2956,"mf")</f>
        <v>56766</v>
      </c>
      <c r="AJ2956" s="199">
        <f>_xll.xlShmInterpRateFwd(curveName,AI2956,,5,AI2957)</f>
        <v>1.3757369933285852E-2</v>
      </c>
    </row>
    <row r="2957" spans="34:36" ht="11.25" customHeight="1" x14ac:dyDescent="0.25">
      <c r="AH2957" s="198" t="s">
        <v>135</v>
      </c>
      <c r="AI2957" s="156">
        <f>_xll.qlCalendarAdvance("TARGET",AI2956,AH2957,"mf")</f>
        <v>56773</v>
      </c>
      <c r="AJ2957" s="199">
        <f>_xll.xlShmInterpRateFwd(curveName,AI2957,,5,AI2958)</f>
        <v>1.3749780902396275E-2</v>
      </c>
    </row>
    <row r="2958" spans="34:36" ht="11.25" customHeight="1" x14ac:dyDescent="0.25">
      <c r="AH2958" s="198" t="s">
        <v>135</v>
      </c>
      <c r="AI2958" s="156">
        <f>_xll.qlCalendarAdvance("TARGET",AI2957,AH2958,"mf")</f>
        <v>56780</v>
      </c>
      <c r="AJ2958" s="199">
        <f>_xll.xlShmInterpRateFwd(curveName,AI2958,,5,AI2959)</f>
        <v>1.3742174198095888E-2</v>
      </c>
    </row>
    <row r="2959" spans="34:36" ht="11.25" customHeight="1" x14ac:dyDescent="0.25">
      <c r="AH2959" s="198" t="s">
        <v>135</v>
      </c>
      <c r="AI2959" s="156">
        <f>_xll.qlCalendarAdvance("TARGET",AI2958,AH2959,"mf")</f>
        <v>56787</v>
      </c>
      <c r="AJ2959" s="199">
        <f>_xll.xlShmInterpRateFwd(curveName,AI2959,,5,AI2960)</f>
        <v>1.3734549806238547E-2</v>
      </c>
    </row>
    <row r="2960" spans="34:36" ht="11.25" customHeight="1" x14ac:dyDescent="0.25">
      <c r="AH2960" s="198" t="s">
        <v>135</v>
      </c>
      <c r="AI2960" s="156">
        <f>_xll.qlCalendarAdvance("TARGET",AI2959,AH2960,"mf")</f>
        <v>56794</v>
      </c>
      <c r="AJ2960" s="199">
        <f>_xll.xlShmInterpRateFwd(curveName,AI2960,,5,AI2961)</f>
        <v>1.3726907712689741E-2</v>
      </c>
    </row>
    <row r="2961" spans="34:36" ht="11.25" customHeight="1" x14ac:dyDescent="0.25">
      <c r="AH2961" s="198" t="s">
        <v>135</v>
      </c>
      <c r="AI2961" s="156">
        <f>_xll.qlCalendarAdvance("TARGET",AI2960,AH2961,"mf")</f>
        <v>56801</v>
      </c>
      <c r="AJ2961" s="199">
        <f>_xll.xlShmInterpRateFwd(curveName,AI2961,,5,AI2962)</f>
        <v>1.371924790331502E-2</v>
      </c>
    </row>
    <row r="2962" spans="34:36" ht="11.25" customHeight="1" x14ac:dyDescent="0.25">
      <c r="AH2962" s="198" t="s">
        <v>135</v>
      </c>
      <c r="AI2962" s="156">
        <f>_xll.qlCalendarAdvance("TARGET",AI2961,AH2962,"mf")</f>
        <v>56808</v>
      </c>
      <c r="AJ2962" s="199">
        <f>_xll.xlShmInterpRateFwd(curveName,AI2962,,5,AI2963)</f>
        <v>1.3711570363968393E-2</v>
      </c>
    </row>
    <row r="2963" spans="34:36" ht="11.25" customHeight="1" x14ac:dyDescent="0.25">
      <c r="AH2963" s="198" t="s">
        <v>135</v>
      </c>
      <c r="AI2963" s="156">
        <f>_xll.qlCalendarAdvance("TARGET",AI2962,AH2963,"mf")</f>
        <v>56815</v>
      </c>
      <c r="AJ2963" s="199">
        <f>_xll.xlShmInterpRateFwd(curveName,AI2963,,5,AI2964)</f>
        <v>1.3703875080532881E-2</v>
      </c>
    </row>
    <row r="2964" spans="34:36" ht="11.25" customHeight="1" x14ac:dyDescent="0.25">
      <c r="AH2964" s="198" t="s">
        <v>135</v>
      </c>
      <c r="AI2964" s="156">
        <f>_xll.qlCalendarAdvance("TARGET",AI2963,AH2964,"mf")</f>
        <v>56822</v>
      </c>
      <c r="AJ2964" s="199">
        <f>_xll.xlShmInterpRateFwd(curveName,AI2964,,5,AI2965)</f>
        <v>1.3696162038827861E-2</v>
      </c>
    </row>
    <row r="2965" spans="34:36" ht="11.25" customHeight="1" x14ac:dyDescent="0.25">
      <c r="AH2965" s="198" t="s">
        <v>135</v>
      </c>
      <c r="AI2965" s="156">
        <f>_xll.qlCalendarAdvance("TARGET",AI2964,AH2965,"mf")</f>
        <v>56829</v>
      </c>
      <c r="AJ2965" s="199">
        <f>_xll.xlShmInterpRateFwd(curveName,AI2965,,5,AI2966)</f>
        <v>1.3688431224724872E-2</v>
      </c>
    </row>
    <row r="2966" spans="34:36" ht="11.25" customHeight="1" x14ac:dyDescent="0.25">
      <c r="AH2966" s="198" t="s">
        <v>135</v>
      </c>
      <c r="AI2966" s="156">
        <f>_xll.qlCalendarAdvance("TARGET",AI2965,AH2966,"mf")</f>
        <v>56836</v>
      </c>
      <c r="AJ2966" s="199">
        <f>_xll.xlShmInterpRateFwd(curveName,AI2966,,5,AI2967)</f>
        <v>1.3680682624107101E-2</v>
      </c>
    </row>
    <row r="2967" spans="34:36" ht="11.25" customHeight="1" x14ac:dyDescent="0.25">
      <c r="AH2967" s="198" t="s">
        <v>135</v>
      </c>
      <c r="AI2967" s="156">
        <f>_xll.qlCalendarAdvance("TARGET",AI2966,AH2967,"mf")</f>
        <v>56843</v>
      </c>
      <c r="AJ2967" s="199">
        <f>_xll.xlShmInterpRateFwd(curveName,AI2967,,5,AI2968)</f>
        <v>1.3672916222805654E-2</v>
      </c>
    </row>
    <row r="2968" spans="34:36" ht="11.25" customHeight="1" x14ac:dyDescent="0.25">
      <c r="AH2968" s="198" t="s">
        <v>135</v>
      </c>
      <c r="AI2968" s="156">
        <f>_xll.qlCalendarAdvance("TARGET",AI2967,AH2968,"mf")</f>
        <v>56850</v>
      </c>
      <c r="AJ2968" s="199">
        <f>_xll.xlShmInterpRateFwd(curveName,AI2968,,5,AI2969)</f>
        <v>1.366513200669804E-2</v>
      </c>
    </row>
    <row r="2969" spans="34:36" ht="11.25" customHeight="1" x14ac:dyDescent="0.25">
      <c r="AH2969" s="198" t="s">
        <v>135</v>
      </c>
      <c r="AI2969" s="156">
        <f>_xll.qlCalendarAdvance("TARGET",AI2968,AH2969,"mf")</f>
        <v>56857</v>
      </c>
      <c r="AJ2969" s="199">
        <f>_xll.xlShmInterpRateFwd(curveName,AI2969,,5,AI2970)</f>
        <v>1.3657329961638633E-2</v>
      </c>
    </row>
    <row r="2970" spans="34:36" ht="11.25" customHeight="1" x14ac:dyDescent="0.25">
      <c r="AH2970" s="198" t="s">
        <v>135</v>
      </c>
      <c r="AI2970" s="156">
        <f>_xll.qlCalendarAdvance("TARGET",AI2969,AH2970,"mf")</f>
        <v>56864</v>
      </c>
      <c r="AJ2970" s="199">
        <f>_xll.xlShmInterpRateFwd(curveName,AI2970,,5,AI2971)</f>
        <v>1.3649510073487669E-2</v>
      </c>
    </row>
    <row r="2971" spans="34:36" ht="11.25" customHeight="1" x14ac:dyDescent="0.25">
      <c r="AH2971" s="198" t="s">
        <v>135</v>
      </c>
      <c r="AI2971" s="156">
        <f>_xll.qlCalendarAdvance("TARGET",AI2970,AH2971,"mf")</f>
        <v>56871</v>
      </c>
      <c r="AJ2971" s="199">
        <f>_xll.xlShmInterpRateFwd(curveName,AI2971,,5,AI2972)</f>
        <v>1.3641672328093843E-2</v>
      </c>
    </row>
    <row r="2972" spans="34:36" ht="11.25" customHeight="1" x14ac:dyDescent="0.25">
      <c r="AH2972" s="198" t="s">
        <v>135</v>
      </c>
      <c r="AI2972" s="156">
        <f>_xll.qlCalendarAdvance("TARGET",AI2971,AH2972,"mf")</f>
        <v>56878</v>
      </c>
      <c r="AJ2972" s="199">
        <f>_xll.xlShmInterpRateFwd(curveName,AI2972,,5,AI2973)</f>
        <v>1.3633816711334871E-2</v>
      </c>
    </row>
    <row r="2973" spans="34:36" ht="11.25" customHeight="1" x14ac:dyDescent="0.25">
      <c r="AH2973" s="198" t="s">
        <v>135</v>
      </c>
      <c r="AI2973" s="156">
        <f>_xll.qlCalendarAdvance("TARGET",AI2972,AH2973,"mf")</f>
        <v>56885</v>
      </c>
      <c r="AJ2973" s="199">
        <f>_xll.xlShmInterpRateFwd(curveName,AI2973,,5,AI2974)</f>
        <v>1.3625943209071146E-2</v>
      </c>
    </row>
    <row r="2974" spans="34:36" ht="11.25" customHeight="1" x14ac:dyDescent="0.25">
      <c r="AH2974" s="198" t="s">
        <v>135</v>
      </c>
      <c r="AI2974" s="156">
        <f>_xll.qlCalendarAdvance("TARGET",AI2973,AH2974,"mf")</f>
        <v>56892</v>
      </c>
      <c r="AJ2974" s="199">
        <f>_xll.xlShmInterpRateFwd(curveName,AI2974,,5,AI2975)</f>
        <v>1.3618051807128356E-2</v>
      </c>
    </row>
    <row r="2975" spans="34:36" ht="11.25" customHeight="1" x14ac:dyDescent="0.25">
      <c r="AH2975" s="198" t="s">
        <v>135</v>
      </c>
      <c r="AI2975" s="156">
        <f>_xll.qlCalendarAdvance("TARGET",AI2974,AH2975,"mf")</f>
        <v>56899</v>
      </c>
      <c r="AJ2975" s="199">
        <f>_xll.xlShmInterpRateFwd(curveName,AI2975,,5,AI2976)</f>
        <v>1.3610142491395963E-2</v>
      </c>
    </row>
    <row r="2976" spans="34:36" ht="11.25" customHeight="1" x14ac:dyDescent="0.25">
      <c r="AH2976" s="198" t="s">
        <v>135</v>
      </c>
      <c r="AI2976" s="156">
        <f>_xll.qlCalendarAdvance("TARGET",AI2975,AH2976,"mf")</f>
        <v>56906</v>
      </c>
      <c r="AJ2976" s="199">
        <f>_xll.xlShmInterpRateFwd(curveName,AI2976,,5,AI2977)</f>
        <v>1.360221524774031E-2</v>
      </c>
    </row>
    <row r="2977" spans="34:36" ht="11.25" customHeight="1" x14ac:dyDescent="0.25">
      <c r="AH2977" s="198" t="s">
        <v>135</v>
      </c>
      <c r="AI2977" s="156">
        <f>_xll.qlCalendarAdvance("TARGET",AI2976,AH2977,"mf")</f>
        <v>56913</v>
      </c>
      <c r="AJ2977" s="199">
        <f>_xll.xlShmInterpRateFwd(curveName,AI2977,,5,AI2978)</f>
        <v>1.3594270062022004E-2</v>
      </c>
    </row>
    <row r="2978" spans="34:36" ht="11.25" customHeight="1" x14ac:dyDescent="0.25">
      <c r="AH2978" s="198" t="s">
        <v>135</v>
      </c>
      <c r="AI2978" s="156">
        <f>_xll.qlCalendarAdvance("TARGET",AI2977,AH2978,"mf")</f>
        <v>56920</v>
      </c>
      <c r="AJ2978" s="199">
        <f>_xll.xlShmInterpRateFwd(curveName,AI2978,,5,AI2979)</f>
        <v>1.358630692005537E-2</v>
      </c>
    </row>
    <row r="2979" spans="34:36" ht="11.25" customHeight="1" x14ac:dyDescent="0.25">
      <c r="AH2979" s="198" t="s">
        <v>135</v>
      </c>
      <c r="AI2979" s="156">
        <f>_xll.qlCalendarAdvance("TARGET",AI2978,AH2979,"mf")</f>
        <v>56927</v>
      </c>
      <c r="AJ2979" s="199">
        <f>_xll.xlShmInterpRateFwd(curveName,AI2979,,5,AI2980)</f>
        <v>1.3578325807759046E-2</v>
      </c>
    </row>
    <row r="2980" spans="34:36" ht="11.25" customHeight="1" x14ac:dyDescent="0.25">
      <c r="AH2980" s="198" t="s">
        <v>135</v>
      </c>
      <c r="AI2980" s="156">
        <f>_xll.qlCalendarAdvance("TARGET",AI2979,AH2980,"mf")</f>
        <v>56934</v>
      </c>
      <c r="AJ2980" s="199">
        <f>_xll.xlShmInterpRateFwd(curveName,AI2980,,5,AI2981)</f>
        <v>1.3570326710947466E-2</v>
      </c>
    </row>
    <row r="2981" spans="34:36" ht="11.25" customHeight="1" x14ac:dyDescent="0.25">
      <c r="AH2981" s="198" t="s">
        <v>135</v>
      </c>
      <c r="AI2981" s="156">
        <f>_xll.qlCalendarAdvance("TARGET",AI2980,AH2981,"mf")</f>
        <v>56941</v>
      </c>
      <c r="AJ2981" s="199">
        <f>_xll.xlShmInterpRateFwd(curveName,AI2981,,5,AI2982)</f>
        <v>1.3562309615527787E-2</v>
      </c>
    </row>
    <row r="2982" spans="34:36" ht="11.25" customHeight="1" x14ac:dyDescent="0.25">
      <c r="AH2982" s="198" t="s">
        <v>135</v>
      </c>
      <c r="AI2982" s="156">
        <f>_xll.qlCalendarAdvance("TARGET",AI2981,AH2982,"mf")</f>
        <v>56948</v>
      </c>
      <c r="AJ2982" s="199">
        <f>_xll.xlShmInterpRateFwd(curveName,AI2982,,5,AI2983)</f>
        <v>1.3554274507314557E-2</v>
      </c>
    </row>
    <row r="2983" spans="34:36" ht="11.25" customHeight="1" x14ac:dyDescent="0.25">
      <c r="AH2983" s="198" t="s">
        <v>135</v>
      </c>
      <c r="AI2983" s="156">
        <f>_xll.qlCalendarAdvance("TARGET",AI2982,AH2983,"mf")</f>
        <v>56955</v>
      </c>
      <c r="AJ2983" s="199">
        <f>_xll.xlShmInterpRateFwd(curveName,AI2983,,5,AI2984)</f>
        <v>1.3546221372174497E-2</v>
      </c>
    </row>
    <row r="2984" spans="34:36" ht="11.25" customHeight="1" x14ac:dyDescent="0.25">
      <c r="AH2984" s="198" t="s">
        <v>135</v>
      </c>
      <c r="AI2984" s="156">
        <f>_xll.qlCalendarAdvance("TARGET",AI2983,AH2984,"mf")</f>
        <v>56962</v>
      </c>
      <c r="AJ2984" s="199">
        <f>_xll.xlShmInterpRateFwd(curveName,AI2984,,5,AI2985)</f>
        <v>1.3538150196009142E-2</v>
      </c>
    </row>
    <row r="2985" spans="34:36" ht="11.25" customHeight="1" x14ac:dyDescent="0.25">
      <c r="AH2985" s="198" t="s">
        <v>135</v>
      </c>
      <c r="AI2985" s="156">
        <f>_xll.qlCalendarAdvance("TARGET",AI2984,AH2985,"mf")</f>
        <v>56969</v>
      </c>
      <c r="AJ2985" s="199">
        <f>_xll.xlShmInterpRateFwd(curveName,AI2985,,5,AI2986)</f>
        <v>1.3530060964621617E-2</v>
      </c>
    </row>
    <row r="2986" spans="34:36" ht="11.25" customHeight="1" x14ac:dyDescent="0.25">
      <c r="AH2986" s="198" t="s">
        <v>135</v>
      </c>
      <c r="AI2986" s="156">
        <f>_xll.qlCalendarAdvance("TARGET",AI2985,AH2986,"mf")</f>
        <v>56976</v>
      </c>
      <c r="AJ2986" s="199">
        <f>_xll.xlShmInterpRateFwd(curveName,AI2986,,5,AI2987)</f>
        <v>1.3521953663907772E-2</v>
      </c>
    </row>
    <row r="2987" spans="34:36" ht="11.25" customHeight="1" x14ac:dyDescent="0.25">
      <c r="AH2987" s="198" t="s">
        <v>135</v>
      </c>
      <c r="AI2987" s="156">
        <f>_xll.qlCalendarAdvance("TARGET",AI2986,AH2987,"mf")</f>
        <v>56983</v>
      </c>
      <c r="AJ2987" s="199">
        <f>_xll.xlShmInterpRateFwd(curveName,AI2987,,5,AI2988)</f>
        <v>1.3513828279728761E-2</v>
      </c>
    </row>
    <row r="2988" spans="34:36" ht="11.25" customHeight="1" x14ac:dyDescent="0.25">
      <c r="AH2988" s="198" t="s">
        <v>135</v>
      </c>
      <c r="AI2988" s="156">
        <f>_xll.qlCalendarAdvance("TARGET",AI2987,AH2988,"mf")</f>
        <v>56990</v>
      </c>
      <c r="AJ2988" s="199">
        <f>_xll.xlShmInterpRateFwd(curveName,AI2988,,5,AI2989)</f>
        <v>1.3505684797916832E-2</v>
      </c>
    </row>
    <row r="2989" spans="34:36" ht="11.25" customHeight="1" x14ac:dyDescent="0.25">
      <c r="AH2989" s="198" t="s">
        <v>135</v>
      </c>
      <c r="AI2989" s="156">
        <f>_xll.qlCalendarAdvance("TARGET",AI2988,AH2989,"mf")</f>
        <v>56997</v>
      </c>
      <c r="AJ2989" s="199">
        <f>_xll.xlShmInterpRateFwd(curveName,AI2989,,5,AI2990)</f>
        <v>1.349752320436221E-2</v>
      </c>
    </row>
    <row r="2990" spans="34:36" ht="11.25" customHeight="1" x14ac:dyDescent="0.25">
      <c r="AH2990" s="198" t="s">
        <v>135</v>
      </c>
      <c r="AI2990" s="156">
        <f>_xll.qlCalendarAdvance("TARGET",AI2989,AH2990,"mf")</f>
        <v>57004</v>
      </c>
      <c r="AJ2990" s="199">
        <f>_xll.xlShmInterpRateFwd(curveName,AI2990,,5,AI2991)</f>
        <v>1.3489343484908841E-2</v>
      </c>
    </row>
    <row r="2991" spans="34:36" ht="11.25" customHeight="1" x14ac:dyDescent="0.25">
      <c r="AH2991" s="198" t="s">
        <v>135</v>
      </c>
      <c r="AI2991" s="156">
        <f>_xll.qlCalendarAdvance("TARGET",AI2990,AH2991,"mf")</f>
        <v>57011</v>
      </c>
      <c r="AJ2991" s="199">
        <f>_xll.xlShmInterpRateFwd(curveName,AI2991,,5,AI2992)</f>
        <v>1.3481145625418099E-2</v>
      </c>
    </row>
    <row r="2992" spans="34:36" ht="11.25" customHeight="1" x14ac:dyDescent="0.25">
      <c r="AH2992" s="198" t="s">
        <v>135</v>
      </c>
      <c r="AI2992" s="156">
        <f>_xll.qlCalendarAdvance("TARGET",AI2991,AH2992,"mf")</f>
        <v>57018</v>
      </c>
      <c r="AJ2992" s="199">
        <f>_xll.xlShmInterpRateFwd(curveName,AI2992,,5,AI2993)</f>
        <v>1.3472929611763001E-2</v>
      </c>
    </row>
    <row r="2993" spans="34:36" ht="11.25" customHeight="1" x14ac:dyDescent="0.25">
      <c r="AH2993" s="198" t="s">
        <v>135</v>
      </c>
      <c r="AI2993" s="156">
        <f>_xll.qlCalendarAdvance("TARGET",AI2992,AH2993,"mf")</f>
        <v>57025</v>
      </c>
      <c r="AJ2993" s="199">
        <f>_xll.xlShmInterpRateFwd(curveName,AI2993,,5,AI2994)</f>
        <v>1.346469542978186E-2</v>
      </c>
    </row>
    <row r="2994" spans="34:36" ht="11.25" customHeight="1" x14ac:dyDescent="0.25">
      <c r="AH2994" s="198" t="s">
        <v>135</v>
      </c>
      <c r="AI2994" s="156">
        <f>_xll.qlCalendarAdvance("TARGET",AI2993,AH2994,"mf")</f>
        <v>57032</v>
      </c>
      <c r="AJ2994" s="199">
        <f>_xll.xlShmInterpRateFwd(curveName,AI2994,,5,AI2995)</f>
        <v>1.3456443065359393E-2</v>
      </c>
    </row>
    <row r="2995" spans="34:36" ht="11.25" customHeight="1" x14ac:dyDescent="0.25">
      <c r="AH2995" s="198" t="s">
        <v>135</v>
      </c>
      <c r="AI2995" s="156">
        <f>_xll.qlCalendarAdvance("TARGET",AI2994,AH2995,"mf")</f>
        <v>57039</v>
      </c>
      <c r="AJ2995" s="199">
        <f>_xll.xlShmInterpRateFwd(curveName,AI2995,,5,AI2996)</f>
        <v>1.3448172504328235E-2</v>
      </c>
    </row>
    <row r="2996" spans="34:36" ht="11.25" customHeight="1" x14ac:dyDescent="0.25">
      <c r="AH2996" s="198" t="s">
        <v>135</v>
      </c>
      <c r="AI2996" s="156">
        <f>_xll.qlCalendarAdvance("TARGET",AI2995,AH2996,"mf")</f>
        <v>57046</v>
      </c>
      <c r="AJ2996" s="199">
        <f>_xll.xlShmInterpRateFwd(curveName,AI2996,,5,AI2997)</f>
        <v>1.3439883732573214E-2</v>
      </c>
    </row>
    <row r="2997" spans="34:36" ht="11.25" customHeight="1" x14ac:dyDescent="0.25">
      <c r="AH2997" s="198" t="s">
        <v>135</v>
      </c>
      <c r="AI2997" s="156">
        <f>_xll.qlCalendarAdvance("TARGET",AI2996,AH2997,"mf")</f>
        <v>57053</v>
      </c>
      <c r="AJ2997" s="199">
        <f>_xll.xlShmInterpRateFwd(curveName,AI2997,,5,AI2998)</f>
        <v>1.3431576735932866E-2</v>
      </c>
    </row>
    <row r="2998" spans="34:36" ht="11.25" customHeight="1" x14ac:dyDescent="0.25">
      <c r="AH2998" s="198" t="s">
        <v>135</v>
      </c>
      <c r="AI2998" s="156">
        <f>_xll.qlCalendarAdvance("TARGET",AI2997,AH2998,"mf")</f>
        <v>57060</v>
      </c>
      <c r="AJ2998" s="199">
        <f>_xll.xlShmInterpRateFwd(curveName,AI2998,,5,AI2999)</f>
        <v>1.3423251500303712E-2</v>
      </c>
    </row>
    <row r="2999" spans="34:36" ht="11.25" customHeight="1" x14ac:dyDescent="0.25">
      <c r="AH2999" s="198" t="s">
        <v>135</v>
      </c>
      <c r="AI2999" s="156">
        <f>_xll.qlCalendarAdvance("TARGET",AI2998,AH2999,"mf")</f>
        <v>57067</v>
      </c>
      <c r="AJ2999" s="199">
        <f>_xll.xlShmInterpRateFwd(curveName,AI2999,,5,AI3000)</f>
        <v>1.3414908011512825E-2</v>
      </c>
    </row>
    <row r="3000" spans="34:36" ht="11.25" customHeight="1" x14ac:dyDescent="0.25">
      <c r="AH3000" s="198" t="s">
        <v>135</v>
      </c>
      <c r="AI3000" s="156">
        <f>_xll.qlCalendarAdvance("TARGET",AI2999,AH3000,"mf")</f>
        <v>57074</v>
      </c>
      <c r="AJ3000" s="199">
        <f>_xll.xlShmInterpRateFwd(curveName,AI3000,,5,AI3001)</f>
        <v>1.3406546255427875E-2</v>
      </c>
    </row>
    <row r="3001" spans="34:36" ht="11.25" customHeight="1" x14ac:dyDescent="0.25">
      <c r="AH3001" s="198" t="s">
        <v>135</v>
      </c>
      <c r="AI3001" s="156">
        <f>_xll.qlCalendarAdvance("TARGET",AI3000,AH3001,"mf")</f>
        <v>57081</v>
      </c>
      <c r="AJ3001" s="199">
        <f>_xll.xlShmInterpRateFwd(curveName,AI3001,,5,AI3002)</f>
        <v>1.339816621790501E-2</v>
      </c>
    </row>
    <row r="3002" spans="34:36" ht="11.25" customHeight="1" x14ac:dyDescent="0.25">
      <c r="AH3002" s="198" t="s">
        <v>135</v>
      </c>
      <c r="AI3002" s="156">
        <f>_xll.qlCalendarAdvance("TARGET",AI3001,AH3002,"mf")</f>
        <v>57088</v>
      </c>
      <c r="AJ3002" s="199">
        <f>_xll.xlShmInterpRateFwd(curveName,AI3002,,5,AI3003)</f>
        <v>1.3389767884817801E-2</v>
      </c>
    </row>
    <row r="3003" spans="34:36" ht="11.25" customHeight="1" x14ac:dyDescent="0.25">
      <c r="AH3003" s="198" t="s">
        <v>135</v>
      </c>
      <c r="AI3003" s="156">
        <f>_xll.qlCalendarAdvance("TARGET",AI3002,AH3003,"mf")</f>
        <v>57095</v>
      </c>
      <c r="AJ3003" s="199">
        <f>_xll.xlShmInterpRateFwd(curveName,AI3003,,5,AI3004)</f>
        <v>1.3381351242022511E-2</v>
      </c>
    </row>
    <row r="3004" spans="34:36" ht="11.25" customHeight="1" x14ac:dyDescent="0.25">
      <c r="AH3004" s="198" t="s">
        <v>135</v>
      </c>
      <c r="AI3004" s="156">
        <f>_xll.qlCalendarAdvance("TARGET",AI3003,AH3004,"mf")</f>
        <v>57102</v>
      </c>
      <c r="AJ3004" s="199">
        <f>_xll.xlShmInterpRateFwd(curveName,AI3004,,5,AI3005)</f>
        <v>1.3372916275358073E-2</v>
      </c>
    </row>
    <row r="3005" spans="34:36" ht="11.25" customHeight="1" x14ac:dyDescent="0.25">
      <c r="AH3005" s="198" t="s">
        <v>135</v>
      </c>
      <c r="AI3005" s="156">
        <f>_xll.qlCalendarAdvance("TARGET",AI3004,AH3005,"mf")</f>
        <v>57109</v>
      </c>
      <c r="AJ3005" s="199">
        <f>_xll.xlShmInterpRateFwd(curveName,AI3005,,5,AI3006)</f>
        <v>1.3364462970744576E-2</v>
      </c>
    </row>
    <row r="3006" spans="34:36" ht="11.25" customHeight="1" x14ac:dyDescent="0.25">
      <c r="AH3006" s="198" t="s">
        <v>135</v>
      </c>
      <c r="AI3006" s="156">
        <f>_xll.qlCalendarAdvance("TARGET",AI3005,AH3006,"mf")</f>
        <v>57116</v>
      </c>
      <c r="AJ3006" s="199">
        <f>_xll.xlShmInterpRateFwd(curveName,AI3006,,5,AI3007)</f>
        <v>1.3355991313980525E-2</v>
      </c>
    </row>
    <row r="3007" spans="34:36" ht="11.25" customHeight="1" x14ac:dyDescent="0.25">
      <c r="AH3007" s="198" t="s">
        <v>135</v>
      </c>
      <c r="AI3007" s="156">
        <f>_xll.qlCalendarAdvance("TARGET",AI3006,AH3007,"mf")</f>
        <v>57123</v>
      </c>
      <c r="AJ3007" s="199">
        <f>_xll.xlShmInterpRateFwd(curveName,AI3007,,5,AI3008)</f>
        <v>1.3347501290939782E-2</v>
      </c>
    </row>
    <row r="3008" spans="34:36" ht="11.25" customHeight="1" x14ac:dyDescent="0.25">
      <c r="AH3008" s="198" t="s">
        <v>135</v>
      </c>
      <c r="AI3008" s="156">
        <f>_xll.qlCalendarAdvance("TARGET",AI3007,AH3008,"mf")</f>
        <v>57130</v>
      </c>
      <c r="AJ3008" s="199">
        <f>_xll.xlShmInterpRateFwd(curveName,AI3008,,5,AI3009)</f>
        <v>1.3338992887496265E-2</v>
      </c>
    </row>
    <row r="3009" spans="34:36" ht="11.25" customHeight="1" x14ac:dyDescent="0.25">
      <c r="AH3009" s="198" t="s">
        <v>135</v>
      </c>
      <c r="AI3009" s="156">
        <f>_xll.qlCalendarAdvance("TARGET",AI3008,AH3009,"mf")</f>
        <v>57137</v>
      </c>
      <c r="AJ3009" s="199">
        <f>_xll.xlShmInterpRateFwd(curveName,AI3009,,5,AI3010)</f>
        <v>1.3330466089529742E-2</v>
      </c>
    </row>
    <row r="3010" spans="34:36" ht="11.25" customHeight="1" x14ac:dyDescent="0.25">
      <c r="AH3010" s="198" t="s">
        <v>135</v>
      </c>
      <c r="AI3010" s="156">
        <f>_xll.qlCalendarAdvance("TARGET",AI3009,AH3010,"mf")</f>
        <v>57144</v>
      </c>
      <c r="AJ3010" s="199">
        <f>_xll.xlShmInterpRateFwd(curveName,AI3010,,5,AI3011)</f>
        <v>1.3321920882850537E-2</v>
      </c>
    </row>
    <row r="3011" spans="34:36" ht="11.25" customHeight="1" x14ac:dyDescent="0.25">
      <c r="AH3011" s="198" t="s">
        <v>135</v>
      </c>
      <c r="AI3011" s="156">
        <f>_xll.qlCalendarAdvance("TARGET",AI3010,AH3011,"mf")</f>
        <v>57151</v>
      </c>
      <c r="AJ3011" s="199">
        <f>_xll.xlShmInterpRateFwd(curveName,AI3011,,5,AI3012)</f>
        <v>1.3313357253350115E-2</v>
      </c>
    </row>
    <row r="3012" spans="34:36" ht="11.25" customHeight="1" x14ac:dyDescent="0.25">
      <c r="AH3012" s="198" t="s">
        <v>135</v>
      </c>
      <c r="AI3012" s="156">
        <f>_xll.qlCalendarAdvance("TARGET",AI3011,AH3012,"mf")</f>
        <v>57158</v>
      </c>
      <c r="AJ3012" s="199">
        <f>_xll.xlShmInterpRateFwd(curveName,AI3012,,5,AI3013)</f>
        <v>1.3304775186902623E-2</v>
      </c>
    </row>
    <row r="3013" spans="34:36" ht="11.25" customHeight="1" x14ac:dyDescent="0.25">
      <c r="AH3013" s="198" t="s">
        <v>135</v>
      </c>
      <c r="AI3013" s="156">
        <f>_xll.qlCalendarAdvance("TARGET",AI3012,AH3013,"mf")</f>
        <v>57165</v>
      </c>
      <c r="AJ3013" s="199">
        <f>_xll.xlShmInterpRateFwd(curveName,AI3013,,5,AI3014)</f>
        <v>1.3296174669341729E-2</v>
      </c>
    </row>
    <row r="3014" spans="34:36" ht="11.25" customHeight="1" x14ac:dyDescent="0.25">
      <c r="AH3014" s="198" t="s">
        <v>135</v>
      </c>
      <c r="AI3014" s="156">
        <f>_xll.qlCalendarAdvance("TARGET",AI3013,AH3014,"mf")</f>
        <v>57172</v>
      </c>
      <c r="AJ3014" s="199">
        <f>_xll.xlShmInterpRateFwd(curveName,AI3014,,5,AI3015)</f>
        <v>1.3287555686524314E-2</v>
      </c>
    </row>
    <row r="3015" spans="34:36" ht="11.25" customHeight="1" x14ac:dyDescent="0.25">
      <c r="AH3015" s="198" t="s">
        <v>135</v>
      </c>
      <c r="AI3015" s="156">
        <f>_xll.qlCalendarAdvance("TARGET",AI3014,AH3015,"mf")</f>
        <v>57179</v>
      </c>
      <c r="AJ3015" s="199">
        <f>_xll.xlShmInterpRateFwd(curveName,AI3015,,5,AI3016)</f>
        <v>1.3278918224342079E-2</v>
      </c>
    </row>
    <row r="3016" spans="34:36" ht="11.25" customHeight="1" x14ac:dyDescent="0.25">
      <c r="AH3016" s="198" t="s">
        <v>135</v>
      </c>
      <c r="AI3016" s="156">
        <f>_xll.qlCalendarAdvance("TARGET",AI3015,AH3016,"mf")</f>
        <v>57186</v>
      </c>
      <c r="AJ3016" s="199">
        <f>_xll.xlShmInterpRateFwd(curveName,AI3016,,5,AI3017)</f>
        <v>1.3270262268646235E-2</v>
      </c>
    </row>
    <row r="3017" spans="34:36" ht="11.25" customHeight="1" x14ac:dyDescent="0.25">
      <c r="AH3017" s="198" t="s">
        <v>135</v>
      </c>
      <c r="AI3017" s="156">
        <f>_xll.qlCalendarAdvance("TARGET",AI3016,AH3017,"mf")</f>
        <v>57193</v>
      </c>
      <c r="AJ3017" s="199">
        <f>_xll.xlShmInterpRateFwd(curveName,AI3017,,5,AI3018)</f>
        <v>1.326158780527068E-2</v>
      </c>
    </row>
    <row r="3018" spans="34:36" ht="11.25" customHeight="1" x14ac:dyDescent="0.25">
      <c r="AH3018" s="198" t="s">
        <v>135</v>
      </c>
      <c r="AI3018" s="156">
        <f>_xll.qlCalendarAdvance("TARGET",AI3017,AH3018,"mf")</f>
        <v>57200</v>
      </c>
      <c r="AJ3018" s="199">
        <f>_xll.xlShmInterpRateFwd(curveName,AI3018,,5,AI3019)</f>
        <v>1.3252894820113074E-2</v>
      </c>
    </row>
    <row r="3019" spans="34:36" ht="11.25" customHeight="1" x14ac:dyDescent="0.25">
      <c r="AH3019" s="198" t="s">
        <v>135</v>
      </c>
      <c r="AI3019" s="156">
        <f>_xll.qlCalendarAdvance("TARGET",AI3018,AH3019,"mf")</f>
        <v>57207</v>
      </c>
      <c r="AJ3019" s="199">
        <f>_xll.xlShmInterpRateFwd(curveName,AI3019,,5,AI3020)</f>
        <v>1.3244183299013222E-2</v>
      </c>
    </row>
    <row r="3020" spans="34:36" ht="11.25" customHeight="1" x14ac:dyDescent="0.25">
      <c r="AH3020" s="198" t="s">
        <v>135</v>
      </c>
      <c r="AI3020" s="156">
        <f>_xll.qlCalendarAdvance("TARGET",AI3019,AH3020,"mf")</f>
        <v>57214</v>
      </c>
      <c r="AJ3020" s="199">
        <f>_xll.xlShmInterpRateFwd(curveName,AI3020,,5,AI3021)</f>
        <v>1.3235453227834149E-2</v>
      </c>
    </row>
    <row r="3021" spans="34:36" ht="11.25" customHeight="1" x14ac:dyDescent="0.25">
      <c r="AH3021" s="198" t="s">
        <v>135</v>
      </c>
      <c r="AI3021" s="156">
        <f>_xll.qlCalendarAdvance("TARGET",AI3020,AH3021,"mf")</f>
        <v>57221</v>
      </c>
      <c r="AJ3021" s="199">
        <f>_xll.xlShmInterpRateFwd(curveName,AI3021,,5,AI3022)</f>
        <v>1.3226704592438949E-2</v>
      </c>
    </row>
    <row r="3022" spans="34:36" ht="11.25" customHeight="1" x14ac:dyDescent="0.25">
      <c r="AH3022" s="198" t="s">
        <v>135</v>
      </c>
      <c r="AI3022" s="156">
        <f>_xll.qlCalendarAdvance("TARGET",AI3021,AH3022,"mf")</f>
        <v>57228</v>
      </c>
      <c r="AJ3022" s="199">
        <f>_xll.xlShmInterpRateFwd(curveName,AI3022,,5,AI3023)</f>
        <v>1.3217937378696554E-2</v>
      </c>
    </row>
    <row r="3023" spans="34:36" ht="11.25" customHeight="1" x14ac:dyDescent="0.25">
      <c r="AH3023" s="198" t="s">
        <v>135</v>
      </c>
      <c r="AI3023" s="156">
        <f>_xll.qlCalendarAdvance("TARGET",AI3022,AH3023,"mf")</f>
        <v>57235</v>
      </c>
      <c r="AJ3023" s="199">
        <f>_xll.xlShmInterpRateFwd(curveName,AI3023,,5,AI3024)</f>
        <v>1.3209151572441213E-2</v>
      </c>
    </row>
    <row r="3024" spans="34:36" ht="11.25" customHeight="1" x14ac:dyDescent="0.25">
      <c r="AH3024" s="198" t="s">
        <v>135</v>
      </c>
      <c r="AI3024" s="156">
        <f>_xll.qlCalendarAdvance("TARGET",AI3023,AH3024,"mf")</f>
        <v>57242</v>
      </c>
      <c r="AJ3024" s="199">
        <f>_xll.xlShmInterpRateFwd(curveName,AI3024,,5,AI3025)</f>
        <v>1.3200347159588318E-2</v>
      </c>
    </row>
    <row r="3025" spans="34:36" ht="11.25" customHeight="1" x14ac:dyDescent="0.25">
      <c r="AH3025" s="198" t="s">
        <v>135</v>
      </c>
      <c r="AI3025" s="156">
        <f>_xll.qlCalendarAdvance("TARGET",AI3024,AH3025,"mf")</f>
        <v>57249</v>
      </c>
      <c r="AJ3025" s="199">
        <f>_xll.xlShmInterpRateFwd(curveName,AI3025,,5,AI3026)</f>
        <v>1.3191524125943269E-2</v>
      </c>
    </row>
    <row r="3026" spans="34:36" ht="11.25" customHeight="1" x14ac:dyDescent="0.25">
      <c r="AH3026" s="198" t="s">
        <v>135</v>
      </c>
      <c r="AI3026" s="156">
        <f>_xll.qlCalendarAdvance("TARGET",AI3025,AH3026,"mf")</f>
        <v>57256</v>
      </c>
      <c r="AJ3026" s="199">
        <f>_xll.xlShmInterpRateFwd(curveName,AI3026,,5,AI3027)</f>
        <v>1.3182682457381033E-2</v>
      </c>
    </row>
    <row r="3027" spans="34:36" ht="11.25" customHeight="1" x14ac:dyDescent="0.25">
      <c r="AH3027" s="198" t="s">
        <v>135</v>
      </c>
      <c r="AI3027" s="156">
        <f>_xll.qlCalendarAdvance("TARGET",AI3026,AH3027,"mf")</f>
        <v>57263</v>
      </c>
      <c r="AJ3027" s="199">
        <f>_xll.xlShmInterpRateFwd(curveName,AI3027,,5,AI3028)</f>
        <v>1.3173822139788217E-2</v>
      </c>
    </row>
    <row r="3028" spans="34:36" ht="11.25" customHeight="1" x14ac:dyDescent="0.25">
      <c r="AH3028" s="198" t="s">
        <v>135</v>
      </c>
      <c r="AI3028" s="156">
        <f>_xll.qlCalendarAdvance("TARGET",AI3027,AH3028,"mf")</f>
        <v>57270</v>
      </c>
      <c r="AJ3028" s="199">
        <f>_xll.xlShmInterpRateFwd(curveName,AI3028,,5,AI3029)</f>
        <v>1.3164943158993574E-2</v>
      </c>
    </row>
    <row r="3029" spans="34:36" ht="11.25" customHeight="1" x14ac:dyDescent="0.25">
      <c r="AH3029" s="198" t="s">
        <v>135</v>
      </c>
      <c r="AI3029" s="156">
        <f>_xll.qlCalendarAdvance("TARGET",AI3028,AH3029,"mf")</f>
        <v>57277</v>
      </c>
      <c r="AJ3029" s="199">
        <f>_xll.xlShmInterpRateFwd(curveName,AI3029,,5,AI3030)</f>
        <v>1.3156045500883827E-2</v>
      </c>
    </row>
    <row r="3030" spans="34:36" ht="11.25" customHeight="1" x14ac:dyDescent="0.25">
      <c r="AH3030" s="198" t="s">
        <v>135</v>
      </c>
      <c r="AI3030" s="156">
        <f>_xll.qlCalendarAdvance("TARGET",AI3029,AH3030,"mf")</f>
        <v>57284</v>
      </c>
      <c r="AJ3030" s="199">
        <f>_xll.xlShmInterpRateFwd(curveName,AI3030,,5,AI3031)</f>
        <v>1.3147129151293636E-2</v>
      </c>
    </row>
    <row r="3031" spans="34:36" ht="11.25" customHeight="1" x14ac:dyDescent="0.25">
      <c r="AH3031" s="198" t="s">
        <v>135</v>
      </c>
      <c r="AI3031" s="156">
        <f>_xll.qlCalendarAdvance("TARGET",AI3030,AH3031,"mf")</f>
        <v>57291</v>
      </c>
      <c r="AJ3031" s="199">
        <f>_xll.xlShmInterpRateFwd(curveName,AI3031,,5,AI3032)</f>
        <v>1.3138194096121429E-2</v>
      </c>
    </row>
    <row r="3032" spans="34:36" ht="11.25" customHeight="1" x14ac:dyDescent="0.25">
      <c r="AH3032" s="198" t="s">
        <v>135</v>
      </c>
      <c r="AI3032" s="156">
        <f>_xll.qlCalendarAdvance("TARGET",AI3031,AH3032,"mf")</f>
        <v>57298</v>
      </c>
      <c r="AJ3032" s="199">
        <f>_xll.xlShmInterpRateFwd(curveName,AI3032,,5,AI3033)</f>
        <v>1.3129240321190404E-2</v>
      </c>
    </row>
    <row r="3033" spans="34:36" ht="11.25" customHeight="1" x14ac:dyDescent="0.25">
      <c r="AH3033" s="198" t="s">
        <v>135</v>
      </c>
      <c r="AI3033" s="156">
        <f>_xll.qlCalendarAdvance("TARGET",AI3032,AH3033,"mf")</f>
        <v>57305</v>
      </c>
      <c r="AJ3033" s="199">
        <f>_xll.xlShmInterpRateFwd(curveName,AI3033,,5,AI3034)</f>
        <v>1.3120267812399108E-2</v>
      </c>
    </row>
    <row r="3034" spans="34:36" ht="11.25" customHeight="1" x14ac:dyDescent="0.25">
      <c r="AH3034" s="198" t="s">
        <v>135</v>
      </c>
      <c r="AI3034" s="156">
        <f>_xll.qlCalendarAdvance("TARGET",AI3033,AH3034,"mf")</f>
        <v>57312</v>
      </c>
      <c r="AJ3034" s="199">
        <f>_xll.xlShmInterpRateFwd(curveName,AI3034,,5,AI3035)</f>
        <v>1.3111276555559272E-2</v>
      </c>
    </row>
    <row r="3035" spans="34:36" ht="11.25" customHeight="1" x14ac:dyDescent="0.25">
      <c r="AH3035" s="198" t="s">
        <v>135</v>
      </c>
      <c r="AI3035" s="156">
        <f>_xll.qlCalendarAdvance("TARGET",AI3034,AH3035,"mf")</f>
        <v>57319</v>
      </c>
      <c r="AJ3035" s="199">
        <f>_xll.xlShmInterpRateFwd(curveName,AI3035,,5,AI3036)</f>
        <v>1.3102266536581149E-2</v>
      </c>
    </row>
    <row r="3036" spans="34:36" ht="11.25" customHeight="1" x14ac:dyDescent="0.25">
      <c r="AH3036" s="198" t="s">
        <v>135</v>
      </c>
      <c r="AI3036" s="156">
        <f>_xll.qlCalendarAdvance("TARGET",AI3035,AH3036,"mf")</f>
        <v>57326</v>
      </c>
      <c r="AJ3036" s="199">
        <f>_xll.xlShmInterpRateFwd(curveName,AI3036,,5,AI3037)</f>
        <v>1.3093237741311338E-2</v>
      </c>
    </row>
    <row r="3037" spans="34:36" ht="11.25" customHeight="1" x14ac:dyDescent="0.25">
      <c r="AH3037" s="198" t="s">
        <v>135</v>
      </c>
      <c r="AI3037" s="156">
        <f>_xll.qlCalendarAdvance("TARGET",AI3036,AH3037,"mf")</f>
        <v>57333</v>
      </c>
      <c r="AJ3037" s="199">
        <f>_xll.xlShmInterpRateFwd(curveName,AI3037,,5,AI3038)</f>
        <v>1.3083777415296469E-2</v>
      </c>
    </row>
    <row r="3038" spans="34:36" ht="11.25" customHeight="1" x14ac:dyDescent="0.25">
      <c r="AH3038" s="198" t="s">
        <v>135</v>
      </c>
      <c r="AI3038" s="156">
        <f>_xll.qlCalendarAdvance("TARGET",AI3037,AH3038,"mf")</f>
        <v>57341</v>
      </c>
      <c r="AJ3038" s="199">
        <f>_xll.xlShmInterpRateFwd(curveName,AI3038,,5,AI3039)</f>
        <v>1.3073827030798039E-2</v>
      </c>
    </row>
    <row r="3039" spans="34:36" ht="11.25" customHeight="1" x14ac:dyDescent="0.25">
      <c r="AH3039" s="198" t="s">
        <v>135</v>
      </c>
      <c r="AI3039" s="156">
        <f>_xll.qlCalendarAdvance("TARGET",AI3038,AH3039,"mf")</f>
        <v>57348</v>
      </c>
      <c r="AJ3039" s="199">
        <f>_xll.xlShmInterpRateFwd(curveName,AI3039,,5,AI3040)</f>
        <v>1.3064739132277858E-2</v>
      </c>
    </row>
    <row r="3040" spans="34:36" ht="11.25" customHeight="1" x14ac:dyDescent="0.25">
      <c r="AH3040" s="198" t="s">
        <v>135</v>
      </c>
      <c r="AI3040" s="156">
        <f>_xll.qlCalendarAdvance("TARGET",AI3039,AH3040,"mf")</f>
        <v>57355</v>
      </c>
      <c r="AJ3040" s="199">
        <f>_xll.xlShmInterpRateFwd(curveName,AI3040,,5,AI3041)</f>
        <v>1.305563239886339E-2</v>
      </c>
    </row>
    <row r="3041" spans="34:36" ht="11.25" customHeight="1" x14ac:dyDescent="0.25">
      <c r="AH3041" s="198" t="s">
        <v>135</v>
      </c>
      <c r="AI3041" s="156">
        <f>_xll.qlCalendarAdvance("TARGET",AI3040,AH3041,"mf")</f>
        <v>57362</v>
      </c>
      <c r="AJ3041" s="199">
        <f>_xll.xlShmInterpRateFwd(curveName,AI3041,,5,AI3042)</f>
        <v>1.3046506816442097E-2</v>
      </c>
    </row>
    <row r="3042" spans="34:36" ht="11.25" customHeight="1" x14ac:dyDescent="0.25">
      <c r="AH3042" s="198" t="s">
        <v>135</v>
      </c>
      <c r="AI3042" s="156">
        <f>_xll.qlCalendarAdvance("TARGET",AI3041,AH3042,"mf")</f>
        <v>57369</v>
      </c>
      <c r="AJ3042" s="199">
        <f>_xll.xlShmInterpRateFwd(curveName,AI3042,,5,AI3043)</f>
        <v>1.3037362370889909E-2</v>
      </c>
    </row>
    <row r="3043" spans="34:36" ht="11.25" customHeight="1" x14ac:dyDescent="0.25">
      <c r="AH3043" s="198" t="s">
        <v>135</v>
      </c>
      <c r="AI3043" s="156">
        <f>_xll.qlCalendarAdvance("TARGET",AI3042,AH3043,"mf")</f>
        <v>57376</v>
      </c>
      <c r="AJ3043" s="199">
        <f>_xll.xlShmInterpRateFwd(curveName,AI3043,,5,AI3044)</f>
        <v>1.3028199048036484E-2</v>
      </c>
    </row>
    <row r="3044" spans="34:36" ht="11.25" customHeight="1" x14ac:dyDescent="0.25">
      <c r="AH3044" s="198" t="s">
        <v>135</v>
      </c>
      <c r="AI3044" s="156">
        <f>_xll.qlCalendarAdvance("TARGET",AI3043,AH3044,"mf")</f>
        <v>57383</v>
      </c>
      <c r="AJ3044" s="199">
        <f>_xll.xlShmInterpRateFwd(curveName,AI3044,,5,AI3045)</f>
        <v>1.3019016833775253E-2</v>
      </c>
    </row>
    <row r="3045" spans="34:36" ht="11.25" customHeight="1" x14ac:dyDescent="0.25">
      <c r="AH3045" s="198" t="s">
        <v>135</v>
      </c>
      <c r="AI3045" s="156">
        <f>_xll.qlCalendarAdvance("TARGET",AI3044,AH3045,"mf")</f>
        <v>57390</v>
      </c>
      <c r="AJ3045" s="199">
        <f>_xll.xlShmInterpRateFwd(curveName,AI3045,,5,AI3046)</f>
        <v>1.3009815713947576E-2</v>
      </c>
    </row>
    <row r="3046" spans="34:36" ht="11.25" customHeight="1" x14ac:dyDescent="0.25">
      <c r="AH3046" s="198" t="s">
        <v>135</v>
      </c>
      <c r="AI3046" s="156">
        <f>_xll.qlCalendarAdvance("TARGET",AI3045,AH3046,"mf")</f>
        <v>57397</v>
      </c>
      <c r="AJ3046" s="199">
        <f>_xll.xlShmInterpRateFwd(curveName,AI3046,,5,AI3047)</f>
        <v>1.3000595674406467E-2</v>
      </c>
    </row>
    <row r="3047" spans="34:36" ht="11.25" customHeight="1" x14ac:dyDescent="0.25">
      <c r="AH3047" s="198" t="s">
        <v>135</v>
      </c>
      <c r="AI3047" s="156">
        <f>_xll.qlCalendarAdvance("TARGET",AI3046,AH3047,"mf")</f>
        <v>57404</v>
      </c>
      <c r="AJ3047" s="199">
        <f>_xll.xlShmInterpRateFwd(curveName,AI3047,,5,AI3048)</f>
        <v>1.2991356701062906E-2</v>
      </c>
    </row>
    <row r="3048" spans="34:36" ht="11.25" customHeight="1" x14ac:dyDescent="0.25">
      <c r="AH3048" s="198" t="s">
        <v>135</v>
      </c>
      <c r="AI3048" s="156">
        <f>_xll.qlCalendarAdvance("TARGET",AI3047,AH3048,"mf")</f>
        <v>57411</v>
      </c>
      <c r="AJ3048" s="199">
        <f>_xll.xlShmInterpRateFwd(curveName,AI3048,,5,AI3049)</f>
        <v>1.2982098779712117E-2</v>
      </c>
    </row>
    <row r="3049" spans="34:36" ht="11.25" customHeight="1" x14ac:dyDescent="0.25">
      <c r="AH3049" s="198" t="s">
        <v>135</v>
      </c>
      <c r="AI3049" s="156">
        <f>_xll.qlCalendarAdvance("TARGET",AI3048,AH3049,"mf")</f>
        <v>57418</v>
      </c>
      <c r="AJ3049" s="199">
        <f>_xll.xlShmInterpRateFwd(curveName,AI3049,,5,AI3050)</f>
        <v>1.2972821911022961E-2</v>
      </c>
    </row>
    <row r="3050" spans="34:36" ht="11.25" customHeight="1" x14ac:dyDescent="0.25">
      <c r="AH3050" s="198" t="s">
        <v>135</v>
      </c>
      <c r="AI3050" s="156">
        <f>_xll.qlCalendarAdvance("TARGET",AI3049,AH3050,"mf")</f>
        <v>57425</v>
      </c>
      <c r="AJ3050" s="199">
        <f>_xll.xlShmInterpRateFwd(curveName,AI3050,,5,AI3051)</f>
        <v>1.2963533585278873E-2</v>
      </c>
    </row>
    <row r="3051" spans="34:36" ht="11.25" customHeight="1" x14ac:dyDescent="0.25">
      <c r="AH3051" s="198" t="s">
        <v>135</v>
      </c>
      <c r="AI3051" s="156">
        <f>_xll.qlCalendarAdvance("TARGET",AI3050,AH3051,"mf")</f>
        <v>57432</v>
      </c>
      <c r="AJ3051" s="199">
        <f>_xll.xlShmInterpRateFwd(curveName,AI3051,,5,AI3052)</f>
        <v>1.2954253503826098E-2</v>
      </c>
    </row>
    <row r="3052" spans="34:36" ht="11.25" customHeight="1" x14ac:dyDescent="0.25">
      <c r="AH3052" s="198" t="s">
        <v>135</v>
      </c>
      <c r="AI3052" s="156">
        <f>_xll.qlCalendarAdvance("TARGET",AI3051,AH3052,"mf")</f>
        <v>57439</v>
      </c>
      <c r="AJ3052" s="199">
        <f>_xll.xlShmInterpRateFwd(curveName,AI3052,,5,AI3053)</f>
        <v>1.294498489852733E-2</v>
      </c>
    </row>
    <row r="3053" spans="34:36" ht="11.25" customHeight="1" x14ac:dyDescent="0.25">
      <c r="AH3053" s="198" t="s">
        <v>135</v>
      </c>
      <c r="AI3053" s="156">
        <f>_xll.qlCalendarAdvance("TARGET",AI3052,AH3053,"mf")</f>
        <v>57446</v>
      </c>
      <c r="AJ3053" s="199">
        <f>_xll.xlShmInterpRateFwd(curveName,AI3053,,5,AI3054)</f>
        <v>1.293572781344085E-2</v>
      </c>
    </row>
    <row r="3054" spans="34:36" ht="11.25" customHeight="1" x14ac:dyDescent="0.25">
      <c r="AH3054" s="198" t="s">
        <v>135</v>
      </c>
      <c r="AI3054" s="156">
        <f>_xll.qlCalendarAdvance("TARGET",AI3053,AH3054,"mf")</f>
        <v>57453</v>
      </c>
      <c r="AJ3054" s="199">
        <f>_xll.xlShmInterpRateFwd(curveName,AI3054,,5,AI3055)</f>
        <v>1.2926482292624886E-2</v>
      </c>
    </row>
    <row r="3055" spans="34:36" ht="11.25" customHeight="1" x14ac:dyDescent="0.25">
      <c r="AH3055" s="198" t="s">
        <v>135</v>
      </c>
      <c r="AI3055" s="156">
        <f>_xll.qlCalendarAdvance("TARGET",AI3054,AH3055,"mf")</f>
        <v>57460</v>
      </c>
      <c r="AJ3055" s="199">
        <f>_xll.xlShmInterpRateFwd(curveName,AI3055,,5,AI3056)</f>
        <v>1.2917248380137617E-2</v>
      </c>
    </row>
    <row r="3056" spans="34:36" ht="11.25" customHeight="1" x14ac:dyDescent="0.25">
      <c r="AH3056" s="198" t="s">
        <v>135</v>
      </c>
      <c r="AI3056" s="156">
        <f>_xll.qlCalendarAdvance("TARGET",AI3055,AH3056,"mf")</f>
        <v>57467</v>
      </c>
      <c r="AJ3056" s="199">
        <f>_xll.xlShmInterpRateFwd(curveName,AI3056,,5,AI3057)</f>
        <v>1.2908026120071929E-2</v>
      </c>
    </row>
    <row r="3057" spans="34:36" ht="11.25" customHeight="1" x14ac:dyDescent="0.25">
      <c r="AH3057" s="198" t="s">
        <v>135</v>
      </c>
      <c r="AI3057" s="156">
        <f>_xll.qlCalendarAdvance("TARGET",AI3056,AH3057,"mf")</f>
        <v>57474</v>
      </c>
      <c r="AJ3057" s="199">
        <f>_xll.xlShmInterpRateFwd(curveName,AI3057,,5,AI3058)</f>
        <v>1.2898815556439583E-2</v>
      </c>
    </row>
    <row r="3058" spans="34:36" ht="11.25" customHeight="1" x14ac:dyDescent="0.25">
      <c r="AH3058" s="198" t="s">
        <v>135</v>
      </c>
      <c r="AI3058" s="156">
        <f>_xll.qlCalendarAdvance("TARGET",AI3057,AH3058,"mf")</f>
        <v>57481</v>
      </c>
      <c r="AJ3058" s="199">
        <f>_xll.xlShmInterpRateFwd(curveName,AI3058,,5,AI3059)</f>
        <v>1.2889616733362327E-2</v>
      </c>
    </row>
    <row r="3059" spans="34:36" ht="11.25" customHeight="1" x14ac:dyDescent="0.25">
      <c r="AH3059" s="198" t="s">
        <v>135</v>
      </c>
      <c r="AI3059" s="156">
        <f>_xll.qlCalendarAdvance("TARGET",AI3058,AH3059,"mf")</f>
        <v>57488</v>
      </c>
      <c r="AJ3059" s="199">
        <f>_xll.xlShmInterpRateFwd(curveName,AI3059,,5,AI3060)</f>
        <v>1.288042969484603E-2</v>
      </c>
    </row>
    <row r="3060" spans="34:36" ht="11.25" customHeight="1" x14ac:dyDescent="0.25">
      <c r="AH3060" s="198" t="s">
        <v>135</v>
      </c>
      <c r="AI3060" s="156">
        <f>_xll.qlCalendarAdvance("TARGET",AI3059,AH3060,"mf")</f>
        <v>57495</v>
      </c>
      <c r="AJ3060" s="199">
        <f>_xll.xlShmInterpRateFwd(curveName,AI3060,,5,AI3061)</f>
        <v>1.2871254484994977E-2</v>
      </c>
    </row>
    <row r="3061" spans="34:36" ht="11.25" customHeight="1" x14ac:dyDescent="0.25">
      <c r="AH3061" s="198" t="s">
        <v>135</v>
      </c>
      <c r="AI3061" s="156">
        <f>_xll.qlCalendarAdvance("TARGET",AI3060,AH3061,"mf")</f>
        <v>57502</v>
      </c>
      <c r="AJ3061" s="199">
        <f>_xll.xlShmInterpRateFwd(curveName,AI3061,,5,AI3062)</f>
        <v>1.2862091147843905E-2</v>
      </c>
    </row>
    <row r="3062" spans="34:36" ht="11.25" customHeight="1" x14ac:dyDescent="0.25">
      <c r="AH3062" s="198" t="s">
        <v>135</v>
      </c>
      <c r="AI3062" s="156">
        <f>_xll.qlCalendarAdvance("TARGET",AI3061,AH3062,"mf")</f>
        <v>57509</v>
      </c>
      <c r="AJ3062" s="199">
        <f>_xll.xlShmInterpRateFwd(curveName,AI3062,,5,AI3063)</f>
        <v>1.2852939727485423E-2</v>
      </c>
    </row>
    <row r="3063" spans="34:36" ht="11.25" customHeight="1" x14ac:dyDescent="0.25">
      <c r="AH3063" s="198" t="s">
        <v>135</v>
      </c>
      <c r="AI3063" s="156">
        <f>_xll.qlCalendarAdvance("TARGET",AI3062,AH3063,"mf")</f>
        <v>57516</v>
      </c>
      <c r="AJ3063" s="199">
        <f>_xll.xlShmInterpRateFwd(curveName,AI3063,,5,AI3064)</f>
        <v>1.2843800267954175E-2</v>
      </c>
    </row>
    <row r="3064" spans="34:36" ht="11.25" customHeight="1" x14ac:dyDescent="0.25">
      <c r="AH3064" s="198" t="s">
        <v>135</v>
      </c>
      <c r="AI3064" s="156">
        <f>_xll.qlCalendarAdvance("TARGET",AI3063,AH3064,"mf")</f>
        <v>57523</v>
      </c>
      <c r="AJ3064" s="199">
        <f>_xll.xlShmInterpRateFwd(curveName,AI3064,,5,AI3065)</f>
        <v>1.2834672813307928E-2</v>
      </c>
    </row>
    <row r="3065" spans="34:36" ht="11.25" customHeight="1" x14ac:dyDescent="0.25">
      <c r="AH3065" s="198" t="s">
        <v>135</v>
      </c>
      <c r="AI3065" s="156">
        <f>_xll.qlCalendarAdvance("TARGET",AI3064,AH3065,"mf")</f>
        <v>57530</v>
      </c>
      <c r="AJ3065" s="199">
        <f>_xll.xlShmInterpRateFwd(curveName,AI3065,,5,AI3066)</f>
        <v>1.2825557407639155E-2</v>
      </c>
    </row>
    <row r="3066" spans="34:36" ht="11.25" customHeight="1" x14ac:dyDescent="0.25">
      <c r="AH3066" s="198" t="s">
        <v>135</v>
      </c>
      <c r="AI3066" s="156">
        <f>_xll.qlCalendarAdvance("TARGET",AI3065,AH3066,"mf")</f>
        <v>57537</v>
      </c>
      <c r="AJ3066" s="199">
        <f>_xll.xlShmInterpRateFwd(curveName,AI3066,,5,AI3067)</f>
        <v>1.2816454094988156E-2</v>
      </c>
    </row>
    <row r="3067" spans="34:36" ht="11.25" customHeight="1" x14ac:dyDescent="0.25">
      <c r="AH3067" s="198" t="s">
        <v>135</v>
      </c>
      <c r="AI3067" s="156">
        <f>_xll.qlCalendarAdvance("TARGET",AI3066,AH3067,"mf")</f>
        <v>57544</v>
      </c>
      <c r="AJ3067" s="199">
        <f>_xll.xlShmInterpRateFwd(curveName,AI3067,,5,AI3068)</f>
        <v>1.2807362919412564E-2</v>
      </c>
    </row>
    <row r="3068" spans="34:36" ht="11.25" customHeight="1" x14ac:dyDescent="0.25">
      <c r="AH3068" s="198" t="s">
        <v>135</v>
      </c>
      <c r="AI3068" s="156">
        <f>_xll.qlCalendarAdvance("TARGET",AI3067,AH3068,"mf")</f>
        <v>57551</v>
      </c>
      <c r="AJ3068" s="199">
        <f>_xll.xlShmInterpRateFwd(curveName,AI3068,,5,AI3069)</f>
        <v>1.279828392499893E-2</v>
      </c>
    </row>
    <row r="3069" spans="34:36" ht="11.25" customHeight="1" x14ac:dyDescent="0.25">
      <c r="AH3069" s="198" t="s">
        <v>135</v>
      </c>
      <c r="AI3069" s="156">
        <f>_xll.qlCalendarAdvance("TARGET",AI3068,AH3069,"mf")</f>
        <v>57558</v>
      </c>
      <c r="AJ3069" s="199">
        <f>_xll.xlShmInterpRateFwd(curveName,AI3069,,5,AI3070)</f>
        <v>1.2789217155793207E-2</v>
      </c>
    </row>
    <row r="3070" spans="34:36" ht="11.25" customHeight="1" x14ac:dyDescent="0.25">
      <c r="AH3070" s="198" t="s">
        <v>135</v>
      </c>
      <c r="AI3070" s="156">
        <f>_xll.qlCalendarAdvance("TARGET",AI3069,AH3070,"mf")</f>
        <v>57565</v>
      </c>
      <c r="AJ3070" s="199">
        <f>_xll.xlShmInterpRateFwd(curveName,AI3070,,5,AI3071)</f>
        <v>1.278016265585869E-2</v>
      </c>
    </row>
    <row r="3071" spans="34:36" ht="11.25" customHeight="1" x14ac:dyDescent="0.25">
      <c r="AH3071" s="198" t="s">
        <v>135</v>
      </c>
      <c r="AI3071" s="156">
        <f>_xll.qlCalendarAdvance("TARGET",AI3070,AH3071,"mf")</f>
        <v>57572</v>
      </c>
      <c r="AJ3071" s="199">
        <f>_xll.xlShmInterpRateFwd(curveName,AI3071,,5,AI3072)</f>
        <v>1.2771120469247041E-2</v>
      </c>
    </row>
    <row r="3072" spans="34:36" ht="11.25" customHeight="1" x14ac:dyDescent="0.25">
      <c r="AH3072" s="198" t="s">
        <v>135</v>
      </c>
      <c r="AI3072" s="156">
        <f>_xll.qlCalendarAdvance("TARGET",AI3071,AH3072,"mf")</f>
        <v>57579</v>
      </c>
      <c r="AJ3072" s="199">
        <f>_xll.xlShmInterpRateFwd(curveName,AI3072,,5,AI3073)</f>
        <v>1.2762090640050423E-2</v>
      </c>
    </row>
    <row r="3073" spans="34:36" ht="11.25" customHeight="1" x14ac:dyDescent="0.25">
      <c r="AH3073" s="198" t="s">
        <v>135</v>
      </c>
      <c r="AI3073" s="156">
        <f>_xll.qlCalendarAdvance("TARGET",AI3072,AH3073,"mf")</f>
        <v>57586</v>
      </c>
      <c r="AJ3073" s="199">
        <f>_xll.xlShmInterpRateFwd(curveName,AI3073,,5,AI3074)</f>
        <v>1.2753073212303033E-2</v>
      </c>
    </row>
    <row r="3074" spans="34:36" ht="11.25" customHeight="1" x14ac:dyDescent="0.25">
      <c r="AH3074" s="198" t="s">
        <v>135</v>
      </c>
      <c r="AI3074" s="156">
        <f>_xll.qlCalendarAdvance("TARGET",AI3073,AH3074,"mf")</f>
        <v>57593</v>
      </c>
      <c r="AJ3074" s="199">
        <f>_xll.xlShmInterpRateFwd(curveName,AI3074,,5,AI3075)</f>
        <v>1.2744068230067993E-2</v>
      </c>
    </row>
    <row r="3075" spans="34:36" ht="11.25" customHeight="1" x14ac:dyDescent="0.25">
      <c r="AH3075" s="198" t="s">
        <v>135</v>
      </c>
      <c r="AI3075" s="156">
        <f>_xll.qlCalendarAdvance("TARGET",AI3074,AH3075,"mf")</f>
        <v>57600</v>
      </c>
      <c r="AJ3075" s="199">
        <f>_xll.xlShmInterpRateFwd(curveName,AI3075,,5,AI3076)</f>
        <v>1.2735075737425747E-2</v>
      </c>
    </row>
    <row r="3076" spans="34:36" ht="11.25" customHeight="1" x14ac:dyDescent="0.25">
      <c r="AH3076" s="198" t="s">
        <v>135</v>
      </c>
      <c r="AI3076" s="156">
        <f>_xll.qlCalendarAdvance("TARGET",AI3075,AH3076,"mf")</f>
        <v>57607</v>
      </c>
      <c r="AJ3076" s="199">
        <f>_xll.xlShmInterpRateFwd(curveName,AI3076,,5,AI3077)</f>
        <v>1.2726095778427746E-2</v>
      </c>
    </row>
    <row r="3077" spans="34:36" ht="11.25" customHeight="1" x14ac:dyDescent="0.25">
      <c r="AH3077" s="198" t="s">
        <v>135</v>
      </c>
      <c r="AI3077" s="156">
        <f>_xll.qlCalendarAdvance("TARGET",AI3076,AH3077,"mf")</f>
        <v>57614</v>
      </c>
      <c r="AJ3077" s="199">
        <f>_xll.xlShmInterpRateFwd(curveName,AI3077,,5,AI3078)</f>
        <v>1.2717128397131185E-2</v>
      </c>
    </row>
    <row r="3078" spans="34:36" ht="11.25" customHeight="1" x14ac:dyDescent="0.25">
      <c r="AH3078" s="198" t="s">
        <v>135</v>
      </c>
      <c r="AI3078" s="156">
        <f>_xll.qlCalendarAdvance("TARGET",AI3077,AH3078,"mf")</f>
        <v>57621</v>
      </c>
      <c r="AJ3078" s="199">
        <f>_xll.xlShmInterpRateFwd(curveName,AI3078,,5,AI3079)</f>
        <v>1.2708173637610589E-2</v>
      </c>
    </row>
    <row r="3079" spans="34:36" ht="11.25" customHeight="1" x14ac:dyDescent="0.25">
      <c r="AH3079" s="198" t="s">
        <v>135</v>
      </c>
      <c r="AI3079" s="156">
        <f>_xll.qlCalendarAdvance("TARGET",AI3078,AH3079,"mf")</f>
        <v>57628</v>
      </c>
      <c r="AJ3079" s="199">
        <f>_xll.xlShmInterpRateFwd(curveName,AI3079,,5,AI3080)</f>
        <v>1.2699231543905698E-2</v>
      </c>
    </row>
    <row r="3080" spans="34:36" ht="11.25" customHeight="1" x14ac:dyDescent="0.25">
      <c r="AH3080" s="198" t="s">
        <v>135</v>
      </c>
      <c r="AI3080" s="156">
        <f>_xll.qlCalendarAdvance("TARGET",AI3079,AH3080,"mf")</f>
        <v>57635</v>
      </c>
      <c r="AJ3080" s="199">
        <f>_xll.xlShmInterpRateFwd(curveName,AI3080,,5,AI3081)</f>
        <v>1.2690302160119914E-2</v>
      </c>
    </row>
    <row r="3081" spans="34:36" ht="11.25" customHeight="1" x14ac:dyDescent="0.25">
      <c r="AH3081" s="198" t="s">
        <v>135</v>
      </c>
      <c r="AI3081" s="156">
        <f>_xll.qlCalendarAdvance("TARGET",AI3080,AH3081,"mf")</f>
        <v>57642</v>
      </c>
      <c r="AJ3081" s="199">
        <f>_xll.xlShmInterpRateFwd(curveName,AI3081,,5,AI3082)</f>
        <v>1.2681385530263932E-2</v>
      </c>
    </row>
    <row r="3082" spans="34:36" ht="11.25" customHeight="1" x14ac:dyDescent="0.25">
      <c r="AH3082" s="198" t="s">
        <v>135</v>
      </c>
      <c r="AI3082" s="156">
        <f>_xll.qlCalendarAdvance("TARGET",AI3081,AH3082,"mf")</f>
        <v>57649</v>
      </c>
      <c r="AJ3082" s="199">
        <f>_xll.xlShmInterpRateFwd(curveName,AI3082,,5,AI3083)</f>
        <v>1.2672481698429484E-2</v>
      </c>
    </row>
    <row r="3083" spans="34:36" ht="11.25" customHeight="1" x14ac:dyDescent="0.25">
      <c r="AH3083" s="198" t="s">
        <v>135</v>
      </c>
      <c r="AI3083" s="156">
        <f>_xll.qlCalendarAdvance("TARGET",AI3082,AH3083,"mf")</f>
        <v>57656</v>
      </c>
      <c r="AJ3083" s="199">
        <f>_xll.xlShmInterpRateFwd(curveName,AI3083,,5,AI3084)</f>
        <v>1.2663590708679312E-2</v>
      </c>
    </row>
    <row r="3084" spans="34:36" ht="11.25" customHeight="1" x14ac:dyDescent="0.25">
      <c r="AH3084" s="198" t="s">
        <v>135</v>
      </c>
      <c r="AI3084" s="156">
        <f>_xll.qlCalendarAdvance("TARGET",AI3083,AH3084,"mf")</f>
        <v>57663</v>
      </c>
      <c r="AJ3084" s="199">
        <f>_xll.xlShmInterpRateFwd(curveName,AI3084,,5,AI3085)</f>
        <v>1.2654712605070315E-2</v>
      </c>
    </row>
    <row r="3085" spans="34:36" ht="11.25" customHeight="1" x14ac:dyDescent="0.25">
      <c r="AH3085" s="198" t="s">
        <v>135</v>
      </c>
      <c r="AI3085" s="156">
        <f>_xll.qlCalendarAdvance("TARGET",AI3084,AH3085,"mf")</f>
        <v>57670</v>
      </c>
      <c r="AJ3085" s="199">
        <f>_xll.xlShmInterpRateFwd(curveName,AI3085,,5,AI3086)</f>
        <v>1.2645847431659356E-2</v>
      </c>
    </row>
    <row r="3086" spans="34:36" ht="11.25" customHeight="1" x14ac:dyDescent="0.25">
      <c r="AH3086" s="198" t="s">
        <v>135</v>
      </c>
      <c r="AI3086" s="156">
        <f>_xll.qlCalendarAdvance("TARGET",AI3085,AH3086,"mf")</f>
        <v>57677</v>
      </c>
      <c r="AJ3086" s="199">
        <f>_xll.xlShmInterpRateFwd(curveName,AI3086,,5,AI3087)</f>
        <v>1.2636995232509048E-2</v>
      </c>
    </row>
    <row r="3087" spans="34:36" ht="11.25" customHeight="1" x14ac:dyDescent="0.25">
      <c r="AH3087" s="198" t="s">
        <v>135</v>
      </c>
      <c r="AI3087" s="156">
        <f>_xll.qlCalendarAdvance("TARGET",AI3086,AH3087,"mf")</f>
        <v>57684</v>
      </c>
      <c r="AJ3087" s="199">
        <f>_xll.xlShmInterpRateFwd(curveName,AI3087,,5,AI3088)</f>
        <v>1.2628156051681967E-2</v>
      </c>
    </row>
    <row r="3088" spans="34:36" ht="11.25" customHeight="1" x14ac:dyDescent="0.25">
      <c r="AH3088" s="198" t="s">
        <v>135</v>
      </c>
      <c r="AI3088" s="156">
        <f>_xll.qlCalendarAdvance("TARGET",AI3087,AH3088,"mf")</f>
        <v>57691</v>
      </c>
      <c r="AJ3088" s="199">
        <f>_xll.xlShmInterpRateFwd(curveName,AI3088,,5,AI3089)</f>
        <v>1.2619329933258018E-2</v>
      </c>
    </row>
    <row r="3089" spans="34:36" ht="11.25" customHeight="1" x14ac:dyDescent="0.25">
      <c r="AH3089" s="198" t="s">
        <v>135</v>
      </c>
      <c r="AI3089" s="156">
        <f>_xll.qlCalendarAdvance("TARGET",AI3088,AH3089,"mf")</f>
        <v>57698</v>
      </c>
      <c r="AJ3089" s="199">
        <f>_xll.xlShmInterpRateFwd(curveName,AI3089,,5,AI3090)</f>
        <v>1.2610105896741114E-2</v>
      </c>
    </row>
    <row r="3090" spans="34:36" ht="11.25" customHeight="1" x14ac:dyDescent="0.25">
      <c r="AH3090" s="198" t="s">
        <v>135</v>
      </c>
      <c r="AI3090" s="156">
        <f>_xll.qlCalendarAdvance("TARGET",AI3089,AH3090,"mf")</f>
        <v>57706</v>
      </c>
      <c r="AJ3090" s="199">
        <f>_xll.xlShmInterpRateFwd(curveName,AI3090,,5,AI3091)</f>
        <v>1.2600461012811129E-2</v>
      </c>
    </row>
    <row r="3091" spans="34:36" ht="11.25" customHeight="1" x14ac:dyDescent="0.25">
      <c r="AH3091" s="198" t="s">
        <v>135</v>
      </c>
      <c r="AI3091" s="156">
        <f>_xll.qlCalendarAdvance("TARGET",AI3090,AH3091,"mf")</f>
        <v>57713</v>
      </c>
      <c r="AJ3091" s="199">
        <f>_xll.xlShmInterpRateFwd(curveName,AI3091,,5,AI3092)</f>
        <v>1.2591676234445617E-2</v>
      </c>
    </row>
    <row r="3092" spans="34:36" ht="11.25" customHeight="1" x14ac:dyDescent="0.25">
      <c r="AH3092" s="198" t="s">
        <v>135</v>
      </c>
      <c r="AI3092" s="156">
        <f>_xll.qlCalendarAdvance("TARGET",AI3091,AH3092,"mf")</f>
        <v>57720</v>
      </c>
      <c r="AJ3092" s="199">
        <f>_xll.xlShmInterpRateFwd(curveName,AI3092,,5,AI3093)</f>
        <v>1.2582904701015179E-2</v>
      </c>
    </row>
    <row r="3093" spans="34:36" ht="11.25" customHeight="1" x14ac:dyDescent="0.25">
      <c r="AH3093" s="198" t="s">
        <v>135</v>
      </c>
      <c r="AI3093" s="156">
        <f>_xll.qlCalendarAdvance("TARGET",AI3092,AH3093,"mf")</f>
        <v>57727</v>
      </c>
      <c r="AJ3093" s="199">
        <f>_xll.xlShmInterpRateFwd(curveName,AI3093,,5,AI3094)</f>
        <v>1.257414645656477E-2</v>
      </c>
    </row>
    <row r="3094" spans="34:36" ht="11.25" customHeight="1" x14ac:dyDescent="0.25">
      <c r="AH3094" s="198" t="s">
        <v>135</v>
      </c>
      <c r="AI3094" s="156">
        <f>_xll.qlCalendarAdvance("TARGET",AI3093,AH3094,"mf")</f>
        <v>57734</v>
      </c>
      <c r="AJ3094" s="199">
        <f>_xll.xlShmInterpRateFwd(curveName,AI3094,,5,AI3095)</f>
        <v>1.2565401545168262E-2</v>
      </c>
    </row>
    <row r="3095" spans="34:36" ht="11.25" customHeight="1" x14ac:dyDescent="0.25">
      <c r="AH3095" s="198" t="s">
        <v>135</v>
      </c>
      <c r="AI3095" s="156">
        <f>_xll.qlCalendarAdvance("TARGET",AI3094,AH3095,"mf")</f>
        <v>57741</v>
      </c>
      <c r="AJ3095" s="199">
        <f>_xll.xlShmInterpRateFwd(curveName,AI3095,,5,AI3096)</f>
        <v>1.2556670010905281E-2</v>
      </c>
    </row>
    <row r="3096" spans="34:36" ht="11.25" customHeight="1" x14ac:dyDescent="0.25">
      <c r="AH3096" s="198" t="s">
        <v>135</v>
      </c>
      <c r="AI3096" s="156">
        <f>_xll.qlCalendarAdvance("TARGET",AI3095,AH3096,"mf")</f>
        <v>57748</v>
      </c>
      <c r="AJ3096" s="199">
        <f>_xll.xlShmInterpRateFwd(curveName,AI3096,,5,AI3097)</f>
        <v>1.2547951897785915E-2</v>
      </c>
    </row>
    <row r="3097" spans="34:36" ht="11.25" customHeight="1" x14ac:dyDescent="0.25">
      <c r="AH3097" s="198" t="s">
        <v>135</v>
      </c>
      <c r="AI3097" s="156">
        <f>_xll.qlCalendarAdvance("TARGET",AI3096,AH3097,"mf")</f>
        <v>57755</v>
      </c>
      <c r="AJ3097" s="199">
        <f>_xll.xlShmInterpRateFwd(curveName,AI3097,,5,AI3098)</f>
        <v>1.2539247249918671E-2</v>
      </c>
    </row>
    <row r="3098" spans="34:36" ht="11.25" customHeight="1" x14ac:dyDescent="0.25">
      <c r="AH3098" s="198" t="s">
        <v>135</v>
      </c>
      <c r="AI3098" s="156">
        <f>_xll.qlCalendarAdvance("TARGET",AI3097,AH3098,"mf")</f>
        <v>57762</v>
      </c>
      <c r="AJ3098" s="199">
        <f>_xll.xlShmInterpRateFwd(curveName,AI3098,,5,AI3099)</f>
        <v>1.2530556111365687E-2</v>
      </c>
    </row>
    <row r="3099" spans="34:36" ht="11.25" customHeight="1" x14ac:dyDescent="0.25">
      <c r="AH3099" s="198" t="s">
        <v>135</v>
      </c>
      <c r="AI3099" s="156">
        <f>_xll.qlCalendarAdvance("TARGET",AI3098,AH3099,"mf")</f>
        <v>57769</v>
      </c>
      <c r="AJ3099" s="199">
        <f>_xll.xlShmInterpRateFwd(curveName,AI3099,,5,AI3100)</f>
        <v>1.252187852615431E-2</v>
      </c>
    </row>
    <row r="3100" spans="34:36" ht="11.25" customHeight="1" x14ac:dyDescent="0.25">
      <c r="AH3100" s="198" t="s">
        <v>135</v>
      </c>
      <c r="AI3100" s="156">
        <f>_xll.qlCalendarAdvance("TARGET",AI3099,AH3100,"mf")</f>
        <v>57776</v>
      </c>
      <c r="AJ3100" s="199">
        <f>_xll.xlShmInterpRateFwd(curveName,AI3100,,5,AI3101)</f>
        <v>1.2513214538363977E-2</v>
      </c>
    </row>
    <row r="3101" spans="34:36" ht="11.25" customHeight="1" x14ac:dyDescent="0.25">
      <c r="AH3101" s="198" t="s">
        <v>135</v>
      </c>
      <c r="AI3101" s="156">
        <f>_xll.qlCalendarAdvance("TARGET",AI3100,AH3101,"mf")</f>
        <v>57783</v>
      </c>
      <c r="AJ3101" s="199">
        <f>_xll.xlShmInterpRateFwd(curveName,AI3101,,5,AI3102)</f>
        <v>1.2504564192062501E-2</v>
      </c>
    </row>
    <row r="3102" spans="34:36" ht="11.25" customHeight="1" x14ac:dyDescent="0.25">
      <c r="AH3102" s="198" t="s">
        <v>135</v>
      </c>
      <c r="AI3102" s="156">
        <f>_xll.qlCalendarAdvance("TARGET",AI3101,AH3102,"mf")</f>
        <v>57790</v>
      </c>
      <c r="AJ3102" s="199">
        <f>_xll.xlShmInterpRateFwd(curveName,AI3102,,5,AI3103)</f>
        <v>1.2495927531300287E-2</v>
      </c>
    </row>
    <row r="3103" spans="34:36" ht="11.25" customHeight="1" x14ac:dyDescent="0.25">
      <c r="AH3103" s="198" t="s">
        <v>135</v>
      </c>
      <c r="AI3103" s="156">
        <f>_xll.qlCalendarAdvance("TARGET",AI3102,AH3103,"mf")</f>
        <v>57797</v>
      </c>
      <c r="AJ3103" s="199">
        <f>_xll.xlShmInterpRateFwd(curveName,AI3103,,5,AI3104)</f>
        <v>1.248730460016245E-2</v>
      </c>
    </row>
    <row r="3104" spans="34:36" ht="11.25" customHeight="1" x14ac:dyDescent="0.25">
      <c r="AH3104" s="198" t="s">
        <v>135</v>
      </c>
      <c r="AI3104" s="156">
        <f>_xll.qlCalendarAdvance("TARGET",AI3103,AH3104,"mf")</f>
        <v>57804</v>
      </c>
      <c r="AJ3104" s="199">
        <f>_xll.xlShmInterpRateFwd(curveName,AI3104,,5,AI3105)</f>
        <v>1.2478695442676156E-2</v>
      </c>
    </row>
    <row r="3105" spans="34:36" ht="11.25" customHeight="1" x14ac:dyDescent="0.25">
      <c r="AH3105" s="198" t="s">
        <v>135</v>
      </c>
      <c r="AI3105" s="156">
        <f>_xll.qlCalendarAdvance("TARGET",AI3104,AH3105,"mf")</f>
        <v>57811</v>
      </c>
      <c r="AJ3105" s="199">
        <f>_xll.xlShmInterpRateFwd(curveName,AI3105,,5,AI3106)</f>
        <v>1.2470100102926443E-2</v>
      </c>
    </row>
    <row r="3106" spans="34:36" ht="11.25" customHeight="1" x14ac:dyDescent="0.25">
      <c r="AH3106" s="198" t="s">
        <v>135</v>
      </c>
      <c r="AI3106" s="156">
        <f>_xll.qlCalendarAdvance("TARGET",AI3105,AH3106,"mf")</f>
        <v>57818</v>
      </c>
      <c r="AJ3106" s="199">
        <f>_xll.xlShmInterpRateFwd(curveName,AI3106,,5,AI3107)</f>
        <v>1.2461518624963574E-2</v>
      </c>
    </row>
    <row r="3107" spans="34:36" ht="11.25" customHeight="1" x14ac:dyDescent="0.25">
      <c r="AH3107" s="198" t="s">
        <v>135</v>
      </c>
      <c r="AI3107" s="156">
        <f>_xll.qlCalendarAdvance("TARGET",AI3106,AH3107,"mf")</f>
        <v>57825</v>
      </c>
      <c r="AJ3107" s="199">
        <f>_xll.xlShmInterpRateFwd(curveName,AI3107,,5,AI3108)</f>
        <v>1.2452951052860933E-2</v>
      </c>
    </row>
    <row r="3108" spans="34:36" ht="11.25" customHeight="1" x14ac:dyDescent="0.25">
      <c r="AH3108" s="198" t="s">
        <v>135</v>
      </c>
      <c r="AI3108" s="156">
        <f>_xll.qlCalendarAdvance("TARGET",AI3107,AH3108,"mf")</f>
        <v>57832</v>
      </c>
      <c r="AJ3108" s="199">
        <f>_xll.xlShmInterpRateFwd(curveName,AI3108,,5,AI3109)</f>
        <v>1.244439743065712E-2</v>
      </c>
    </row>
    <row r="3109" spans="34:36" ht="11.25" customHeight="1" x14ac:dyDescent="0.25">
      <c r="AH3109" s="198" t="s">
        <v>135</v>
      </c>
      <c r="AI3109" s="156">
        <f>_xll.qlCalendarAdvance("TARGET",AI3108,AH3109,"mf")</f>
        <v>57839</v>
      </c>
      <c r="AJ3109" s="199">
        <f>_xll.xlShmInterpRateFwd(curveName,AI3109,,5,AI3110)</f>
        <v>1.2435857802442831E-2</v>
      </c>
    </row>
    <row r="3110" spans="34:36" ht="11.25" customHeight="1" x14ac:dyDescent="0.25">
      <c r="AH3110" s="198" t="s">
        <v>135</v>
      </c>
      <c r="AI3110" s="156">
        <f>_xll.qlCalendarAdvance("TARGET",AI3109,AH3110,"mf")</f>
        <v>57846</v>
      </c>
      <c r="AJ3110" s="199">
        <f>_xll.xlShmInterpRateFwd(curveName,AI3110,,5,AI3111)</f>
        <v>1.2427332212250805E-2</v>
      </c>
    </row>
    <row r="3111" spans="34:36" ht="11.25" customHeight="1" x14ac:dyDescent="0.25">
      <c r="AH3111" s="198" t="s">
        <v>135</v>
      </c>
      <c r="AI3111" s="156">
        <f>_xll.qlCalendarAdvance("TARGET",AI3110,AH3111,"mf")</f>
        <v>57853</v>
      </c>
      <c r="AJ3111" s="199">
        <f>_xll.xlShmInterpRateFwd(curveName,AI3111,,5,AI3112)</f>
        <v>1.2418820704177451E-2</v>
      </c>
    </row>
    <row r="3112" spans="34:36" ht="11.25" customHeight="1" x14ac:dyDescent="0.25">
      <c r="AH3112" s="198" t="s">
        <v>135</v>
      </c>
      <c r="AI3112" s="156">
        <f>_xll.qlCalendarAdvance("TARGET",AI3111,AH3112,"mf")</f>
        <v>57860</v>
      </c>
      <c r="AJ3112" s="199">
        <f>_xll.xlShmInterpRateFwd(curveName,AI3112,,5,AI3113)</f>
        <v>1.2410323322249651E-2</v>
      </c>
    </row>
    <row r="3113" spans="34:36" ht="11.25" customHeight="1" x14ac:dyDescent="0.25">
      <c r="AH3113" s="198" t="s">
        <v>135</v>
      </c>
      <c r="AI3113" s="156">
        <f>_xll.qlCalendarAdvance("TARGET",AI3112,AH3113,"mf")</f>
        <v>57867</v>
      </c>
      <c r="AJ3113" s="199">
        <f>_xll.xlShmInterpRateFwd(curveName,AI3113,,5,AI3114)</f>
        <v>1.240184011053479E-2</v>
      </c>
    </row>
    <row r="3114" spans="34:36" ht="11.25" customHeight="1" x14ac:dyDescent="0.25">
      <c r="AH3114" s="198" t="s">
        <v>135</v>
      </c>
      <c r="AI3114" s="156">
        <f>_xll.qlCalendarAdvance("TARGET",AI3113,AH3114,"mf")</f>
        <v>57874</v>
      </c>
      <c r="AJ3114" s="199">
        <f>_xll.xlShmInterpRateFwd(curveName,AI3114,,5,AI3115)</f>
        <v>1.23933711131118E-2</v>
      </c>
    </row>
    <row r="3115" spans="34:36" ht="11.25" customHeight="1" x14ac:dyDescent="0.25">
      <c r="AH3115" s="198" t="s">
        <v>135</v>
      </c>
      <c r="AI3115" s="156">
        <f>_xll.qlCalendarAdvance("TARGET",AI3114,AH3115,"mf")</f>
        <v>57881</v>
      </c>
      <c r="AJ3115" s="199">
        <f>_xll.xlShmInterpRateFwd(curveName,AI3115,,5,AI3116)</f>
        <v>1.2384916374036417E-2</v>
      </c>
    </row>
    <row r="3116" spans="34:36" ht="11.25" customHeight="1" x14ac:dyDescent="0.25">
      <c r="AH3116" s="198" t="s">
        <v>135</v>
      </c>
      <c r="AI3116" s="156">
        <f>_xll.qlCalendarAdvance("TARGET",AI3115,AH3116,"mf")</f>
        <v>57888</v>
      </c>
      <c r="AJ3116" s="199">
        <f>_xll.xlShmInterpRateFwd(curveName,AI3116,,5,AI3117)</f>
        <v>1.237647593736434E-2</v>
      </c>
    </row>
    <row r="3117" spans="34:36" ht="11.25" customHeight="1" x14ac:dyDescent="0.25">
      <c r="AH3117" s="198" t="s">
        <v>135</v>
      </c>
      <c r="AI3117" s="156">
        <f>_xll.qlCalendarAdvance("TARGET",AI3116,AH3117,"mf")</f>
        <v>57895</v>
      </c>
      <c r="AJ3117" s="199">
        <f>_xll.xlShmInterpRateFwd(curveName,AI3117,,5,AI3118)</f>
        <v>1.2368049847151234E-2</v>
      </c>
    </row>
    <row r="3118" spans="34:36" ht="11.25" customHeight="1" x14ac:dyDescent="0.25">
      <c r="AH3118" s="198" t="s">
        <v>135</v>
      </c>
      <c r="AI3118" s="156">
        <f>_xll.qlCalendarAdvance("TARGET",AI3117,AH3118,"mf")</f>
        <v>57902</v>
      </c>
      <c r="AJ3118" s="199">
        <f>_xll.xlShmInterpRateFwd(curveName,AI3118,,5,AI3119)</f>
        <v>1.2359638147470106E-2</v>
      </c>
    </row>
    <row r="3119" spans="34:36" ht="11.25" customHeight="1" x14ac:dyDescent="0.25">
      <c r="AH3119" s="198" t="s">
        <v>135</v>
      </c>
      <c r="AI3119" s="156">
        <f>_xll.qlCalendarAdvance("TARGET",AI3118,AH3119,"mf")</f>
        <v>57909</v>
      </c>
      <c r="AJ3119" s="199">
        <f>_xll.xlShmInterpRateFwd(curveName,AI3119,,5,AI3120)</f>
        <v>1.2351240882364979E-2</v>
      </c>
    </row>
    <row r="3120" spans="34:36" ht="11.25" customHeight="1" x14ac:dyDescent="0.25">
      <c r="AH3120" s="198" t="s">
        <v>135</v>
      </c>
      <c r="AI3120" s="156">
        <f>_xll.qlCalendarAdvance("TARGET",AI3119,AH3120,"mf")</f>
        <v>57916</v>
      </c>
      <c r="AJ3120" s="199">
        <f>_xll.xlShmInterpRateFwd(curveName,AI3120,,5,AI3121)</f>
        <v>1.2342858095926161E-2</v>
      </c>
    </row>
    <row r="3121" spans="34:36" ht="11.25" customHeight="1" x14ac:dyDescent="0.25">
      <c r="AH3121" s="198" t="s">
        <v>135</v>
      </c>
      <c r="AI3121" s="156">
        <f>_xll.qlCalendarAdvance("TARGET",AI3120,AH3121,"mf")</f>
        <v>57923</v>
      </c>
      <c r="AJ3121" s="199">
        <f>_xll.xlShmInterpRateFwd(curveName,AI3121,,5,AI3122)</f>
        <v>1.2334489832191818E-2</v>
      </c>
    </row>
    <row r="3122" spans="34:36" ht="11.25" customHeight="1" x14ac:dyDescent="0.25">
      <c r="AH3122" s="198" t="s">
        <v>135</v>
      </c>
      <c r="AI3122" s="156">
        <f>_xll.qlCalendarAdvance("TARGET",AI3121,AH3122,"mf")</f>
        <v>57930</v>
      </c>
      <c r="AJ3122" s="199">
        <f>_xll.xlShmInterpRateFwd(curveName,AI3122,,5,AI3123)</f>
        <v>1.2326136135229033E-2</v>
      </c>
    </row>
    <row r="3123" spans="34:36" ht="11.25" customHeight="1" x14ac:dyDescent="0.25">
      <c r="AH3123" s="198" t="s">
        <v>135</v>
      </c>
      <c r="AI3123" s="156">
        <f>_xll.qlCalendarAdvance("TARGET",AI3122,AH3123,"mf")</f>
        <v>57937</v>
      </c>
      <c r="AJ3123" s="199">
        <f>_xll.xlShmInterpRateFwd(curveName,AI3123,,5,AI3124)</f>
        <v>1.2317797049093273E-2</v>
      </c>
    </row>
    <row r="3124" spans="34:36" ht="11.25" customHeight="1" x14ac:dyDescent="0.25">
      <c r="AH3124" s="198" t="s">
        <v>135</v>
      </c>
      <c r="AI3124" s="156">
        <f>_xll.qlCalendarAdvance("TARGET",AI3123,AH3124,"mf")</f>
        <v>57944</v>
      </c>
      <c r="AJ3124" s="199">
        <f>_xll.xlShmInterpRateFwd(curveName,AI3124,,5,AI3125)</f>
        <v>1.2309472617874731E-2</v>
      </c>
    </row>
    <row r="3125" spans="34:36" ht="11.25" customHeight="1" x14ac:dyDescent="0.25">
      <c r="AH3125" s="198" t="s">
        <v>135</v>
      </c>
      <c r="AI3125" s="156">
        <f>_xll.qlCalendarAdvance("TARGET",AI3124,AH3125,"mf")</f>
        <v>57951</v>
      </c>
      <c r="AJ3125" s="199">
        <f>_xll.xlShmInterpRateFwd(curveName,AI3125,,5,AI3126)</f>
        <v>1.2301162885570892E-2</v>
      </c>
    </row>
    <row r="3126" spans="34:36" ht="11.25" customHeight="1" x14ac:dyDescent="0.25">
      <c r="AH3126" s="198" t="s">
        <v>135</v>
      </c>
      <c r="AI3126" s="156">
        <f>_xll.qlCalendarAdvance("TARGET",AI3125,AH3126,"mf")</f>
        <v>57958</v>
      </c>
      <c r="AJ3126" s="199">
        <f>_xll.xlShmInterpRateFwd(curveName,AI3126,,5,AI3127)</f>
        <v>1.2292867896312426E-2</v>
      </c>
    </row>
    <row r="3127" spans="34:36" ht="11.25" customHeight="1" x14ac:dyDescent="0.25">
      <c r="AH3127" s="198" t="s">
        <v>135</v>
      </c>
      <c r="AI3127" s="156">
        <f>_xll.qlCalendarAdvance("TARGET",AI3126,AH3127,"mf")</f>
        <v>57965</v>
      </c>
      <c r="AJ3127" s="199">
        <f>_xll.xlShmInterpRateFwd(curveName,AI3127,,5,AI3128)</f>
        <v>1.2284587694119926E-2</v>
      </c>
    </row>
    <row r="3128" spans="34:36" ht="11.25" customHeight="1" x14ac:dyDescent="0.25">
      <c r="AH3128" s="198" t="s">
        <v>135</v>
      </c>
      <c r="AI3128" s="156">
        <f>_xll.qlCalendarAdvance("TARGET",AI3127,AH3128,"mf")</f>
        <v>57972</v>
      </c>
      <c r="AJ3128" s="199">
        <f>_xll.xlShmInterpRateFwd(curveName,AI3128,,5,AI3129)</f>
        <v>1.2276322323089249E-2</v>
      </c>
    </row>
    <row r="3129" spans="34:36" ht="11.25" customHeight="1" x14ac:dyDescent="0.25">
      <c r="AH3129" s="198" t="s">
        <v>135</v>
      </c>
      <c r="AI3129" s="156">
        <f>_xll.qlCalendarAdvance("TARGET",AI3128,AH3129,"mf")</f>
        <v>57979</v>
      </c>
      <c r="AJ3129" s="199">
        <f>_xll.xlShmInterpRateFwd(curveName,AI3129,,5,AI3130)</f>
        <v>1.2268071827211966E-2</v>
      </c>
    </row>
    <row r="3130" spans="34:36" ht="11.25" customHeight="1" x14ac:dyDescent="0.25">
      <c r="AH3130" s="198" t="s">
        <v>135</v>
      </c>
      <c r="AI3130" s="156">
        <f>_xll.qlCalendarAdvance("TARGET",AI3129,AH3130,"mf")</f>
        <v>57986</v>
      </c>
      <c r="AJ3130" s="199">
        <f>_xll.xlShmInterpRateFwd(curveName,AI3130,,5,AI3131)</f>
        <v>1.2259836250635994E-2</v>
      </c>
    </row>
    <row r="3131" spans="34:36" ht="11.25" customHeight="1" x14ac:dyDescent="0.25">
      <c r="AH3131" s="198" t="s">
        <v>135</v>
      </c>
      <c r="AI3131" s="156">
        <f>_xll.qlCalendarAdvance("TARGET",AI3130,AH3131,"mf")</f>
        <v>57993</v>
      </c>
      <c r="AJ3131" s="199">
        <f>_xll.xlShmInterpRateFwd(curveName,AI3131,,5,AI3132)</f>
        <v>1.2251615637381811E-2</v>
      </c>
    </row>
    <row r="3132" spans="34:36" ht="11.25" customHeight="1" x14ac:dyDescent="0.25">
      <c r="AH3132" s="198" t="s">
        <v>135</v>
      </c>
      <c r="AI3132" s="156">
        <f>_xll.qlCalendarAdvance("TARGET",AI3131,AH3132,"mf")</f>
        <v>58000</v>
      </c>
      <c r="AJ3132" s="199">
        <f>_xll.xlShmInterpRateFwd(curveName,AI3132,,5,AI3133)</f>
        <v>1.2243410031487229E-2</v>
      </c>
    </row>
    <row r="3133" spans="34:36" ht="11.25" customHeight="1" x14ac:dyDescent="0.25">
      <c r="AH3133" s="198" t="s">
        <v>135</v>
      </c>
      <c r="AI3133" s="156">
        <f>_xll.qlCalendarAdvance("TARGET",AI3132,AH3133,"mf")</f>
        <v>58007</v>
      </c>
      <c r="AJ3133" s="199">
        <f>_xll.xlShmInterpRateFwd(curveName,AI3133,,5,AI3134)</f>
        <v>1.2235219477036369E-2</v>
      </c>
    </row>
    <row r="3134" spans="34:36" ht="11.25" customHeight="1" x14ac:dyDescent="0.25">
      <c r="AH3134" s="198" t="s">
        <v>135</v>
      </c>
      <c r="AI3134" s="156">
        <f>_xll.qlCalendarAdvance("TARGET",AI3133,AH3134,"mf")</f>
        <v>58014</v>
      </c>
      <c r="AJ3134" s="199">
        <f>_xll.xlShmInterpRateFwd(curveName,AI3134,,5,AI3135)</f>
        <v>1.2227044018119117E-2</v>
      </c>
    </row>
    <row r="3135" spans="34:36" ht="11.25" customHeight="1" x14ac:dyDescent="0.25">
      <c r="AH3135" s="198" t="s">
        <v>135</v>
      </c>
      <c r="AI3135" s="156">
        <f>_xll.qlCalendarAdvance("TARGET",AI3134,AH3135,"mf")</f>
        <v>58021</v>
      </c>
      <c r="AJ3135" s="199">
        <f>_xll.xlShmInterpRateFwd(curveName,AI3135,,5,AI3136)</f>
        <v>1.2218883698738449E-2</v>
      </c>
    </row>
    <row r="3136" spans="34:36" ht="11.25" customHeight="1" x14ac:dyDescent="0.25">
      <c r="AH3136" s="198" t="s">
        <v>135</v>
      </c>
      <c r="AI3136" s="156">
        <f>_xll.qlCalendarAdvance("TARGET",AI3135,AH3136,"mf")</f>
        <v>58028</v>
      </c>
      <c r="AJ3136" s="199">
        <f>_xll.xlShmInterpRateFwd(curveName,AI3136,,5,AI3137)</f>
        <v>1.2210738562984191E-2</v>
      </c>
    </row>
    <row r="3137" spans="34:36" ht="11.25" customHeight="1" x14ac:dyDescent="0.25">
      <c r="AH3137" s="198" t="s">
        <v>135</v>
      </c>
      <c r="AI3137" s="156">
        <f>_xll.qlCalendarAdvance("TARGET",AI3136,AH3137,"mf")</f>
        <v>58035</v>
      </c>
      <c r="AJ3137" s="199">
        <f>_xll.xlShmInterpRateFwd(curveName,AI3137,,5,AI3138)</f>
        <v>1.2202608654928768E-2</v>
      </c>
    </row>
    <row r="3138" spans="34:36" ht="11.25" customHeight="1" x14ac:dyDescent="0.25">
      <c r="AH3138" s="198" t="s">
        <v>135</v>
      </c>
      <c r="AI3138" s="156">
        <f>_xll.qlCalendarAdvance("TARGET",AI3137,AH3138,"mf")</f>
        <v>58042</v>
      </c>
      <c r="AJ3138" s="199">
        <f>_xll.xlShmInterpRateFwd(curveName,AI3138,,5,AI3139)</f>
        <v>1.2194494018632986E-2</v>
      </c>
    </row>
    <row r="3139" spans="34:36" ht="11.25" customHeight="1" x14ac:dyDescent="0.25">
      <c r="AH3139" s="198" t="s">
        <v>135</v>
      </c>
      <c r="AI3139" s="156">
        <f>_xll.qlCalendarAdvance("TARGET",AI3138,AH3139,"mf")</f>
        <v>58049</v>
      </c>
      <c r="AJ3139" s="199">
        <f>_xll.xlShmInterpRateFwd(curveName,AI3139,,5,AI3140)</f>
        <v>1.218639469813446E-2</v>
      </c>
    </row>
    <row r="3140" spans="34:36" ht="11.25" customHeight="1" x14ac:dyDescent="0.25">
      <c r="AH3140" s="198" t="s">
        <v>135</v>
      </c>
      <c r="AI3140" s="156">
        <f>_xll.qlCalendarAdvance("TARGET",AI3139,AH3140,"mf")</f>
        <v>58056</v>
      </c>
      <c r="AJ3140" s="199">
        <f>_xll.xlShmInterpRateFwd(curveName,AI3140,,5,AI3141)</f>
        <v>1.2178310737499738E-2</v>
      </c>
    </row>
    <row r="3141" spans="34:36" ht="11.25" customHeight="1" x14ac:dyDescent="0.25">
      <c r="AH3141" s="198" t="s">
        <v>135</v>
      </c>
      <c r="AI3141" s="156">
        <f>_xll.qlCalendarAdvance("TARGET",AI3140,AH3141,"mf")</f>
        <v>58063</v>
      </c>
      <c r="AJ3141" s="199">
        <f>_xll.xlShmInterpRateFwd(curveName,AI3141,,5,AI3142)</f>
        <v>1.2169869507251537E-2</v>
      </c>
    </row>
    <row r="3142" spans="34:36" ht="11.25" customHeight="1" x14ac:dyDescent="0.25">
      <c r="AH3142" s="198" t="s">
        <v>135</v>
      </c>
      <c r="AI3142" s="156">
        <f>_xll.qlCalendarAdvance("TARGET",AI3141,AH3142,"mf")</f>
        <v>58071</v>
      </c>
      <c r="AJ3142" s="199">
        <f>_xll.xlShmInterpRateFwd(curveName,AI3142,,5,AI3143)</f>
        <v>1.2161039891618786E-2</v>
      </c>
    </row>
    <row r="3143" spans="34:36" ht="11.25" customHeight="1" x14ac:dyDescent="0.25">
      <c r="AH3143" s="198" t="s">
        <v>135</v>
      </c>
      <c r="AI3143" s="156">
        <f>_xll.qlCalendarAdvance("TARGET",AI3142,AH3143,"mf")</f>
        <v>58078</v>
      </c>
      <c r="AJ3143" s="199">
        <f>_xll.xlShmInterpRateFwd(curveName,AI3143,,5,AI3144)</f>
        <v>1.2153004491726821E-2</v>
      </c>
    </row>
    <row r="3144" spans="34:36" ht="11.25" customHeight="1" x14ac:dyDescent="0.25">
      <c r="AH3144" s="198" t="s">
        <v>135</v>
      </c>
      <c r="AI3144" s="156">
        <f>_xll.qlCalendarAdvance("TARGET",AI3143,AH3144,"mf")</f>
        <v>58085</v>
      </c>
      <c r="AJ3144" s="199">
        <f>_xll.xlShmInterpRateFwd(curveName,AI3144,,5,AI3145)</f>
        <v>1.2144984634229156E-2</v>
      </c>
    </row>
    <row r="3145" spans="34:36" ht="11.25" customHeight="1" x14ac:dyDescent="0.25">
      <c r="AH3145" s="198" t="s">
        <v>135</v>
      </c>
      <c r="AI3145" s="156">
        <f>_xll.qlCalendarAdvance("TARGET",AI3144,AH3145,"mf")</f>
        <v>58092</v>
      </c>
      <c r="AJ3145" s="199">
        <f>_xll.xlShmInterpRateFwd(curveName,AI3145,,5,AI3146)</f>
        <v>1.2136980363192202E-2</v>
      </c>
    </row>
    <row r="3146" spans="34:36" ht="11.25" customHeight="1" x14ac:dyDescent="0.25">
      <c r="AH3146" s="198" t="s">
        <v>135</v>
      </c>
      <c r="AI3146" s="156">
        <f>_xll.qlCalendarAdvance("TARGET",AI3145,AH3146,"mf")</f>
        <v>58099</v>
      </c>
      <c r="AJ3146" s="199">
        <f>_xll.xlShmInterpRateFwd(curveName,AI3146,,5,AI3147)</f>
        <v>1.2128991722693921E-2</v>
      </c>
    </row>
    <row r="3147" spans="34:36" ht="11.25" customHeight="1" x14ac:dyDescent="0.25">
      <c r="AH3147" s="198" t="s">
        <v>135</v>
      </c>
      <c r="AI3147" s="156">
        <f>_xll.qlCalendarAdvance("TARGET",AI3146,AH3147,"mf")</f>
        <v>58106</v>
      </c>
      <c r="AJ3147" s="199">
        <f>_xll.xlShmInterpRateFwd(curveName,AI3147,,5,AI3148)</f>
        <v>1.2121018756794874E-2</v>
      </c>
    </row>
    <row r="3148" spans="34:36" ht="11.25" customHeight="1" x14ac:dyDescent="0.25">
      <c r="AH3148" s="198" t="s">
        <v>135</v>
      </c>
      <c r="AI3148" s="156">
        <f>_xll.qlCalendarAdvance("TARGET",AI3147,AH3148,"mf")</f>
        <v>58113</v>
      </c>
      <c r="AJ3148" s="199">
        <f>_xll.xlShmInterpRateFwd(curveName,AI3148,,5,AI3149)</f>
        <v>1.2113061509526644E-2</v>
      </c>
    </row>
    <row r="3149" spans="34:36" ht="11.25" customHeight="1" x14ac:dyDescent="0.25">
      <c r="AH3149" s="198" t="s">
        <v>135</v>
      </c>
      <c r="AI3149" s="156">
        <f>_xll.qlCalendarAdvance("TARGET",AI3148,AH3149,"mf")</f>
        <v>58120</v>
      </c>
      <c r="AJ3149" s="199">
        <f>_xll.xlShmInterpRateFwd(curveName,AI3149,,5,AI3150)</f>
        <v>1.2105120024990281E-2</v>
      </c>
    </row>
    <row r="3150" spans="34:36" ht="11.25" customHeight="1" x14ac:dyDescent="0.25">
      <c r="AH3150" s="198" t="s">
        <v>135</v>
      </c>
      <c r="AI3150" s="156">
        <f>_xll.qlCalendarAdvance("TARGET",AI3149,AH3150,"mf")</f>
        <v>58127</v>
      </c>
      <c r="AJ3150" s="199">
        <f>_xll.xlShmInterpRateFwd(curveName,AI3150,,5,AI3151)</f>
        <v>1.2097194347217314E-2</v>
      </c>
    </row>
    <row r="3151" spans="34:36" ht="11.25" customHeight="1" x14ac:dyDescent="0.25">
      <c r="AH3151" s="198" t="s">
        <v>135</v>
      </c>
      <c r="AI3151" s="156">
        <f>_xll.qlCalendarAdvance("TARGET",AI3150,AH3151,"mf")</f>
        <v>58134</v>
      </c>
      <c r="AJ3151" s="199">
        <f>_xll.xlShmInterpRateFwd(curveName,AI3151,,5,AI3152)</f>
        <v>1.2089284520279788E-2</v>
      </c>
    </row>
    <row r="3152" spans="34:36" ht="11.25" customHeight="1" x14ac:dyDescent="0.25">
      <c r="AH3152" s="198" t="s">
        <v>135</v>
      </c>
      <c r="AI3152" s="156">
        <f>_xll.qlCalendarAdvance("TARGET",AI3151,AH3152,"mf")</f>
        <v>58141</v>
      </c>
      <c r="AJ3152" s="199">
        <f>_xll.xlShmInterpRateFwd(curveName,AI3152,,5,AI3153)</f>
        <v>1.2081390588238143E-2</v>
      </c>
    </row>
    <row r="3153" spans="34:36" ht="11.25" customHeight="1" x14ac:dyDescent="0.25">
      <c r="AH3153" s="198" t="s">
        <v>135</v>
      </c>
      <c r="AI3153" s="156">
        <f>_xll.qlCalendarAdvance("TARGET",AI3152,AH3153,"mf")</f>
        <v>58148</v>
      </c>
      <c r="AJ3153" s="199">
        <f>_xll.xlShmInterpRateFwd(curveName,AI3153,,5,AI3154)</f>
        <v>1.2073512595141203E-2</v>
      </c>
    </row>
    <row r="3154" spans="34:36" ht="11.25" customHeight="1" x14ac:dyDescent="0.25">
      <c r="AH3154" s="198" t="s">
        <v>135</v>
      </c>
      <c r="AI3154" s="156">
        <f>_xll.qlCalendarAdvance("TARGET",AI3153,AH3154,"mf")</f>
        <v>58155</v>
      </c>
      <c r="AJ3154" s="199">
        <f>_xll.xlShmInterpRateFwd(curveName,AI3154,,5,AI3155)</f>
        <v>1.2066012023605079E-2</v>
      </c>
    </row>
    <row r="3155" spans="34:36" ht="11.25" customHeight="1" x14ac:dyDescent="0.25">
      <c r="AH3155" s="198" t="s">
        <v>135</v>
      </c>
      <c r="AI3155" s="156">
        <f>_xll.qlCalendarAdvance("TARGET",AI3154,AH3155,"mf")</f>
        <v>58161</v>
      </c>
      <c r="AJ3155" s="199">
        <f>_xll.xlShmInterpRateFwd(curveName,AI3155,,5,AI3156)</f>
        <v>1.2058924473879396E-2</v>
      </c>
    </row>
    <row r="3156" spans="34:36" ht="11.25" customHeight="1" x14ac:dyDescent="0.25">
      <c r="AH3156" s="198" t="s">
        <v>135</v>
      </c>
      <c r="AI3156" s="156">
        <f>_xll.qlCalendarAdvance("TARGET",AI3155,AH3156,"mf")</f>
        <v>58168</v>
      </c>
      <c r="AJ3156" s="199">
        <f>_xll.xlShmInterpRateFwd(curveName,AI3156,,5,AI3157)</f>
        <v>1.2051092263439584E-2</v>
      </c>
    </row>
    <row r="3157" spans="34:36" ht="11.25" customHeight="1" x14ac:dyDescent="0.25">
      <c r="AH3157" s="198" t="s">
        <v>135</v>
      </c>
      <c r="AI3157" s="156">
        <f>_xll.qlCalendarAdvance("TARGET",AI3156,AH3157,"mf")</f>
        <v>58175</v>
      </c>
      <c r="AJ3157" s="199">
        <f>_xll.xlShmInterpRateFwd(curveName,AI3157,,5,AI3158)</f>
        <v>1.2043276161921346E-2</v>
      </c>
    </row>
    <row r="3158" spans="34:36" ht="11.25" customHeight="1" x14ac:dyDescent="0.25">
      <c r="AH3158" s="198" t="s">
        <v>135</v>
      </c>
      <c r="AI3158" s="156">
        <f>_xll.qlCalendarAdvance("TARGET",AI3157,AH3158,"mf")</f>
        <v>58182</v>
      </c>
      <c r="AJ3158" s="199">
        <f>_xll.xlShmInterpRateFwd(curveName,AI3158,,5,AI3159)</f>
        <v>1.2035476213350235E-2</v>
      </c>
    </row>
    <row r="3159" spans="34:36" ht="11.25" customHeight="1" x14ac:dyDescent="0.25">
      <c r="AH3159" s="198" t="s">
        <v>135</v>
      </c>
      <c r="AI3159" s="156">
        <f>_xll.qlCalendarAdvance("TARGET",AI3158,AH3159,"mf")</f>
        <v>58189</v>
      </c>
      <c r="AJ3159" s="199">
        <f>_xll.xlShmInterpRateFwd(curveName,AI3159,,5,AI3160)</f>
        <v>1.2027335448101372E-2</v>
      </c>
    </row>
    <row r="3160" spans="34:36" ht="11.25" customHeight="1" x14ac:dyDescent="0.25">
      <c r="AH3160" s="198" t="s">
        <v>135</v>
      </c>
      <c r="AI3160" s="156">
        <f>_xll.qlCalendarAdvance("TARGET",AI3159,AH3160,"mf")</f>
        <v>58197</v>
      </c>
      <c r="AJ3160" s="199">
        <f>_xll.xlShmInterpRateFwd(curveName,AI3160,,5,AI3161)</f>
        <v>1.2018816635377974E-2</v>
      </c>
    </row>
    <row r="3161" spans="34:36" ht="11.25" customHeight="1" x14ac:dyDescent="0.25">
      <c r="AH3161" s="198" t="s">
        <v>135</v>
      </c>
      <c r="AI3161" s="156">
        <f>_xll.qlCalendarAdvance("TARGET",AI3160,AH3161,"mf")</f>
        <v>58204</v>
      </c>
      <c r="AJ3161" s="199">
        <f>_xll.xlShmInterpRateFwd(curveName,AI3161,,5,AI3162)</f>
        <v>1.2011067740120769E-2</v>
      </c>
    </row>
    <row r="3162" spans="34:36" ht="11.25" customHeight="1" x14ac:dyDescent="0.25">
      <c r="AH3162" s="198" t="s">
        <v>135</v>
      </c>
      <c r="AI3162" s="156">
        <f>_xll.qlCalendarAdvance("TARGET",AI3161,AH3162,"mf")</f>
        <v>58211</v>
      </c>
      <c r="AJ3162" s="199">
        <f>_xll.xlShmInterpRateFwd(curveName,AI3162,,5,AI3163)</f>
        <v>1.2003335180368307E-2</v>
      </c>
    </row>
    <row r="3163" spans="34:36" ht="11.25" customHeight="1" x14ac:dyDescent="0.25">
      <c r="AH3163" s="198" t="s">
        <v>135</v>
      </c>
      <c r="AI3163" s="156">
        <f>_xll.qlCalendarAdvance("TARGET",AI3162,AH3163,"mf")</f>
        <v>58218</v>
      </c>
      <c r="AJ3163" s="199">
        <f>_xll.xlShmInterpRateFwd(curveName,AI3163,,5,AI3164)</f>
        <v>1.1995619000163403E-2</v>
      </c>
    </row>
    <row r="3164" spans="34:36" ht="11.25" customHeight="1" x14ac:dyDescent="0.25">
      <c r="AH3164" s="198" t="s">
        <v>135</v>
      </c>
      <c r="AI3164" s="156">
        <f>_xll.qlCalendarAdvance("TARGET",AI3163,AH3164,"mf")</f>
        <v>58225</v>
      </c>
      <c r="AJ3164" s="199">
        <f>_xll.xlShmInterpRateFwd(curveName,AI3164,,5,AI3165)</f>
        <v>1.1987919243583592E-2</v>
      </c>
    </row>
    <row r="3165" spans="34:36" ht="11.25" customHeight="1" x14ac:dyDescent="0.25">
      <c r="AH3165" s="198" t="s">
        <v>135</v>
      </c>
      <c r="AI3165" s="156">
        <f>_xll.qlCalendarAdvance("TARGET",AI3164,AH3165,"mf")</f>
        <v>58232</v>
      </c>
      <c r="AJ3165" s="199">
        <f>_xll.xlShmInterpRateFwd(curveName,AI3165,,5,AI3166)</f>
        <v>1.1980235954694806E-2</v>
      </c>
    </row>
    <row r="3166" spans="34:36" ht="11.25" customHeight="1" x14ac:dyDescent="0.25">
      <c r="AH3166" s="198" t="s">
        <v>135</v>
      </c>
      <c r="AI3166" s="156">
        <f>_xll.qlCalendarAdvance("TARGET",AI3165,AH3166,"mf")</f>
        <v>58239</v>
      </c>
      <c r="AJ3166" s="199">
        <f>_xll.xlShmInterpRateFwd(curveName,AI3166,,5,AI3167)</f>
        <v>1.1972569177551379E-2</v>
      </c>
    </row>
    <row r="3167" spans="34:36" ht="11.25" customHeight="1" x14ac:dyDescent="0.25">
      <c r="AH3167" s="198" t="s">
        <v>135</v>
      </c>
      <c r="AI3167" s="156">
        <f>_xll.qlCalendarAdvance("TARGET",AI3166,AH3167,"mf")</f>
        <v>58246</v>
      </c>
      <c r="AJ3167" s="199">
        <f>_xll.xlShmInterpRateFwd(curveName,AI3167,,5,AI3168)</f>
        <v>1.1964918956201824E-2</v>
      </c>
    </row>
    <row r="3168" spans="34:36" ht="11.25" customHeight="1" x14ac:dyDescent="0.25">
      <c r="AH3168" s="198" t="s">
        <v>135</v>
      </c>
      <c r="AI3168" s="156">
        <f>_xll.qlCalendarAdvance("TARGET",AI3167,AH3168,"mf")</f>
        <v>58253</v>
      </c>
      <c r="AJ3168" s="199">
        <f>_xll.xlShmInterpRateFwd(curveName,AI3168,,5,AI3169)</f>
        <v>1.1957285334723598E-2</v>
      </c>
    </row>
    <row r="3169" spans="34:36" ht="11.25" customHeight="1" x14ac:dyDescent="0.25">
      <c r="AH3169" s="198" t="s">
        <v>135</v>
      </c>
      <c r="AI3169" s="156">
        <f>_xll.qlCalendarAdvance("TARGET",AI3168,AH3169,"mf")</f>
        <v>58260</v>
      </c>
      <c r="AJ3169" s="199">
        <f>_xll.xlShmInterpRateFwd(curveName,AI3169,,5,AI3170)</f>
        <v>1.1949668357176759E-2</v>
      </c>
    </row>
    <row r="3170" spans="34:36" ht="11.25" customHeight="1" x14ac:dyDescent="0.25">
      <c r="AH3170" s="198" t="s">
        <v>135</v>
      </c>
      <c r="AI3170" s="156">
        <f>_xll.qlCalendarAdvance("TARGET",AI3169,AH3170,"mf")</f>
        <v>58267</v>
      </c>
      <c r="AJ3170" s="199">
        <f>_xll.xlShmInterpRateFwd(curveName,AI3170,,5,AI3171)</f>
        <v>1.1942068067598182E-2</v>
      </c>
    </row>
    <row r="3171" spans="34:36" ht="11.25" customHeight="1" x14ac:dyDescent="0.25">
      <c r="AH3171" s="198" t="s">
        <v>135</v>
      </c>
      <c r="AI3171" s="156">
        <f>_xll.qlCalendarAdvance("TARGET",AI3170,AH3171,"mf")</f>
        <v>58274</v>
      </c>
      <c r="AJ3171" s="199">
        <f>_xll.xlShmInterpRateFwd(curveName,AI3171,,5,AI3172)</f>
        <v>1.1934484510094224E-2</v>
      </c>
    </row>
    <row r="3172" spans="34:36" ht="11.25" customHeight="1" x14ac:dyDescent="0.25">
      <c r="AH3172" s="198" t="s">
        <v>135</v>
      </c>
      <c r="AI3172" s="156">
        <f>_xll.qlCalendarAdvance("TARGET",AI3171,AH3172,"mf")</f>
        <v>58281</v>
      </c>
      <c r="AJ3172" s="199">
        <f>_xll.xlShmInterpRateFwd(curveName,AI3172,,5,AI3173)</f>
        <v>1.1926917728661177E-2</v>
      </c>
    </row>
    <row r="3173" spans="34:36" ht="11.25" customHeight="1" x14ac:dyDescent="0.25">
      <c r="AH3173" s="198" t="s">
        <v>135</v>
      </c>
      <c r="AI3173" s="156">
        <f>_xll.qlCalendarAdvance("TARGET",AI3172,AH3173,"mf")</f>
        <v>58288</v>
      </c>
      <c r="AJ3173" s="199">
        <f>_xll.xlShmInterpRateFwd(curveName,AI3173,,5,AI3174)</f>
        <v>1.1919367767434312E-2</v>
      </c>
    </row>
    <row r="3174" spans="34:36" ht="11.25" customHeight="1" x14ac:dyDescent="0.25">
      <c r="AH3174" s="198" t="s">
        <v>135</v>
      </c>
      <c r="AI3174" s="156">
        <f>_xll.qlCalendarAdvance("TARGET",AI3173,AH3174,"mf")</f>
        <v>58295</v>
      </c>
      <c r="AJ3174" s="199">
        <f>_xll.xlShmInterpRateFwd(curveName,AI3174,,5,AI3175)</f>
        <v>1.1911834670409892E-2</v>
      </c>
    </row>
    <row r="3175" spans="34:36" ht="11.25" customHeight="1" x14ac:dyDescent="0.25">
      <c r="AH3175" s="198" t="s">
        <v>135</v>
      </c>
      <c r="AI3175" s="156">
        <f>_xll.qlCalendarAdvance("TARGET",AI3174,AH3175,"mf")</f>
        <v>58302</v>
      </c>
      <c r="AJ3175" s="199">
        <f>_xll.xlShmInterpRateFwd(curveName,AI3175,,5,AI3176)</f>
        <v>1.1904318481671025E-2</v>
      </c>
    </row>
    <row r="3176" spans="34:36" ht="11.25" customHeight="1" x14ac:dyDescent="0.25">
      <c r="AH3176" s="198" t="s">
        <v>135</v>
      </c>
      <c r="AI3176" s="156">
        <f>_xll.qlCalendarAdvance("TARGET",AI3175,AH3176,"mf")</f>
        <v>58309</v>
      </c>
      <c r="AJ3176" s="199">
        <f>_xll.xlShmInterpRateFwd(curveName,AI3176,,5,AI3177)</f>
        <v>1.1896819245295018E-2</v>
      </c>
    </row>
    <row r="3177" spans="34:36" ht="11.25" customHeight="1" x14ac:dyDescent="0.25">
      <c r="AH3177" s="198" t="s">
        <v>135</v>
      </c>
      <c r="AI3177" s="156">
        <f>_xll.qlCalendarAdvance("TARGET",AI3176,AH3177,"mf")</f>
        <v>58316</v>
      </c>
      <c r="AJ3177" s="199">
        <f>_xll.xlShmInterpRateFwd(curveName,AI3177,,5,AI3178)</f>
        <v>1.1889337005335985E-2</v>
      </c>
    </row>
    <row r="3178" spans="34:36" ht="11.25" customHeight="1" x14ac:dyDescent="0.25">
      <c r="AH3178" s="198" t="s">
        <v>135</v>
      </c>
      <c r="AI3178" s="156">
        <f>_xll.qlCalendarAdvance("TARGET",AI3177,AH3178,"mf")</f>
        <v>58323</v>
      </c>
      <c r="AJ3178" s="199">
        <f>_xll.xlShmInterpRateFwd(curveName,AI3178,,5,AI3179)</f>
        <v>1.1881871805813283E-2</v>
      </c>
    </row>
    <row r="3179" spans="34:36" ht="11.25" customHeight="1" x14ac:dyDescent="0.25">
      <c r="AH3179" s="198" t="s">
        <v>135</v>
      </c>
      <c r="AI3179" s="156">
        <f>_xll.qlCalendarAdvance("TARGET",AI3178,AH3179,"mf")</f>
        <v>58330</v>
      </c>
      <c r="AJ3179" s="199">
        <f>_xll.xlShmInterpRateFwd(curveName,AI3179,,5,AI3180)</f>
        <v>1.1874423690856284E-2</v>
      </c>
    </row>
    <row r="3180" spans="34:36" ht="11.25" customHeight="1" x14ac:dyDescent="0.25">
      <c r="AH3180" s="198" t="s">
        <v>135</v>
      </c>
      <c r="AI3180" s="156">
        <f>_xll.qlCalendarAdvance("TARGET",AI3179,AH3180,"mf")</f>
        <v>58337</v>
      </c>
      <c r="AJ3180" s="199">
        <f>_xll.xlShmInterpRateFwd(curveName,AI3180,,5,AI3181)</f>
        <v>1.1866992704478517E-2</v>
      </c>
    </row>
    <row r="3181" spans="34:36" ht="11.25" customHeight="1" x14ac:dyDescent="0.25">
      <c r="AH3181" s="198" t="s">
        <v>135</v>
      </c>
      <c r="AI3181" s="156">
        <f>_xll.qlCalendarAdvance("TARGET",AI3180,AH3181,"mf")</f>
        <v>58344</v>
      </c>
      <c r="AJ3181" s="199">
        <f>_xll.xlShmInterpRateFwd(curveName,AI3181,,5,AI3182)</f>
        <v>1.1859578890745617E-2</v>
      </c>
    </row>
    <row r="3182" spans="34:36" ht="11.25" customHeight="1" x14ac:dyDescent="0.25">
      <c r="AH3182" s="198" t="s">
        <v>135</v>
      </c>
      <c r="AI3182" s="156">
        <f>_xll.qlCalendarAdvance("TARGET",AI3181,AH3182,"mf")</f>
        <v>58351</v>
      </c>
      <c r="AJ3182" s="199">
        <f>_xll.xlShmInterpRateFwd(curveName,AI3182,,5,AI3183)</f>
        <v>1.1852182293734781E-2</v>
      </c>
    </row>
    <row r="3183" spans="34:36" ht="11.25" customHeight="1" x14ac:dyDescent="0.25">
      <c r="AH3183" s="198" t="s">
        <v>135</v>
      </c>
      <c r="AI3183" s="156">
        <f>_xll.qlCalendarAdvance("TARGET",AI3182,AH3183,"mf")</f>
        <v>58358</v>
      </c>
      <c r="AJ3183" s="199">
        <f>_xll.xlShmInterpRateFwd(curveName,AI3183,,5,AI3184)</f>
        <v>1.1844802957482659E-2</v>
      </c>
    </row>
    <row r="3184" spans="34:36" ht="11.25" customHeight="1" x14ac:dyDescent="0.25">
      <c r="AH3184" s="198" t="s">
        <v>135</v>
      </c>
      <c r="AI3184" s="156">
        <f>_xll.qlCalendarAdvance("TARGET",AI3183,AH3184,"mf")</f>
        <v>58365</v>
      </c>
      <c r="AJ3184" s="199">
        <f>_xll.xlShmInterpRateFwd(curveName,AI3184,,5,AI3185)</f>
        <v>1.1837440926072208E-2</v>
      </c>
    </row>
    <row r="3185" spans="34:36" ht="11.25" customHeight="1" x14ac:dyDescent="0.25">
      <c r="AH3185" s="198" t="s">
        <v>135</v>
      </c>
      <c r="AI3185" s="156">
        <f>_xll.qlCalendarAdvance("TARGET",AI3184,AH3185,"mf")</f>
        <v>58372</v>
      </c>
      <c r="AJ3185" s="199">
        <f>_xll.xlShmInterpRateFwd(curveName,AI3185,,5,AI3186)</f>
        <v>1.1830096243557416E-2</v>
      </c>
    </row>
    <row r="3186" spans="34:36" ht="11.25" customHeight="1" x14ac:dyDescent="0.25">
      <c r="AH3186" s="198" t="s">
        <v>135</v>
      </c>
      <c r="AI3186" s="156">
        <f>_xll.qlCalendarAdvance("TARGET",AI3185,AH3186,"mf")</f>
        <v>58379</v>
      </c>
      <c r="AJ3186" s="199">
        <f>_xll.xlShmInterpRateFwd(curveName,AI3186,,5,AI3187)</f>
        <v>1.1822768953986467E-2</v>
      </c>
    </row>
    <row r="3187" spans="34:36" ht="11.25" customHeight="1" x14ac:dyDescent="0.25">
      <c r="AH3187" s="198" t="s">
        <v>135</v>
      </c>
      <c r="AI3187" s="156">
        <f>_xll.qlCalendarAdvance("TARGET",AI3186,AH3187,"mf")</f>
        <v>58386</v>
      </c>
      <c r="AJ3187" s="199">
        <f>_xll.xlShmInterpRateFwd(curveName,AI3187,,5,AI3188)</f>
        <v>1.1815459101448067E-2</v>
      </c>
    </row>
    <row r="3188" spans="34:36" ht="11.25" customHeight="1" x14ac:dyDescent="0.25">
      <c r="AH3188" s="198" t="s">
        <v>135</v>
      </c>
      <c r="AI3188" s="156">
        <f>_xll.qlCalendarAdvance("TARGET",AI3187,AH3188,"mf")</f>
        <v>58393</v>
      </c>
      <c r="AJ3188" s="199">
        <f>_xll.xlShmInterpRateFwd(curveName,AI3188,,5,AI3189)</f>
        <v>1.1808166729972994E-2</v>
      </c>
    </row>
    <row r="3189" spans="34:36" ht="11.25" customHeight="1" x14ac:dyDescent="0.25">
      <c r="AH3189" s="198" t="s">
        <v>135</v>
      </c>
      <c r="AI3189" s="156">
        <f>_xll.qlCalendarAdvance("TARGET",AI3188,AH3189,"mf")</f>
        <v>58400</v>
      </c>
      <c r="AJ3189" s="199">
        <f>_xll.xlShmInterpRateFwd(curveName,AI3189,,5,AI3190)</f>
        <v>1.1800891883620967E-2</v>
      </c>
    </row>
    <row r="3190" spans="34:36" ht="11.25" customHeight="1" x14ac:dyDescent="0.25">
      <c r="AH3190" s="198" t="s">
        <v>135</v>
      </c>
      <c r="AI3190" s="156">
        <f>_xll.qlCalendarAdvance("TARGET",AI3189,AH3190,"mf")</f>
        <v>58407</v>
      </c>
      <c r="AJ3190" s="199">
        <f>_xll.xlShmInterpRateFwd(curveName,AI3190,,5,AI3191)</f>
        <v>1.1793634606474864E-2</v>
      </c>
    </row>
    <row r="3191" spans="34:36" ht="11.25" customHeight="1" x14ac:dyDescent="0.25">
      <c r="AH3191" s="198" t="s">
        <v>135</v>
      </c>
      <c r="AI3191" s="156">
        <f>_xll.qlCalendarAdvance("TARGET",AI3190,AH3191,"mf")</f>
        <v>58414</v>
      </c>
      <c r="AJ3191" s="199">
        <f>_xll.xlShmInterpRateFwd(curveName,AI3191,,5,AI3192)</f>
        <v>1.1786394942594373E-2</v>
      </c>
    </row>
    <row r="3192" spans="34:36" ht="11.25" customHeight="1" x14ac:dyDescent="0.25">
      <c r="AH3192" s="198" t="s">
        <v>135</v>
      </c>
      <c r="AI3192" s="156">
        <f>_xll.qlCalendarAdvance("TARGET",AI3191,AH3192,"mf")</f>
        <v>58421</v>
      </c>
      <c r="AJ3192" s="199">
        <f>_xll.xlShmInterpRateFwd(curveName,AI3192,,5,AI3193)</f>
        <v>1.1779172936004428E-2</v>
      </c>
    </row>
    <row r="3193" spans="34:36" ht="11.25" customHeight="1" x14ac:dyDescent="0.25">
      <c r="AH3193" s="198" t="s">
        <v>135</v>
      </c>
      <c r="AI3193" s="156">
        <f>_xll.qlCalendarAdvance("TARGET",AI3192,AH3193,"mf")</f>
        <v>58428</v>
      </c>
      <c r="AJ3193" s="199">
        <f>_xll.xlShmInterpRateFwd(curveName,AI3193,,5,AI3194)</f>
        <v>1.1770997258493359E-2</v>
      </c>
    </row>
    <row r="3194" spans="34:36" ht="11.25" customHeight="1" x14ac:dyDescent="0.25">
      <c r="AH3194" s="198" t="s">
        <v>135</v>
      </c>
      <c r="AI3194" s="156">
        <f>_xll.qlCalendarAdvance("TARGET",AI3193,AH3194,"mf")</f>
        <v>58438</v>
      </c>
      <c r="AJ3194" s="199">
        <f>_xll.xlShmInterpRateFwd(curveName,AI3194,,5,AI3195)</f>
        <v>1.1761707560059963E-2</v>
      </c>
    </row>
    <row r="3195" spans="34:36" ht="11.25" customHeight="1" x14ac:dyDescent="0.25">
      <c r="AH3195" s="198" t="s">
        <v>135</v>
      </c>
      <c r="AI3195" s="156">
        <f>_xll.qlCalendarAdvance("TARGET",AI3194,AH3195,"mf")</f>
        <v>58445</v>
      </c>
      <c r="AJ3195" s="199">
        <f>_xll.xlShmInterpRateFwd(curveName,AI3195,,5,AI3196)</f>
        <v>1.1754546427359668E-2</v>
      </c>
    </row>
    <row r="3196" spans="34:36" ht="11.25" customHeight="1" x14ac:dyDescent="0.25">
      <c r="AH3196" s="198" t="s">
        <v>135</v>
      </c>
      <c r="AI3196" s="156">
        <f>_xll.qlCalendarAdvance("TARGET",AI3195,AH3196,"mf")</f>
        <v>58452</v>
      </c>
      <c r="AJ3196" s="199">
        <f>_xll.xlShmInterpRateFwd(curveName,AI3196,,5,AI3197)</f>
        <v>1.1747403147086099E-2</v>
      </c>
    </row>
    <row r="3197" spans="34:36" ht="11.25" customHeight="1" x14ac:dyDescent="0.25">
      <c r="AH3197" s="198" t="s">
        <v>135</v>
      </c>
      <c r="AI3197" s="156">
        <f>_xll.qlCalendarAdvance("TARGET",AI3196,AH3197,"mf")</f>
        <v>58459</v>
      </c>
      <c r="AJ3197" s="199">
        <f>_xll.xlShmInterpRateFwd(curveName,AI3197,,5,AI3198)</f>
        <v>1.1740277763322034E-2</v>
      </c>
    </row>
    <row r="3198" spans="34:36" ht="11.25" customHeight="1" x14ac:dyDescent="0.25">
      <c r="AH3198" s="198" t="s">
        <v>135</v>
      </c>
      <c r="AI3198" s="156">
        <f>_xll.qlCalendarAdvance("TARGET",AI3197,AH3198,"mf")</f>
        <v>58466</v>
      </c>
      <c r="AJ3198" s="199">
        <f>_xll.xlShmInterpRateFwd(curveName,AI3198,,5,AI3199)</f>
        <v>1.1733170320121286E-2</v>
      </c>
    </row>
    <row r="3199" spans="34:36" ht="11.25" customHeight="1" x14ac:dyDescent="0.25">
      <c r="AH3199" s="198" t="s">
        <v>135</v>
      </c>
      <c r="AI3199" s="156">
        <f>_xll.qlCalendarAdvance("TARGET",AI3198,AH3199,"mf")</f>
        <v>58473</v>
      </c>
      <c r="AJ3199" s="199">
        <f>_xll.xlShmInterpRateFwd(curveName,AI3199,,5,AI3200)</f>
        <v>1.1726080861526069E-2</v>
      </c>
    </row>
    <row r="3200" spans="34:36" ht="11.25" customHeight="1" x14ac:dyDescent="0.25">
      <c r="AH3200" s="198" t="s">
        <v>135</v>
      </c>
      <c r="AI3200" s="156">
        <f>_xll.qlCalendarAdvance("TARGET",AI3199,AH3200,"mf")</f>
        <v>58480</v>
      </c>
      <c r="AJ3200" s="199">
        <f>_xll.xlShmInterpRateFwd(curveName,AI3200,,5,AI3201)</f>
        <v>1.1719009431636507E-2</v>
      </c>
    </row>
    <row r="3201" spans="34:36" ht="11.25" customHeight="1" x14ac:dyDescent="0.25">
      <c r="AH3201" s="198" t="s">
        <v>135</v>
      </c>
      <c r="AI3201" s="156">
        <f>_xll.qlCalendarAdvance("TARGET",AI3200,AH3201,"mf")</f>
        <v>58487</v>
      </c>
      <c r="AJ3201" s="199">
        <f>_xll.xlShmInterpRateFwd(curveName,AI3201,,5,AI3202)</f>
        <v>1.1711956074471622E-2</v>
      </c>
    </row>
    <row r="3202" spans="34:36" ht="11.25" customHeight="1" x14ac:dyDescent="0.25">
      <c r="AH3202" s="198" t="s">
        <v>135</v>
      </c>
      <c r="AI3202" s="156">
        <f>_xll.qlCalendarAdvance("TARGET",AI3201,AH3202,"mf")</f>
        <v>58494</v>
      </c>
      <c r="AJ3202" s="199">
        <f>_xll.xlShmInterpRateFwd(curveName,AI3202,,5,AI3203)</f>
        <v>1.1704920834114146E-2</v>
      </c>
    </row>
    <row r="3203" spans="34:36" ht="11.25" customHeight="1" x14ac:dyDescent="0.25">
      <c r="AH3203" s="198" t="s">
        <v>135</v>
      </c>
      <c r="AI3203" s="156">
        <f>_xll.qlCalendarAdvance("TARGET",AI3202,AH3203,"mf")</f>
        <v>58501</v>
      </c>
      <c r="AJ3203" s="199">
        <f>_xll.xlShmInterpRateFwd(curveName,AI3203,,5,AI3204)</f>
        <v>1.1697903754612044E-2</v>
      </c>
    </row>
    <row r="3204" spans="34:36" ht="11.25" customHeight="1" x14ac:dyDescent="0.25">
      <c r="AH3204" s="198" t="s">
        <v>135</v>
      </c>
      <c r="AI3204" s="156">
        <f>_xll.qlCalendarAdvance("TARGET",AI3203,AH3204,"mf")</f>
        <v>58508</v>
      </c>
      <c r="AJ3204" s="199">
        <f>_xll.xlShmInterpRateFwd(curveName,AI3204,,5,AI3205)</f>
        <v>1.1690904880048021E-2</v>
      </c>
    </row>
    <row r="3205" spans="34:36" ht="11.25" customHeight="1" x14ac:dyDescent="0.25">
      <c r="AH3205" s="198" t="s">
        <v>135</v>
      </c>
      <c r="AI3205" s="156">
        <f>_xll.qlCalendarAdvance("TARGET",AI3204,AH3205,"mf")</f>
        <v>58515</v>
      </c>
      <c r="AJ3205" s="199">
        <f>_xll.xlShmInterpRateFwd(curveName,AI3205,,5,AI3206)</f>
        <v>1.1683924254446856E-2</v>
      </c>
    </row>
    <row r="3206" spans="34:36" ht="11.25" customHeight="1" x14ac:dyDescent="0.25">
      <c r="AH3206" s="198" t="s">
        <v>135</v>
      </c>
      <c r="AI3206" s="156">
        <f>_xll.qlCalendarAdvance("TARGET",AI3205,AH3206,"mf")</f>
        <v>58522</v>
      </c>
      <c r="AJ3206" s="199">
        <f>_xll.xlShmInterpRateFwd(curveName,AI3206,,5,AI3207)</f>
        <v>1.1676961921914407E-2</v>
      </c>
    </row>
    <row r="3207" spans="34:36" ht="11.25" customHeight="1" x14ac:dyDescent="0.25">
      <c r="AH3207" s="198" t="s">
        <v>135</v>
      </c>
      <c r="AI3207" s="156">
        <f>_xll.qlCalendarAdvance("TARGET",AI3206,AH3207,"mf")</f>
        <v>58529</v>
      </c>
      <c r="AJ3207" s="199">
        <f>_xll.xlShmInterpRateFwd(curveName,AI3207,,5,AI3208)</f>
        <v>1.1670017926463851E-2</v>
      </c>
    </row>
    <row r="3208" spans="34:36" ht="11.25" customHeight="1" x14ac:dyDescent="0.25">
      <c r="AH3208" s="198" t="s">
        <v>135</v>
      </c>
      <c r="AI3208" s="156">
        <f>_xll.qlCalendarAdvance("TARGET",AI3207,AH3208,"mf")</f>
        <v>58536</v>
      </c>
      <c r="AJ3208" s="199">
        <f>_xll.xlShmInterpRateFwd(curveName,AI3208,,5,AI3209)</f>
        <v>1.1663092312177862E-2</v>
      </c>
    </row>
    <row r="3209" spans="34:36" ht="11.25" customHeight="1" x14ac:dyDescent="0.25">
      <c r="AH3209" s="198" t="s">
        <v>135</v>
      </c>
      <c r="AI3209" s="156">
        <f>_xll.qlCalendarAdvance("TARGET",AI3208,AH3209,"mf")</f>
        <v>58543</v>
      </c>
      <c r="AJ3209" s="199">
        <f>_xll.xlShmInterpRateFwd(curveName,AI3209,,5,AI3210)</f>
        <v>1.1655878785391437E-2</v>
      </c>
    </row>
    <row r="3210" spans="34:36" ht="11.25" customHeight="1" x14ac:dyDescent="0.25">
      <c r="AH3210" s="198" t="s">
        <v>135</v>
      </c>
      <c r="AI3210" s="156">
        <f>_xll.qlCalendarAdvance("TARGET",AI3209,AH3210,"mf")</f>
        <v>58551</v>
      </c>
      <c r="AJ3210" s="199">
        <f>_xll.xlShmInterpRateFwd(curveName,AI3210,,5,AI3211)</f>
        <v>1.1648313810795624E-2</v>
      </c>
    </row>
    <row r="3211" spans="34:36" ht="11.25" customHeight="1" x14ac:dyDescent="0.25">
      <c r="AH3211" s="198" t="s">
        <v>135</v>
      </c>
      <c r="AI3211" s="156">
        <f>_xll.qlCalendarAdvance("TARGET",AI3210,AH3211,"mf")</f>
        <v>58558</v>
      </c>
      <c r="AJ3211" s="199">
        <f>_xll.xlShmInterpRateFwd(curveName,AI3211,,5,AI3212)</f>
        <v>1.1641446252743786E-2</v>
      </c>
    </row>
    <row r="3212" spans="34:36" ht="11.25" customHeight="1" x14ac:dyDescent="0.25">
      <c r="AH3212" s="198" t="s">
        <v>135</v>
      </c>
      <c r="AI3212" s="156">
        <f>_xll.qlCalendarAdvance("TARGET",AI3211,AH3212,"mf")</f>
        <v>58565</v>
      </c>
      <c r="AJ3212" s="199">
        <f>_xll.xlShmInterpRateFwd(curveName,AI3212,,5,AI3213)</f>
        <v>1.1634597258364668E-2</v>
      </c>
    </row>
    <row r="3213" spans="34:36" ht="11.25" customHeight="1" x14ac:dyDescent="0.25">
      <c r="AH3213" s="198" t="s">
        <v>135</v>
      </c>
      <c r="AI3213" s="156">
        <f>_xll.qlCalendarAdvance("TARGET",AI3212,AH3213,"mf")</f>
        <v>58572</v>
      </c>
      <c r="AJ3213" s="199">
        <f>_xll.xlShmInterpRateFwd(curveName,AI3213,,5,AI3214)</f>
        <v>1.1627766871764079E-2</v>
      </c>
    </row>
    <row r="3214" spans="34:36" ht="11.25" customHeight="1" x14ac:dyDescent="0.25">
      <c r="AH3214" s="198" t="s">
        <v>135</v>
      </c>
      <c r="AI3214" s="156">
        <f>_xll.qlCalendarAdvance("TARGET",AI3213,AH3214,"mf")</f>
        <v>58579</v>
      </c>
      <c r="AJ3214" s="199">
        <f>_xll.xlShmInterpRateFwd(curveName,AI3214,,5,AI3215)</f>
        <v>1.162095513696672E-2</v>
      </c>
    </row>
    <row r="3215" spans="34:36" ht="11.25" customHeight="1" x14ac:dyDescent="0.25">
      <c r="AH3215" s="198" t="s">
        <v>135</v>
      </c>
      <c r="AI3215" s="156">
        <f>_xll.qlCalendarAdvance("TARGET",AI3214,AH3215,"mf")</f>
        <v>58586</v>
      </c>
      <c r="AJ3215" s="199">
        <f>_xll.xlShmInterpRateFwd(curveName,AI3215,,5,AI3216)</f>
        <v>1.1614162098072591E-2</v>
      </c>
    </row>
    <row r="3216" spans="34:36" ht="11.25" customHeight="1" x14ac:dyDescent="0.25">
      <c r="AH3216" s="198" t="s">
        <v>135</v>
      </c>
      <c r="AI3216" s="156">
        <f>_xll.qlCalendarAdvance("TARGET",AI3215,AH3216,"mf")</f>
        <v>58593</v>
      </c>
      <c r="AJ3216" s="199">
        <f>_xll.xlShmInterpRateFwd(curveName,AI3216,,5,AI3217)</f>
        <v>1.1607387799112185E-2</v>
      </c>
    </row>
    <row r="3217" spans="34:36" ht="11.25" customHeight="1" x14ac:dyDescent="0.25">
      <c r="AH3217" s="198" t="s">
        <v>135</v>
      </c>
      <c r="AI3217" s="156">
        <f>_xll.qlCalendarAdvance("TARGET",AI3216,AH3217,"mf")</f>
        <v>58600</v>
      </c>
      <c r="AJ3217" s="199">
        <f>_xll.xlShmInterpRateFwd(curveName,AI3217,,5,AI3218)</f>
        <v>1.1600632284127565E-2</v>
      </c>
    </row>
    <row r="3218" spans="34:36" ht="11.25" customHeight="1" x14ac:dyDescent="0.25">
      <c r="AH3218" s="198" t="s">
        <v>135</v>
      </c>
      <c r="AI3218" s="156">
        <f>_xll.qlCalendarAdvance("TARGET",AI3217,AH3218,"mf")</f>
        <v>58607</v>
      </c>
      <c r="AJ3218" s="199">
        <f>_xll.xlShmInterpRateFwd(curveName,AI3218,,5,AI3219)</f>
        <v>1.159389559723609E-2</v>
      </c>
    </row>
    <row r="3219" spans="34:36" ht="11.25" customHeight="1" x14ac:dyDescent="0.25">
      <c r="AH3219" s="198" t="s">
        <v>135</v>
      </c>
      <c r="AI3219" s="156">
        <f>_xll.qlCalendarAdvance("TARGET",AI3218,AH3219,"mf")</f>
        <v>58614</v>
      </c>
      <c r="AJ3219" s="199">
        <f>_xll.xlShmInterpRateFwd(curveName,AI3219,,5,AI3220)</f>
        <v>1.1587177782450856E-2</v>
      </c>
    </row>
    <row r="3220" spans="34:36" ht="11.25" customHeight="1" x14ac:dyDescent="0.25">
      <c r="AH3220" s="198" t="s">
        <v>135</v>
      </c>
      <c r="AI3220" s="156">
        <f>_xll.qlCalendarAdvance("TARGET",AI3219,AH3220,"mf")</f>
        <v>58621</v>
      </c>
      <c r="AJ3220" s="199">
        <f>_xll.xlShmInterpRateFwd(curveName,AI3220,,5,AI3221)</f>
        <v>1.1580478883854462E-2</v>
      </c>
    </row>
    <row r="3221" spans="34:36" ht="11.25" customHeight="1" x14ac:dyDescent="0.25">
      <c r="AH3221" s="198" t="s">
        <v>135</v>
      </c>
      <c r="AI3221" s="156">
        <f>_xll.qlCalendarAdvance("TARGET",AI3220,AH3221,"mf")</f>
        <v>58628</v>
      </c>
      <c r="AJ3221" s="199">
        <f>_xll.xlShmInterpRateFwd(curveName,AI3221,,5,AI3222)</f>
        <v>1.1573798945483162E-2</v>
      </c>
    </row>
    <row r="3222" spans="34:36" ht="11.25" customHeight="1" x14ac:dyDescent="0.25">
      <c r="AH3222" s="198" t="s">
        <v>135</v>
      </c>
      <c r="AI3222" s="156">
        <f>_xll.qlCalendarAdvance("TARGET",AI3221,AH3222,"mf")</f>
        <v>58635</v>
      </c>
      <c r="AJ3222" s="199">
        <f>_xll.xlShmInterpRateFwd(curveName,AI3222,,5,AI3223)</f>
        <v>1.1567138011442711E-2</v>
      </c>
    </row>
    <row r="3223" spans="34:36" ht="11.25" customHeight="1" x14ac:dyDescent="0.25">
      <c r="AH3223" s="198" t="s">
        <v>135</v>
      </c>
      <c r="AI3223" s="156">
        <f>_xll.qlCalendarAdvance("TARGET",AI3222,AH3223,"mf")</f>
        <v>58642</v>
      </c>
      <c r="AJ3223" s="199">
        <f>_xll.xlShmInterpRateFwd(curveName,AI3223,,5,AI3224)</f>
        <v>1.1560496125740402E-2</v>
      </c>
    </row>
    <row r="3224" spans="34:36" ht="11.25" customHeight="1" x14ac:dyDescent="0.25">
      <c r="AH3224" s="198" t="s">
        <v>135</v>
      </c>
      <c r="AI3224" s="156">
        <f>_xll.qlCalendarAdvance("TARGET",AI3223,AH3224,"mf")</f>
        <v>58649</v>
      </c>
      <c r="AJ3224" s="199">
        <f>_xll.xlShmInterpRateFwd(curveName,AI3224,,5,AI3225)</f>
        <v>1.1553873332458818E-2</v>
      </c>
    </row>
    <row r="3225" spans="34:36" ht="11.25" customHeight="1" x14ac:dyDescent="0.25">
      <c r="AH3225" s="198" t="s">
        <v>135</v>
      </c>
      <c r="AI3225" s="156">
        <f>_xll.qlCalendarAdvance("TARGET",AI3224,AH3225,"mf")</f>
        <v>58656</v>
      </c>
      <c r="AJ3225" s="199">
        <f>_xll.xlShmInterpRateFwd(curveName,AI3225,,5,AI3226)</f>
        <v>1.1547269675674741E-2</v>
      </c>
    </row>
    <row r="3226" spans="34:36" ht="11.25" customHeight="1" x14ac:dyDescent="0.25">
      <c r="AH3226" s="198" t="s">
        <v>135</v>
      </c>
      <c r="AI3226" s="156">
        <f>_xll.qlCalendarAdvance("TARGET",AI3225,AH3226,"mf")</f>
        <v>58663</v>
      </c>
      <c r="AJ3226" s="199">
        <f>_xll.xlShmInterpRateFwd(curveName,AI3226,,5,AI3227)</f>
        <v>1.1540685199418621E-2</v>
      </c>
    </row>
    <row r="3227" spans="34:36" ht="11.25" customHeight="1" x14ac:dyDescent="0.25">
      <c r="AH3227" s="198" t="s">
        <v>135</v>
      </c>
      <c r="AI3227" s="156">
        <f>_xll.qlCalendarAdvance("TARGET",AI3226,AH3227,"mf")</f>
        <v>58670</v>
      </c>
      <c r="AJ3227" s="199">
        <f>_xll.xlShmInterpRateFwd(curveName,AI3227,,5,AI3228)</f>
        <v>1.153411994776145E-2</v>
      </c>
    </row>
    <row r="3228" spans="34:36" ht="11.25" customHeight="1" x14ac:dyDescent="0.25">
      <c r="AH3228" s="198" t="s">
        <v>135</v>
      </c>
      <c r="AI3228" s="156">
        <f>_xll.qlCalendarAdvance("TARGET",AI3227,AH3228,"mf")</f>
        <v>58677</v>
      </c>
      <c r="AJ3228" s="199">
        <f>_xll.xlShmInterpRateFwd(curveName,AI3228,,5,AI3229)</f>
        <v>1.1527573964797378E-2</v>
      </c>
    </row>
    <row r="3229" spans="34:36" ht="11.25" customHeight="1" x14ac:dyDescent="0.25">
      <c r="AH3229" s="198" t="s">
        <v>135</v>
      </c>
      <c r="AI3229" s="156">
        <f>_xll.qlCalendarAdvance("TARGET",AI3228,AH3229,"mf")</f>
        <v>58684</v>
      </c>
      <c r="AJ3229" s="199">
        <f>_xll.xlShmInterpRateFwd(curveName,AI3229,,5,AI3230)</f>
        <v>1.1521047294539479E-2</v>
      </c>
    </row>
    <row r="3230" spans="34:36" ht="11.25" customHeight="1" x14ac:dyDescent="0.25">
      <c r="AH3230" s="198" t="s">
        <v>135</v>
      </c>
      <c r="AI3230" s="156">
        <f>_xll.qlCalendarAdvance("TARGET",AI3229,AH3230,"mf")</f>
        <v>58691</v>
      </c>
      <c r="AJ3230" s="199">
        <f>_xll.xlShmInterpRateFwd(curveName,AI3230,,5,AI3231)</f>
        <v>1.1514539981064525E-2</v>
      </c>
    </row>
    <row r="3231" spans="34:36" ht="11.25" customHeight="1" x14ac:dyDescent="0.25">
      <c r="AH3231" s="198" t="s">
        <v>135</v>
      </c>
      <c r="AI3231" s="156">
        <f>_xll.qlCalendarAdvance("TARGET",AI3230,AH3231,"mf")</f>
        <v>58698</v>
      </c>
      <c r="AJ3231" s="199">
        <f>_xll.xlShmInterpRateFwd(curveName,AI3231,,5,AI3232)</f>
        <v>1.1508052068431923E-2</v>
      </c>
    </row>
    <row r="3232" spans="34:36" ht="11.25" customHeight="1" x14ac:dyDescent="0.25">
      <c r="AH3232" s="198" t="s">
        <v>135</v>
      </c>
      <c r="AI3232" s="156">
        <f>_xll.qlCalendarAdvance("TARGET",AI3231,AH3232,"mf")</f>
        <v>58705</v>
      </c>
      <c r="AJ3232" s="199">
        <f>_xll.xlShmInterpRateFwd(curveName,AI3232,,5,AI3233)</f>
        <v>1.1501583600701065E-2</v>
      </c>
    </row>
    <row r="3233" spans="34:36" ht="11.25" customHeight="1" x14ac:dyDescent="0.25">
      <c r="AH3233" s="198" t="s">
        <v>135</v>
      </c>
      <c r="AI3233" s="156">
        <f>_xll.qlCalendarAdvance("TARGET",AI3232,AH3233,"mf")</f>
        <v>58712</v>
      </c>
      <c r="AJ3233" s="199">
        <f>_xll.xlShmInterpRateFwd(curveName,AI3233,,5,AI3234)</f>
        <v>1.1495134621931353E-2</v>
      </c>
    </row>
    <row r="3234" spans="34:36" ht="11.25" customHeight="1" x14ac:dyDescent="0.25">
      <c r="AH3234" s="198" t="s">
        <v>135</v>
      </c>
      <c r="AI3234" s="156">
        <f>_xll.qlCalendarAdvance("TARGET",AI3233,AH3234,"mf")</f>
        <v>58719</v>
      </c>
      <c r="AJ3234" s="199">
        <f>_xll.xlShmInterpRateFwd(curveName,AI3234,,5,AI3235)</f>
        <v>1.1488705176205356E-2</v>
      </c>
    </row>
    <row r="3235" spans="34:36" ht="11.25" customHeight="1" x14ac:dyDescent="0.25">
      <c r="AH3235" s="198" t="s">
        <v>135</v>
      </c>
      <c r="AI3235" s="156">
        <f>_xll.qlCalendarAdvance("TARGET",AI3234,AH3235,"mf")</f>
        <v>58726</v>
      </c>
      <c r="AJ3235" s="199">
        <f>_xll.xlShmInterpRateFwd(curveName,AI3235,,5,AI3236)</f>
        <v>1.1482295307536135E-2</v>
      </c>
    </row>
    <row r="3236" spans="34:36" ht="11.25" customHeight="1" x14ac:dyDescent="0.25">
      <c r="AH3236" s="198" t="s">
        <v>135</v>
      </c>
      <c r="AI3236" s="156">
        <f>_xll.qlCalendarAdvance("TARGET",AI3235,AH3236,"mf")</f>
        <v>58733</v>
      </c>
      <c r="AJ3236" s="199">
        <f>_xll.xlShmInterpRateFwd(curveName,AI3236,,5,AI3237)</f>
        <v>1.1475905060046804E-2</v>
      </c>
    </row>
    <row r="3237" spans="34:36" ht="11.25" customHeight="1" x14ac:dyDescent="0.25">
      <c r="AH3237" s="198" t="s">
        <v>135</v>
      </c>
      <c r="AI3237" s="156">
        <f>_xll.qlCalendarAdvance("TARGET",AI3236,AH3237,"mf")</f>
        <v>58740</v>
      </c>
      <c r="AJ3237" s="199">
        <f>_xll.xlShmInterpRateFwd(curveName,AI3237,,5,AI3238)</f>
        <v>1.1469534477744637E-2</v>
      </c>
    </row>
    <row r="3238" spans="34:36" ht="11.25" customHeight="1" x14ac:dyDescent="0.25">
      <c r="AH3238" s="198" t="s">
        <v>135</v>
      </c>
      <c r="AI3238" s="156">
        <f>_xll.qlCalendarAdvance("TARGET",AI3237,AH3238,"mf")</f>
        <v>58747</v>
      </c>
      <c r="AJ3238" s="199">
        <f>_xll.xlShmInterpRateFwd(curveName,AI3238,,5,AI3239)</f>
        <v>1.1463183604694831E-2</v>
      </c>
    </row>
    <row r="3239" spans="34:36" ht="11.25" customHeight="1" x14ac:dyDescent="0.25">
      <c r="AH3239" s="198" t="s">
        <v>135</v>
      </c>
      <c r="AI3239" s="156">
        <f>_xll.qlCalendarAdvance("TARGET",AI3238,AH3239,"mf")</f>
        <v>58754</v>
      </c>
      <c r="AJ3239" s="199">
        <f>_xll.xlShmInterpRateFwd(curveName,AI3239,,5,AI3240)</f>
        <v>1.1456852484979954E-2</v>
      </c>
    </row>
    <row r="3240" spans="34:36" ht="11.25" customHeight="1" x14ac:dyDescent="0.25">
      <c r="AH3240" s="198" t="s">
        <v>135</v>
      </c>
      <c r="AI3240" s="156">
        <f>_xll.qlCalendarAdvance("TARGET",AI3239,AH3240,"mf")</f>
        <v>58761</v>
      </c>
      <c r="AJ3240" s="199">
        <f>_xll.xlShmInterpRateFwd(curveName,AI3240,,5,AI3241)</f>
        <v>1.1450541162670996E-2</v>
      </c>
    </row>
    <row r="3241" spans="34:36" ht="11.25" customHeight="1" x14ac:dyDescent="0.25">
      <c r="AH3241" s="198" t="s">
        <v>135</v>
      </c>
      <c r="AI3241" s="156">
        <f>_xll.qlCalendarAdvance("TARGET",AI3240,AH3241,"mf")</f>
        <v>58768</v>
      </c>
      <c r="AJ3241" s="199">
        <f>_xll.xlShmInterpRateFwd(curveName,AI3241,,5,AI3242)</f>
        <v>1.1444249681781036E-2</v>
      </c>
    </row>
    <row r="3242" spans="34:36" ht="11.25" customHeight="1" x14ac:dyDescent="0.25">
      <c r="AH3242" s="198" t="s">
        <v>135</v>
      </c>
      <c r="AI3242" s="156">
        <f>_xll.qlCalendarAdvance("TARGET",AI3241,AH3242,"mf")</f>
        <v>58775</v>
      </c>
      <c r="AJ3242" s="199">
        <f>_xll.xlShmInterpRateFwd(curveName,AI3242,,5,AI3243)</f>
        <v>1.1437978086410023E-2</v>
      </c>
    </row>
    <row r="3243" spans="34:36" ht="11.25" customHeight="1" x14ac:dyDescent="0.25">
      <c r="AH3243" s="198" t="s">
        <v>135</v>
      </c>
      <c r="AI3243" s="156">
        <f>_xll.qlCalendarAdvance("TARGET",AI3242,AH3243,"mf")</f>
        <v>58782</v>
      </c>
      <c r="AJ3243" s="199">
        <f>_xll.xlShmInterpRateFwd(curveName,AI3243,,5,AI3244)</f>
        <v>1.1431726420617372E-2</v>
      </c>
    </row>
    <row r="3244" spans="34:36" ht="11.25" customHeight="1" x14ac:dyDescent="0.25">
      <c r="AH3244" s="198" t="s">
        <v>135</v>
      </c>
      <c r="AI3244" s="156">
        <f>_xll.qlCalendarAdvance("TARGET",AI3243,AH3244,"mf")</f>
        <v>58789</v>
      </c>
      <c r="AJ3244" s="199">
        <f>_xll.xlShmInterpRateFwd(curveName,AI3244,,5,AI3245)</f>
        <v>1.1425494728421966E-2</v>
      </c>
    </row>
    <row r="3245" spans="34:36" ht="11.25" customHeight="1" x14ac:dyDescent="0.25">
      <c r="AH3245" s="198" t="s">
        <v>135</v>
      </c>
      <c r="AI3245" s="156">
        <f>_xll.qlCalendarAdvance("TARGET",AI3244,AH3245,"mf")</f>
        <v>58796</v>
      </c>
      <c r="AJ3245" s="199">
        <f>_xll.xlShmInterpRateFwd(curveName,AI3245,,5,AI3246)</f>
        <v>1.1419283053941135E-2</v>
      </c>
    </row>
    <row r="3246" spans="34:36" ht="11.25" customHeight="1" x14ac:dyDescent="0.25">
      <c r="AH3246" s="198" t="s">
        <v>135</v>
      </c>
      <c r="AI3246" s="156">
        <f>_xll.qlCalendarAdvance("TARGET",AI3245,AH3246,"mf")</f>
        <v>58803</v>
      </c>
      <c r="AJ3246" s="199">
        <f>_xll.xlShmInterpRateFwd(curveName,AI3246,,5,AI3247)</f>
        <v>1.1413091441176393E-2</v>
      </c>
    </row>
    <row r="3247" spans="34:36" ht="11.25" customHeight="1" x14ac:dyDescent="0.25">
      <c r="AH3247" s="198" t="s">
        <v>135</v>
      </c>
      <c r="AI3247" s="156">
        <f>_xll.qlCalendarAdvance("TARGET",AI3246,AH3247,"mf")</f>
        <v>58810</v>
      </c>
      <c r="AJ3247" s="199">
        <f>_xll.xlShmInterpRateFwd(curveName,AI3247,,5,AI3248)</f>
        <v>1.1406919934262459E-2</v>
      </c>
    </row>
    <row r="3248" spans="34:36" ht="11.25" customHeight="1" x14ac:dyDescent="0.25">
      <c r="AH3248" s="198" t="s">
        <v>135</v>
      </c>
      <c r="AI3248" s="156">
        <f>_xll.qlCalendarAdvance("TARGET",AI3247,AH3248,"mf")</f>
        <v>58817</v>
      </c>
      <c r="AJ3248" s="199">
        <f>_xll.xlShmInterpRateFwd(curveName,AI3248,,5,AI3249)</f>
        <v>1.1400768577189271E-2</v>
      </c>
    </row>
    <row r="3249" spans="34:36" ht="11.25" customHeight="1" x14ac:dyDescent="0.25">
      <c r="AH3249" s="198" t="s">
        <v>135</v>
      </c>
      <c r="AI3249" s="156">
        <f>_xll.qlCalendarAdvance("TARGET",AI3248,AH3249,"mf")</f>
        <v>58824</v>
      </c>
      <c r="AJ3249" s="199">
        <f>_xll.xlShmInterpRateFwd(curveName,AI3249,,5,AI3250)</f>
        <v>1.1394637414033642E-2</v>
      </c>
    </row>
    <row r="3250" spans="34:36" ht="11.25" customHeight="1" x14ac:dyDescent="0.25">
      <c r="AH3250" s="198" t="s">
        <v>135</v>
      </c>
      <c r="AI3250" s="156">
        <f>_xll.qlCalendarAdvance("TARGET",AI3249,AH3250,"mf")</f>
        <v>58831</v>
      </c>
      <c r="AJ3250" s="199">
        <f>_xll.xlShmInterpRateFwd(curveName,AI3250,,5,AI3251)</f>
        <v>1.1388526488901349E-2</v>
      </c>
    </row>
    <row r="3251" spans="34:36" ht="11.25" customHeight="1" x14ac:dyDescent="0.25">
      <c r="AH3251" s="198" t="s">
        <v>135</v>
      </c>
      <c r="AI3251" s="156">
        <f>_xll.qlCalendarAdvance("TARGET",AI3250,AH3251,"mf")</f>
        <v>58838</v>
      </c>
      <c r="AJ3251" s="199">
        <f>_xll.xlShmInterpRateFwd(curveName,AI3251,,5,AI3252)</f>
        <v>1.1382435845782347E-2</v>
      </c>
    </row>
    <row r="3252" spans="34:36" ht="11.25" customHeight="1" x14ac:dyDescent="0.25">
      <c r="AH3252" s="198" t="s">
        <v>135</v>
      </c>
      <c r="AI3252" s="156">
        <f>_xll.qlCalendarAdvance("TARGET",AI3251,AH3252,"mf")</f>
        <v>58845</v>
      </c>
      <c r="AJ3252" s="199">
        <f>_xll.xlShmInterpRateFwd(curveName,AI3252,,5,AI3253)</f>
        <v>1.13763655287998E-2</v>
      </c>
    </row>
    <row r="3253" spans="34:36" ht="11.25" customHeight="1" x14ac:dyDescent="0.25">
      <c r="AH3253" s="198" t="s">
        <v>135</v>
      </c>
      <c r="AI3253" s="156">
        <f>_xll.qlCalendarAdvance("TARGET",AI3252,AH3253,"mf")</f>
        <v>58852</v>
      </c>
      <c r="AJ3253" s="199">
        <f>_xll.xlShmInterpRateFwd(curveName,AI3253,,5,AI3254)</f>
        <v>1.1370315581966836E-2</v>
      </c>
    </row>
    <row r="3254" spans="34:36" ht="11.25" customHeight="1" x14ac:dyDescent="0.25">
      <c r="AH3254" s="198" t="s">
        <v>135</v>
      </c>
      <c r="AI3254" s="156">
        <f>_xll.qlCalendarAdvance("TARGET",AI3253,AH3254,"mf")</f>
        <v>58859</v>
      </c>
      <c r="AJ3254" s="199">
        <f>_xll.xlShmInterpRateFwd(curveName,AI3254,,5,AI3255)</f>
        <v>1.1364286049377675E-2</v>
      </c>
    </row>
    <row r="3255" spans="34:36" ht="11.25" customHeight="1" x14ac:dyDescent="0.25">
      <c r="AH3255" s="198" t="s">
        <v>135</v>
      </c>
      <c r="AI3255" s="156">
        <f>_xll.qlCalendarAdvance("TARGET",AI3254,AH3255,"mf")</f>
        <v>58866</v>
      </c>
      <c r="AJ3255" s="199">
        <f>_xll.xlShmInterpRateFwd(curveName,AI3255,,5,AI3256)</f>
        <v>1.1358276975068634E-2</v>
      </c>
    </row>
    <row r="3256" spans="34:36" ht="11.25" customHeight="1" x14ac:dyDescent="0.25">
      <c r="AH3256" s="198" t="s">
        <v>135</v>
      </c>
      <c r="AI3256" s="156">
        <f>_xll.qlCalendarAdvance("TARGET",AI3255,AH3256,"mf")</f>
        <v>58873</v>
      </c>
      <c r="AJ3256" s="199">
        <f>_xll.xlShmInterpRateFwd(curveName,AI3256,,5,AI3257)</f>
        <v>1.1352288403110776E-2</v>
      </c>
    </row>
    <row r="3257" spans="34:36" ht="11.25" customHeight="1" x14ac:dyDescent="0.25">
      <c r="AH3257" s="198" t="s">
        <v>135</v>
      </c>
      <c r="AI3257" s="156">
        <f>_xll.qlCalendarAdvance("TARGET",AI3256,AH3257,"mf")</f>
        <v>58880</v>
      </c>
      <c r="AJ3257" s="199">
        <f>_xll.xlShmInterpRateFwd(curveName,AI3257,,5,AI3258)</f>
        <v>1.1346320377563593E-2</v>
      </c>
    </row>
    <row r="3258" spans="34:36" ht="11.25" customHeight="1" x14ac:dyDescent="0.25">
      <c r="AH3258" s="198" t="s">
        <v>135</v>
      </c>
      <c r="AI3258" s="156">
        <f>_xll.qlCalendarAdvance("TARGET",AI3257,AH3258,"mf")</f>
        <v>58887</v>
      </c>
      <c r="AJ3258" s="199">
        <f>_xll.xlShmInterpRateFwd(curveName,AI3258,,5,AI3259)</f>
        <v>1.1340372942498173E-2</v>
      </c>
    </row>
    <row r="3259" spans="34:36" ht="11.25" customHeight="1" x14ac:dyDescent="0.25">
      <c r="AH3259" s="198" t="s">
        <v>135</v>
      </c>
      <c r="AI3259" s="156">
        <f>_xll.qlCalendarAdvance("TARGET",AI3258,AH3259,"mf")</f>
        <v>58894</v>
      </c>
      <c r="AJ3259" s="199">
        <f>_xll.xlShmInterpRateFwd(curveName,AI3259,,5,AI3260)</f>
        <v>1.1334446141950855E-2</v>
      </c>
    </row>
    <row r="3260" spans="34:36" ht="11.25" customHeight="1" x14ac:dyDescent="0.25">
      <c r="AH3260" s="198" t="s">
        <v>135</v>
      </c>
      <c r="AI3260" s="156">
        <f>_xll.qlCalendarAdvance("TARGET",AI3259,AH3260,"mf")</f>
        <v>58901</v>
      </c>
      <c r="AJ3260" s="199">
        <f>_xll.xlShmInterpRateFwd(curveName,AI3260,,5,AI3261)</f>
        <v>1.1328540019986951E-2</v>
      </c>
    </row>
    <row r="3261" spans="34:36" ht="11.25" customHeight="1" x14ac:dyDescent="0.25">
      <c r="AH3261" s="198" t="s">
        <v>135</v>
      </c>
      <c r="AI3261" s="156">
        <f>_xll.qlCalendarAdvance("TARGET",AI3260,AH3261,"mf")</f>
        <v>58908</v>
      </c>
      <c r="AJ3261" s="199">
        <f>_xll.xlShmInterpRateFwd(curveName,AI3261,,5,AI3262)</f>
        <v>1.1322654620689156E-2</v>
      </c>
    </row>
    <row r="3262" spans="34:36" ht="11.25" customHeight="1" x14ac:dyDescent="0.25">
      <c r="AH3262" s="198" t="s">
        <v>135</v>
      </c>
      <c r="AI3262" s="156">
        <f>_xll.qlCalendarAdvance("TARGET",AI3261,AH3262,"mf")</f>
        <v>58915</v>
      </c>
      <c r="AJ3262" s="199">
        <f>_xll.xlShmInterpRateFwd(curveName,AI3262,,5,AI3263)</f>
        <v>1.1316789988099631E-2</v>
      </c>
    </row>
    <row r="3263" spans="34:36" ht="11.25" customHeight="1" x14ac:dyDescent="0.25">
      <c r="AH3263" s="198" t="s">
        <v>135</v>
      </c>
      <c r="AI3263" s="156">
        <f>_xll.qlCalendarAdvance("TARGET",AI3262,AH3263,"mf")</f>
        <v>58922</v>
      </c>
      <c r="AJ3263" s="199">
        <f>_xll.xlShmInterpRateFwd(curveName,AI3263,,5,AI3264)</f>
        <v>1.1310946166283713E-2</v>
      </c>
    </row>
    <row r="3264" spans="34:36" ht="11.25" customHeight="1" x14ac:dyDescent="0.25">
      <c r="AH3264" s="198" t="s">
        <v>135</v>
      </c>
      <c r="AI3264" s="156">
        <f>_xll.qlCalendarAdvance("TARGET",AI3263,AH3264,"mf")</f>
        <v>58929</v>
      </c>
      <c r="AJ3264" s="199">
        <f>_xll.xlShmInterpRateFwd(curveName,AI3264,,5,AI3265)</f>
        <v>1.130512319930096E-2</v>
      </c>
    </row>
    <row r="3265" spans="34:36" ht="11.25" customHeight="1" x14ac:dyDescent="0.25">
      <c r="AH3265" s="198" t="s">
        <v>135</v>
      </c>
      <c r="AI3265" s="156">
        <f>_xll.qlCalendarAdvance("TARGET",AI3264,AH3265,"mf")</f>
        <v>58936</v>
      </c>
      <c r="AJ3265" s="199">
        <f>_xll.xlShmInterpRateFwd(curveName,AI3265,,5,AI3266)</f>
        <v>1.1299321131205147E-2</v>
      </c>
    </row>
    <row r="3266" spans="34:36" ht="11.25" customHeight="1" x14ac:dyDescent="0.25">
      <c r="AH3266" s="198" t="s">
        <v>135</v>
      </c>
      <c r="AI3266" s="156">
        <f>_xll.qlCalendarAdvance("TARGET",AI3265,AH3266,"mf")</f>
        <v>58943</v>
      </c>
      <c r="AJ3266" s="199">
        <f>_xll.xlShmInterpRateFwd(curveName,AI3266,,5,AI3267)</f>
        <v>1.1293540006055857E-2</v>
      </c>
    </row>
    <row r="3267" spans="34:36" ht="11.25" customHeight="1" x14ac:dyDescent="0.25">
      <c r="AH3267" s="198" t="s">
        <v>135</v>
      </c>
      <c r="AI3267" s="156">
        <f>_xll.qlCalendarAdvance("TARGET",AI3266,AH3267,"mf")</f>
        <v>58950</v>
      </c>
      <c r="AJ3267" s="199">
        <f>_xll.xlShmInterpRateFwd(curveName,AI3267,,5,AI3268)</f>
        <v>1.1287779867924258E-2</v>
      </c>
    </row>
    <row r="3268" spans="34:36" ht="11.25" customHeight="1" x14ac:dyDescent="0.25">
      <c r="AH3268" s="198" t="s">
        <v>135</v>
      </c>
      <c r="AI3268" s="156">
        <f>_xll.qlCalendarAdvance("TARGET",AI3267,AH3268,"mf")</f>
        <v>58957</v>
      </c>
      <c r="AJ3268" s="199">
        <f>_xll.xlShmInterpRateFwd(curveName,AI3268,,5,AI3269)</f>
        <v>1.1282040760893119E-2</v>
      </c>
    </row>
    <row r="3269" spans="34:36" ht="11.25" customHeight="1" x14ac:dyDescent="0.25">
      <c r="AH3269" s="198" t="s">
        <v>135</v>
      </c>
      <c r="AI3269" s="156">
        <f>_xll.qlCalendarAdvance("TARGET",AI3268,AH3269,"mf")</f>
        <v>58964</v>
      </c>
      <c r="AJ3269" s="199">
        <f>_xll.xlShmInterpRateFwd(curveName,AI3269,,5,AI3270)</f>
        <v>1.1276322728964144E-2</v>
      </c>
    </row>
    <row r="3270" spans="34:36" ht="11.25" customHeight="1" x14ac:dyDescent="0.25">
      <c r="AH3270" s="198" t="s">
        <v>135</v>
      </c>
      <c r="AI3270" s="156">
        <f>_xll.qlCalendarAdvance("TARGET",AI3269,AH3270,"mf")</f>
        <v>58971</v>
      </c>
      <c r="AJ3270" s="199">
        <f>_xll.xlShmInterpRateFwd(curveName,AI3270,,5,AI3271)</f>
        <v>1.1270625816237492E-2</v>
      </c>
    </row>
    <row r="3271" spans="34:36" ht="11.25" customHeight="1" x14ac:dyDescent="0.25">
      <c r="AH3271" s="198" t="s">
        <v>135</v>
      </c>
      <c r="AI3271" s="156">
        <f>_xll.qlCalendarAdvance("TARGET",AI3270,AH3271,"mf")</f>
        <v>58978</v>
      </c>
      <c r="AJ3271" s="199">
        <f>_xll.xlShmInterpRateFwd(curveName,AI3271,,5,AI3272)</f>
        <v>1.1264950066767015E-2</v>
      </c>
    </row>
    <row r="3272" spans="34:36" ht="11.25" customHeight="1" x14ac:dyDescent="0.25">
      <c r="AH3272" s="198" t="s">
        <v>135</v>
      </c>
      <c r="AI3272" s="156">
        <f>_xll.qlCalendarAdvance("TARGET",AI3271,AH3272,"mf")</f>
        <v>58985</v>
      </c>
      <c r="AJ3272" s="199">
        <f>_xll.xlShmInterpRateFwd(curveName,AI3272,,5,AI3273)</f>
        <v>1.1259295524606569E-2</v>
      </c>
    </row>
    <row r="3273" spans="34:36" ht="11.25" customHeight="1" x14ac:dyDescent="0.25">
      <c r="AH3273" s="198" t="s">
        <v>135</v>
      </c>
      <c r="AI3273" s="156">
        <f>_xll.qlCalendarAdvance("TARGET",AI3272,AH3273,"mf")</f>
        <v>58992</v>
      </c>
      <c r="AJ3273" s="199">
        <f>_xll.xlShmInterpRateFwd(curveName,AI3273,,5,AI3274)</f>
        <v>1.1253662233833199E-2</v>
      </c>
    </row>
    <row r="3274" spans="34:36" ht="11.25" customHeight="1" x14ac:dyDescent="0.25">
      <c r="AH3274" s="198" t="s">
        <v>135</v>
      </c>
      <c r="AI3274" s="156">
        <f>_xll.qlCalendarAdvance("TARGET",AI3273,AH3274,"mf")</f>
        <v>58999</v>
      </c>
      <c r="AJ3274" s="199">
        <f>_xll.xlShmInterpRateFwd(curveName,AI3274,,5,AI3275)</f>
        <v>1.1248050238477622E-2</v>
      </c>
    </row>
    <row r="3275" spans="34:36" ht="11.25" customHeight="1" x14ac:dyDescent="0.25">
      <c r="AH3275" s="198" t="s">
        <v>135</v>
      </c>
      <c r="AI3275" s="156">
        <f>_xll.qlCalendarAdvance("TARGET",AI3274,AH3275,"mf")</f>
        <v>59006</v>
      </c>
      <c r="AJ3275" s="199">
        <f>_xll.xlShmInterpRateFwd(curveName,AI3275,,5,AI3276)</f>
        <v>1.1242459582640075E-2</v>
      </c>
    </row>
    <row r="3276" spans="34:36" ht="11.25" customHeight="1" x14ac:dyDescent="0.25">
      <c r="AH3276" s="198" t="s">
        <v>135</v>
      </c>
      <c r="AI3276" s="156">
        <f>_xll.qlCalendarAdvance("TARGET",AI3275,AH3276,"mf")</f>
        <v>59013</v>
      </c>
      <c r="AJ3276" s="199">
        <f>_xll.xlShmInterpRateFwd(curveName,AI3276,,5,AI3277)</f>
        <v>1.1236890310345518E-2</v>
      </c>
    </row>
    <row r="3277" spans="34:36" ht="11.25" customHeight="1" x14ac:dyDescent="0.25">
      <c r="AH3277" s="198" t="s">
        <v>135</v>
      </c>
      <c r="AI3277" s="156">
        <f>_xll.qlCalendarAdvance("TARGET",AI3276,AH3277,"mf")</f>
        <v>59020</v>
      </c>
      <c r="AJ3277" s="199">
        <f>_xll.xlShmInterpRateFwd(curveName,AI3277,,5,AI3278)</f>
        <v>1.1231342465671043E-2</v>
      </c>
    </row>
    <row r="3278" spans="34:36" ht="11.25" customHeight="1" x14ac:dyDescent="0.25">
      <c r="AH3278" s="198" t="s">
        <v>135</v>
      </c>
      <c r="AI3278" s="156">
        <f>_xll.qlCalendarAdvance("TARGET",AI3277,AH3278,"mf")</f>
        <v>59027</v>
      </c>
      <c r="AJ3278" s="199">
        <f>_xll.xlShmInterpRateFwd(curveName,AI3278,,5,AI3279)</f>
        <v>1.12258160926706E-2</v>
      </c>
    </row>
    <row r="3279" spans="34:36" ht="11.25" customHeight="1" x14ac:dyDescent="0.25">
      <c r="AH3279" s="198" t="s">
        <v>135</v>
      </c>
      <c r="AI3279" s="156">
        <f>_xll.qlCalendarAdvance("TARGET",AI3278,AH3279,"mf")</f>
        <v>59034</v>
      </c>
      <c r="AJ3279" s="199">
        <f>_xll.xlShmInterpRateFwd(curveName,AI3279,,5,AI3280)</f>
        <v>1.1220311235403941E-2</v>
      </c>
    </row>
    <row r="3280" spans="34:36" ht="11.25" customHeight="1" x14ac:dyDescent="0.25">
      <c r="AH3280" s="198" t="s">
        <v>135</v>
      </c>
      <c r="AI3280" s="156">
        <f>_xll.qlCalendarAdvance("TARGET",AI3279,AH3280,"mf")</f>
        <v>59041</v>
      </c>
      <c r="AJ3280" s="199">
        <f>_xll.xlShmInterpRateFwd(curveName,AI3280,,5,AI3281)</f>
        <v>1.1214827937954003E-2</v>
      </c>
    </row>
    <row r="3281" spans="34:36" ht="11.25" customHeight="1" x14ac:dyDescent="0.25">
      <c r="AH3281" s="198" t="s">
        <v>135</v>
      </c>
      <c r="AI3281" s="156">
        <f>_xll.qlCalendarAdvance("TARGET",AI3280,AH3281,"mf")</f>
        <v>59048</v>
      </c>
      <c r="AJ3281" s="199">
        <f>_xll.xlShmInterpRateFwd(curveName,AI3281,,5,AI3282)</f>
        <v>1.1209366244340031E-2</v>
      </c>
    </row>
    <row r="3282" spans="34:36" ht="11.25" customHeight="1" x14ac:dyDescent="0.25">
      <c r="AH3282" s="198" t="s">
        <v>135</v>
      </c>
      <c r="AI3282" s="156">
        <f>_xll.qlCalendarAdvance("TARGET",AI3281,AH3282,"mf")</f>
        <v>59055</v>
      </c>
      <c r="AJ3282" s="199">
        <f>_xll.xlShmInterpRateFwd(curveName,AI3282,,5,AI3283)</f>
        <v>1.1203926198656577E-2</v>
      </c>
    </row>
    <row r="3283" spans="34:36" ht="11.25" customHeight="1" x14ac:dyDescent="0.25">
      <c r="AH3283" s="198" t="s">
        <v>135</v>
      </c>
      <c r="AI3283" s="156">
        <f>_xll.qlCalendarAdvance("TARGET",AI3282,AH3283,"mf")</f>
        <v>59062</v>
      </c>
      <c r="AJ3283" s="199">
        <f>_xll.xlShmInterpRateFwd(curveName,AI3283,,5,AI3284)</f>
        <v>1.119850784496346E-2</v>
      </c>
    </row>
    <row r="3284" spans="34:36" ht="11.25" customHeight="1" x14ac:dyDescent="0.25">
      <c r="AH3284" s="198" t="s">
        <v>135</v>
      </c>
      <c r="AI3284" s="156">
        <f>_xll.qlCalendarAdvance("TARGET",AI3283,AH3284,"mf")</f>
        <v>59069</v>
      </c>
      <c r="AJ3284" s="199">
        <f>_xll.xlShmInterpRateFwd(curveName,AI3284,,5,AI3285)</f>
        <v>1.1193111227291559E-2</v>
      </c>
    </row>
    <row r="3285" spans="34:36" ht="11.25" customHeight="1" x14ac:dyDescent="0.25">
      <c r="AH3285" s="198" t="s">
        <v>135</v>
      </c>
      <c r="AI3285" s="156">
        <f>_xll.qlCalendarAdvance("TARGET",AI3284,AH3285,"mf")</f>
        <v>59076</v>
      </c>
      <c r="AJ3285" s="199">
        <f>_xll.xlShmInterpRateFwd(curveName,AI3285,,5,AI3286)</f>
        <v>1.1187736389718103E-2</v>
      </c>
    </row>
    <row r="3286" spans="34:36" ht="11.25" customHeight="1" x14ac:dyDescent="0.25">
      <c r="AH3286" s="198" t="s">
        <v>135</v>
      </c>
      <c r="AI3286" s="156">
        <f>_xll.qlCalendarAdvance("TARGET",AI3285,AH3286,"mf")</f>
        <v>59083</v>
      </c>
      <c r="AJ3286" s="199">
        <f>_xll.xlShmInterpRateFwd(curveName,AI3286,,5,AI3287)</f>
        <v>1.1182383376314548E-2</v>
      </c>
    </row>
    <row r="3287" spans="34:36" ht="11.25" customHeight="1" x14ac:dyDescent="0.25">
      <c r="AH3287" s="198" t="s">
        <v>135</v>
      </c>
      <c r="AI3287" s="156">
        <f>_xll.qlCalendarAdvance("TARGET",AI3286,AH3287,"mf")</f>
        <v>59090</v>
      </c>
      <c r="AJ3287" s="199">
        <f>_xll.xlShmInterpRateFwd(curveName,AI3287,,5,AI3288)</f>
        <v>1.1177052231134996E-2</v>
      </c>
    </row>
    <row r="3288" spans="34:36" ht="11.25" customHeight="1" x14ac:dyDescent="0.25">
      <c r="AH3288" s="198" t="s">
        <v>135</v>
      </c>
      <c r="AI3288" s="156">
        <f>_xll.qlCalendarAdvance("TARGET",AI3287,AH3288,"mf")</f>
        <v>59097</v>
      </c>
      <c r="AJ3288" s="199">
        <f>_xll.xlShmInterpRateFwd(curveName,AI3288,,5,AI3289)</f>
        <v>1.1171742998233565E-2</v>
      </c>
    </row>
    <row r="3289" spans="34:36" ht="11.25" customHeight="1" x14ac:dyDescent="0.25">
      <c r="AH3289" s="198" t="s">
        <v>135</v>
      </c>
      <c r="AI3289" s="156">
        <f>_xll.qlCalendarAdvance("TARGET",AI3288,AH3289,"mf")</f>
        <v>59104</v>
      </c>
      <c r="AJ3289" s="199">
        <f>_xll.xlShmInterpRateFwd(curveName,AI3289,,5,AI3290)</f>
        <v>1.1166455721664392E-2</v>
      </c>
    </row>
    <row r="3290" spans="34:36" ht="11.25" customHeight="1" x14ac:dyDescent="0.25">
      <c r="AH3290" s="198" t="s">
        <v>135</v>
      </c>
      <c r="AI3290" s="156">
        <f>_xll.qlCalendarAdvance("TARGET",AI3289,AH3290,"mf")</f>
        <v>59111</v>
      </c>
      <c r="AJ3290" s="199">
        <f>_xll.xlShmInterpRateFwd(curveName,AI3290,,5,AI3291)</f>
        <v>1.1161190445522176E-2</v>
      </c>
    </row>
    <row r="3291" spans="34:36" ht="11.25" customHeight="1" x14ac:dyDescent="0.25">
      <c r="AH3291" s="198" t="s">
        <v>135</v>
      </c>
      <c r="AI3291" s="156">
        <f>_xll.qlCalendarAdvance("TARGET",AI3290,AH3291,"mf")</f>
        <v>59118</v>
      </c>
      <c r="AJ3291" s="199">
        <f>_xll.xlShmInterpRateFwd(curveName,AI3291,,5,AI3292)</f>
        <v>1.1155947213820554E-2</v>
      </c>
    </row>
    <row r="3292" spans="34:36" ht="11.25" customHeight="1" x14ac:dyDescent="0.25">
      <c r="AH3292" s="198" t="s">
        <v>135</v>
      </c>
      <c r="AI3292" s="156">
        <f>_xll.qlCalendarAdvance("TARGET",AI3291,AH3292,"mf")</f>
        <v>59125</v>
      </c>
      <c r="AJ3292" s="199">
        <f>_xll.xlShmInterpRateFwd(curveName,AI3292,,5,AI3293)</f>
        <v>1.1150726070654269E-2</v>
      </c>
    </row>
    <row r="3293" spans="34:36" ht="11.25" customHeight="1" x14ac:dyDescent="0.25">
      <c r="AH3293" s="198" t="s">
        <v>135</v>
      </c>
      <c r="AI3293" s="156">
        <f>_xll.qlCalendarAdvance("TARGET",AI3292,AH3293,"mf")</f>
        <v>59132</v>
      </c>
      <c r="AJ3293" s="199">
        <f>_xll.xlShmInterpRateFwd(curveName,AI3293,,5,AI3294)</f>
        <v>1.1145527060065949E-2</v>
      </c>
    </row>
    <row r="3294" spans="34:36" ht="11.25" customHeight="1" x14ac:dyDescent="0.25">
      <c r="AH3294" s="198" t="s">
        <v>135</v>
      </c>
      <c r="AI3294" s="156">
        <f>_xll.qlCalendarAdvance("TARGET",AI3293,AH3294,"mf")</f>
        <v>59139</v>
      </c>
      <c r="AJ3294" s="199">
        <f>_xll.xlShmInterpRateFwd(curveName,AI3294,,5,AI3295)</f>
        <v>1.1140350226133007E-2</v>
      </c>
    </row>
    <row r="3295" spans="34:36" ht="11.25" customHeight="1" x14ac:dyDescent="0.25">
      <c r="AH3295" s="198" t="s">
        <v>135</v>
      </c>
      <c r="AI3295" s="156">
        <f>_xll.qlCalendarAdvance("TARGET",AI3294,AH3295,"mf")</f>
        <v>59146</v>
      </c>
      <c r="AJ3295" s="199">
        <f>_xll.xlShmInterpRateFwd(curveName,AI3295,,5,AI3296)</f>
        <v>1.1135195612886535E-2</v>
      </c>
    </row>
    <row r="3296" spans="34:36" ht="11.25" customHeight="1" x14ac:dyDescent="0.25">
      <c r="AH3296" s="198" t="s">
        <v>135</v>
      </c>
      <c r="AI3296" s="156">
        <f>_xll.qlCalendarAdvance("TARGET",AI3295,AH3296,"mf")</f>
        <v>59153</v>
      </c>
      <c r="AJ3296" s="199">
        <f>_xll.xlShmInterpRateFwd(curveName,AI3296,,5,AI3297)</f>
        <v>1.1130063264409776E-2</v>
      </c>
    </row>
    <row r="3297" spans="34:36" ht="11.25" customHeight="1" x14ac:dyDescent="0.25">
      <c r="AH3297" s="198" t="s">
        <v>135</v>
      </c>
      <c r="AI3297" s="156">
        <f>_xll.qlCalendarAdvance("TARGET",AI3296,AH3297,"mf")</f>
        <v>59160</v>
      </c>
      <c r="AJ3297" s="199">
        <f>_xll.xlShmInterpRateFwd(curveName,AI3297,,5,AI3298)</f>
        <v>1.1124953224785994E-2</v>
      </c>
    </row>
    <row r="3298" spans="34:36" ht="11.25" customHeight="1" x14ac:dyDescent="0.25">
      <c r="AH3298" s="198" t="s">
        <v>135</v>
      </c>
      <c r="AI3298" s="156">
        <f>_xll.qlCalendarAdvance("TARGET",AI3297,AH3298,"mf")</f>
        <v>59167</v>
      </c>
      <c r="AJ3298" s="199">
        <f>_xll.xlShmInterpRateFwd(curveName,AI3298,,5,AI3299)</f>
        <v>1.1119865538023181E-2</v>
      </c>
    </row>
    <row r="3299" spans="34:36" ht="11.25" customHeight="1" x14ac:dyDescent="0.25">
      <c r="AH3299" s="198" t="s">
        <v>135</v>
      </c>
      <c r="AI3299" s="156">
        <f>_xll.qlCalendarAdvance("TARGET",AI3298,AH3299,"mf")</f>
        <v>59174</v>
      </c>
      <c r="AJ3299" s="199">
        <f>_xll.xlShmInterpRateFwd(curveName,AI3299,,5,AI3300)</f>
        <v>1.1114800248210441E-2</v>
      </c>
    </row>
    <row r="3300" spans="34:36" ht="11.25" customHeight="1" x14ac:dyDescent="0.25">
      <c r="AH3300" s="198" t="s">
        <v>135</v>
      </c>
      <c r="AI3300" s="156">
        <f>_xll.qlCalendarAdvance("TARGET",AI3299,AH3300,"mf")</f>
        <v>59181</v>
      </c>
      <c r="AJ3300" s="199">
        <f>_xll.xlShmInterpRateFwd(curveName,AI3300,,5,AI3301)</f>
        <v>1.110975739940215E-2</v>
      </c>
    </row>
    <row r="3301" spans="34:36" ht="11.25" customHeight="1" x14ac:dyDescent="0.25">
      <c r="AH3301" s="198" t="s">
        <v>135</v>
      </c>
      <c r="AI3301" s="156">
        <f>_xll.qlCalendarAdvance("TARGET",AI3300,AH3301,"mf")</f>
        <v>59188</v>
      </c>
      <c r="AJ3301" s="199">
        <f>_xll.xlShmInterpRateFwd(curveName,AI3301,,5,AI3302)</f>
        <v>1.1104737035687453E-2</v>
      </c>
    </row>
    <row r="3302" spans="34:36" ht="11.25" customHeight="1" x14ac:dyDescent="0.25">
      <c r="AH3302" s="198" t="s">
        <v>135</v>
      </c>
      <c r="AI3302" s="156">
        <f>_xll.qlCalendarAdvance("TARGET",AI3301,AH3302,"mf")</f>
        <v>59195</v>
      </c>
      <c r="AJ3302" s="199">
        <f>_xll.xlShmInterpRateFwd(curveName,AI3302,,5,AI3303)</f>
        <v>1.1099739201080233E-2</v>
      </c>
    </row>
    <row r="3303" spans="34:36" ht="11.25" customHeight="1" x14ac:dyDescent="0.25">
      <c r="AH3303" s="198" t="s">
        <v>135</v>
      </c>
      <c r="AI3303" s="156">
        <f>_xll.qlCalendarAdvance("TARGET",AI3302,AH3303,"mf")</f>
        <v>59202</v>
      </c>
      <c r="AJ3303" s="199">
        <f>_xll.xlShmInterpRateFwd(curveName,AI3303,,5,AI3304)</f>
        <v>1.1094763939663896E-2</v>
      </c>
    </row>
    <row r="3304" spans="34:36" ht="11.25" customHeight="1" x14ac:dyDescent="0.25">
      <c r="AH3304" s="198" t="s">
        <v>135</v>
      </c>
      <c r="AI3304" s="156">
        <f>_xll.qlCalendarAdvance("TARGET",AI3303,AH3304,"mf")</f>
        <v>59209</v>
      </c>
      <c r="AJ3304" s="199">
        <f>_xll.xlShmInterpRateFwd(curveName,AI3304,,5,AI3305)</f>
        <v>1.1089811295510286E-2</v>
      </c>
    </row>
    <row r="3305" spans="34:36" ht="11.25" customHeight="1" x14ac:dyDescent="0.25">
      <c r="AH3305" s="198" t="s">
        <v>135</v>
      </c>
      <c r="AI3305" s="156">
        <f>_xll.qlCalendarAdvance("TARGET",AI3304,AH3305,"mf")</f>
        <v>59216</v>
      </c>
      <c r="AJ3305" s="199">
        <f>_xll.xlShmInterpRateFwd(curveName,AI3305,,5,AI3306)</f>
        <v>1.1084881312650736E-2</v>
      </c>
    </row>
    <row r="3306" spans="34:36" ht="11.25" customHeight="1" x14ac:dyDescent="0.25">
      <c r="AH3306" s="198" t="s">
        <v>135</v>
      </c>
      <c r="AI3306" s="156">
        <f>_xll.qlCalendarAdvance("TARGET",AI3305,AH3306,"mf")</f>
        <v>59223</v>
      </c>
      <c r="AJ3306" s="199">
        <f>_xll.xlShmInterpRateFwd(curveName,AI3306,,5,AI3307)</f>
        <v>1.1079974035186105E-2</v>
      </c>
    </row>
    <row r="3307" spans="34:36" ht="11.25" customHeight="1" x14ac:dyDescent="0.25">
      <c r="AH3307" s="198" t="s">
        <v>135</v>
      </c>
      <c r="AI3307" s="156">
        <f>_xll.qlCalendarAdvance("TARGET",AI3306,AH3307,"mf")</f>
        <v>59230</v>
      </c>
      <c r="AJ3307" s="199">
        <f>_xll.xlShmInterpRateFwd(curveName,AI3307,,5,AI3308)</f>
        <v>1.1075089507141977E-2</v>
      </c>
    </row>
    <row r="3308" spans="34:36" ht="11.25" customHeight="1" x14ac:dyDescent="0.25">
      <c r="AH3308" s="198" t="s">
        <v>135</v>
      </c>
      <c r="AI3308" s="156">
        <f>_xll.qlCalendarAdvance("TARGET",AI3307,AH3308,"mf")</f>
        <v>59237</v>
      </c>
      <c r="AJ3308" s="199">
        <f>_xll.xlShmInterpRateFwd(curveName,AI3308,,5,AI3309)</f>
        <v>1.107022777259031E-2</v>
      </c>
    </row>
    <row r="3309" spans="34:36" ht="11.25" customHeight="1" x14ac:dyDescent="0.25">
      <c r="AH3309" s="198" t="s">
        <v>135</v>
      </c>
      <c r="AI3309" s="156">
        <f>_xll.qlCalendarAdvance("TARGET",AI3308,AH3309,"mf")</f>
        <v>59244</v>
      </c>
      <c r="AJ3309" s="199">
        <f>_xll.xlShmInterpRateFwd(curveName,AI3309,,5,AI3310)</f>
        <v>1.1065388875591489E-2</v>
      </c>
    </row>
    <row r="3310" spans="34:36" ht="11.25" customHeight="1" x14ac:dyDescent="0.25">
      <c r="AH3310" s="198" t="s">
        <v>135</v>
      </c>
      <c r="AI3310" s="156">
        <f>_xll.qlCalendarAdvance("TARGET",AI3309,AH3310,"mf")</f>
        <v>59251</v>
      </c>
      <c r="AJ3310" s="199">
        <f>_xll.xlShmInterpRateFwd(curveName,AI3310,,5,AI3311)</f>
        <v>1.1060572860205944E-2</v>
      </c>
    </row>
    <row r="3311" spans="34:36" ht="11.25" customHeight="1" x14ac:dyDescent="0.25">
      <c r="AH3311" s="198" t="s">
        <v>135</v>
      </c>
      <c r="AI3311" s="156">
        <f>_xll.qlCalendarAdvance("TARGET",AI3310,AH3311,"mf")</f>
        <v>59258</v>
      </c>
      <c r="AJ3311" s="199">
        <f>_xll.xlShmInterpRateFwd(curveName,AI3311,,5,AI3312)</f>
        <v>1.1055779770517285E-2</v>
      </c>
    </row>
    <row r="3312" spans="34:36" ht="11.25" customHeight="1" x14ac:dyDescent="0.25">
      <c r="AH3312" s="198" t="s">
        <v>135</v>
      </c>
      <c r="AI3312" s="156">
        <f>_xll.qlCalendarAdvance("TARGET",AI3311,AH3312,"mf")</f>
        <v>59265</v>
      </c>
      <c r="AJ3312" s="199">
        <f>_xll.xlShmInterpRateFwd(curveName,AI3312,,5,AI3313)</f>
        <v>1.1051009650539659E-2</v>
      </c>
    </row>
    <row r="3313" spans="34:36" ht="11.25" customHeight="1" x14ac:dyDescent="0.25">
      <c r="AH3313" s="198" t="s">
        <v>135</v>
      </c>
      <c r="AI3313" s="156">
        <f>_xll.qlCalendarAdvance("TARGET",AI3312,AH3313,"mf")</f>
        <v>59272</v>
      </c>
      <c r="AJ3313" s="199">
        <f>_xll.xlShmInterpRateFwd(curveName,AI3313,,5,AI3314)</f>
        <v>1.1046262544362528E-2</v>
      </c>
    </row>
    <row r="3314" spans="34:36" ht="11.25" customHeight="1" x14ac:dyDescent="0.25">
      <c r="AH3314" s="198" t="s">
        <v>135</v>
      </c>
      <c r="AI3314" s="156">
        <f>_xll.qlCalendarAdvance("TARGET",AI3313,AH3314,"mf")</f>
        <v>59279</v>
      </c>
      <c r="AJ3314" s="199">
        <f>_xll.xlShmInterpRateFwd(curveName,AI3314,,5,AI3315)</f>
        <v>1.1041538496046426E-2</v>
      </c>
    </row>
    <row r="3315" spans="34:36" ht="11.25" customHeight="1" x14ac:dyDescent="0.25">
      <c r="AH3315" s="198" t="s">
        <v>135</v>
      </c>
      <c r="AI3315" s="156">
        <f>_xll.qlCalendarAdvance("TARGET",AI3314,AH3315,"mf")</f>
        <v>59286</v>
      </c>
      <c r="AJ3315" s="199">
        <f>_xll.xlShmInterpRateFwd(curveName,AI3315,,5,AI3316)</f>
        <v>1.1036837549663499E-2</v>
      </c>
    </row>
    <row r="3316" spans="34:36" ht="11.25" customHeight="1" x14ac:dyDescent="0.25">
      <c r="AH3316" s="198" t="s">
        <v>135</v>
      </c>
      <c r="AI3316" s="156">
        <f>_xll.qlCalendarAdvance("TARGET",AI3315,AH3316,"mf")</f>
        <v>59293</v>
      </c>
      <c r="AJ3316" s="199">
        <f>_xll.xlShmInterpRateFwd(curveName,AI3316,,5,AI3317)</f>
        <v>1.1032159749245381E-2</v>
      </c>
    </row>
    <row r="3317" spans="34:36" ht="11.25" customHeight="1" x14ac:dyDescent="0.25">
      <c r="AH3317" s="198" t="s">
        <v>135</v>
      </c>
      <c r="AI3317" s="156">
        <f>_xll.qlCalendarAdvance("TARGET",AI3316,AH3317,"mf")</f>
        <v>59300</v>
      </c>
      <c r="AJ3317" s="199">
        <f>_xll.xlShmInterpRateFwd(curveName,AI3317,,5,AI3318)</f>
        <v>1.1027505138875862E-2</v>
      </c>
    </row>
    <row r="3318" spans="34:36" ht="11.25" customHeight="1" x14ac:dyDescent="0.25">
      <c r="AH3318" s="198" t="s">
        <v>135</v>
      </c>
      <c r="AI3318" s="156">
        <f>_xll.qlCalendarAdvance("TARGET",AI3317,AH3318,"mf")</f>
        <v>59307</v>
      </c>
      <c r="AJ3318" s="199">
        <f>_xll.xlShmInterpRateFwd(curveName,AI3318,,5,AI3319)</f>
        <v>1.102287376260401E-2</v>
      </c>
    </row>
    <row r="3319" spans="34:36" ht="11.25" customHeight="1" x14ac:dyDescent="0.25">
      <c r="AH3319" s="198" t="s">
        <v>135</v>
      </c>
      <c r="AI3319" s="156">
        <f>_xll.qlCalendarAdvance("TARGET",AI3318,AH3319,"mf")</f>
        <v>59314</v>
      </c>
      <c r="AJ3319" s="199">
        <f>_xll.xlShmInterpRateFwd(curveName,AI3319,,5,AI3320)</f>
        <v>1.1018265664496303E-2</v>
      </c>
    </row>
    <row r="3320" spans="34:36" ht="11.25" customHeight="1" x14ac:dyDescent="0.25">
      <c r="AH3320" s="198" t="s">
        <v>135</v>
      </c>
      <c r="AI3320" s="156">
        <f>_xll.qlCalendarAdvance("TARGET",AI3319,AH3320,"mf")</f>
        <v>59321</v>
      </c>
      <c r="AJ3320" s="199">
        <f>_xll.xlShmInterpRateFwd(curveName,AI3320,,5,AI3321)</f>
        <v>1.1013680888601871E-2</v>
      </c>
    </row>
    <row r="3321" spans="34:36" ht="11.25" customHeight="1" x14ac:dyDescent="0.25">
      <c r="AH3321" s="198" t="s">
        <v>135</v>
      </c>
      <c r="AI3321" s="156">
        <f>_xll.qlCalendarAdvance("TARGET",AI3320,AH3321,"mf")</f>
        <v>59328</v>
      </c>
      <c r="AJ3321" s="199">
        <f>_xll.xlShmInterpRateFwd(curveName,AI3321,,5,AI3322)</f>
        <v>1.1009119479016208E-2</v>
      </c>
    </row>
    <row r="3322" spans="34:36" ht="11.25" customHeight="1" x14ac:dyDescent="0.25">
      <c r="AH3322" s="198" t="s">
        <v>135</v>
      </c>
      <c r="AI3322" s="156">
        <f>_xll.qlCalendarAdvance("TARGET",AI3321,AH3322,"mf")</f>
        <v>59335</v>
      </c>
      <c r="AJ3322" s="199">
        <f>_xll.xlShmInterpRateFwd(curveName,AI3322,,5,AI3323)</f>
        <v>1.1004581479742179E-2</v>
      </c>
    </row>
    <row r="3323" spans="34:36" ht="11.25" customHeight="1" x14ac:dyDescent="0.25">
      <c r="AH3323" s="198" t="s">
        <v>135</v>
      </c>
      <c r="AI3323" s="156">
        <f>_xll.qlCalendarAdvance("TARGET",AI3322,AH3323,"mf")</f>
        <v>59342</v>
      </c>
      <c r="AJ3323" s="199">
        <f>_xll.xlShmInterpRateFwd(curveName,AI3323,,5,AI3324)</f>
        <v>1.100006693489272E-2</v>
      </c>
    </row>
    <row r="3324" spans="34:36" ht="11.25" customHeight="1" x14ac:dyDescent="0.25">
      <c r="AH3324" s="198" t="s">
        <v>135</v>
      </c>
      <c r="AI3324" s="156">
        <f>_xll.qlCalendarAdvance("TARGET",AI3323,AH3324,"mf")</f>
        <v>59349</v>
      </c>
      <c r="AJ3324" s="199">
        <f>_xll.xlShmInterpRateFwd(curveName,AI3324,,5,AI3325)</f>
        <v>1.0995575888522879E-2</v>
      </c>
    </row>
    <row r="3325" spans="34:36" ht="11.25" customHeight="1" x14ac:dyDescent="0.25">
      <c r="AH3325" s="198" t="s">
        <v>135</v>
      </c>
      <c r="AI3325" s="156">
        <f>_xll.qlCalendarAdvance("TARGET",AI3324,AH3325,"mf")</f>
        <v>59356</v>
      </c>
      <c r="AJ3325" s="199">
        <f>_xll.xlShmInterpRateFwd(curveName,AI3325,,5,AI3326)</f>
        <v>1.0991108384652993E-2</v>
      </c>
    </row>
    <row r="3326" spans="34:36" ht="11.25" customHeight="1" x14ac:dyDescent="0.25">
      <c r="AH3326" s="198" t="s">
        <v>135</v>
      </c>
      <c r="AI3326" s="156">
        <f>_xll.qlCalendarAdvance("TARGET",AI3325,AH3326,"mf")</f>
        <v>59363</v>
      </c>
      <c r="AJ3326" s="199">
        <f>_xll.xlShmInterpRateFwd(curveName,AI3326,,5,AI3327)</f>
        <v>1.0986664467396094E-2</v>
      </c>
    </row>
    <row r="3327" spans="34:36" ht="11.25" customHeight="1" x14ac:dyDescent="0.25">
      <c r="AH3327" s="198" t="s">
        <v>135</v>
      </c>
      <c r="AI3327" s="156">
        <f>_xll.qlCalendarAdvance("TARGET",AI3326,AH3327,"mf")</f>
        <v>59370</v>
      </c>
      <c r="AJ3327" s="199">
        <f>_xll.xlShmInterpRateFwd(curveName,AI3327,,5,AI3328)</f>
        <v>1.0982244180772587E-2</v>
      </c>
    </row>
    <row r="3328" spans="34:36" ht="11.25" customHeight="1" x14ac:dyDescent="0.25">
      <c r="AH3328" s="198" t="s">
        <v>135</v>
      </c>
      <c r="AI3328" s="156">
        <f>_xll.qlCalendarAdvance("TARGET",AI3327,AH3328,"mf")</f>
        <v>59377</v>
      </c>
      <c r="AJ3328" s="199">
        <f>_xll.xlShmInterpRateFwd(curveName,AI3328,,5,AI3329)</f>
        <v>1.0977847568872405E-2</v>
      </c>
    </row>
    <row r="3329" spans="34:36" ht="11.25" customHeight="1" x14ac:dyDescent="0.25">
      <c r="AH3329" s="198" t="s">
        <v>135</v>
      </c>
      <c r="AI3329" s="156">
        <f>_xll.qlCalendarAdvance("TARGET",AI3328,AH3329,"mf")</f>
        <v>59384</v>
      </c>
      <c r="AJ3329" s="199">
        <f>_xll.xlShmInterpRateFwd(curveName,AI3329,,5,AI3330)</f>
        <v>1.0973474675733397E-2</v>
      </c>
    </row>
    <row r="3330" spans="34:36" ht="11.25" customHeight="1" x14ac:dyDescent="0.25">
      <c r="AH3330" s="198" t="s">
        <v>135</v>
      </c>
      <c r="AI3330" s="156">
        <f>_xll.qlCalendarAdvance("TARGET",AI3329,AH3330,"mf")</f>
        <v>59391</v>
      </c>
      <c r="AJ3330" s="199">
        <f>_xll.xlShmInterpRateFwd(curveName,AI3330,,5,AI3331)</f>
        <v>1.0969125545439776E-2</v>
      </c>
    </row>
    <row r="3331" spans="34:36" ht="11.25" customHeight="1" x14ac:dyDescent="0.25">
      <c r="AH3331" s="198" t="s">
        <v>135</v>
      </c>
      <c r="AI3331" s="156">
        <f>_xll.qlCalendarAdvance("TARGET",AI3330,AH3331,"mf")</f>
        <v>59398</v>
      </c>
      <c r="AJ3331" s="199">
        <f>_xll.xlShmInterpRateFwd(curveName,AI3331,,5,AI3332)</f>
        <v>1.0964800222029458E-2</v>
      </c>
    </row>
    <row r="3332" spans="34:36" ht="11.25" customHeight="1" x14ac:dyDescent="0.25">
      <c r="AH3332" s="198" t="s">
        <v>135</v>
      </c>
      <c r="AI3332" s="156">
        <f>_xll.qlCalendarAdvance("TARGET",AI3331,AH3332,"mf")</f>
        <v>59405</v>
      </c>
      <c r="AJ3332" s="199">
        <f>_xll.xlShmInterpRateFwd(curveName,AI3332,,5,AI3333)</f>
        <v>1.0960498749575146E-2</v>
      </c>
    </row>
    <row r="3333" spans="34:36" ht="11.25" customHeight="1" x14ac:dyDescent="0.25">
      <c r="AH3333" s="198" t="s">
        <v>135</v>
      </c>
      <c r="AI3333" s="156">
        <f>_xll.qlCalendarAdvance("TARGET",AI3332,AH3333,"mf")</f>
        <v>59412</v>
      </c>
      <c r="AJ3333" s="199">
        <f>_xll.xlShmInterpRateFwd(curveName,AI3333,,5,AI3334)</f>
        <v>1.0956221172137993E-2</v>
      </c>
    </row>
    <row r="3334" spans="34:36" ht="11.25" customHeight="1" x14ac:dyDescent="0.25">
      <c r="AH3334" s="198" t="s">
        <v>135</v>
      </c>
      <c r="AI3334" s="156">
        <f>_xll.qlCalendarAdvance("TARGET",AI3333,AH3334,"mf")</f>
        <v>59419</v>
      </c>
      <c r="AJ3334" s="199">
        <f>_xll.xlShmInterpRateFwd(curveName,AI3334,,5,AI3335)</f>
        <v>1.0951967533779194E-2</v>
      </c>
    </row>
    <row r="3335" spans="34:36" ht="11.25" customHeight="1" x14ac:dyDescent="0.25">
      <c r="AH3335" s="198" t="s">
        <v>135</v>
      </c>
      <c r="AI3335" s="156">
        <f>_xll.qlCalendarAdvance("TARGET",AI3334,AH3335,"mf")</f>
        <v>59426</v>
      </c>
      <c r="AJ3335" s="199">
        <f>_xll.xlShmInterpRateFwd(curveName,AI3335,,5,AI3336)</f>
        <v>1.094773787856577E-2</v>
      </c>
    </row>
    <row r="3336" spans="34:36" ht="11.25" customHeight="1" x14ac:dyDescent="0.25">
      <c r="AH3336" s="198" t="s">
        <v>135</v>
      </c>
      <c r="AI3336" s="156">
        <f>_xll.qlCalendarAdvance("TARGET",AI3335,AH3336,"mf")</f>
        <v>59433</v>
      </c>
      <c r="AJ3336" s="199">
        <f>_xll.xlShmInterpRateFwd(curveName,AI3336,,5,AI3337)</f>
        <v>1.0943532250553193E-2</v>
      </c>
    </row>
    <row r="3337" spans="34:36" ht="11.25" customHeight="1" x14ac:dyDescent="0.25">
      <c r="AH3337" s="198" t="s">
        <v>135</v>
      </c>
      <c r="AI3337" s="156">
        <f>_xll.qlCalendarAdvance("TARGET",AI3336,AH3337,"mf")</f>
        <v>59440</v>
      </c>
      <c r="AJ3337" s="199">
        <f>_xll.xlShmInterpRateFwd(curveName,AI3337,,5,AI3338)</f>
        <v>1.0939350693791186E-2</v>
      </c>
    </row>
    <row r="3338" spans="34:36" ht="11.25" customHeight="1" x14ac:dyDescent="0.25">
      <c r="AH3338" s="198" t="s">
        <v>135</v>
      </c>
      <c r="AI3338" s="156">
        <f>_xll.qlCalendarAdvance("TARGET",AI3337,AH3338,"mf")</f>
        <v>59447</v>
      </c>
      <c r="AJ3338" s="199">
        <f>_xll.xlShmInterpRateFwd(curveName,AI3338,,5,AI3339)</f>
        <v>1.093519325234109E-2</v>
      </c>
    </row>
    <row r="3339" spans="34:36" ht="11.25" customHeight="1" x14ac:dyDescent="0.25">
      <c r="AH3339" s="198" t="s">
        <v>135</v>
      </c>
      <c r="AI3339" s="156">
        <f>_xll.qlCalendarAdvance("TARGET",AI3338,AH3339,"mf")</f>
        <v>59454</v>
      </c>
      <c r="AJ3339" s="199">
        <f>_xll.xlShmInterpRateFwd(curveName,AI3339,,5,AI3340)</f>
        <v>1.0931059970304829E-2</v>
      </c>
    </row>
    <row r="3340" spans="34:36" ht="11.25" customHeight="1" x14ac:dyDescent="0.25">
      <c r="AH3340" s="198" t="s">
        <v>135</v>
      </c>
      <c r="AI3340" s="156">
        <f>_xll.qlCalendarAdvance("TARGET",AI3339,AH3340,"mf")</f>
        <v>59461</v>
      </c>
      <c r="AJ3340" s="199">
        <f>_xll.xlShmInterpRateFwd(curveName,AI3340,,5,AI3341)</f>
        <v>1.092695089168012E-2</v>
      </c>
    </row>
    <row r="3341" spans="34:36" ht="11.25" customHeight="1" x14ac:dyDescent="0.25">
      <c r="AH3341" s="198" t="s">
        <v>135</v>
      </c>
      <c r="AI3341" s="156">
        <f>_xll.qlCalendarAdvance("TARGET",AI3340,AH3341,"mf")</f>
        <v>59468</v>
      </c>
      <c r="AJ3341" s="199">
        <f>_xll.xlShmInterpRateFwd(curveName,AI3341,,5,AI3342)</f>
        <v>1.0922866060597914E-2</v>
      </c>
    </row>
    <row r="3342" spans="34:36" ht="11.25" customHeight="1" x14ac:dyDescent="0.25">
      <c r="AH3342" s="198" t="s">
        <v>135</v>
      </c>
      <c r="AI3342" s="156">
        <f>_xll.qlCalendarAdvance("TARGET",AI3341,AH3342,"mf")</f>
        <v>59475</v>
      </c>
      <c r="AJ3342" s="199">
        <f>_xll.xlShmInterpRateFwd(curveName,AI3342,,5,AI3343)</f>
        <v>1.0918805521044427E-2</v>
      </c>
    </row>
    <row r="3343" spans="34:36" ht="11.25" customHeight="1" x14ac:dyDescent="0.25">
      <c r="AH3343" s="198" t="s">
        <v>135</v>
      </c>
      <c r="AI3343" s="156">
        <f>_xll.qlCalendarAdvance("TARGET",AI3342,AH3343,"mf")</f>
        <v>59482</v>
      </c>
      <c r="AJ3343" s="199">
        <f>_xll.xlShmInterpRateFwd(curveName,AI3343,,5,AI3344)</f>
        <v>1.0914769317144904E-2</v>
      </c>
    </row>
    <row r="3344" spans="34:36" ht="11.25" customHeight="1" x14ac:dyDescent="0.25">
      <c r="AH3344" s="198" t="s">
        <v>135</v>
      </c>
      <c r="AI3344" s="156">
        <f>_xll.qlCalendarAdvance("TARGET",AI3343,AH3344,"mf")</f>
        <v>59489</v>
      </c>
      <c r="AJ3344" s="199">
        <f>_xll.xlShmInterpRateFwd(curveName,AI3344,,5,AI3345)</f>
        <v>1.0910757492920385E-2</v>
      </c>
    </row>
    <row r="3345" spans="34:36" ht="11.25" customHeight="1" x14ac:dyDescent="0.25">
      <c r="AH3345" s="198" t="s">
        <v>135</v>
      </c>
      <c r="AI3345" s="156">
        <f>_xll.qlCalendarAdvance("TARGET",AI3344,AH3345,"mf")</f>
        <v>59496</v>
      </c>
      <c r="AJ3345" s="199">
        <f>_xll.xlShmInterpRateFwd(curveName,AI3345,,5,AI3346)</f>
        <v>1.0906770092467244E-2</v>
      </c>
    </row>
    <row r="3346" spans="34:36" ht="11.25" customHeight="1" x14ac:dyDescent="0.25">
      <c r="AH3346" s="198" t="s">
        <v>135</v>
      </c>
      <c r="AI3346" s="156">
        <f>_xll.qlCalendarAdvance("TARGET",AI3345,AH3346,"mf")</f>
        <v>59503</v>
      </c>
      <c r="AJ3346" s="199">
        <f>_xll.xlShmInterpRateFwd(curveName,AI3346,,5,AI3347)</f>
        <v>1.0902807159806601E-2</v>
      </c>
    </row>
    <row r="3347" spans="34:36" ht="11.25" customHeight="1" x14ac:dyDescent="0.25">
      <c r="AH3347" s="198" t="s">
        <v>135</v>
      </c>
      <c r="AI3347" s="156">
        <f>_xll.qlCalendarAdvance("TARGET",AI3346,AH3347,"mf")</f>
        <v>59510</v>
      </c>
      <c r="AJ3347" s="199">
        <f>_xll.xlShmInterpRateFwd(curveName,AI3347,,5,AI3348)</f>
        <v>1.0898868739029122E-2</v>
      </c>
    </row>
    <row r="3348" spans="34:36" ht="11.25" customHeight="1" x14ac:dyDescent="0.25">
      <c r="AH3348" s="198" t="s">
        <v>135</v>
      </c>
      <c r="AI3348" s="156">
        <f>_xll.qlCalendarAdvance("TARGET",AI3347,AH3348,"mf")</f>
        <v>59517</v>
      </c>
      <c r="AJ3348" s="199">
        <f>_xll.xlShmInterpRateFwd(curveName,AI3348,,5,AI3349)</f>
        <v>1.0894954874184971E-2</v>
      </c>
    </row>
    <row r="3349" spans="34:36" ht="11.25" customHeight="1" x14ac:dyDescent="0.25">
      <c r="AH3349" s="198" t="s">
        <v>135</v>
      </c>
      <c r="AI3349" s="156">
        <f>_xll.qlCalendarAdvance("TARGET",AI3348,AH3349,"mf")</f>
        <v>59524</v>
      </c>
      <c r="AJ3349" s="199">
        <f>_xll.xlShmInterpRateFwd(curveName,AI3349,,5,AI3350)</f>
        <v>1.089095153034959E-2</v>
      </c>
    </row>
    <row r="3350" spans="34:36" ht="11.25" customHeight="1" x14ac:dyDescent="0.25">
      <c r="AH3350" s="198" t="s">
        <v>135</v>
      </c>
      <c r="AI3350" s="156">
        <f>_xll.qlCalendarAdvance("TARGET",AI3349,AH3350,"mf")</f>
        <v>59532</v>
      </c>
      <c r="AJ3350" s="199">
        <f>_xll.xlShmInterpRateFwd(curveName,AI3350,,5,AI3351)</f>
        <v>1.0886650914189557E-2</v>
      </c>
    </row>
    <row r="3351" spans="34:36" ht="11.25" customHeight="1" x14ac:dyDescent="0.25">
      <c r="AH3351" s="198" t="s">
        <v>135</v>
      </c>
      <c r="AI3351" s="156">
        <f>_xll.qlCalendarAdvance("TARGET",AI3350,AH3351,"mf")</f>
        <v>59539</v>
      </c>
      <c r="AJ3351" s="199">
        <f>_xll.xlShmInterpRateFwd(curveName,AI3351,,5,AI3352)</f>
        <v>1.0882814511981887E-2</v>
      </c>
    </row>
    <row r="3352" spans="34:36" ht="11.25" customHeight="1" x14ac:dyDescent="0.25">
      <c r="AH3352" s="198" t="s">
        <v>135</v>
      </c>
      <c r="AI3352" s="156">
        <f>_xll.qlCalendarAdvance("TARGET",AI3351,AH3352,"mf")</f>
        <v>59546</v>
      </c>
      <c r="AJ3352" s="199">
        <f>_xll.xlShmInterpRateFwd(curveName,AI3352,,5,AI3353)</f>
        <v>1.0879002848266079E-2</v>
      </c>
    </row>
    <row r="3353" spans="34:36" ht="11.25" customHeight="1" x14ac:dyDescent="0.25">
      <c r="AH3353" s="198" t="s">
        <v>135</v>
      </c>
      <c r="AI3353" s="156">
        <f>_xll.qlCalendarAdvance("TARGET",AI3352,AH3353,"mf")</f>
        <v>59553</v>
      </c>
      <c r="AJ3353" s="199">
        <f>_xll.xlShmInterpRateFwd(curveName,AI3353,,5,AI3354)</f>
        <v>1.0875215967080947E-2</v>
      </c>
    </row>
    <row r="3354" spans="34:36" ht="11.25" customHeight="1" x14ac:dyDescent="0.25">
      <c r="AH3354" s="198" t="s">
        <v>135</v>
      </c>
      <c r="AI3354" s="156">
        <f>_xll.qlCalendarAdvance("TARGET",AI3353,AH3354,"mf")</f>
        <v>59560</v>
      </c>
      <c r="AJ3354" s="199">
        <f>_xll.xlShmInterpRateFwd(curveName,AI3354,,5,AI3355)</f>
        <v>1.0871453912494297E-2</v>
      </c>
    </row>
    <row r="3355" spans="34:36" ht="11.25" customHeight="1" x14ac:dyDescent="0.25">
      <c r="AH3355" s="198" t="s">
        <v>135</v>
      </c>
      <c r="AI3355" s="156">
        <f>_xll.qlCalendarAdvance("TARGET",AI3354,AH3355,"mf")</f>
        <v>59567</v>
      </c>
      <c r="AJ3355" s="199">
        <f>_xll.xlShmInterpRateFwd(curveName,AI3355,,5,AI3356)</f>
        <v>1.0867716728562401E-2</v>
      </c>
    </row>
    <row r="3356" spans="34:36" ht="11.25" customHeight="1" x14ac:dyDescent="0.25">
      <c r="AH3356" s="198" t="s">
        <v>135</v>
      </c>
      <c r="AI3356" s="156">
        <f>_xll.qlCalendarAdvance("TARGET",AI3355,AH3356,"mf")</f>
        <v>59574</v>
      </c>
      <c r="AJ3356" s="199">
        <f>_xll.xlShmInterpRateFwd(curveName,AI3356,,5,AI3357)</f>
        <v>1.0864004459358952E-2</v>
      </c>
    </row>
    <row r="3357" spans="34:36" ht="11.25" customHeight="1" x14ac:dyDescent="0.25">
      <c r="AH3357" s="198" t="s">
        <v>135</v>
      </c>
      <c r="AI3357" s="156">
        <f>_xll.qlCalendarAdvance("TARGET",AI3356,AH3357,"mf")</f>
        <v>59581</v>
      </c>
      <c r="AJ3357" s="199">
        <f>_xll.xlShmInterpRateFwd(curveName,AI3357,,5,AI3358)</f>
        <v>1.0860317148940314E-2</v>
      </c>
    </row>
    <row r="3358" spans="34:36" ht="11.25" customHeight="1" x14ac:dyDescent="0.25">
      <c r="AH3358" s="198" t="s">
        <v>135</v>
      </c>
      <c r="AI3358" s="156">
        <f>_xll.qlCalendarAdvance("TARGET",AI3357,AH3358,"mf")</f>
        <v>59588</v>
      </c>
      <c r="AJ3358" s="199">
        <f>_xll.xlShmInterpRateFwd(curveName,AI3358,,5,AI3359)</f>
        <v>1.0856654841339729E-2</v>
      </c>
    </row>
    <row r="3359" spans="34:36" ht="11.25" customHeight="1" x14ac:dyDescent="0.25">
      <c r="AH3359" s="198" t="s">
        <v>135</v>
      </c>
      <c r="AI3359" s="156">
        <f>_xll.qlCalendarAdvance("TARGET",AI3358,AH3359,"mf")</f>
        <v>59595</v>
      </c>
      <c r="AJ3359" s="199">
        <f>_xll.xlShmInterpRateFwd(curveName,AI3359,,5,AI3360)</f>
        <v>1.085301758068895E-2</v>
      </c>
    </row>
    <row r="3360" spans="34:36" ht="11.25" customHeight="1" x14ac:dyDescent="0.25">
      <c r="AH3360" s="198" t="s">
        <v>135</v>
      </c>
      <c r="AI3360" s="156">
        <f>_xll.qlCalendarAdvance("TARGET",AI3359,AH3360,"mf")</f>
        <v>59602</v>
      </c>
      <c r="AJ3360" s="199">
        <f>_xll.xlShmInterpRateFwd(curveName,AI3360,,5,AI3361)</f>
        <v>1.084940541098077E-2</v>
      </c>
    </row>
    <row r="3361" spans="34:36" ht="11.25" customHeight="1" x14ac:dyDescent="0.25">
      <c r="AH3361" s="198" t="s">
        <v>135</v>
      </c>
      <c r="AI3361" s="156">
        <f>_xll.qlCalendarAdvance("TARGET",AI3360,AH3361,"mf")</f>
        <v>59609</v>
      </c>
      <c r="AJ3361" s="199">
        <f>_xll.xlShmInterpRateFwd(curveName,AI3361,,5,AI3362)</f>
        <v>1.0845818376312285E-2</v>
      </c>
    </row>
    <row r="3362" spans="34:36" ht="11.25" customHeight="1" x14ac:dyDescent="0.25">
      <c r="AH3362" s="198" t="s">
        <v>135</v>
      </c>
      <c r="AI3362" s="156">
        <f>_xll.qlCalendarAdvance("TARGET",AI3361,AH3362,"mf")</f>
        <v>59616</v>
      </c>
      <c r="AJ3362" s="199">
        <f>_xll.xlShmInterpRateFwd(curveName,AI3362,,5,AI3363)</f>
        <v>1.0842256520734304E-2</v>
      </c>
    </row>
    <row r="3363" spans="34:36" ht="11.25" customHeight="1" x14ac:dyDescent="0.25">
      <c r="AH3363" s="198" t="s">
        <v>135</v>
      </c>
      <c r="AI3363" s="156">
        <f>_xll.qlCalendarAdvance("TARGET",AI3362,AH3363,"mf")</f>
        <v>59623</v>
      </c>
      <c r="AJ3363" s="199">
        <f>_xll.xlShmInterpRateFwd(curveName,AI3363,,5,AI3364)</f>
        <v>1.0838719888297691E-2</v>
      </c>
    </row>
    <row r="3364" spans="34:36" ht="11.25" customHeight="1" x14ac:dyDescent="0.25">
      <c r="AH3364" s="198" t="s">
        <v>135</v>
      </c>
      <c r="AI3364" s="156">
        <f>_xll.qlCalendarAdvance("TARGET",AI3363,AH3364,"mf")</f>
        <v>59630</v>
      </c>
      <c r="AJ3364" s="199">
        <f>_xll.xlShmInterpRateFwd(curveName,AI3364,,5,AI3365)</f>
        <v>1.0835208523093885E-2</v>
      </c>
    </row>
    <row r="3365" spans="34:36" ht="11.25" customHeight="1" x14ac:dyDescent="0.25">
      <c r="AH3365" s="198" t="s">
        <v>135</v>
      </c>
      <c r="AI3365" s="156">
        <f>_xll.qlCalendarAdvance("TARGET",AI3364,AH3365,"mf")</f>
        <v>59637</v>
      </c>
      <c r="AJ3365" s="199">
        <f>_xll.xlShmInterpRateFwd(curveName,AI3365,,5,AI3366)</f>
        <v>1.0831722469139103E-2</v>
      </c>
    </row>
    <row r="3366" spans="34:36" ht="11.25" customHeight="1" x14ac:dyDescent="0.25">
      <c r="AH3366" s="198" t="s">
        <v>135</v>
      </c>
      <c r="AI3366" s="156">
        <f>_xll.qlCalendarAdvance("TARGET",AI3365,AH3366,"mf")</f>
        <v>59644</v>
      </c>
      <c r="AJ3366" s="199">
        <f>_xll.xlShmInterpRateFwd(curveName,AI3366,,5,AI3367)</f>
        <v>1.0828261770559637E-2</v>
      </c>
    </row>
    <row r="3367" spans="34:36" ht="11.25" customHeight="1" x14ac:dyDescent="0.25">
      <c r="AH3367" s="198" t="s">
        <v>135</v>
      </c>
      <c r="AI3367" s="156">
        <f>_xll.qlCalendarAdvance("TARGET",AI3366,AH3367,"mf")</f>
        <v>59651</v>
      </c>
      <c r="AJ3367" s="199">
        <f>_xll.xlShmInterpRateFwd(curveName,AI3367,,5,AI3368)</f>
        <v>1.0824826471354425E-2</v>
      </c>
    </row>
    <row r="3368" spans="34:36" ht="11.25" customHeight="1" x14ac:dyDescent="0.25">
      <c r="AH3368" s="198" t="s">
        <v>135</v>
      </c>
      <c r="AI3368" s="156">
        <f>_xll.qlCalendarAdvance("TARGET",AI3367,AH3368,"mf")</f>
        <v>59658</v>
      </c>
      <c r="AJ3368" s="199">
        <f>_xll.xlShmInterpRateFwd(curveName,AI3368,,5,AI3369)</f>
        <v>1.082141661563828E-2</v>
      </c>
    </row>
    <row r="3369" spans="34:36" ht="11.25" customHeight="1" x14ac:dyDescent="0.25">
      <c r="AH3369" s="198" t="s">
        <v>135</v>
      </c>
      <c r="AI3369" s="156">
        <f>_xll.qlCalendarAdvance("TARGET",AI3368,AH3369,"mf")</f>
        <v>59665</v>
      </c>
      <c r="AJ3369" s="199">
        <f>_xll.xlShmInterpRateFwd(curveName,AI3369,,5,AI3370)</f>
        <v>1.0818032247410242E-2</v>
      </c>
    </row>
    <row r="3370" spans="34:36" ht="11.25" customHeight="1" x14ac:dyDescent="0.25">
      <c r="AH3370" s="198" t="s">
        <v>135</v>
      </c>
      <c r="AI3370" s="156">
        <f>_xll.qlCalendarAdvance("TARGET",AI3369,AH3370,"mf")</f>
        <v>59672</v>
      </c>
      <c r="AJ3370" s="199">
        <f>_xll.xlShmInterpRateFwd(curveName,AI3370,,5,AI3371)</f>
        <v>1.0814673410796808E-2</v>
      </c>
    </row>
    <row r="3371" spans="34:36" ht="11.25" customHeight="1" x14ac:dyDescent="0.25">
      <c r="AH3371" s="198" t="s">
        <v>135</v>
      </c>
      <c r="AI3371" s="156">
        <f>_xll.qlCalendarAdvance("TARGET",AI3370,AH3371,"mf")</f>
        <v>59679</v>
      </c>
      <c r="AJ3371" s="199">
        <f>_xll.xlShmInterpRateFwd(curveName,AI3371,,5,AI3372)</f>
        <v>1.0811340149814498E-2</v>
      </c>
    </row>
    <row r="3372" spans="34:36" ht="11.25" customHeight="1" x14ac:dyDescent="0.25">
      <c r="AH3372" s="198" t="s">
        <v>135</v>
      </c>
      <c r="AI3372" s="156">
        <f>_xll.qlCalendarAdvance("TARGET",AI3371,AH3372,"mf")</f>
        <v>59686</v>
      </c>
      <c r="AJ3372" s="199">
        <f>_xll.xlShmInterpRateFwd(curveName,AI3372,,5,AI3373)</f>
        <v>1.0808032508549375E-2</v>
      </c>
    </row>
    <row r="3373" spans="34:36" ht="11.25" customHeight="1" x14ac:dyDescent="0.25">
      <c r="AH3373" s="198" t="s">
        <v>135</v>
      </c>
      <c r="AI3373" s="156">
        <f>_xll.qlCalendarAdvance("TARGET",AI3372,AH3373,"mf")</f>
        <v>59693</v>
      </c>
      <c r="AJ3373" s="199">
        <f>_xll.xlShmInterpRateFwd(curveName,AI3373,,5,AI3374)</f>
        <v>1.0804750531070186E-2</v>
      </c>
    </row>
    <row r="3374" spans="34:36" ht="11.25" customHeight="1" x14ac:dyDescent="0.25">
      <c r="AH3374" s="198" t="s">
        <v>135</v>
      </c>
      <c r="AI3374" s="156">
        <f>_xll.qlCalendarAdvance("TARGET",AI3373,AH3374,"mf")</f>
        <v>59700</v>
      </c>
      <c r="AJ3374" s="199">
        <f>_xll.xlShmInterpRateFwd(curveName,AI3374,,5,AI3375)</f>
        <v>1.0801494261416768E-2</v>
      </c>
    </row>
    <row r="3375" spans="34:36" ht="11.25" customHeight="1" x14ac:dyDescent="0.25">
      <c r="AH3375" s="198" t="s">
        <v>135</v>
      </c>
      <c r="AI3375" s="156">
        <f>_xll.qlCalendarAdvance("TARGET",AI3374,AH3375,"mf")</f>
        <v>59707</v>
      </c>
      <c r="AJ3375" s="199">
        <f>_xll.xlShmInterpRateFwd(curveName,AI3375,,5,AI3376)</f>
        <v>1.0798263743652187E-2</v>
      </c>
    </row>
    <row r="3376" spans="34:36" ht="11.25" customHeight="1" x14ac:dyDescent="0.25">
      <c r="AH3376" s="198" t="s">
        <v>135</v>
      </c>
      <c r="AI3376" s="156">
        <f>_xll.qlCalendarAdvance("TARGET",AI3375,AH3376,"mf")</f>
        <v>59714</v>
      </c>
      <c r="AJ3376" s="199">
        <f>_xll.xlShmInterpRateFwd(curveName,AI3376,,5,AI3377)</f>
        <v>1.0795059021851135E-2</v>
      </c>
    </row>
    <row r="3377" spans="34:36" ht="11.25" customHeight="1" x14ac:dyDescent="0.25">
      <c r="AH3377" s="198" t="s">
        <v>135</v>
      </c>
      <c r="AI3377" s="156">
        <f>_xll.qlCalendarAdvance("TARGET",AI3376,AH3377,"mf")</f>
        <v>59721</v>
      </c>
      <c r="AJ3377" s="199">
        <f>_xll.xlShmInterpRateFwd(curveName,AI3377,,5,AI3378)</f>
        <v>1.0791880140059412E-2</v>
      </c>
    </row>
    <row r="3378" spans="34:36" ht="11.25" customHeight="1" x14ac:dyDescent="0.25">
      <c r="AH3378" s="198" t="s">
        <v>135</v>
      </c>
      <c r="AI3378" s="156">
        <f>_xll.qlCalendarAdvance("TARGET",AI3377,AH3378,"mf")</f>
        <v>59728</v>
      </c>
      <c r="AJ3378" s="199">
        <f>_xll.xlShmInterpRateFwd(curveName,AI3378,,5,AI3379)</f>
        <v>1.0788727142369198E-2</v>
      </c>
    </row>
    <row r="3379" spans="34:36" ht="11.25" customHeight="1" x14ac:dyDescent="0.25">
      <c r="AH3379" s="198" t="s">
        <v>135</v>
      </c>
      <c r="AI3379" s="156">
        <f>_xll.qlCalendarAdvance("TARGET",AI3378,AH3379,"mf")</f>
        <v>59735</v>
      </c>
      <c r="AJ3379" s="199">
        <f>_xll.xlShmInterpRateFwd(curveName,AI3379,,5,AI3380)</f>
        <v>1.0785600072820607E-2</v>
      </c>
    </row>
    <row r="3380" spans="34:36" ht="11.25" customHeight="1" x14ac:dyDescent="0.25">
      <c r="AH3380" s="198" t="s">
        <v>135</v>
      </c>
      <c r="AI3380" s="156">
        <f>_xll.qlCalendarAdvance("TARGET",AI3379,AH3380,"mf")</f>
        <v>59742</v>
      </c>
      <c r="AJ3380" s="199">
        <f>_xll.xlShmInterpRateFwd(curveName,AI3380,,5,AI3381)</f>
        <v>1.0782498975465392E-2</v>
      </c>
    </row>
    <row r="3381" spans="34:36" ht="11.25" customHeight="1" x14ac:dyDescent="0.25">
      <c r="AH3381" s="198" t="s">
        <v>135</v>
      </c>
      <c r="AI3381" s="156">
        <f>_xll.qlCalendarAdvance("TARGET",AI3380,AH3381,"mf")</f>
        <v>59749</v>
      </c>
      <c r="AJ3381" s="199">
        <f>_xll.xlShmInterpRateFwd(curveName,AI3381,,5,AI3382)</f>
        <v>1.0779423894390117E-2</v>
      </c>
    </row>
    <row r="3382" spans="34:36" ht="11.25" customHeight="1" x14ac:dyDescent="0.25">
      <c r="AH3382" s="198" t="s">
        <v>135</v>
      </c>
      <c r="AI3382" s="156">
        <f>_xll.qlCalendarAdvance("TARGET",AI3381,AH3382,"mf")</f>
        <v>59756</v>
      </c>
      <c r="AJ3382" s="199">
        <f>_xll.xlShmInterpRateFwd(curveName,AI3382,,5,AI3383)</f>
        <v>1.0776374873652435E-2</v>
      </c>
    </row>
    <row r="3383" spans="34:36" ht="11.25" customHeight="1" x14ac:dyDescent="0.25">
      <c r="AH3383" s="198" t="s">
        <v>135</v>
      </c>
      <c r="AI3383" s="156">
        <f>_xll.qlCalendarAdvance("TARGET",AI3382,AH3383,"mf")</f>
        <v>59763</v>
      </c>
      <c r="AJ3383" s="199">
        <f>_xll.xlShmInterpRateFwd(curveName,AI3383,,5,AI3384)</f>
        <v>1.0773351957298482E-2</v>
      </c>
    </row>
    <row r="3384" spans="34:36" ht="11.25" customHeight="1" x14ac:dyDescent="0.25">
      <c r="AH3384" s="198" t="s">
        <v>135</v>
      </c>
      <c r="AI3384" s="156">
        <f>_xll.qlCalendarAdvance("TARGET",AI3383,AH3384,"mf")</f>
        <v>59770</v>
      </c>
      <c r="AJ3384" s="199">
        <f>_xll.xlShmInterpRateFwd(curveName,AI3384,,5,AI3385)</f>
        <v>1.0770355189403408E-2</v>
      </c>
    </row>
    <row r="3385" spans="34:36" ht="11.25" customHeight="1" x14ac:dyDescent="0.25">
      <c r="AH3385" s="198" t="s">
        <v>135</v>
      </c>
      <c r="AI3385" s="156">
        <f>_xll.qlCalendarAdvance("TARGET",AI3384,AH3385,"mf")</f>
        <v>59777</v>
      </c>
      <c r="AJ3385" s="199">
        <f>_xll.xlShmInterpRateFwd(curveName,AI3385,,5,AI3386)</f>
        <v>1.0767384614019252E-2</v>
      </c>
    </row>
    <row r="3386" spans="34:36" ht="11.25" customHeight="1" x14ac:dyDescent="0.25">
      <c r="AH3386" s="198" t="s">
        <v>135</v>
      </c>
      <c r="AI3386" s="156">
        <f>_xll.qlCalendarAdvance("TARGET",AI3385,AH3386,"mf")</f>
        <v>59784</v>
      </c>
      <c r="AJ3386" s="199">
        <f>_xll.xlShmInterpRateFwd(curveName,AI3386,,5,AI3387)</f>
        <v>1.0764440275232861E-2</v>
      </c>
    </row>
    <row r="3387" spans="34:36" ht="11.25" customHeight="1" x14ac:dyDescent="0.25">
      <c r="AH3387" s="198" t="s">
        <v>135</v>
      </c>
      <c r="AI3387" s="156">
        <f>_xll.qlCalendarAdvance("TARGET",AI3386,AH3387,"mf")</f>
        <v>59791</v>
      </c>
      <c r="AJ3387" s="199">
        <f>_xll.xlShmInterpRateFwd(curveName,AI3387,,5,AI3388)</f>
        <v>1.0761522217079022E-2</v>
      </c>
    </row>
    <row r="3388" spans="34:36" ht="11.25" customHeight="1" x14ac:dyDescent="0.25">
      <c r="AH3388" s="198" t="s">
        <v>135</v>
      </c>
      <c r="AI3388" s="156">
        <f>_xll.qlCalendarAdvance("TARGET",AI3387,AH3388,"mf")</f>
        <v>59798</v>
      </c>
      <c r="AJ3388" s="199">
        <f>_xll.xlShmInterpRateFwd(curveName,AI3388,,5,AI3389)</f>
        <v>1.0758630483621537E-2</v>
      </c>
    </row>
    <row r="3389" spans="34:36" ht="11.25" customHeight="1" x14ac:dyDescent="0.25">
      <c r="AH3389" s="198" t="s">
        <v>135</v>
      </c>
      <c r="AI3389" s="156">
        <f>_xll.qlCalendarAdvance("TARGET",AI3388,AH3389,"mf")</f>
        <v>59805</v>
      </c>
      <c r="AJ3389" s="199">
        <f>_xll.xlShmInterpRateFwd(curveName,AI3389,,5,AI3390)</f>
        <v>1.0755765118970598E-2</v>
      </c>
    </row>
    <row r="3390" spans="34:36" ht="11.25" customHeight="1" x14ac:dyDescent="0.25">
      <c r="AH3390" s="198" t="s">
        <v>135</v>
      </c>
      <c r="AI3390" s="156">
        <f>_xll.qlCalendarAdvance("TARGET",AI3389,AH3390,"mf")</f>
        <v>59812</v>
      </c>
      <c r="AJ3390" s="199">
        <f>_xll.xlShmInterpRateFwd(curveName,AI3390,,5,AI3391)</f>
        <v>1.0752926167097462E-2</v>
      </c>
    </row>
    <row r="3391" spans="34:36" ht="11.25" customHeight="1" x14ac:dyDescent="0.25">
      <c r="AH3391" s="198" t="s">
        <v>135</v>
      </c>
      <c r="AI3391" s="156">
        <f>_xll.qlCalendarAdvance("TARGET",AI3390,AH3391,"mf")</f>
        <v>59819</v>
      </c>
      <c r="AJ3391" s="199">
        <f>_xll.xlShmInterpRateFwd(curveName,AI3391,,5,AI3392)</f>
        <v>1.0750113672158777E-2</v>
      </c>
    </row>
    <row r="3392" spans="34:36" ht="11.25" customHeight="1" x14ac:dyDescent="0.25">
      <c r="AH3392" s="198" t="s">
        <v>135</v>
      </c>
      <c r="AI3392" s="156">
        <f>_xll.qlCalendarAdvance("TARGET",AI3391,AH3392,"mf")</f>
        <v>59826</v>
      </c>
      <c r="AJ3392" s="199">
        <f>_xll.xlShmInterpRateFwd(curveName,AI3392,,5,AI3393)</f>
        <v>1.0747327678143299E-2</v>
      </c>
    </row>
    <row r="3393" spans="34:36" ht="11.25" customHeight="1" x14ac:dyDescent="0.25">
      <c r="AH3393" s="198" t="s">
        <v>135</v>
      </c>
      <c r="AI3393" s="156">
        <f>_xll.qlCalendarAdvance("TARGET",AI3392,AH3393,"mf")</f>
        <v>59833</v>
      </c>
      <c r="AJ3393" s="199">
        <f>_xll.xlShmInterpRateFwd(curveName,AI3393,,5,AI3394)</f>
        <v>1.0744568229190425E-2</v>
      </c>
    </row>
    <row r="3394" spans="34:36" ht="11.25" customHeight="1" x14ac:dyDescent="0.25">
      <c r="AH3394" s="198" t="s">
        <v>135</v>
      </c>
      <c r="AI3394" s="156">
        <f>_xll.qlCalendarAdvance("TARGET",AI3393,AH3394,"mf")</f>
        <v>59840</v>
      </c>
      <c r="AJ3394" s="199">
        <f>_xll.xlShmInterpRateFwd(curveName,AI3394,,5,AI3395)</f>
        <v>1.0741835369271657E-2</v>
      </c>
    </row>
    <row r="3395" spans="34:36" ht="11.25" customHeight="1" x14ac:dyDescent="0.25">
      <c r="AH3395" s="198" t="s">
        <v>135</v>
      </c>
      <c r="AI3395" s="156">
        <f>_xll.qlCalendarAdvance("TARGET",AI3394,AH3395,"mf")</f>
        <v>59847</v>
      </c>
      <c r="AJ3395" s="199">
        <f>_xll.xlShmInterpRateFwd(curveName,AI3395,,5,AI3396)</f>
        <v>1.0739129142520724E-2</v>
      </c>
    </row>
    <row r="3396" spans="34:36" ht="11.25" customHeight="1" x14ac:dyDescent="0.25">
      <c r="AH3396" s="198" t="s">
        <v>135</v>
      </c>
      <c r="AI3396" s="156">
        <f>_xll.qlCalendarAdvance("TARGET",AI3395,AH3396,"mf")</f>
        <v>59854</v>
      </c>
      <c r="AJ3396" s="199">
        <f>_xll.xlShmInterpRateFwd(curveName,AI3396,,5,AI3397)</f>
        <v>1.0736449592967176E-2</v>
      </c>
    </row>
    <row r="3397" spans="34:36" ht="11.25" customHeight="1" x14ac:dyDescent="0.25">
      <c r="AH3397" s="198" t="s">
        <v>135</v>
      </c>
      <c r="AI3397" s="156">
        <f>_xll.qlCalendarAdvance("TARGET",AI3396,AH3397,"mf")</f>
        <v>59861</v>
      </c>
      <c r="AJ3397" s="199">
        <f>_xll.xlShmInterpRateFwd(curveName,AI3397,,5,AI3398)</f>
        <v>1.0733796764704324E-2</v>
      </c>
    </row>
    <row r="3398" spans="34:36" ht="11.25" customHeight="1" x14ac:dyDescent="0.25">
      <c r="AH3398" s="198" t="s">
        <v>135</v>
      </c>
      <c r="AI3398" s="156">
        <f>_xll.qlCalendarAdvance("TARGET",AI3397,AH3398,"mf")</f>
        <v>59868</v>
      </c>
      <c r="AJ3398" s="199">
        <f>_xll.xlShmInterpRateFwd(curveName,AI3398,,5,AI3399)</f>
        <v>1.0731170701738678E-2</v>
      </c>
    </row>
    <row r="3399" spans="34:36" ht="11.25" customHeight="1" x14ac:dyDescent="0.25">
      <c r="AH3399" s="198" t="s">
        <v>135</v>
      </c>
      <c r="AI3399" s="156">
        <f>_xll.qlCalendarAdvance("TARGET",AI3398,AH3399,"mf")</f>
        <v>59875</v>
      </c>
      <c r="AJ3399" s="199">
        <f>_xll.xlShmInterpRateFwd(curveName,AI3399,,5,AI3400)</f>
        <v>1.0728571448186848E-2</v>
      </c>
    </row>
    <row r="3400" spans="34:36" ht="11.25" customHeight="1" x14ac:dyDescent="0.25">
      <c r="AH3400" s="198" t="s">
        <v>135</v>
      </c>
      <c r="AI3400" s="156">
        <f>_xll.qlCalendarAdvance("TARGET",AI3399,AH3400,"mf")</f>
        <v>59882</v>
      </c>
      <c r="AJ3400" s="199">
        <f>_xll.xlShmInterpRateFwd(curveName,AI3400,,5,AI3401)</f>
        <v>1.0725999048096011E-2</v>
      </c>
    </row>
    <row r="3401" spans="34:36" ht="11.25" customHeight="1" x14ac:dyDescent="0.25">
      <c r="AH3401" s="198" t="s">
        <v>135</v>
      </c>
      <c r="AI3401" s="156">
        <f>_xll.qlCalendarAdvance("TARGET",AI3400,AH3401,"mf")</f>
        <v>59889</v>
      </c>
      <c r="AJ3401" s="199">
        <f>_xll.xlShmInterpRateFwd(curveName,AI3401,,5,AI3402)</f>
        <v>1.0723430607347692E-2</v>
      </c>
    </row>
    <row r="3402" spans="34:36" ht="11.25" customHeight="1" x14ac:dyDescent="0.25">
      <c r="AH3402" s="198" t="s">
        <v>135</v>
      </c>
      <c r="AI3402" s="156">
        <f>_xll.qlCalendarAdvance("TARGET",AI3401,AH3402,"mf")</f>
        <v>59897</v>
      </c>
      <c r="AJ3402" s="199">
        <f>_xll.xlShmInterpRateFwd(curveName,AI3402,,5,AI3403)</f>
        <v>1.0720577391977584E-2</v>
      </c>
    </row>
    <row r="3403" spans="34:36" ht="11.25" customHeight="1" x14ac:dyDescent="0.25">
      <c r="AH3403" s="198" t="s">
        <v>135</v>
      </c>
      <c r="AI3403" s="156">
        <f>_xll.qlCalendarAdvance("TARGET",AI3402,AH3403,"mf")</f>
        <v>59904</v>
      </c>
      <c r="AJ3403" s="199">
        <f>_xll.xlShmInterpRateFwd(curveName,AI3403,,5,AI3404)</f>
        <v>1.0718089675328073E-2</v>
      </c>
    </row>
    <row r="3404" spans="34:36" ht="11.25" customHeight="1" x14ac:dyDescent="0.25">
      <c r="AH3404" s="198" t="s">
        <v>135</v>
      </c>
      <c r="AI3404" s="156">
        <f>_xll.qlCalendarAdvance("TARGET",AI3403,AH3404,"mf")</f>
        <v>59911</v>
      </c>
      <c r="AJ3404" s="199">
        <f>_xll.xlShmInterpRateFwd(curveName,AI3404,,5,AI3405)</f>
        <v>1.0715628994657828E-2</v>
      </c>
    </row>
    <row r="3405" spans="34:36" ht="11.25" customHeight="1" x14ac:dyDescent="0.25">
      <c r="AH3405" s="198" t="s">
        <v>135</v>
      </c>
      <c r="AI3405" s="156">
        <f>_xll.qlCalendarAdvance("TARGET",AI3404,AH3405,"mf")</f>
        <v>59918</v>
      </c>
      <c r="AJ3405" s="199">
        <f>_xll.xlShmInterpRateFwd(curveName,AI3405,,5,AI3406)</f>
        <v>1.0713195394089655E-2</v>
      </c>
    </row>
    <row r="3406" spans="34:36" ht="11.25" customHeight="1" x14ac:dyDescent="0.25">
      <c r="AH3406" s="198" t="s">
        <v>135</v>
      </c>
      <c r="AI3406" s="156">
        <f>_xll.qlCalendarAdvance("TARGET",AI3405,AH3406,"mf")</f>
        <v>59925</v>
      </c>
      <c r="AJ3406" s="199">
        <f>_xll.xlShmInterpRateFwd(curveName,AI3406,,5,AI3407)</f>
        <v>1.071078891762481E-2</v>
      </c>
    </row>
    <row r="3407" spans="34:36" ht="11.25" customHeight="1" x14ac:dyDescent="0.25">
      <c r="AH3407" s="198" t="s">
        <v>135</v>
      </c>
      <c r="AI3407" s="156">
        <f>_xll.qlCalendarAdvance("TARGET",AI3406,AH3407,"mf")</f>
        <v>59932</v>
      </c>
      <c r="AJ3407" s="199">
        <f>_xll.xlShmInterpRateFwd(curveName,AI3407,,5,AI3408)</f>
        <v>1.070840960935728E-2</v>
      </c>
    </row>
    <row r="3408" spans="34:36" ht="11.25" customHeight="1" x14ac:dyDescent="0.25">
      <c r="AH3408" s="198" t="s">
        <v>135</v>
      </c>
      <c r="AI3408" s="156">
        <f>_xll.qlCalendarAdvance("TARGET",AI3407,AH3408,"mf")</f>
        <v>59939</v>
      </c>
      <c r="AJ3408" s="199">
        <f>_xll.xlShmInterpRateFwd(curveName,AI3408,,5,AI3409)</f>
        <v>1.0706057513340582E-2</v>
      </c>
    </row>
    <row r="3409" spans="34:36" ht="11.25" customHeight="1" x14ac:dyDescent="0.25">
      <c r="AH3409" s="198" t="s">
        <v>135</v>
      </c>
      <c r="AI3409" s="156">
        <f>_xll.qlCalendarAdvance("TARGET",AI3408,AH3409,"mf")</f>
        <v>59946</v>
      </c>
      <c r="AJ3409" s="199">
        <f>_xll.xlShmInterpRateFwd(curveName,AI3409,,5,AI3410)</f>
        <v>1.070373267366884E-2</v>
      </c>
    </row>
    <row r="3410" spans="34:36" ht="11.25" customHeight="1" x14ac:dyDescent="0.25">
      <c r="AH3410" s="198" t="s">
        <v>135</v>
      </c>
      <c r="AI3410" s="156">
        <f>_xll.qlCalendarAdvance("TARGET",AI3409,AH3410,"mf")</f>
        <v>59953</v>
      </c>
      <c r="AJ3410" s="199">
        <f>_xll.xlShmInterpRateFwd(curveName,AI3410,,5,AI3411)</f>
        <v>1.0701435134343585E-2</v>
      </c>
    </row>
    <row r="3411" spans="34:36" ht="11.25" customHeight="1" x14ac:dyDescent="0.25">
      <c r="AH3411" s="198" t="s">
        <v>135</v>
      </c>
      <c r="AI3411" s="156">
        <f>_xll.qlCalendarAdvance("TARGET",AI3410,AH3411,"mf")</f>
        <v>59960</v>
      </c>
      <c r="AJ3411" s="199">
        <f>_xll.xlShmInterpRateFwd(curveName,AI3411,,5,AI3412)</f>
        <v>1.0699164939482248E-2</v>
      </c>
    </row>
    <row r="3412" spans="34:36" ht="11.25" customHeight="1" x14ac:dyDescent="0.25">
      <c r="AH3412" s="198" t="s">
        <v>135</v>
      </c>
      <c r="AI3412" s="156">
        <f>_xll.qlCalendarAdvance("TARGET",AI3411,AH3412,"mf")</f>
        <v>59967</v>
      </c>
      <c r="AJ3412" s="199">
        <f>_xll.xlShmInterpRateFwd(curveName,AI3412,,5,AI3413)</f>
        <v>1.0696922133132832E-2</v>
      </c>
    </row>
    <row r="3413" spans="34:36" ht="11.25" customHeight="1" x14ac:dyDescent="0.25">
      <c r="AH3413" s="198" t="s">
        <v>135</v>
      </c>
      <c r="AI3413" s="156">
        <f>_xll.qlCalendarAdvance("TARGET",AI3412,AH3413,"mf")</f>
        <v>59974</v>
      </c>
      <c r="AJ3413" s="199">
        <f>_xll.xlShmInterpRateFwd(curveName,AI3413,,5,AI3414)</f>
        <v>1.0694706759337624E-2</v>
      </c>
    </row>
    <row r="3414" spans="34:36" ht="11.25" customHeight="1" x14ac:dyDescent="0.25">
      <c r="AH3414" s="198" t="s">
        <v>135</v>
      </c>
      <c r="AI3414" s="156">
        <f>_xll.qlCalendarAdvance("TARGET",AI3413,AH3414,"mf")</f>
        <v>59981</v>
      </c>
      <c r="AJ3414" s="199">
        <f>_xll.xlShmInterpRateFwd(curveName,AI3414,,5,AI3415)</f>
        <v>1.0692518862202679E-2</v>
      </c>
    </row>
    <row r="3415" spans="34:36" ht="11.25" customHeight="1" x14ac:dyDescent="0.25">
      <c r="AH3415" s="198" t="s">
        <v>135</v>
      </c>
      <c r="AI3415" s="156">
        <f>_xll.qlCalendarAdvance("TARGET",AI3414,AH3415,"mf")</f>
        <v>59988</v>
      </c>
      <c r="AJ3415" s="199">
        <f>_xll.xlShmInterpRateFwd(curveName,AI3415,,5,AI3416)</f>
        <v>1.069035848574147E-2</v>
      </c>
    </row>
    <row r="3416" spans="34:36" ht="11.25" customHeight="1" x14ac:dyDescent="0.25">
      <c r="AH3416" s="198" t="s">
        <v>135</v>
      </c>
      <c r="AI3416" s="156">
        <f>_xll.qlCalendarAdvance("TARGET",AI3415,AH3416,"mf")</f>
        <v>59995</v>
      </c>
      <c r="AJ3416" s="199">
        <f>_xll.xlShmInterpRateFwd(curveName,AI3416,,5,AI3417)</f>
        <v>1.0688225674060203E-2</v>
      </c>
    </row>
    <row r="3417" spans="34:36" ht="11.25" customHeight="1" x14ac:dyDescent="0.25">
      <c r="AH3417" s="198" t="s">
        <v>135</v>
      </c>
      <c r="AI3417" s="156">
        <f>_xll.qlCalendarAdvance("TARGET",AI3416,AH3417,"mf")</f>
        <v>60002</v>
      </c>
      <c r="AJ3417" s="199">
        <f>_xll.xlShmInterpRateFwd(curveName,AI3417,,5,AI3418)</f>
        <v>1.0686120471195656E-2</v>
      </c>
    </row>
    <row r="3418" spans="34:36" ht="11.25" customHeight="1" x14ac:dyDescent="0.25">
      <c r="AH3418" s="198" t="s">
        <v>135</v>
      </c>
      <c r="AI3418" s="156">
        <f>_xll.qlCalendarAdvance("TARGET",AI3417,AH3418,"mf")</f>
        <v>60009</v>
      </c>
      <c r="AJ3418" s="199">
        <f>_xll.xlShmInterpRateFwd(curveName,AI3418,,5,AI3419)</f>
        <v>1.0684042921213641E-2</v>
      </c>
    </row>
    <row r="3419" spans="34:36" ht="11.25" customHeight="1" x14ac:dyDescent="0.25">
      <c r="AH3419" s="198" t="s">
        <v>135</v>
      </c>
      <c r="AI3419" s="156">
        <f>_xll.qlCalendarAdvance("TARGET",AI3418,AH3419,"mf")</f>
        <v>60016</v>
      </c>
      <c r="AJ3419" s="199">
        <f>_xll.xlShmInterpRateFwd(curveName,AI3419,,5,AI3420)</f>
        <v>1.0682004359795468E-2</v>
      </c>
    </row>
    <row r="3420" spans="34:36" ht="11.25" customHeight="1" x14ac:dyDescent="0.25">
      <c r="AH3420" s="198" t="s">
        <v>135</v>
      </c>
      <c r="AI3420" s="156">
        <f>_xll.qlCalendarAdvance("TARGET",AI3419,AH3420,"mf")</f>
        <v>60024</v>
      </c>
      <c r="AJ3420" s="199">
        <f>_xll.xlShmInterpRateFwd(curveName,AI3420,,5,AI3421)</f>
        <v>1.0679684350175847E-2</v>
      </c>
    </row>
    <row r="3421" spans="34:36" ht="11.25" customHeight="1" x14ac:dyDescent="0.25">
      <c r="AH3421" s="198" t="s">
        <v>135</v>
      </c>
      <c r="AI3421" s="156">
        <f>_xll.qlCalendarAdvance("TARGET",AI3420,AH3421,"mf")</f>
        <v>60031</v>
      </c>
      <c r="AJ3421" s="199">
        <f>_xll.xlShmInterpRateFwd(curveName,AI3421,,5,AI3422)</f>
        <v>1.0677693996153339E-2</v>
      </c>
    </row>
    <row r="3422" spans="34:36" ht="11.25" customHeight="1" x14ac:dyDescent="0.25">
      <c r="AH3422" s="198" t="s">
        <v>135</v>
      </c>
      <c r="AI3422" s="156">
        <f>_xll.qlCalendarAdvance("TARGET",AI3421,AH3422,"mf")</f>
        <v>60038</v>
      </c>
      <c r="AJ3422" s="199">
        <f>_xll.xlShmInterpRateFwd(curveName,AI3422,,5,AI3423)</f>
        <v>1.0675731477542732E-2</v>
      </c>
    </row>
    <row r="3423" spans="34:36" ht="11.25" customHeight="1" x14ac:dyDescent="0.25">
      <c r="AH3423" s="198" t="s">
        <v>135</v>
      </c>
      <c r="AI3423" s="156">
        <f>_xll.qlCalendarAdvance("TARGET",AI3422,AH3423,"mf")</f>
        <v>60045</v>
      </c>
      <c r="AJ3423" s="199">
        <f>_xll.xlShmInterpRateFwd(curveName,AI3423,,5,AI3424)</f>
        <v>1.0673796838462344E-2</v>
      </c>
    </row>
    <row r="3424" spans="34:36" ht="11.25" customHeight="1" x14ac:dyDescent="0.25">
      <c r="AH3424" s="198" t="s">
        <v>135</v>
      </c>
      <c r="AI3424" s="156">
        <f>_xll.qlCalendarAdvance("TARGET",AI3423,AH3424,"mf")</f>
        <v>60052</v>
      </c>
      <c r="AJ3424" s="199">
        <f>_xll.xlShmInterpRateFwd(curveName,AI3424,,5,AI3425)</f>
        <v>1.0671890122920535E-2</v>
      </c>
    </row>
    <row r="3425" spans="34:36" ht="11.25" customHeight="1" x14ac:dyDescent="0.25">
      <c r="AH3425" s="198" t="s">
        <v>135</v>
      </c>
      <c r="AI3425" s="156">
        <f>_xll.qlCalendarAdvance("TARGET",AI3424,AH3425,"mf")</f>
        <v>60059</v>
      </c>
      <c r="AJ3425" s="199">
        <f>_xll.xlShmInterpRateFwd(curveName,AI3425,,5,AI3426)</f>
        <v>1.0670011375024194E-2</v>
      </c>
    </row>
    <row r="3426" spans="34:36" ht="11.25" customHeight="1" x14ac:dyDescent="0.25">
      <c r="AH3426" s="198" t="s">
        <v>135</v>
      </c>
      <c r="AI3426" s="156">
        <f>_xll.qlCalendarAdvance("TARGET",AI3425,AH3426,"mf")</f>
        <v>60066</v>
      </c>
      <c r="AJ3426" s="199">
        <f>_xll.xlShmInterpRateFwd(curveName,AI3426,,5,AI3427)</f>
        <v>1.0668160638799206E-2</v>
      </c>
    </row>
    <row r="3427" spans="34:36" ht="11.25" customHeight="1" x14ac:dyDescent="0.25">
      <c r="AH3427" s="198" t="s">
        <v>135</v>
      </c>
      <c r="AI3427" s="156">
        <f>_xll.qlCalendarAdvance("TARGET",AI3426,AH3427,"mf")</f>
        <v>60073</v>
      </c>
      <c r="AJ3427" s="199">
        <f>_xll.xlShmInterpRateFwd(curveName,AI3427,,5,AI3428)</f>
        <v>1.0666337958352616E-2</v>
      </c>
    </row>
    <row r="3428" spans="34:36" ht="11.25" customHeight="1" x14ac:dyDescent="0.25">
      <c r="AH3428" s="198" t="s">
        <v>135</v>
      </c>
      <c r="AI3428" s="156">
        <f>_xll.qlCalendarAdvance("TARGET",AI3427,AH3428,"mf")</f>
        <v>60080</v>
      </c>
      <c r="AJ3428" s="199">
        <f>_xll.xlShmInterpRateFwd(curveName,AI3428,,5,AI3429)</f>
        <v>1.0664543377716254E-2</v>
      </c>
    </row>
    <row r="3429" spans="34:36" ht="11.25" customHeight="1" x14ac:dyDescent="0.25">
      <c r="AH3429" s="198" t="s">
        <v>135</v>
      </c>
      <c r="AI3429" s="156">
        <f>_xll.qlCalendarAdvance("TARGET",AI3428,AH3429,"mf")</f>
        <v>60087</v>
      </c>
      <c r="AJ3429" s="199">
        <f>_xll.xlShmInterpRateFwd(curveName,AI3429,,5,AI3430)</f>
        <v>1.0662776940950993E-2</v>
      </c>
    </row>
    <row r="3430" spans="34:36" ht="11.25" customHeight="1" x14ac:dyDescent="0.25">
      <c r="AH3430" s="198" t="s">
        <v>135</v>
      </c>
      <c r="AI3430" s="156">
        <f>_xll.qlCalendarAdvance("TARGET",AI3429,AH3430,"mf")</f>
        <v>60094</v>
      </c>
      <c r="AJ3430" s="199">
        <f>_xll.xlShmInterpRateFwd(curveName,AI3430,,5,AI3431)</f>
        <v>1.0661038692152529E-2</v>
      </c>
    </row>
    <row r="3431" spans="34:36" ht="11.25" customHeight="1" x14ac:dyDescent="0.25">
      <c r="AH3431" s="198" t="s">
        <v>135</v>
      </c>
      <c r="AI3431" s="156">
        <f>_xll.qlCalendarAdvance("TARGET",AI3430,AH3431,"mf")</f>
        <v>60101</v>
      </c>
      <c r="AJ3431" s="199">
        <f>_xll.xlShmInterpRateFwd(curveName,AI3431,,5,AI3432)</f>
        <v>1.0659328675370307E-2</v>
      </c>
    </row>
    <row r="3432" spans="34:36" ht="11.25" customHeight="1" x14ac:dyDescent="0.25">
      <c r="AH3432" s="198" t="s">
        <v>135</v>
      </c>
      <c r="AI3432" s="156">
        <f>_xll.qlCalendarAdvance("TARGET",AI3431,AH3432,"mf")</f>
        <v>60108</v>
      </c>
      <c r="AJ3432" s="199">
        <f>_xll.xlShmInterpRateFwd(curveName,AI3432,,5,AI3433)</f>
        <v>1.065764693464227E-2</v>
      </c>
    </row>
    <row r="3433" spans="34:36" ht="11.25" customHeight="1" x14ac:dyDescent="0.25">
      <c r="AH3433" s="198" t="s">
        <v>135</v>
      </c>
      <c r="AI3433" s="156">
        <f>_xll.qlCalendarAdvance("TARGET",AI3432,AH3433,"mf")</f>
        <v>60115</v>
      </c>
      <c r="AJ3433" s="199">
        <f>_xll.xlShmInterpRateFwd(curveName,AI3433,,5,AI3434)</f>
        <v>1.0655993514064351E-2</v>
      </c>
    </row>
    <row r="3434" spans="34:36" ht="11.25" customHeight="1" x14ac:dyDescent="0.25">
      <c r="AH3434" s="198" t="s">
        <v>135</v>
      </c>
      <c r="AI3434" s="156">
        <f>_xll.qlCalendarAdvance("TARGET",AI3433,AH3434,"mf")</f>
        <v>60122</v>
      </c>
      <c r="AJ3434" s="199">
        <f>_xll.xlShmInterpRateFwd(curveName,AI3434,,5,AI3435)</f>
        <v>1.065436845768045E-2</v>
      </c>
    </row>
    <row r="3435" spans="34:36" ht="11.25" customHeight="1" x14ac:dyDescent="0.25">
      <c r="AH3435" s="198" t="s">
        <v>135</v>
      </c>
      <c r="AI3435" s="156">
        <f>_xll.qlCalendarAdvance("TARGET",AI3434,AH3435,"mf")</f>
        <v>60129</v>
      </c>
      <c r="AJ3435" s="199">
        <f>_xll.xlShmInterpRateFwd(curveName,AI3435,,5,AI3436)</f>
        <v>1.0652771809575079E-2</v>
      </c>
    </row>
    <row r="3436" spans="34:36" ht="11.25" customHeight="1" x14ac:dyDescent="0.25">
      <c r="AH3436" s="198" t="s">
        <v>135</v>
      </c>
      <c r="AI3436" s="156">
        <f>_xll.qlCalendarAdvance("TARGET",AI3435,AH3436,"mf")</f>
        <v>60136</v>
      </c>
      <c r="AJ3436" s="199">
        <f>_xll.xlShmInterpRateFwd(curveName,AI3436,,5,AI3437)</f>
        <v>1.0651203613798094E-2</v>
      </c>
    </row>
    <row r="3437" spans="34:36" ht="11.25" customHeight="1" x14ac:dyDescent="0.25">
      <c r="AH3437" s="198" t="s">
        <v>135</v>
      </c>
      <c r="AI3437" s="156">
        <f>_xll.qlCalendarAdvance("TARGET",AI3436,AH3437,"mf")</f>
        <v>60143</v>
      </c>
      <c r="AJ3437" s="199">
        <f>_xll.xlShmInterpRateFwd(curveName,AI3437,,5,AI3438)</f>
        <v>1.0649663914422586E-2</v>
      </c>
    </row>
    <row r="3438" spans="34:36" ht="11.25" customHeight="1" x14ac:dyDescent="0.25">
      <c r="AH3438" s="198" t="s">
        <v>135</v>
      </c>
      <c r="AI3438" s="156">
        <f>_xll.qlCalendarAdvance("TARGET",AI3437,AH3438,"mf")</f>
        <v>60150</v>
      </c>
      <c r="AJ3438" s="199">
        <f>_xll.xlShmInterpRateFwd(curveName,AI3438,,5,AI3439)</f>
        <v>1.0648152755498576E-2</v>
      </c>
    </row>
    <row r="3439" spans="34:36" ht="11.25" customHeight="1" x14ac:dyDescent="0.25">
      <c r="AH3439" s="198" t="s">
        <v>135</v>
      </c>
      <c r="AI3439" s="156">
        <f>_xll.qlCalendarAdvance("TARGET",AI3438,AH3439,"mf")</f>
        <v>60157</v>
      </c>
      <c r="AJ3439" s="199">
        <f>_xll.xlShmInterpRateFwd(curveName,AI3439,,5,AI3440)</f>
        <v>1.0646670181099325E-2</v>
      </c>
    </row>
    <row r="3440" spans="34:36" ht="11.25" customHeight="1" x14ac:dyDescent="0.25">
      <c r="AH3440" s="198" t="s">
        <v>135</v>
      </c>
      <c r="AI3440" s="156">
        <f>_xll.qlCalendarAdvance("TARGET",AI3439,AH3440,"mf")</f>
        <v>60164</v>
      </c>
      <c r="AJ3440" s="199">
        <f>_xll.xlShmInterpRateFwd(curveName,AI3440,,5,AI3441)</f>
        <v>1.0645216235309769E-2</v>
      </c>
    </row>
    <row r="3441" spans="34:36" ht="11.25" customHeight="1" x14ac:dyDescent="0.25">
      <c r="AH3441" s="198" t="s">
        <v>135</v>
      </c>
      <c r="AI3441" s="156">
        <f>_xll.qlCalendarAdvance("TARGET",AI3440,AH3441,"mf")</f>
        <v>60171</v>
      </c>
      <c r="AJ3441" s="199">
        <f>_xll.xlShmInterpRateFwd(curveName,AI3441,,5,AI3442)</f>
        <v>1.0643790962128046E-2</v>
      </c>
    </row>
    <row r="3442" spans="34:36" ht="11.25" customHeight="1" x14ac:dyDescent="0.25">
      <c r="AH3442" s="198" t="s">
        <v>135</v>
      </c>
      <c r="AI3442" s="156">
        <f>_xll.qlCalendarAdvance("TARGET",AI3441,AH3442,"mf")</f>
        <v>60178</v>
      </c>
      <c r="AJ3442" s="199">
        <f>_xll.xlShmInterpRateFwd(curveName,AI3442,,5,AI3443)</f>
        <v>1.0642394405708756E-2</v>
      </c>
    </row>
    <row r="3443" spans="34:36" ht="11.25" customHeight="1" x14ac:dyDescent="0.25">
      <c r="AH3443" s="198" t="s">
        <v>135</v>
      </c>
      <c r="AI3443" s="156">
        <f>_xll.qlCalendarAdvance("TARGET",AI3442,AH3443,"mf")</f>
        <v>60185</v>
      </c>
      <c r="AJ3443" s="199">
        <f>_xll.xlShmInterpRateFwd(curveName,AI3443,,5,AI3444)</f>
        <v>1.0641026610044423E-2</v>
      </c>
    </row>
    <row r="3444" spans="34:36" ht="11.25" customHeight="1" x14ac:dyDescent="0.25">
      <c r="AH3444" s="198" t="s">
        <v>135</v>
      </c>
      <c r="AI3444" s="156">
        <f>_xll.qlCalendarAdvance("TARGET",AI3443,AH3444,"mf")</f>
        <v>60192</v>
      </c>
      <c r="AJ3444" s="199">
        <f>_xll.xlShmInterpRateFwd(curveName,AI3444,,5,AI3445)</f>
        <v>1.0639687619243483E-2</v>
      </c>
    </row>
    <row r="3445" spans="34:36" ht="11.25" customHeight="1" x14ac:dyDescent="0.25">
      <c r="AH3445" s="198" t="s">
        <v>135</v>
      </c>
      <c r="AI3445" s="156">
        <f>_xll.qlCalendarAdvance("TARGET",AI3444,AH3445,"mf")</f>
        <v>60199</v>
      </c>
      <c r="AJ3445" s="199">
        <f>_xll.xlShmInterpRateFwd(curveName,AI3445,,5,AI3446)</f>
        <v>1.0638377477339171E-2</v>
      </c>
    </row>
    <row r="3446" spans="34:36" ht="11.25" customHeight="1" x14ac:dyDescent="0.25">
      <c r="AH3446" s="198" t="s">
        <v>135</v>
      </c>
      <c r="AI3446" s="156">
        <f>_xll.qlCalendarAdvance("TARGET",AI3445,AH3446,"mf")</f>
        <v>60206</v>
      </c>
      <c r="AJ3446" s="199">
        <f>_xll.xlShmInterpRateFwd(curveName,AI3446,,5,AI3447)</f>
        <v>1.0637096228416933E-2</v>
      </c>
    </row>
    <row r="3447" spans="34:36" ht="11.25" customHeight="1" x14ac:dyDescent="0.25">
      <c r="AH3447" s="198" t="s">
        <v>135</v>
      </c>
      <c r="AI3447" s="156">
        <f>_xll.qlCalendarAdvance("TARGET",AI3446,AH3447,"mf")</f>
        <v>60213</v>
      </c>
      <c r="AJ3447" s="199">
        <f>_xll.xlShmInterpRateFwd(curveName,AI3447,,5,AI3448)</f>
        <v>1.0635843916539135E-2</v>
      </c>
    </row>
    <row r="3448" spans="34:36" ht="11.25" customHeight="1" x14ac:dyDescent="0.25">
      <c r="AH3448" s="198" t="s">
        <v>135</v>
      </c>
      <c r="AI3448" s="156">
        <f>_xll.qlCalendarAdvance("TARGET",AI3447,AH3448,"mf")</f>
        <v>60220</v>
      </c>
      <c r="AJ3448" s="199">
        <f>_xll.xlShmInterpRateFwd(curveName,AI3448,,5,AI3449)</f>
        <v>1.0634620585739272E-2</v>
      </c>
    </row>
    <row r="3449" spans="34:36" ht="11.25" customHeight="1" x14ac:dyDescent="0.25">
      <c r="AH3449" s="198" t="s">
        <v>135</v>
      </c>
      <c r="AI3449" s="156">
        <f>_xll.qlCalendarAdvance("TARGET",AI3448,AH3449,"mf")</f>
        <v>60227</v>
      </c>
      <c r="AJ3449" s="199">
        <f>_xll.xlShmInterpRateFwd(curveName,AI3449,,5,AI3450)</f>
        <v>1.0633426280155176E-2</v>
      </c>
    </row>
    <row r="3450" spans="34:36" ht="11.25" customHeight="1" x14ac:dyDescent="0.25">
      <c r="AH3450" s="198" t="s">
        <v>135</v>
      </c>
      <c r="AI3450" s="156">
        <f>_xll.qlCalendarAdvance("TARGET",AI3449,AH3450,"mf")</f>
        <v>60234</v>
      </c>
      <c r="AJ3450" s="199">
        <f>_xll.xlShmInterpRateFwd(curveName,AI3450,,5,AI3451)</f>
        <v>1.0632261043768399E-2</v>
      </c>
    </row>
    <row r="3451" spans="34:36" ht="11.25" customHeight="1" x14ac:dyDescent="0.25">
      <c r="AH3451" s="198" t="s">
        <v>135</v>
      </c>
      <c r="AI3451" s="156">
        <f>_xll.qlCalendarAdvance("TARGET",AI3450,AH3451,"mf")</f>
        <v>60241</v>
      </c>
      <c r="AJ3451" s="199">
        <f>_xll.xlShmInterpRateFwd(curveName,AI3451,,5,AI3452)</f>
        <v>1.0631124920693782E-2</v>
      </c>
    </row>
    <row r="3452" spans="34:36" ht="11.25" customHeight="1" x14ac:dyDescent="0.25">
      <c r="AH3452" s="198" t="s">
        <v>135</v>
      </c>
      <c r="AI3452" s="156">
        <f>_xll.qlCalendarAdvance("TARGET",AI3451,AH3452,"mf")</f>
        <v>60248</v>
      </c>
      <c r="AJ3452" s="199">
        <f>_xll.xlShmInterpRateFwd(curveName,AI3452,,5,AI3453)</f>
        <v>1.0630017954976761E-2</v>
      </c>
    </row>
    <row r="3453" spans="34:36" ht="11.25" customHeight="1" x14ac:dyDescent="0.25">
      <c r="AH3453" s="198" t="s">
        <v>135</v>
      </c>
      <c r="AI3453" s="156">
        <f>_xll.qlCalendarAdvance("TARGET",AI3452,AH3453,"mf")</f>
        <v>60255</v>
      </c>
      <c r="AJ3453" s="199">
        <f>_xll.xlShmInterpRateFwd(curveName,AI3453,,5,AI3454)</f>
        <v>1.0629178553787698E-2</v>
      </c>
    </row>
    <row r="3454" spans="34:36" ht="11.25" customHeight="1" x14ac:dyDescent="0.25">
      <c r="AH3454" s="198" t="s">
        <v>135</v>
      </c>
      <c r="AI3454" s="156">
        <f>_xll.qlCalendarAdvance("TARGET",AI3453,AH3454,"mf")</f>
        <v>60265</v>
      </c>
      <c r="AJ3454" s="199">
        <f>_xll.xlShmInterpRateFwd(curveName,AI3454,,5,AI3455)</f>
        <v>1.062745127033928E-2</v>
      </c>
    </row>
    <row r="3455" spans="34:36" ht="11.25" customHeight="1" x14ac:dyDescent="0.25">
      <c r="AH3455" s="198" t="s">
        <v>135</v>
      </c>
      <c r="AI3455" s="156">
        <f>_xll.qlCalendarAdvance("TARGET",AI3454,AH3455,"mf")</f>
        <v>60272</v>
      </c>
      <c r="AJ3455" s="199">
        <f>_xll.xlShmInterpRateFwd(curveName,AI3455,,5,AI3456)</f>
        <v>1.0626444607254962E-2</v>
      </c>
    </row>
    <row r="3456" spans="34:36" ht="11.25" customHeight="1" x14ac:dyDescent="0.25">
      <c r="AH3456" s="198" t="s">
        <v>135</v>
      </c>
      <c r="AI3456" s="156">
        <f>_xll.qlCalendarAdvance("TARGET",AI3455,AH3456,"mf")</f>
        <v>60279</v>
      </c>
      <c r="AJ3456" s="199">
        <f>_xll.xlShmInterpRateFwd(curveName,AI3456,,5,AI3457)</f>
        <v>1.0625467296687802E-2</v>
      </c>
    </row>
    <row r="3457" spans="34:36" ht="11.25" customHeight="1" x14ac:dyDescent="0.25">
      <c r="AH3457" s="198" t="s">
        <v>135</v>
      </c>
      <c r="AI3457" s="156">
        <f>_xll.qlCalendarAdvance("TARGET",AI3456,AH3457,"mf")</f>
        <v>60286</v>
      </c>
      <c r="AJ3457" s="199">
        <f>_xll.xlShmInterpRateFwd(curveName,AI3457,,5,AI3458)</f>
        <v>1.0624519382701102E-2</v>
      </c>
    </row>
    <row r="3458" spans="34:36" ht="11.25" customHeight="1" x14ac:dyDescent="0.25">
      <c r="AH3458" s="198" t="s">
        <v>135</v>
      </c>
      <c r="AI3458" s="156">
        <f>_xll.qlCalendarAdvance("TARGET",AI3457,AH3458,"mf")</f>
        <v>60293</v>
      </c>
      <c r="AJ3458" s="199">
        <f>_xll.xlShmInterpRateFwd(curveName,AI3458,,5,AI3459)</f>
        <v>1.0623600909346678E-2</v>
      </c>
    </row>
    <row r="3459" spans="34:36" ht="11.25" customHeight="1" x14ac:dyDescent="0.25">
      <c r="AH3459" s="198" t="s">
        <v>135</v>
      </c>
      <c r="AI3459" s="156">
        <f>_xll.qlCalendarAdvance("TARGET",AI3458,AH3459,"mf")</f>
        <v>60300</v>
      </c>
      <c r="AJ3459" s="199">
        <f>_xll.xlShmInterpRateFwd(curveName,AI3459,,5,AI3460)</f>
        <v>1.0622711920688024E-2</v>
      </c>
    </row>
    <row r="3460" spans="34:36" ht="11.25" customHeight="1" x14ac:dyDescent="0.25">
      <c r="AH3460" s="198" t="s">
        <v>135</v>
      </c>
      <c r="AI3460" s="156">
        <f>_xll.qlCalendarAdvance("TARGET",AI3459,AH3460,"mf")</f>
        <v>60307</v>
      </c>
      <c r="AJ3460" s="199">
        <f>_xll.xlShmInterpRateFwd(curveName,AI3460,,5,AI3461)</f>
        <v>1.062185246081189E-2</v>
      </c>
    </row>
    <row r="3461" spans="34:36" ht="11.25" customHeight="1" x14ac:dyDescent="0.25">
      <c r="AH3461" s="198" t="s">
        <v>135</v>
      </c>
      <c r="AI3461" s="156">
        <f>_xll.qlCalendarAdvance("TARGET",AI3460,AH3461,"mf")</f>
        <v>60314</v>
      </c>
      <c r="AJ3461" s="199">
        <f>_xll.xlShmInterpRateFwd(curveName,AI3461,,5,AI3462)</f>
        <v>1.0621022573776165E-2</v>
      </c>
    </row>
    <row r="3462" spans="34:36" ht="11.25" customHeight="1" x14ac:dyDescent="0.25">
      <c r="AH3462" s="198" t="s">
        <v>135</v>
      </c>
      <c r="AI3462" s="156">
        <f>_xll.qlCalendarAdvance("TARGET",AI3461,AH3462,"mf")</f>
        <v>60321</v>
      </c>
      <c r="AJ3462" s="199">
        <f>_xll.xlShmInterpRateFwd(curveName,AI3462,,5,AI3463)</f>
        <v>1.0620222303609875E-2</v>
      </c>
    </row>
    <row r="3463" spans="34:36" ht="11.25" customHeight="1" x14ac:dyDescent="0.25">
      <c r="AH3463" s="198" t="s">
        <v>135</v>
      </c>
      <c r="AI3463" s="156">
        <f>_xll.qlCalendarAdvance("TARGET",AI3462,AH3463,"mf")</f>
        <v>60328</v>
      </c>
      <c r="AJ3463" s="199">
        <f>_xll.xlShmInterpRateFwd(curveName,AI3463,,5,AI3464)</f>
        <v>1.0619451694434807E-2</v>
      </c>
    </row>
    <row r="3464" spans="34:36" ht="11.25" customHeight="1" x14ac:dyDescent="0.25">
      <c r="AH3464" s="198" t="s">
        <v>135</v>
      </c>
      <c r="AI3464" s="156">
        <f>_xll.qlCalendarAdvance("TARGET",AI3463,AH3464,"mf")</f>
        <v>60335</v>
      </c>
      <c r="AJ3464" s="199">
        <f>_xll.xlShmInterpRateFwd(curveName,AI3464,,5,AI3465)</f>
        <v>1.0618710790280178E-2</v>
      </c>
    </row>
    <row r="3465" spans="34:36" ht="11.25" customHeight="1" x14ac:dyDescent="0.25">
      <c r="AH3465" s="198" t="s">
        <v>135</v>
      </c>
      <c r="AI3465" s="156">
        <f>_xll.qlCalendarAdvance("TARGET",AI3464,AH3465,"mf")</f>
        <v>60342</v>
      </c>
      <c r="AJ3465" s="199">
        <f>_xll.xlShmInterpRateFwd(curveName,AI3465,,5,AI3466)</f>
        <v>1.0617999635239007E-2</v>
      </c>
    </row>
    <row r="3466" spans="34:36" ht="11.25" customHeight="1" x14ac:dyDescent="0.25">
      <c r="AH3466" s="198" t="s">
        <v>135</v>
      </c>
      <c r="AI3466" s="156">
        <f>_xll.qlCalendarAdvance("TARGET",AI3465,AH3466,"mf")</f>
        <v>60349</v>
      </c>
      <c r="AJ3466" s="199">
        <f>_xll.xlShmInterpRateFwd(curveName,AI3466,,5,AI3467)</f>
        <v>1.061742553725316E-2</v>
      </c>
    </row>
    <row r="3467" spans="34:36" ht="11.25" customHeight="1" x14ac:dyDescent="0.25">
      <c r="AH3467" s="198" t="s">
        <v>135</v>
      </c>
      <c r="AI3467" s="156">
        <f>_xll.qlCalendarAdvance("TARGET",AI3466,AH3467,"mf")</f>
        <v>60357</v>
      </c>
      <c r="AJ3467" s="199">
        <f>_xll.xlShmInterpRateFwd(curveName,AI3467,,5,AI3468)</f>
        <v>1.0616576111984936E-2</v>
      </c>
    </row>
    <row r="3468" spans="34:36" ht="11.25" customHeight="1" x14ac:dyDescent="0.25">
      <c r="AH3468" s="198" t="s">
        <v>135</v>
      </c>
      <c r="AI3468" s="156">
        <f>_xll.qlCalendarAdvance("TARGET",AI3467,AH3468,"mf")</f>
        <v>60364</v>
      </c>
      <c r="AJ3468" s="199">
        <f>_xll.xlShmInterpRateFwd(curveName,AI3468,,5,AI3469)</f>
        <v>1.0615958740953469E-2</v>
      </c>
    </row>
    <row r="3469" spans="34:36" ht="11.25" customHeight="1" x14ac:dyDescent="0.25">
      <c r="AH3469" s="198" t="s">
        <v>135</v>
      </c>
      <c r="AI3469" s="156">
        <f>_xll.qlCalendarAdvance("TARGET",AI3468,AH3469,"mf")</f>
        <v>60371</v>
      </c>
      <c r="AJ3469" s="199">
        <f>_xll.xlShmInterpRateFwd(curveName,AI3469,,5,AI3470)</f>
        <v>1.0615371301576033E-2</v>
      </c>
    </row>
    <row r="3470" spans="34:36" ht="11.25" customHeight="1" x14ac:dyDescent="0.25">
      <c r="AH3470" s="198" t="s">
        <v>135</v>
      </c>
      <c r="AI3470" s="156">
        <f>_xll.qlCalendarAdvance("TARGET",AI3469,AH3470,"mf")</f>
        <v>60378</v>
      </c>
      <c r="AJ3470" s="199">
        <f>_xll.xlShmInterpRateFwd(curveName,AI3470,,5,AI3471)</f>
        <v>1.0614813837934571E-2</v>
      </c>
    </row>
    <row r="3471" spans="34:36" ht="11.25" customHeight="1" x14ac:dyDescent="0.25">
      <c r="AH3471" s="198" t="s">
        <v>135</v>
      </c>
      <c r="AI3471" s="156">
        <f>_xll.qlCalendarAdvance("TARGET",AI3470,AH3471,"mf")</f>
        <v>60385</v>
      </c>
      <c r="AJ3471" s="199">
        <f>_xll.xlShmInterpRateFwd(curveName,AI3471,,5,AI3472)</f>
        <v>1.0614286394076375E-2</v>
      </c>
    </row>
    <row r="3472" spans="34:36" ht="11.25" customHeight="1" x14ac:dyDescent="0.25">
      <c r="AH3472" s="198" t="s">
        <v>135</v>
      </c>
      <c r="AI3472" s="156">
        <f>_xll.qlCalendarAdvance("TARGET",AI3471,AH3472,"mf")</f>
        <v>60392</v>
      </c>
      <c r="AJ3472" s="199">
        <f>_xll.xlShmInterpRateFwd(curveName,AI3472,,5,AI3473)</f>
        <v>1.0613789014054624E-2</v>
      </c>
    </row>
    <row r="3473" spans="34:36" ht="11.25" customHeight="1" x14ac:dyDescent="0.25">
      <c r="AH3473" s="198" t="s">
        <v>135</v>
      </c>
      <c r="AI3473" s="156">
        <f>_xll.qlCalendarAdvance("TARGET",AI3472,AH3473,"mf")</f>
        <v>60399</v>
      </c>
      <c r="AJ3473" s="199">
        <f>_xll.xlShmInterpRateFwd(curveName,AI3473,,5,AI3474)</f>
        <v>1.0613321741951566E-2</v>
      </c>
    </row>
    <row r="3474" spans="34:36" ht="11.25" customHeight="1" x14ac:dyDescent="0.25">
      <c r="AH3474" s="198" t="s">
        <v>135</v>
      </c>
      <c r="AI3474" s="156">
        <f>_xll.qlCalendarAdvance("TARGET",AI3473,AH3474,"mf")</f>
        <v>60406</v>
      </c>
      <c r="AJ3474" s="199">
        <f>_xll.xlShmInterpRateFwd(curveName,AI3474,,5,AI3475)</f>
        <v>1.0612884621855329E-2</v>
      </c>
    </row>
    <row r="3475" spans="34:36" ht="11.25" customHeight="1" x14ac:dyDescent="0.25">
      <c r="AH3475" s="198" t="s">
        <v>135</v>
      </c>
      <c r="AI3475" s="156">
        <f>_xll.qlCalendarAdvance("TARGET",AI3474,AH3475,"mf")</f>
        <v>60413</v>
      </c>
      <c r="AJ3475" s="199">
        <f>_xll.xlShmInterpRateFwd(curveName,AI3475,,5,AI3476)</f>
        <v>1.0612477697767278E-2</v>
      </c>
    </row>
    <row r="3476" spans="34:36" ht="11.25" customHeight="1" x14ac:dyDescent="0.25">
      <c r="AH3476" s="198" t="s">
        <v>135</v>
      </c>
      <c r="AI3476" s="156">
        <f>_xll.qlCalendarAdvance("TARGET",AI3475,AH3476,"mf")</f>
        <v>60420</v>
      </c>
      <c r="AJ3476" s="199">
        <f>_xll.xlShmInterpRateFwd(curveName,AI3476,,5,AI3477)</f>
        <v>1.0612101013822083E-2</v>
      </c>
    </row>
    <row r="3477" spans="34:36" ht="11.25" customHeight="1" x14ac:dyDescent="0.25">
      <c r="AH3477" s="198" t="s">
        <v>135</v>
      </c>
      <c r="AI3477" s="156">
        <f>_xll.qlCalendarAdvance("TARGET",AI3476,AH3477,"mf")</f>
        <v>60427</v>
      </c>
      <c r="AJ3477" s="199">
        <f>_xll.xlShmInterpRateFwd(curveName,AI3477,,5,AI3478)</f>
        <v>1.0611754614050268E-2</v>
      </c>
    </row>
    <row r="3478" spans="34:36" ht="11.25" customHeight="1" x14ac:dyDescent="0.25">
      <c r="AH3478" s="198" t="s">
        <v>135</v>
      </c>
      <c r="AI3478" s="156">
        <f>_xll.qlCalendarAdvance("TARGET",AI3477,AH3478,"mf")</f>
        <v>60434</v>
      </c>
      <c r="AJ3478" s="199">
        <f>_xll.xlShmInterpRateFwd(curveName,AI3478,,5,AI3479)</f>
        <v>1.0611438542523001E-2</v>
      </c>
    </row>
    <row r="3479" spans="34:36" ht="11.25" customHeight="1" x14ac:dyDescent="0.25">
      <c r="AH3479" s="198" t="s">
        <v>135</v>
      </c>
      <c r="AI3479" s="156">
        <f>_xll.qlCalendarAdvance("TARGET",AI3478,AH3479,"mf")</f>
        <v>60441</v>
      </c>
      <c r="AJ3479" s="199">
        <f>_xll.xlShmInterpRateFwd(curveName,AI3479,,5,AI3480)</f>
        <v>1.0611152843317349E-2</v>
      </c>
    </row>
    <row r="3480" spans="34:36" ht="11.25" customHeight="1" x14ac:dyDescent="0.25">
      <c r="AH3480" s="198" t="s">
        <v>135</v>
      </c>
      <c r="AI3480" s="156">
        <f>_xll.qlCalendarAdvance("TARGET",AI3479,AH3480,"mf")</f>
        <v>60448</v>
      </c>
      <c r="AJ3480" s="199">
        <f>_xll.xlShmInterpRateFwd(curveName,AI3480,,5,AI3481)</f>
        <v>1.0610897560464141E-2</v>
      </c>
    </row>
    <row r="3481" spans="34:36" ht="11.25" customHeight="1" x14ac:dyDescent="0.25">
      <c r="AH3481" s="198" t="s">
        <v>135</v>
      </c>
      <c r="AI3481" s="156">
        <f>_xll.qlCalendarAdvance("TARGET",AI3480,AH3481,"mf")</f>
        <v>60455</v>
      </c>
      <c r="AJ3481" s="199">
        <f>_xll.xlShmInterpRateFwd(curveName,AI3481,,5,AI3482)</f>
        <v>1.061067273809857E-2</v>
      </c>
    </row>
    <row r="3482" spans="34:36" ht="11.25" customHeight="1" x14ac:dyDescent="0.25">
      <c r="AH3482" s="198" t="s">
        <v>135</v>
      </c>
      <c r="AI3482" s="156">
        <f>_xll.qlCalendarAdvance("TARGET",AI3481,AH3482,"mf")</f>
        <v>60462</v>
      </c>
      <c r="AJ3482" s="199">
        <f>_xll.xlShmInterpRateFwd(curveName,AI3482,,5,AI3483)</f>
        <v>1.0610478420193765E-2</v>
      </c>
    </row>
    <row r="3483" spans="34:36" ht="11.25" customHeight="1" x14ac:dyDescent="0.25">
      <c r="AH3483" s="198" t="s">
        <v>135</v>
      </c>
      <c r="AI3483" s="156">
        <f>_xll.qlCalendarAdvance("TARGET",AI3482,AH3483,"mf")</f>
        <v>60469</v>
      </c>
      <c r="AJ3483" s="199">
        <f>_xll.xlShmInterpRateFwd(curveName,AI3483,,5,AI3484)</f>
        <v>1.061031465091408E-2</v>
      </c>
    </row>
    <row r="3484" spans="34:36" ht="11.25" customHeight="1" x14ac:dyDescent="0.25">
      <c r="AH3484" s="198" t="s">
        <v>135</v>
      </c>
      <c r="AI3484" s="156">
        <f>_xll.qlCalendarAdvance("TARGET",AI3483,AH3484,"mf")</f>
        <v>60476</v>
      </c>
      <c r="AJ3484" s="199">
        <f>_xll.xlShmInterpRateFwd(curveName,AI3484,,5,AI3485)</f>
        <v>1.0610181474250234E-2</v>
      </c>
    </row>
    <row r="3485" spans="34:36" ht="11.25" customHeight="1" x14ac:dyDescent="0.25">
      <c r="AH3485" s="198" t="s">
        <v>135</v>
      </c>
      <c r="AI3485" s="156">
        <f>_xll.qlCalendarAdvance("TARGET",AI3484,AH3485,"mf")</f>
        <v>60483</v>
      </c>
      <c r="AJ3485" s="199">
        <f>_xll.xlShmInterpRateFwd(curveName,AI3485,,5,AI3486)</f>
        <v>1.0610078934308877E-2</v>
      </c>
    </row>
    <row r="3486" spans="34:36" ht="11.25" customHeight="1" x14ac:dyDescent="0.25">
      <c r="AH3486" s="198" t="s">
        <v>135</v>
      </c>
      <c r="AI3486" s="156">
        <f>_xll.qlCalendarAdvance("TARGET",AI3485,AH3486,"mf")</f>
        <v>60490</v>
      </c>
      <c r="AJ3486" s="199">
        <f>_xll.xlShmInterpRateFwd(curveName,AI3486,,5,AI3487)</f>
        <v>1.0610007075138856E-2</v>
      </c>
    </row>
    <row r="3487" spans="34:36" ht="11.25" customHeight="1" x14ac:dyDescent="0.25">
      <c r="AH3487" s="198" t="s">
        <v>135</v>
      </c>
      <c r="AI3487" s="156">
        <f>_xll.qlCalendarAdvance("TARGET",AI3486,AH3487,"mf")</f>
        <v>60497</v>
      </c>
      <c r="AJ3487" s="199">
        <f>_xll.xlShmInterpRateFwd(curveName,AI3487,,5,AI3488)</f>
        <v>1.0609965940806503E-2</v>
      </c>
    </row>
    <row r="3488" spans="34:36" ht="11.25" customHeight="1" x14ac:dyDescent="0.25">
      <c r="AH3488" s="198" t="s">
        <v>135</v>
      </c>
      <c r="AI3488" s="156">
        <f>_xll.qlCalendarAdvance("TARGET",AI3487,AH3488,"mf")</f>
        <v>60504</v>
      </c>
      <c r="AJ3488" s="199">
        <f>_xll.xlShmInterpRateFwd(curveName,AI3488,,5,AI3489)</f>
        <v>1.0609955575407205E-2</v>
      </c>
    </row>
    <row r="3489" spans="34:36" ht="11.25" customHeight="1" x14ac:dyDescent="0.25">
      <c r="AH3489" s="198" t="s">
        <v>135</v>
      </c>
      <c r="AI3489" s="156">
        <f>_xll.qlCalendarAdvance("TARGET",AI3488,AH3489,"mf")</f>
        <v>60511</v>
      </c>
      <c r="AJ3489" s="199">
        <f>_xll.xlShmInterpRateFwd(curveName,AI3489,,5,AI3490)</f>
        <v>1.0609976022955388E-2</v>
      </c>
    </row>
    <row r="3490" spans="34:36" ht="11.25" customHeight="1" x14ac:dyDescent="0.25">
      <c r="AH3490" s="198" t="s">
        <v>135</v>
      </c>
      <c r="AI3490" s="156">
        <f>_xll.qlCalendarAdvance("TARGET",AI3489,AH3490,"mf")</f>
        <v>60518</v>
      </c>
      <c r="AJ3490" s="199">
        <f>_xll.xlShmInterpRateFwd(curveName,AI3490,,5,AI3491)</f>
        <v>1.0610027327569825E-2</v>
      </c>
    </row>
    <row r="3491" spans="34:36" ht="11.25" customHeight="1" x14ac:dyDescent="0.25">
      <c r="AH3491" s="198" t="s">
        <v>135</v>
      </c>
      <c r="AI3491" s="156">
        <f>_xll.qlCalendarAdvance("TARGET",AI3490,AH3491,"mf")</f>
        <v>60525</v>
      </c>
      <c r="AJ3491" s="199">
        <f>_xll.xlShmInterpRateFwd(curveName,AI3491,,5,AI3492)</f>
        <v>1.0610109533282534E-2</v>
      </c>
    </row>
    <row r="3492" spans="34:36" ht="11.25" customHeight="1" x14ac:dyDescent="0.25">
      <c r="AH3492" s="198" t="s">
        <v>135</v>
      </c>
      <c r="AI3492" s="156">
        <f>_xll.qlCalendarAdvance("TARGET",AI3491,AH3492,"mf")</f>
        <v>60532</v>
      </c>
      <c r="AJ3492" s="199">
        <f>_xll.xlShmInterpRateFwd(curveName,AI3492,,5,AI3493)</f>
        <v>1.0610222684189345E-2</v>
      </c>
    </row>
    <row r="3493" spans="34:36" ht="11.25" customHeight="1" x14ac:dyDescent="0.25">
      <c r="AH3493" s="198" t="s">
        <v>135</v>
      </c>
      <c r="AI3493" s="156">
        <f>_xll.qlCalendarAdvance("TARGET",AI3492,AH3493,"mf")</f>
        <v>60539</v>
      </c>
      <c r="AJ3493" s="199">
        <f>_xll.xlShmInterpRateFwd(curveName,AI3493,,5,AI3494)</f>
        <v>1.0610366824316705E-2</v>
      </c>
    </row>
    <row r="3494" spans="34:36" ht="11.25" customHeight="1" x14ac:dyDescent="0.25">
      <c r="AH3494" s="198" t="s">
        <v>135</v>
      </c>
      <c r="AI3494" s="156">
        <f>_xll.qlCalendarAdvance("TARGET",AI3493,AH3494,"mf")</f>
        <v>60546</v>
      </c>
      <c r="AJ3494" s="199">
        <f>_xll.xlShmInterpRateFwd(curveName,AI3494,,5,AI3495)</f>
        <v>1.0610541997778038E-2</v>
      </c>
    </row>
    <row r="3495" spans="34:36" ht="11.25" customHeight="1" x14ac:dyDescent="0.25">
      <c r="AH3495" s="198" t="s">
        <v>135</v>
      </c>
      <c r="AI3495" s="156">
        <f>_xll.qlCalendarAdvance("TARGET",AI3494,AH3495,"mf")</f>
        <v>60553</v>
      </c>
      <c r="AJ3495" s="199">
        <f>_xll.xlShmInterpRateFwd(curveName,AI3495,,5,AI3496)</f>
        <v>1.0610748248611598E-2</v>
      </c>
    </row>
    <row r="3496" spans="34:36" ht="11.25" customHeight="1" x14ac:dyDescent="0.25">
      <c r="AH3496" s="198" t="s">
        <v>135</v>
      </c>
      <c r="AI3496" s="156">
        <f>_xll.qlCalendarAdvance("TARGET",AI3495,AH3496,"mf")</f>
        <v>60560</v>
      </c>
      <c r="AJ3496" s="199">
        <f>_xll.xlShmInterpRateFwd(curveName,AI3496,,5,AI3497)</f>
        <v>1.0610985620878912E-2</v>
      </c>
    </row>
    <row r="3497" spans="34:36" ht="11.25" customHeight="1" x14ac:dyDescent="0.25">
      <c r="AH3497" s="198" t="s">
        <v>135</v>
      </c>
      <c r="AI3497" s="156">
        <f>_xll.qlCalendarAdvance("TARGET",AI3496,AH3497,"mf")</f>
        <v>60567</v>
      </c>
      <c r="AJ3497" s="199">
        <f>_xll.xlShmInterpRateFwd(curveName,AI3497,,5,AI3498)</f>
        <v>1.0611254158664788E-2</v>
      </c>
    </row>
    <row r="3498" spans="34:36" ht="11.25" customHeight="1" x14ac:dyDescent="0.25">
      <c r="AH3498" s="198" t="s">
        <v>135</v>
      </c>
      <c r="AI3498" s="156">
        <f>_xll.qlCalendarAdvance("TARGET",AI3497,AH3498,"mf")</f>
        <v>60574</v>
      </c>
      <c r="AJ3498" s="199">
        <f>_xll.xlShmInterpRateFwd(curveName,AI3498,,5,AI3499)</f>
        <v>1.0611553906042567E-2</v>
      </c>
    </row>
    <row r="3499" spans="34:36" ht="11.25" customHeight="1" x14ac:dyDescent="0.25">
      <c r="AH3499" s="198" t="s">
        <v>135</v>
      </c>
      <c r="AI3499" s="156">
        <f>_xll.qlCalendarAdvance("TARGET",AI3498,AH3499,"mf")</f>
        <v>60581</v>
      </c>
      <c r="AJ3499" s="199">
        <f>_xll.xlShmInterpRateFwd(curveName,AI3499,,5,AI3500)</f>
        <v>1.061188490705095E-2</v>
      </c>
    </row>
    <row r="3500" spans="34:36" ht="11.25" customHeight="1" x14ac:dyDescent="0.25">
      <c r="AH3500" s="198" t="s">
        <v>135</v>
      </c>
      <c r="AI3500" s="156">
        <f>_xll.qlCalendarAdvance("TARGET",AI3499,AH3500,"mf")</f>
        <v>60588</v>
      </c>
      <c r="AJ3500" s="199">
        <f>_xll.xlShmInterpRateFwd(curveName,AI3500,,5,AI3501)</f>
        <v>1.0612247205786671E-2</v>
      </c>
    </row>
    <row r="3501" spans="34:36" ht="11.25" customHeight="1" x14ac:dyDescent="0.25">
      <c r="AH3501" s="198" t="s">
        <v>135</v>
      </c>
      <c r="AI3501" s="156">
        <f>_xll.qlCalendarAdvance("TARGET",AI3500,AH3501,"mf")</f>
        <v>60595</v>
      </c>
      <c r="AJ3501" s="199">
        <f>_xll.xlShmInterpRateFwd(curveName,AI3501,,5,AI3502)</f>
        <v>1.0612640846294454E-2</v>
      </c>
    </row>
    <row r="3502" spans="34:36" ht="11.25" customHeight="1" x14ac:dyDescent="0.25">
      <c r="AH3502" s="198" t="s">
        <v>135</v>
      </c>
      <c r="AI3502" s="156">
        <f>_xll.qlCalendarAdvance("TARGET",AI3501,AH3502,"mf")</f>
        <v>60602</v>
      </c>
      <c r="AJ3502" s="199">
        <f>_xll.xlShmInterpRateFwd(curveName,AI3502,,5,AI3503)</f>
        <v>1.0613065872648098E-2</v>
      </c>
    </row>
    <row r="3503" spans="34:36" ht="11.25" customHeight="1" x14ac:dyDescent="0.25">
      <c r="AH3503" s="198" t="s">
        <v>135</v>
      </c>
      <c r="AI3503" s="156">
        <f>_xll.qlCalendarAdvance("TARGET",AI3502,AH3503,"mf")</f>
        <v>60609</v>
      </c>
      <c r="AJ3503" s="199">
        <f>_xll.xlShmInterpRateFwd(curveName,AI3503,,5,AI3504)</f>
        <v>1.0613522328938885E-2</v>
      </c>
    </row>
    <row r="3504" spans="34:36" ht="11.25" customHeight="1" x14ac:dyDescent="0.25">
      <c r="AH3504" s="198" t="s">
        <v>135</v>
      </c>
      <c r="AI3504" s="156">
        <f>_xll.qlCalendarAdvance("TARGET",AI3503,AH3504,"mf")</f>
        <v>60616</v>
      </c>
      <c r="AJ3504" s="199">
        <f>_xll.xlShmInterpRateFwd(curveName,AI3504,,5,AI3505)</f>
        <v>1.0614010259200312E-2</v>
      </c>
    </row>
    <row r="3505" spans="34:36" ht="11.25" customHeight="1" x14ac:dyDescent="0.25">
      <c r="AH3505" s="198" t="s">
        <v>135</v>
      </c>
      <c r="AI3505" s="156">
        <f>_xll.qlCalendarAdvance("TARGET",AI3504,AH3505,"mf")</f>
        <v>60623</v>
      </c>
      <c r="AJ3505" s="199">
        <f>_xll.xlShmInterpRateFwd(curveName,AI3505,,5,AI3506)</f>
        <v>1.0614529707494939E-2</v>
      </c>
    </row>
    <row r="3506" spans="34:36" ht="11.25" customHeight="1" x14ac:dyDescent="0.25">
      <c r="AH3506" s="198" t="s">
        <v>135</v>
      </c>
      <c r="AI3506" s="156">
        <f>_xll.qlCalendarAdvance("TARGET",AI3505,AH3506,"mf")</f>
        <v>60630</v>
      </c>
      <c r="AJ3506" s="199">
        <f>_xll.xlShmInterpRateFwd(curveName,AI3506,,5,AI3507)</f>
        <v>1.061508071796074E-2</v>
      </c>
    </row>
    <row r="3507" spans="34:36" ht="11.25" customHeight="1" x14ac:dyDescent="0.25">
      <c r="AH3507" s="198" t="s">
        <v>135</v>
      </c>
      <c r="AI3507" s="156">
        <f>_xll.qlCalendarAdvance("TARGET",AI3506,AH3507,"mf")</f>
        <v>60637</v>
      </c>
      <c r="AJ3507" s="199">
        <f>_xll.xlShmInterpRateFwd(curveName,AI3507,,5,AI3508)</f>
        <v>1.0615663334562059E-2</v>
      </c>
    </row>
    <row r="3508" spans="34:36" ht="11.25" customHeight="1" x14ac:dyDescent="0.25">
      <c r="AH3508" s="198" t="s">
        <v>135</v>
      </c>
      <c r="AI3508" s="156">
        <f>_xll.qlCalendarAdvance("TARGET",AI3507,AH3508,"mf")</f>
        <v>60644</v>
      </c>
      <c r="AJ3508" s="199">
        <f>_xll.xlShmInterpRateFwd(curveName,AI3508,,5,AI3509)</f>
        <v>1.0616277601442896E-2</v>
      </c>
    </row>
    <row r="3509" spans="34:36" ht="11.25" customHeight="1" x14ac:dyDescent="0.25">
      <c r="AH3509" s="198" t="s">
        <v>135</v>
      </c>
      <c r="AI3509" s="156">
        <f>_xll.qlCalendarAdvance("TARGET",AI3508,AH3509,"mf")</f>
        <v>60651</v>
      </c>
      <c r="AJ3509" s="199">
        <f>_xll.xlShmInterpRateFwd(curveName,AI3509,,5,AI3510)</f>
        <v>1.0616923562637331E-2</v>
      </c>
    </row>
    <row r="3510" spans="34:36" ht="11.25" customHeight="1" x14ac:dyDescent="0.25">
      <c r="AH3510" s="198" t="s">
        <v>135</v>
      </c>
      <c r="AI3510" s="156">
        <f>_xll.qlCalendarAdvance("TARGET",AI3509,AH3510,"mf")</f>
        <v>60658</v>
      </c>
      <c r="AJ3510" s="199">
        <f>_xll.xlShmInterpRateFwd(curveName,AI3510,,5,AI3511)</f>
        <v>1.0617601262237479E-2</v>
      </c>
    </row>
    <row r="3511" spans="34:36" ht="11.25" customHeight="1" x14ac:dyDescent="0.25">
      <c r="AH3511" s="198" t="s">
        <v>135</v>
      </c>
      <c r="AI3511" s="156">
        <f>_xll.qlCalendarAdvance("TARGET",AI3510,AH3511,"mf")</f>
        <v>60665</v>
      </c>
      <c r="AJ3511" s="199">
        <f>_xll.xlShmInterpRateFwd(curveName,AI3511,,5,AI3512)</f>
        <v>1.0618310744271874E-2</v>
      </c>
    </row>
    <row r="3512" spans="34:36" ht="11.25" customHeight="1" x14ac:dyDescent="0.25">
      <c r="AH3512" s="198" t="s">
        <v>135</v>
      </c>
      <c r="AI3512" s="156">
        <f>_xll.qlCalendarAdvance("TARGET",AI3511,AH3512,"mf")</f>
        <v>60672</v>
      </c>
      <c r="AJ3512" s="199">
        <f>_xll.xlShmInterpRateFwd(curveName,AI3512,,5,AI3513)</f>
        <v>1.0619052052856034E-2</v>
      </c>
    </row>
    <row r="3513" spans="34:36" ht="11.25" customHeight="1" x14ac:dyDescent="0.25">
      <c r="AH3513" s="198" t="s">
        <v>135</v>
      </c>
      <c r="AI3513" s="156">
        <f>_xll.qlCalendarAdvance("TARGET",AI3512,AH3513,"mf")</f>
        <v>60679</v>
      </c>
      <c r="AJ3513" s="199">
        <f>_xll.xlShmInterpRateFwd(curveName,AI3513,,5,AI3514)</f>
        <v>1.0619825232024524E-2</v>
      </c>
    </row>
    <row r="3514" spans="34:36" ht="11.25" customHeight="1" x14ac:dyDescent="0.25">
      <c r="AH3514" s="198" t="s">
        <v>135</v>
      </c>
      <c r="AI3514" s="156">
        <f>_xll.qlCalendarAdvance("TARGET",AI3513,AH3514,"mf")</f>
        <v>60686</v>
      </c>
      <c r="AJ3514" s="199">
        <f>_xll.xlShmInterpRateFwd(curveName,AI3514,,5,AI3515)</f>
        <v>1.062063032585257E-2</v>
      </c>
    </row>
    <row r="3515" spans="34:36" ht="11.25" customHeight="1" x14ac:dyDescent="0.25">
      <c r="AH3515" s="198" t="s">
        <v>135</v>
      </c>
      <c r="AI3515" s="156">
        <f>_xll.qlCalendarAdvance("TARGET",AI3514,AH3515,"mf")</f>
        <v>60693</v>
      </c>
      <c r="AJ3515" s="199">
        <f>_xll.xlShmInterpRateFwd(curveName,AI3515,,5,AI3516)</f>
        <v>1.0621467378421311E-2</v>
      </c>
    </row>
    <row r="3516" spans="34:36" ht="11.25" customHeight="1" x14ac:dyDescent="0.25">
      <c r="AH3516" s="198" t="s">
        <v>135</v>
      </c>
      <c r="AI3516" s="156">
        <f>_xll.qlCalendarAdvance("TARGET",AI3515,AH3516,"mf")</f>
        <v>60700</v>
      </c>
      <c r="AJ3516" s="199">
        <f>_xll.xlShmInterpRateFwd(curveName,AI3516,,5,AI3517)</f>
        <v>1.0622336433788845E-2</v>
      </c>
    </row>
    <row r="3517" spans="34:36" ht="11.25" customHeight="1" x14ac:dyDescent="0.25">
      <c r="AH3517" s="198" t="s">
        <v>135</v>
      </c>
      <c r="AI3517" s="156">
        <f>_xll.qlCalendarAdvance("TARGET",AI3516,AH3517,"mf")</f>
        <v>60707</v>
      </c>
      <c r="AJ3517" s="199">
        <f>_xll.xlShmInterpRateFwd(curveName,AI3517,,5,AI3518)</f>
        <v>1.0623237536024975E-2</v>
      </c>
    </row>
    <row r="3518" spans="34:36" ht="11.25" customHeight="1" x14ac:dyDescent="0.25">
      <c r="AH3518" s="198" t="s">
        <v>135</v>
      </c>
      <c r="AI3518" s="156">
        <f>_xll.qlCalendarAdvance("TARGET",AI3517,AH3518,"mf")</f>
        <v>60714</v>
      </c>
      <c r="AJ3518" s="199">
        <f>_xll.xlShmInterpRateFwd(curveName,AI3518,,5,AI3519)</f>
        <v>1.0624170729182255E-2</v>
      </c>
    </row>
    <row r="3519" spans="34:36" ht="11.25" customHeight="1" x14ac:dyDescent="0.25">
      <c r="AH3519" s="198" t="s">
        <v>135</v>
      </c>
      <c r="AI3519" s="156">
        <f>_xll.qlCalendarAdvance("TARGET",AI3518,AH3519,"mf")</f>
        <v>60721</v>
      </c>
      <c r="AJ3519" s="199">
        <f>_xll.xlShmInterpRateFwd(curveName,AI3519,,5,AI3520)</f>
        <v>1.0625136057359694E-2</v>
      </c>
    </row>
    <row r="3520" spans="34:36" ht="11.25" customHeight="1" x14ac:dyDescent="0.25">
      <c r="AH3520" s="198" t="s">
        <v>135</v>
      </c>
      <c r="AI3520" s="156">
        <f>_xll.qlCalendarAdvance("TARGET",AI3519,AH3520,"mf")</f>
        <v>60728</v>
      </c>
      <c r="AJ3520" s="199">
        <f>_xll.xlShmInterpRateFwd(curveName,AI3520,,5,AI3521)</f>
        <v>1.0626133564610094E-2</v>
      </c>
    </row>
    <row r="3521" spans="34:36" ht="11.25" customHeight="1" x14ac:dyDescent="0.25">
      <c r="AH3521" s="198" t="s">
        <v>135</v>
      </c>
      <c r="AI3521" s="156">
        <f>_xll.qlCalendarAdvance("TARGET",AI3520,AH3521,"mf")</f>
        <v>60735</v>
      </c>
      <c r="AJ3521" s="199">
        <f>_xll.xlShmInterpRateFwd(curveName,AI3521,,5,AI3522)</f>
        <v>1.0627163294997967E-2</v>
      </c>
    </row>
    <row r="3522" spans="34:36" ht="11.25" customHeight="1" x14ac:dyDescent="0.25">
      <c r="AH3522" s="198" t="s">
        <v>135</v>
      </c>
      <c r="AI3522" s="156">
        <f>_xll.qlCalendarAdvance("TARGET",AI3521,AH3522,"mf")</f>
        <v>60742</v>
      </c>
      <c r="AJ3522" s="199">
        <f>_xll.xlShmInterpRateFwd(curveName,AI3522,,5,AI3523)</f>
        <v>1.0628225292593748E-2</v>
      </c>
    </row>
    <row r="3523" spans="34:36" ht="11.25" customHeight="1" x14ac:dyDescent="0.25">
      <c r="AH3523" s="198" t="s">
        <v>135</v>
      </c>
      <c r="AI3523" s="156">
        <f>_xll.qlCalendarAdvance("TARGET",AI3522,AH3523,"mf")</f>
        <v>60749</v>
      </c>
      <c r="AJ3523" s="199">
        <f>_xll.xlShmInterpRateFwd(curveName,AI3523,,5,AI3524)</f>
        <v>1.0629319601479567E-2</v>
      </c>
    </row>
    <row r="3524" spans="34:36" ht="11.25" customHeight="1" x14ac:dyDescent="0.25">
      <c r="AH3524" s="198" t="s">
        <v>135</v>
      </c>
      <c r="AI3524" s="156">
        <f>_xll.qlCalendarAdvance("TARGET",AI3523,AH3524,"mf")</f>
        <v>60756</v>
      </c>
      <c r="AJ3524" s="199">
        <f>_xll.xlShmInterpRateFwd(curveName,AI3524,,5,AI3525)</f>
        <v>1.0630446265691365E-2</v>
      </c>
    </row>
    <row r="3525" spans="34:36" ht="11.25" customHeight="1" x14ac:dyDescent="0.25">
      <c r="AH3525" s="198" t="s">
        <v>135</v>
      </c>
      <c r="AI3525" s="156">
        <f>_xll.qlCalendarAdvance("TARGET",AI3524,AH3525,"mf")</f>
        <v>60763</v>
      </c>
      <c r="AJ3525" s="199">
        <f>_xll.xlShmInterpRateFwd(curveName,AI3525,,5,AI3526)</f>
        <v>1.0631605329346285E-2</v>
      </c>
    </row>
    <row r="3526" spans="34:36" ht="11.25" customHeight="1" x14ac:dyDescent="0.25">
      <c r="AH3526" s="198" t="s">
        <v>135</v>
      </c>
      <c r="AI3526" s="156">
        <f>_xll.qlCalendarAdvance("TARGET",AI3525,AH3526,"mf")</f>
        <v>60770</v>
      </c>
      <c r="AJ3526" s="199">
        <f>_xll.xlShmInterpRateFwd(curveName,AI3526,,5,AI3527)</f>
        <v>1.0632796836457353E-2</v>
      </c>
    </row>
    <row r="3527" spans="34:36" ht="11.25" customHeight="1" x14ac:dyDescent="0.25">
      <c r="AH3527" s="198" t="s">
        <v>135</v>
      </c>
      <c r="AI3527" s="156">
        <f>_xll.qlCalendarAdvance("TARGET",AI3526,AH3527,"mf")</f>
        <v>60777</v>
      </c>
      <c r="AJ3527" s="199">
        <f>_xll.xlShmInterpRateFwd(curveName,AI3527,,5,AI3528)</f>
        <v>1.0634020831159342E-2</v>
      </c>
    </row>
    <row r="3528" spans="34:36" ht="11.25" customHeight="1" x14ac:dyDescent="0.25">
      <c r="AH3528" s="198" t="s">
        <v>135</v>
      </c>
      <c r="AI3528" s="156">
        <f>_xll.qlCalendarAdvance("TARGET",AI3527,AH3528,"mf")</f>
        <v>60784</v>
      </c>
      <c r="AJ3528" s="199">
        <f>_xll.xlShmInterpRateFwd(curveName,AI3528,,5,AI3529)</f>
        <v>1.0635277357453954E-2</v>
      </c>
    </row>
    <row r="3529" spans="34:36" ht="11.25" customHeight="1" x14ac:dyDescent="0.25">
      <c r="AH3529" s="198" t="s">
        <v>135</v>
      </c>
      <c r="AI3529" s="156">
        <f>_xll.qlCalendarAdvance("TARGET",AI3528,AH3529,"mf")</f>
        <v>60791</v>
      </c>
      <c r="AJ3529" s="199">
        <f>_xll.xlShmInterpRateFwd(curveName,AI3529,,5,AI3530)</f>
        <v>1.0636566459447269E-2</v>
      </c>
    </row>
    <row r="3530" spans="34:36" ht="11.25" customHeight="1" x14ac:dyDescent="0.25">
      <c r="AH3530" s="198" t="s">
        <v>135</v>
      </c>
      <c r="AI3530" s="156">
        <f>_xll.qlCalendarAdvance("TARGET",AI3529,AH3530,"mf")</f>
        <v>60798</v>
      </c>
      <c r="AJ3530" s="199">
        <f>_xll.xlShmInterpRateFwd(curveName,AI3530,,5,AI3531)</f>
        <v>1.0637888181216535E-2</v>
      </c>
    </row>
    <row r="3531" spans="34:36" ht="11.25" customHeight="1" x14ac:dyDescent="0.25">
      <c r="AH3531" s="198" t="s">
        <v>135</v>
      </c>
      <c r="AI3531" s="156">
        <f>_xll.qlCalendarAdvance("TARGET",AI3530,AH3531,"mf")</f>
        <v>60805</v>
      </c>
      <c r="AJ3531" s="199">
        <f>_xll.xlShmInterpRateFwd(curveName,AI3531,,5,AI3532)</f>
        <v>1.0639242566810179E-2</v>
      </c>
    </row>
    <row r="3532" spans="34:36" ht="11.25" customHeight="1" x14ac:dyDescent="0.25">
      <c r="AH3532" s="198" t="s">
        <v>135</v>
      </c>
      <c r="AI3532" s="156">
        <f>_xll.qlCalendarAdvance("TARGET",AI3531,AH3532,"mf")</f>
        <v>60812</v>
      </c>
      <c r="AJ3532" s="199">
        <f>_xll.xlShmInterpRateFwd(curveName,AI3532,,5,AI3533)</f>
        <v>1.0640629660288342E-2</v>
      </c>
    </row>
    <row r="3533" spans="34:36" ht="11.25" customHeight="1" x14ac:dyDescent="0.25">
      <c r="AH3533" s="198" t="s">
        <v>135</v>
      </c>
      <c r="AI3533" s="156">
        <f>_xll.qlCalendarAdvance("TARGET",AI3532,AH3533,"mf")</f>
        <v>60819</v>
      </c>
      <c r="AJ3533" s="199">
        <f>_xll.xlShmInterpRateFwd(curveName,AI3533,,5,AI3534)</f>
        <v>1.0642049505757624E-2</v>
      </c>
    </row>
    <row r="3534" spans="34:36" ht="11.25" customHeight="1" x14ac:dyDescent="0.25">
      <c r="AH3534" s="198" t="s">
        <v>135</v>
      </c>
      <c r="AI3534" s="156">
        <f>_xll.qlCalendarAdvance("TARGET",AI3533,AH3534,"mf")</f>
        <v>60826</v>
      </c>
      <c r="AJ3534" s="199">
        <f>_xll.xlShmInterpRateFwd(curveName,AI3534,,5,AI3535)</f>
        <v>1.0643502147261062E-2</v>
      </c>
    </row>
    <row r="3535" spans="34:36" ht="11.25" customHeight="1" x14ac:dyDescent="0.25">
      <c r="AH3535" s="198" t="s">
        <v>135</v>
      </c>
      <c r="AI3535" s="156">
        <f>_xll.qlCalendarAdvance("TARGET",AI3534,AH3535,"mf")</f>
        <v>60833</v>
      </c>
      <c r="AJ3535" s="199">
        <f>_xll.xlShmInterpRateFwd(curveName,AI3535,,5,AI3536)</f>
        <v>1.064498762887077E-2</v>
      </c>
    </row>
    <row r="3536" spans="34:36" ht="11.25" customHeight="1" x14ac:dyDescent="0.25">
      <c r="AH3536" s="198" t="s">
        <v>135</v>
      </c>
      <c r="AI3536" s="156">
        <f>_xll.qlCalendarAdvance("TARGET",AI3535,AH3536,"mf")</f>
        <v>60840</v>
      </c>
      <c r="AJ3536" s="199">
        <f>_xll.xlShmInterpRateFwd(curveName,AI3536,,5,AI3537)</f>
        <v>1.0646505994653216E-2</v>
      </c>
    </row>
    <row r="3537" spans="34:36" ht="11.25" customHeight="1" x14ac:dyDescent="0.25">
      <c r="AH3537" s="198" t="s">
        <v>135</v>
      </c>
      <c r="AI3537" s="156">
        <f>_xll.qlCalendarAdvance("TARGET",AI3536,AH3537,"mf")</f>
        <v>60847</v>
      </c>
      <c r="AJ3537" s="199">
        <f>_xll.xlShmInterpRateFwd(curveName,AI3537,,5,AI3538)</f>
        <v>1.0648057288692375E-2</v>
      </c>
    </row>
    <row r="3538" spans="34:36" ht="11.25" customHeight="1" x14ac:dyDescent="0.25">
      <c r="AH3538" s="198" t="s">
        <v>135</v>
      </c>
      <c r="AI3538" s="156">
        <f>_xll.qlCalendarAdvance("TARGET",AI3537,AH3538,"mf")</f>
        <v>60854</v>
      </c>
      <c r="AJ3538" s="199">
        <f>_xll.xlShmInterpRateFwd(curveName,AI3538,,5,AI3539)</f>
        <v>1.0649641555037601E-2</v>
      </c>
    </row>
    <row r="3539" spans="34:36" ht="11.25" customHeight="1" x14ac:dyDescent="0.25">
      <c r="AH3539" s="198" t="s">
        <v>135</v>
      </c>
      <c r="AI3539" s="156">
        <f>_xll.qlCalendarAdvance("TARGET",AI3538,AH3539,"mf")</f>
        <v>60861</v>
      </c>
      <c r="AJ3539" s="199">
        <f>_xll.xlShmInterpRateFwd(curveName,AI3539,,5,AI3540)</f>
        <v>1.0651258837773141E-2</v>
      </c>
    </row>
    <row r="3540" spans="34:36" ht="11.25" customHeight="1" x14ac:dyDescent="0.25">
      <c r="AH3540" s="198" t="s">
        <v>135</v>
      </c>
      <c r="AI3540" s="156">
        <f>_xll.qlCalendarAdvance("TARGET",AI3539,AH3540,"mf")</f>
        <v>60868</v>
      </c>
      <c r="AJ3540" s="199">
        <f>_xll.xlShmInterpRateFwd(curveName,AI3540,,5,AI3541)</f>
        <v>1.0652909180983374E-2</v>
      </c>
    </row>
    <row r="3541" spans="34:36" ht="11.25" customHeight="1" x14ac:dyDescent="0.25">
      <c r="AH3541" s="198" t="s">
        <v>135</v>
      </c>
      <c r="AI3541" s="156">
        <f>_xll.qlCalendarAdvance("TARGET",AI3540,AH3541,"mf")</f>
        <v>60875</v>
      </c>
      <c r="AJ3541" s="199">
        <f>_xll.xlShmInterpRateFwd(curveName,AI3541,,5,AI3542)</f>
        <v>1.0654592628689112E-2</v>
      </c>
    </row>
    <row r="3542" spans="34:36" ht="11.25" customHeight="1" x14ac:dyDescent="0.25">
      <c r="AH3542" s="198" t="s">
        <v>135</v>
      </c>
      <c r="AI3542" s="156">
        <f>_xll.qlCalendarAdvance("TARGET",AI3541,AH3542,"mf")</f>
        <v>60882</v>
      </c>
      <c r="AJ3542" s="199">
        <f>_xll.xlShmInterpRateFwd(curveName,AI3542,,5,AI3543)</f>
        <v>1.065630922502713E-2</v>
      </c>
    </row>
    <row r="3543" spans="34:36" ht="11.25" customHeight="1" x14ac:dyDescent="0.25">
      <c r="AH3543" s="198" t="s">
        <v>135</v>
      </c>
      <c r="AI3543" s="156">
        <f>_xll.qlCalendarAdvance("TARGET",AI3542,AH3543,"mf")</f>
        <v>60889</v>
      </c>
      <c r="AJ3543" s="199">
        <f>_xll.xlShmInterpRateFwd(curveName,AI3543,,5,AI3544)</f>
        <v>1.0658059014001142E-2</v>
      </c>
    </row>
    <row r="3544" spans="34:36" ht="11.25" customHeight="1" x14ac:dyDescent="0.25">
      <c r="AH3544" s="198" t="s">
        <v>135</v>
      </c>
      <c r="AI3544" s="156">
        <f>_xll.qlCalendarAdvance("TARGET",AI3543,AH3544,"mf")</f>
        <v>60896</v>
      </c>
      <c r="AJ3544" s="199">
        <f>_xll.xlShmInterpRateFwd(curveName,AI3544,,5,AI3545)</f>
        <v>1.0659842039736618E-2</v>
      </c>
    </row>
    <row r="3545" spans="34:36" ht="11.25" customHeight="1" x14ac:dyDescent="0.25">
      <c r="AH3545" s="198" t="s">
        <v>135</v>
      </c>
      <c r="AI3545" s="156">
        <f>_xll.qlCalendarAdvance("TARGET",AI3544,AH3545,"mf")</f>
        <v>60903</v>
      </c>
      <c r="AJ3545" s="199">
        <f>_xll.xlShmInterpRateFwd(curveName,AI3545,,5,AI3546)</f>
        <v>1.066165834625492E-2</v>
      </c>
    </row>
    <row r="3546" spans="34:36" ht="11.25" customHeight="1" x14ac:dyDescent="0.25">
      <c r="AH3546" s="198" t="s">
        <v>135</v>
      </c>
      <c r="AI3546" s="156">
        <f>_xll.qlCalendarAdvance("TARGET",AI3545,AH3546,"mf")</f>
        <v>60910</v>
      </c>
      <c r="AJ3546" s="199">
        <f>_xll.xlShmInterpRateFwd(curveName,AI3546,,5,AI3547)</f>
        <v>1.0663507977676004E-2</v>
      </c>
    </row>
    <row r="3547" spans="34:36" ht="11.25" customHeight="1" x14ac:dyDescent="0.25">
      <c r="AH3547" s="198" t="s">
        <v>135</v>
      </c>
      <c r="AI3547" s="156">
        <f>_xll.qlCalendarAdvance("TARGET",AI3546,AH3547,"mf")</f>
        <v>60917</v>
      </c>
      <c r="AJ3547" s="199">
        <f>_xll.xlShmInterpRateFwd(curveName,AI3547,,5,AI3548)</f>
        <v>1.066539097802731E-2</v>
      </c>
    </row>
    <row r="3548" spans="34:36" ht="11.25" customHeight="1" x14ac:dyDescent="0.25">
      <c r="AH3548" s="198" t="s">
        <v>135</v>
      </c>
      <c r="AI3548" s="156">
        <f>_xll.qlCalendarAdvance("TARGET",AI3547,AH3548,"mf")</f>
        <v>60924</v>
      </c>
      <c r="AJ3548" s="199">
        <f>_xll.xlShmInterpRateFwd(curveName,AI3548,,5,AI3549)</f>
        <v>1.0667307391400115E-2</v>
      </c>
    </row>
    <row r="3549" spans="34:36" ht="11.25" customHeight="1" x14ac:dyDescent="0.25">
      <c r="AH3549" s="198" t="s">
        <v>135</v>
      </c>
      <c r="AI3549" s="156">
        <f>_xll.qlCalendarAdvance("TARGET",AI3548,AH3549,"mf")</f>
        <v>60931</v>
      </c>
      <c r="AJ3549" s="199">
        <f>_xll.xlShmInterpRateFwd(curveName,AI3549,,5,AI3550)</f>
        <v>1.0669257261856888E-2</v>
      </c>
    </row>
    <row r="3550" spans="34:36" ht="11.25" customHeight="1" x14ac:dyDescent="0.25">
      <c r="AH3550" s="198" t="s">
        <v>135</v>
      </c>
      <c r="AI3550" s="156">
        <f>_xll.qlCalendarAdvance("TARGET",AI3549,AH3550,"mf")</f>
        <v>60938</v>
      </c>
      <c r="AJ3550" s="199">
        <f>_xll.xlShmInterpRateFwd(curveName,AI3550,,5,AI3551)</f>
        <v>1.0671240633489188E-2</v>
      </c>
    </row>
    <row r="3551" spans="34:36" ht="11.25" customHeight="1" x14ac:dyDescent="0.25">
      <c r="AH3551" s="198" t="s">
        <v>135</v>
      </c>
      <c r="AI3551" s="156">
        <f>_xll.qlCalendarAdvance("TARGET",AI3550,AH3551,"mf")</f>
        <v>60945</v>
      </c>
      <c r="AJ3551" s="199">
        <f>_xll.xlShmInterpRateFwd(curveName,AI3551,,5,AI3552)</f>
        <v>1.0673257550330816E-2</v>
      </c>
    </row>
    <row r="3552" spans="34:36" ht="11.25" customHeight="1" x14ac:dyDescent="0.25">
      <c r="AH3552" s="198" t="s">
        <v>135</v>
      </c>
      <c r="AI3552" s="156">
        <f>_xll.qlCalendarAdvance("TARGET",AI3551,AH3552,"mf")</f>
        <v>60952</v>
      </c>
      <c r="AJ3552" s="199">
        <f>_xll.xlShmInterpRateFwd(curveName,AI3552,,5,AI3553)</f>
        <v>1.0675308056485196E-2</v>
      </c>
    </row>
    <row r="3553" spans="34:36" ht="11.25" customHeight="1" x14ac:dyDescent="0.25">
      <c r="AH3553" s="198" t="s">
        <v>135</v>
      </c>
      <c r="AI3553" s="156">
        <f>_xll.qlCalendarAdvance("TARGET",AI3552,AH3553,"mf")</f>
        <v>60959</v>
      </c>
      <c r="AJ3553" s="199">
        <f>_xll.xlShmInterpRateFwd(curveName,AI3553,,5,AI3554)</f>
        <v>1.0677392196021158E-2</v>
      </c>
    </row>
    <row r="3554" spans="34:36" ht="11.25" customHeight="1" x14ac:dyDescent="0.25">
      <c r="AH3554" s="198" t="s">
        <v>135</v>
      </c>
      <c r="AI3554" s="156">
        <f>_xll.qlCalendarAdvance("TARGET",AI3553,AH3554,"mf")</f>
        <v>60966</v>
      </c>
      <c r="AJ3554" s="199">
        <f>_xll.xlShmInterpRateFwd(curveName,AI3554,,5,AI3555)</f>
        <v>1.067951001297872E-2</v>
      </c>
    </row>
    <row r="3555" spans="34:36" ht="11.25" customHeight="1" x14ac:dyDescent="0.25">
      <c r="AH3555" s="198" t="s">
        <v>135</v>
      </c>
      <c r="AI3555" s="156">
        <f>_xll.qlCalendarAdvance("TARGET",AI3554,AH3555,"mf")</f>
        <v>60973</v>
      </c>
      <c r="AJ3555" s="199">
        <f>_xll.xlShmInterpRateFwd(curveName,AI3555,,5,AI3556)</f>
        <v>1.0681661551444371E-2</v>
      </c>
    </row>
    <row r="3556" spans="34:36" ht="11.25" customHeight="1" x14ac:dyDescent="0.25">
      <c r="AH3556" s="198" t="s">
        <v>135</v>
      </c>
      <c r="AI3556" s="156">
        <f>_xll.qlCalendarAdvance("TARGET",AI3555,AH3556,"mf")</f>
        <v>60980</v>
      </c>
      <c r="AJ3556" s="199">
        <f>_xll.xlShmInterpRateFwd(curveName,AI3556,,5,AI3557)</f>
        <v>1.0683846855522119E-2</v>
      </c>
    </row>
    <row r="3557" spans="34:36" ht="11.25" customHeight="1" x14ac:dyDescent="0.25">
      <c r="AH3557" s="198" t="s">
        <v>135</v>
      </c>
      <c r="AI3557" s="156">
        <f>_xll.qlCalendarAdvance("TARGET",AI3556,AH3557,"mf")</f>
        <v>60987</v>
      </c>
      <c r="AJ3557" s="199">
        <f>_xll.xlShmInterpRateFwd(curveName,AI3557,,5,AI3558)</f>
        <v>1.0686065969229252E-2</v>
      </c>
    </row>
    <row r="3558" spans="34:36" ht="11.25" customHeight="1" x14ac:dyDescent="0.25">
      <c r="AH3558" s="198" t="s">
        <v>135</v>
      </c>
      <c r="AI3558" s="156">
        <f>_xll.qlCalendarAdvance("TARGET",AI3557,AH3558,"mf")</f>
        <v>60994</v>
      </c>
      <c r="AJ3558" s="199">
        <f>_xll.xlShmInterpRateFwd(curveName,AI3558,,5,AI3559)</f>
        <v>1.0688318936675861E-2</v>
      </c>
    </row>
    <row r="3559" spans="34:36" ht="11.25" customHeight="1" x14ac:dyDescent="0.25">
      <c r="AH3559" s="198" t="s">
        <v>135</v>
      </c>
      <c r="AI3559" s="156">
        <f>_xll.qlCalendarAdvance("TARGET",AI3558,AH3559,"mf")</f>
        <v>61001</v>
      </c>
      <c r="AJ3559" s="199">
        <f>_xll.xlShmInterpRateFwd(curveName,AI3559,,5,AI3560)</f>
        <v>1.0690605801914273E-2</v>
      </c>
    </row>
    <row r="3560" spans="34:36" ht="11.25" customHeight="1" x14ac:dyDescent="0.25">
      <c r="AH3560" s="198" t="s">
        <v>135</v>
      </c>
      <c r="AI3560" s="156">
        <f>_xll.qlCalendarAdvance("TARGET",AI3559,AH3560,"mf")</f>
        <v>61008</v>
      </c>
      <c r="AJ3560" s="199">
        <f>_xll.xlShmInterpRateFwd(curveName,AI3560,,5,AI3561)</f>
        <v>1.0692926609014337E-2</v>
      </c>
    </row>
    <row r="3561" spans="34:36" ht="11.25" customHeight="1" x14ac:dyDescent="0.25">
      <c r="AH3561" s="198" t="s">
        <v>135</v>
      </c>
      <c r="AI3561" s="156">
        <f>_xll.qlCalendarAdvance("TARGET",AI3560,AH3561,"mf")</f>
        <v>61015</v>
      </c>
      <c r="AJ3561" s="199">
        <f>_xll.xlShmInterpRateFwd(curveName,AI3561,,5,AI3562)</f>
        <v>1.0695281402069219E-2</v>
      </c>
    </row>
    <row r="3562" spans="34:36" ht="11.25" customHeight="1" x14ac:dyDescent="0.25">
      <c r="AH3562" s="198" t="s">
        <v>135</v>
      </c>
      <c r="AI3562" s="156">
        <f>_xll.qlCalendarAdvance("TARGET",AI3561,AH3562,"mf")</f>
        <v>61022</v>
      </c>
      <c r="AJ3562" s="199">
        <f>_xll.xlShmInterpRateFwd(curveName,AI3562,,5,AI3563)</f>
        <v>1.0697670225114309E-2</v>
      </c>
    </row>
    <row r="3563" spans="34:36" ht="11.25" customHeight="1" x14ac:dyDescent="0.25">
      <c r="AH3563" s="198" t="s">
        <v>135</v>
      </c>
      <c r="AI3563" s="156">
        <f>_xll.qlCalendarAdvance("TARGET",AI3562,AH3563,"mf")</f>
        <v>61029</v>
      </c>
      <c r="AJ3563" s="199">
        <f>_xll.xlShmInterpRateFwd(curveName,AI3563,,5,AI3564)</f>
        <v>1.0700093122260444E-2</v>
      </c>
    </row>
    <row r="3564" spans="34:36" ht="11.25" customHeight="1" x14ac:dyDescent="0.25">
      <c r="AH3564" s="198" t="s">
        <v>135</v>
      </c>
      <c r="AI3564" s="156">
        <f>_xll.qlCalendarAdvance("TARGET",AI3563,AH3564,"mf")</f>
        <v>61036</v>
      </c>
      <c r="AJ3564" s="199">
        <f>_xll.xlShmInterpRateFwd(curveName,AI3564,,5,AI3565)</f>
        <v>1.0702550137560695E-2</v>
      </c>
    </row>
    <row r="3565" spans="34:36" ht="11.25" customHeight="1" x14ac:dyDescent="0.25">
      <c r="AH3565" s="198" t="s">
        <v>135</v>
      </c>
      <c r="AI3565" s="156">
        <f>_xll.qlCalendarAdvance("TARGET",AI3564,AH3565,"mf")</f>
        <v>61043</v>
      </c>
      <c r="AJ3565" s="199">
        <f>_xll.xlShmInterpRateFwd(curveName,AI3565,,5,AI3566)</f>
        <v>1.0705041315074073E-2</v>
      </c>
    </row>
    <row r="3566" spans="34:36" ht="11.25" customHeight="1" x14ac:dyDescent="0.25">
      <c r="AH3566" s="198" t="s">
        <v>135</v>
      </c>
      <c r="AI3566" s="156">
        <f>_xll.qlCalendarAdvance("TARGET",AI3565,AH3566,"mf")</f>
        <v>61050</v>
      </c>
      <c r="AJ3566" s="199">
        <f>_xll.xlShmInterpRateFwd(curveName,AI3566,,5,AI3567)</f>
        <v>1.0707566698882908E-2</v>
      </c>
    </row>
    <row r="3567" spans="34:36" ht="11.25" customHeight="1" x14ac:dyDescent="0.25">
      <c r="AH3567" s="198" t="s">
        <v>135</v>
      </c>
      <c r="AI3567" s="156">
        <f>_xll.qlCalendarAdvance("TARGET",AI3566,AH3567,"mf")</f>
        <v>61057</v>
      </c>
      <c r="AJ3567" s="199">
        <f>_xll.xlShmInterpRateFwd(curveName,AI3567,,5,AI3568)</f>
        <v>1.0710126333069678E-2</v>
      </c>
    </row>
    <row r="3568" spans="34:36" ht="11.25" customHeight="1" x14ac:dyDescent="0.25">
      <c r="AH3568" s="198" t="s">
        <v>135</v>
      </c>
      <c r="AI3568" s="156">
        <f>_xll.qlCalendarAdvance("TARGET",AI3567,AH3568,"mf")</f>
        <v>61064</v>
      </c>
      <c r="AJ3568" s="199">
        <f>_xll.xlShmInterpRateFwd(curveName,AI3568,,5,AI3569)</f>
        <v>1.0712720261717016E-2</v>
      </c>
    </row>
    <row r="3569" spans="34:36" ht="11.25" customHeight="1" x14ac:dyDescent="0.25">
      <c r="AH3569" s="198" t="s">
        <v>135</v>
      </c>
      <c r="AI3569" s="156">
        <f>_xll.qlCalendarAdvance("TARGET",AI3568,AH3569,"mf")</f>
        <v>61071</v>
      </c>
      <c r="AJ3569" s="199">
        <f>_xll.xlShmInterpRateFwd(curveName,AI3569,,5,AI3570)</f>
        <v>1.0715348510282566E-2</v>
      </c>
    </row>
    <row r="3570" spans="34:36" ht="11.25" customHeight="1" x14ac:dyDescent="0.25">
      <c r="AH3570" s="198" t="s">
        <v>135</v>
      </c>
      <c r="AI3570" s="156">
        <f>_xll.qlCalendarAdvance("TARGET",AI3569,AH3570,"mf")</f>
        <v>61078</v>
      </c>
      <c r="AJ3570" s="199">
        <f>_xll.xlShmInterpRateFwd(curveName,AI3570,,5,AI3571)</f>
        <v>1.0718001698596413E-2</v>
      </c>
    </row>
    <row r="3571" spans="34:36" ht="11.25" customHeight="1" x14ac:dyDescent="0.25">
      <c r="AH3571" s="198" t="s">
        <v>135</v>
      </c>
      <c r="AI3571" s="156">
        <f>_xll.qlCalendarAdvance("TARGET",AI3570,AH3571,"mf")</f>
        <v>61085</v>
      </c>
      <c r="AJ3571" s="199">
        <f>_xll.xlShmInterpRateFwd(curveName,AI3571,,5,AI3572)</f>
        <v>1.0720655117208858E-2</v>
      </c>
    </row>
    <row r="3572" spans="34:36" ht="11.25" customHeight="1" x14ac:dyDescent="0.25">
      <c r="AH3572" s="198" t="s">
        <v>135</v>
      </c>
      <c r="AI3572" s="156">
        <f>_xll.qlCalendarAdvance("TARGET",AI3571,AH3572,"mf")</f>
        <v>61092</v>
      </c>
      <c r="AJ3572" s="199">
        <f>_xll.xlShmInterpRateFwd(curveName,AI3572,,5,AI3573)</f>
        <v>1.0723304747565023E-2</v>
      </c>
    </row>
    <row r="3573" spans="34:36" ht="11.25" customHeight="1" x14ac:dyDescent="0.25">
      <c r="AH3573" s="198" t="s">
        <v>135</v>
      </c>
      <c r="AI3573" s="156">
        <f>_xll.qlCalendarAdvance("TARGET",AI3572,AH3573,"mf")</f>
        <v>61099</v>
      </c>
      <c r="AJ3573" s="199">
        <f>_xll.xlShmInterpRateFwd(curveName,AI3573,,5,AI3574)</f>
        <v>1.0725950575260539E-2</v>
      </c>
    </row>
    <row r="3574" spans="34:36" ht="11.25" customHeight="1" x14ac:dyDescent="0.25">
      <c r="AH3574" s="198" t="s">
        <v>135</v>
      </c>
      <c r="AI3574" s="156">
        <f>_xll.qlCalendarAdvance("TARGET",AI3573,AH3574,"mf")</f>
        <v>61106</v>
      </c>
      <c r="AJ3574" s="199">
        <f>_xll.xlShmInterpRateFwd(curveName,AI3574,,5,AI3575)</f>
        <v>1.0728592585856279E-2</v>
      </c>
    </row>
    <row r="3575" spans="34:36" ht="11.25" customHeight="1" x14ac:dyDescent="0.25">
      <c r="AH3575" s="198" t="s">
        <v>135</v>
      </c>
      <c r="AI3575" s="156">
        <f>_xll.qlCalendarAdvance("TARGET",AI3574,AH3575,"mf")</f>
        <v>61113</v>
      </c>
      <c r="AJ3575" s="199">
        <f>_xll.xlShmInterpRateFwd(curveName,AI3575,,5,AI3576)</f>
        <v>1.0731230764930488E-2</v>
      </c>
    </row>
    <row r="3576" spans="34:36" ht="11.25" customHeight="1" x14ac:dyDescent="0.25">
      <c r="AH3576" s="198" t="s">
        <v>135</v>
      </c>
      <c r="AI3576" s="156">
        <f>_xll.qlCalendarAdvance("TARGET",AI3575,AH3576,"mf")</f>
        <v>61120</v>
      </c>
      <c r="AJ3576" s="199">
        <f>_xll.xlShmInterpRateFwd(curveName,AI3576,,5,AI3577)</f>
        <v>1.0733865098026664E-2</v>
      </c>
    </row>
    <row r="3577" spans="34:36" ht="11.25" customHeight="1" x14ac:dyDescent="0.25">
      <c r="AH3577" s="198" t="s">
        <v>135</v>
      </c>
      <c r="AI3577" s="156">
        <f>_xll.qlCalendarAdvance("TARGET",AI3576,AH3577,"mf")</f>
        <v>61127</v>
      </c>
      <c r="AJ3577" s="199">
        <f>_xll.xlShmInterpRateFwd(curveName,AI3577,,5,AI3578)</f>
        <v>1.0736495570746206E-2</v>
      </c>
    </row>
    <row r="3578" spans="34:36" ht="11.25" customHeight="1" x14ac:dyDescent="0.25">
      <c r="AH3578" s="198" t="s">
        <v>135</v>
      </c>
      <c r="AI3578" s="156">
        <f>_xll.qlCalendarAdvance("TARGET",AI3577,AH3578,"mf")</f>
        <v>61134</v>
      </c>
      <c r="AJ3578" s="199">
        <f>_xll.xlShmInterpRateFwd(curveName,AI3578,,5,AI3579)</f>
        <v>1.073912216862102E-2</v>
      </c>
    </row>
    <row r="3579" spans="34:36" ht="11.25" customHeight="1" x14ac:dyDescent="0.25">
      <c r="AH3579" s="198" t="s">
        <v>135</v>
      </c>
      <c r="AI3579" s="156">
        <f>_xll.qlCalendarAdvance("TARGET",AI3578,AH3579,"mf")</f>
        <v>61141</v>
      </c>
      <c r="AJ3579" s="199">
        <f>_xll.xlShmInterpRateFwd(curveName,AI3579,,5,AI3580)</f>
        <v>1.0741744877269872E-2</v>
      </c>
    </row>
    <row r="3580" spans="34:36" ht="11.25" customHeight="1" x14ac:dyDescent="0.25">
      <c r="AH3580" s="198" t="s">
        <v>135</v>
      </c>
      <c r="AI3580" s="156">
        <f>_xll.qlCalendarAdvance("TARGET",AI3579,AH3580,"mf")</f>
        <v>61148</v>
      </c>
      <c r="AJ3580" s="199">
        <f>_xll.xlShmInterpRateFwd(curveName,AI3580,,5,AI3581)</f>
        <v>1.0744363682213078E-2</v>
      </c>
    </row>
    <row r="3581" spans="34:36" ht="11.25" customHeight="1" x14ac:dyDescent="0.25">
      <c r="AH3581" s="198" t="s">
        <v>135</v>
      </c>
      <c r="AI3581" s="156">
        <f>_xll.qlCalendarAdvance("TARGET",AI3580,AH3581,"mf")</f>
        <v>61155</v>
      </c>
      <c r="AJ3581" s="199">
        <f>_xll.xlShmInterpRateFwd(curveName,AI3581,,5,AI3582)</f>
        <v>1.074697856905781E-2</v>
      </c>
    </row>
    <row r="3582" spans="34:36" ht="11.25" customHeight="1" x14ac:dyDescent="0.25">
      <c r="AH3582" s="198" t="s">
        <v>135</v>
      </c>
      <c r="AI3582" s="156">
        <f>_xll.qlCalendarAdvance("TARGET",AI3581,AH3582,"mf")</f>
        <v>61162</v>
      </c>
      <c r="AJ3582" s="199">
        <f>_xll.xlShmInterpRateFwd(curveName,AI3582,,5,AI3583)</f>
        <v>1.0749589523347543E-2</v>
      </c>
    </row>
    <row r="3583" spans="34:36" ht="11.25" customHeight="1" x14ac:dyDescent="0.25">
      <c r="AH3583" s="198" t="s">
        <v>135</v>
      </c>
      <c r="AI3583" s="156">
        <f>_xll.qlCalendarAdvance("TARGET",AI3582,AH3583,"mf")</f>
        <v>61169</v>
      </c>
      <c r="AJ3583" s="199">
        <f>_xll.xlShmInterpRateFwd(curveName,AI3583,,5,AI3584)</f>
        <v>1.0752196530666279E-2</v>
      </c>
    </row>
    <row r="3584" spans="34:36" ht="11.25" customHeight="1" x14ac:dyDescent="0.25">
      <c r="AH3584" s="198" t="s">
        <v>135</v>
      </c>
      <c r="AI3584" s="156">
        <f>_xll.qlCalendarAdvance("TARGET",AI3583,AH3584,"mf")</f>
        <v>61176</v>
      </c>
      <c r="AJ3584" s="199">
        <f>_xll.xlShmInterpRateFwd(curveName,AI3584,,5,AI3585)</f>
        <v>1.0754799576569059E-2</v>
      </c>
    </row>
    <row r="3585" spans="34:36" ht="11.25" customHeight="1" x14ac:dyDescent="0.25">
      <c r="AH3585" s="198" t="s">
        <v>135</v>
      </c>
      <c r="AI3585" s="156">
        <f>_xll.qlCalendarAdvance("TARGET",AI3584,AH3585,"mf")</f>
        <v>61183</v>
      </c>
      <c r="AJ3585" s="199">
        <f>_xll.xlShmInterpRateFwd(curveName,AI3585,,5,AI3586)</f>
        <v>1.0757398646651468E-2</v>
      </c>
    </row>
    <row r="3586" spans="34:36" ht="11.25" customHeight="1" x14ac:dyDescent="0.25">
      <c r="AH3586" s="198" t="s">
        <v>135</v>
      </c>
      <c r="AI3586" s="156">
        <f>_xll.qlCalendarAdvance("TARGET",AI3585,AH3586,"mf")</f>
        <v>61190</v>
      </c>
      <c r="AJ3586" s="199">
        <f>_xll.xlShmInterpRateFwd(curveName,AI3586,,5,AI3587)</f>
        <v>1.0759993726462748E-2</v>
      </c>
    </row>
    <row r="3587" spans="34:36" ht="11.25" customHeight="1" x14ac:dyDescent="0.25">
      <c r="AH3587" s="198" t="s">
        <v>135</v>
      </c>
      <c r="AI3587" s="156">
        <f>_xll.qlCalendarAdvance("TARGET",AI3586,AH3587,"mf")</f>
        <v>61197</v>
      </c>
      <c r="AJ3587" s="199">
        <f>_xll.xlShmInterpRateFwd(curveName,AI3587,,5,AI3588)</f>
        <v>1.0762584801575305E-2</v>
      </c>
    </row>
    <row r="3588" spans="34:36" ht="11.25" customHeight="1" x14ac:dyDescent="0.25">
      <c r="AH3588" s="198" t="s">
        <v>135</v>
      </c>
      <c r="AI3588" s="156">
        <f>_xll.qlCalendarAdvance("TARGET",AI3587,AH3588,"mf")</f>
        <v>61204</v>
      </c>
      <c r="AJ3588" s="199">
        <f>_xll.xlShmInterpRateFwd(curveName,AI3588,,5,AI3589)</f>
        <v>1.0765171857549957E-2</v>
      </c>
    </row>
    <row r="3589" spans="34:36" ht="11.25" customHeight="1" x14ac:dyDescent="0.25">
      <c r="AH3589" s="198" t="s">
        <v>135</v>
      </c>
      <c r="AI3589" s="156">
        <f>_xll.qlCalendarAdvance("TARGET",AI3588,AH3589,"mf")</f>
        <v>61211</v>
      </c>
      <c r="AJ3589" s="199">
        <f>_xll.xlShmInterpRateFwd(curveName,AI3589,,5,AI3590)</f>
        <v>1.076775487997648E-2</v>
      </c>
    </row>
    <row r="3590" spans="34:36" ht="11.25" customHeight="1" x14ac:dyDescent="0.25">
      <c r="AH3590" s="198" t="s">
        <v>135</v>
      </c>
      <c r="AI3590" s="156">
        <f>_xll.qlCalendarAdvance("TARGET",AI3589,AH3590,"mf")</f>
        <v>61218</v>
      </c>
      <c r="AJ3590" s="199">
        <f>_xll.xlShmInterpRateFwd(curveName,AI3590,,5,AI3591)</f>
        <v>1.0770333854415684E-2</v>
      </c>
    </row>
    <row r="3591" spans="34:36" ht="11.25" customHeight="1" x14ac:dyDescent="0.25">
      <c r="AH3591" s="198" t="s">
        <v>135</v>
      </c>
      <c r="AI3591" s="156">
        <f>_xll.qlCalendarAdvance("TARGET",AI3590,AH3591,"mf")</f>
        <v>61225</v>
      </c>
      <c r="AJ3591" s="199">
        <f>_xll.xlShmInterpRateFwd(curveName,AI3591,,5,AI3592)</f>
        <v>1.0772908766434167E-2</v>
      </c>
    </row>
    <row r="3592" spans="34:36" ht="11.25" customHeight="1" x14ac:dyDescent="0.25">
      <c r="AH3592" s="198" t="s">
        <v>135</v>
      </c>
      <c r="AI3592" s="156">
        <f>_xll.qlCalendarAdvance("TARGET",AI3591,AH3592,"mf")</f>
        <v>61232</v>
      </c>
      <c r="AJ3592" s="199">
        <f>_xll.xlShmInterpRateFwd(curveName,AI3592,,5,AI3593)</f>
        <v>1.0775479601592735E-2</v>
      </c>
    </row>
    <row r="3593" spans="34:36" ht="11.25" customHeight="1" x14ac:dyDescent="0.25">
      <c r="AH3593" s="198" t="s">
        <v>135</v>
      </c>
      <c r="AI3593" s="156">
        <f>_xll.qlCalendarAdvance("TARGET",AI3592,AH3593,"mf")</f>
        <v>61239</v>
      </c>
      <c r="AJ3593" s="199">
        <f>_xll.xlShmInterpRateFwd(curveName,AI3593,,5,AI3594)</f>
        <v>1.0778046345481143E-2</v>
      </c>
    </row>
    <row r="3594" spans="34:36" ht="11.25" customHeight="1" x14ac:dyDescent="0.25">
      <c r="AH3594" s="198" t="s">
        <v>135</v>
      </c>
      <c r="AI3594" s="156">
        <f>_xll.qlCalendarAdvance("TARGET",AI3593,AH3594,"mf")</f>
        <v>61246</v>
      </c>
      <c r="AJ3594" s="199">
        <f>_xll.xlShmInterpRateFwd(curveName,AI3594,,5,AI3595)</f>
        <v>1.0780608983654402E-2</v>
      </c>
    </row>
    <row r="3595" spans="34:36" ht="11.25" customHeight="1" x14ac:dyDescent="0.25">
      <c r="AH3595" s="198" t="s">
        <v>135</v>
      </c>
      <c r="AI3595" s="156">
        <f>_xll.qlCalendarAdvance("TARGET",AI3594,AH3595,"mf")</f>
        <v>61253</v>
      </c>
      <c r="AJ3595" s="199">
        <f>_xll.xlShmInterpRateFwd(curveName,AI3595,,5,AI3596)</f>
        <v>1.0783167501679089E-2</v>
      </c>
    </row>
    <row r="3596" spans="34:36" ht="11.25" customHeight="1" x14ac:dyDescent="0.25">
      <c r="AH3596" s="198" t="s">
        <v>135</v>
      </c>
      <c r="AI3596" s="156">
        <f>_xll.qlCalendarAdvance("TARGET",AI3595,AH3596,"mf")</f>
        <v>61260</v>
      </c>
      <c r="AJ3596" s="199">
        <f>_xll.xlShmInterpRateFwd(curveName,AI3596,,5,AI3597)</f>
        <v>1.0785721885150746E-2</v>
      </c>
    </row>
    <row r="3597" spans="34:36" ht="11.25" customHeight="1" x14ac:dyDescent="0.25">
      <c r="AH3597" s="198" t="s">
        <v>135</v>
      </c>
      <c r="AI3597" s="156">
        <f>_xll.qlCalendarAdvance("TARGET",AI3596,AH3597,"mf")</f>
        <v>61267</v>
      </c>
      <c r="AJ3597" s="199">
        <f>_xll.xlShmInterpRateFwd(curveName,AI3597,,5,AI3598)</f>
        <v>1.0788272119606991E-2</v>
      </c>
    </row>
    <row r="3598" spans="34:36" ht="11.25" customHeight="1" x14ac:dyDescent="0.25">
      <c r="AH3598" s="198" t="s">
        <v>135</v>
      </c>
      <c r="AI3598" s="156">
        <f>_xll.qlCalendarAdvance("TARGET",AI3597,AH3598,"mf")</f>
        <v>61274</v>
      </c>
      <c r="AJ3598" s="199">
        <f>_xll.xlShmInterpRateFwd(curveName,AI3598,,5,AI3599)</f>
        <v>1.0790818190620189E-2</v>
      </c>
    </row>
    <row r="3599" spans="34:36" ht="11.25" customHeight="1" x14ac:dyDescent="0.25">
      <c r="AH3599" s="198" t="s">
        <v>135</v>
      </c>
      <c r="AI3599" s="156">
        <f>_xll.qlCalendarAdvance("TARGET",AI3598,AH3599,"mf")</f>
        <v>61281</v>
      </c>
      <c r="AJ3599" s="199">
        <f>_xll.xlShmInterpRateFwd(curveName,AI3599,,5,AI3600)</f>
        <v>1.0793360083785866E-2</v>
      </c>
    </row>
    <row r="3600" spans="34:36" ht="11.25" customHeight="1" x14ac:dyDescent="0.25">
      <c r="AH3600" s="198" t="s">
        <v>135</v>
      </c>
      <c r="AI3600" s="156">
        <f>_xll.qlCalendarAdvance("TARGET",AI3599,AH3600,"mf")</f>
        <v>61288</v>
      </c>
      <c r="AJ3600" s="199">
        <f>_xll.xlShmInterpRateFwd(curveName,AI3600,,5,AI3601)</f>
        <v>1.079589778464163E-2</v>
      </c>
    </row>
    <row r="3601" spans="34:36" ht="11.25" customHeight="1" x14ac:dyDescent="0.25">
      <c r="AH3601" s="198" t="s">
        <v>135</v>
      </c>
      <c r="AI3601" s="156">
        <f>_xll.qlCalendarAdvance("TARGET",AI3600,AH3601,"mf")</f>
        <v>61295</v>
      </c>
      <c r="AJ3601" s="199">
        <f>_xll.xlShmInterpRateFwd(curveName,AI3601,,5,AI3602)</f>
        <v>1.0798431278783004E-2</v>
      </c>
    </row>
    <row r="3602" spans="34:36" ht="11.25" customHeight="1" x14ac:dyDescent="0.25">
      <c r="AH3602" s="198" t="s">
        <v>135</v>
      </c>
      <c r="AI3602" s="156">
        <f>_xll.qlCalendarAdvance("TARGET",AI3601,AH3602,"mf")</f>
        <v>61302</v>
      </c>
      <c r="AJ3602" s="199">
        <f>_xll.xlShmInterpRateFwd(curveName,AI3602,,5,AI3603)</f>
        <v>1.0800960551770752E-2</v>
      </c>
    </row>
    <row r="3603" spans="34:36" ht="11.25" customHeight="1" x14ac:dyDescent="0.25">
      <c r="AH3603" s="198" t="s">
        <v>135</v>
      </c>
      <c r="AI3603" s="156">
        <f>_xll.qlCalendarAdvance("TARGET",AI3602,AH3603,"mf")</f>
        <v>61309</v>
      </c>
      <c r="AJ3603" s="199">
        <f>_xll.xlShmInterpRateFwd(curveName,AI3603,,5,AI3604)</f>
        <v>1.0803485589148265E-2</v>
      </c>
    </row>
    <row r="3604" spans="34:36" ht="11.25" customHeight="1" x14ac:dyDescent="0.25">
      <c r="AH3604" s="198" t="s">
        <v>135</v>
      </c>
      <c r="AI3604" s="156">
        <f>_xll.qlCalendarAdvance("TARGET",AI3603,AH3604,"mf")</f>
        <v>61316</v>
      </c>
      <c r="AJ3604" s="199">
        <f>_xll.xlShmInterpRateFwd(curveName,AI3604,,5,AI3605)</f>
        <v>1.0806006376540007E-2</v>
      </c>
    </row>
    <row r="3605" spans="34:36" ht="11.25" customHeight="1" x14ac:dyDescent="0.25">
      <c r="AH3605" s="198" t="s">
        <v>135</v>
      </c>
      <c r="AI3605" s="156">
        <f>_xll.qlCalendarAdvance("TARGET",AI3604,AH3605,"mf")</f>
        <v>61323</v>
      </c>
      <c r="AJ3605" s="199">
        <f>_xll.xlShmInterpRateFwd(curveName,AI3605,,5,AI3606)</f>
        <v>1.080852289947778E-2</v>
      </c>
    </row>
    <row r="3606" spans="34:36" ht="11.25" customHeight="1" x14ac:dyDescent="0.25">
      <c r="AH3606" s="198" t="s">
        <v>135</v>
      </c>
      <c r="AI3606" s="156">
        <f>_xll.qlCalendarAdvance("TARGET",AI3605,AH3606,"mf")</f>
        <v>61330</v>
      </c>
      <c r="AJ3606" s="199">
        <f>_xll.xlShmInterpRateFwd(curveName,AI3606,,5,AI3607)</f>
        <v>1.0811035143522336E-2</v>
      </c>
    </row>
    <row r="3607" spans="34:36" ht="11.25" customHeight="1" x14ac:dyDescent="0.25">
      <c r="AH3607" s="198" t="s">
        <v>135</v>
      </c>
      <c r="AI3607" s="156">
        <f>_xll.qlCalendarAdvance("TARGET",AI3606,AH3607,"mf")</f>
        <v>61337</v>
      </c>
      <c r="AJ3607" s="199">
        <f>_xll.xlShmInterpRateFwd(curveName,AI3607,,5,AI3608)</f>
        <v>1.0813543094269174E-2</v>
      </c>
    </row>
    <row r="3608" spans="34:36" ht="11.25" customHeight="1" x14ac:dyDescent="0.25">
      <c r="AH3608" s="198" t="s">
        <v>135</v>
      </c>
      <c r="AI3608" s="156">
        <f>_xll.qlCalendarAdvance("TARGET",AI3607,AH3608,"mf")</f>
        <v>61344</v>
      </c>
      <c r="AJ3608" s="199">
        <f>_xll.xlShmInterpRateFwd(curveName,AI3608,,5,AI3609)</f>
        <v>1.0816046737279037E-2</v>
      </c>
    </row>
    <row r="3609" spans="34:36" ht="11.25" customHeight="1" x14ac:dyDescent="0.25">
      <c r="AH3609" s="198" t="s">
        <v>135</v>
      </c>
      <c r="AI3609" s="156">
        <f>_xll.qlCalendarAdvance("TARGET",AI3608,AH3609,"mf")</f>
        <v>61351</v>
      </c>
      <c r="AJ3609" s="199">
        <f>_xll.xlShmInterpRateFwd(curveName,AI3609,,5,AI3610)</f>
        <v>1.081854605810109E-2</v>
      </c>
    </row>
    <row r="3610" spans="34:36" ht="11.25" customHeight="1" x14ac:dyDescent="0.25">
      <c r="AH3610" s="198" t="s">
        <v>135</v>
      </c>
      <c r="AI3610" s="156">
        <f>_xll.qlCalendarAdvance("TARGET",AI3609,AH3610,"mf")</f>
        <v>61358</v>
      </c>
      <c r="AJ3610" s="199">
        <f>_xll.xlShmInterpRateFwd(curveName,AI3610,,5,AI3611)</f>
        <v>1.08210410423424E-2</v>
      </c>
    </row>
    <row r="3611" spans="34:36" ht="11.25" customHeight="1" x14ac:dyDescent="0.25">
      <c r="AH3611" s="198" t="s">
        <v>135</v>
      </c>
      <c r="AI3611" s="156">
        <f>_xll.qlCalendarAdvance("TARGET",AI3610,AH3611,"mf")</f>
        <v>61365</v>
      </c>
      <c r="AJ3611" s="199">
        <f>_xll.xlShmInterpRateFwd(curveName,AI3611,,5,AI3612)</f>
        <v>1.0823531675546331E-2</v>
      </c>
    </row>
    <row r="3612" spans="34:36" ht="11.25" customHeight="1" x14ac:dyDescent="0.25">
      <c r="AH3612" s="198" t="s">
        <v>135</v>
      </c>
      <c r="AI3612" s="156">
        <f>_xll.qlCalendarAdvance("TARGET",AI3611,AH3612,"mf")</f>
        <v>61372</v>
      </c>
      <c r="AJ3612" s="199">
        <f>_xll.xlShmInterpRateFwd(curveName,AI3612,,5,AI3613)</f>
        <v>1.0826017943296783E-2</v>
      </c>
    </row>
    <row r="3613" spans="34:36" ht="11.25" customHeight="1" x14ac:dyDescent="0.25">
      <c r="AH3613" s="198" t="s">
        <v>135</v>
      </c>
      <c r="AI3613" s="156">
        <f>_xll.qlCalendarAdvance("TARGET",AI3612,AH3613,"mf")</f>
        <v>61379</v>
      </c>
      <c r="AJ3613" s="199">
        <f>_xll.xlShmInterpRateFwd(curveName,AI3613,,5,AI3614)</f>
        <v>1.0828499831137107E-2</v>
      </c>
    </row>
    <row r="3614" spans="34:36" ht="11.25" customHeight="1" x14ac:dyDescent="0.25">
      <c r="AH3614" s="198" t="s">
        <v>135</v>
      </c>
      <c r="AI3614" s="156">
        <f>_xll.qlCalendarAdvance("TARGET",AI3613,AH3614,"mf")</f>
        <v>61386</v>
      </c>
      <c r="AJ3614" s="199">
        <f>_xll.xlShmInterpRateFwd(curveName,AI3614,,5,AI3615)</f>
        <v>1.083097732466278E-2</v>
      </c>
    </row>
    <row r="3615" spans="34:36" ht="11.25" customHeight="1" x14ac:dyDescent="0.25">
      <c r="AH3615" s="198" t="s">
        <v>135</v>
      </c>
      <c r="AI3615" s="156">
        <f>_xll.qlCalendarAdvance("TARGET",AI3614,AH3615,"mf")</f>
        <v>61393</v>
      </c>
      <c r="AJ3615" s="199">
        <f>_xll.xlShmInterpRateFwd(curveName,AI3615,,5,AI3616)</f>
        <v>1.0833450409434524E-2</v>
      </c>
    </row>
    <row r="3616" spans="34:36" ht="11.25" customHeight="1" x14ac:dyDescent="0.25">
      <c r="AH3616" s="198" t="s">
        <v>135</v>
      </c>
      <c r="AI3616" s="156">
        <f>_xll.qlCalendarAdvance("TARGET",AI3615,AH3616,"mf")</f>
        <v>61400</v>
      </c>
      <c r="AJ3616" s="199">
        <f>_xll.xlShmInterpRateFwd(curveName,AI3616,,5,AI3617)</f>
        <v>1.0835919071030436E-2</v>
      </c>
    </row>
    <row r="3617" spans="34:36" ht="11.25" customHeight="1" x14ac:dyDescent="0.25">
      <c r="AH3617" s="198" t="s">
        <v>135</v>
      </c>
      <c r="AI3617" s="156">
        <f>_xll.qlCalendarAdvance("TARGET",AI3616,AH3617,"mf")</f>
        <v>61407</v>
      </c>
      <c r="AJ3617" s="199">
        <f>_xll.xlShmInterpRateFwd(curveName,AI3617,,5,AI3618)</f>
        <v>1.0838383294999646E-2</v>
      </c>
    </row>
    <row r="3618" spans="34:36" ht="11.25" customHeight="1" x14ac:dyDescent="0.25">
      <c r="AH3618" s="198" t="s">
        <v>135</v>
      </c>
      <c r="AI3618" s="156">
        <f>_xll.qlCalendarAdvance("TARGET",AI3617,AH3618,"mf")</f>
        <v>61414</v>
      </c>
      <c r="AJ3618" s="199">
        <f>_xll.xlShmInterpRateFwd(curveName,AI3618,,5,AI3619)</f>
        <v>1.0840843066931826E-2</v>
      </c>
    </row>
    <row r="3619" spans="34:36" ht="11.25" customHeight="1" x14ac:dyDescent="0.25">
      <c r="AH3619" s="198" t="s">
        <v>135</v>
      </c>
      <c r="AI3619" s="156">
        <f>_xll.qlCalendarAdvance("TARGET",AI3618,AH3619,"mf")</f>
        <v>61421</v>
      </c>
      <c r="AJ3619" s="199">
        <f>_xll.xlShmInterpRateFwd(curveName,AI3619,,5,AI3620)</f>
        <v>1.0843298372387686E-2</v>
      </c>
    </row>
    <row r="3620" spans="34:36" ht="11.25" customHeight="1" x14ac:dyDescent="0.25">
      <c r="AH3620" s="198" t="s">
        <v>135</v>
      </c>
      <c r="AI3620" s="156">
        <f>_xll.qlCalendarAdvance("TARGET",AI3619,AH3620,"mf")</f>
        <v>61428</v>
      </c>
      <c r="AJ3620" s="199">
        <f>_xll.xlShmInterpRateFwd(curveName,AI3620,,5,AI3621)</f>
        <v>1.0845749196927934E-2</v>
      </c>
    </row>
    <row r="3621" spans="34:36" ht="11.25" customHeight="1" x14ac:dyDescent="0.25">
      <c r="AH3621" s="198" t="s">
        <v>135</v>
      </c>
      <c r="AI3621" s="156">
        <f>_xll.qlCalendarAdvance("TARGET",AI3620,AH3621,"mf")</f>
        <v>61435</v>
      </c>
      <c r="AJ3621" s="199">
        <f>_xll.xlShmInterpRateFwd(curveName,AI3621,,5,AI3622)</f>
        <v>1.0848195526130644E-2</v>
      </c>
    </row>
    <row r="3622" spans="34:36" ht="11.25" customHeight="1" x14ac:dyDescent="0.25">
      <c r="AH3622" s="198" t="s">
        <v>135</v>
      </c>
      <c r="AI3622" s="156">
        <f>_xll.qlCalendarAdvance("TARGET",AI3621,AH3622,"mf")</f>
        <v>61442</v>
      </c>
      <c r="AJ3622" s="199">
        <f>_xll.xlShmInterpRateFwd(curveName,AI3622,,5,AI3623)</f>
        <v>1.0850637345585478E-2</v>
      </c>
    </row>
    <row r="3623" spans="34:36" ht="11.25" customHeight="1" x14ac:dyDescent="0.25">
      <c r="AH3623" s="198" t="s">
        <v>135</v>
      </c>
      <c r="AI3623" s="156">
        <f>_xll.qlCalendarAdvance("TARGET",AI3622,AH3623,"mf")</f>
        <v>61449</v>
      </c>
      <c r="AJ3623" s="199">
        <f>_xll.xlShmInterpRateFwd(curveName,AI3623,,5,AI3624)</f>
        <v>1.0853074640824177E-2</v>
      </c>
    </row>
    <row r="3624" spans="34:36" ht="11.25" customHeight="1" x14ac:dyDescent="0.25">
      <c r="AH3624" s="198" t="s">
        <v>135</v>
      </c>
      <c r="AI3624" s="156">
        <f>_xll.qlCalendarAdvance("TARGET",AI3623,AH3624,"mf")</f>
        <v>61456</v>
      </c>
      <c r="AJ3624" s="199">
        <f>_xll.xlShmInterpRateFwd(curveName,AI3624,,5,AI3625)</f>
        <v>1.0855507397436391E-2</v>
      </c>
    </row>
    <row r="3625" spans="34:36" ht="11.25" customHeight="1" x14ac:dyDescent="0.25">
      <c r="AH3625" s="198" t="s">
        <v>135</v>
      </c>
      <c r="AI3625" s="156">
        <f>_xll.qlCalendarAdvance("TARGET",AI3624,AH3625,"mf")</f>
        <v>61463</v>
      </c>
      <c r="AJ3625" s="199">
        <f>_xll.xlShmInterpRateFwd(curveName,AI3625,,5,AI3626)</f>
        <v>1.0857935600988603E-2</v>
      </c>
    </row>
    <row r="3626" spans="34:36" ht="11.25" customHeight="1" x14ac:dyDescent="0.25">
      <c r="AH3626" s="198" t="s">
        <v>135</v>
      </c>
      <c r="AI3626" s="156">
        <f>_xll.qlCalendarAdvance("TARGET",AI3625,AH3626,"mf")</f>
        <v>61470</v>
      </c>
      <c r="AJ3626" s="199">
        <f>_xll.xlShmInterpRateFwd(curveName,AI3626,,5,AI3627)</f>
        <v>1.0860359237058876E-2</v>
      </c>
    </row>
    <row r="3627" spans="34:36" ht="11.25" customHeight="1" x14ac:dyDescent="0.25">
      <c r="AH3627" s="198" t="s">
        <v>135</v>
      </c>
      <c r="AI3627" s="156">
        <f>_xll.qlCalendarAdvance("TARGET",AI3626,AH3627,"mf")</f>
        <v>61477</v>
      </c>
      <c r="AJ3627" s="199">
        <f>_xll.xlShmInterpRateFwd(curveName,AI3627,,5,AI3628)</f>
        <v>1.086311248571784E-2</v>
      </c>
    </row>
    <row r="3628" spans="34:36" ht="11.25" customHeight="1" x14ac:dyDescent="0.25">
      <c r="AH3628" s="198" t="s">
        <v>135</v>
      </c>
      <c r="AI3628" s="156">
        <f>_xll.qlCalendarAdvance("TARGET",AI3627,AH3628,"mf")</f>
        <v>61485</v>
      </c>
      <c r="AJ3628" s="199">
        <f>_xll.xlShmInterpRateFwd(curveName,AI3628,,5,AI3629)</f>
        <v>1.0865537295488274E-2</v>
      </c>
    </row>
    <row r="3629" spans="34:36" ht="11.25" customHeight="1" x14ac:dyDescent="0.25">
      <c r="AH3629" s="198" t="s">
        <v>135</v>
      </c>
      <c r="AI3629" s="156">
        <f>_xll.qlCalendarAdvance("TARGET",AI3628,AH3629,"mf")</f>
        <v>61492</v>
      </c>
      <c r="AJ3629" s="199">
        <f>_xll.xlShmInterpRateFwd(curveName,AI3629,,5,AI3630)</f>
        <v>1.0867946482632743E-2</v>
      </c>
    </row>
    <row r="3630" spans="34:36" ht="11.25" customHeight="1" x14ac:dyDescent="0.25">
      <c r="AH3630" s="198" t="s">
        <v>135</v>
      </c>
      <c r="AI3630" s="156">
        <f>_xll.qlCalendarAdvance("TARGET",AI3629,AH3630,"mf")</f>
        <v>61499</v>
      </c>
      <c r="AJ3630" s="199">
        <f>_xll.xlShmInterpRateFwd(curveName,AI3630,,5,AI3631)</f>
        <v>1.0870351042505021E-2</v>
      </c>
    </row>
    <row r="3631" spans="34:36" ht="11.25" customHeight="1" x14ac:dyDescent="0.25">
      <c r="AH3631" s="198" t="s">
        <v>135</v>
      </c>
      <c r="AI3631" s="156">
        <f>_xll.qlCalendarAdvance("TARGET",AI3630,AH3631,"mf")</f>
        <v>61506</v>
      </c>
      <c r="AJ3631" s="199">
        <f>_xll.xlShmInterpRateFwd(curveName,AI3631,,5,AI3632)</f>
        <v>1.0872750960683155E-2</v>
      </c>
    </row>
    <row r="3632" spans="34:36" ht="11.25" customHeight="1" x14ac:dyDescent="0.25">
      <c r="AH3632" s="198" t="s">
        <v>135</v>
      </c>
      <c r="AI3632" s="156">
        <f>_xll.qlCalendarAdvance("TARGET",AI3631,AH3632,"mf")</f>
        <v>61513</v>
      </c>
      <c r="AJ3632" s="199">
        <f>_xll.xlShmInterpRateFwd(curveName,AI3632,,5,AI3633)</f>
        <v>1.0875146222716237E-2</v>
      </c>
    </row>
    <row r="3633" spans="34:36" ht="11.25" customHeight="1" x14ac:dyDescent="0.25">
      <c r="AH3633" s="198" t="s">
        <v>135</v>
      </c>
      <c r="AI3633" s="156">
        <f>_xll.qlCalendarAdvance("TARGET",AI3632,AH3633,"mf")</f>
        <v>61520</v>
      </c>
      <c r="AJ3633" s="199">
        <f>_xll.xlShmInterpRateFwd(curveName,AI3633,,5,AI3634)</f>
        <v>1.0877536814176516E-2</v>
      </c>
    </row>
    <row r="3634" spans="34:36" ht="11.25" customHeight="1" x14ac:dyDescent="0.25">
      <c r="AH3634" s="198" t="s">
        <v>135</v>
      </c>
      <c r="AI3634" s="156">
        <f>_xll.qlCalendarAdvance("TARGET",AI3633,AH3634,"mf")</f>
        <v>61527</v>
      </c>
      <c r="AJ3634" s="199">
        <f>_xll.xlShmInterpRateFwd(curveName,AI3634,,5,AI3635)</f>
        <v>1.0879922720653613E-2</v>
      </c>
    </row>
    <row r="3635" spans="34:36" ht="11.25" customHeight="1" x14ac:dyDescent="0.25">
      <c r="AH3635" s="198" t="s">
        <v>135</v>
      </c>
      <c r="AI3635" s="156">
        <f>_xll.qlCalendarAdvance("TARGET",AI3634,AH3635,"mf")</f>
        <v>61534</v>
      </c>
      <c r="AJ3635" s="199">
        <f>_xll.xlShmInterpRateFwd(curveName,AI3635,,5,AI3636)</f>
        <v>1.08823039277024E-2</v>
      </c>
    </row>
    <row r="3636" spans="34:36" ht="11.25" customHeight="1" x14ac:dyDescent="0.25">
      <c r="AH3636" s="198" t="s">
        <v>135</v>
      </c>
      <c r="AI3636" s="156">
        <f>_xll.qlCalendarAdvance("TARGET",AI3635,AH3636,"mf")</f>
        <v>61541</v>
      </c>
      <c r="AJ3636" s="199">
        <f>_xll.xlShmInterpRateFwd(curveName,AI3636,,5,AI3637)</f>
        <v>1.0884680420883535E-2</v>
      </c>
    </row>
    <row r="3637" spans="34:36" ht="11.25" customHeight="1" x14ac:dyDescent="0.25">
      <c r="AH3637" s="198" t="s">
        <v>135</v>
      </c>
      <c r="AI3637" s="156">
        <f>_xll.qlCalendarAdvance("TARGET",AI3636,AH3637,"mf")</f>
        <v>61548</v>
      </c>
      <c r="AJ3637" s="199">
        <f>_xll.xlShmInterpRateFwd(curveName,AI3637,,5,AI3638)</f>
        <v>1.0887052185792426E-2</v>
      </c>
    </row>
    <row r="3638" spans="34:36" ht="11.25" customHeight="1" x14ac:dyDescent="0.25">
      <c r="AH3638" s="198" t="s">
        <v>135</v>
      </c>
      <c r="AI3638" s="156">
        <f>_xll.qlCalendarAdvance("TARGET",AI3637,AH3638,"mf")</f>
        <v>61555</v>
      </c>
      <c r="AJ3638" s="199">
        <f>_xll.xlShmInterpRateFwd(curveName,AI3638,,5,AI3639)</f>
        <v>1.0889419207960771E-2</v>
      </c>
    </row>
    <row r="3639" spans="34:36" ht="11.25" customHeight="1" x14ac:dyDescent="0.25">
      <c r="AH3639" s="198" t="s">
        <v>135</v>
      </c>
      <c r="AI3639" s="156">
        <f>_xll.qlCalendarAdvance("TARGET",AI3638,AH3639,"mf")</f>
        <v>61562</v>
      </c>
      <c r="AJ3639" s="199">
        <f>_xll.xlShmInterpRateFwd(curveName,AI3639,,5,AI3640)</f>
        <v>1.0891781472989758E-2</v>
      </c>
    </row>
    <row r="3640" spans="34:36" ht="11.25" customHeight="1" x14ac:dyDescent="0.25">
      <c r="AH3640" s="198" t="s">
        <v>135</v>
      </c>
      <c r="AI3640" s="156">
        <f>_xll.qlCalendarAdvance("TARGET",AI3639,AH3640,"mf")</f>
        <v>61569</v>
      </c>
      <c r="AJ3640" s="199">
        <f>_xll.xlShmInterpRateFwd(curveName,AI3640,,5,AI3641)</f>
        <v>1.0894138966445829E-2</v>
      </c>
    </row>
    <row r="3641" spans="34:36" ht="11.25" customHeight="1" x14ac:dyDescent="0.25">
      <c r="AH3641" s="198" t="s">
        <v>135</v>
      </c>
      <c r="AI3641" s="156">
        <f>_xll.qlCalendarAdvance("TARGET",AI3640,AH3641,"mf")</f>
        <v>61576</v>
      </c>
      <c r="AJ3641" s="199">
        <f>_xll.xlShmInterpRateFwd(curveName,AI3641,,5,AI3642)</f>
        <v>1.0896491673883839E-2</v>
      </c>
    </row>
    <row r="3642" spans="34:36" ht="11.25" customHeight="1" x14ac:dyDescent="0.25">
      <c r="AH3642" s="198" t="s">
        <v>135</v>
      </c>
      <c r="AI3642" s="156">
        <f>_xll.qlCalendarAdvance("TARGET",AI3641,AH3642,"mf")</f>
        <v>61583</v>
      </c>
      <c r="AJ3642" s="199">
        <f>_xll.xlShmInterpRateFwd(curveName,AI3642,,5,AI3643)</f>
        <v>1.0898839580881807E-2</v>
      </c>
    </row>
    <row r="3643" spans="34:36" ht="11.25" customHeight="1" x14ac:dyDescent="0.25">
      <c r="AH3643" s="198" t="s">
        <v>135</v>
      </c>
      <c r="AI3643" s="156">
        <f>_xll.qlCalendarAdvance("TARGET",AI3642,AH3643,"mf")</f>
        <v>61590</v>
      </c>
      <c r="AJ3643" s="199">
        <f>_xll.xlShmInterpRateFwd(curveName,AI3643,,5,AI3644)</f>
        <v>1.0901182673000375E-2</v>
      </c>
    </row>
    <row r="3644" spans="34:36" ht="11.25" customHeight="1" x14ac:dyDescent="0.25">
      <c r="AH3644" s="198" t="s">
        <v>135</v>
      </c>
      <c r="AI3644" s="156">
        <f>_xll.qlCalendarAdvance("TARGET",AI3643,AH3644,"mf")</f>
        <v>61597</v>
      </c>
      <c r="AJ3644" s="199">
        <f>_xll.xlShmInterpRateFwd(curveName,AI3644,,5,AI3645)</f>
        <v>1.0903520935829135E-2</v>
      </c>
    </row>
    <row r="3645" spans="34:36" ht="11.25" customHeight="1" x14ac:dyDescent="0.25">
      <c r="AH3645" s="198" t="s">
        <v>135</v>
      </c>
      <c r="AI3645" s="156">
        <f>_xll.qlCalendarAdvance("TARGET",AI3644,AH3645,"mf")</f>
        <v>61604</v>
      </c>
      <c r="AJ3645" s="199">
        <f>_xll.xlShmInterpRateFwd(curveName,AI3645,,5,AI3646)</f>
        <v>1.0905854354911353E-2</v>
      </c>
    </row>
    <row r="3646" spans="34:36" ht="11.25" customHeight="1" x14ac:dyDescent="0.25">
      <c r="AH3646" s="198" t="s">
        <v>135</v>
      </c>
      <c r="AI3646" s="156">
        <f>_xll.qlCalendarAdvance("TARGET",AI3645,AH3646,"mf")</f>
        <v>61611</v>
      </c>
      <c r="AJ3646" s="199">
        <f>_xll.xlShmInterpRateFwd(curveName,AI3646,,5,AI3647)</f>
        <v>1.0908182915836617E-2</v>
      </c>
    </row>
    <row r="3647" spans="34:36" ht="11.25" customHeight="1" x14ac:dyDescent="0.25">
      <c r="AH3647" s="198" t="s">
        <v>135</v>
      </c>
      <c r="AI3647" s="156">
        <f>_xll.qlCalendarAdvance("TARGET",AI3646,AH3647,"mf")</f>
        <v>61618</v>
      </c>
      <c r="AJ3647" s="199">
        <f>_xll.xlShmInterpRateFwd(curveName,AI3647,,5,AI3648)</f>
        <v>1.0910506604171352E-2</v>
      </c>
    </row>
    <row r="3648" spans="34:36" ht="11.25" customHeight="1" x14ac:dyDescent="0.25">
      <c r="AH3648" s="198" t="s">
        <v>135</v>
      </c>
      <c r="AI3648" s="156">
        <f>_xll.qlCalendarAdvance("TARGET",AI3647,AH3648,"mf")</f>
        <v>61625</v>
      </c>
      <c r="AJ3648" s="199">
        <f>_xll.xlShmInterpRateFwd(curveName,AI3648,,5,AI3649)</f>
        <v>1.0912825405464604E-2</v>
      </c>
    </row>
    <row r="3649" spans="34:36" ht="11.25" customHeight="1" x14ac:dyDescent="0.25">
      <c r="AH3649" s="198" t="s">
        <v>135</v>
      </c>
      <c r="AI3649" s="156">
        <f>_xll.qlCalendarAdvance("TARGET",AI3648,AH3649,"mf")</f>
        <v>61632</v>
      </c>
      <c r="AJ3649" s="199">
        <f>_xll.xlShmInterpRateFwd(curveName,AI3649,,5,AI3650)</f>
        <v>1.0915139305317536E-2</v>
      </c>
    </row>
    <row r="3650" spans="34:36" ht="11.25" customHeight="1" x14ac:dyDescent="0.25">
      <c r="AH3650" s="198" t="s">
        <v>135</v>
      </c>
      <c r="AI3650" s="156">
        <f>_xll.qlCalendarAdvance("TARGET",AI3649,AH3650,"mf")</f>
        <v>61639</v>
      </c>
      <c r="AJ3650" s="199">
        <f>_xll.xlShmInterpRateFwd(curveName,AI3650,,5,AI3651)</f>
        <v>1.091744828926761E-2</v>
      </c>
    </row>
    <row r="3651" spans="34:36" ht="11.25" customHeight="1" x14ac:dyDescent="0.25">
      <c r="AH3651" s="198" t="s">
        <v>135</v>
      </c>
      <c r="AI3651" s="156">
        <f>_xll.qlCalendarAdvance("TARGET",AI3650,AH3651,"mf")</f>
        <v>61646</v>
      </c>
      <c r="AJ3651" s="199">
        <f>_xll.xlShmInterpRateFwd(curveName,AI3651,,5,AI3652)</f>
        <v>1.0919752342921779E-2</v>
      </c>
    </row>
    <row r="3652" spans="34:36" ht="11.25" customHeight="1" x14ac:dyDescent="0.25">
      <c r="AH3652" s="198" t="s">
        <v>135</v>
      </c>
      <c r="AI3652" s="156">
        <f>_xll.qlCalendarAdvance("TARGET",AI3651,AH3652,"mf")</f>
        <v>61653</v>
      </c>
      <c r="AJ3652" s="199">
        <f>_xll.xlShmInterpRateFwd(curveName,AI3652,,5,AI3653)</f>
        <v>1.0922051451817497E-2</v>
      </c>
    </row>
    <row r="3653" spans="34:36" ht="11.25" customHeight="1" x14ac:dyDescent="0.25">
      <c r="AH3653" s="198" t="s">
        <v>135</v>
      </c>
      <c r="AI3653" s="156">
        <f>_xll.qlCalendarAdvance("TARGET",AI3652,AH3653,"mf")</f>
        <v>61660</v>
      </c>
      <c r="AJ3653" s="199">
        <f>_xll.xlShmInterpRateFwd(curveName,AI3653,,5,AI3654)</f>
        <v>1.0924345601526962E-2</v>
      </c>
    </row>
    <row r="3654" spans="34:36" ht="11.25" customHeight="1" x14ac:dyDescent="0.25">
      <c r="AH3654" s="198" t="s">
        <v>135</v>
      </c>
      <c r="AI3654" s="156">
        <f>_xll.qlCalendarAdvance("TARGET",AI3653,AH3654,"mf")</f>
        <v>61667</v>
      </c>
      <c r="AJ3654" s="199">
        <f>_xll.xlShmInterpRateFwd(curveName,AI3654,,5,AI3655)</f>
        <v>1.0926634777633957E-2</v>
      </c>
    </row>
    <row r="3655" spans="34:36" ht="11.25" customHeight="1" x14ac:dyDescent="0.25">
      <c r="AH3655" s="198" t="s">
        <v>135</v>
      </c>
      <c r="AI3655" s="156">
        <f>_xll.qlCalendarAdvance("TARGET",AI3654,AH3655,"mf")</f>
        <v>61674</v>
      </c>
      <c r="AJ3655" s="199">
        <f>_xll.xlShmInterpRateFwd(curveName,AI3655,,5,AI3656)</f>
        <v>1.0928918965699091E-2</v>
      </c>
    </row>
    <row r="3656" spans="34:36" ht="11.25" customHeight="1" x14ac:dyDescent="0.25">
      <c r="AH3656" s="198" t="s">
        <v>135</v>
      </c>
      <c r="AI3656" s="156">
        <f>_xll.qlCalendarAdvance("TARGET",AI3655,AH3656,"mf")</f>
        <v>61681</v>
      </c>
      <c r="AJ3656" s="199">
        <f>_xll.xlShmInterpRateFwd(curveName,AI3656,,5,AI3657)</f>
        <v>1.0931198151300356E-2</v>
      </c>
    </row>
    <row r="3657" spans="34:36" ht="11.25" customHeight="1" x14ac:dyDescent="0.25">
      <c r="AH3657" s="198" t="s">
        <v>135</v>
      </c>
      <c r="AI3657" s="156">
        <f>_xll.qlCalendarAdvance("TARGET",AI3656,AH3657,"mf")</f>
        <v>61688</v>
      </c>
      <c r="AJ3657" s="199">
        <f>_xll.xlShmInterpRateFwd(curveName,AI3657,,5,AI3658)</f>
        <v>1.0933472319986768E-2</v>
      </c>
    </row>
    <row r="3658" spans="34:36" ht="11.25" customHeight="1" x14ac:dyDescent="0.25">
      <c r="AH3658" s="198" t="s">
        <v>135</v>
      </c>
      <c r="AI3658" s="156">
        <f>_xll.qlCalendarAdvance("TARGET",AI3657,AH3658,"mf")</f>
        <v>61695</v>
      </c>
      <c r="AJ3658" s="199">
        <f>_xll.xlShmInterpRateFwd(curveName,AI3658,,5,AI3659)</f>
        <v>1.0935741457359481E-2</v>
      </c>
    </row>
    <row r="3659" spans="34:36" ht="11.25" customHeight="1" x14ac:dyDescent="0.25">
      <c r="AH3659" s="198" t="s">
        <v>135</v>
      </c>
      <c r="AI3659" s="156">
        <f>_xll.qlCalendarAdvance("TARGET",AI3658,AH3659,"mf")</f>
        <v>61702</v>
      </c>
      <c r="AJ3659" s="199">
        <f>_xll.xlShmInterpRateFwd(curveName,AI3659,,5,AI3660)</f>
        <v>1.093800554895593E-2</v>
      </c>
    </row>
    <row r="3660" spans="34:36" ht="11.25" customHeight="1" x14ac:dyDescent="0.25">
      <c r="AH3660" s="198" t="s">
        <v>135</v>
      </c>
      <c r="AI3660" s="156">
        <f>_xll.qlCalendarAdvance("TARGET",AI3659,AH3660,"mf")</f>
        <v>61709</v>
      </c>
      <c r="AJ3660" s="199">
        <f>_xll.xlShmInterpRateFwd(curveName,AI3660,,5,AI3661)</f>
        <v>1.0940264580359883E-2</v>
      </c>
    </row>
    <row r="3661" spans="34:36" ht="11.25" customHeight="1" x14ac:dyDescent="0.25">
      <c r="AH3661" s="198" t="s">
        <v>135</v>
      </c>
      <c r="AI3661" s="156">
        <f>_xll.qlCalendarAdvance("TARGET",AI3660,AH3661,"mf")</f>
        <v>61716</v>
      </c>
      <c r="AJ3661" s="199">
        <f>_xll.xlShmInterpRateFwd(curveName,AI3661,,5,AI3662)</f>
        <v>1.0942843295187276E-2</v>
      </c>
    </row>
    <row r="3662" spans="34:36" ht="11.25" customHeight="1" x14ac:dyDescent="0.25">
      <c r="AH3662" s="198" t="s">
        <v>135</v>
      </c>
      <c r="AI3662" s="156">
        <f>_xll.qlCalendarAdvance("TARGET",AI3661,AH3662,"mf")</f>
        <v>61724</v>
      </c>
      <c r="AJ3662" s="199">
        <f>_xll.xlShmInterpRateFwd(curveName,AI3662,,5,AI3663)</f>
        <v>1.0945088255404897E-2</v>
      </c>
    </row>
    <row r="3663" spans="34:36" ht="11.25" customHeight="1" x14ac:dyDescent="0.25">
      <c r="AH3663" s="198" t="s">
        <v>135</v>
      </c>
      <c r="AI3663" s="156">
        <f>_xll.qlCalendarAdvance("TARGET",AI3662,AH3663,"mf")</f>
        <v>61731</v>
      </c>
      <c r="AJ3663" s="199">
        <f>_xll.xlShmInterpRateFwd(curveName,AI3663,,5,AI3664)</f>
        <v>1.0947331289407451E-2</v>
      </c>
    </row>
    <row r="3664" spans="34:36" ht="11.25" customHeight="1" x14ac:dyDescent="0.25">
      <c r="AH3664" s="198" t="s">
        <v>135</v>
      </c>
      <c r="AI3664" s="156">
        <f>_xll.qlCalendarAdvance("TARGET",AI3663,AH3664,"mf")</f>
        <v>61738</v>
      </c>
      <c r="AJ3664" s="199">
        <f>_xll.xlShmInterpRateFwd(curveName,AI3664,,5,AI3665)</f>
        <v>1.0949569203426907E-2</v>
      </c>
    </row>
    <row r="3665" spans="34:36" ht="11.25" customHeight="1" x14ac:dyDescent="0.25">
      <c r="AH3665" s="198" t="s">
        <v>135</v>
      </c>
      <c r="AI3665" s="156">
        <f>_xll.qlCalendarAdvance("TARGET",AI3664,AH3665,"mf")</f>
        <v>61745</v>
      </c>
      <c r="AJ3665" s="199">
        <f>_xll.xlShmInterpRateFwd(curveName,AI3665,,5,AI3666)</f>
        <v>1.0951801983035444E-2</v>
      </c>
    </row>
    <row r="3666" spans="34:36" ht="11.25" customHeight="1" x14ac:dyDescent="0.25">
      <c r="AH3666" s="198" t="s">
        <v>135</v>
      </c>
      <c r="AI3666" s="156">
        <f>_xll.qlCalendarAdvance("TARGET",AI3665,AH3666,"mf")</f>
        <v>61752</v>
      </c>
      <c r="AJ3666" s="199">
        <f>_xll.xlShmInterpRateFwd(curveName,AI3666,,5,AI3667)</f>
        <v>1.0954029613805231E-2</v>
      </c>
    </row>
    <row r="3667" spans="34:36" ht="11.25" customHeight="1" x14ac:dyDescent="0.25">
      <c r="AH3667" s="198" t="s">
        <v>135</v>
      </c>
      <c r="AI3667" s="156">
        <f>_xll.qlCalendarAdvance("TARGET",AI3666,AH3667,"mf")</f>
        <v>61759</v>
      </c>
      <c r="AJ3667" s="199">
        <f>_xll.xlShmInterpRateFwd(curveName,AI3667,,5,AI3668)</f>
        <v>1.0956252081302648E-2</v>
      </c>
    </row>
    <row r="3668" spans="34:36" ht="11.25" customHeight="1" x14ac:dyDescent="0.25">
      <c r="AH3668" s="198" t="s">
        <v>135</v>
      </c>
      <c r="AI3668" s="156">
        <f>_xll.qlCalendarAdvance("TARGET",AI3667,AH3668,"mf")</f>
        <v>61766</v>
      </c>
      <c r="AJ3668" s="199">
        <f>_xll.xlShmInterpRateFwd(curveName,AI3668,,5,AI3669)</f>
        <v>1.0958469371111449E-2</v>
      </c>
    </row>
    <row r="3669" spans="34:36" ht="11.25" customHeight="1" x14ac:dyDescent="0.25">
      <c r="AH3669" s="198" t="s">
        <v>135</v>
      </c>
      <c r="AI3669" s="156">
        <f>_xll.qlCalendarAdvance("TARGET",AI3668,AH3669,"mf")</f>
        <v>61773</v>
      </c>
      <c r="AJ3669" s="199">
        <f>_xll.xlShmInterpRateFwd(curveName,AI3669,,5,AI3670)</f>
        <v>1.0960681468780634E-2</v>
      </c>
    </row>
    <row r="3670" spans="34:36" ht="11.25" customHeight="1" x14ac:dyDescent="0.25">
      <c r="AH3670" s="198" t="s">
        <v>135</v>
      </c>
      <c r="AI3670" s="156">
        <f>_xll.qlCalendarAdvance("TARGET",AI3669,AH3670,"mf")</f>
        <v>61780</v>
      </c>
      <c r="AJ3670" s="199">
        <f>_xll.xlShmInterpRateFwd(curveName,AI3670,,5,AI3671)</f>
        <v>1.096288835989395E-2</v>
      </c>
    </row>
    <row r="3671" spans="34:36" ht="11.25" customHeight="1" x14ac:dyDescent="0.25">
      <c r="AH3671" s="198" t="s">
        <v>135</v>
      </c>
      <c r="AI3671" s="156">
        <f>_xll.qlCalendarAdvance("TARGET",AI3670,AH3671,"mf")</f>
        <v>61787</v>
      </c>
      <c r="AJ3671" s="199">
        <f>_xll.xlShmInterpRateFwd(curveName,AI3671,,5,AI3672)</f>
        <v>1.0965090029994606E-2</v>
      </c>
    </row>
    <row r="3672" spans="34:36" ht="11.25" customHeight="1" x14ac:dyDescent="0.25">
      <c r="AH3672" s="198" t="s">
        <v>135</v>
      </c>
      <c r="AI3672" s="156">
        <f>_xll.qlCalendarAdvance("TARGET",AI3671,AH3672,"mf")</f>
        <v>61794</v>
      </c>
      <c r="AJ3672" s="199">
        <f>_xll.xlShmInterpRateFwd(curveName,AI3672,,5,AI3673)</f>
        <v>1.0967286464701093E-2</v>
      </c>
    </row>
    <row r="3673" spans="34:36" ht="11.25" customHeight="1" x14ac:dyDescent="0.25">
      <c r="AH3673" s="198" t="s">
        <v>135</v>
      </c>
      <c r="AI3673" s="156">
        <f>_xll.qlCalendarAdvance("TARGET",AI3672,AH3673,"mf")</f>
        <v>61801</v>
      </c>
      <c r="AJ3673" s="199">
        <f>_xll.xlShmInterpRateFwd(curveName,AI3673,,5,AI3674)</f>
        <v>1.096947764953345E-2</v>
      </c>
    </row>
    <row r="3674" spans="34:36" ht="11.25" customHeight="1" x14ac:dyDescent="0.25">
      <c r="AH3674" s="198" t="s">
        <v>135</v>
      </c>
      <c r="AI3674" s="156">
        <f>_xll.qlCalendarAdvance("TARGET",AI3673,AH3674,"mf")</f>
        <v>61808</v>
      </c>
      <c r="AJ3674" s="199">
        <f>_xll.xlShmInterpRateFwd(curveName,AI3674,,5,AI3675)</f>
        <v>1.097166357009279E-2</v>
      </c>
    </row>
    <row r="3675" spans="34:36" ht="11.25" customHeight="1" x14ac:dyDescent="0.25">
      <c r="AH3675" s="198" t="s">
        <v>135</v>
      </c>
      <c r="AI3675" s="156">
        <f>_xll.qlCalendarAdvance("TARGET",AI3674,AH3675,"mf")</f>
        <v>61815</v>
      </c>
      <c r="AJ3675" s="199">
        <f>_xll.xlShmInterpRateFwd(curveName,AI3675,,5,AI3676)</f>
        <v>1.0973844211933899E-2</v>
      </c>
    </row>
    <row r="3676" spans="34:36" ht="11.25" customHeight="1" x14ac:dyDescent="0.25">
      <c r="AH3676" s="198" t="s">
        <v>135</v>
      </c>
      <c r="AI3676" s="156">
        <f>_xll.qlCalendarAdvance("TARGET",AI3675,AH3676,"mf")</f>
        <v>61822</v>
      </c>
      <c r="AJ3676" s="199">
        <f>_xll.xlShmInterpRateFwd(curveName,AI3676,,5,AI3677)</f>
        <v>1.0976019560634721E-2</v>
      </c>
    </row>
    <row r="3677" spans="34:36" ht="11.25" customHeight="1" x14ac:dyDescent="0.25">
      <c r="AH3677" s="198" t="s">
        <v>135</v>
      </c>
      <c r="AI3677" s="156">
        <f>_xll.qlCalendarAdvance("TARGET",AI3676,AH3677,"mf")</f>
        <v>61829</v>
      </c>
      <c r="AJ3677" s="199">
        <f>_xll.xlShmInterpRateFwd(curveName,AI3677,,5,AI3678)</f>
        <v>1.0978189601750035E-2</v>
      </c>
    </row>
    <row r="3678" spans="34:36" ht="11.25" customHeight="1" x14ac:dyDescent="0.25">
      <c r="AH3678" s="198" t="s">
        <v>135</v>
      </c>
      <c r="AI3678" s="156">
        <f>_xll.qlCalendarAdvance("TARGET",AI3677,AH3678,"mf")</f>
        <v>61836</v>
      </c>
      <c r="AJ3678" s="199">
        <f>_xll.xlShmInterpRateFwd(curveName,AI3678,,5,AI3679)</f>
        <v>1.0980354320857786E-2</v>
      </c>
    </row>
    <row r="3679" spans="34:36" ht="11.25" customHeight="1" x14ac:dyDescent="0.25">
      <c r="AH3679" s="198" t="s">
        <v>135</v>
      </c>
      <c r="AI3679" s="156">
        <f>_xll.qlCalendarAdvance("TARGET",AI3678,AH3679,"mf")</f>
        <v>61843</v>
      </c>
      <c r="AJ3679" s="199">
        <f>_xll.xlShmInterpRateFwd(curveName,AI3679,,5,AI3680)</f>
        <v>1.0982513703535915E-2</v>
      </c>
    </row>
    <row r="3680" spans="34:36" ht="11.25" customHeight="1" x14ac:dyDescent="0.25">
      <c r="AH3680" s="198" t="s">
        <v>135</v>
      </c>
      <c r="AI3680" s="156">
        <f>_xll.qlCalendarAdvance("TARGET",AI3679,AH3680,"mf")</f>
        <v>61850</v>
      </c>
      <c r="AJ3680" s="199">
        <f>_xll.xlShmInterpRateFwd(curveName,AI3680,,5,AI3681)</f>
        <v>1.0984667735339196E-2</v>
      </c>
    </row>
    <row r="3681" spans="34:36" ht="11.25" customHeight="1" x14ac:dyDescent="0.25">
      <c r="AH3681" s="198" t="s">
        <v>135</v>
      </c>
      <c r="AI3681" s="156">
        <f>_xll.qlCalendarAdvance("TARGET",AI3680,AH3681,"mf")</f>
        <v>61857</v>
      </c>
      <c r="AJ3681" s="199">
        <f>_xll.xlShmInterpRateFwd(curveName,AI3681,,5,AI3682)</f>
        <v>1.0986816401851359E-2</v>
      </c>
    </row>
    <row r="3682" spans="34:36" ht="11.25" customHeight="1" x14ac:dyDescent="0.25">
      <c r="AH3682" s="198" t="s">
        <v>135</v>
      </c>
      <c r="AI3682" s="156">
        <f>_xll.qlCalendarAdvance("TARGET",AI3681,AH3682,"mf")</f>
        <v>61864</v>
      </c>
      <c r="AJ3682" s="199">
        <f>_xll.xlShmInterpRateFwd(curveName,AI3682,,5,AI3683)</f>
        <v>1.098895968863297E-2</v>
      </c>
    </row>
    <row r="3683" spans="34:36" ht="11.25" customHeight="1" x14ac:dyDescent="0.25">
      <c r="AH3683" s="198" t="s">
        <v>135</v>
      </c>
      <c r="AI3683" s="156">
        <f>_xll.qlCalendarAdvance("TARGET",AI3682,AH3683,"mf")</f>
        <v>61871</v>
      </c>
      <c r="AJ3683" s="199">
        <f>_xll.xlShmInterpRateFwd(curveName,AI3683,,5,AI3684)</f>
        <v>1.0991097581250378E-2</v>
      </c>
    </row>
    <row r="3684" spans="34:36" ht="11.25" customHeight="1" x14ac:dyDescent="0.25">
      <c r="AH3684" s="198" t="s">
        <v>135</v>
      </c>
      <c r="AI3684" s="156">
        <f>_xll.qlCalendarAdvance("TARGET",AI3683,AH3684,"mf")</f>
        <v>61878</v>
      </c>
      <c r="AJ3684" s="199">
        <f>_xll.xlShmInterpRateFwd(curveName,AI3684,,5,AI3685)</f>
        <v>1.0993230065269938E-2</v>
      </c>
    </row>
    <row r="3685" spans="34:36" ht="11.25" customHeight="1" x14ac:dyDescent="0.25">
      <c r="AH3685" s="198" t="s">
        <v>135</v>
      </c>
      <c r="AI3685" s="156">
        <f>_xll.qlCalendarAdvance("TARGET",AI3684,AH3685,"mf")</f>
        <v>61885</v>
      </c>
      <c r="AJ3685" s="199">
        <f>_xll.xlShmInterpRateFwd(curveName,AI3685,,5,AI3686)</f>
        <v>1.0995357126281165E-2</v>
      </c>
    </row>
    <row r="3686" spans="34:36" ht="11.25" customHeight="1" x14ac:dyDescent="0.25">
      <c r="AH3686" s="198" t="s">
        <v>135</v>
      </c>
      <c r="AI3686" s="156">
        <f>_xll.qlCalendarAdvance("TARGET",AI3685,AH3686,"mf")</f>
        <v>61892</v>
      </c>
      <c r="AJ3686" s="199">
        <f>_xll.xlShmInterpRateFwd(curveName,AI3686,,5,AI3687)</f>
        <v>1.0997478749838824E-2</v>
      </c>
    </row>
    <row r="3687" spans="34:36" ht="11.25" customHeight="1" x14ac:dyDescent="0.25">
      <c r="AH3687" s="198" t="s">
        <v>135</v>
      </c>
      <c r="AI3687" s="156">
        <f>_xll.qlCalendarAdvance("TARGET",AI3686,AH3687,"mf")</f>
        <v>61899</v>
      </c>
      <c r="AJ3687" s="199">
        <f>_xll.xlShmInterpRateFwd(curveName,AI3687,,5,AI3688)</f>
        <v>1.0999594921509268E-2</v>
      </c>
    </row>
    <row r="3688" spans="34:36" ht="11.25" customHeight="1" x14ac:dyDescent="0.25">
      <c r="AH3688" s="198" t="s">
        <v>135</v>
      </c>
      <c r="AI3688" s="156">
        <f>_xll.qlCalendarAdvance("TARGET",AI3687,AH3688,"mf")</f>
        <v>61906</v>
      </c>
      <c r="AJ3688" s="199">
        <f>_xll.xlShmInterpRateFwd(curveName,AI3688,,5,AI3689)</f>
        <v>1.1001705626858834E-2</v>
      </c>
    </row>
    <row r="3689" spans="34:36" ht="11.25" customHeight="1" x14ac:dyDescent="0.25">
      <c r="AH3689" s="198" t="s">
        <v>135</v>
      </c>
      <c r="AI3689" s="156">
        <f>_xll.qlCalendarAdvance("TARGET",AI3688,AH3689,"mf")</f>
        <v>61913</v>
      </c>
      <c r="AJ3689" s="199">
        <f>_xll.xlShmInterpRateFwd(curveName,AI3689,,5,AI3690)</f>
        <v>1.1003810851477041E-2</v>
      </c>
    </row>
    <row r="3690" spans="34:36" ht="11.25" customHeight="1" x14ac:dyDescent="0.25">
      <c r="AH3690" s="198" t="s">
        <v>135</v>
      </c>
      <c r="AI3690" s="156">
        <f>_xll.qlCalendarAdvance("TARGET",AI3689,AH3690,"mf")</f>
        <v>61920</v>
      </c>
      <c r="AJ3690" s="199">
        <f>_xll.xlShmInterpRateFwd(curveName,AI3690,,5,AI3691)</f>
        <v>1.1005910580912853E-2</v>
      </c>
    </row>
    <row r="3691" spans="34:36" ht="11.25" customHeight="1" x14ac:dyDescent="0.25">
      <c r="AH3691" s="198" t="s">
        <v>135</v>
      </c>
      <c r="AI3691" s="156">
        <f>_xll.qlCalendarAdvance("TARGET",AI3690,AH3691,"mf")</f>
        <v>61927</v>
      </c>
      <c r="AJ3691" s="199">
        <f>_xll.xlShmInterpRateFwd(curveName,AI3691,,5,AI3692)</f>
        <v>1.1008004800744202E-2</v>
      </c>
    </row>
    <row r="3692" spans="34:36" ht="11.25" customHeight="1" x14ac:dyDescent="0.25">
      <c r="AH3692" s="198" t="s">
        <v>135</v>
      </c>
      <c r="AI3692" s="156">
        <f>_xll.qlCalendarAdvance("TARGET",AI3691,AH3692,"mf")</f>
        <v>61934</v>
      </c>
      <c r="AJ3692" s="199">
        <f>_xll.xlShmInterpRateFwd(curveName,AI3692,,5,AI3693)</f>
        <v>1.1010093496537426E-2</v>
      </c>
    </row>
    <row r="3693" spans="34:36" ht="11.25" customHeight="1" x14ac:dyDescent="0.25">
      <c r="AH3693" s="198" t="s">
        <v>135</v>
      </c>
      <c r="AI3693" s="156">
        <f>_xll.qlCalendarAdvance("TARGET",AI3692,AH3693,"mf")</f>
        <v>61941</v>
      </c>
      <c r="AJ3693" s="199">
        <f>_xll.xlShmInterpRateFwd(curveName,AI3693,,5,AI3694)</f>
        <v>1.1012176653870448E-2</v>
      </c>
    </row>
    <row r="3694" spans="34:36" ht="11.25" customHeight="1" x14ac:dyDescent="0.25">
      <c r="AH3694" s="198" t="s">
        <v>135</v>
      </c>
      <c r="AI3694" s="156">
        <f>_xll.qlCalendarAdvance("TARGET",AI3693,AH3694,"mf")</f>
        <v>61948</v>
      </c>
      <c r="AJ3694" s="199">
        <f>_xll.xlShmInterpRateFwd(curveName,AI3694,,5,AI3695)</f>
        <v>1.1014254258303817E-2</v>
      </c>
    </row>
    <row r="3695" spans="34:36" ht="11.25" customHeight="1" x14ac:dyDescent="0.25">
      <c r="AH3695" s="198" t="s">
        <v>135</v>
      </c>
      <c r="AI3695" s="156">
        <f>_xll.qlCalendarAdvance("TARGET",AI3694,AH3695,"mf")</f>
        <v>61955</v>
      </c>
      <c r="AJ3695" s="199">
        <f>_xll.xlShmInterpRateFwd(curveName,AI3695,,5,AI3696)</f>
        <v>1.101632629540387E-2</v>
      </c>
    </row>
    <row r="3696" spans="34:36" ht="11.25" customHeight="1" x14ac:dyDescent="0.25">
      <c r="AH3696" s="198" t="s">
        <v>135</v>
      </c>
      <c r="AI3696" s="156">
        <f>_xll.qlCalendarAdvance("TARGET",AI3695,AH3696,"mf")</f>
        <v>61962</v>
      </c>
      <c r="AJ3696" s="199">
        <f>_xll.xlShmInterpRateFwd(curveName,AI3696,,5,AI3697)</f>
        <v>1.1018392750742739E-2</v>
      </c>
    </row>
    <row r="3697" spans="34:36" ht="11.25" customHeight="1" x14ac:dyDescent="0.25">
      <c r="AH3697" s="198" t="s">
        <v>135</v>
      </c>
      <c r="AI3697" s="156">
        <f>_xll.qlCalendarAdvance("TARGET",AI3696,AH3697,"mf")</f>
        <v>61969</v>
      </c>
      <c r="AJ3697" s="199">
        <f>_xll.xlShmInterpRateFwd(curveName,AI3697,,5,AI3698)</f>
        <v>1.1020453609909924E-2</v>
      </c>
    </row>
    <row r="3698" spans="34:36" ht="11.25" customHeight="1" x14ac:dyDescent="0.25">
      <c r="AH3698" s="198" t="s">
        <v>135</v>
      </c>
      <c r="AI3698" s="156">
        <f>_xll.qlCalendarAdvance("TARGET",AI3697,AH3698,"mf")</f>
        <v>61976</v>
      </c>
      <c r="AJ3698" s="199">
        <f>_xll.xlShmInterpRateFwd(curveName,AI3698,,5,AI3699)</f>
        <v>1.1022508858431217E-2</v>
      </c>
    </row>
    <row r="3699" spans="34:36" ht="11.25" customHeight="1" x14ac:dyDescent="0.25">
      <c r="AH3699" s="198" t="s">
        <v>135</v>
      </c>
      <c r="AI3699" s="156">
        <f>_xll.qlCalendarAdvance("TARGET",AI3698,AH3699,"mf")</f>
        <v>61983</v>
      </c>
      <c r="AJ3699" s="199">
        <f>_xll.xlShmInterpRateFwd(curveName,AI3699,,5,AI3700)</f>
        <v>1.1024558481913501E-2</v>
      </c>
    </row>
    <row r="3700" spans="34:36" ht="11.25" customHeight="1" x14ac:dyDescent="0.25">
      <c r="AH3700" s="198" t="s">
        <v>135</v>
      </c>
      <c r="AI3700" s="156">
        <f>_xll.qlCalendarAdvance("TARGET",AI3699,AH3700,"mf")</f>
        <v>61990</v>
      </c>
      <c r="AJ3700" s="199">
        <f>_xll.xlShmInterpRateFwd(curveName,AI3700,,5,AI3701)</f>
        <v>1.1026602465917312E-2</v>
      </c>
    </row>
    <row r="3701" spans="34:36" ht="11.25" customHeight="1" x14ac:dyDescent="0.25">
      <c r="AH3701" s="198" t="s">
        <v>135</v>
      </c>
      <c r="AI3701" s="156">
        <f>_xll.qlCalendarAdvance("TARGET",AI3700,AH3701,"mf")</f>
        <v>61997</v>
      </c>
      <c r="AJ3701" s="199">
        <f>_xll.xlShmInterpRateFwd(curveName,AI3701,,5,AI3702)</f>
        <v>1.102864079600319E-2</v>
      </c>
    </row>
    <row r="3702" spans="34:36" ht="11.25" customHeight="1" x14ac:dyDescent="0.25">
      <c r="AH3702" s="198" t="s">
        <v>135</v>
      </c>
      <c r="AI3702" s="156">
        <f>_xll.qlCalendarAdvance("TARGET",AI3701,AH3702,"mf")</f>
        <v>62004</v>
      </c>
      <c r="AJ3702" s="199">
        <f>_xll.xlShmInterpRateFwd(curveName,AI3702,,5,AI3703)</f>
        <v>1.1030673457749055E-2</v>
      </c>
    </row>
    <row r="3703" spans="34:36" ht="11.25" customHeight="1" x14ac:dyDescent="0.25">
      <c r="AH3703" s="198" t="s">
        <v>135</v>
      </c>
      <c r="AI3703" s="156">
        <f>_xll.qlCalendarAdvance("TARGET",AI3702,AH3703,"mf")</f>
        <v>62011</v>
      </c>
      <c r="AJ3703" s="199">
        <f>_xll.xlShmInterpRateFwd(curveName,AI3703,,5,AI3704)</f>
        <v>1.1032700436715443E-2</v>
      </c>
    </row>
    <row r="3704" spans="34:36" ht="11.25" customHeight="1" x14ac:dyDescent="0.25">
      <c r="AH3704" s="198" t="s">
        <v>135</v>
      </c>
      <c r="AI3704" s="156">
        <f>_xll.qlCalendarAdvance("TARGET",AI3703,AH3704,"mf")</f>
        <v>62018</v>
      </c>
      <c r="AJ3704" s="199">
        <f>_xll.xlShmInterpRateFwd(curveName,AI3704,,5,AI3705)</f>
        <v>1.1034721718486058E-2</v>
      </c>
    </row>
    <row r="3705" spans="34:36" ht="11.25" customHeight="1" x14ac:dyDescent="0.25">
      <c r="AH3705" s="198" t="s">
        <v>135</v>
      </c>
      <c r="AI3705" s="156">
        <f>_xll.qlCalendarAdvance("TARGET",AI3704,AH3705,"mf")</f>
        <v>62025</v>
      </c>
      <c r="AJ3705" s="199">
        <f>_xll.xlShmInterpRateFwd(curveName,AI3705,,5,AI3706)</f>
        <v>1.103673728861565E-2</v>
      </c>
    </row>
    <row r="3706" spans="34:36" ht="11.25" customHeight="1" x14ac:dyDescent="0.25">
      <c r="AH3706" s="198" t="s">
        <v>135</v>
      </c>
      <c r="AI3706" s="156">
        <f>_xll.qlCalendarAdvance("TARGET",AI3705,AH3706,"mf")</f>
        <v>62032</v>
      </c>
      <c r="AJ3706" s="199">
        <f>_xll.xlShmInterpRateFwd(curveName,AI3706,,5,AI3707)</f>
        <v>1.1038747132687919E-2</v>
      </c>
    </row>
    <row r="3707" spans="34:36" ht="11.25" customHeight="1" x14ac:dyDescent="0.25">
      <c r="AH3707" s="198" t="s">
        <v>135</v>
      </c>
      <c r="AI3707" s="156">
        <f>_xll.qlCalendarAdvance("TARGET",AI3706,AH3707,"mf")</f>
        <v>62039</v>
      </c>
      <c r="AJ3707" s="199">
        <f>_xll.xlShmInterpRateFwd(curveName,AI3707,,5,AI3708)</f>
        <v>1.1040751236246029E-2</v>
      </c>
    </row>
    <row r="3708" spans="34:36" ht="11.25" customHeight="1" x14ac:dyDescent="0.25">
      <c r="AH3708" s="198" t="s">
        <v>135</v>
      </c>
      <c r="AI3708" s="156">
        <f>_xll.qlCalendarAdvance("TARGET",AI3707,AH3708,"mf")</f>
        <v>62046</v>
      </c>
      <c r="AJ3708" s="199">
        <f>_xll.xlShmInterpRateFwd(curveName,AI3708,,5,AI3709)</f>
        <v>1.1042749584896849E-2</v>
      </c>
    </row>
    <row r="3709" spans="34:36" ht="11.25" customHeight="1" x14ac:dyDescent="0.25">
      <c r="AH3709" s="198" t="s">
        <v>135</v>
      </c>
      <c r="AI3709" s="156">
        <f>_xll.qlCalendarAdvance("TARGET",AI3708,AH3709,"mf")</f>
        <v>62053</v>
      </c>
      <c r="AJ3709" s="199">
        <f>_xll.xlShmInterpRateFwd(curveName,AI3709,,5,AI3710)</f>
        <v>1.1044742164171954E-2</v>
      </c>
    </row>
    <row r="3710" spans="34:36" ht="11.25" customHeight="1" x14ac:dyDescent="0.25">
      <c r="AH3710" s="198" t="s">
        <v>135</v>
      </c>
      <c r="AI3710" s="156">
        <f>_xll.qlCalendarAdvance("TARGET",AI3709,AH3710,"mf")</f>
        <v>62060</v>
      </c>
      <c r="AJ3710" s="199">
        <f>_xll.xlShmInterpRateFwd(curveName,AI3710,,5,AI3711)</f>
        <v>1.1046728959666631E-2</v>
      </c>
    </row>
    <row r="3711" spans="34:36" ht="11.25" customHeight="1" x14ac:dyDescent="0.25">
      <c r="AH3711" s="198" t="s">
        <v>135</v>
      </c>
      <c r="AI3711" s="156">
        <f>_xll.qlCalendarAdvance("TARGET",AI3710,AH3711,"mf")</f>
        <v>62067</v>
      </c>
      <c r="AJ3711" s="199">
        <f>_xll.xlShmInterpRateFwd(curveName,AI3711,,5,AI3712)</f>
        <v>1.104870995694141E-2</v>
      </c>
    </row>
    <row r="3712" spans="34:36" ht="11.25" customHeight="1" x14ac:dyDescent="0.25">
      <c r="AH3712" s="198" t="s">
        <v>135</v>
      </c>
      <c r="AI3712" s="156">
        <f>_xll.qlCalendarAdvance("TARGET",AI3711,AH3712,"mf")</f>
        <v>62074</v>
      </c>
      <c r="AJ3712" s="199">
        <f>_xll.xlShmInterpRateFwd(curveName,AI3712,,5,AI3713)</f>
        <v>1.1050685141562619E-2</v>
      </c>
    </row>
    <row r="3713" spans="34:36" ht="11.25" customHeight="1" x14ac:dyDescent="0.25">
      <c r="AH3713" s="198" t="s">
        <v>135</v>
      </c>
      <c r="AI3713" s="156">
        <f>_xll.qlCalendarAdvance("TARGET",AI3712,AH3713,"mf")</f>
        <v>62081</v>
      </c>
      <c r="AJ3713" s="199">
        <f>_xll.xlShmInterpRateFwd(curveName,AI3713,,5,AI3714)</f>
        <v>1.1052962207820295E-2</v>
      </c>
    </row>
    <row r="3714" spans="34:36" ht="11.25" customHeight="1" x14ac:dyDescent="0.25">
      <c r="AH3714" s="198" t="s">
        <v>135</v>
      </c>
      <c r="AI3714" s="156">
        <f>_xll.qlCalendarAdvance("TARGET",AI3713,AH3714,"mf")</f>
        <v>62089</v>
      </c>
      <c r="AJ3714" s="199">
        <f>_xll.xlShmInterpRateFwd(curveName,AI3714,,5,AI3715)</f>
        <v>1.1054898039735032E-2</v>
      </c>
    </row>
    <row r="3715" spans="34:36" ht="11.25" customHeight="1" x14ac:dyDescent="0.25">
      <c r="AH3715" s="198" t="s">
        <v>135</v>
      </c>
      <c r="AI3715" s="156">
        <f>_xll.qlCalendarAdvance("TARGET",AI3714,AH3715,"mf")</f>
        <v>62096</v>
      </c>
      <c r="AJ3715" s="199">
        <f>_xll.xlShmInterpRateFwd(curveName,AI3715,,5,AI3716)</f>
        <v>1.105685486208337E-2</v>
      </c>
    </row>
    <row r="3716" spans="34:36" ht="11.25" customHeight="1" x14ac:dyDescent="0.25">
      <c r="AH3716" s="198" t="s">
        <v>135</v>
      </c>
      <c r="AI3716" s="156">
        <f>_xll.qlCalendarAdvance("TARGET",AI3715,AH3716,"mf")</f>
        <v>62103</v>
      </c>
      <c r="AJ3716" s="199">
        <f>_xll.xlShmInterpRateFwd(curveName,AI3716,,5,AI3717)</f>
        <v>1.105880581199885E-2</v>
      </c>
    </row>
    <row r="3717" spans="34:36" ht="11.25" customHeight="1" x14ac:dyDescent="0.25">
      <c r="AH3717" s="198" t="s">
        <v>135</v>
      </c>
      <c r="AI3717" s="156">
        <f>_xll.qlCalendarAdvance("TARGET",AI3716,AH3717,"mf")</f>
        <v>62110</v>
      </c>
      <c r="AJ3717" s="199">
        <f>_xll.xlShmInterpRateFwd(curveName,AI3717,,5,AI3718)</f>
        <v>1.1060750875053597E-2</v>
      </c>
    </row>
    <row r="3718" spans="34:36" ht="11.25" customHeight="1" x14ac:dyDescent="0.25">
      <c r="AH3718" s="198" t="s">
        <v>135</v>
      </c>
      <c r="AI3718" s="156">
        <f>_xll.qlCalendarAdvance("TARGET",AI3717,AH3718,"mf")</f>
        <v>62117</v>
      </c>
      <c r="AJ3718" s="199">
        <f>_xll.xlShmInterpRateFwd(curveName,AI3718,,5,AI3719)</f>
        <v>1.1062690036808129E-2</v>
      </c>
    </row>
    <row r="3719" spans="34:36" ht="11.25" customHeight="1" x14ac:dyDescent="0.25">
      <c r="AH3719" s="198" t="s">
        <v>135</v>
      </c>
      <c r="AI3719" s="156">
        <f>_xll.qlCalendarAdvance("TARGET",AI3718,AH3719,"mf")</f>
        <v>62124</v>
      </c>
      <c r="AJ3719" s="199">
        <f>_xll.xlShmInterpRateFwd(curveName,AI3719,,5,AI3720)</f>
        <v>1.106462328282299E-2</v>
      </c>
    </row>
    <row r="3720" spans="34:36" ht="11.25" customHeight="1" x14ac:dyDescent="0.25">
      <c r="AH3720" s="198" t="s">
        <v>135</v>
      </c>
      <c r="AI3720" s="156">
        <f>_xll.qlCalendarAdvance("TARGET",AI3719,AH3720,"mf")</f>
        <v>62131</v>
      </c>
      <c r="AJ3720" s="199">
        <f>_xll.xlShmInterpRateFwd(curveName,AI3720,,5,AI3721)</f>
        <v>1.1066550598710825E-2</v>
      </c>
    </row>
    <row r="3721" spans="34:36" ht="11.25" customHeight="1" x14ac:dyDescent="0.25">
      <c r="AH3721" s="198" t="s">
        <v>135</v>
      </c>
      <c r="AI3721" s="156">
        <f>_xll.qlCalendarAdvance("TARGET",AI3720,AH3721,"mf")</f>
        <v>62138</v>
      </c>
      <c r="AJ3721" s="199">
        <f>_xll.xlShmInterpRateFwd(curveName,AI3721,,5,AI3722)</f>
        <v>1.1068471969980046E-2</v>
      </c>
    </row>
    <row r="3722" spans="34:36" ht="11.25" customHeight="1" x14ac:dyDescent="0.25">
      <c r="AH3722" s="198" t="s">
        <v>135</v>
      </c>
      <c r="AI3722" s="156">
        <f>_xll.qlCalendarAdvance("TARGET",AI3721,AH3722,"mf")</f>
        <v>62145</v>
      </c>
      <c r="AJ3722" s="199">
        <f>_xll.xlShmInterpRateFwd(curveName,AI3722,,5,AI3723)</f>
        <v>1.1070387382243302E-2</v>
      </c>
    </row>
    <row r="3723" spans="34:36" ht="11.25" customHeight="1" x14ac:dyDescent="0.25">
      <c r="AH3723" s="198" t="s">
        <v>135</v>
      </c>
      <c r="AI3723" s="156">
        <f>_xll.qlCalendarAdvance("TARGET",AI3722,AH3723,"mf")</f>
        <v>62152</v>
      </c>
      <c r="AJ3723" s="199">
        <f>_xll.xlShmInterpRateFwd(curveName,AI3723,,5,AI3724)</f>
        <v>1.1072296821066918E-2</v>
      </c>
    </row>
    <row r="3724" spans="34:36" ht="11.25" customHeight="1" x14ac:dyDescent="0.25">
      <c r="AH3724" s="198" t="s">
        <v>135</v>
      </c>
      <c r="AI3724" s="156">
        <f>_xll.qlCalendarAdvance("TARGET",AI3723,AH3724,"mf")</f>
        <v>62159</v>
      </c>
      <c r="AJ3724" s="199">
        <f>_xll.xlShmInterpRateFwd(curveName,AI3724,,5,AI3725)</f>
        <v>1.1074200271999839E-2</v>
      </c>
    </row>
    <row r="3725" spans="34:36" ht="11.25" customHeight="1" x14ac:dyDescent="0.25">
      <c r="AH3725" s="198" t="s">
        <v>135</v>
      </c>
      <c r="AI3725" s="156">
        <f>_xll.qlCalendarAdvance("TARGET",AI3724,AH3725,"mf")</f>
        <v>62166</v>
      </c>
      <c r="AJ3725" s="199">
        <f>_xll.xlShmInterpRateFwd(curveName,AI3725,,5,AI3726)</f>
        <v>1.1076097720619972E-2</v>
      </c>
    </row>
    <row r="3726" spans="34:36" ht="11.25" customHeight="1" x14ac:dyDescent="0.25">
      <c r="AH3726" s="198" t="s">
        <v>135</v>
      </c>
      <c r="AI3726" s="156">
        <f>_xll.qlCalendarAdvance("TARGET",AI3725,AH3726,"mf")</f>
        <v>62173</v>
      </c>
      <c r="AJ3726" s="199">
        <f>_xll.xlShmInterpRateFwd(curveName,AI3726,,5,AI3727)</f>
        <v>1.1077686222314359E-2</v>
      </c>
    </row>
    <row r="3727" spans="34:36" ht="11.25" customHeight="1" x14ac:dyDescent="0.25">
      <c r="AH3727" s="198" t="s">
        <v>135</v>
      </c>
      <c r="AI3727" s="156">
        <f>_xll.qlCalendarAdvance("TARGET",AI3726,AH3727,"mf")</f>
        <v>62179</v>
      </c>
      <c r="AJ3727" s="199">
        <f>_xll.xlShmInterpRateFwd(curveName,AI3727,,5,AI3728)</f>
        <v>1.1079605580054126E-2</v>
      </c>
    </row>
    <row r="3728" spans="34:36" ht="11.25" customHeight="1" x14ac:dyDescent="0.25">
      <c r="AH3728" s="198" t="s">
        <v>135</v>
      </c>
      <c r="AI3728" s="156">
        <f>_xll.qlCalendarAdvance("TARGET",AI3727,AH3728,"mf")</f>
        <v>62186</v>
      </c>
      <c r="AJ3728" s="199">
        <f>_xll.xlShmInterpRateFwd(curveName,AI3728,,5,AI3729)</f>
        <v>1.108148579971303E-2</v>
      </c>
    </row>
    <row r="3729" spans="34:36" ht="11.25" customHeight="1" x14ac:dyDescent="0.25">
      <c r="AH3729" s="198" t="s">
        <v>135</v>
      </c>
      <c r="AI3729" s="156">
        <f>_xll.qlCalendarAdvance("TARGET",AI3728,AH3729,"mf")</f>
        <v>62193</v>
      </c>
      <c r="AJ3729" s="199">
        <f>_xll.xlShmInterpRateFwd(curveName,AI3729,,5,AI3730)</f>
        <v>1.1083359961380596E-2</v>
      </c>
    </row>
    <row r="3730" spans="34:36" ht="11.25" customHeight="1" x14ac:dyDescent="0.25">
      <c r="AH3730" s="198" t="s">
        <v>135</v>
      </c>
      <c r="AI3730" s="156">
        <f>_xll.qlCalendarAdvance("TARGET",AI3729,AH3730,"mf")</f>
        <v>62200</v>
      </c>
      <c r="AJ3730" s="199">
        <f>_xll.xlShmInterpRateFwd(curveName,AI3730,,5,AI3731)</f>
        <v>1.1085228050669473E-2</v>
      </c>
    </row>
    <row r="3731" spans="34:36" ht="11.25" customHeight="1" x14ac:dyDescent="0.25">
      <c r="AH3731" s="198" t="s">
        <v>135</v>
      </c>
      <c r="AI3731" s="156">
        <f>_xll.qlCalendarAdvance("TARGET",AI3730,AH3731,"mf")</f>
        <v>62207</v>
      </c>
      <c r="AJ3731" s="199">
        <f>_xll.xlShmInterpRateFwd(curveName,AI3731,,5,AI3732)</f>
        <v>1.1087391124388004E-2</v>
      </c>
    </row>
    <row r="3732" spans="34:36" ht="11.25" customHeight="1" x14ac:dyDescent="0.25">
      <c r="AH3732" s="198" t="s">
        <v>135</v>
      </c>
      <c r="AI3732" s="156">
        <f>_xll.qlCalendarAdvance("TARGET",AI3731,AH3732,"mf")</f>
        <v>62215</v>
      </c>
      <c r="AJ3732" s="199">
        <f>_xll.xlShmInterpRateFwd(curveName,AI3732,,5,AI3733)</f>
        <v>1.1089210584115475E-2</v>
      </c>
    </row>
    <row r="3733" spans="34:36" ht="11.25" customHeight="1" x14ac:dyDescent="0.25">
      <c r="AH3733" s="198" t="s">
        <v>135</v>
      </c>
      <c r="AI3733" s="156">
        <f>_xll.qlCalendarAdvance("TARGET",AI3732,AH3733,"mf")</f>
        <v>62222</v>
      </c>
      <c r="AJ3733" s="199">
        <f>_xll.xlShmInterpRateFwd(curveName,AI3733,,5,AI3734)</f>
        <v>1.109105949474827E-2</v>
      </c>
    </row>
    <row r="3734" spans="34:36" ht="11.25" customHeight="1" x14ac:dyDescent="0.25">
      <c r="AH3734" s="198" t="s">
        <v>135</v>
      </c>
      <c r="AI3734" s="156">
        <f>_xll.qlCalendarAdvance("TARGET",AI3733,AH3734,"mf")</f>
        <v>62229</v>
      </c>
      <c r="AJ3734" s="199">
        <f>_xll.xlShmInterpRateFwd(curveName,AI3734,,5,AI3735)</f>
        <v>1.1092902273199918E-2</v>
      </c>
    </row>
    <row r="3735" spans="34:36" ht="11.25" customHeight="1" x14ac:dyDescent="0.25">
      <c r="AH3735" s="198" t="s">
        <v>135</v>
      </c>
      <c r="AI3735" s="156">
        <f>_xll.qlCalendarAdvance("TARGET",AI3734,AH3735,"mf")</f>
        <v>62236</v>
      </c>
      <c r="AJ3735" s="199">
        <f>_xll.xlShmInterpRateFwd(curveName,AI3735,,5,AI3736)</f>
        <v>1.109473890503674E-2</v>
      </c>
    </row>
    <row r="3736" spans="34:36" ht="11.25" customHeight="1" x14ac:dyDescent="0.25">
      <c r="AH3736" s="198" t="s">
        <v>135</v>
      </c>
      <c r="AI3736" s="156">
        <f>_xll.qlCalendarAdvance("TARGET",AI3735,AH3736,"mf")</f>
        <v>62243</v>
      </c>
      <c r="AJ3736" s="199">
        <f>_xll.xlShmInterpRateFwd(curveName,AI3736,,5,AI3737)</f>
        <v>1.1096569375807684E-2</v>
      </c>
    </row>
    <row r="3737" spans="34:36" ht="11.25" customHeight="1" x14ac:dyDescent="0.25">
      <c r="AH3737" s="198" t="s">
        <v>135</v>
      </c>
      <c r="AI3737" s="156">
        <f>_xll.qlCalendarAdvance("TARGET",AI3736,AH3737,"mf")</f>
        <v>62250</v>
      </c>
      <c r="AJ3737" s="199">
        <f>_xll.xlShmInterpRateFwd(curveName,AI3737,,5,AI3738)</f>
        <v>1.1098393671108032E-2</v>
      </c>
    </row>
    <row r="3738" spans="34:36" ht="11.25" customHeight="1" x14ac:dyDescent="0.25">
      <c r="AH3738" s="198" t="s">
        <v>135</v>
      </c>
      <c r="AI3738" s="156">
        <f>_xll.qlCalendarAdvance("TARGET",AI3737,AH3738,"mf")</f>
        <v>62257</v>
      </c>
      <c r="AJ3738" s="199">
        <f>_xll.xlShmInterpRateFwd(curveName,AI3738,,5,AI3739)</f>
        <v>1.1100211776515689E-2</v>
      </c>
    </row>
    <row r="3739" spans="34:36" ht="11.25" customHeight="1" x14ac:dyDescent="0.25">
      <c r="AH3739" s="198" t="s">
        <v>135</v>
      </c>
      <c r="AI3739" s="156">
        <f>_xll.qlCalendarAdvance("TARGET",AI3738,AH3739,"mf")</f>
        <v>62264</v>
      </c>
      <c r="AJ3739" s="199">
        <f>_xll.xlShmInterpRateFwd(curveName,AI3739,,5,AI3740)</f>
        <v>1.1102023677556437E-2</v>
      </c>
    </row>
    <row r="3740" spans="34:36" ht="11.25" customHeight="1" x14ac:dyDescent="0.25">
      <c r="AH3740" s="198" t="s">
        <v>135</v>
      </c>
      <c r="AI3740" s="156">
        <f>_xll.qlCalendarAdvance("TARGET",AI3739,AH3740,"mf")</f>
        <v>62271</v>
      </c>
      <c r="AJ3740" s="199">
        <f>_xll.xlShmInterpRateFwd(curveName,AI3740,,5,AI3741)</f>
        <v>1.1103829359837144E-2</v>
      </c>
    </row>
    <row r="3741" spans="34:36" ht="11.25" customHeight="1" x14ac:dyDescent="0.25">
      <c r="AH3741" s="198" t="s">
        <v>135</v>
      </c>
      <c r="AI3741" s="156">
        <f>_xll.qlCalendarAdvance("TARGET",AI3740,AH3741,"mf")</f>
        <v>62278</v>
      </c>
      <c r="AJ3741" s="199">
        <f>_xll.xlShmInterpRateFwd(curveName,AI3741,,5,AI3742)</f>
        <v>1.110562880891834E-2</v>
      </c>
    </row>
    <row r="3742" spans="34:36" ht="11.25" customHeight="1" x14ac:dyDescent="0.25">
      <c r="AH3742" s="198" t="s">
        <v>135</v>
      </c>
      <c r="AI3742" s="156">
        <f>_xll.qlCalendarAdvance("TARGET",AI3741,AH3742,"mf")</f>
        <v>62285</v>
      </c>
      <c r="AJ3742" s="199">
        <f>_xll.xlShmInterpRateFwd(curveName,AI3742,,5,AI3743)</f>
        <v>1.1107422010366345E-2</v>
      </c>
    </row>
    <row r="3743" spans="34:36" ht="11.25" customHeight="1" x14ac:dyDescent="0.25">
      <c r="AH3743" s="198" t="s">
        <v>135</v>
      </c>
      <c r="AI3743" s="156">
        <f>_xll.qlCalendarAdvance("TARGET",AI3742,AH3743,"mf")</f>
        <v>62292</v>
      </c>
      <c r="AJ3743" s="199">
        <f>_xll.xlShmInterpRateFwd(curveName,AI3743,,5,AI3744)</f>
        <v>1.1109208949759079E-2</v>
      </c>
    </row>
    <row r="3744" spans="34:36" ht="11.25" customHeight="1" x14ac:dyDescent="0.25">
      <c r="AH3744" s="198" t="s">
        <v>135</v>
      </c>
      <c r="AI3744" s="156">
        <f>_xll.qlCalendarAdvance("TARGET",AI3743,AH3744,"mf")</f>
        <v>62299</v>
      </c>
      <c r="AJ3744" s="199">
        <f>_xll.xlShmInterpRateFwd(curveName,AI3744,,5,AI3745)</f>
        <v>1.1110989612639692E-2</v>
      </c>
    </row>
    <row r="3745" spans="34:36" ht="11.25" customHeight="1" x14ac:dyDescent="0.25">
      <c r="AH3745" s="198" t="s">
        <v>135</v>
      </c>
      <c r="AI3745" s="156">
        <f>_xll.qlCalendarAdvance("TARGET",AI3744,AH3745,"mf")</f>
        <v>62306</v>
      </c>
      <c r="AJ3745" s="199">
        <f>_xll.xlShmInterpRateFwd(curveName,AI3745,,5,AI3746)</f>
        <v>1.1112763984620848E-2</v>
      </c>
    </row>
    <row r="3746" spans="34:36" ht="11.25" customHeight="1" x14ac:dyDescent="0.25">
      <c r="AH3746" s="198" t="s">
        <v>135</v>
      </c>
      <c r="AI3746" s="156">
        <f>_xll.qlCalendarAdvance("TARGET",AI3745,AH3746,"mf")</f>
        <v>62313</v>
      </c>
      <c r="AJ3746" s="199">
        <f>_xll.xlShmInterpRateFwd(curveName,AI3746,,5,AI3747)</f>
        <v>1.1114532051216746E-2</v>
      </c>
    </row>
    <row r="3747" spans="34:36" ht="11.25" customHeight="1" x14ac:dyDescent="0.25">
      <c r="AH3747" s="198" t="s">
        <v>135</v>
      </c>
      <c r="AI3747" s="156">
        <f>_xll.qlCalendarAdvance("TARGET",AI3746,AH3747,"mf")</f>
        <v>62320</v>
      </c>
      <c r="AJ3747" s="199">
        <f>_xll.xlShmInterpRateFwd(curveName,AI3747,,5,AI3748)</f>
        <v>1.1116293798045841E-2</v>
      </c>
    </row>
    <row r="3748" spans="34:36" ht="11.25" customHeight="1" x14ac:dyDescent="0.25">
      <c r="AH3748" s="198" t="s">
        <v>135</v>
      </c>
      <c r="AI3748" s="156">
        <f>_xll.qlCalendarAdvance("TARGET",AI3747,AH3748,"mf")</f>
        <v>62327</v>
      </c>
      <c r="AJ3748" s="199">
        <f>_xll.xlShmInterpRateFwd(curveName,AI3748,,5,AI3749)</f>
        <v>1.1118049210657085E-2</v>
      </c>
    </row>
    <row r="3749" spans="34:36" ht="11.25" customHeight="1" x14ac:dyDescent="0.25">
      <c r="AH3749" s="198" t="s">
        <v>135</v>
      </c>
      <c r="AI3749" s="156">
        <f>_xll.qlCalendarAdvance("TARGET",AI3748,AH3749,"mf")</f>
        <v>62334</v>
      </c>
      <c r="AJ3749" s="199">
        <f>_xll.xlShmInterpRateFwd(curveName,AI3749,,5,AI3750)</f>
        <v>1.1119798274622601E-2</v>
      </c>
    </row>
    <row r="3750" spans="34:36" ht="11.25" customHeight="1" x14ac:dyDescent="0.25">
      <c r="AH3750" s="198" t="s">
        <v>135</v>
      </c>
      <c r="AI3750" s="156">
        <f>_xll.qlCalendarAdvance("TARGET",AI3749,AH3750,"mf")</f>
        <v>62341</v>
      </c>
      <c r="AJ3750" s="199">
        <f>_xll.xlShmInterpRateFwd(curveName,AI3750,,5,AI3751)</f>
        <v>1.1121540975502926E-2</v>
      </c>
    </row>
    <row r="3751" spans="34:36" ht="11.25" customHeight="1" x14ac:dyDescent="0.25">
      <c r="AH3751" s="198" t="s">
        <v>135</v>
      </c>
      <c r="AI3751" s="156">
        <f>_xll.qlCalendarAdvance("TARGET",AI3750,AH3751,"mf")</f>
        <v>62348</v>
      </c>
      <c r="AJ3751" s="199">
        <f>_xll.xlShmInterpRateFwd(curveName,AI3751,,5,AI3752)</f>
        <v>1.1123277298881764E-2</v>
      </c>
    </row>
    <row r="3752" spans="34:36" ht="11.25" customHeight="1" x14ac:dyDescent="0.25">
      <c r="AH3752" s="198" t="s">
        <v>135</v>
      </c>
      <c r="AI3752" s="156">
        <f>_xll.qlCalendarAdvance("TARGET",AI3751,AH3752,"mf")</f>
        <v>62355</v>
      </c>
      <c r="AJ3752" s="199">
        <f>_xll.xlShmInterpRateFwd(curveName,AI3752,,5,AI3753)</f>
        <v>1.1125007230313866E-2</v>
      </c>
    </row>
    <row r="3753" spans="34:36" ht="11.25" customHeight="1" x14ac:dyDescent="0.25">
      <c r="AH3753" s="198" t="s">
        <v>135</v>
      </c>
      <c r="AI3753" s="156">
        <f>_xll.qlCalendarAdvance("TARGET",AI3752,AH3753,"mf")</f>
        <v>62362</v>
      </c>
      <c r="AJ3753" s="199">
        <f>_xll.xlShmInterpRateFwd(curveName,AI3753,,5,AI3754)</f>
        <v>1.1126730755377144E-2</v>
      </c>
    </row>
    <row r="3754" spans="34:36" ht="11.25" customHeight="1" x14ac:dyDescent="0.25">
      <c r="AH3754" s="198" t="s">
        <v>135</v>
      </c>
      <c r="AI3754" s="156">
        <f>_xll.qlCalendarAdvance("TARGET",AI3753,AH3754,"mf")</f>
        <v>62369</v>
      </c>
      <c r="AJ3754" s="199">
        <f>_xll.xlShmInterpRateFwd(curveName,AI3754,,5,AI3755)</f>
        <v>1.1128447859649518E-2</v>
      </c>
    </row>
    <row r="3755" spans="34:36" ht="11.25" customHeight="1" x14ac:dyDescent="0.25">
      <c r="AH3755" s="198" t="s">
        <v>135</v>
      </c>
      <c r="AI3755" s="156">
        <f>_xll.qlCalendarAdvance("TARGET",AI3754,AH3755,"mf")</f>
        <v>62376</v>
      </c>
      <c r="AJ3755" s="199">
        <f>_xll.xlShmInterpRateFwd(curveName,AI3755,,5,AI3756)</f>
        <v>1.1130158528679945E-2</v>
      </c>
    </row>
    <row r="3756" spans="34:36" ht="11.25" customHeight="1" x14ac:dyDescent="0.25">
      <c r="AH3756" s="198" t="s">
        <v>135</v>
      </c>
      <c r="AI3756" s="156">
        <f>_xll.qlCalendarAdvance("TARGET",AI3755,AH3756,"mf")</f>
        <v>62383</v>
      </c>
      <c r="AJ3756" s="199">
        <f>_xll.xlShmInterpRateFwd(curveName,AI3756,,5,AI3757)</f>
        <v>1.113186274806372E-2</v>
      </c>
    </row>
    <row r="3757" spans="34:36" ht="11.25" customHeight="1" x14ac:dyDescent="0.25">
      <c r="AH3757" s="198" t="s">
        <v>135</v>
      </c>
      <c r="AI3757" s="156">
        <f>_xll.qlCalendarAdvance("TARGET",AI3756,AH3757,"mf")</f>
        <v>62390</v>
      </c>
      <c r="AJ3757" s="199">
        <f>_xll.xlShmInterpRateFwd(curveName,AI3757,,5,AI3758)</f>
        <v>1.113356050333243E-2</v>
      </c>
    </row>
    <row r="3758" spans="34:36" ht="11.25" customHeight="1" x14ac:dyDescent="0.25">
      <c r="AH3758" s="198" t="s">
        <v>135</v>
      </c>
      <c r="AI3758" s="156">
        <f>_xll.qlCalendarAdvance("TARGET",AI3757,AH3758,"mf")</f>
        <v>62397</v>
      </c>
      <c r="AJ3758" s="199">
        <f>_xll.xlShmInterpRateFwd(curveName,AI3758,,5,AI3759)</f>
        <v>1.1135251780075574E-2</v>
      </c>
    </row>
    <row r="3759" spans="34:36" ht="11.25" customHeight="1" x14ac:dyDescent="0.25">
      <c r="AH3759" s="198" t="s">
        <v>135</v>
      </c>
      <c r="AI3759" s="156">
        <f>_xll.qlCalendarAdvance("TARGET",AI3758,AH3759,"mf")</f>
        <v>62404</v>
      </c>
      <c r="AJ3759" s="199">
        <f>_xll.xlShmInterpRateFwd(curveName,AI3759,,5,AI3760)</f>
        <v>1.1136936563900038E-2</v>
      </c>
    </row>
    <row r="3760" spans="34:36" ht="11.25" customHeight="1" x14ac:dyDescent="0.25">
      <c r="AH3760" s="198" t="s">
        <v>135</v>
      </c>
      <c r="AI3760" s="156">
        <f>_xll.qlCalendarAdvance("TARGET",AI3759,AH3760,"mf")</f>
        <v>62411</v>
      </c>
      <c r="AJ3760" s="199">
        <f>_xll.xlShmInterpRateFwd(curveName,AI3760,,5,AI3761)</f>
        <v>1.1138614840308449E-2</v>
      </c>
    </row>
    <row r="3761" spans="34:36" ht="11.25" customHeight="1" x14ac:dyDescent="0.25">
      <c r="AH3761" s="198" t="s">
        <v>135</v>
      </c>
      <c r="AI3761" s="156">
        <f>_xll.qlCalendarAdvance("TARGET",AI3760,AH3761,"mf")</f>
        <v>62418</v>
      </c>
      <c r="AJ3761" s="199">
        <f>_xll.xlShmInterpRateFwd(curveName,AI3761,,5,AI3762)</f>
        <v>1.1140286594913482E-2</v>
      </c>
    </row>
    <row r="3762" spans="34:36" ht="11.25" customHeight="1" x14ac:dyDescent="0.25">
      <c r="AH3762" s="198" t="s">
        <v>135</v>
      </c>
      <c r="AI3762" s="156">
        <f>_xll.qlCalendarAdvance("TARGET",AI3761,AH3762,"mf")</f>
        <v>62425</v>
      </c>
      <c r="AJ3762" s="199">
        <f>_xll.xlShmInterpRateFwd(curveName,AI3762,,5,AI3763)</f>
        <v>1.1141951813264106E-2</v>
      </c>
    </row>
    <row r="3763" spans="34:36" ht="11.25" customHeight="1" x14ac:dyDescent="0.25">
      <c r="AH3763" s="198" t="s">
        <v>135</v>
      </c>
      <c r="AI3763" s="156">
        <f>_xll.qlCalendarAdvance("TARGET",AI3762,AH3763,"mf")</f>
        <v>62432</v>
      </c>
      <c r="AJ3763" s="199">
        <f>_xll.xlShmInterpRateFwd(curveName,AI3763,,5,AI3764)</f>
        <v>1.1143610480949827E-2</v>
      </c>
    </row>
    <row r="3764" spans="34:36" ht="11.25" customHeight="1" x14ac:dyDescent="0.25">
      <c r="AH3764" s="198" t="s">
        <v>135</v>
      </c>
      <c r="AI3764" s="156">
        <f>_xll.qlCalendarAdvance("TARGET",AI3763,AH3764,"mf")</f>
        <v>62439</v>
      </c>
      <c r="AJ3764" s="199">
        <f>_xll.xlShmInterpRateFwd(curveName,AI3764,,5,AI3765)</f>
        <v>1.1145262583513824E-2</v>
      </c>
    </row>
    <row r="3765" spans="34:36" ht="11.25" customHeight="1" x14ac:dyDescent="0.25">
      <c r="AH3765" s="198" t="s">
        <v>135</v>
      </c>
      <c r="AI3765" s="156">
        <f>_xll.qlCalendarAdvance("TARGET",AI3764,AH3765,"mf")</f>
        <v>62446</v>
      </c>
      <c r="AJ3765" s="199">
        <f>_xll.xlShmInterpRateFwd(curveName,AI3765,,5,AI3766)</f>
        <v>1.1147770217612667E-2</v>
      </c>
    </row>
    <row r="3766" spans="34:36" ht="11.25" customHeight="1" x14ac:dyDescent="0.25">
      <c r="AH3766" s="198" t="s">
        <v>135</v>
      </c>
      <c r="AI3766" s="156">
        <f>_xll.qlCalendarAdvance("TARGET",AI3765,AH3766,"mf")</f>
        <v>62456</v>
      </c>
      <c r="AJ3766" s="199">
        <f>_xll.xlShmInterpRateFwd(curveName,AI3766,,5,AI3767)</f>
        <v>1.1149247411638067E-2</v>
      </c>
    </row>
    <row r="3767" spans="34:36" ht="11.25" customHeight="1" x14ac:dyDescent="0.25">
      <c r="AH3767" s="198" t="s">
        <v>135</v>
      </c>
      <c r="AI3767" s="156">
        <f>_xll.qlCalendarAdvance("TARGET",AI3766,AH3767,"mf")</f>
        <v>62463</v>
      </c>
      <c r="AJ3767" s="199">
        <f>_xll.xlShmInterpRateFwd(curveName,AI3767,,5,AI3768)</f>
        <v>1.1150876895725539E-2</v>
      </c>
    </row>
    <row r="3768" spans="34:36" ht="11.25" customHeight="1" x14ac:dyDescent="0.25">
      <c r="AH3768" s="198" t="s">
        <v>135</v>
      </c>
      <c r="AI3768" s="156">
        <f>_xll.qlCalendarAdvance("TARGET",AI3767,AH3768,"mf")</f>
        <v>62470</v>
      </c>
      <c r="AJ3768" s="199">
        <f>_xll.xlShmInterpRateFwd(curveName,AI3768,,5,AI3769)</f>
        <v>1.1152499750782413E-2</v>
      </c>
    </row>
    <row r="3769" spans="34:36" ht="11.25" customHeight="1" x14ac:dyDescent="0.25">
      <c r="AH3769" s="198" t="s">
        <v>135</v>
      </c>
      <c r="AI3769" s="156">
        <f>_xll.qlCalendarAdvance("TARGET",AI3768,AH3769,"mf")</f>
        <v>62477</v>
      </c>
      <c r="AJ3769" s="199">
        <f>_xll.xlShmInterpRateFwd(curveName,AI3769,,5,AI3770)</f>
        <v>1.1154115962398205E-2</v>
      </c>
    </row>
    <row r="3770" spans="34:36" ht="11.25" customHeight="1" x14ac:dyDescent="0.25">
      <c r="AH3770" s="198" t="s">
        <v>135</v>
      </c>
      <c r="AI3770" s="156">
        <f>_xll.qlCalendarAdvance("TARGET",AI3769,AH3770,"mf")</f>
        <v>62484</v>
      </c>
      <c r="AJ3770" s="199">
        <f>_xll.xlShmInterpRateFwd(curveName,AI3770,,5,AI3771)</f>
        <v>1.1155725516133476E-2</v>
      </c>
    </row>
    <row r="3771" spans="34:36" ht="11.25" customHeight="1" x14ac:dyDescent="0.25">
      <c r="AH3771" s="198" t="s">
        <v>135</v>
      </c>
      <c r="AI3771" s="156">
        <f>_xll.qlCalendarAdvance("TARGET",AI3770,AH3771,"mf")</f>
        <v>62491</v>
      </c>
      <c r="AJ3771" s="199">
        <f>_xll.xlShmInterpRateFwd(curveName,AI3771,,5,AI3772)</f>
        <v>1.1157328397577746E-2</v>
      </c>
    </row>
    <row r="3772" spans="34:36" ht="11.25" customHeight="1" x14ac:dyDescent="0.25">
      <c r="AH3772" s="198" t="s">
        <v>135</v>
      </c>
      <c r="AI3772" s="156">
        <f>_xll.qlCalendarAdvance("TARGET",AI3771,AH3772,"mf")</f>
        <v>62498</v>
      </c>
      <c r="AJ3772" s="199">
        <f>_xll.xlShmInterpRateFwd(curveName,AI3772,,5,AI3773)</f>
        <v>1.1158924592262625E-2</v>
      </c>
    </row>
    <row r="3773" spans="34:36" ht="11.25" customHeight="1" x14ac:dyDescent="0.25">
      <c r="AH3773" s="198" t="s">
        <v>135</v>
      </c>
      <c r="AI3773" s="156">
        <f>_xll.qlCalendarAdvance("TARGET",AI3772,AH3773,"mf")</f>
        <v>62505</v>
      </c>
      <c r="AJ3773" s="199">
        <f>_xll.xlShmInterpRateFwd(curveName,AI3773,,5,AI3774)</f>
        <v>1.1160514085795012E-2</v>
      </c>
    </row>
    <row r="3774" spans="34:36" ht="11.25" customHeight="1" x14ac:dyDescent="0.25">
      <c r="AH3774" s="198" t="s">
        <v>135</v>
      </c>
      <c r="AI3774" s="156">
        <f>_xll.qlCalendarAdvance("TARGET",AI3773,AH3774,"mf")</f>
        <v>62512</v>
      </c>
      <c r="AJ3774" s="199">
        <f>_xll.xlShmInterpRateFwd(curveName,AI3774,,5,AI3775)</f>
        <v>1.1162096863718097E-2</v>
      </c>
    </row>
    <row r="3775" spans="34:36" ht="11.25" customHeight="1" x14ac:dyDescent="0.25">
      <c r="AH3775" s="198" t="s">
        <v>135</v>
      </c>
      <c r="AI3775" s="156">
        <f>_xll.qlCalendarAdvance("TARGET",AI3774,AH3775,"mf")</f>
        <v>62519</v>
      </c>
      <c r="AJ3775" s="199">
        <f>_xll.xlShmInterpRateFwd(curveName,AI3775,,5,AI3776)</f>
        <v>1.11636729116272E-2</v>
      </c>
    </row>
    <row r="3776" spans="34:36" ht="11.25" customHeight="1" x14ac:dyDescent="0.25">
      <c r="AH3776" s="198" t="s">
        <v>135</v>
      </c>
      <c r="AI3776" s="156">
        <f>_xll.qlCalendarAdvance("TARGET",AI3775,AH3776,"mf")</f>
        <v>62526</v>
      </c>
      <c r="AJ3776" s="199">
        <f>_xll.xlShmInterpRateFwd(curveName,AI3776,,5,AI3777)</f>
        <v>1.1165242215053935E-2</v>
      </c>
    </row>
    <row r="3777" spans="34:36" ht="11.25" customHeight="1" x14ac:dyDescent="0.25">
      <c r="AH3777" s="198" t="s">
        <v>135</v>
      </c>
      <c r="AI3777" s="156">
        <f>_xll.qlCalendarAdvance("TARGET",AI3776,AH3777,"mf")</f>
        <v>62533</v>
      </c>
      <c r="AJ3777" s="199">
        <f>_xll.xlShmInterpRateFwd(curveName,AI3777,,5,AI3778)</f>
        <v>1.1166804759611001E-2</v>
      </c>
    </row>
    <row r="3778" spans="34:36" ht="11.25" customHeight="1" x14ac:dyDescent="0.25">
      <c r="AH3778" s="198" t="s">
        <v>135</v>
      </c>
      <c r="AI3778" s="156">
        <f>_xll.qlCalendarAdvance("TARGET",AI3777,AH3778,"mf")</f>
        <v>62540</v>
      </c>
      <c r="AJ3778" s="199">
        <f>_xll.xlShmInterpRateFwd(curveName,AI3778,,5,AI3779)</f>
        <v>1.1168360530830012E-2</v>
      </c>
    </row>
    <row r="3779" spans="34:36" ht="11.25" customHeight="1" x14ac:dyDescent="0.25">
      <c r="AH3779" s="198" t="s">
        <v>135</v>
      </c>
      <c r="AI3779" s="156">
        <f>_xll.qlCalendarAdvance("TARGET",AI3778,AH3779,"mf")</f>
        <v>62547</v>
      </c>
      <c r="AJ3779" s="199">
        <f>_xll.xlShmInterpRateFwd(curveName,AI3779,,5,AI3780)</f>
        <v>1.1169909514306299E-2</v>
      </c>
    </row>
    <row r="3780" spans="34:36" ht="11.25" customHeight="1" x14ac:dyDescent="0.25">
      <c r="AH3780" s="198" t="s">
        <v>135</v>
      </c>
      <c r="AI3780" s="156">
        <f>_xll.qlCalendarAdvance("TARGET",AI3779,AH3780,"mf")</f>
        <v>62554</v>
      </c>
      <c r="AJ3780" s="199">
        <f>_xll.xlShmInterpRateFwd(curveName,AI3780,,5,AI3781)</f>
        <v>1.1171451695606226E-2</v>
      </c>
    </row>
    <row r="3781" spans="34:36" ht="11.25" customHeight="1" x14ac:dyDescent="0.25">
      <c r="AH3781" s="198" t="s">
        <v>135</v>
      </c>
      <c r="AI3781" s="156">
        <f>_xll.qlCalendarAdvance("TARGET",AI3780,AH3781,"mf")</f>
        <v>62561</v>
      </c>
      <c r="AJ3781" s="199">
        <f>_xll.xlShmInterpRateFwd(curveName,AI3781,,5,AI3782)</f>
        <v>1.1173267381417712E-2</v>
      </c>
    </row>
    <row r="3782" spans="34:36" ht="11.25" customHeight="1" x14ac:dyDescent="0.25">
      <c r="AH3782" s="198" t="s">
        <v>135</v>
      </c>
      <c r="AI3782" s="156">
        <f>_xll.qlCalendarAdvance("TARGET",AI3781,AH3782,"mf")</f>
        <v>62569</v>
      </c>
      <c r="AJ3782" s="199">
        <f>_xll.xlShmInterpRateFwd(curveName,AI3782,,5,AI3783)</f>
        <v>1.1174733397375148E-2</v>
      </c>
    </row>
    <row r="3783" spans="34:36" ht="11.25" customHeight="1" x14ac:dyDescent="0.25">
      <c r="AH3783" s="198" t="s">
        <v>135</v>
      </c>
      <c r="AI3783" s="156">
        <f>_xll.qlCalendarAdvance("TARGET",AI3782,AH3783,"mf")</f>
        <v>62576</v>
      </c>
      <c r="AJ3783" s="199">
        <f>_xll.xlShmInterpRateFwd(curveName,AI3783,,5,AI3784)</f>
        <v>1.1176254106434051E-2</v>
      </c>
    </row>
    <row r="3784" spans="34:36" ht="11.25" customHeight="1" x14ac:dyDescent="0.25">
      <c r="AH3784" s="198" t="s">
        <v>135</v>
      </c>
      <c r="AI3784" s="156">
        <f>_xll.qlCalendarAdvance("TARGET",AI3783,AH3784,"mf")</f>
        <v>62583</v>
      </c>
      <c r="AJ3784" s="199">
        <f>_xll.xlShmInterpRateFwd(curveName,AI3784,,5,AI3785)</f>
        <v>1.1177767953537527E-2</v>
      </c>
    </row>
    <row r="3785" spans="34:36" ht="11.25" customHeight="1" x14ac:dyDescent="0.25">
      <c r="AH3785" s="198" t="s">
        <v>135</v>
      </c>
      <c r="AI3785" s="156">
        <f>_xll.qlCalendarAdvance("TARGET",AI3784,AH3785,"mf")</f>
        <v>62590</v>
      </c>
      <c r="AJ3785" s="199">
        <f>_xll.xlShmInterpRateFwd(curveName,AI3785,,5,AI3786)</f>
        <v>1.1179274924211415E-2</v>
      </c>
    </row>
    <row r="3786" spans="34:36" ht="11.25" customHeight="1" x14ac:dyDescent="0.25">
      <c r="AH3786" s="198" t="s">
        <v>135</v>
      </c>
      <c r="AI3786" s="156">
        <f>_xll.qlCalendarAdvance("TARGET",AI3785,AH3786,"mf")</f>
        <v>62597</v>
      </c>
      <c r="AJ3786" s="199">
        <f>_xll.xlShmInterpRateFwd(curveName,AI3786,,5,AI3787)</f>
        <v>1.1180775004080009E-2</v>
      </c>
    </row>
    <row r="3787" spans="34:36" ht="11.25" customHeight="1" x14ac:dyDescent="0.25">
      <c r="AH3787" s="198" t="s">
        <v>135</v>
      </c>
      <c r="AI3787" s="156">
        <f>_xll.qlCalendarAdvance("TARGET",AI3786,AH3787,"mf")</f>
        <v>62604</v>
      </c>
      <c r="AJ3787" s="199">
        <f>_xll.xlShmInterpRateFwd(curveName,AI3787,,5,AI3788)</f>
        <v>1.1182268178680741E-2</v>
      </c>
    </row>
    <row r="3788" spans="34:36" ht="11.25" customHeight="1" x14ac:dyDescent="0.25">
      <c r="AH3788" s="198" t="s">
        <v>135</v>
      </c>
      <c r="AI3788" s="156">
        <f>_xll.qlCalendarAdvance("TARGET",AI3787,AH3788,"mf")</f>
        <v>62611</v>
      </c>
      <c r="AJ3788" s="199">
        <f>_xll.xlShmInterpRateFwd(curveName,AI3788,,5,AI3789)</f>
        <v>1.1183754433603163E-2</v>
      </c>
    </row>
    <row r="3789" spans="34:36" ht="11.25" customHeight="1" x14ac:dyDescent="0.25">
      <c r="AH3789" s="198" t="s">
        <v>135</v>
      </c>
      <c r="AI3789" s="156">
        <f>_xll.qlCalendarAdvance("TARGET",AI3788,AH3789,"mf")</f>
        <v>62618</v>
      </c>
      <c r="AJ3789" s="199">
        <f>_xll.xlShmInterpRateFwd(curveName,AI3789,,5,AI3790)</f>
        <v>1.1185233754384705E-2</v>
      </c>
    </row>
    <row r="3790" spans="34:36" ht="11.25" customHeight="1" x14ac:dyDescent="0.25">
      <c r="AH3790" s="198" t="s">
        <v>135</v>
      </c>
      <c r="AI3790" s="156">
        <f>_xll.qlCalendarAdvance("TARGET",AI3789,AH3790,"mf")</f>
        <v>62625</v>
      </c>
      <c r="AJ3790" s="199">
        <f>_xll.xlShmInterpRateFwd(curveName,AI3790,,5,AI3791)</f>
        <v>1.11867061266323E-2</v>
      </c>
    </row>
    <row r="3791" spans="34:36" ht="11.25" customHeight="1" x14ac:dyDescent="0.25">
      <c r="AH3791" s="198" t="s">
        <v>135</v>
      </c>
      <c r="AI3791" s="156">
        <f>_xll.qlCalendarAdvance("TARGET",AI3790,AH3791,"mf")</f>
        <v>62632</v>
      </c>
      <c r="AJ3791" s="199">
        <f>_xll.xlShmInterpRateFwd(curveName,AI3791,,5,AI3792)</f>
        <v>1.1188171535894964E-2</v>
      </c>
    </row>
    <row r="3792" spans="34:36" ht="11.25" customHeight="1" x14ac:dyDescent="0.25">
      <c r="AH3792" s="198" t="s">
        <v>135</v>
      </c>
      <c r="AI3792" s="156">
        <f>_xll.qlCalendarAdvance("TARGET",AI3791,AH3792,"mf")</f>
        <v>62639</v>
      </c>
      <c r="AJ3792" s="199">
        <f>_xll.xlShmInterpRateFwd(curveName,AI3792,,5,AI3793)</f>
        <v>1.1189629967739097E-2</v>
      </c>
    </row>
    <row r="3793" spans="34:36" ht="11.25" customHeight="1" x14ac:dyDescent="0.25">
      <c r="AH3793" s="198" t="s">
        <v>135</v>
      </c>
      <c r="AI3793" s="156">
        <f>_xll.qlCalendarAdvance("TARGET",AI3792,AH3793,"mf")</f>
        <v>62646</v>
      </c>
      <c r="AJ3793" s="199">
        <f>_xll.xlShmInterpRateFwd(curveName,AI3793,,5,AI3794)</f>
        <v>1.1191081407748469E-2</v>
      </c>
    </row>
    <row r="3794" spans="34:36" ht="11.25" customHeight="1" x14ac:dyDescent="0.25">
      <c r="AH3794" s="198" t="s">
        <v>135</v>
      </c>
      <c r="AI3794" s="156">
        <f>_xll.qlCalendarAdvance("TARGET",AI3793,AH3794,"mf")</f>
        <v>62653</v>
      </c>
      <c r="AJ3794" s="199">
        <f>_xll.xlShmInterpRateFwd(curveName,AI3794,,5,AI3795)</f>
        <v>1.1192525841489482E-2</v>
      </c>
    </row>
    <row r="3795" spans="34:36" ht="11.25" customHeight="1" x14ac:dyDescent="0.25">
      <c r="AH3795" s="198" t="s">
        <v>135</v>
      </c>
      <c r="AI3795" s="156">
        <f>_xll.qlCalendarAdvance("TARGET",AI3794,AH3795,"mf")</f>
        <v>62660</v>
      </c>
      <c r="AJ3795" s="199">
        <f>_xll.xlShmInterpRateFwd(curveName,AI3795,,5,AI3796)</f>
        <v>1.119396325449379E-2</v>
      </c>
    </row>
    <row r="3796" spans="34:36" ht="11.25" customHeight="1" x14ac:dyDescent="0.25">
      <c r="AH3796" s="198" t="s">
        <v>135</v>
      </c>
      <c r="AI3796" s="156">
        <f>_xll.qlCalendarAdvance("TARGET",AI3795,AH3796,"mf")</f>
        <v>62667</v>
      </c>
      <c r="AJ3796" s="199">
        <f>_xll.xlShmInterpRateFwd(curveName,AI3796,,5,AI3797)</f>
        <v>1.1195393632403086E-2</v>
      </c>
    </row>
    <row r="3797" spans="34:36" ht="11.25" customHeight="1" x14ac:dyDescent="0.25">
      <c r="AH3797" s="198" t="s">
        <v>135</v>
      </c>
      <c r="AI3797" s="156">
        <f>_xll.qlCalendarAdvance("TARGET",AI3796,AH3797,"mf")</f>
        <v>62674</v>
      </c>
      <c r="AJ3797" s="199">
        <f>_xll.xlShmInterpRateFwd(curveName,AI3797,,5,AI3798)</f>
        <v>1.1196816960725869E-2</v>
      </c>
    </row>
    <row r="3798" spans="34:36" ht="11.25" customHeight="1" x14ac:dyDescent="0.25">
      <c r="AH3798" s="198" t="s">
        <v>135</v>
      </c>
      <c r="AI3798" s="156">
        <f>_xll.qlCalendarAdvance("TARGET",AI3797,AH3798,"mf")</f>
        <v>62681</v>
      </c>
      <c r="AJ3798" s="199">
        <f>_xll.xlShmInterpRateFwd(curveName,AI3798,,5,AI3799)</f>
        <v>1.1198233225057499E-2</v>
      </c>
    </row>
    <row r="3799" spans="34:36" ht="11.25" customHeight="1" x14ac:dyDescent="0.25">
      <c r="AH3799" s="198" t="s">
        <v>135</v>
      </c>
      <c r="AI3799" s="156">
        <f>_xll.qlCalendarAdvance("TARGET",AI3798,AH3799,"mf")</f>
        <v>62688</v>
      </c>
      <c r="AJ3799" s="199">
        <f>_xll.xlShmInterpRateFwd(curveName,AI3799,,5,AI3800)</f>
        <v>1.1199642410958603E-2</v>
      </c>
    </row>
    <row r="3800" spans="34:36" ht="11.25" customHeight="1" x14ac:dyDescent="0.25">
      <c r="AH3800" s="198" t="s">
        <v>135</v>
      </c>
      <c r="AI3800" s="156">
        <f>_xll.qlCalendarAdvance("TARGET",AI3799,AH3800,"mf")</f>
        <v>62695</v>
      </c>
      <c r="AJ3800" s="199">
        <f>_xll.xlShmInterpRateFwd(curveName,AI3800,,5,AI3801)</f>
        <v>1.1201044504012971E-2</v>
      </c>
    </row>
    <row r="3801" spans="34:36" ht="11.25" customHeight="1" x14ac:dyDescent="0.25">
      <c r="AH3801" s="198" t="s">
        <v>135</v>
      </c>
      <c r="AI3801" s="156">
        <f>_xll.qlCalendarAdvance("TARGET",AI3800,AH3801,"mf")</f>
        <v>62702</v>
      </c>
      <c r="AJ3801" s="199">
        <f>_xll.xlShmInterpRateFwd(curveName,AI3801,,5,AI3802)</f>
        <v>1.1202439489763853E-2</v>
      </c>
    </row>
    <row r="3802" spans="34:36" ht="11.25" customHeight="1" x14ac:dyDescent="0.25">
      <c r="AH3802" s="198" t="s">
        <v>135</v>
      </c>
      <c r="AI3802" s="156">
        <f>_xll.qlCalendarAdvance("TARGET",AI3801,AH3802,"mf")</f>
        <v>62709</v>
      </c>
      <c r="AJ3802" s="199">
        <f>_xll.xlShmInterpRateFwd(curveName,AI3802,,5,AI3803)</f>
        <v>1.1203827353818214E-2</v>
      </c>
    </row>
    <row r="3803" spans="34:36" ht="11.25" customHeight="1" x14ac:dyDescent="0.25">
      <c r="AH3803" s="198" t="s">
        <v>135</v>
      </c>
      <c r="AI3803" s="156">
        <f>_xll.qlCalendarAdvance("TARGET",AI3802,AH3803,"mf")</f>
        <v>62716</v>
      </c>
      <c r="AJ3803" s="199">
        <f>_xll.xlShmInterpRateFwd(curveName,AI3803,,5,AI3804)</f>
        <v>1.120520808169035E-2</v>
      </c>
    </row>
    <row r="3804" spans="34:36" ht="11.25" customHeight="1" x14ac:dyDescent="0.25">
      <c r="AH3804" s="198" t="s">
        <v>135</v>
      </c>
      <c r="AI3804" s="156">
        <f>_xll.qlCalendarAdvance("TARGET",AI3803,AH3804,"mf")</f>
        <v>62723</v>
      </c>
      <c r="AJ3804" s="199">
        <f>_xll.xlShmInterpRateFwd(curveName,AI3804,,5,AI3805)</f>
        <v>1.1206581659010399E-2</v>
      </c>
    </row>
    <row r="3805" spans="34:36" ht="11.25" customHeight="1" x14ac:dyDescent="0.25">
      <c r="AH3805" s="198" t="s">
        <v>135</v>
      </c>
      <c r="AI3805" s="156">
        <f>_xll.qlCalendarAdvance("TARGET",AI3804,AH3805,"mf")</f>
        <v>62730</v>
      </c>
      <c r="AJ3805" s="199">
        <f>_xll.xlShmInterpRateFwd(curveName,AI3805,,5,AI3806)</f>
        <v>1.120794807130425E-2</v>
      </c>
    </row>
    <row r="3806" spans="34:36" ht="11.25" customHeight="1" x14ac:dyDescent="0.25">
      <c r="AH3806" s="198" t="s">
        <v>135</v>
      </c>
      <c r="AI3806" s="156">
        <f>_xll.qlCalendarAdvance("TARGET",AI3805,AH3806,"mf")</f>
        <v>62737</v>
      </c>
      <c r="AJ3806" s="199">
        <f>_xll.xlShmInterpRateFwd(curveName,AI3806,,5,AI3807)</f>
        <v>1.1209307304161496E-2</v>
      </c>
    </row>
    <row r="3807" spans="34:36" ht="11.25" customHeight="1" x14ac:dyDescent="0.25">
      <c r="AH3807" s="198" t="s">
        <v>135</v>
      </c>
      <c r="AI3807" s="156">
        <f>_xll.qlCalendarAdvance("TARGET",AI3806,AH3807,"mf")</f>
        <v>62744</v>
      </c>
      <c r="AJ3807" s="199">
        <f>_xll.xlShmInterpRateFwd(curveName,AI3807,,5,AI3808)</f>
        <v>1.1210659343154371E-2</v>
      </c>
    </row>
    <row r="3808" spans="34:36" ht="11.25" customHeight="1" x14ac:dyDescent="0.25">
      <c r="AH3808" s="198" t="s">
        <v>135</v>
      </c>
      <c r="AI3808" s="156">
        <f>_xll.qlCalendarAdvance("TARGET",AI3807,AH3808,"mf")</f>
        <v>62751</v>
      </c>
      <c r="AJ3808" s="199">
        <f>_xll.xlShmInterpRateFwd(curveName,AI3808,,5,AI3809)</f>
        <v>1.1212004173831934E-2</v>
      </c>
    </row>
    <row r="3809" spans="34:36" ht="11.25" customHeight="1" x14ac:dyDescent="0.25">
      <c r="AH3809" s="198" t="s">
        <v>135</v>
      </c>
      <c r="AI3809" s="156">
        <f>_xll.qlCalendarAdvance("TARGET",AI3808,AH3809,"mf")</f>
        <v>62758</v>
      </c>
      <c r="AJ3809" s="199">
        <f>_xll.xlShmInterpRateFwd(curveName,AI3809,,5,AI3810)</f>
        <v>1.1213341781783797E-2</v>
      </c>
    </row>
    <row r="3810" spans="34:36" ht="11.25" customHeight="1" x14ac:dyDescent="0.25">
      <c r="AH3810" s="198" t="s">
        <v>135</v>
      </c>
      <c r="AI3810" s="156">
        <f>_xll.qlCalendarAdvance("TARGET",AI3809,AH3810,"mf")</f>
        <v>62765</v>
      </c>
      <c r="AJ3810" s="199">
        <f>_xll.xlShmInterpRateFwd(curveName,AI3810,,5,AI3811)</f>
        <v>1.1214672152570606E-2</v>
      </c>
    </row>
    <row r="3811" spans="34:36" ht="11.25" customHeight="1" x14ac:dyDescent="0.25">
      <c r="AH3811" s="198" t="s">
        <v>135</v>
      </c>
      <c r="AI3811" s="156">
        <f>_xll.qlCalendarAdvance("TARGET",AI3810,AH3811,"mf")</f>
        <v>62772</v>
      </c>
      <c r="AJ3811" s="199">
        <f>_xll.xlShmInterpRateFwd(curveName,AI3811,,5,AI3812)</f>
        <v>1.1215995271753024E-2</v>
      </c>
    </row>
    <row r="3812" spans="34:36" ht="11.25" customHeight="1" x14ac:dyDescent="0.25">
      <c r="AH3812" s="198" t="s">
        <v>135</v>
      </c>
      <c r="AI3812" s="156">
        <f>_xll.qlCalendarAdvance("TARGET",AI3811,AH3812,"mf")</f>
        <v>62779</v>
      </c>
      <c r="AJ3812" s="199">
        <f>_xll.xlShmInterpRateFwd(curveName,AI3812,,5,AI3813)</f>
        <v>1.1217311124926455E-2</v>
      </c>
    </row>
    <row r="3813" spans="34:36" ht="11.25" customHeight="1" x14ac:dyDescent="0.25">
      <c r="AH3813" s="198" t="s">
        <v>135</v>
      </c>
      <c r="AI3813" s="156">
        <f>_xll.qlCalendarAdvance("TARGET",AI3812,AH3813,"mf")</f>
        <v>62786</v>
      </c>
      <c r="AJ3813" s="199">
        <f>_xll.xlShmInterpRateFwd(curveName,AI3813,,5,AI3814)</f>
        <v>1.1218619697634187E-2</v>
      </c>
    </row>
    <row r="3814" spans="34:36" ht="11.25" customHeight="1" x14ac:dyDescent="0.25">
      <c r="AH3814" s="198" t="s">
        <v>135</v>
      </c>
      <c r="AI3814" s="156">
        <f>_xll.qlCalendarAdvance("TARGET",AI3813,AH3814,"mf")</f>
        <v>62793</v>
      </c>
      <c r="AJ3814" s="199">
        <f>_xll.xlShmInterpRateFwd(curveName,AI3814,,5,AI3815)</f>
        <v>1.1219920975465847E-2</v>
      </c>
    </row>
    <row r="3815" spans="34:36" ht="11.25" customHeight="1" x14ac:dyDescent="0.25">
      <c r="AH3815" s="198" t="s">
        <v>135</v>
      </c>
      <c r="AI3815" s="156">
        <f>_xll.qlCalendarAdvance("TARGET",AI3814,AH3815,"mf")</f>
        <v>62800</v>
      </c>
      <c r="AJ3815" s="199">
        <f>_xll.xlShmInterpRateFwd(curveName,AI3815,,5,AI3816)</f>
        <v>1.1221214943970517E-2</v>
      </c>
    </row>
    <row r="3816" spans="34:36" ht="11.25" customHeight="1" x14ac:dyDescent="0.25">
      <c r="AH3816" s="198" t="s">
        <v>135</v>
      </c>
      <c r="AI3816" s="156">
        <f>_xll.qlCalendarAdvance("TARGET",AI3815,AH3816,"mf")</f>
        <v>62807</v>
      </c>
      <c r="AJ3816" s="199">
        <f>_xll.xlShmInterpRateFwd(curveName,AI3816,,5,AI3817)</f>
        <v>1.1222501588732033E-2</v>
      </c>
    </row>
    <row r="3817" spans="34:36" ht="11.25" customHeight="1" x14ac:dyDescent="0.25">
      <c r="AH3817" s="198" t="s">
        <v>135</v>
      </c>
      <c r="AI3817" s="156">
        <f>_xll.qlCalendarAdvance("TARGET",AI3816,AH3817,"mf")</f>
        <v>62814</v>
      </c>
      <c r="AJ3817" s="199">
        <f>_xll.xlShmInterpRateFwd(curveName,AI3817,,5,AI3818)</f>
        <v>1.1223780895311073E-2</v>
      </c>
    </row>
    <row r="3818" spans="34:36" ht="11.25" customHeight="1" x14ac:dyDescent="0.25">
      <c r="AH3818" s="198" t="s">
        <v>135</v>
      </c>
      <c r="AI3818" s="156">
        <f>_xll.qlCalendarAdvance("TARGET",AI3817,AH3818,"mf")</f>
        <v>62821</v>
      </c>
      <c r="AJ3818" s="199">
        <f>_xll.xlShmInterpRateFwd(curveName,AI3818,,5,AI3819)</f>
        <v>1.1225052849279899E-2</v>
      </c>
    </row>
    <row r="3819" spans="34:36" ht="11.25" customHeight="1" x14ac:dyDescent="0.25">
      <c r="AH3819" s="198" t="s">
        <v>135</v>
      </c>
      <c r="AI3819" s="156">
        <f>_xll.qlCalendarAdvance("TARGET",AI3818,AH3819,"mf")</f>
        <v>62828</v>
      </c>
      <c r="AJ3819" s="199">
        <f>_xll.xlShmInterpRateFwd(curveName,AI3819,,5,AI3820)</f>
        <v>1.1226317436216568E-2</v>
      </c>
    </row>
    <row r="3820" spans="34:36" ht="11.25" customHeight="1" x14ac:dyDescent="0.25">
      <c r="AH3820" s="198" t="s">
        <v>135</v>
      </c>
      <c r="AI3820" s="156">
        <f>_xll.qlCalendarAdvance("TARGET",AI3819,AH3820,"mf")</f>
        <v>62835</v>
      </c>
      <c r="AJ3820" s="199">
        <f>_xll.xlShmInterpRateFwd(curveName,AI3820,,5,AI3821)</f>
        <v>1.1227574641675972E-2</v>
      </c>
    </row>
    <row r="3821" spans="34:36" ht="11.25" customHeight="1" x14ac:dyDescent="0.25">
      <c r="AH3821" s="198" t="s">
        <v>135</v>
      </c>
      <c r="AI3821" s="156">
        <f>_xll.qlCalendarAdvance("TARGET",AI3820,AH3821,"mf")</f>
        <v>62842</v>
      </c>
      <c r="AJ3821" s="199">
        <f>_xll.xlShmInterpRateFwd(curveName,AI3821,,5,AI3822)</f>
        <v>1.1228824451236174E-2</v>
      </c>
    </row>
    <row r="3822" spans="34:36" ht="11.25" customHeight="1" x14ac:dyDescent="0.25">
      <c r="AH3822" s="198" t="s">
        <v>135</v>
      </c>
      <c r="AI3822" s="156">
        <f>_xll.qlCalendarAdvance("TARGET",AI3821,AH3822,"mf")</f>
        <v>62849</v>
      </c>
      <c r="AJ3822" s="199">
        <f>_xll.xlShmInterpRateFwd(curveName,AI3822,,5,AI3823)</f>
        <v>1.1230066850463662E-2</v>
      </c>
    </row>
    <row r="3823" spans="34:36" ht="11.25" customHeight="1" x14ac:dyDescent="0.25">
      <c r="AH3823" s="198" t="s">
        <v>135</v>
      </c>
      <c r="AI3823" s="156">
        <f>_xll.qlCalendarAdvance("TARGET",AI3822,AH3823,"mf")</f>
        <v>62856</v>
      </c>
      <c r="AJ3823" s="199">
        <f>_xll.xlShmInterpRateFwd(curveName,AI3823,,5,AI3824)</f>
        <v>1.1231301824953877E-2</v>
      </c>
    </row>
    <row r="3824" spans="34:36" ht="11.25" customHeight="1" x14ac:dyDescent="0.25">
      <c r="AH3824" s="198" t="s">
        <v>135</v>
      </c>
      <c r="AI3824" s="156">
        <f>_xll.qlCalendarAdvance("TARGET",AI3823,AH3824,"mf")</f>
        <v>62863</v>
      </c>
      <c r="AJ3824" s="199">
        <f>_xll.xlShmInterpRateFwd(curveName,AI3824,,5,AI3825)</f>
        <v>1.1232529360209603E-2</v>
      </c>
    </row>
    <row r="3825" spans="34:36" ht="11.25" customHeight="1" x14ac:dyDescent="0.25">
      <c r="AH3825" s="198" t="s">
        <v>135</v>
      </c>
      <c r="AI3825" s="156">
        <f>_xll.qlCalendarAdvance("TARGET",AI3824,AH3825,"mf")</f>
        <v>62870</v>
      </c>
      <c r="AJ3825" s="199">
        <f>_xll.xlShmInterpRateFwd(curveName,AI3825,,5,AI3826)</f>
        <v>1.1233749441866838E-2</v>
      </c>
    </row>
    <row r="3826" spans="34:36" ht="11.25" customHeight="1" x14ac:dyDescent="0.25">
      <c r="AH3826" s="198" t="s">
        <v>135</v>
      </c>
      <c r="AI3826" s="156">
        <f>_xll.qlCalendarAdvance("TARGET",AI3825,AH3826,"mf")</f>
        <v>62877</v>
      </c>
      <c r="AJ3826" s="199">
        <f>_xll.xlShmInterpRateFwd(curveName,AI3826,,5,AI3827)</f>
        <v>1.1234962055463118E-2</v>
      </c>
    </row>
    <row r="3827" spans="34:36" ht="11.25" customHeight="1" x14ac:dyDescent="0.25">
      <c r="AH3827" s="198" t="s">
        <v>135</v>
      </c>
      <c r="AI3827" s="156">
        <f>_xll.qlCalendarAdvance("TARGET",AI3826,AH3827,"mf")</f>
        <v>62884</v>
      </c>
      <c r="AJ3827" s="199">
        <f>_xll.xlShmInterpRateFwd(curveName,AI3827,,5,AI3828)</f>
        <v>1.1236167186593905E-2</v>
      </c>
    </row>
    <row r="3828" spans="34:36" ht="11.25" customHeight="1" x14ac:dyDescent="0.25">
      <c r="AH3828" s="198" t="s">
        <v>135</v>
      </c>
      <c r="AI3828" s="156">
        <f>_xll.qlCalendarAdvance("TARGET",AI3827,AH3828,"mf")</f>
        <v>62891</v>
      </c>
      <c r="AJ3828" s="199">
        <f>_xll.xlShmInterpRateFwd(curveName,AI3828,,5,AI3829)</f>
        <v>1.1237364820773581E-2</v>
      </c>
    </row>
    <row r="3829" spans="34:36" ht="11.25" customHeight="1" x14ac:dyDescent="0.25">
      <c r="AH3829" s="198" t="s">
        <v>135</v>
      </c>
      <c r="AI3829" s="156">
        <f>_xll.qlCalendarAdvance("TARGET",AI3828,AH3829,"mf")</f>
        <v>62898</v>
      </c>
      <c r="AJ3829" s="199">
        <f>_xll.xlShmInterpRateFwd(curveName,AI3829,,5,AI3830)</f>
        <v>1.1238554943632359E-2</v>
      </c>
    </row>
    <row r="3830" spans="34:36" ht="11.25" customHeight="1" x14ac:dyDescent="0.25">
      <c r="AH3830" s="198" t="s">
        <v>135</v>
      </c>
      <c r="AI3830" s="156">
        <f>_xll.qlCalendarAdvance("TARGET",AI3829,AH3830,"mf")</f>
        <v>62905</v>
      </c>
      <c r="AJ3830" s="199">
        <f>_xll.xlShmInterpRateFwd(curveName,AI3830,,5,AI3831)</f>
        <v>1.1239737540719384E-2</v>
      </c>
    </row>
    <row r="3831" spans="34:36" ht="11.25" customHeight="1" x14ac:dyDescent="0.25">
      <c r="AH3831" s="198" t="s">
        <v>135</v>
      </c>
      <c r="AI3831" s="156">
        <f>_xll.qlCalendarAdvance("TARGET",AI3830,AH3831,"mf")</f>
        <v>62912</v>
      </c>
      <c r="AJ3831" s="199">
        <f>_xll.xlShmInterpRateFwd(curveName,AI3831,,5,AI3832)</f>
        <v>1.1240912597589586E-2</v>
      </c>
    </row>
    <row r="3832" spans="34:36" ht="11.25" customHeight="1" x14ac:dyDescent="0.25">
      <c r="AH3832" s="198" t="s">
        <v>135</v>
      </c>
      <c r="AI3832" s="156">
        <f>_xll.qlCalendarAdvance("TARGET",AI3831,AH3832,"mf")</f>
        <v>62919</v>
      </c>
      <c r="AJ3832" s="199">
        <f>_xll.xlShmInterpRateFwd(curveName,AI3832,,5,AI3833)</f>
        <v>1.1242080099821073E-2</v>
      </c>
    </row>
    <row r="3833" spans="34:36" ht="11.25" customHeight="1" x14ac:dyDescent="0.25">
      <c r="AH3833" s="198" t="s">
        <v>135</v>
      </c>
      <c r="AI3833" s="156">
        <f>_xll.qlCalendarAdvance("TARGET",AI3832,AH3833,"mf")</f>
        <v>62926</v>
      </c>
      <c r="AJ3833" s="199">
        <f>_xll.xlShmInterpRateFwd(curveName,AI3833,,5,AI3834)</f>
        <v>1.1243240032980367E-2</v>
      </c>
    </row>
    <row r="3834" spans="34:36" ht="11.25" customHeight="1" x14ac:dyDescent="0.25">
      <c r="AH3834" s="198" t="s">
        <v>135</v>
      </c>
      <c r="AI3834" s="156">
        <f>_xll.qlCalendarAdvance("TARGET",AI3833,AH3834,"mf")</f>
        <v>62933</v>
      </c>
      <c r="AJ3834" s="199">
        <f>_xll.xlShmInterpRateFwd(curveName,AI3834,,5,AI3835)</f>
        <v>1.1244392382662956E-2</v>
      </c>
    </row>
    <row r="3835" spans="34:36" ht="11.25" customHeight="1" x14ac:dyDescent="0.25">
      <c r="AH3835" s="198" t="s">
        <v>135</v>
      </c>
      <c r="AI3835" s="156">
        <f>_xll.qlCalendarAdvance("TARGET",AI3834,AH3835,"mf")</f>
        <v>62940</v>
      </c>
      <c r="AJ3835" s="199">
        <f>_xll.xlShmInterpRateFwd(curveName,AI3835,,5,AI3836)</f>
        <v>1.1245537134389041E-2</v>
      </c>
    </row>
    <row r="3836" spans="34:36" ht="11.25" customHeight="1" x14ac:dyDescent="0.25">
      <c r="AH3836" s="198" t="s">
        <v>135</v>
      </c>
      <c r="AI3836" s="156">
        <f>_xll.qlCalendarAdvance("TARGET",AI3835,AH3836,"mf")</f>
        <v>62947</v>
      </c>
      <c r="AJ3836" s="199">
        <f>_xll.xlShmInterpRateFwd(curveName,AI3836,,5,AI3837)</f>
        <v>1.1246674273765703E-2</v>
      </c>
    </row>
    <row r="3837" spans="34:36" ht="11.25" customHeight="1" x14ac:dyDescent="0.25">
      <c r="AH3837" s="198" t="s">
        <v>135</v>
      </c>
      <c r="AI3837" s="156">
        <f>_xll.qlCalendarAdvance("TARGET",AI3836,AH3837,"mf")</f>
        <v>62954</v>
      </c>
      <c r="AJ3837" s="199">
        <f>_xll.xlShmInterpRateFwd(curveName,AI3837,,5,AI3838)</f>
        <v>1.124780378635948E-2</v>
      </c>
    </row>
    <row r="3838" spans="34:36" ht="11.25" customHeight="1" x14ac:dyDescent="0.25">
      <c r="AH3838" s="198" t="s">
        <v>135</v>
      </c>
      <c r="AI3838" s="156">
        <f>_xll.qlCalendarAdvance("TARGET",AI3837,AH3838,"mf")</f>
        <v>62961</v>
      </c>
      <c r="AJ3838" s="199">
        <f>_xll.xlShmInterpRateFwd(curveName,AI3838,,5,AI3839)</f>
        <v>1.1248925657731126E-2</v>
      </c>
    </row>
    <row r="3839" spans="34:36" ht="11.25" customHeight="1" x14ac:dyDescent="0.25">
      <c r="AH3839" s="198" t="s">
        <v>135</v>
      </c>
      <c r="AI3839" s="156">
        <f>_xll.qlCalendarAdvance("TARGET",AI3838,AH3839,"mf")</f>
        <v>62968</v>
      </c>
      <c r="AJ3839" s="199">
        <f>_xll.xlShmInterpRateFwd(curveName,AI3839,,5,AI3840)</f>
        <v>1.1250039873447193E-2</v>
      </c>
    </row>
    <row r="3840" spans="34:36" ht="11.25" customHeight="1" x14ac:dyDescent="0.25">
      <c r="AH3840" s="198" t="s">
        <v>135</v>
      </c>
      <c r="AI3840" s="156">
        <f>_xll.qlCalendarAdvance("TARGET",AI3839,AH3840,"mf")</f>
        <v>62975</v>
      </c>
      <c r="AJ3840" s="199">
        <f>_xll.xlShmInterpRateFwd(curveName,AI3840,,5,AI3841)</f>
        <v>1.1251146419080029E-2</v>
      </c>
    </row>
    <row r="3841" spans="34:36" ht="11.25" customHeight="1" x14ac:dyDescent="0.25">
      <c r="AH3841" s="198" t="s">
        <v>135</v>
      </c>
      <c r="AI3841" s="156">
        <f>_xll.qlCalendarAdvance("TARGET",AI3840,AH3841,"mf")</f>
        <v>62982</v>
      </c>
      <c r="AJ3841" s="199">
        <f>_xll.xlShmInterpRateFwd(curveName,AI3841,,5,AI3842)</f>
        <v>1.125224528019619E-2</v>
      </c>
    </row>
    <row r="3842" spans="34:36" ht="11.25" customHeight="1" x14ac:dyDescent="0.25">
      <c r="AH3842" s="198" t="s">
        <v>135</v>
      </c>
      <c r="AI3842" s="156">
        <f>_xll.qlCalendarAdvance("TARGET",AI3841,AH3842,"mf")</f>
        <v>62989</v>
      </c>
      <c r="AJ3842" s="199">
        <f>_xll.xlShmInterpRateFwd(curveName,AI3842,,5,AI3843)</f>
        <v>1.1253336442373823E-2</v>
      </c>
    </row>
    <row r="3843" spans="34:36" ht="11.25" customHeight="1" x14ac:dyDescent="0.25">
      <c r="AH3843" s="198" t="s">
        <v>135</v>
      </c>
      <c r="AI3843" s="156">
        <f>_xll.qlCalendarAdvance("TARGET",AI3842,AH3843,"mf")</f>
        <v>62996</v>
      </c>
      <c r="AJ3843" s="199">
        <f>_xll.xlShmInterpRateFwd(curveName,AI3843,,5,AI3844)</f>
        <v>1.1254419891185285E-2</v>
      </c>
    </row>
    <row r="3844" spans="34:36" ht="11.25" customHeight="1" x14ac:dyDescent="0.25">
      <c r="AH3844" s="198" t="s">
        <v>135</v>
      </c>
      <c r="AI3844" s="156">
        <f>_xll.qlCalendarAdvance("TARGET",AI3843,AH3844,"mf")</f>
        <v>63003</v>
      </c>
      <c r="AJ3844" s="199">
        <f>_xll.xlShmInterpRateFwd(curveName,AI3844,,5,AI3845)</f>
        <v>1.1255495612179776E-2</v>
      </c>
    </row>
    <row r="3845" spans="34:36" ht="11.25" customHeight="1" x14ac:dyDescent="0.25">
      <c r="AH3845" s="198" t="s">
        <v>135</v>
      </c>
      <c r="AI3845" s="156">
        <f>_xll.qlCalendarAdvance("TARGET",AI3844,AH3845,"mf")</f>
        <v>63010</v>
      </c>
      <c r="AJ3845" s="199">
        <f>_xll.xlShmInterpRateFwd(curveName,AI3845,,5,AI3846)</f>
        <v>1.1256563590947037E-2</v>
      </c>
    </row>
    <row r="3846" spans="34:36" ht="11.25" customHeight="1" x14ac:dyDescent="0.25">
      <c r="AH3846" s="198" t="s">
        <v>135</v>
      </c>
      <c r="AI3846" s="156">
        <f>_xll.qlCalendarAdvance("TARGET",AI3845,AH3846,"mf")</f>
        <v>63017</v>
      </c>
      <c r="AJ3846" s="199">
        <f>_xll.xlShmInterpRateFwd(curveName,AI3846,,5,AI3847)</f>
        <v>1.1257623813047856E-2</v>
      </c>
    </row>
    <row r="3847" spans="34:36" ht="11.25" customHeight="1" x14ac:dyDescent="0.25">
      <c r="AH3847" s="198" t="s">
        <v>135</v>
      </c>
      <c r="AI3847" s="156">
        <f>_xll.qlCalendarAdvance("TARGET",AI3846,AH3847,"mf")</f>
        <v>63024</v>
      </c>
      <c r="AJ3847" s="199">
        <f>_xll.xlShmInterpRateFwd(curveName,AI3847,,5,AI3848)</f>
        <v>1.1258676264054614E-2</v>
      </c>
    </row>
    <row r="3848" spans="34:36" ht="11.25" customHeight="1" x14ac:dyDescent="0.25">
      <c r="AH3848" s="198" t="s">
        <v>135</v>
      </c>
      <c r="AI3848" s="156">
        <f>_xll.qlCalendarAdvance("TARGET",AI3847,AH3848,"mf")</f>
        <v>63031</v>
      </c>
      <c r="AJ3848" s="199">
        <f>_xll.xlShmInterpRateFwd(curveName,AI3848,,5,AI3849)</f>
        <v>1.1259720929522311E-2</v>
      </c>
    </row>
    <row r="3849" spans="34:36" ht="11.25" customHeight="1" x14ac:dyDescent="0.25">
      <c r="AH3849" s="198" t="s">
        <v>135</v>
      </c>
      <c r="AI3849" s="156">
        <f>_xll.qlCalendarAdvance("TARGET",AI3848,AH3849,"mf")</f>
        <v>63038</v>
      </c>
      <c r="AJ3849" s="199">
        <f>_xll.xlShmInterpRateFwd(curveName,AI3849,,5,AI3850)</f>
        <v>1.1260757795058089E-2</v>
      </c>
    </row>
    <row r="3850" spans="34:36" ht="11.25" customHeight="1" x14ac:dyDescent="0.25">
      <c r="AH3850" s="198" t="s">
        <v>135</v>
      </c>
      <c r="AI3850" s="156">
        <f>_xll.qlCalendarAdvance("TARGET",AI3849,AH3850,"mf")</f>
        <v>63045</v>
      </c>
      <c r="AJ3850" s="199">
        <f>_xll.xlShmInterpRateFwd(curveName,AI3850,,5,AI3851)</f>
        <v>1.1261786846176422E-2</v>
      </c>
    </row>
    <row r="3851" spans="34:36" ht="11.25" customHeight="1" x14ac:dyDescent="0.25">
      <c r="AH3851" s="198" t="s">
        <v>135</v>
      </c>
      <c r="AI3851" s="156">
        <f>_xll.qlCalendarAdvance("TARGET",AI3850,AH3851,"mf")</f>
        <v>63052</v>
      </c>
      <c r="AJ3851" s="199">
        <f>_xll.xlShmInterpRateFwd(curveName,AI3851,,5,AI3852)</f>
        <v>1.1262808068490247E-2</v>
      </c>
    </row>
    <row r="3852" spans="34:36" ht="11.25" customHeight="1" x14ac:dyDescent="0.25">
      <c r="AH3852" s="198" t="s">
        <v>135</v>
      </c>
      <c r="AI3852" s="156">
        <f>_xll.qlCalendarAdvance("TARGET",AI3851,AH3852,"mf")</f>
        <v>63059</v>
      </c>
      <c r="AJ3852" s="199">
        <f>_xll.xlShmInterpRateFwd(curveName,AI3852,,5,AI3853)</f>
        <v>1.1263821447571962E-2</v>
      </c>
    </row>
    <row r="3853" spans="34:36" ht="11.25" customHeight="1" x14ac:dyDescent="0.25">
      <c r="AH3853" s="198" t="s">
        <v>135</v>
      </c>
      <c r="AI3853" s="156">
        <f>_xll.qlCalendarAdvance("TARGET",AI3852,AH3853,"mf")</f>
        <v>63066</v>
      </c>
      <c r="AJ3853" s="199">
        <f>_xll.xlShmInterpRateFwd(curveName,AI3853,,5,AI3854)</f>
        <v>1.1264826968947641E-2</v>
      </c>
    </row>
    <row r="3854" spans="34:36" ht="11.25" customHeight="1" x14ac:dyDescent="0.25">
      <c r="AH3854" s="198" t="s">
        <v>135</v>
      </c>
      <c r="AI3854" s="156">
        <f>_xll.qlCalendarAdvance("TARGET",AI3853,AH3854,"mf")</f>
        <v>63073</v>
      </c>
      <c r="AJ3854" s="199">
        <f>_xll.xlShmInterpRateFwd(curveName,AI3854,,5,AI3855)</f>
        <v>1.1265824618212858E-2</v>
      </c>
    </row>
    <row r="3855" spans="34:36" ht="11.25" customHeight="1" x14ac:dyDescent="0.25">
      <c r="AH3855" s="198" t="s">
        <v>135</v>
      </c>
      <c r="AI3855" s="156">
        <f>_xll.qlCalendarAdvance("TARGET",AI3854,AH3855,"mf")</f>
        <v>63080</v>
      </c>
      <c r="AJ3855" s="199">
        <f>_xll.xlShmInterpRateFwd(curveName,AI3855,,5,AI3856)</f>
        <v>1.12668143809632E-2</v>
      </c>
    </row>
    <row r="3856" spans="34:36" ht="11.25" customHeight="1" x14ac:dyDescent="0.25">
      <c r="AH3856" s="198" t="s">
        <v>135</v>
      </c>
      <c r="AI3856" s="156">
        <f>_xll.qlCalendarAdvance("TARGET",AI3855,AH3856,"mf")</f>
        <v>63087</v>
      </c>
      <c r="AJ3856" s="199">
        <f>_xll.xlShmInterpRateFwd(curveName,AI3856,,5,AI3857)</f>
        <v>1.1267796242730541E-2</v>
      </c>
    </row>
    <row r="3857" spans="34:36" ht="11.25" customHeight="1" x14ac:dyDescent="0.25">
      <c r="AH3857" s="198" t="s">
        <v>135</v>
      </c>
      <c r="AI3857" s="156">
        <f>_xll.qlCalendarAdvance("TARGET",AI3856,AH3857,"mf")</f>
        <v>63094</v>
      </c>
      <c r="AJ3857" s="199">
        <f>_xll.xlShmInterpRateFwd(curveName,AI3857,,5,AI3858)</f>
        <v>1.1268770189081519E-2</v>
      </c>
    </row>
    <row r="3858" spans="34:36" ht="11.25" customHeight="1" x14ac:dyDescent="0.25">
      <c r="AH3858" s="198" t="s">
        <v>135</v>
      </c>
      <c r="AI3858" s="156">
        <f>_xll.qlCalendarAdvance("TARGET",AI3857,AH3858,"mf")</f>
        <v>63101</v>
      </c>
      <c r="AJ3858" s="199">
        <f>_xll.xlShmInterpRateFwd(curveName,AI3858,,5,AI3859)</f>
        <v>1.1269736205623307E-2</v>
      </c>
    </row>
    <row r="3859" spans="34:36" ht="11.25" customHeight="1" x14ac:dyDescent="0.25">
      <c r="AH3859" s="198" t="s">
        <v>135</v>
      </c>
      <c r="AI3859" s="156">
        <f>_xll.qlCalendarAdvance("TARGET",AI3858,AH3859,"mf")</f>
        <v>63108</v>
      </c>
      <c r="AJ3859" s="199">
        <f>_xll.xlShmInterpRateFwd(curveName,AI3859,,5,AI3860)</f>
        <v>1.1270694277893597E-2</v>
      </c>
    </row>
    <row r="3860" spans="34:36" ht="11.25" customHeight="1" x14ac:dyDescent="0.25">
      <c r="AH3860" s="198" t="s">
        <v>135</v>
      </c>
      <c r="AI3860" s="156">
        <f>_xll.qlCalendarAdvance("TARGET",AI3859,AH3860,"mf")</f>
        <v>63115</v>
      </c>
      <c r="AJ3860" s="199">
        <f>_xll.xlShmInterpRateFwd(curveName,AI3860,,5,AI3861)</f>
        <v>1.1271644391464825E-2</v>
      </c>
    </row>
    <row r="3861" spans="34:36" ht="11.25" customHeight="1" x14ac:dyDescent="0.25">
      <c r="AH3861" s="198" t="s">
        <v>135</v>
      </c>
      <c r="AI3861" s="156">
        <f>_xll.qlCalendarAdvance("TARGET",AI3860,AH3861,"mf")</f>
        <v>63122</v>
      </c>
      <c r="AJ3861" s="199">
        <f>_xll.xlShmInterpRateFwd(curveName,AI3861,,5,AI3862)</f>
        <v>1.1272586531915232E-2</v>
      </c>
    </row>
    <row r="3862" spans="34:36" ht="11.25" customHeight="1" x14ac:dyDescent="0.25">
      <c r="AH3862" s="198" t="s">
        <v>135</v>
      </c>
      <c r="AI3862" s="156">
        <f>_xll.qlCalendarAdvance("TARGET",AI3861,AH3862,"mf")</f>
        <v>63129</v>
      </c>
      <c r="AJ3862" s="199">
        <f>_xll.xlShmInterpRateFwd(curveName,AI3862,,5,AI3863)</f>
        <v>1.1273520684811474E-2</v>
      </c>
    </row>
    <row r="3863" spans="34:36" ht="11.25" customHeight="1" x14ac:dyDescent="0.25">
      <c r="AH3863" s="198" t="s">
        <v>135</v>
      </c>
      <c r="AI3863" s="156">
        <f>_xll.qlCalendarAdvance("TARGET",AI3862,AH3863,"mf")</f>
        <v>63136</v>
      </c>
      <c r="AJ3863" s="199">
        <f>_xll.xlShmInterpRateFwd(curveName,AI3863,,5,AI3864)</f>
        <v>1.1274446835731797E-2</v>
      </c>
    </row>
    <row r="3864" spans="34:36" ht="11.25" customHeight="1" x14ac:dyDescent="0.25">
      <c r="AH3864" s="198" t="s">
        <v>135</v>
      </c>
      <c r="AI3864" s="156">
        <f>_xll.qlCalendarAdvance("TARGET",AI3863,AH3864,"mf")</f>
        <v>63143</v>
      </c>
      <c r="AJ3864" s="199">
        <f>_xll.xlShmInterpRateFwd(curveName,AI3864,,5,AI3865)</f>
        <v>1.12753649702255E-2</v>
      </c>
    </row>
    <row r="3865" spans="34:36" ht="11.25" customHeight="1" x14ac:dyDescent="0.25">
      <c r="AH3865" s="198" t="s">
        <v>135</v>
      </c>
      <c r="AI3865" s="156">
        <f>_xll.qlCalendarAdvance("TARGET",AI3864,AH3865,"mf")</f>
        <v>63150</v>
      </c>
      <c r="AJ3865" s="199">
        <f>_xll.xlShmInterpRateFwd(curveName,AI3865,,5,AI3866)</f>
        <v>1.1276275073882423E-2</v>
      </c>
    </row>
    <row r="3866" spans="34:36" ht="11.25" customHeight="1" x14ac:dyDescent="0.25">
      <c r="AH3866" s="198" t="s">
        <v>135</v>
      </c>
      <c r="AI3866" s="156">
        <f>_xll.qlCalendarAdvance("TARGET",AI3865,AH3866,"mf")</f>
        <v>63157</v>
      </c>
      <c r="AJ3866" s="199">
        <f>_xll.xlShmInterpRateFwd(curveName,AI3866,,5,AI3867)</f>
        <v>1.1277177132257662E-2</v>
      </c>
    </row>
    <row r="3867" spans="34:36" ht="11.25" customHeight="1" x14ac:dyDescent="0.25">
      <c r="AH3867" s="198" t="s">
        <v>135</v>
      </c>
      <c r="AI3867" s="156">
        <f>_xll.qlCalendarAdvance("TARGET",AI3866,AH3867,"mf")</f>
        <v>63164</v>
      </c>
      <c r="AJ3867" s="199">
        <f>_xll.xlShmInterpRateFwd(curveName,AI3867,,5,AI3868)</f>
        <v>1.1278071130923696E-2</v>
      </c>
    </row>
    <row r="3868" spans="34:36" ht="11.25" customHeight="1" x14ac:dyDescent="0.25">
      <c r="AH3868" s="198" t="s">
        <v>135</v>
      </c>
      <c r="AI3868" s="156">
        <f>_xll.qlCalendarAdvance("TARGET",AI3867,AH3868,"mf")</f>
        <v>63171</v>
      </c>
      <c r="AJ3868" s="199">
        <f>_xll.xlShmInterpRateFwd(curveName,AI3868,,5,AI3869)</f>
        <v>1.1278957055458798E-2</v>
      </c>
    </row>
    <row r="3869" spans="34:36" ht="11.25" customHeight="1" x14ac:dyDescent="0.25">
      <c r="AH3869" s="198" t="s">
        <v>135</v>
      </c>
      <c r="AI3869" s="156">
        <f>_xll.qlCalendarAdvance("TARGET",AI3868,AH3869,"mf")</f>
        <v>63178</v>
      </c>
      <c r="AJ3869" s="199">
        <f>_xll.xlShmInterpRateFwd(curveName,AI3869,,5,AI3870)</f>
        <v>1.1279834891418084E-2</v>
      </c>
    </row>
    <row r="3870" spans="34:36" ht="11.25" customHeight="1" x14ac:dyDescent="0.25">
      <c r="AH3870" s="198" t="s">
        <v>135</v>
      </c>
      <c r="AI3870" s="156">
        <f>_xll.qlCalendarAdvance("TARGET",AI3869,AH3870,"mf")</f>
        <v>63185</v>
      </c>
      <c r="AJ3870" s="199">
        <f>_xll.xlShmInterpRateFwd(curveName,AI3870,,5,AI3871)</f>
        <v>1.1280704624397212E-2</v>
      </c>
    </row>
    <row r="3871" spans="34:36" ht="11.25" customHeight="1" x14ac:dyDescent="0.25">
      <c r="AH3871" s="198" t="s">
        <v>135</v>
      </c>
      <c r="AI3871" s="156">
        <f>_xll.qlCalendarAdvance("TARGET",AI3870,AH3871,"mf")</f>
        <v>63192</v>
      </c>
      <c r="AJ3871" s="199">
        <f>_xll.xlShmInterpRateFwd(curveName,AI3871,,5,AI3872)</f>
        <v>1.1281566239928141E-2</v>
      </c>
    </row>
    <row r="3872" spans="34:36" ht="11.25" customHeight="1" x14ac:dyDescent="0.25">
      <c r="AH3872" s="198" t="s">
        <v>135</v>
      </c>
      <c r="AI3872" s="156">
        <f>_xll.qlCalendarAdvance("TARGET",AI3871,AH3872,"mf")</f>
        <v>63199</v>
      </c>
      <c r="AJ3872" s="199">
        <f>_xll.xlShmInterpRateFwd(curveName,AI3872,,5,AI3873)</f>
        <v>1.1282419723606543E-2</v>
      </c>
    </row>
    <row r="3873" spans="34:36" ht="11.25" customHeight="1" x14ac:dyDescent="0.25">
      <c r="AH3873" s="198" t="s">
        <v>135</v>
      </c>
      <c r="AI3873" s="156">
        <f>_xll.qlCalendarAdvance("TARGET",AI3872,AH3873,"mf")</f>
        <v>63206</v>
      </c>
      <c r="AJ3873" s="199">
        <f>_xll.xlShmInterpRateFwd(curveName,AI3873,,5,AI3874)</f>
        <v>1.1283265060987556E-2</v>
      </c>
    </row>
    <row r="3874" spans="34:36" ht="11.25" customHeight="1" x14ac:dyDescent="0.25">
      <c r="AH3874" s="198" t="s">
        <v>135</v>
      </c>
      <c r="AI3874" s="156">
        <f>_xll.qlCalendarAdvance("TARGET",AI3873,AH3874,"mf")</f>
        <v>63213</v>
      </c>
      <c r="AJ3874" s="199">
        <f>_xll.xlShmInterpRateFwd(curveName,AI3874,,5,AI3875)</f>
        <v>1.1284102237672651E-2</v>
      </c>
    </row>
    <row r="3875" spans="34:36" ht="11.25" customHeight="1" x14ac:dyDescent="0.25">
      <c r="AH3875" s="198" t="s">
        <v>135</v>
      </c>
      <c r="AI3875" s="156">
        <f>_xll.qlCalendarAdvance("TARGET",AI3874,AH3875,"mf")</f>
        <v>63220</v>
      </c>
      <c r="AJ3875" s="199">
        <f>_xll.xlShmInterpRateFwd(curveName,AI3875,,5,AI3876)</f>
        <v>1.1284931239182229E-2</v>
      </c>
    </row>
    <row r="3876" spans="34:36" ht="11.25" customHeight="1" x14ac:dyDescent="0.25">
      <c r="AH3876" s="198" t="s">
        <v>135</v>
      </c>
      <c r="AI3876" s="156">
        <f>_xll.qlCalendarAdvance("TARGET",AI3875,AH3876,"mf")</f>
        <v>63227</v>
      </c>
      <c r="AJ3876" s="199">
        <f>_xll.xlShmInterpRateFwd(curveName,AI3876,,5,AI3877)</f>
        <v>1.1285752051123569E-2</v>
      </c>
    </row>
    <row r="3877" spans="34:36" ht="11.25" customHeight="1" x14ac:dyDescent="0.25">
      <c r="AH3877" s="198" t="s">
        <v>135</v>
      </c>
      <c r="AI3877" s="156">
        <f>_xll.qlCalendarAdvance("TARGET",AI3876,AH3877,"mf")</f>
        <v>63234</v>
      </c>
      <c r="AJ3877" s="199">
        <f>_xll.xlShmInterpRateFwd(curveName,AI3877,,5,AI3878)</f>
        <v>1.1286564659051826E-2</v>
      </c>
    </row>
    <row r="3878" spans="34:36" ht="11.25" customHeight="1" x14ac:dyDescent="0.25">
      <c r="AH3878" s="198" t="s">
        <v>135</v>
      </c>
      <c r="AI3878" s="156">
        <f>_xll.qlCalendarAdvance("TARGET",AI3877,AH3878,"mf")</f>
        <v>63241</v>
      </c>
      <c r="AJ3878" s="199">
        <f>_xll.xlShmInterpRateFwd(curveName,AI3878,,5,AI3879)</f>
        <v>1.1287369048527963E-2</v>
      </c>
    </row>
    <row r="3879" spans="34:36" ht="11.25" customHeight="1" x14ac:dyDescent="0.25">
      <c r="AH3879" s="198" t="s">
        <v>135</v>
      </c>
      <c r="AI3879" s="156">
        <f>_xll.qlCalendarAdvance("TARGET",AI3878,AH3879,"mf")</f>
        <v>63248</v>
      </c>
      <c r="AJ3879" s="199">
        <f>_xll.xlShmInterpRateFwd(curveName,AI3879,,5,AI3880)</f>
        <v>1.1288165205141896E-2</v>
      </c>
    </row>
    <row r="3880" spans="34:36" ht="11.25" customHeight="1" x14ac:dyDescent="0.25">
      <c r="AH3880" s="198" t="s">
        <v>135</v>
      </c>
      <c r="AI3880" s="156">
        <f>_xll.qlCalendarAdvance("TARGET",AI3879,AH3880,"mf")</f>
        <v>63255</v>
      </c>
      <c r="AJ3880" s="199">
        <f>_xll.xlShmInterpRateFwd(curveName,AI3880,,5,AI3881)</f>
        <v>1.1288953114443011E-2</v>
      </c>
    </row>
    <row r="3881" spans="34:36" ht="11.25" customHeight="1" x14ac:dyDescent="0.25">
      <c r="AH3881" s="198" t="s">
        <v>135</v>
      </c>
      <c r="AI3881" s="156">
        <f>_xll.qlCalendarAdvance("TARGET",AI3880,AH3881,"mf")</f>
        <v>63262</v>
      </c>
      <c r="AJ3881" s="199">
        <f>_xll.xlShmInterpRateFwd(curveName,AI3881,,5,AI3882)</f>
        <v>1.1289732762021245E-2</v>
      </c>
    </row>
    <row r="3882" spans="34:36" ht="11.25" customHeight="1" x14ac:dyDescent="0.25">
      <c r="AH3882" s="198" t="s">
        <v>135</v>
      </c>
      <c r="AI3882" s="156">
        <f>_xll.qlCalendarAdvance("TARGET",AI3881,AH3882,"mf")</f>
        <v>63269</v>
      </c>
      <c r="AJ3882" s="199">
        <f>_xll.xlShmInterpRateFwd(curveName,AI3882,,5,AI3883)</f>
        <v>1.1290504133431786E-2</v>
      </c>
    </row>
    <row r="3883" spans="34:36" ht="11.25" customHeight="1" x14ac:dyDescent="0.25">
      <c r="AH3883" s="198" t="s">
        <v>135</v>
      </c>
      <c r="AI3883" s="156">
        <f>_xll.qlCalendarAdvance("TARGET",AI3882,AH3883,"mf")</f>
        <v>63276</v>
      </c>
      <c r="AJ3883" s="199">
        <f>_xll.xlShmInterpRateFwd(curveName,AI3883,,5,AI3884)</f>
        <v>1.1291267214252994E-2</v>
      </c>
    </row>
    <row r="3884" spans="34:36" ht="11.25" customHeight="1" x14ac:dyDescent="0.25">
      <c r="AH3884" s="198" t="s">
        <v>135</v>
      </c>
      <c r="AI3884" s="156">
        <f>_xll.qlCalendarAdvance("TARGET",AI3883,AH3884,"mf")</f>
        <v>63283</v>
      </c>
      <c r="AJ3884" s="199">
        <f>_xll.xlShmInterpRateFwd(curveName,AI3884,,5,AI3885)</f>
        <v>1.1292021990028491E-2</v>
      </c>
    </row>
    <row r="3885" spans="34:36" ht="11.25" customHeight="1" x14ac:dyDescent="0.25">
      <c r="AH3885" s="198" t="s">
        <v>135</v>
      </c>
      <c r="AI3885" s="156">
        <f>_xll.qlCalendarAdvance("TARGET",AI3884,AH3885,"mf")</f>
        <v>63290</v>
      </c>
      <c r="AJ3885" s="199">
        <f>_xll.xlShmInterpRateFwd(curveName,AI3885,,5,AI3886)</f>
        <v>1.12927684463714E-2</v>
      </c>
    </row>
    <row r="3886" spans="34:36" ht="11.25" customHeight="1" x14ac:dyDescent="0.25">
      <c r="AH3886" s="198" t="s">
        <v>135</v>
      </c>
      <c r="AI3886" s="156">
        <f>_xll.qlCalendarAdvance("TARGET",AI3885,AH3886,"mf")</f>
        <v>63297</v>
      </c>
      <c r="AJ3886" s="199">
        <f>_xll.xlShmInterpRateFwd(curveName,AI3886,,5,AI3887)</f>
        <v>1.1293506568825351E-2</v>
      </c>
    </row>
    <row r="3887" spans="34:36" ht="11.25" customHeight="1" x14ac:dyDescent="0.25">
      <c r="AH3887" s="198" t="s">
        <v>135</v>
      </c>
      <c r="AI3887" s="156">
        <f>_xll.qlCalendarAdvance("TARGET",AI3886,AH3887,"mf")</f>
        <v>63304</v>
      </c>
      <c r="AJ3887" s="199">
        <f>_xll.xlShmInterpRateFwd(curveName,AI3887,,5,AI3888)</f>
        <v>1.1294236342951357E-2</v>
      </c>
    </row>
    <row r="3888" spans="34:36" ht="11.25" customHeight="1" x14ac:dyDescent="0.25">
      <c r="AH3888" s="198" t="s">
        <v>135</v>
      </c>
      <c r="AI3888" s="156">
        <f>_xll.qlCalendarAdvance("TARGET",AI3887,AH3888,"mf")</f>
        <v>63311</v>
      </c>
      <c r="AJ3888" s="199">
        <f>_xll.xlShmInterpRateFwd(curveName,AI3888,,5,AI3889)</f>
        <v>1.1294957754350981E-2</v>
      </c>
    </row>
    <row r="3889" spans="34:36" ht="11.25" customHeight="1" x14ac:dyDescent="0.25">
      <c r="AH3889" s="198" t="s">
        <v>135</v>
      </c>
      <c r="AI3889" s="156">
        <f>_xll.qlCalendarAdvance("TARGET",AI3888,AH3889,"mf")</f>
        <v>63318</v>
      </c>
      <c r="AJ3889" s="199">
        <f>_xll.xlShmInterpRateFwd(curveName,AI3889,,5,AI3890)</f>
        <v>1.1295670788550496E-2</v>
      </c>
    </row>
    <row r="3890" spans="34:36" ht="11.25" customHeight="1" x14ac:dyDescent="0.25">
      <c r="AH3890" s="198" t="s">
        <v>135</v>
      </c>
      <c r="AI3890" s="156">
        <f>_xll.qlCalendarAdvance("TARGET",AI3889,AH3890,"mf")</f>
        <v>63325</v>
      </c>
      <c r="AJ3890" s="199">
        <f>_xll.xlShmInterpRateFwd(curveName,AI3890,,5,AI3891)</f>
        <v>1.1296375431151476E-2</v>
      </c>
    </row>
    <row r="3891" spans="34:36" ht="11.25" customHeight="1" x14ac:dyDescent="0.25">
      <c r="AH3891" s="198" t="s">
        <v>135</v>
      </c>
      <c r="AI3891" s="156">
        <f>_xll.qlCalendarAdvance("TARGET",AI3890,AH3891,"mf")</f>
        <v>63332</v>
      </c>
      <c r="AJ3891" s="199">
        <f>_xll.xlShmInterpRateFwd(curveName,AI3891,,5,AI3892)</f>
        <v>1.1297071667714959E-2</v>
      </c>
    </row>
    <row r="3892" spans="34:36" ht="11.25" customHeight="1" x14ac:dyDescent="0.25">
      <c r="AH3892" s="198" t="s">
        <v>135</v>
      </c>
      <c r="AI3892" s="156">
        <f>_xll.qlCalendarAdvance("TARGET",AI3891,AH3892,"mf")</f>
        <v>63339</v>
      </c>
      <c r="AJ3892" s="199">
        <f>_xll.xlShmInterpRateFwd(curveName,AI3892,,5,AI3893)</f>
        <v>1.1297759483813574E-2</v>
      </c>
    </row>
    <row r="3893" spans="34:36" ht="11.25" customHeight="1" x14ac:dyDescent="0.25">
      <c r="AH3893" s="198" t="s">
        <v>135</v>
      </c>
      <c r="AI3893" s="156">
        <f>_xll.qlCalendarAdvance("TARGET",AI3892,AH3893,"mf")</f>
        <v>63346</v>
      </c>
      <c r="AJ3893" s="199">
        <f>_xll.xlShmInterpRateFwd(curveName,AI3893,,5,AI3894)</f>
        <v>1.129843886500837E-2</v>
      </c>
    </row>
    <row r="3894" spans="34:36" ht="11.25" customHeight="1" x14ac:dyDescent="0.25">
      <c r="AH3894" s="198" t="s">
        <v>135</v>
      </c>
      <c r="AI3894" s="156">
        <f>_xll.qlCalendarAdvance("TARGET",AI3893,AH3894,"mf")</f>
        <v>63353</v>
      </c>
      <c r="AJ3894" s="199">
        <f>_xll.xlShmInterpRateFwd(curveName,AI3894,,5,AI3895)</f>
        <v>1.1299109796860407E-2</v>
      </c>
    </row>
    <row r="3895" spans="34:36" ht="11.25" customHeight="1" x14ac:dyDescent="0.25">
      <c r="AH3895" s="198" t="s">
        <v>135</v>
      </c>
      <c r="AI3895" s="156">
        <f>_xll.qlCalendarAdvance("TARGET",AI3894,AH3895,"mf")</f>
        <v>63360</v>
      </c>
      <c r="AJ3895" s="199">
        <f>_xll.xlShmInterpRateFwd(curveName,AI3895,,5,AI3896)</f>
        <v>1.1299772264982876E-2</v>
      </c>
    </row>
    <row r="3896" spans="34:36" ht="11.25" customHeight="1" x14ac:dyDescent="0.25">
      <c r="AH3896" s="198" t="s">
        <v>135</v>
      </c>
      <c r="AI3896" s="156">
        <f>_xll.qlCalendarAdvance("TARGET",AI3895,AH3896,"mf")</f>
        <v>63367</v>
      </c>
      <c r="AJ3896" s="199">
        <f>_xll.xlShmInterpRateFwd(curveName,AI3896,,5,AI3897)</f>
        <v>1.1300426254890514E-2</v>
      </c>
    </row>
    <row r="3897" spans="34:36" ht="11.25" customHeight="1" x14ac:dyDescent="0.25">
      <c r="AH3897" s="198" t="s">
        <v>135</v>
      </c>
      <c r="AI3897" s="156">
        <f>_xll.qlCalendarAdvance("TARGET",AI3896,AH3897,"mf")</f>
        <v>63374</v>
      </c>
      <c r="AJ3897" s="199">
        <f>_xll.xlShmInterpRateFwd(curveName,AI3897,,5,AI3898)</f>
        <v>1.1301071752196523E-2</v>
      </c>
    </row>
    <row r="3898" spans="34:36" ht="11.25" customHeight="1" x14ac:dyDescent="0.25">
      <c r="AH3898" s="198" t="s">
        <v>135</v>
      </c>
      <c r="AI3898" s="156">
        <f>_xll.qlCalendarAdvance("TARGET",AI3897,AH3898,"mf")</f>
        <v>63381</v>
      </c>
      <c r="AJ3898" s="199">
        <f>_xll.xlShmInterpRateFwd(curveName,AI3898,,5,AI3899)</f>
        <v>1.1301708742438825E-2</v>
      </c>
    </row>
    <row r="3899" spans="34:36" ht="11.25" customHeight="1" x14ac:dyDescent="0.25">
      <c r="AH3899" s="198" t="s">
        <v>135</v>
      </c>
      <c r="AI3899" s="156">
        <f>_xll.qlCalendarAdvance("TARGET",AI3898,AH3899,"mf")</f>
        <v>63388</v>
      </c>
      <c r="AJ3899" s="199">
        <f>_xll.xlShmInterpRateFwd(curveName,AI3899,,5,AI3900)</f>
        <v>1.1302337211201677E-2</v>
      </c>
    </row>
    <row r="3900" spans="34:36" ht="11.25" customHeight="1" x14ac:dyDescent="0.25">
      <c r="AH3900" s="198" t="s">
        <v>135</v>
      </c>
      <c r="AI3900" s="156">
        <f>_xll.qlCalendarAdvance("TARGET",AI3899,AH3900,"mf")</f>
        <v>63395</v>
      </c>
      <c r="AJ3900" s="199">
        <f>_xll.xlShmInterpRateFwd(curveName,AI3900,,5,AI3901)</f>
        <v>1.1302957144046177E-2</v>
      </c>
    </row>
    <row r="3901" spans="34:36" ht="11.25" customHeight="1" x14ac:dyDescent="0.25">
      <c r="AH3901" s="198" t="s">
        <v>135</v>
      </c>
      <c r="AI3901" s="156">
        <f>_xll.qlCalendarAdvance("TARGET",AI3900,AH3901,"mf")</f>
        <v>63402</v>
      </c>
      <c r="AJ3901" s="199">
        <f>_xll.xlShmInterpRateFwd(curveName,AI3901,,5,AI3902)</f>
        <v>1.1303568526562393E-2</v>
      </c>
    </row>
    <row r="3902" spans="34:36" ht="11.25" customHeight="1" x14ac:dyDescent="0.25">
      <c r="AH3902" s="198" t="s">
        <v>135</v>
      </c>
      <c r="AI3902" s="156">
        <f>_xll.qlCalendarAdvance("TARGET",AI3901,AH3902,"mf")</f>
        <v>63409</v>
      </c>
      <c r="AJ3902" s="199">
        <f>_xll.xlShmInterpRateFwd(curveName,AI3902,,5,AI3903)</f>
        <v>1.1304171344299851E-2</v>
      </c>
    </row>
    <row r="3903" spans="34:36" ht="11.25" customHeight="1" x14ac:dyDescent="0.25">
      <c r="AH3903" s="198" t="s">
        <v>135</v>
      </c>
      <c r="AI3903" s="156">
        <f>_xll.qlCalendarAdvance("TARGET",AI3902,AH3903,"mf")</f>
        <v>63416</v>
      </c>
      <c r="AJ3903" s="199">
        <f>_xll.xlShmInterpRateFwd(curveName,AI3903,,5,AI3904)</f>
        <v>1.1304765582837047E-2</v>
      </c>
    </row>
    <row r="3904" spans="34:36" ht="11.25" customHeight="1" x14ac:dyDescent="0.25">
      <c r="AH3904" s="198" t="s">
        <v>135</v>
      </c>
      <c r="AI3904" s="156">
        <f>_xll.qlCalendarAdvance("TARGET",AI3903,AH3904,"mf")</f>
        <v>63423</v>
      </c>
      <c r="AJ3904" s="199">
        <f>_xll.xlShmInterpRateFwd(curveName,AI3904,,5,AI3905)</f>
        <v>1.130535122773511E-2</v>
      </c>
    </row>
    <row r="3905" spans="34:36" ht="11.25" customHeight="1" x14ac:dyDescent="0.25">
      <c r="AH3905" s="198" t="s">
        <v>135</v>
      </c>
      <c r="AI3905" s="156">
        <f>_xll.qlCalendarAdvance("TARGET",AI3904,AH3905,"mf")</f>
        <v>63430</v>
      </c>
      <c r="AJ3905" s="199">
        <f>_xll.xlShmInterpRateFwd(curveName,AI3905,,5,AI3906)</f>
        <v>1.1305928264566757E-2</v>
      </c>
    </row>
    <row r="3906" spans="34:36" ht="11.25" customHeight="1" x14ac:dyDescent="0.25">
      <c r="AH3906" s="198" t="s">
        <v>135</v>
      </c>
      <c r="AI3906" s="156">
        <f>_xll.qlCalendarAdvance("TARGET",AI3905,AH3906,"mf")</f>
        <v>63437</v>
      </c>
      <c r="AJ3906" s="199">
        <f>_xll.xlShmInterpRateFwd(curveName,AI3906,,5,AI3907)</f>
        <v>1.1306496678898924E-2</v>
      </c>
    </row>
    <row r="3907" spans="34:36" ht="11.25" customHeight="1" x14ac:dyDescent="0.25">
      <c r="AH3907" s="198" t="s">
        <v>135</v>
      </c>
      <c r="AI3907" s="156">
        <f>_xll.qlCalendarAdvance("TARGET",AI3906,AH3907,"mf")</f>
        <v>63444</v>
      </c>
      <c r="AJ3907" s="199">
        <f>_xll.xlShmInterpRateFwd(curveName,AI3907,,5,AI3908)</f>
        <v>1.1307056456321714E-2</v>
      </c>
    </row>
    <row r="3908" spans="34:36" ht="11.25" customHeight="1" x14ac:dyDescent="0.25">
      <c r="AH3908" s="198" t="s">
        <v>135</v>
      </c>
      <c r="AI3908" s="156">
        <f>_xll.qlCalendarAdvance("TARGET",AI3907,AH3908,"mf")</f>
        <v>63451</v>
      </c>
      <c r="AJ3908" s="199">
        <f>_xll.xlShmInterpRateFwd(curveName,AI3908,,5,AI3909)</f>
        <v>1.1307607582396286E-2</v>
      </c>
    </row>
    <row r="3909" spans="34:36" ht="11.25" customHeight="1" x14ac:dyDescent="0.25">
      <c r="AH3909" s="198" t="s">
        <v>135</v>
      </c>
      <c r="AI3909" s="156">
        <f>_xll.qlCalendarAdvance("TARGET",AI3908,AH3909,"mf")</f>
        <v>63458</v>
      </c>
      <c r="AJ3909" s="199">
        <f>_xll.xlShmInterpRateFwd(curveName,AI3909,,5,AI3910)</f>
        <v>1.1308150042666432E-2</v>
      </c>
    </row>
    <row r="3910" spans="34:36" ht="11.25" customHeight="1" x14ac:dyDescent="0.25">
      <c r="AH3910" s="198" t="s">
        <v>135</v>
      </c>
      <c r="AI3910" s="156">
        <f>_xll.qlCalendarAdvance("TARGET",AI3909,AH3910,"mf")</f>
        <v>63465</v>
      </c>
      <c r="AJ3910" s="199">
        <f>_xll.xlShmInterpRateFwd(curveName,AI3910,,5,AI3911)</f>
        <v>1.130868382273386E-2</v>
      </c>
    </row>
    <row r="3911" spans="34:36" ht="11.25" customHeight="1" x14ac:dyDescent="0.25">
      <c r="AH3911" s="198" t="s">
        <v>135</v>
      </c>
      <c r="AI3911" s="156">
        <f>_xll.qlCalendarAdvance("TARGET",AI3910,AH3911,"mf")</f>
        <v>63472</v>
      </c>
      <c r="AJ3911" s="199">
        <f>_xll.xlShmInterpRateFwd(curveName,AI3911,,5,AI3912)</f>
        <v>1.1309208908142375E-2</v>
      </c>
    </row>
    <row r="3912" spans="34:36" ht="11.25" customHeight="1" x14ac:dyDescent="0.25">
      <c r="AH3912" s="198" t="s">
        <v>135</v>
      </c>
      <c r="AI3912" s="156">
        <f>_xll.qlCalendarAdvance("TARGET",AI3911,AH3912,"mf")</f>
        <v>63479</v>
      </c>
      <c r="AJ3912" s="199">
        <f>_xll.xlShmInterpRateFwd(curveName,AI3912,,5,AI3913)</f>
        <v>1.1309725284482122E-2</v>
      </c>
    </row>
    <row r="3913" spans="34:36" ht="11.25" customHeight="1" x14ac:dyDescent="0.25">
      <c r="AH3913" s="198" t="s">
        <v>135</v>
      </c>
      <c r="AI3913" s="156">
        <f>_xll.qlCalendarAdvance("TARGET",AI3912,AH3913,"mf")</f>
        <v>63486</v>
      </c>
      <c r="AJ3913" s="199">
        <f>_xll.xlShmInterpRateFwd(curveName,AI3913,,5,AI3914)</f>
        <v>1.1310232937308505E-2</v>
      </c>
    </row>
    <row r="3914" spans="34:36" ht="11.25" customHeight="1" x14ac:dyDescent="0.25">
      <c r="AH3914" s="198" t="s">
        <v>135</v>
      </c>
      <c r="AI3914" s="156">
        <f>_xll.qlCalendarAdvance("TARGET",AI3913,AH3914,"mf")</f>
        <v>63493</v>
      </c>
      <c r="AJ3914" s="199">
        <f>_xll.xlShmInterpRateFwd(curveName,AI3914,,5,AI3915)</f>
        <v>1.1310731852211679E-2</v>
      </c>
    </row>
    <row r="3915" spans="34:36" ht="11.25" customHeight="1" x14ac:dyDescent="0.25">
      <c r="AH3915" s="198" t="s">
        <v>135</v>
      </c>
      <c r="AI3915" s="156">
        <f>_xll.qlCalendarAdvance("TARGET",AI3914,AH3915,"mf")</f>
        <v>63500</v>
      </c>
      <c r="AJ3915" s="199">
        <f>_xll.xlShmInterpRateFwd(curveName,AI3915,,5,AI3916)</f>
        <v>1.1311222014723904E-2</v>
      </c>
    </row>
    <row r="3916" spans="34:36" ht="11.25" customHeight="1" x14ac:dyDescent="0.25">
      <c r="AH3916" s="198" t="s">
        <v>135</v>
      </c>
      <c r="AI3916" s="156">
        <f>_xll.qlCalendarAdvance("TARGET",AI3915,AH3916,"mf")</f>
        <v>63507</v>
      </c>
      <c r="AJ3916" s="199">
        <f>_xll.xlShmInterpRateFwd(curveName,AI3916,,5,AI3917)</f>
        <v>1.1311703410464301E-2</v>
      </c>
    </row>
    <row r="3917" spans="34:36" ht="11.25" customHeight="1" x14ac:dyDescent="0.25">
      <c r="AH3917" s="198" t="s">
        <v>135</v>
      </c>
      <c r="AI3917" s="156">
        <f>_xll.qlCalendarAdvance("TARGET",AI3916,AH3917,"mf")</f>
        <v>63514</v>
      </c>
      <c r="AJ3917" s="199">
        <f>_xll.xlShmInterpRateFwd(curveName,AI3917,,5,AI3918)</f>
        <v>1.1312176024965148E-2</v>
      </c>
    </row>
    <row r="3918" spans="34:36" ht="11.25" customHeight="1" x14ac:dyDescent="0.25">
      <c r="AH3918" s="198" t="s">
        <v>135</v>
      </c>
      <c r="AI3918" s="156">
        <f>_xll.qlCalendarAdvance("TARGET",AI3917,AH3918,"mf")</f>
        <v>63521</v>
      </c>
      <c r="AJ3918" s="199">
        <f>_xll.xlShmInterpRateFwd(curveName,AI3918,,5,AI3919)</f>
        <v>1.1312639843799254E-2</v>
      </c>
    </row>
    <row r="3919" spans="34:36" ht="11.25" customHeight="1" x14ac:dyDescent="0.25">
      <c r="AH3919" s="198" t="s">
        <v>135</v>
      </c>
      <c r="AI3919" s="156">
        <f>_xll.qlCalendarAdvance("TARGET",AI3918,AH3919,"mf")</f>
        <v>63528</v>
      </c>
      <c r="AJ3919" s="199">
        <f>_xll.xlShmInterpRateFwd(curveName,AI3919,,5,AI3920)</f>
        <v>1.1313094852556821E-2</v>
      </c>
    </row>
    <row r="3920" spans="34:36" ht="11.25" customHeight="1" x14ac:dyDescent="0.25">
      <c r="AH3920" s="198" t="s">
        <v>135</v>
      </c>
      <c r="AI3920" s="156">
        <f>_xll.qlCalendarAdvance("TARGET",AI3919,AH3920,"mf")</f>
        <v>63535</v>
      </c>
      <c r="AJ3920" s="199">
        <f>_xll.xlShmInterpRateFwd(curveName,AI3920,,5,AI3921)</f>
        <v>1.1313541036793303E-2</v>
      </c>
    </row>
    <row r="3921" spans="34:36" ht="11.25" customHeight="1" x14ac:dyDescent="0.25">
      <c r="AH3921" s="198" t="s">
        <v>135</v>
      </c>
      <c r="AI3921" s="156">
        <f>_xll.qlCalendarAdvance("TARGET",AI3920,AH3921,"mf")</f>
        <v>63542</v>
      </c>
      <c r="AJ3921" s="199">
        <f>_xll.xlShmInterpRateFwd(curveName,AI3921,,5,AI3922)</f>
        <v>1.131418451039712E-2</v>
      </c>
    </row>
    <row r="3922" spans="34:36" ht="11.25" customHeight="1" x14ac:dyDescent="0.25">
      <c r="AH3922" s="198" t="s">
        <v>135</v>
      </c>
      <c r="AI3922" s="156">
        <f>_xll.qlCalendarAdvance("TARGET",AI3921,AH3922,"mf")</f>
        <v>63550</v>
      </c>
      <c r="AJ3922" s="199">
        <f>_xll.xlShmInterpRateFwd(curveName,AI3922,,5,AI3923)</f>
        <v>1.1314467363552783E-2</v>
      </c>
    </row>
    <row r="3923" spans="34:36" ht="11.25" customHeight="1" x14ac:dyDescent="0.25">
      <c r="AH3923" s="198" t="s">
        <v>135</v>
      </c>
      <c r="AI3923" s="156">
        <f>_xll.qlCalendarAdvance("TARGET",AI3922,AH3923,"mf")</f>
        <v>63557</v>
      </c>
      <c r="AJ3923" s="199">
        <f>_xll.xlShmInterpRateFwd(curveName,AI3923,,5,AI3924)</f>
        <v>1.1314885719625339E-2</v>
      </c>
    </row>
    <row r="3924" spans="34:36" ht="11.25" customHeight="1" x14ac:dyDescent="0.25">
      <c r="AH3924" s="198" t="s">
        <v>135</v>
      </c>
      <c r="AI3924" s="156">
        <f>_xll.qlCalendarAdvance("TARGET",AI3923,AH3924,"mf")</f>
        <v>63564</v>
      </c>
      <c r="AJ3924" s="199">
        <f>_xll.xlShmInterpRateFwd(curveName,AI3924,,5,AI3925)</f>
        <v>1.1315295191423744E-2</v>
      </c>
    </row>
    <row r="3925" spans="34:36" ht="11.25" customHeight="1" x14ac:dyDescent="0.25">
      <c r="AH3925" s="198" t="s">
        <v>135</v>
      </c>
      <c r="AI3925" s="156">
        <f>_xll.qlCalendarAdvance("TARGET",AI3924,AH3925,"mf")</f>
        <v>63571</v>
      </c>
      <c r="AJ3925" s="199">
        <f>_xll.xlShmInterpRateFwd(curveName,AI3925,,5,AI3926)</f>
        <v>1.1315695764462959E-2</v>
      </c>
    </row>
    <row r="3926" spans="34:36" ht="11.25" customHeight="1" x14ac:dyDescent="0.25">
      <c r="AH3926" s="198" t="s">
        <v>135</v>
      </c>
      <c r="AI3926" s="156">
        <f>_xll.qlCalendarAdvance("TARGET",AI3925,AH3926,"mf")</f>
        <v>63578</v>
      </c>
      <c r="AJ3926" s="199">
        <f>_xll.xlShmInterpRateFwd(curveName,AI3926,,5,AI3927)</f>
        <v>1.1316087424362192E-2</v>
      </c>
    </row>
    <row r="3927" spans="34:36" ht="11.25" customHeight="1" x14ac:dyDescent="0.25">
      <c r="AH3927" s="198" t="s">
        <v>135</v>
      </c>
      <c r="AI3927" s="156">
        <f>_xll.qlCalendarAdvance("TARGET",AI3926,AH3927,"mf")</f>
        <v>63585</v>
      </c>
      <c r="AJ3927" s="199">
        <f>_xll.xlShmInterpRateFwd(curveName,AI3927,,5,AI3928)</f>
        <v>1.1316470156648009E-2</v>
      </c>
    </row>
    <row r="3928" spans="34:36" ht="11.25" customHeight="1" x14ac:dyDescent="0.25">
      <c r="AH3928" s="198" t="s">
        <v>135</v>
      </c>
      <c r="AI3928" s="156">
        <f>_xll.qlCalendarAdvance("TARGET",AI3927,AH3928,"mf")</f>
        <v>63592</v>
      </c>
      <c r="AJ3928" s="199">
        <f>_xll.xlShmInterpRateFwd(curveName,AI3928,,5,AI3929)</f>
        <v>1.1316843946922258E-2</v>
      </c>
    </row>
    <row r="3929" spans="34:36" ht="11.25" customHeight="1" x14ac:dyDescent="0.25">
      <c r="AH3929" s="198" t="s">
        <v>135</v>
      </c>
      <c r="AI3929" s="156">
        <f>_xll.qlCalendarAdvance("TARGET",AI3928,AH3929,"mf")</f>
        <v>63599</v>
      </c>
      <c r="AJ3929" s="199">
        <f>_xll.xlShmInterpRateFwd(curveName,AI3929,,5,AI3930)</f>
        <v>1.1317208780752055E-2</v>
      </c>
    </row>
    <row r="3930" spans="34:36" ht="11.25" customHeight="1" x14ac:dyDescent="0.25">
      <c r="AH3930" s="198" t="s">
        <v>135</v>
      </c>
      <c r="AI3930" s="156">
        <f>_xll.qlCalendarAdvance("TARGET",AI3929,AH3930,"mf")</f>
        <v>63606</v>
      </c>
      <c r="AJ3930" s="199">
        <f>_xll.xlShmInterpRateFwd(curveName,AI3930,,5,AI3931)</f>
        <v>1.131756464368136E-2</v>
      </c>
    </row>
    <row r="3931" spans="34:36" ht="11.25" customHeight="1" x14ac:dyDescent="0.25">
      <c r="AH3931" s="198" t="s">
        <v>135</v>
      </c>
      <c r="AI3931" s="156">
        <f>_xll.qlCalendarAdvance("TARGET",AI3930,AH3931,"mf")</f>
        <v>63613</v>
      </c>
      <c r="AJ3931" s="199">
        <f>_xll.xlShmInterpRateFwd(curveName,AI3931,,5,AI3932)</f>
        <v>1.1317911521288887E-2</v>
      </c>
    </row>
    <row r="3932" spans="34:36" ht="11.25" customHeight="1" x14ac:dyDescent="0.25">
      <c r="AH3932" s="198" t="s">
        <v>135</v>
      </c>
      <c r="AI3932" s="156">
        <f>_xll.qlCalendarAdvance("TARGET",AI3931,AH3932,"mf")</f>
        <v>63620</v>
      </c>
      <c r="AJ3932" s="199">
        <f>_xll.xlShmInterpRateFwd(curveName,AI3932,,5,AI3933)</f>
        <v>1.1318249399188105E-2</v>
      </c>
    </row>
    <row r="3933" spans="34:36" ht="11.25" customHeight="1" x14ac:dyDescent="0.25">
      <c r="AH3933" s="198" t="s">
        <v>135</v>
      </c>
      <c r="AI3933" s="156">
        <f>_xll.qlCalendarAdvance("TARGET",AI3932,AH3933,"mf")</f>
        <v>63627</v>
      </c>
      <c r="AJ3933" s="199">
        <f>_xll.xlShmInterpRateFwd(curveName,AI3933,,5,AI3934)</f>
        <v>1.1318578262876666E-2</v>
      </c>
    </row>
    <row r="3934" spans="34:36" ht="11.25" customHeight="1" x14ac:dyDescent="0.25">
      <c r="AH3934" s="198" t="s">
        <v>135</v>
      </c>
      <c r="AI3934" s="156">
        <f>_xll.qlCalendarAdvance("TARGET",AI3933,AH3934,"mf")</f>
        <v>63634</v>
      </c>
      <c r="AJ3934" s="199">
        <f>_xll.xlShmInterpRateFwd(curveName,AI3934,,5,AI3935)</f>
        <v>1.131889809797385E-2</v>
      </c>
    </row>
    <row r="3935" spans="34:36" ht="11.25" customHeight="1" x14ac:dyDescent="0.25">
      <c r="AH3935" s="198" t="s">
        <v>135</v>
      </c>
      <c r="AI3935" s="156">
        <f>_xll.qlCalendarAdvance("TARGET",AI3934,AH3935,"mf")</f>
        <v>63641</v>
      </c>
      <c r="AJ3935" s="199">
        <f>_xll.xlShmInterpRateFwd(curveName,AI3935,,5,AI3936)</f>
        <v>1.1319208890046827E-2</v>
      </c>
    </row>
    <row r="3936" spans="34:36" ht="11.25" customHeight="1" x14ac:dyDescent="0.25">
      <c r="AH3936" s="198" t="s">
        <v>135</v>
      </c>
      <c r="AI3936" s="156">
        <f>_xll.qlCalendarAdvance("TARGET",AI3935,AH3936,"mf")</f>
        <v>63648</v>
      </c>
      <c r="AJ3936" s="199">
        <f>_xll.xlShmInterpRateFwd(curveName,AI3936,,5,AI3937)</f>
        <v>1.1319510624633808E-2</v>
      </c>
    </row>
    <row r="3937" spans="34:36" ht="11.25" customHeight="1" x14ac:dyDescent="0.25">
      <c r="AH3937" s="198" t="s">
        <v>135</v>
      </c>
      <c r="AI3937" s="156">
        <f>_xll.qlCalendarAdvance("TARGET",AI3936,AH3937,"mf")</f>
        <v>63655</v>
      </c>
      <c r="AJ3937" s="199">
        <f>_xll.xlShmInterpRateFwd(curveName,AI3937,,5,AI3938)</f>
        <v>1.1319803287336729E-2</v>
      </c>
    </row>
    <row r="3938" spans="34:36" ht="11.25" customHeight="1" x14ac:dyDescent="0.25">
      <c r="AH3938" s="198" t="s">
        <v>135</v>
      </c>
      <c r="AI3938" s="156">
        <f>_xll.qlCalendarAdvance("TARGET",AI3937,AH3938,"mf")</f>
        <v>63662</v>
      </c>
      <c r="AJ3938" s="199">
        <f>_xll.xlShmInterpRateFwd(curveName,AI3938,,5,AI3939)</f>
        <v>1.1320086863711198E-2</v>
      </c>
    </row>
    <row r="3939" spans="34:36" ht="11.25" customHeight="1" x14ac:dyDescent="0.25">
      <c r="AH3939" s="198" t="s">
        <v>135</v>
      </c>
      <c r="AI3939" s="156">
        <f>_xll.qlCalendarAdvance("TARGET",AI3938,AH3939,"mf")</f>
        <v>63669</v>
      </c>
      <c r="AJ3939" s="199">
        <f>_xll.xlShmInterpRateFwd(curveName,AI3939,,5,AI3940)</f>
        <v>1.1320361339341792E-2</v>
      </c>
    </row>
    <row r="3940" spans="34:36" ht="11.25" customHeight="1" x14ac:dyDescent="0.25">
      <c r="AH3940" s="198" t="s">
        <v>135</v>
      </c>
      <c r="AI3940" s="156">
        <f>_xll.qlCalendarAdvance("TARGET",AI3939,AH3940,"mf")</f>
        <v>63676</v>
      </c>
      <c r="AJ3940" s="199">
        <f>_xll.xlShmInterpRateFwd(curveName,AI3940,,5,AI3941)</f>
        <v>1.1320626699760966E-2</v>
      </c>
    </row>
    <row r="3941" spans="34:36" ht="11.25" customHeight="1" x14ac:dyDescent="0.25">
      <c r="AH3941" s="198" t="s">
        <v>135</v>
      </c>
      <c r="AI3941" s="156">
        <f>_xll.qlCalendarAdvance("TARGET",AI3940,AH3941,"mf")</f>
        <v>63683</v>
      </c>
      <c r="AJ3941" s="199">
        <f>_xll.xlShmInterpRateFwd(curveName,AI3941,,5,AI3942)</f>
        <v>1.1320882930576488E-2</v>
      </c>
    </row>
    <row r="3942" spans="34:36" ht="11.25" customHeight="1" x14ac:dyDescent="0.25">
      <c r="AH3942" s="198" t="s">
        <v>135</v>
      </c>
      <c r="AI3942" s="156">
        <f>_xll.qlCalendarAdvance("TARGET",AI3941,AH3942,"mf")</f>
        <v>63690</v>
      </c>
      <c r="AJ3942" s="199">
        <f>_xll.xlShmInterpRateFwd(curveName,AI3942,,5,AI3943)</f>
        <v>1.132113001734979E-2</v>
      </c>
    </row>
    <row r="3943" spans="34:36" ht="11.25" customHeight="1" x14ac:dyDescent="0.25">
      <c r="AH3943" s="198" t="s">
        <v>135</v>
      </c>
      <c r="AI3943" s="156">
        <f>_xll.qlCalendarAdvance("TARGET",AI3942,AH3943,"mf")</f>
        <v>63697</v>
      </c>
      <c r="AJ3943" s="199">
        <f>_xll.xlShmInterpRateFwd(curveName,AI3943,,5,AI3944)</f>
        <v>1.1321367945636525E-2</v>
      </c>
    </row>
    <row r="3944" spans="34:36" ht="11.25" customHeight="1" x14ac:dyDescent="0.25">
      <c r="AH3944" s="198" t="s">
        <v>135</v>
      </c>
      <c r="AI3944" s="156">
        <f>_xll.qlCalendarAdvance("TARGET",AI3943,AH3944,"mf")</f>
        <v>63704</v>
      </c>
      <c r="AJ3944" s="199">
        <f>_xll.xlShmInterpRateFwd(curveName,AI3944,,5,AI3945)</f>
        <v>1.1321596701015521E-2</v>
      </c>
    </row>
    <row r="3945" spans="34:36" ht="11.25" customHeight="1" x14ac:dyDescent="0.25">
      <c r="AH3945" s="198" t="s">
        <v>135</v>
      </c>
      <c r="AI3945" s="156">
        <f>_xll.qlCalendarAdvance("TARGET",AI3944,AH3945,"mf")</f>
        <v>63711</v>
      </c>
      <c r="AJ3945" s="199">
        <f>_xll.xlShmInterpRateFwd(curveName,AI3945,,5,AI3946)</f>
        <v>1.1321816269071415E-2</v>
      </c>
    </row>
    <row r="3946" spans="34:36" ht="11.25" customHeight="1" x14ac:dyDescent="0.25">
      <c r="AH3946" s="198" t="s">
        <v>135</v>
      </c>
      <c r="AI3946" s="156">
        <f>_xll.qlCalendarAdvance("TARGET",AI3945,AH3946,"mf")</f>
        <v>63718</v>
      </c>
      <c r="AJ3946" s="199">
        <f>_xll.xlShmInterpRateFwd(curveName,AI3946,,5,AI3947)</f>
        <v>1.1322026635342505E-2</v>
      </c>
    </row>
    <row r="3947" spans="34:36" ht="11.25" customHeight="1" x14ac:dyDescent="0.25">
      <c r="AH3947" s="198" t="s">
        <v>135</v>
      </c>
      <c r="AI3947" s="156">
        <f>_xll.qlCalendarAdvance("TARGET",AI3946,AH3947,"mf")</f>
        <v>63725</v>
      </c>
      <c r="AJ3947" s="199">
        <f>_xll.xlShmInterpRateFwd(curveName,AI3947,,5,AI3948)</f>
        <v>1.132222778543082E-2</v>
      </c>
    </row>
    <row r="3948" spans="34:36" ht="11.25" customHeight="1" x14ac:dyDescent="0.25">
      <c r="AH3948" s="198" t="s">
        <v>135</v>
      </c>
      <c r="AI3948" s="156">
        <f>_xll.qlCalendarAdvance("TARGET",AI3947,AH3948,"mf")</f>
        <v>63732</v>
      </c>
      <c r="AJ3948" s="199">
        <f>_xll.xlShmInterpRateFwd(curveName,AI3948,,5,AI3949)</f>
        <v>1.132241970487468E-2</v>
      </c>
    </row>
    <row r="3949" spans="34:36" ht="11.25" customHeight="1" x14ac:dyDescent="0.25">
      <c r="AH3949" s="198" t="s">
        <v>135</v>
      </c>
      <c r="AI3949" s="156">
        <f>_xll.qlCalendarAdvance("TARGET",AI3948,AH3949,"mf")</f>
        <v>63739</v>
      </c>
      <c r="AJ3949" s="199">
        <f>_xll.xlShmInterpRateFwd(curveName,AI3949,,5,AI3950)</f>
        <v>1.132260237927034E-2</v>
      </c>
    </row>
    <row r="3950" spans="34:36" ht="11.25" customHeight="1" x14ac:dyDescent="0.25">
      <c r="AH3950" s="198" t="s">
        <v>135</v>
      </c>
      <c r="AI3950" s="156">
        <f>_xll.qlCalendarAdvance("TARGET",AI3949,AH3950,"mf")</f>
        <v>63746</v>
      </c>
      <c r="AJ3950" s="199">
        <f>_xll.xlShmInterpRateFwd(curveName,AI3950,,5,AI3951)</f>
        <v>1.1322775794173514E-2</v>
      </c>
    </row>
    <row r="3951" spans="34:36" ht="11.25" customHeight="1" x14ac:dyDescent="0.25">
      <c r="AH3951" s="198" t="s">
        <v>135</v>
      </c>
      <c r="AI3951" s="156">
        <f>_xll.qlCalendarAdvance("TARGET",AI3950,AH3951,"mf")</f>
        <v>63753</v>
      </c>
      <c r="AJ3951" s="199">
        <f>_xll.xlShmInterpRateFwd(curveName,AI3951,,5,AI3952)</f>
        <v>1.132293993515731E-2</v>
      </c>
    </row>
    <row r="3952" spans="34:36" ht="11.25" customHeight="1" x14ac:dyDescent="0.25">
      <c r="AH3952" s="198" t="s">
        <v>135</v>
      </c>
      <c r="AI3952" s="156">
        <f>_xll.qlCalendarAdvance("TARGET",AI3951,AH3952,"mf")</f>
        <v>63760</v>
      </c>
      <c r="AJ3952" s="199">
        <f>_xll.xlShmInterpRateFwd(curveName,AI3952,,5,AI3953)</f>
        <v>1.1323094787794837E-2</v>
      </c>
    </row>
    <row r="3953" spans="34:36" ht="11.25" customHeight="1" x14ac:dyDescent="0.25">
      <c r="AH3953" s="198" t="s">
        <v>135</v>
      </c>
      <c r="AI3953" s="156">
        <f>_xll.qlCalendarAdvance("TARGET",AI3952,AH3953,"mf")</f>
        <v>63767</v>
      </c>
      <c r="AJ3953" s="199">
        <f>_xll.xlShmInterpRateFwd(curveName,AI3953,,5,AI3954)</f>
        <v>1.1323240337647632E-2</v>
      </c>
    </row>
    <row r="3954" spans="34:36" ht="11.25" customHeight="1" x14ac:dyDescent="0.25">
      <c r="AH3954" s="198" t="s">
        <v>135</v>
      </c>
      <c r="AI3954" s="156">
        <f>_xll.qlCalendarAdvance("TARGET",AI3953,AH3954,"mf")</f>
        <v>63774</v>
      </c>
      <c r="AJ3954" s="199">
        <f>_xll.xlShmInterpRateFwd(curveName,AI3954,,5,AI3955)</f>
        <v>1.1323376570300414E-2</v>
      </c>
    </row>
    <row r="3955" spans="34:36" ht="11.25" customHeight="1" x14ac:dyDescent="0.25">
      <c r="AH3955" s="198" t="s">
        <v>135</v>
      </c>
      <c r="AI3955" s="156">
        <f>_xll.qlCalendarAdvance("TARGET",AI3954,AH3955,"mf")</f>
        <v>63781</v>
      </c>
      <c r="AJ3955" s="199">
        <f>_xll.xlShmInterpRateFwd(curveName,AI3955,,5,AI3956)</f>
        <v>1.1323503471303155E-2</v>
      </c>
    </row>
    <row r="3956" spans="34:36" ht="11.25" customHeight="1" x14ac:dyDescent="0.25">
      <c r="AH3956" s="198" t="s">
        <v>135</v>
      </c>
      <c r="AI3956" s="156">
        <f>_xll.qlCalendarAdvance("TARGET",AI3955,AH3956,"mf")</f>
        <v>63788</v>
      </c>
      <c r="AJ3956" s="199">
        <f>_xll.xlShmInterpRateFwd(curveName,AI3956,,5,AI3957)</f>
        <v>1.1323621026240592E-2</v>
      </c>
    </row>
    <row r="3957" spans="34:36" ht="11.25" customHeight="1" x14ac:dyDescent="0.25">
      <c r="AH3957" s="198" t="s">
        <v>135</v>
      </c>
      <c r="AI3957" s="156">
        <f>_xll.qlCalendarAdvance("TARGET",AI3956,AH3957,"mf")</f>
        <v>63795</v>
      </c>
      <c r="AJ3957" s="199">
        <f>_xll.xlShmInterpRateFwd(curveName,AI3957,,5,AI3958)</f>
        <v>1.132372922068009E-2</v>
      </c>
    </row>
    <row r="3958" spans="34:36" ht="11.25" customHeight="1" x14ac:dyDescent="0.25">
      <c r="AH3958" s="198" t="s">
        <v>135</v>
      </c>
      <c r="AI3958" s="156">
        <f>_xll.qlCalendarAdvance("TARGET",AI3957,AH3958,"mf")</f>
        <v>63802</v>
      </c>
      <c r="AJ3958" s="199">
        <f>_xll.xlShmInterpRateFwd(curveName,AI3958,,5,AI3959)</f>
        <v>1.1323828040194822E-2</v>
      </c>
    </row>
    <row r="3959" spans="34:36" ht="11.25" customHeight="1" x14ac:dyDescent="0.25">
      <c r="AH3959" s="198" t="s">
        <v>135</v>
      </c>
      <c r="AI3959" s="156">
        <f>_xll.qlCalendarAdvance("TARGET",AI3958,AH3959,"mf")</f>
        <v>63809</v>
      </c>
      <c r="AJ3959" s="199">
        <f>_xll.xlShmInterpRateFwd(curveName,AI3959,,5,AI3960)</f>
        <v>1.1323917470329011E-2</v>
      </c>
    </row>
    <row r="3960" spans="34:36" ht="11.25" customHeight="1" x14ac:dyDescent="0.25">
      <c r="AH3960" s="198" t="s">
        <v>135</v>
      </c>
      <c r="AI3960" s="156">
        <f>_xll.qlCalendarAdvance("TARGET",AI3959,AH3960,"mf")</f>
        <v>63816</v>
      </c>
      <c r="AJ3960" s="199">
        <f>_xll.xlShmInterpRateFwd(curveName,AI3960,,5,AI3961)</f>
        <v>1.1323997496684802E-2</v>
      </c>
    </row>
    <row r="3961" spans="34:36" ht="11.25" customHeight="1" x14ac:dyDescent="0.25">
      <c r="AH3961" s="198" t="s">
        <v>135</v>
      </c>
      <c r="AI3961" s="156">
        <f>_xll.qlCalendarAdvance("TARGET",AI3960,AH3961,"mf")</f>
        <v>63823</v>
      </c>
      <c r="AJ3961" s="199">
        <f>_xll.xlShmInterpRateFwd(curveName,AI3961,,5,AI3962)</f>
        <v>1.1324068104829608E-2</v>
      </c>
    </row>
    <row r="3962" spans="34:36" ht="11.25" customHeight="1" x14ac:dyDescent="0.25">
      <c r="AH3962" s="198" t="s">
        <v>135</v>
      </c>
      <c r="AI3962" s="156">
        <f>_xll.qlCalendarAdvance("TARGET",AI3961,AH3962,"mf")</f>
        <v>63830</v>
      </c>
      <c r="AJ3962" s="199">
        <f>_xll.xlShmInterpRateFwd(curveName,AI3962,,5,AI3963)</f>
        <v>1.1324129280307679E-2</v>
      </c>
    </row>
    <row r="3963" spans="34:36" ht="11.25" customHeight="1" x14ac:dyDescent="0.25">
      <c r="AH3963" s="198" t="s">
        <v>135</v>
      </c>
      <c r="AI3963" s="156">
        <f>_xll.qlCalendarAdvance("TARGET",AI3962,AH3963,"mf")</f>
        <v>63837</v>
      </c>
      <c r="AJ3963" s="199">
        <f>_xll.xlShmInterpRateFwd(curveName,AI3963,,5,AI3964)</f>
        <v>1.1324181008721193E-2</v>
      </c>
    </row>
    <row r="3964" spans="34:36" ht="11.25" customHeight="1" x14ac:dyDescent="0.25">
      <c r="AH3964" s="198" t="s">
        <v>135</v>
      </c>
      <c r="AI3964" s="156">
        <f>_xll.qlCalendarAdvance("TARGET",AI3963,AH3964,"mf")</f>
        <v>63844</v>
      </c>
      <c r="AJ3964" s="199">
        <f>_xll.xlShmInterpRateFwd(curveName,AI3964,,5,AI3965)</f>
        <v>1.1324223275608633E-2</v>
      </c>
    </row>
    <row r="3965" spans="34:36" ht="11.25" customHeight="1" x14ac:dyDescent="0.25">
      <c r="AH3965" s="198" t="s">
        <v>135</v>
      </c>
      <c r="AI3965" s="156">
        <f>_xll.qlCalendarAdvance("TARGET",AI3964,AH3965,"mf")</f>
        <v>63851</v>
      </c>
      <c r="AJ3965" s="199">
        <f>_xll.xlShmInterpRateFwd(curveName,AI3965,,5,AI3966)</f>
        <v>1.132425606655482E-2</v>
      </c>
    </row>
    <row r="3966" spans="34:36" ht="11.25" customHeight="1" x14ac:dyDescent="0.25">
      <c r="AH3966" s="198" t="s">
        <v>135</v>
      </c>
      <c r="AI3966" s="156">
        <f>_xll.qlCalendarAdvance("TARGET",AI3965,AH3966,"mf")</f>
        <v>63858</v>
      </c>
      <c r="AJ3966" s="199">
        <f>_xll.xlShmInterpRateFwd(curveName,AI3966,,5,AI3967)</f>
        <v>1.13242793671388E-2</v>
      </c>
    </row>
    <row r="3967" spans="34:36" ht="11.25" customHeight="1" x14ac:dyDescent="0.25">
      <c r="AH3967" s="198" t="s">
        <v>135</v>
      </c>
      <c r="AI3967" s="156">
        <f>_xll.qlCalendarAdvance("TARGET",AI3966,AH3967,"mf")</f>
        <v>63865</v>
      </c>
      <c r="AJ3967" s="199">
        <f>_xll.xlShmInterpRateFwd(curveName,AI3967,,5,AI3968)</f>
        <v>1.132429316292225E-2</v>
      </c>
    </row>
    <row r="3968" spans="34:36" ht="11.25" customHeight="1" x14ac:dyDescent="0.25">
      <c r="AH3968" s="198" t="s">
        <v>135</v>
      </c>
      <c r="AI3968" s="156">
        <f>_xll.qlCalendarAdvance("TARGET",AI3967,AH3968,"mf")</f>
        <v>63872</v>
      </c>
      <c r="AJ3968" s="199">
        <f>_xll.xlShmInterpRateFwd(curveName,AI3968,,5,AI3969)</f>
        <v>1.1324297439461065E-2</v>
      </c>
    </row>
    <row r="3969" spans="34:36" ht="11.25" customHeight="1" x14ac:dyDescent="0.25">
      <c r="AH3969" s="198" t="s">
        <v>135</v>
      </c>
      <c r="AI3969" s="156">
        <f>_xll.qlCalendarAdvance("TARGET",AI3968,AH3969,"mf")</f>
        <v>63879</v>
      </c>
      <c r="AJ3969" s="199">
        <f>_xll.xlShmInterpRateFwd(curveName,AI3969,,5,AI3970)</f>
        <v>1.1324292182357488E-2</v>
      </c>
    </row>
    <row r="3970" spans="34:36" ht="11.25" customHeight="1" x14ac:dyDescent="0.25">
      <c r="AH3970" s="198" t="s">
        <v>135</v>
      </c>
      <c r="AI3970" s="156">
        <f>_xll.qlCalendarAdvance("TARGET",AI3969,AH3970,"mf")</f>
        <v>63886</v>
      </c>
      <c r="AJ3970" s="199">
        <f>_xll.xlShmInterpRateFwd(curveName,AI3970,,5,AI3971)</f>
        <v>1.132427737714427E-2</v>
      </c>
    </row>
    <row r="3971" spans="34:36" ht="11.25" customHeight="1" x14ac:dyDescent="0.25">
      <c r="AH3971" s="198" t="s">
        <v>135</v>
      </c>
      <c r="AI3971" s="156">
        <f>_xll.qlCalendarAdvance("TARGET",AI3970,AH3971,"mf")</f>
        <v>63893</v>
      </c>
      <c r="AJ3971" s="199">
        <f>_xll.xlShmInterpRateFwd(curveName,AI3971,,5,AI3972)</f>
        <v>1.1324253009417876E-2</v>
      </c>
    </row>
    <row r="3972" spans="34:36" ht="11.25" customHeight="1" x14ac:dyDescent="0.25">
      <c r="AH3972" s="198" t="s">
        <v>135</v>
      </c>
      <c r="AI3972" s="156">
        <f>_xll.qlCalendarAdvance("TARGET",AI3971,AH3972,"mf")</f>
        <v>63900</v>
      </c>
      <c r="AJ3972" s="199">
        <f>_xll.xlShmInterpRateFwd(curveName,AI3972,,5,AI3973)</f>
        <v>1.1324219064734251E-2</v>
      </c>
    </row>
    <row r="3973" spans="34:36" ht="11.25" customHeight="1" x14ac:dyDescent="0.25">
      <c r="AH3973" s="198" t="s">
        <v>135</v>
      </c>
      <c r="AI3973" s="156">
        <f>_xll.qlCalendarAdvance("TARGET",AI3972,AH3973,"mf")</f>
        <v>63907</v>
      </c>
      <c r="AJ3973" s="199">
        <f>_xll.xlShmInterpRateFwd(curveName,AI3973,,5,AI3974)</f>
        <v>1.1324347585072716E-2</v>
      </c>
    </row>
    <row r="3974" spans="34:36" ht="11.25" customHeight="1" x14ac:dyDescent="0.25">
      <c r="AH3974" s="198" t="s">
        <v>135</v>
      </c>
      <c r="AI3974" s="156">
        <f>_xll.qlCalendarAdvance("TARGET",AI3973,AH3974,"mf")</f>
        <v>63915</v>
      </c>
      <c r="AJ3974" s="199">
        <f>_xll.xlShmInterpRateFwd(curveName,AI3974,,5,AI3975)</f>
        <v>1.1324114010121181E-2</v>
      </c>
    </row>
    <row r="3975" spans="34:36" ht="11.25" customHeight="1" x14ac:dyDescent="0.25">
      <c r="AH3975" s="198" t="s">
        <v>135</v>
      </c>
      <c r="AI3975" s="156">
        <f>_xll.qlCalendarAdvance("TARGET",AI3974,AH3975,"mf")</f>
        <v>63922</v>
      </c>
      <c r="AJ3975" s="199">
        <f>_xll.xlShmInterpRateFwd(curveName,AI3975,,5,AI3976)</f>
        <v>1.1324049872498979E-2</v>
      </c>
    </row>
    <row r="3976" spans="34:36" ht="11.25" customHeight="1" x14ac:dyDescent="0.25">
      <c r="AH3976" s="198" t="s">
        <v>135</v>
      </c>
      <c r="AI3976" s="156">
        <f>_xll.qlCalendarAdvance("TARGET",AI3975,AH3976,"mf")</f>
        <v>63929</v>
      </c>
      <c r="AJ3976" s="199">
        <f>_xll.xlShmInterpRateFwd(curveName,AI3976,,5,AI3977)</f>
        <v>1.1323976098151127E-2</v>
      </c>
    </row>
    <row r="3977" spans="34:36" ht="11.25" customHeight="1" x14ac:dyDescent="0.25">
      <c r="AH3977" s="198" t="s">
        <v>135</v>
      </c>
      <c r="AI3977" s="156">
        <f>_xll.qlCalendarAdvance("TARGET",AI3976,AH3977,"mf")</f>
        <v>63936</v>
      </c>
      <c r="AJ3977" s="199">
        <f>_xll.xlShmInterpRateFwd(curveName,AI3977,,5,AI3978)</f>
        <v>1.1323892672639417E-2</v>
      </c>
    </row>
    <row r="3978" spans="34:36" ht="11.25" customHeight="1" x14ac:dyDescent="0.25">
      <c r="AH3978" s="198" t="s">
        <v>135</v>
      </c>
      <c r="AI3978" s="156">
        <f>_xll.qlCalendarAdvance("TARGET",AI3977,AH3978,"mf")</f>
        <v>63943</v>
      </c>
      <c r="AJ3978" s="199">
        <f>_xll.xlShmInterpRateFwd(curveName,AI3978,,5,AI3979)</f>
        <v>1.1323799581543011E-2</v>
      </c>
    </row>
    <row r="3979" spans="34:36" ht="11.25" customHeight="1" x14ac:dyDescent="0.25">
      <c r="AH3979" s="198" t="s">
        <v>135</v>
      </c>
      <c r="AI3979" s="156">
        <f>_xll.qlCalendarAdvance("TARGET",AI3978,AH3979,"mf")</f>
        <v>63950</v>
      </c>
      <c r="AJ3979" s="199">
        <f>_xll.xlShmInterpRateFwd(curveName,AI3979,,5,AI3980)</f>
        <v>1.1323696810406349E-2</v>
      </c>
    </row>
    <row r="3980" spans="34:36" ht="11.25" customHeight="1" x14ac:dyDescent="0.25">
      <c r="AH3980" s="198" t="s">
        <v>135</v>
      </c>
      <c r="AI3980" s="156">
        <f>_xll.qlCalendarAdvance("TARGET",AI3979,AH3980,"mf")</f>
        <v>63957</v>
      </c>
      <c r="AJ3980" s="199">
        <f>_xll.xlShmInterpRateFwd(curveName,AI3980,,5,AI3981)</f>
        <v>1.1323584344820203E-2</v>
      </c>
    </row>
    <row r="3981" spans="34:36" ht="11.25" customHeight="1" x14ac:dyDescent="0.25">
      <c r="AH3981" s="198" t="s">
        <v>135</v>
      </c>
      <c r="AI3981" s="156">
        <f>_xll.qlCalendarAdvance("TARGET",AI3980,AH3981,"mf")</f>
        <v>63964</v>
      </c>
      <c r="AJ3981" s="199">
        <f>_xll.xlShmInterpRateFwd(curveName,AI3981,,5,AI3982)</f>
        <v>1.1323462170357989E-2</v>
      </c>
    </row>
    <row r="3982" spans="34:36" ht="11.25" customHeight="1" x14ac:dyDescent="0.25">
      <c r="AH3982" s="198" t="s">
        <v>135</v>
      </c>
      <c r="AI3982" s="156">
        <f>_xll.qlCalendarAdvance("TARGET",AI3981,AH3982,"mf")</f>
        <v>63971</v>
      </c>
      <c r="AJ3982" s="199">
        <f>_xll.xlShmInterpRateFwd(curveName,AI3982,,5,AI3983)</f>
        <v>1.1323330272569963E-2</v>
      </c>
    </row>
    <row r="3983" spans="34:36" ht="11.25" customHeight="1" x14ac:dyDescent="0.25">
      <c r="AH3983" s="198" t="s">
        <v>135</v>
      </c>
      <c r="AI3983" s="156">
        <f>_xll.qlCalendarAdvance("TARGET",AI3982,AH3983,"mf")</f>
        <v>63978</v>
      </c>
      <c r="AJ3983" s="199">
        <f>_xll.xlShmInterpRateFwd(curveName,AI3983,,5,AI3984)</f>
        <v>1.1323188637046934E-2</v>
      </c>
    </row>
    <row r="3984" spans="34:36" ht="11.25" customHeight="1" x14ac:dyDescent="0.25">
      <c r="AH3984" s="198" t="s">
        <v>135</v>
      </c>
      <c r="AI3984" s="156">
        <f>_xll.qlCalendarAdvance("TARGET",AI3983,AH3984,"mf")</f>
        <v>63985</v>
      </c>
      <c r="AJ3984" s="199">
        <f>_xll.xlShmInterpRateFwd(curveName,AI3984,,5,AI3985)</f>
        <v>1.1323037249344975E-2</v>
      </c>
    </row>
    <row r="3985" spans="34:36" ht="11.25" customHeight="1" x14ac:dyDescent="0.25">
      <c r="AH3985" s="198" t="s">
        <v>135</v>
      </c>
      <c r="AI3985" s="156">
        <f>_xll.qlCalendarAdvance("TARGET",AI3984,AH3985,"mf")</f>
        <v>63992</v>
      </c>
      <c r="AJ3985" s="199">
        <f>_xll.xlShmInterpRateFwd(curveName,AI3985,,5,AI3986)</f>
        <v>1.1322876095031749E-2</v>
      </c>
    </row>
    <row r="3986" spans="34:36" ht="11.25" customHeight="1" x14ac:dyDescent="0.25">
      <c r="AH3986" s="198" t="s">
        <v>135</v>
      </c>
      <c r="AI3986" s="156">
        <f>_xll.qlCalendarAdvance("TARGET",AI3985,AH3986,"mf")</f>
        <v>63999</v>
      </c>
      <c r="AJ3986" s="199">
        <f>_xll.xlShmInterpRateFwd(curveName,AI3986,,5,AI3987)</f>
        <v>1.1322705159703893E-2</v>
      </c>
    </row>
    <row r="3987" spans="34:36" ht="11.25" customHeight="1" x14ac:dyDescent="0.25">
      <c r="AH3987" s="198" t="s">
        <v>135</v>
      </c>
      <c r="AI3987" s="156">
        <f>_xll.qlCalendarAdvance("TARGET",AI3986,AH3987,"mf")</f>
        <v>64006</v>
      </c>
      <c r="AJ3987" s="199">
        <f>_xll.xlShmInterpRateFwd(curveName,AI3987,,5,AI3988)</f>
        <v>1.1322524428900138E-2</v>
      </c>
    </row>
    <row r="3988" spans="34:36" ht="11.25" customHeight="1" x14ac:dyDescent="0.25">
      <c r="AH3988" s="198" t="s">
        <v>135</v>
      </c>
      <c r="AI3988" s="156">
        <f>_xll.qlCalendarAdvance("TARGET",AI3987,AH3988,"mf")</f>
        <v>64013</v>
      </c>
      <c r="AJ3988" s="199">
        <f>_xll.xlShmInterpRateFwd(curveName,AI3988,,5,AI3989)</f>
        <v>1.1322333888205558E-2</v>
      </c>
    </row>
    <row r="3989" spans="34:36" ht="11.25" customHeight="1" x14ac:dyDescent="0.25">
      <c r="AH3989" s="198" t="s">
        <v>135</v>
      </c>
      <c r="AI3989" s="156">
        <f>_xll.qlCalendarAdvance("TARGET",AI3988,AH3989,"mf")</f>
        <v>64020</v>
      </c>
      <c r="AJ3989" s="199">
        <f>_xll.xlShmInterpRateFwd(curveName,AI3989,,5,AI3990)</f>
        <v>1.1322133523182074E-2</v>
      </c>
    </row>
    <row r="3990" spans="34:36" ht="11.25" customHeight="1" x14ac:dyDescent="0.25">
      <c r="AH3990" s="198" t="s">
        <v>135</v>
      </c>
      <c r="AI3990" s="156">
        <f>_xll.qlCalendarAdvance("TARGET",AI3989,AH3990,"mf")</f>
        <v>64027</v>
      </c>
      <c r="AJ3990" s="199">
        <f>_xll.xlShmInterpRateFwd(curveName,AI3990,,5,AI3991)</f>
        <v>1.1321923319403199E-2</v>
      </c>
    </row>
    <row r="3991" spans="34:36" ht="11.25" customHeight="1" x14ac:dyDescent="0.25">
      <c r="AH3991" s="198" t="s">
        <v>135</v>
      </c>
      <c r="AI3991" s="156">
        <f>_xll.qlCalendarAdvance("TARGET",AI3990,AH3991,"mf")</f>
        <v>64034</v>
      </c>
      <c r="AJ3991" s="199">
        <f>_xll.xlShmInterpRateFwd(curveName,AI3991,,5,AI3992)</f>
        <v>1.132170326244825E-2</v>
      </c>
    </row>
    <row r="3992" spans="34:36" ht="11.25" customHeight="1" x14ac:dyDescent="0.25">
      <c r="AH3992" s="198" t="s">
        <v>135</v>
      </c>
      <c r="AI3992" s="156">
        <f>_xll.qlCalendarAdvance("TARGET",AI3991,AH3992,"mf")</f>
        <v>64041</v>
      </c>
      <c r="AJ3992" s="199">
        <f>_xll.xlShmInterpRateFwd(curveName,AI3992,,5,AI3993)</f>
        <v>1.1321473337879183E-2</v>
      </c>
    </row>
    <row r="3993" spans="34:36" ht="11.25" customHeight="1" x14ac:dyDescent="0.25">
      <c r="AH3993" s="198" t="s">
        <v>135</v>
      </c>
      <c r="AI3993" s="156">
        <f>_xll.qlCalendarAdvance("TARGET",AI3992,AH3993,"mf")</f>
        <v>64048</v>
      </c>
      <c r="AJ3993" s="199">
        <f>_xll.xlShmInterpRateFwd(curveName,AI3993,,5,AI3994)</f>
        <v>1.1321233531252172E-2</v>
      </c>
    </row>
    <row r="3994" spans="34:36" ht="11.25" customHeight="1" x14ac:dyDescent="0.25">
      <c r="AH3994" s="198" t="s">
        <v>135</v>
      </c>
      <c r="AI3994" s="156">
        <f>_xll.qlCalendarAdvance("TARGET",AI3993,AH3994,"mf")</f>
        <v>64055</v>
      </c>
      <c r="AJ3994" s="199">
        <f>_xll.xlShmInterpRateFwd(curveName,AI3994,,5,AI3995)</f>
        <v>1.1320983828169739E-2</v>
      </c>
    </row>
    <row r="3995" spans="34:36" ht="11.25" customHeight="1" x14ac:dyDescent="0.25">
      <c r="AH3995" s="198" t="s">
        <v>135</v>
      </c>
      <c r="AI3995" s="156">
        <f>_xll.qlCalendarAdvance("TARGET",AI3994,AH3995,"mf")</f>
        <v>64062</v>
      </c>
      <c r="AJ3995" s="199">
        <f>_xll.xlShmInterpRateFwd(curveName,AI3995,,5,AI3996)</f>
        <v>1.1320724214164914E-2</v>
      </c>
    </row>
    <row r="3996" spans="34:36" ht="11.25" customHeight="1" x14ac:dyDescent="0.25">
      <c r="AH3996" s="198" t="s">
        <v>135</v>
      </c>
      <c r="AI3996" s="156">
        <f>_xll.qlCalendarAdvance("TARGET",AI3995,AH3996,"mf")</f>
        <v>64069</v>
      </c>
      <c r="AJ3996" s="199">
        <f>_xll.xlShmInterpRateFwd(curveName,AI3996,,5,AI3997)</f>
        <v>1.1320454674851821E-2</v>
      </c>
    </row>
    <row r="3997" spans="34:36" ht="11.25" customHeight="1" x14ac:dyDescent="0.25">
      <c r="AH3997" s="198" t="s">
        <v>135</v>
      </c>
      <c r="AI3997" s="156">
        <f>_xll.qlCalendarAdvance("TARGET",AI3996,AH3997,"mf")</f>
        <v>64076</v>
      </c>
      <c r="AJ3997" s="199">
        <f>_xll.xlShmInterpRateFwd(curveName,AI3997,,5,AI3998)</f>
        <v>1.1320175195746142E-2</v>
      </c>
    </row>
    <row r="3998" spans="34:36" ht="11.25" customHeight="1" x14ac:dyDescent="0.25">
      <c r="AH3998" s="198" t="s">
        <v>135</v>
      </c>
      <c r="AI3998" s="156">
        <f>_xll.qlCalendarAdvance("TARGET",AI3997,AH3998,"mf")</f>
        <v>64083</v>
      </c>
      <c r="AJ3998" s="199">
        <f>_xll.xlShmInterpRateFwd(curveName,AI3998,,5,AI3999)</f>
        <v>1.1319885762467822E-2</v>
      </c>
    </row>
    <row r="3999" spans="34:36" ht="11.25" customHeight="1" x14ac:dyDescent="0.25">
      <c r="AH3999" s="198" t="s">
        <v>135</v>
      </c>
      <c r="AI3999" s="156">
        <f>_xll.qlCalendarAdvance("TARGET",AI3998,AH3999,"mf")</f>
        <v>64090</v>
      </c>
      <c r="AJ3999" s="199">
        <f>_xll.xlShmInterpRateFwd(curveName,AI3999,,5,AI4000)</f>
        <v>1.1319586360544143E-2</v>
      </c>
    </row>
    <row r="4000" spans="34:36" ht="11.25" customHeight="1" x14ac:dyDescent="0.25">
      <c r="AH4000" s="198" t="s">
        <v>135</v>
      </c>
      <c r="AI4000" s="156">
        <f>_xll.qlCalendarAdvance("TARGET",AI3999,AH4000,"mf")</f>
        <v>64097</v>
      </c>
      <c r="AJ4000" s="199">
        <f>_xll.xlShmInterpRateFwd(curveName,AI4000,,5,AI4001)</f>
        <v>1.1319276975589283E-2</v>
      </c>
    </row>
    <row r="4001" spans="34:36" ht="11.25" customHeight="1" x14ac:dyDescent="0.25">
      <c r="AH4001" s="198" t="s">
        <v>135</v>
      </c>
      <c r="AI4001" s="156">
        <f>_xll.qlCalendarAdvance("TARGET",AI4000,AH4001,"mf")</f>
        <v>64104</v>
      </c>
      <c r="AJ4001" s="199">
        <f>_xll.xlShmInterpRateFwd(curveName,AI4001,,5,AI4002)</f>
        <v>1.1318957593142137E-2</v>
      </c>
    </row>
    <row r="4002" spans="34:36" ht="11.25" customHeight="1" x14ac:dyDescent="0.25">
      <c r="AH4002" s="198" t="s">
        <v>135</v>
      </c>
      <c r="AI4002" s="156">
        <f>_xll.qlCalendarAdvance("TARGET",AI4001,AH4002,"mf")</f>
        <v>64111</v>
      </c>
      <c r="AJ4002" s="199">
        <f>_xll.xlShmInterpRateFwd(curveName,AI4002,,5,AI4003)</f>
        <v>1.1318628198770572E-2</v>
      </c>
    </row>
    <row r="4003" spans="34:36" ht="11.25" customHeight="1" x14ac:dyDescent="0.25">
      <c r="AH4003" s="198" t="s">
        <v>135</v>
      </c>
      <c r="AI4003" s="156">
        <f>_xll.qlCalendarAdvance("TARGET",AI4002,AH4003,"mf")</f>
        <v>64118</v>
      </c>
      <c r="AJ4003" s="199">
        <f>_xll.xlShmInterpRateFwd(curveName,AI4003,,5,AI4004)</f>
        <v>1.1318288778077211E-2</v>
      </c>
    </row>
    <row r="4004" spans="34:36" ht="11.25" customHeight="1" x14ac:dyDescent="0.25">
      <c r="AH4004" s="198" t="s">
        <v>135</v>
      </c>
      <c r="AI4004" s="156">
        <f>_xll.qlCalendarAdvance("TARGET",AI4003,AH4004,"mf")</f>
        <v>64125</v>
      </c>
      <c r="AJ4004" s="199">
        <f>_xll.xlShmInterpRateFwd(curveName,AI4004,,5,AI4005)</f>
        <v>1.1317939316600991E-2</v>
      </c>
    </row>
    <row r="4005" spans="34:36" ht="11.25" customHeight="1" x14ac:dyDescent="0.25">
      <c r="AH4005" s="198" t="s">
        <v>135</v>
      </c>
      <c r="AI4005" s="156">
        <f>_xll.qlCalendarAdvance("TARGET",AI4004,AH4005,"mf")</f>
        <v>64132</v>
      </c>
      <c r="AJ4005" s="199">
        <f>_xll.xlShmInterpRateFwd(curveName,AI4005,,5,AI4006)</f>
        <v>1.1317579799909815E-2</v>
      </c>
    </row>
    <row r="4006" spans="34:36" ht="11.25" customHeight="1" x14ac:dyDescent="0.25">
      <c r="AH4006" s="198" t="s">
        <v>135</v>
      </c>
      <c r="AI4006" s="156">
        <f>_xll.qlCalendarAdvance("TARGET",AI4005,AH4006,"mf")</f>
        <v>64139</v>
      </c>
      <c r="AJ4006" s="199">
        <f>_xll.xlShmInterpRateFwd(curveName,AI4006,,5,AI4007)</f>
        <v>1.131721021360055E-2</v>
      </c>
    </row>
    <row r="4007" spans="34:36" ht="11.25" customHeight="1" x14ac:dyDescent="0.25">
      <c r="AH4007" s="198" t="s">
        <v>135</v>
      </c>
      <c r="AI4007" s="156">
        <f>_xll.qlCalendarAdvance("TARGET",AI4006,AH4007,"mf")</f>
        <v>64146</v>
      </c>
      <c r="AJ4007" s="199">
        <f>_xll.xlShmInterpRateFwd(curveName,AI4007,,5,AI4008)</f>
        <v>1.1316830543212171E-2</v>
      </c>
    </row>
    <row r="4008" spans="34:36" ht="11.25" customHeight="1" x14ac:dyDescent="0.25">
      <c r="AH4008" s="198" t="s">
        <v>135</v>
      </c>
      <c r="AI4008" s="156">
        <f>_xll.qlCalendarAdvance("TARGET",AI4007,AH4008,"mf")</f>
        <v>64153</v>
      </c>
      <c r="AJ4008" s="199">
        <f>_xll.xlShmInterpRateFwd(curveName,AI4008,,5,AI4009)</f>
        <v>1.1316440774353157E-2</v>
      </c>
    </row>
    <row r="4009" spans="34:36" ht="11.25" customHeight="1" x14ac:dyDescent="0.25">
      <c r="AH4009" s="198" t="s">
        <v>135</v>
      </c>
      <c r="AI4009" s="156">
        <f>_xll.qlCalendarAdvance("TARGET",AI4008,AH4009,"mf")</f>
        <v>64160</v>
      </c>
      <c r="AJ4009" s="199">
        <f>_xll.xlShmInterpRateFwd(curveName,AI4009,,5,AI4010)</f>
        <v>1.131604089255671E-2</v>
      </c>
    </row>
    <row r="4010" spans="34:36" ht="11.25" customHeight="1" x14ac:dyDescent="0.25">
      <c r="AH4010" s="198" t="s">
        <v>135</v>
      </c>
      <c r="AI4010" s="156">
        <f>_xll.qlCalendarAdvance("TARGET",AI4009,AH4010,"mf")</f>
        <v>64167</v>
      </c>
      <c r="AJ4010" s="199">
        <f>_xll.xlShmInterpRateFwd(curveName,AI4010,,5,AI4011)</f>
        <v>1.1315630883402381E-2</v>
      </c>
    </row>
    <row r="4011" spans="34:36" ht="11.25" customHeight="1" x14ac:dyDescent="0.25">
      <c r="AH4011" s="198" t="s">
        <v>135</v>
      </c>
      <c r="AI4011" s="156">
        <f>_xll.qlCalendarAdvance("TARGET",AI4010,AH4011,"mf")</f>
        <v>64174</v>
      </c>
      <c r="AJ4011" s="199">
        <f>_xll.xlShmInterpRateFwd(curveName,AI4011,,5,AI4012)</f>
        <v>1.1315210732481313E-2</v>
      </c>
    </row>
    <row r="4012" spans="34:36" ht="11.25" customHeight="1" x14ac:dyDescent="0.25">
      <c r="AH4012" s="198" t="s">
        <v>135</v>
      </c>
      <c r="AI4012" s="156">
        <f>_xll.qlCalendarAdvance("TARGET",AI4011,AH4012,"mf")</f>
        <v>64181</v>
      </c>
      <c r="AJ4012" s="199">
        <f>_xll.xlShmInterpRateFwd(curveName,AI4012,,5,AI4013)</f>
        <v>1.131478042533254E-2</v>
      </c>
    </row>
    <row r="4013" spans="34:36" ht="11.25" customHeight="1" x14ac:dyDescent="0.25">
      <c r="AH4013" s="198" t="s">
        <v>135</v>
      </c>
      <c r="AI4013" s="156">
        <f>_xll.qlCalendarAdvance("TARGET",AI4012,AH4013,"mf")</f>
        <v>64188</v>
      </c>
      <c r="AJ4013" s="199">
        <f>_xll.xlShmInterpRateFwd(curveName,AI4013,,5,AI4014)</f>
        <v>1.1314339947558811E-2</v>
      </c>
    </row>
    <row r="4014" spans="34:36" ht="11.25" customHeight="1" x14ac:dyDescent="0.25">
      <c r="AH4014" s="198" t="s">
        <v>135</v>
      </c>
      <c r="AI4014" s="156">
        <f>_xll.qlCalendarAdvance("TARGET",AI4013,AH4014,"mf")</f>
        <v>64195</v>
      </c>
      <c r="AJ4014" s="199">
        <f>_xll.xlShmInterpRateFwd(curveName,AI4014,,5,AI4015)</f>
        <v>1.1313889284687606E-2</v>
      </c>
    </row>
    <row r="4015" spans="34:36" ht="11.25" customHeight="1" x14ac:dyDescent="0.25">
      <c r="AH4015" s="198" t="s">
        <v>135</v>
      </c>
      <c r="AI4015" s="156">
        <f>_xll.qlCalendarAdvance("TARGET",AI4014,AH4015,"mf")</f>
        <v>64202</v>
      </c>
      <c r="AJ4015" s="199">
        <f>_xll.xlShmInterpRateFwd(curveName,AI4015,,5,AI4016)</f>
        <v>1.1313428422339077E-2</v>
      </c>
    </row>
    <row r="4016" spans="34:36" ht="11.25" customHeight="1" x14ac:dyDescent="0.25">
      <c r="AH4016" s="198" t="s">
        <v>135</v>
      </c>
      <c r="AI4016" s="156">
        <f>_xll.qlCalendarAdvance("TARGET",AI4015,AH4016,"mf")</f>
        <v>64209</v>
      </c>
      <c r="AJ4016" s="199">
        <f>_xll.xlShmInterpRateFwd(curveName,AI4016,,5,AI4017)</f>
        <v>1.1312957346046513E-2</v>
      </c>
    </row>
    <row r="4017" spans="34:36" ht="11.25" customHeight="1" x14ac:dyDescent="0.25">
      <c r="AH4017" s="198" t="s">
        <v>135</v>
      </c>
      <c r="AI4017" s="156">
        <f>_xll.qlCalendarAdvance("TARGET",AI4016,AH4017,"mf")</f>
        <v>64216</v>
      </c>
      <c r="AJ4017" s="199">
        <f>_xll.xlShmInterpRateFwd(curveName,AI4017,,5,AI4018)</f>
        <v>1.1312476041395349E-2</v>
      </c>
    </row>
    <row r="4018" spans="34:36" ht="11.25" customHeight="1" x14ac:dyDescent="0.25">
      <c r="AH4018" s="198" t="s">
        <v>135</v>
      </c>
      <c r="AI4018" s="156">
        <f>_xll.qlCalendarAdvance("TARGET",AI4017,AH4018,"mf")</f>
        <v>64223</v>
      </c>
      <c r="AJ4018" s="199">
        <f>_xll.xlShmInterpRateFwd(curveName,AI4018,,5,AI4019)</f>
        <v>1.1311984493953653E-2</v>
      </c>
    </row>
    <row r="4019" spans="34:36" ht="11.25" customHeight="1" x14ac:dyDescent="0.25">
      <c r="AH4019" s="198" t="s">
        <v>135</v>
      </c>
      <c r="AI4019" s="156">
        <f>_xll.qlCalendarAdvance("TARGET",AI4018,AH4019,"mf")</f>
        <v>64230</v>
      </c>
      <c r="AJ4019" s="199">
        <f>_xll.xlShmInterpRateFwd(curveName,AI4019,,5,AI4020)</f>
        <v>1.1311482689295296E-2</v>
      </c>
    </row>
    <row r="4020" spans="34:36" ht="11.25" customHeight="1" x14ac:dyDescent="0.25">
      <c r="AH4020" s="198" t="s">
        <v>135</v>
      </c>
      <c r="AI4020" s="156">
        <f>_xll.qlCalendarAdvance("TARGET",AI4019,AH4020,"mf")</f>
        <v>64237</v>
      </c>
      <c r="AJ4020" s="199">
        <f>_xll.xlShmInterpRateFwd(curveName,AI4020,,5,AI4021)</f>
        <v>1.1310970612976789E-2</v>
      </c>
    </row>
    <row r="4021" spans="34:36" ht="11.25" customHeight="1" x14ac:dyDescent="0.25">
      <c r="AH4021" s="198" t="s">
        <v>135</v>
      </c>
      <c r="AI4021" s="156">
        <f>_xll.qlCalendarAdvance("TARGET",AI4020,AH4021,"mf")</f>
        <v>64244</v>
      </c>
      <c r="AJ4021" s="199">
        <f>_xll.xlShmInterpRateFwd(curveName,AI4021,,5,AI4022)</f>
        <v>1.1310448250589408E-2</v>
      </c>
    </row>
    <row r="4022" spans="34:36" ht="11.25" customHeight="1" x14ac:dyDescent="0.25">
      <c r="AH4022" s="198" t="s">
        <v>135</v>
      </c>
      <c r="AI4022" s="156">
        <f>_xll.qlCalendarAdvance("TARGET",AI4021,AH4022,"mf")</f>
        <v>64251</v>
      </c>
      <c r="AJ4022" s="199">
        <f>_xll.xlShmInterpRateFwd(curveName,AI4022,,5,AI4023)</f>
        <v>1.1309915587666525E-2</v>
      </c>
    </row>
    <row r="4023" spans="34:36" ht="11.25" customHeight="1" x14ac:dyDescent="0.25">
      <c r="AH4023" s="198" t="s">
        <v>135</v>
      </c>
      <c r="AI4023" s="156">
        <f>_xll.qlCalendarAdvance("TARGET",AI4022,AH4023,"mf")</f>
        <v>64258</v>
      </c>
      <c r="AJ4023" s="199">
        <f>_xll.xlShmInterpRateFwd(curveName,AI4023,,5,AI4024)</f>
        <v>1.1309372609816815E-2</v>
      </c>
    </row>
    <row r="4024" spans="34:36" ht="11.25" customHeight="1" x14ac:dyDescent="0.25">
      <c r="AH4024" s="198" t="s">
        <v>135</v>
      </c>
      <c r="AI4024" s="156">
        <f>_xll.qlCalendarAdvance("TARGET",AI4023,AH4024,"mf")</f>
        <v>64265</v>
      </c>
      <c r="AJ4024" s="199">
        <f>_xll.xlShmInterpRateFwd(curveName,AI4024,,5,AI4025)</f>
        <v>1.1308819302614216E-2</v>
      </c>
    </row>
    <row r="4025" spans="34:36" ht="11.25" customHeight="1" x14ac:dyDescent="0.25">
      <c r="AH4025" s="198" t="s">
        <v>135</v>
      </c>
      <c r="AI4025" s="156">
        <f>_xll.qlCalendarAdvance("TARGET",AI4024,AH4025,"mf")</f>
        <v>64272</v>
      </c>
      <c r="AJ4025" s="199">
        <f>_xll.xlShmInterpRateFwd(curveName,AI4025,,5,AI4026)</f>
        <v>1.13083900238469E-2</v>
      </c>
    </row>
    <row r="4026" spans="34:36" ht="11.25" customHeight="1" x14ac:dyDescent="0.25">
      <c r="AH4026" s="198" t="s">
        <v>135</v>
      </c>
      <c r="AI4026" s="156">
        <f>_xll.qlCalendarAdvance("TARGET",AI4025,AH4026,"mf")</f>
        <v>64280</v>
      </c>
      <c r="AJ4026" s="199">
        <f>_xll.xlShmInterpRateFwd(curveName,AI4026,,5,AI4027)</f>
        <v>1.1307598794610749E-2</v>
      </c>
    </row>
    <row r="4027" spans="34:36" ht="11.25" customHeight="1" x14ac:dyDescent="0.25">
      <c r="AH4027" s="198" t="s">
        <v>135</v>
      </c>
      <c r="AI4027" s="156">
        <f>_xll.qlCalendarAdvance("TARGET",AI4026,AH4027,"mf")</f>
        <v>64287</v>
      </c>
      <c r="AJ4027" s="199">
        <f>_xll.xlShmInterpRateFwd(curveName,AI4027,,5,AI4028)</f>
        <v>1.1307012929711445E-2</v>
      </c>
    </row>
    <row r="4028" spans="34:36" ht="11.25" customHeight="1" x14ac:dyDescent="0.25">
      <c r="AH4028" s="198" t="s">
        <v>135</v>
      </c>
      <c r="AI4028" s="156">
        <f>_xll.qlCalendarAdvance("TARGET",AI4027,AH4028,"mf")</f>
        <v>64294</v>
      </c>
      <c r="AJ4028" s="199">
        <f>_xll.xlShmInterpRateFwd(curveName,AI4028,,5,AI4029)</f>
        <v>1.1306416675670297E-2</v>
      </c>
    </row>
    <row r="4029" spans="34:36" ht="11.25" customHeight="1" x14ac:dyDescent="0.25">
      <c r="AH4029" s="198" t="s">
        <v>135</v>
      </c>
      <c r="AI4029" s="156">
        <f>_xll.qlCalendarAdvance("TARGET",AI4028,AH4029,"mf")</f>
        <v>64301</v>
      </c>
      <c r="AJ4029" s="199">
        <f>_xll.xlShmInterpRateFwd(curveName,AI4029,,5,AI4030)</f>
        <v>1.1305810018055525E-2</v>
      </c>
    </row>
    <row r="4030" spans="34:36" ht="11.25" customHeight="1" x14ac:dyDescent="0.25">
      <c r="AH4030" s="198" t="s">
        <v>135</v>
      </c>
      <c r="AI4030" s="156">
        <f>_xll.qlCalendarAdvance("TARGET",AI4029,AH4030,"mf")</f>
        <v>64308</v>
      </c>
      <c r="AJ4030" s="199">
        <f>_xll.xlShmInterpRateFwd(curveName,AI4030,,5,AI4031)</f>
        <v>1.1305192942412192E-2</v>
      </c>
    </row>
    <row r="4031" spans="34:36" ht="11.25" customHeight="1" x14ac:dyDescent="0.25">
      <c r="AH4031" s="198" t="s">
        <v>135</v>
      </c>
      <c r="AI4031" s="156">
        <f>_xll.qlCalendarAdvance("TARGET",AI4030,AH4031,"mf")</f>
        <v>64315</v>
      </c>
      <c r="AJ4031" s="199">
        <f>_xll.xlShmInterpRateFwd(curveName,AI4031,,5,AI4032)</f>
        <v>1.1304565434337501E-2</v>
      </c>
    </row>
    <row r="4032" spans="34:36" ht="11.25" customHeight="1" x14ac:dyDescent="0.25">
      <c r="AH4032" s="198" t="s">
        <v>135</v>
      </c>
      <c r="AI4032" s="156">
        <f>_xll.qlCalendarAdvance("TARGET",AI4031,AH4032,"mf")</f>
        <v>64322</v>
      </c>
      <c r="AJ4032" s="199">
        <f>_xll.xlShmInterpRateFwd(curveName,AI4032,,5,AI4033)</f>
        <v>1.1303927479399714E-2</v>
      </c>
    </row>
    <row r="4033" spans="34:36" ht="11.25" customHeight="1" x14ac:dyDescent="0.25">
      <c r="AH4033" s="198" t="s">
        <v>135</v>
      </c>
      <c r="AI4033" s="156">
        <f>_xll.qlCalendarAdvance("TARGET",AI4032,AH4033,"mf")</f>
        <v>64329</v>
      </c>
      <c r="AJ4033" s="199">
        <f>_xll.xlShmInterpRateFwd(curveName,AI4033,,5,AI4034)</f>
        <v>1.1303279063149728E-2</v>
      </c>
    </row>
    <row r="4034" spans="34:36" ht="11.25" customHeight="1" x14ac:dyDescent="0.25">
      <c r="AH4034" s="198" t="s">
        <v>135</v>
      </c>
      <c r="AI4034" s="156">
        <f>_xll.qlCalendarAdvance("TARGET",AI4033,AH4034,"mf")</f>
        <v>64336</v>
      </c>
      <c r="AJ4034" s="199">
        <f>_xll.xlShmInterpRateFwd(curveName,AI4034,,5,AI4035)</f>
        <v>1.1302620171173207E-2</v>
      </c>
    </row>
    <row r="4035" spans="34:36" ht="11.25" customHeight="1" x14ac:dyDescent="0.25">
      <c r="AH4035" s="198" t="s">
        <v>135</v>
      </c>
      <c r="AI4035" s="156">
        <f>_xll.qlCalendarAdvance("TARGET",AI4034,AH4035,"mf")</f>
        <v>64343</v>
      </c>
      <c r="AJ4035" s="199">
        <f>_xll.xlShmInterpRateFwd(curveName,AI4035,,5,AI4036)</f>
        <v>1.1301950789055827E-2</v>
      </c>
    </row>
    <row r="4036" spans="34:36" ht="11.25" customHeight="1" x14ac:dyDescent="0.25">
      <c r="AH4036" s="198" t="s">
        <v>135</v>
      </c>
      <c r="AI4036" s="156">
        <f>_xll.qlCalendarAdvance("TARGET",AI4035,AH4036,"mf")</f>
        <v>64350</v>
      </c>
      <c r="AJ4036" s="199">
        <f>_xll.xlShmInterpRateFwd(curveName,AI4036,,5,AI4037)</f>
        <v>1.130127090231957E-2</v>
      </c>
    </row>
    <row r="4037" spans="34:36" ht="11.25" customHeight="1" x14ac:dyDescent="0.25">
      <c r="AH4037" s="198" t="s">
        <v>135</v>
      </c>
      <c r="AI4037" s="156">
        <f>_xll.qlCalendarAdvance("TARGET",AI4036,AH4037,"mf")</f>
        <v>64357</v>
      </c>
      <c r="AJ4037" s="199">
        <f>_xll.xlShmInterpRateFwd(curveName,AI4037,,5,AI4038)</f>
        <v>1.1300580496608058E-2</v>
      </c>
    </row>
    <row r="4038" spans="34:36" ht="11.25" customHeight="1" x14ac:dyDescent="0.25">
      <c r="AH4038" s="198" t="s">
        <v>135</v>
      </c>
      <c r="AI4038" s="156">
        <f>_xll.qlCalendarAdvance("TARGET",AI4037,AH4038,"mf")</f>
        <v>64364</v>
      </c>
      <c r="AJ4038" s="199">
        <f>_xll.xlShmInterpRateFwd(curveName,AI4038,,5,AI4039)</f>
        <v>1.1299879557396969E-2</v>
      </c>
    </row>
    <row r="4039" spans="34:36" ht="11.25" customHeight="1" x14ac:dyDescent="0.25">
      <c r="AH4039" s="198" t="s">
        <v>135</v>
      </c>
      <c r="AI4039" s="156">
        <f>_xll.qlCalendarAdvance("TARGET",AI4038,AH4039,"mf")</f>
        <v>64371</v>
      </c>
      <c r="AJ4039" s="199">
        <f>_xll.xlShmInterpRateFwd(curveName,AI4039,,5,AI4040)</f>
        <v>1.1299168070341535E-2</v>
      </c>
    </row>
    <row r="4040" spans="34:36" ht="11.25" customHeight="1" x14ac:dyDescent="0.25">
      <c r="AH4040" s="198" t="s">
        <v>135</v>
      </c>
      <c r="AI4040" s="156">
        <f>_xll.qlCalendarAdvance("TARGET",AI4039,AH4040,"mf")</f>
        <v>64378</v>
      </c>
      <c r="AJ4040" s="199">
        <f>_xll.xlShmInterpRateFwd(curveName,AI4040,,5,AI4041)</f>
        <v>1.129844602098117E-2</v>
      </c>
    </row>
    <row r="4041" spans="34:36" ht="11.25" customHeight="1" x14ac:dyDescent="0.25">
      <c r="AH4041" s="198" t="s">
        <v>135</v>
      </c>
      <c r="AI4041" s="156">
        <f>_xll.qlCalendarAdvance("TARGET",AI4040,AH4041,"mf")</f>
        <v>64385</v>
      </c>
      <c r="AJ4041" s="199">
        <f>_xll.xlShmInterpRateFwd(curveName,AI4041,,5,AI4042)</f>
        <v>1.1298200819965654E-2</v>
      </c>
    </row>
    <row r="4042" spans="34:36" ht="11.25" customHeight="1" x14ac:dyDescent="0.25">
      <c r="AH4042" s="198" t="s">
        <v>135</v>
      </c>
      <c r="AI4042" s="156">
        <f>_xll.qlCalendarAdvance("TARGET",AI4041,AH4042,"mf")</f>
        <v>64396</v>
      </c>
      <c r="AJ4042" s="199">
        <f>_xll.xlShmInterpRateFwd(curveName,AI4042,,5,AI4043)</f>
        <v>1.1296540721240044E-2</v>
      </c>
    </row>
    <row r="4043" spans="34:36" ht="11.25" customHeight="1" x14ac:dyDescent="0.25">
      <c r="AH4043" s="198" t="s">
        <v>135</v>
      </c>
      <c r="AI4043" s="156">
        <f>_xll.qlCalendarAdvance("TARGET",AI4042,AH4043,"mf")</f>
        <v>64403</v>
      </c>
      <c r="AJ4043" s="199">
        <f>_xll.xlShmInterpRateFwd(curveName,AI4043,,5,AI4044)</f>
        <v>1.1295780831553092E-2</v>
      </c>
    </row>
    <row r="4044" spans="34:36" ht="11.25" customHeight="1" x14ac:dyDescent="0.25">
      <c r="AH4044" s="198" t="s">
        <v>135</v>
      </c>
      <c r="AI4044" s="156">
        <f>_xll.qlCalendarAdvance("TARGET",AI4043,AH4044,"mf")</f>
        <v>64410</v>
      </c>
      <c r="AJ4044" s="199">
        <f>_xll.xlShmInterpRateFwd(curveName,AI4044,,5,AI4045)</f>
        <v>1.1295010313588242E-2</v>
      </c>
    </row>
    <row r="4045" spans="34:36" ht="11.25" customHeight="1" x14ac:dyDescent="0.25">
      <c r="AH4045" s="198" t="s">
        <v>135</v>
      </c>
      <c r="AI4045" s="156">
        <f>_xll.qlCalendarAdvance("TARGET",AI4044,AH4045,"mf")</f>
        <v>64417</v>
      </c>
      <c r="AJ4045" s="199">
        <f>_xll.xlShmInterpRateFwd(curveName,AI4045,,5,AI4046)</f>
        <v>1.1294229152931321E-2</v>
      </c>
    </row>
    <row r="4046" spans="34:36" ht="11.25" customHeight="1" x14ac:dyDescent="0.25">
      <c r="AH4046" s="198" t="s">
        <v>135</v>
      </c>
      <c r="AI4046" s="156">
        <f>_xll.qlCalendarAdvance("TARGET",AI4045,AH4046,"mf")</f>
        <v>64424</v>
      </c>
      <c r="AJ4046" s="199">
        <f>_xll.xlShmInterpRateFwd(curveName,AI4046,,5,AI4047)</f>
        <v>1.1293437335145009E-2</v>
      </c>
    </row>
    <row r="4047" spans="34:36" ht="11.25" customHeight="1" x14ac:dyDescent="0.25">
      <c r="AH4047" s="198" t="s">
        <v>135</v>
      </c>
      <c r="AI4047" s="156">
        <f>_xll.qlCalendarAdvance("TARGET",AI4046,AH4047,"mf")</f>
        <v>64431</v>
      </c>
      <c r="AJ4047" s="199">
        <f>_xll.xlShmInterpRateFwd(curveName,AI4047,,5,AI4048)</f>
        <v>1.1292634845786204E-2</v>
      </c>
    </row>
    <row r="4048" spans="34:36" ht="11.25" customHeight="1" x14ac:dyDescent="0.25">
      <c r="AH4048" s="198" t="s">
        <v>135</v>
      </c>
      <c r="AI4048" s="156">
        <f>_xll.qlCalendarAdvance("TARGET",AI4047,AH4048,"mf")</f>
        <v>64438</v>
      </c>
      <c r="AJ4048" s="199">
        <f>_xll.xlShmInterpRateFwd(curveName,AI4048,,5,AI4049)</f>
        <v>1.1291821670446574E-2</v>
      </c>
    </row>
    <row r="4049" spans="34:36" ht="11.25" customHeight="1" x14ac:dyDescent="0.25">
      <c r="AH4049" s="198" t="s">
        <v>135</v>
      </c>
      <c r="AI4049" s="156">
        <f>_xll.qlCalendarAdvance("TARGET",AI4048,AH4049,"mf")</f>
        <v>64445</v>
      </c>
      <c r="AJ4049" s="199">
        <f>_xll.xlShmInterpRateFwd(curveName,AI4049,,5,AI4050)</f>
        <v>1.1290997794683047E-2</v>
      </c>
    </row>
    <row r="4050" spans="34:36" ht="11.25" customHeight="1" x14ac:dyDescent="0.25">
      <c r="AH4050" s="198" t="s">
        <v>135</v>
      </c>
      <c r="AI4050" s="156">
        <f>_xll.qlCalendarAdvance("TARGET",AI4049,AH4050,"mf")</f>
        <v>64452</v>
      </c>
      <c r="AJ4050" s="199">
        <f>_xll.xlShmInterpRateFwd(curveName,AI4050,,5,AI4051)</f>
        <v>1.1290163204087317E-2</v>
      </c>
    </row>
    <row r="4051" spans="34:36" ht="11.25" customHeight="1" x14ac:dyDescent="0.25">
      <c r="AH4051" s="198" t="s">
        <v>135</v>
      </c>
      <c r="AI4051" s="156">
        <f>_xll.qlCalendarAdvance("TARGET",AI4050,AH4051,"mf")</f>
        <v>64459</v>
      </c>
      <c r="AJ4051" s="199">
        <f>_xll.xlShmInterpRateFwd(curveName,AI4051,,5,AI4052)</f>
        <v>1.1289317884193179E-2</v>
      </c>
    </row>
    <row r="4052" spans="34:36" ht="11.25" customHeight="1" x14ac:dyDescent="0.25">
      <c r="AH4052" s="198" t="s">
        <v>135</v>
      </c>
      <c r="AI4052" s="156">
        <f>_xll.qlCalendarAdvance("TARGET",AI4051,AH4052,"mf")</f>
        <v>64466</v>
      </c>
      <c r="AJ4052" s="199">
        <f>_xll.xlShmInterpRateFwd(curveName,AI4052,,5,AI4053)</f>
        <v>1.1288461820592356E-2</v>
      </c>
    </row>
    <row r="4053" spans="34:36" ht="11.25" customHeight="1" x14ac:dyDescent="0.25">
      <c r="AH4053" s="198" t="s">
        <v>135</v>
      </c>
      <c r="AI4053" s="156">
        <f>_xll.qlCalendarAdvance("TARGET",AI4052,AH4053,"mf")</f>
        <v>64473</v>
      </c>
      <c r="AJ4053" s="199">
        <f>_xll.xlShmInterpRateFwd(curveName,AI4053,,5,AI4054)</f>
        <v>1.1287594998859216E-2</v>
      </c>
    </row>
    <row r="4054" spans="34:36" ht="11.25" customHeight="1" x14ac:dyDescent="0.25">
      <c r="AH4054" s="198" t="s">
        <v>135</v>
      </c>
      <c r="AI4054" s="156">
        <f>_xll.qlCalendarAdvance("TARGET",AI4053,AH4054,"mf")</f>
        <v>64480</v>
      </c>
      <c r="AJ4054" s="199">
        <f>_xll.xlShmInterpRateFwd(curveName,AI4054,,5,AI4055)</f>
        <v>1.1286717404562345E-2</v>
      </c>
    </row>
    <row r="4055" spans="34:36" ht="11.25" customHeight="1" x14ac:dyDescent="0.25">
      <c r="AH4055" s="198" t="s">
        <v>135</v>
      </c>
      <c r="AI4055" s="156">
        <f>_xll.qlCalendarAdvance("TARGET",AI4054,AH4055,"mf")</f>
        <v>64487</v>
      </c>
      <c r="AJ4055" s="199">
        <f>_xll.xlShmInterpRateFwd(curveName,AI4055,,5,AI4056)</f>
        <v>1.1285829023264558E-2</v>
      </c>
    </row>
    <row r="4056" spans="34:36" ht="11.25" customHeight="1" x14ac:dyDescent="0.25">
      <c r="AH4056" s="198" t="s">
        <v>135</v>
      </c>
      <c r="AI4056" s="156">
        <f>_xll.qlCalendarAdvance("TARGET",AI4055,AH4056,"mf")</f>
        <v>64494</v>
      </c>
      <c r="AJ4056" s="199">
        <f>_xll.xlShmInterpRateFwd(curveName,AI4056,,5,AI4057)</f>
        <v>1.1284929840540263E-2</v>
      </c>
    </row>
    <row r="4057" spans="34:36" ht="11.25" customHeight="1" x14ac:dyDescent="0.25">
      <c r="AH4057" s="198" t="s">
        <v>135</v>
      </c>
      <c r="AI4057" s="156">
        <f>_xll.qlCalendarAdvance("TARGET",AI4056,AH4057,"mf")</f>
        <v>64501</v>
      </c>
      <c r="AJ4057" s="199">
        <f>_xll.xlShmInterpRateFwd(curveName,AI4057,,5,AI4058)</f>
        <v>1.128401984196389E-2</v>
      </c>
    </row>
    <row r="4058" spans="34:36" ht="11.25" customHeight="1" x14ac:dyDescent="0.25">
      <c r="AH4058" s="198" t="s">
        <v>135</v>
      </c>
      <c r="AI4058" s="156">
        <f>_xll.qlCalendarAdvance("TARGET",AI4057,AH4058,"mf")</f>
        <v>64508</v>
      </c>
      <c r="AJ4058" s="199">
        <f>_xll.xlShmInterpRateFwd(curveName,AI4058,,5,AI4059)</f>
        <v>1.1283099013098296E-2</v>
      </c>
    </row>
    <row r="4059" spans="34:36" ht="11.25" customHeight="1" x14ac:dyDescent="0.25">
      <c r="AH4059" s="198" t="s">
        <v>135</v>
      </c>
      <c r="AI4059" s="156">
        <f>_xll.qlCalendarAdvance("TARGET",AI4058,AH4059,"mf")</f>
        <v>64515</v>
      </c>
      <c r="AJ4059" s="199">
        <f>_xll.xlShmInterpRateFwd(curveName,AI4059,,5,AI4060)</f>
        <v>1.1282167339512145E-2</v>
      </c>
    </row>
    <row r="4060" spans="34:36" ht="11.25" customHeight="1" x14ac:dyDescent="0.25">
      <c r="AH4060" s="198" t="s">
        <v>135</v>
      </c>
      <c r="AI4060" s="156">
        <f>_xll.qlCalendarAdvance("TARGET",AI4059,AH4060,"mf")</f>
        <v>64522</v>
      </c>
      <c r="AJ4060" s="199">
        <f>_xll.xlShmInterpRateFwd(curveName,AI4060,,5,AI4061)</f>
        <v>1.1281224806797288E-2</v>
      </c>
    </row>
    <row r="4061" spans="34:36" ht="11.25" customHeight="1" x14ac:dyDescent="0.25">
      <c r="AH4061" s="198" t="s">
        <v>135</v>
      </c>
      <c r="AI4061" s="156">
        <f>_xll.qlCalendarAdvance("TARGET",AI4060,AH4061,"mf")</f>
        <v>64529</v>
      </c>
      <c r="AJ4061" s="199">
        <f>_xll.xlShmInterpRateFwd(curveName,AI4061,,5,AI4062)</f>
        <v>1.1280271400499253E-2</v>
      </c>
    </row>
    <row r="4062" spans="34:36" ht="11.25" customHeight="1" x14ac:dyDescent="0.25">
      <c r="AH4062" s="198" t="s">
        <v>135</v>
      </c>
      <c r="AI4062" s="156">
        <f>_xll.qlCalendarAdvance("TARGET",AI4061,AH4062,"mf")</f>
        <v>64536</v>
      </c>
      <c r="AJ4062" s="199">
        <f>_xll.xlShmInterpRateFwd(curveName,AI4062,,5,AI4063)</f>
        <v>1.1279307106192547E-2</v>
      </c>
    </row>
    <row r="4063" spans="34:36" ht="11.25" customHeight="1" x14ac:dyDescent="0.25">
      <c r="AH4063" s="198" t="s">
        <v>135</v>
      </c>
      <c r="AI4063" s="156">
        <f>_xll.qlCalendarAdvance("TARGET",AI4062,AH4063,"mf")</f>
        <v>64543</v>
      </c>
      <c r="AJ4063" s="199">
        <f>_xll.xlShmInterpRateFwd(curveName,AI4063,,5,AI4064)</f>
        <v>1.1278331909469062E-2</v>
      </c>
    </row>
    <row r="4064" spans="34:36" ht="11.25" customHeight="1" x14ac:dyDescent="0.25">
      <c r="AH4064" s="198" t="s">
        <v>135</v>
      </c>
      <c r="AI4064" s="156">
        <f>_xll.qlCalendarAdvance("TARGET",AI4063,AH4064,"mf")</f>
        <v>64550</v>
      </c>
      <c r="AJ4064" s="199">
        <f>_xll.xlShmInterpRateFwd(curveName,AI4064,,5,AI4065)</f>
        <v>1.1277345795862795E-2</v>
      </c>
    </row>
    <row r="4065" spans="34:36" ht="11.25" customHeight="1" x14ac:dyDescent="0.25">
      <c r="AH4065" s="198" t="s">
        <v>135</v>
      </c>
      <c r="AI4065" s="156">
        <f>_xll.qlCalendarAdvance("TARGET",AI4064,AH4065,"mf")</f>
        <v>64557</v>
      </c>
      <c r="AJ4065" s="199">
        <f>_xll.xlShmInterpRateFwd(curveName,AI4065,,5,AI4066)</f>
        <v>1.1276348750977255E-2</v>
      </c>
    </row>
    <row r="4066" spans="34:36" ht="11.25" customHeight="1" x14ac:dyDescent="0.25">
      <c r="AH4066" s="198" t="s">
        <v>135</v>
      </c>
      <c r="AI4066" s="156">
        <f>_xll.qlCalendarAdvance("TARGET",AI4065,AH4066,"mf")</f>
        <v>64564</v>
      </c>
      <c r="AJ4066" s="199">
        <f>_xll.xlShmInterpRateFwd(curveName,AI4066,,5,AI4067)</f>
        <v>1.1275340760369634E-2</v>
      </c>
    </row>
    <row r="4067" spans="34:36" ht="11.25" customHeight="1" x14ac:dyDescent="0.25">
      <c r="AH4067" s="198" t="s">
        <v>135</v>
      </c>
      <c r="AI4067" s="156">
        <f>_xll.qlCalendarAdvance("TARGET",AI4066,AH4067,"mf")</f>
        <v>64571</v>
      </c>
      <c r="AJ4067" s="199">
        <f>_xll.xlShmInterpRateFwd(curveName,AI4067,,5,AI4068)</f>
        <v>1.1274321809602934E-2</v>
      </c>
    </row>
    <row r="4068" spans="34:36" ht="11.25" customHeight="1" x14ac:dyDescent="0.25">
      <c r="AH4068" s="198" t="s">
        <v>135</v>
      </c>
      <c r="AI4068" s="156">
        <f>_xll.qlCalendarAdvance("TARGET",AI4067,AH4068,"mf")</f>
        <v>64578</v>
      </c>
      <c r="AJ4068" s="199">
        <f>_xll.xlShmInterpRateFwd(curveName,AI4068,,5,AI4069)</f>
        <v>1.1273291884280712E-2</v>
      </c>
    </row>
    <row r="4069" spans="34:36" ht="11.25" customHeight="1" x14ac:dyDescent="0.25">
      <c r="AH4069" s="198" t="s">
        <v>135</v>
      </c>
      <c r="AI4069" s="156">
        <f>_xll.qlCalendarAdvance("TARGET",AI4068,AH4069,"mf")</f>
        <v>64585</v>
      </c>
      <c r="AJ4069" s="199">
        <f>_xll.xlShmInterpRateFwd(curveName,AI4069,,5,AI4070)</f>
        <v>1.1272250969919668E-2</v>
      </c>
    </row>
    <row r="4070" spans="34:36" ht="11.25" customHeight="1" x14ac:dyDescent="0.25">
      <c r="AH4070" s="198" t="s">
        <v>135</v>
      </c>
      <c r="AI4070" s="156">
        <f>_xll.qlCalendarAdvance("TARGET",AI4069,AH4070,"mf")</f>
        <v>64592</v>
      </c>
      <c r="AJ4070" s="199">
        <f>_xll.xlShmInterpRateFwd(curveName,AI4070,,5,AI4071)</f>
        <v>1.1271199052129184E-2</v>
      </c>
    </row>
    <row r="4071" spans="34:36" ht="11.25" customHeight="1" x14ac:dyDescent="0.25">
      <c r="AH4071" s="198" t="s">
        <v>135</v>
      </c>
      <c r="AI4071" s="156">
        <f>_xll.qlCalendarAdvance("TARGET",AI4070,AH4071,"mf")</f>
        <v>64599</v>
      </c>
      <c r="AJ4071" s="199">
        <f>_xll.xlShmInterpRateFwd(curveName,AI4071,,5,AI4072)</f>
        <v>1.1270136116472327E-2</v>
      </c>
    </row>
    <row r="4072" spans="34:36" ht="11.25" customHeight="1" x14ac:dyDescent="0.25">
      <c r="AH4072" s="198" t="s">
        <v>135</v>
      </c>
      <c r="AI4072" s="156">
        <f>_xll.qlCalendarAdvance("TARGET",AI4071,AH4072,"mf")</f>
        <v>64606</v>
      </c>
      <c r="AJ4072" s="199">
        <f>_xll.xlShmInterpRateFwd(curveName,AI4072,,5,AI4073)</f>
        <v>1.1269062148529548E-2</v>
      </c>
    </row>
    <row r="4073" spans="34:36" ht="11.25" customHeight="1" x14ac:dyDescent="0.25">
      <c r="AH4073" s="198" t="s">
        <v>135</v>
      </c>
      <c r="AI4073" s="156">
        <f>_xll.qlCalendarAdvance("TARGET",AI4072,AH4073,"mf")</f>
        <v>64613</v>
      </c>
      <c r="AJ4073" s="199">
        <f>_xll.xlShmInterpRateFwd(curveName,AI4073,,5,AI4074)</f>
        <v>1.12679771338292E-2</v>
      </c>
    </row>
    <row r="4074" spans="34:36" ht="11.25" customHeight="1" x14ac:dyDescent="0.25">
      <c r="AH4074" s="198" t="s">
        <v>135</v>
      </c>
      <c r="AI4074" s="156">
        <f>_xll.qlCalendarAdvance("TARGET",AI4073,AH4074,"mf")</f>
        <v>64620</v>
      </c>
      <c r="AJ4074" s="199">
        <f>_xll.xlShmInterpRateFwd(curveName,AI4074,,5,AI4075)</f>
        <v>1.1266881057998102E-2</v>
      </c>
    </row>
    <row r="4075" spans="34:36" ht="11.25" customHeight="1" x14ac:dyDescent="0.25">
      <c r="AH4075" s="198" t="s">
        <v>135</v>
      </c>
      <c r="AI4075" s="156">
        <f>_xll.qlCalendarAdvance("TARGET",AI4074,AH4075,"mf")</f>
        <v>64627</v>
      </c>
      <c r="AJ4075" s="199">
        <f>_xll.xlShmInterpRateFwd(curveName,AI4075,,5,AI4076)</f>
        <v>1.126577390657622E-2</v>
      </c>
    </row>
    <row r="4076" spans="34:36" ht="11.25" customHeight="1" x14ac:dyDescent="0.25">
      <c r="AH4076" s="198" t="s">
        <v>135</v>
      </c>
      <c r="AI4076" s="156">
        <f>_xll.qlCalendarAdvance("TARGET",AI4075,AH4076,"mf")</f>
        <v>64634</v>
      </c>
      <c r="AJ4076" s="199">
        <f>_xll.xlShmInterpRateFwd(curveName,AI4076,,5,AI4077)</f>
        <v>1.1264655665138287E-2</v>
      </c>
    </row>
    <row r="4077" spans="34:36" ht="11.25" customHeight="1" x14ac:dyDescent="0.25">
      <c r="AH4077" s="198" t="s">
        <v>135</v>
      </c>
      <c r="AI4077" s="156">
        <f>_xll.qlCalendarAdvance("TARGET",AI4076,AH4077,"mf")</f>
        <v>64641</v>
      </c>
      <c r="AJ4077" s="199">
        <f>_xll.xlShmInterpRateFwd(curveName,AI4077,,5,AI4078)</f>
        <v>1.1263526319235878E-2</v>
      </c>
    </row>
    <row r="4078" spans="34:36" ht="11.25" customHeight="1" x14ac:dyDescent="0.25">
      <c r="AH4078" s="198" t="s">
        <v>135</v>
      </c>
      <c r="AI4078" s="156">
        <f>_xll.qlCalendarAdvance("TARGET",AI4077,AH4078,"mf")</f>
        <v>64648</v>
      </c>
      <c r="AJ4078" s="199">
        <f>_xll.xlShmInterpRateFwd(curveName,AI4078,,5,AI4079)</f>
        <v>1.1262385854490093E-2</v>
      </c>
    </row>
    <row r="4079" spans="34:36" ht="11.25" customHeight="1" x14ac:dyDescent="0.25">
      <c r="AH4079" s="198" t="s">
        <v>135</v>
      </c>
      <c r="AI4079" s="156">
        <f>_xll.qlCalendarAdvance("TARGET",AI4078,AH4079,"mf")</f>
        <v>64655</v>
      </c>
      <c r="AJ4079" s="199">
        <f>_xll.xlShmInterpRateFwd(curveName,AI4079,,5,AI4080)</f>
        <v>1.1261234256423589E-2</v>
      </c>
    </row>
    <row r="4080" spans="34:36" ht="11.25" customHeight="1" x14ac:dyDescent="0.25">
      <c r="AH4080" s="198" t="s">
        <v>135</v>
      </c>
      <c r="AI4080" s="156">
        <f>_xll.qlCalendarAdvance("TARGET",AI4079,AH4080,"mf")</f>
        <v>64662</v>
      </c>
      <c r="AJ4080" s="199">
        <f>_xll.xlShmInterpRateFwd(curveName,AI4080,,5,AI4081)</f>
        <v>1.1260071510628536E-2</v>
      </c>
    </row>
    <row r="4081" spans="34:36" ht="11.25" customHeight="1" x14ac:dyDescent="0.25">
      <c r="AH4081" s="198" t="s">
        <v>135</v>
      </c>
      <c r="AI4081" s="156">
        <f>_xll.qlCalendarAdvance("TARGET",AI4080,AH4081,"mf")</f>
        <v>64669</v>
      </c>
      <c r="AJ4081" s="199">
        <f>_xll.xlShmInterpRateFwd(curveName,AI4081,,5,AI4082)</f>
        <v>1.1258897602668166E-2</v>
      </c>
    </row>
    <row r="4082" spans="34:36" ht="11.25" customHeight="1" x14ac:dyDescent="0.25">
      <c r="AH4082" s="198" t="s">
        <v>135</v>
      </c>
      <c r="AI4082" s="156">
        <f>_xll.qlCalendarAdvance("TARGET",AI4081,AH4082,"mf")</f>
        <v>64676</v>
      </c>
      <c r="AJ4082" s="199">
        <f>_xll.xlShmInterpRateFwd(curveName,AI4082,,5,AI4083)</f>
        <v>1.1257712518123101E-2</v>
      </c>
    </row>
    <row r="4083" spans="34:36" ht="11.25" customHeight="1" x14ac:dyDescent="0.25">
      <c r="AH4083" s="198" t="s">
        <v>135</v>
      </c>
      <c r="AI4083" s="156">
        <f>_xll.qlCalendarAdvance("TARGET",AI4082,AH4083,"mf")</f>
        <v>64683</v>
      </c>
      <c r="AJ4083" s="199">
        <f>_xll.xlShmInterpRateFwd(curveName,AI4083,,5,AI4084)</f>
        <v>1.1256516242545022E-2</v>
      </c>
    </row>
    <row r="4084" spans="34:36" ht="11.25" customHeight="1" x14ac:dyDescent="0.25">
      <c r="AH4084" s="198" t="s">
        <v>135</v>
      </c>
      <c r="AI4084" s="156">
        <f>_xll.qlCalendarAdvance("TARGET",AI4083,AH4084,"mf")</f>
        <v>64690</v>
      </c>
      <c r="AJ4084" s="199">
        <f>_xll.xlShmInterpRateFwd(curveName,AI4084,,5,AI4085)</f>
        <v>1.125530876152038E-2</v>
      </c>
    </row>
    <row r="4085" spans="34:36" ht="11.25" customHeight="1" x14ac:dyDescent="0.25">
      <c r="AH4085" s="198" t="s">
        <v>135</v>
      </c>
      <c r="AI4085" s="156">
        <f>_xll.qlCalendarAdvance("TARGET",AI4084,AH4085,"mf")</f>
        <v>64697</v>
      </c>
      <c r="AJ4085" s="199">
        <f>_xll.xlShmInterpRateFwd(curveName,AI4085,,5,AI4086)</f>
        <v>1.1254090060624056E-2</v>
      </c>
    </row>
    <row r="4086" spans="34:36" ht="11.25" customHeight="1" x14ac:dyDescent="0.25">
      <c r="AH4086" s="198" t="s">
        <v>135</v>
      </c>
      <c r="AI4086" s="156">
        <f>_xll.qlCalendarAdvance("TARGET",AI4085,AH4086,"mf")</f>
        <v>64704</v>
      </c>
      <c r="AJ4086" s="199">
        <f>_xll.xlShmInterpRateFwd(curveName,AI4086,,5,AI4087)</f>
        <v>1.1252860125425156E-2</v>
      </c>
    </row>
    <row r="4087" spans="34:36" ht="11.25" customHeight="1" x14ac:dyDescent="0.25">
      <c r="AH4087" s="198" t="s">
        <v>135</v>
      </c>
      <c r="AI4087" s="156">
        <f>_xll.qlCalendarAdvance("TARGET",AI4086,AH4087,"mf")</f>
        <v>64711</v>
      </c>
      <c r="AJ4087" s="199">
        <f>_xll.xlShmInterpRateFwd(curveName,AI4087,,5,AI4088)</f>
        <v>1.1251618941458057E-2</v>
      </c>
    </row>
    <row r="4088" spans="34:36" ht="11.25" customHeight="1" x14ac:dyDescent="0.25">
      <c r="AH4088" s="198" t="s">
        <v>135</v>
      </c>
      <c r="AI4088" s="156">
        <f>_xll.qlCalendarAdvance("TARGET",AI4087,AH4088,"mf")</f>
        <v>64718</v>
      </c>
      <c r="AJ4088" s="199">
        <f>_xll.xlShmInterpRateFwd(curveName,AI4088,,5,AI4089)</f>
        <v>1.125036649435561E-2</v>
      </c>
    </row>
    <row r="4089" spans="34:36" ht="11.25" customHeight="1" x14ac:dyDescent="0.25">
      <c r="AH4089" s="198" t="s">
        <v>135</v>
      </c>
      <c r="AI4089" s="156">
        <f>_xll.qlCalendarAdvance("TARGET",AI4088,AH4089,"mf")</f>
        <v>64725</v>
      </c>
      <c r="AJ4089" s="199">
        <f>_xll.xlShmInterpRateFwd(curveName,AI4089,,5,AI4090)</f>
        <v>1.1249102769634848E-2</v>
      </c>
    </row>
    <row r="4090" spans="34:36" ht="11.25" customHeight="1" x14ac:dyDescent="0.25">
      <c r="AH4090" s="198" t="s">
        <v>135</v>
      </c>
      <c r="AI4090" s="156">
        <f>_xll.qlCalendarAdvance("TARGET",AI4089,AH4090,"mf")</f>
        <v>64732</v>
      </c>
      <c r="AJ4090" s="199">
        <f>_xll.xlShmInterpRateFwd(curveName,AI4090,,5,AI4091)</f>
        <v>1.124782775291128E-2</v>
      </c>
    </row>
    <row r="4091" spans="34:36" ht="11.25" customHeight="1" x14ac:dyDescent="0.25">
      <c r="AH4091" s="198" t="s">
        <v>135</v>
      </c>
      <c r="AI4091" s="156">
        <f>_xll.qlCalendarAdvance("TARGET",AI4090,AH4091,"mf")</f>
        <v>64739</v>
      </c>
      <c r="AJ4091" s="199">
        <f>_xll.xlShmInterpRateFwd(curveName,AI4091,,5,AI4092)</f>
        <v>1.1246541429701983E-2</v>
      </c>
    </row>
    <row r="4092" spans="34:36" ht="11.25" customHeight="1" x14ac:dyDescent="0.25">
      <c r="AH4092" s="198" t="s">
        <v>135</v>
      </c>
      <c r="AI4092" s="156">
        <f>_xll.qlCalendarAdvance("TARGET",AI4091,AH4092,"mf")</f>
        <v>64746</v>
      </c>
      <c r="AJ4092" s="199">
        <f>_xll.xlShmInterpRateFwd(curveName,AI4092,,5,AI4093)</f>
        <v>1.1245243785634075E-2</v>
      </c>
    </row>
    <row r="4093" spans="34:36" ht="11.25" customHeight="1" x14ac:dyDescent="0.25">
      <c r="AH4093" s="198" t="s">
        <v>135</v>
      </c>
      <c r="AI4093" s="156">
        <f>_xll.qlCalendarAdvance("TARGET",AI4092,AH4093,"mf")</f>
        <v>64753</v>
      </c>
      <c r="AJ4093" s="199">
        <f>_xll.xlShmInterpRateFwd(curveName,AI4093,,5,AI4094)</f>
        <v>1.1243934806242046E-2</v>
      </c>
    </row>
    <row r="4094" spans="34:36" ht="11.25" customHeight="1" x14ac:dyDescent="0.25">
      <c r="AH4094" s="198" t="s">
        <v>135</v>
      </c>
      <c r="AI4094" s="156">
        <f>_xll.qlCalendarAdvance("TARGET",AI4093,AH4094,"mf")</f>
        <v>64760</v>
      </c>
      <c r="AJ4094" s="199">
        <f>_xll.xlShmInterpRateFwd(curveName,AI4094,,5,AI4095)</f>
        <v>1.1242614477100926E-2</v>
      </c>
    </row>
    <row r="4095" spans="34:36" ht="11.25" customHeight="1" x14ac:dyDescent="0.25">
      <c r="AH4095" s="198" t="s">
        <v>135</v>
      </c>
      <c r="AI4095" s="156">
        <f>_xll.qlCalendarAdvance("TARGET",AI4094,AH4095,"mf")</f>
        <v>64767</v>
      </c>
      <c r="AJ4095" s="199">
        <f>_xll.xlShmInterpRateFwd(curveName,AI4095,,5,AI4096)</f>
        <v>1.1241282783803154E-2</v>
      </c>
    </row>
    <row r="4096" spans="34:36" ht="11.25" customHeight="1" x14ac:dyDescent="0.25">
      <c r="AH4096" s="198" t="s">
        <v>135</v>
      </c>
      <c r="AI4096" s="156">
        <f>_xll.qlCalendarAdvance("TARGET",AI4095,AH4096,"mf")</f>
        <v>64774</v>
      </c>
      <c r="AJ4096" s="199">
        <f>_xll.xlShmInterpRateFwd(curveName,AI4096,,5,AI4097)</f>
        <v>1.123993971188905E-2</v>
      </c>
    </row>
    <row r="4097" spans="34:36" ht="11.25" customHeight="1" x14ac:dyDescent="0.25">
      <c r="AH4097" s="198" t="s">
        <v>135</v>
      </c>
      <c r="AI4097" s="156">
        <f>_xll.qlCalendarAdvance("TARGET",AI4096,AH4097,"mf")</f>
        <v>64781</v>
      </c>
      <c r="AJ4097" s="199">
        <f>_xll.xlShmInterpRateFwd(curveName,AI4097,,5,AI4098)</f>
        <v>1.1238585246945291E-2</v>
      </c>
    </row>
    <row r="4098" spans="34:36" ht="11.25" customHeight="1" x14ac:dyDescent="0.25">
      <c r="AH4098" s="198" t="s">
        <v>135</v>
      </c>
      <c r="AI4098" s="156">
        <f>_xll.qlCalendarAdvance("TARGET",AI4097,AH4098,"mf")</f>
        <v>64788</v>
      </c>
      <c r="AJ4098" s="199">
        <f>_xll.xlShmInterpRateFwd(curveName,AI4098,,5,AI4099)</f>
        <v>1.1237219374564364E-2</v>
      </c>
    </row>
    <row r="4099" spans="34:36" ht="11.25" customHeight="1" x14ac:dyDescent="0.25">
      <c r="AH4099" s="198" t="s">
        <v>135</v>
      </c>
      <c r="AI4099" s="156">
        <f>_xll.qlCalendarAdvance("TARGET",AI4098,AH4099,"mf")</f>
        <v>64795</v>
      </c>
      <c r="AJ4099" s="199">
        <f>_xll.xlShmInterpRateFwd(curveName,AI4099,,5,AI4100)</f>
        <v>1.1235842080257689E-2</v>
      </c>
    </row>
    <row r="4100" spans="34:36" ht="11.25" customHeight="1" x14ac:dyDescent="0.25">
      <c r="AH4100" s="198" t="s">
        <v>135</v>
      </c>
      <c r="AI4100" s="156">
        <f>_xll.qlCalendarAdvance("TARGET",AI4099,AH4100,"mf")</f>
        <v>64802</v>
      </c>
      <c r="AJ4100" s="199">
        <f>_xll.xlShmInterpRateFwd(curveName,AI4100,,5,AI4101)</f>
        <v>1.1234453349669906E-2</v>
      </c>
    </row>
    <row r="4101" spans="34:36" ht="11.25" customHeight="1" x14ac:dyDescent="0.25">
      <c r="AH4101" s="198" t="s">
        <v>135</v>
      </c>
      <c r="AI4101" s="156">
        <f>_xll.qlCalendarAdvance("TARGET",AI4100,AH4101,"mf")</f>
        <v>64809</v>
      </c>
      <c r="AJ4101" s="199">
        <f>_xll.xlShmInterpRateFwd(curveName,AI4101,,5,AI4102)</f>
        <v>1.123305316831248E-2</v>
      </c>
    </row>
    <row r="4102" spans="34:36" ht="11.25" customHeight="1" x14ac:dyDescent="0.25">
      <c r="AH4102" s="198" t="s">
        <v>135</v>
      </c>
      <c r="AI4102" s="156">
        <f>_xll.qlCalendarAdvance("TARGET",AI4101,AH4102,"mf")</f>
        <v>64816</v>
      </c>
      <c r="AJ4102" s="199">
        <f>_xll.xlShmInterpRateFwd(curveName,AI4102,,5,AI4103)</f>
        <v>1.1231641521783754E-2</v>
      </c>
    </row>
    <row r="4103" spans="34:36" ht="11.25" customHeight="1" x14ac:dyDescent="0.25">
      <c r="AH4103" s="198" t="s">
        <v>135</v>
      </c>
      <c r="AI4103" s="156">
        <f>_xll.qlCalendarAdvance("TARGET",AI4102,AH4103,"mf")</f>
        <v>64823</v>
      </c>
      <c r="AJ4103" s="199">
        <f>_xll.xlShmInterpRateFwd(curveName,AI4103,,5,AI4104)</f>
        <v>1.1230218395641558E-2</v>
      </c>
    </row>
    <row r="4104" spans="34:36" ht="11.25" customHeight="1" x14ac:dyDescent="0.25">
      <c r="AH4104" s="198" t="s">
        <v>135</v>
      </c>
      <c r="AI4104" s="156">
        <f>_xll.qlCalendarAdvance("TARGET",AI4103,AH4104,"mf")</f>
        <v>64830</v>
      </c>
      <c r="AJ4104" s="199">
        <f>_xll.xlShmInterpRateFwd(curveName,AI4104,,5,AI4105)</f>
        <v>1.1228783775478486E-2</v>
      </c>
    </row>
    <row r="4105" spans="34:36" ht="11.25" customHeight="1" x14ac:dyDescent="0.25">
      <c r="AH4105" s="198" t="s">
        <v>135</v>
      </c>
      <c r="AI4105" s="156">
        <f>_xll.qlCalendarAdvance("TARGET",AI4104,AH4105,"mf")</f>
        <v>64837</v>
      </c>
      <c r="AJ4105" s="199">
        <f>_xll.xlShmInterpRateFwd(curveName,AI4105,,5,AI4106)</f>
        <v>1.1227337646840812E-2</v>
      </c>
    </row>
    <row r="4106" spans="34:36" ht="11.25" customHeight="1" x14ac:dyDescent="0.25">
      <c r="AH4106" s="198" t="s">
        <v>135</v>
      </c>
      <c r="AI4106" s="156">
        <f>_xll.qlCalendarAdvance("TARGET",AI4105,AH4106,"mf")</f>
        <v>64844</v>
      </c>
      <c r="AJ4106" s="199">
        <f>_xll.xlShmInterpRateFwd(curveName,AI4106,,5,AI4107)</f>
        <v>1.1225879995321172E-2</v>
      </c>
    </row>
    <row r="4107" spans="34:36" ht="11.25" customHeight="1" x14ac:dyDescent="0.25">
      <c r="AH4107" s="198" t="s">
        <v>135</v>
      </c>
      <c r="AI4107" s="156">
        <f>_xll.qlCalendarAdvance("TARGET",AI4106,AH4107,"mf")</f>
        <v>64851</v>
      </c>
      <c r="AJ4107" s="199">
        <f>_xll.xlShmInterpRateFwd(curveName,AI4107,,5,AI4108)</f>
        <v>1.1224410806465879E-2</v>
      </c>
    </row>
    <row r="4108" spans="34:36" ht="11.25" customHeight="1" x14ac:dyDescent="0.25">
      <c r="AH4108" s="198" t="s">
        <v>135</v>
      </c>
      <c r="AI4108" s="156">
        <f>_xll.qlCalendarAdvance("TARGET",AI4107,AH4108,"mf")</f>
        <v>64858</v>
      </c>
      <c r="AJ4108" s="199">
        <f>_xll.xlShmInterpRateFwd(curveName,AI4108,,5,AI4109)</f>
        <v>1.1222930065879188E-2</v>
      </c>
    </row>
    <row r="4109" spans="34:36" ht="11.25" customHeight="1" x14ac:dyDescent="0.25">
      <c r="AH4109" s="198" t="s">
        <v>135</v>
      </c>
      <c r="AI4109" s="156">
        <f>_xll.qlCalendarAdvance("TARGET",AI4108,AH4109,"mf")</f>
        <v>64865</v>
      </c>
      <c r="AJ4109" s="199">
        <f>_xll.xlShmInterpRateFwd(curveName,AI4109,,5,AI4110)</f>
        <v>1.1221437759084284E-2</v>
      </c>
    </row>
    <row r="4110" spans="34:36" ht="11.25" customHeight="1" x14ac:dyDescent="0.25">
      <c r="AH4110" s="198" t="s">
        <v>135</v>
      </c>
      <c r="AI4110" s="156">
        <f>_xll.qlCalendarAdvance("TARGET",AI4109,AH4110,"mf")</f>
        <v>64872</v>
      </c>
      <c r="AJ4110" s="199">
        <f>_xll.xlShmInterpRateFwd(curveName,AI4110,,5,AI4111)</f>
        <v>1.1219933871708622E-2</v>
      </c>
    </row>
    <row r="4111" spans="34:36" ht="11.25" customHeight="1" x14ac:dyDescent="0.25">
      <c r="AH4111" s="198" t="s">
        <v>135</v>
      </c>
      <c r="AI4111" s="156">
        <f>_xll.qlCalendarAdvance("TARGET",AI4110,AH4111,"mf")</f>
        <v>64879</v>
      </c>
      <c r="AJ4111" s="199">
        <f>_xll.xlShmInterpRateFwd(curveName,AI4111,,5,AI4112)</f>
        <v>1.1218418389275423E-2</v>
      </c>
    </row>
    <row r="4112" spans="34:36" ht="11.25" customHeight="1" x14ac:dyDescent="0.25">
      <c r="AH4112" s="198" t="s">
        <v>135</v>
      </c>
      <c r="AI4112" s="156">
        <f>_xll.qlCalendarAdvance("TARGET",AI4111,AH4112,"mf")</f>
        <v>64886</v>
      </c>
      <c r="AJ4112" s="199">
        <f>_xll.xlShmInterpRateFwd(curveName,AI4112,,5,AI4113)</f>
        <v>1.1216891297371643E-2</v>
      </c>
    </row>
    <row r="4113" spans="34:36" ht="11.25" customHeight="1" x14ac:dyDescent="0.25">
      <c r="AH4113" s="198" t="s">
        <v>135</v>
      </c>
      <c r="AI4113" s="156">
        <f>_xll.qlCalendarAdvance("TARGET",AI4112,AH4113,"mf")</f>
        <v>64893</v>
      </c>
      <c r="AJ4113" s="199">
        <f>_xll.xlShmInterpRateFwd(curveName,AI4113,,5,AI4114)</f>
        <v>1.1215352581590041E-2</v>
      </c>
    </row>
    <row r="4114" spans="34:36" ht="11.25" customHeight="1" x14ac:dyDescent="0.25">
      <c r="AH4114" s="198" t="s">
        <v>135</v>
      </c>
      <c r="AI4114" s="156">
        <f>_xll.qlCalendarAdvance("TARGET",AI4113,AH4114,"mf")</f>
        <v>64900</v>
      </c>
      <c r="AJ4114" s="199">
        <f>_xll.xlShmInterpRateFwd(curveName,AI4114,,5,AI4115)</f>
        <v>1.1213802227471275E-2</v>
      </c>
    </row>
    <row r="4115" spans="34:36" ht="11.25" customHeight="1" x14ac:dyDescent="0.25">
      <c r="AH4115" s="198" t="s">
        <v>135</v>
      </c>
      <c r="AI4115" s="156">
        <f>_xll.qlCalendarAdvance("TARGET",AI4114,AH4115,"mf")</f>
        <v>64907</v>
      </c>
      <c r="AJ4115" s="199">
        <f>_xll.xlShmInterpRateFwd(curveName,AI4115,,5,AI4116)</f>
        <v>1.121224022059656E-2</v>
      </c>
    </row>
    <row r="4116" spans="34:36" ht="11.25" customHeight="1" x14ac:dyDescent="0.25">
      <c r="AH4116" s="198" t="s">
        <v>135</v>
      </c>
      <c r="AI4116" s="156">
        <f>_xll.qlCalendarAdvance("TARGET",AI4115,AH4116,"mf")</f>
        <v>64914</v>
      </c>
      <c r="AJ4116" s="199">
        <f>_xll.xlShmInterpRateFwd(curveName,AI4116,,5,AI4117)</f>
        <v>1.1210666546541338E-2</v>
      </c>
    </row>
    <row r="4117" spans="34:36" ht="11.25" customHeight="1" x14ac:dyDescent="0.25">
      <c r="AH4117" s="198" t="s">
        <v>135</v>
      </c>
      <c r="AI4117" s="156">
        <f>_xll.qlCalendarAdvance("TARGET",AI4116,AH4117,"mf")</f>
        <v>64921</v>
      </c>
      <c r="AJ4117" s="199">
        <f>_xll.xlShmInterpRateFwd(curveName,AI4117,,5,AI4118)</f>
        <v>1.120908119087528E-2</v>
      </c>
    </row>
    <row r="4118" spans="34:36" ht="11.25" customHeight="1" x14ac:dyDescent="0.25">
      <c r="AH4118" s="198" t="s">
        <v>135</v>
      </c>
      <c r="AI4118" s="156">
        <f>_xll.qlCalendarAdvance("TARGET",AI4117,AH4118,"mf")</f>
        <v>64928</v>
      </c>
      <c r="AJ4118" s="199">
        <f>_xll.xlShmInterpRateFwd(curveName,AI4118,,5,AI4119)</f>
        <v>1.1207484139156497E-2</v>
      </c>
    </row>
    <row r="4119" spans="34:36" ht="11.25" customHeight="1" x14ac:dyDescent="0.25">
      <c r="AH4119" s="198" t="s">
        <v>135</v>
      </c>
      <c r="AI4119" s="156">
        <f>_xll.qlCalendarAdvance("TARGET",AI4118,AH4119,"mf")</f>
        <v>64935</v>
      </c>
      <c r="AJ4119" s="199">
        <f>_xll.xlShmInterpRateFwd(curveName,AI4119,,5,AI4120)</f>
        <v>1.1205875376995238E-2</v>
      </c>
    </row>
    <row r="4120" spans="34:36" ht="11.25" customHeight="1" x14ac:dyDescent="0.25">
      <c r="AH4120" s="198" t="s">
        <v>135</v>
      </c>
      <c r="AI4120" s="156">
        <f>_xll.qlCalendarAdvance("TARGET",AI4119,AH4120,"mf")</f>
        <v>64942</v>
      </c>
      <c r="AJ4120" s="199">
        <f>_xll.xlShmInterpRateFwd(curveName,AI4120,,5,AI4121)</f>
        <v>1.1204254889891732E-2</v>
      </c>
    </row>
    <row r="4121" spans="34:36" ht="11.25" customHeight="1" x14ac:dyDescent="0.25">
      <c r="AH4121" s="198" t="s">
        <v>135</v>
      </c>
      <c r="AI4121" s="156">
        <f>_xll.qlCalendarAdvance("TARGET",AI4120,AH4121,"mf")</f>
        <v>64949</v>
      </c>
      <c r="AJ4121" s="199">
        <f>_xll.xlShmInterpRateFwd(curveName,AI4121,,5,AI4122)</f>
        <v>1.1202622663496812E-2</v>
      </c>
    </row>
    <row r="4122" spans="34:36" ht="11.25" customHeight="1" x14ac:dyDescent="0.25">
      <c r="AH4122" s="198" t="s">
        <v>135</v>
      </c>
      <c r="AI4122" s="156">
        <f>_xll.qlCalendarAdvance("TARGET",AI4121,AH4122,"mf")</f>
        <v>64956</v>
      </c>
      <c r="AJ4122" s="199">
        <f>_xll.xlShmInterpRateFwd(curveName,AI4122,,5,AI4123)</f>
        <v>1.1200978683328117E-2</v>
      </c>
    </row>
    <row r="4123" spans="34:36" ht="11.25" customHeight="1" x14ac:dyDescent="0.25">
      <c r="AH4123" s="198" t="s">
        <v>135</v>
      </c>
      <c r="AI4123" s="156">
        <f>_xll.qlCalendarAdvance("TARGET",AI4122,AH4123,"mf")</f>
        <v>64963</v>
      </c>
      <c r="AJ4123" s="199">
        <f>_xll.xlShmInterpRateFwd(curveName,AI4123,,5,AI4124)</f>
        <v>1.1199322934972814E-2</v>
      </c>
    </row>
    <row r="4124" spans="34:36" ht="11.25" customHeight="1" x14ac:dyDescent="0.25">
      <c r="AH4124" s="198" t="s">
        <v>135</v>
      </c>
      <c r="AI4124" s="156">
        <f>_xll.qlCalendarAdvance("TARGET",AI4123,AH4124,"mf")</f>
        <v>64970</v>
      </c>
      <c r="AJ4124" s="199">
        <f>_xll.xlShmInterpRateFwd(curveName,AI4124,,5,AI4125)</f>
        <v>1.1197655403994915E-2</v>
      </c>
    </row>
    <row r="4125" spans="34:36" ht="11.25" customHeight="1" x14ac:dyDescent="0.25">
      <c r="AH4125" s="198" t="s">
        <v>135</v>
      </c>
      <c r="AI4125" s="156">
        <f>_xll.qlCalendarAdvance("TARGET",AI4124,AH4125,"mf")</f>
        <v>64977</v>
      </c>
      <c r="AJ4125" s="199">
        <f>_xll.xlShmInterpRateFwd(curveName,AI4125,,5,AI4126)</f>
        <v>1.1195976075987414E-2</v>
      </c>
    </row>
    <row r="4126" spans="34:36" ht="11.25" customHeight="1" x14ac:dyDescent="0.25">
      <c r="AH4126" s="198" t="s">
        <v>135</v>
      </c>
      <c r="AI4126" s="156">
        <f>_xll.qlCalendarAdvance("TARGET",AI4125,AH4126,"mf")</f>
        <v>64984</v>
      </c>
      <c r="AJ4126" s="199">
        <f>_xll.xlShmInterpRateFwd(curveName,AI4126,,5,AI4127)</f>
        <v>1.1194284936508574E-2</v>
      </c>
    </row>
    <row r="4127" spans="34:36" ht="11.25" customHeight="1" x14ac:dyDescent="0.25">
      <c r="AH4127" s="198" t="s">
        <v>135</v>
      </c>
      <c r="AI4127" s="156">
        <f>_xll.qlCalendarAdvance("TARGET",AI4126,AH4127,"mf")</f>
        <v>64991</v>
      </c>
      <c r="AJ4127" s="199">
        <f>_xll.xlShmInterpRateFwd(curveName,AI4127,,5,AI4128)</f>
        <v>1.1192581971110886E-2</v>
      </c>
    </row>
    <row r="4128" spans="34:36" ht="11.25" customHeight="1" x14ac:dyDescent="0.25">
      <c r="AH4128" s="198" t="s">
        <v>135</v>
      </c>
      <c r="AI4128" s="156">
        <f>_xll.qlCalendarAdvance("TARGET",AI4127,AH4128,"mf")</f>
        <v>64998</v>
      </c>
      <c r="AJ4128" s="199">
        <f>_xll.xlShmInterpRateFwd(curveName,AI4128,,5,AI4129)</f>
        <v>1.1190867165393196E-2</v>
      </c>
    </row>
    <row r="4129" spans="34:36" ht="11.25" customHeight="1" x14ac:dyDescent="0.25">
      <c r="AH4129" s="198" t="s">
        <v>135</v>
      </c>
      <c r="AI4129" s="156">
        <f>_xll.qlCalendarAdvance("TARGET",AI4128,AH4129,"mf")</f>
        <v>65005</v>
      </c>
      <c r="AJ4129" s="199">
        <f>_xll.xlShmInterpRateFwd(curveName,AI4129,,5,AI4130)</f>
        <v>1.1189140504919617E-2</v>
      </c>
    </row>
    <row r="4130" spans="34:36" ht="11.25" customHeight="1" x14ac:dyDescent="0.25">
      <c r="AH4130" s="198" t="s">
        <v>135</v>
      </c>
      <c r="AI4130" s="156">
        <f>_xll.qlCalendarAdvance("TARGET",AI4129,AH4130,"mf")</f>
        <v>65012</v>
      </c>
      <c r="AJ4130" s="199">
        <f>_xll.xlShmInterpRateFwd(curveName,AI4130,,5,AI4131)</f>
        <v>1.1187401975242697E-2</v>
      </c>
    </row>
    <row r="4131" spans="34:36" ht="11.25" customHeight="1" x14ac:dyDescent="0.25">
      <c r="AH4131" s="198" t="s">
        <v>135</v>
      </c>
      <c r="AI4131" s="156">
        <f>_xll.qlCalendarAdvance("TARGET",AI4130,AH4131,"mf")</f>
        <v>65019</v>
      </c>
      <c r="AJ4131" s="199">
        <f>_xll.xlShmInterpRateFwd(curveName,AI4131,,5,AI4132)</f>
        <v>1.1185651561949762E-2</v>
      </c>
    </row>
    <row r="4132" spans="34:36" ht="11.25" customHeight="1" x14ac:dyDescent="0.25">
      <c r="AH4132" s="198" t="s">
        <v>135</v>
      </c>
      <c r="AI4132" s="156">
        <f>_xll.qlCalendarAdvance("TARGET",AI4131,AH4132,"mf")</f>
        <v>65026</v>
      </c>
      <c r="AJ4132" s="199">
        <f>_xll.xlShmInterpRateFwd(curveName,AI4132,,5,AI4133)</f>
        <v>1.1183889250622359E-2</v>
      </c>
    </row>
    <row r="4133" spans="34:36" ht="11.25" customHeight="1" x14ac:dyDescent="0.25">
      <c r="AH4133" s="198" t="s">
        <v>135</v>
      </c>
      <c r="AI4133" s="156">
        <f>_xll.qlCalendarAdvance("TARGET",AI4132,AH4133,"mf")</f>
        <v>65033</v>
      </c>
      <c r="AJ4133" s="199">
        <f>_xll.xlShmInterpRateFwd(curveName,AI4133,,5,AI4134)</f>
        <v>1.1182115026813096E-2</v>
      </c>
    </row>
    <row r="4134" spans="34:36" ht="11.25" customHeight="1" x14ac:dyDescent="0.25">
      <c r="AH4134" s="198" t="s">
        <v>135</v>
      </c>
      <c r="AI4134" s="156">
        <f>_xll.qlCalendarAdvance("TARGET",AI4133,AH4134,"mf")</f>
        <v>65040</v>
      </c>
      <c r="AJ4134" s="199">
        <f>_xll.xlShmInterpRateFwd(curveName,AI4134,,5,AI4135)</f>
        <v>1.1180328876091985E-2</v>
      </c>
    </row>
    <row r="4135" spans="34:36" ht="11.25" customHeight="1" x14ac:dyDescent="0.25">
      <c r="AH4135" s="198" t="s">
        <v>135</v>
      </c>
      <c r="AI4135" s="156">
        <f>_xll.qlCalendarAdvance("TARGET",AI4134,AH4135,"mf")</f>
        <v>65047</v>
      </c>
      <c r="AJ4135" s="199">
        <f>_xll.xlShmInterpRateFwd(curveName,AI4135,,5,AI4136)</f>
        <v>1.1178530784046424E-2</v>
      </c>
    </row>
    <row r="4136" spans="34:36" ht="11.25" customHeight="1" x14ac:dyDescent="0.25">
      <c r="AH4136" s="198" t="s">
        <v>135</v>
      </c>
      <c r="AI4136" s="156">
        <f>_xll.qlCalendarAdvance("TARGET",AI4135,AH4136,"mf")</f>
        <v>65054</v>
      </c>
      <c r="AJ4136" s="199">
        <f>_xll.xlShmInterpRateFwd(curveName,AI4136,,5,AI4137)</f>
        <v>1.1176720736234876E-2</v>
      </c>
    </row>
    <row r="4137" spans="34:36" ht="11.25" customHeight="1" x14ac:dyDescent="0.25">
      <c r="AH4137" s="198" t="s">
        <v>135</v>
      </c>
      <c r="AI4137" s="156">
        <f>_xll.qlCalendarAdvance("TARGET",AI4136,AH4137,"mf")</f>
        <v>65061</v>
      </c>
      <c r="AJ4137" s="199">
        <f>_xll.xlShmInterpRateFwd(curveName,AI4137,,5,AI4138)</f>
        <v>1.1174898718238995E-2</v>
      </c>
    </row>
    <row r="4138" spans="34:36" ht="11.25" customHeight="1" x14ac:dyDescent="0.25">
      <c r="AH4138" s="198" t="s">
        <v>135</v>
      </c>
      <c r="AI4138" s="156">
        <f>_xll.qlCalendarAdvance("TARGET",AI4137,AH4138,"mf")</f>
        <v>65068</v>
      </c>
      <c r="AJ4138" s="199">
        <f>_xll.xlShmInterpRateFwd(curveName,AI4138,,5,AI4139)</f>
        <v>1.1173064715611492E-2</v>
      </c>
    </row>
    <row r="4139" spans="34:36" ht="11.25" customHeight="1" x14ac:dyDescent="0.25">
      <c r="AH4139" s="198" t="s">
        <v>135</v>
      </c>
      <c r="AI4139" s="156">
        <f>_xll.qlCalendarAdvance("TARGET",AI4138,AH4139,"mf")</f>
        <v>65075</v>
      </c>
      <c r="AJ4139" s="199">
        <f>_xll.xlShmInterpRateFwd(curveName,AI4139,,5,AI4140)</f>
        <v>1.1171218713939852E-2</v>
      </c>
    </row>
    <row r="4140" spans="34:36" ht="11.25" customHeight="1" x14ac:dyDescent="0.25">
      <c r="AH4140" s="198" t="s">
        <v>135</v>
      </c>
      <c r="AI4140" s="156">
        <f>_xll.qlCalendarAdvance("TARGET",AI4139,AH4140,"mf")</f>
        <v>65082</v>
      </c>
      <c r="AJ4140" s="199">
        <f>_xll.xlShmInterpRateFwd(curveName,AI4140,,5,AI4141)</f>
        <v>1.1169360698799992E-2</v>
      </c>
    </row>
    <row r="4141" spans="34:36" ht="11.25" customHeight="1" x14ac:dyDescent="0.25">
      <c r="AH4141" s="198" t="s">
        <v>135</v>
      </c>
      <c r="AI4141" s="156">
        <f>_xll.qlCalendarAdvance("TARGET",AI4140,AH4141,"mf")</f>
        <v>65089</v>
      </c>
      <c r="AJ4141" s="199">
        <f>_xll.xlShmInterpRateFwd(curveName,AI4141,,5,AI4142)</f>
        <v>1.1167490655744692E-2</v>
      </c>
    </row>
    <row r="4142" spans="34:36" ht="11.25" customHeight="1" x14ac:dyDescent="0.25">
      <c r="AH4142" s="198" t="s">
        <v>135</v>
      </c>
      <c r="AI4142" s="156">
        <f>_xll.qlCalendarAdvance("TARGET",AI4141,AH4142,"mf")</f>
        <v>65096</v>
      </c>
      <c r="AJ4142" s="199">
        <f>_xll.xlShmInterpRateFwd(curveName,AI4142,,5,AI4143)</f>
        <v>1.1165608570344118E-2</v>
      </c>
    </row>
    <row r="4143" spans="34:36" ht="11.25" customHeight="1" x14ac:dyDescent="0.25">
      <c r="AH4143" s="198" t="s">
        <v>135</v>
      </c>
      <c r="AI4143" s="156">
        <f>_xll.qlCalendarAdvance("TARGET",AI4142,AH4143,"mf")</f>
        <v>65103</v>
      </c>
      <c r="AJ4143" s="199">
        <f>_xll.xlShmInterpRateFwd(curveName,AI4143,,5,AI4144)</f>
        <v>1.1163714428209008E-2</v>
      </c>
    </row>
    <row r="4144" spans="34:36" ht="11.25" customHeight="1" x14ac:dyDescent="0.25">
      <c r="AH4144" s="198" t="s">
        <v>135</v>
      </c>
      <c r="AI4144" s="156">
        <f>_xll.qlCalendarAdvance("TARGET",AI4143,AH4144,"mf")</f>
        <v>65110</v>
      </c>
      <c r="AJ4144" s="199">
        <f>_xll.xlShmInterpRateFwd(curveName,AI4144,,5,AI4145)</f>
        <v>1.1161808214857445E-2</v>
      </c>
    </row>
    <row r="4145" spans="34:36" ht="11.25" customHeight="1" x14ac:dyDescent="0.25">
      <c r="AH4145" s="198" t="s">
        <v>135</v>
      </c>
      <c r="AI4145" s="156">
        <f>_xll.qlCalendarAdvance("TARGET",AI4144,AH4145,"mf")</f>
        <v>65117</v>
      </c>
      <c r="AJ4145" s="199">
        <f>_xll.xlShmInterpRateFwd(curveName,AI4145,,5,AI4146)</f>
        <v>1.1159889915888623E-2</v>
      </c>
    </row>
    <row r="4146" spans="34:36" ht="11.25" customHeight="1" x14ac:dyDescent="0.25">
      <c r="AH4146" s="198" t="s">
        <v>135</v>
      </c>
      <c r="AI4146" s="156">
        <f>_xll.qlCalendarAdvance("TARGET",AI4145,AH4146,"mf")</f>
        <v>65124</v>
      </c>
      <c r="AJ4146" s="199">
        <f>_xll.xlShmInterpRateFwd(curveName,AI4146,,5,AI4147)</f>
        <v>1.1157959516872797E-2</v>
      </c>
    </row>
    <row r="4147" spans="34:36" ht="11.25" customHeight="1" x14ac:dyDescent="0.25">
      <c r="AH4147" s="198" t="s">
        <v>135</v>
      </c>
      <c r="AI4147" s="156">
        <f>_xll.qlCalendarAdvance("TARGET",AI4146,AH4147,"mf")</f>
        <v>65131</v>
      </c>
      <c r="AJ4147" s="199">
        <f>_xll.xlShmInterpRateFwd(curveName,AI4147,,5,AI4148)</f>
        <v>1.1156017003386032E-2</v>
      </c>
    </row>
    <row r="4148" spans="34:36" ht="11.25" customHeight="1" x14ac:dyDescent="0.25">
      <c r="AH4148" s="198" t="s">
        <v>135</v>
      </c>
      <c r="AI4148" s="156">
        <f>_xll.qlCalendarAdvance("TARGET",AI4147,AH4148,"mf")</f>
        <v>65138</v>
      </c>
      <c r="AJ4148" s="199">
        <f>_xll.xlShmInterpRateFwd(curveName,AI4148,,5,AI4149)</f>
        <v>1.1154062360981249E-2</v>
      </c>
    </row>
    <row r="4149" spans="34:36" ht="11.25" customHeight="1" x14ac:dyDescent="0.25">
      <c r="AH4149" s="198" t="s">
        <v>135</v>
      </c>
      <c r="AI4149" s="156">
        <f>_xll.qlCalendarAdvance("TARGET",AI4148,AH4149,"mf")</f>
        <v>65145</v>
      </c>
      <c r="AJ4149" s="199">
        <f>_xll.xlShmInterpRateFwd(curveName,AI4149,,5,AI4150)</f>
        <v>1.1152095575240354E-2</v>
      </c>
    </row>
    <row r="4150" spans="34:36" ht="11.25" customHeight="1" x14ac:dyDescent="0.25">
      <c r="AH4150" s="198" t="s">
        <v>135</v>
      </c>
      <c r="AI4150" s="156">
        <f>_xll.qlCalendarAdvance("TARGET",AI4149,AH4150,"mf")</f>
        <v>65152</v>
      </c>
      <c r="AJ4150" s="199">
        <f>_xll.xlShmInterpRateFwd(curveName,AI4150,,5,AI4151)</f>
        <v>1.1150116631745267E-2</v>
      </c>
    </row>
    <row r="4151" spans="34:36" ht="11.25" customHeight="1" x14ac:dyDescent="0.25">
      <c r="AH4151" s="198" t="s">
        <v>135</v>
      </c>
      <c r="AI4151" s="156">
        <f>_xll.qlCalendarAdvance("TARGET",AI4150,AH4151,"mf")</f>
        <v>65159</v>
      </c>
      <c r="AJ4151" s="199">
        <f>_xll.xlShmInterpRateFwd(curveName,AI4151,,5,AI4152)</f>
        <v>1.1148125516048973E-2</v>
      </c>
    </row>
    <row r="4152" spans="34:36" ht="11.25" customHeight="1" x14ac:dyDescent="0.25">
      <c r="AH4152" s="198" t="s">
        <v>135</v>
      </c>
      <c r="AI4152" s="156">
        <f>_xll.qlCalendarAdvance("TARGET",AI4151,AH4152,"mf")</f>
        <v>65166</v>
      </c>
      <c r="AJ4152" s="199">
        <f>_xll.xlShmInterpRateFwd(curveName,AI4152,,5,AI4153)</f>
        <v>1.1146122213721852E-2</v>
      </c>
    </row>
    <row r="4153" spans="34:36" ht="11.25" customHeight="1" x14ac:dyDescent="0.25">
      <c r="AH4153" s="198" t="s">
        <v>135</v>
      </c>
      <c r="AI4153" s="156">
        <f>_xll.qlCalendarAdvance("TARGET",AI4152,AH4153,"mf")</f>
        <v>65173</v>
      </c>
      <c r="AJ4153" s="199">
        <f>_xll.xlShmInterpRateFwd(curveName,AI4153,,5,AI4154)</f>
        <v>1.1144106710363271E-2</v>
      </c>
    </row>
    <row r="4154" spans="34:36" ht="11.25" customHeight="1" x14ac:dyDescent="0.25">
      <c r="AH4154" s="198" t="s">
        <v>135</v>
      </c>
      <c r="AI4154" s="156">
        <f>_xll.qlCalendarAdvance("TARGET",AI4153,AH4154,"mf")</f>
        <v>65180</v>
      </c>
      <c r="AJ4154" s="199">
        <f>_xll.xlShmInterpRateFwd(curveName,AI4154,,5,AI4155)</f>
        <v>1.1142078991508901E-2</v>
      </c>
    </row>
    <row r="4155" spans="34:36" ht="11.25" customHeight="1" x14ac:dyDescent="0.25">
      <c r="AH4155" s="198" t="s">
        <v>135</v>
      </c>
      <c r="AI4155" s="156">
        <f>_xll.qlCalendarAdvance("TARGET",AI4154,AH4155,"mf")</f>
        <v>65187</v>
      </c>
      <c r="AJ4155" s="199">
        <f>_xll.xlShmInterpRateFwd(curveName,AI4155,,5,AI4156)</f>
        <v>1.1140039042763939E-2</v>
      </c>
    </row>
    <row r="4156" spans="34:36" ht="11.25" customHeight="1" x14ac:dyDescent="0.25">
      <c r="AH4156" s="198" t="s">
        <v>135</v>
      </c>
      <c r="AI4156" s="156">
        <f>_xll.qlCalendarAdvance("TARGET",AI4155,AH4156,"mf")</f>
        <v>65194</v>
      </c>
      <c r="AJ4156" s="199">
        <f>_xll.xlShmInterpRateFwd(curveName,AI4156,,5,AI4157)</f>
        <v>1.1137986849658313E-2</v>
      </c>
    </row>
    <row r="4157" spans="34:36" ht="11.25" customHeight="1" x14ac:dyDescent="0.25">
      <c r="AH4157" s="198" t="s">
        <v>135</v>
      </c>
      <c r="AI4157" s="156">
        <f>_xll.qlCalendarAdvance("TARGET",AI4156,AH4157,"mf")</f>
        <v>65201</v>
      </c>
      <c r="AJ4157" s="199">
        <f>_xll.xlShmInterpRateFwd(curveName,AI4157,,5,AI4158)</f>
        <v>1.1135922397808846E-2</v>
      </c>
    </row>
    <row r="4158" spans="34:36" ht="11.25" customHeight="1" x14ac:dyDescent="0.25">
      <c r="AH4158" s="198" t="s">
        <v>135</v>
      </c>
      <c r="AI4158" s="156">
        <f>_xll.qlCalendarAdvance("TARGET",AI4157,AH4158,"mf")</f>
        <v>65208</v>
      </c>
      <c r="AJ4158" s="199">
        <f>_xll.xlShmInterpRateFwd(curveName,AI4158,,5,AI4159)</f>
        <v>1.1133845672757095E-2</v>
      </c>
    </row>
    <row r="4159" spans="34:36" ht="11.25" customHeight="1" x14ac:dyDescent="0.25">
      <c r="AH4159" s="198" t="s">
        <v>135</v>
      </c>
      <c r="AI4159" s="156">
        <f>_xll.qlCalendarAdvance("TARGET",AI4158,AH4159,"mf")</f>
        <v>65215</v>
      </c>
      <c r="AJ4159" s="199">
        <f>_xll.xlShmInterpRateFwd(curveName,AI4159,,5,AI4160)</f>
        <v>1.1131756660079381E-2</v>
      </c>
    </row>
    <row r="4160" spans="34:36" ht="11.25" customHeight="1" x14ac:dyDescent="0.25">
      <c r="AH4160" s="198" t="s">
        <v>135</v>
      </c>
      <c r="AI4160" s="156">
        <f>_xll.qlCalendarAdvance("TARGET",AI4159,AH4160,"mf")</f>
        <v>65222</v>
      </c>
      <c r="AJ4160" s="199">
        <f>_xll.xlShmInterpRateFwd(curveName,AI4160,,5,AI4161)</f>
        <v>1.1129655345346264E-2</v>
      </c>
    </row>
    <row r="4161" spans="34:36" ht="11.25" customHeight="1" x14ac:dyDescent="0.25">
      <c r="AH4161" s="198" t="s">
        <v>135</v>
      </c>
      <c r="AI4161" s="156">
        <f>_xll.qlCalendarAdvance("TARGET",AI4160,AH4161,"mf")</f>
        <v>65229</v>
      </c>
      <c r="AJ4161" s="199">
        <f>_xll.xlShmInterpRateFwd(curveName,AI4161,,5,AI4162)</f>
        <v>1.1127541714157276E-2</v>
      </c>
    </row>
    <row r="4162" spans="34:36" ht="11.25" customHeight="1" x14ac:dyDescent="0.25">
      <c r="AH4162" s="198" t="s">
        <v>135</v>
      </c>
      <c r="AI4162" s="156">
        <f>_xll.qlCalendarAdvance("TARGET",AI4161,AH4162,"mf")</f>
        <v>65236</v>
      </c>
      <c r="AJ4162" s="199">
        <f>_xll.xlShmInterpRateFwd(curveName,AI4162,,5,AI4163)</f>
        <v>1.1125415752036686E-2</v>
      </c>
    </row>
    <row r="4163" spans="34:36" ht="11.25" customHeight="1" x14ac:dyDescent="0.25">
      <c r="AH4163" s="198" t="s">
        <v>135</v>
      </c>
      <c r="AI4163" s="156">
        <f>_xll.qlCalendarAdvance("TARGET",AI4162,AH4163,"mf")</f>
        <v>65243</v>
      </c>
      <c r="AJ4163" s="199">
        <f>_xll.xlShmInterpRateFwd(curveName,AI4163,,5,AI4164)</f>
        <v>1.1123277444589866E-2</v>
      </c>
    </row>
    <row r="4164" spans="34:36" ht="11.25" customHeight="1" x14ac:dyDescent="0.25">
      <c r="AH4164" s="198" t="s">
        <v>135</v>
      </c>
      <c r="AI4164" s="156">
        <f>_xll.qlCalendarAdvance("TARGET",AI4163,AH4164,"mf")</f>
        <v>65250</v>
      </c>
      <c r="AJ4164" s="199">
        <f>_xll.xlShmInterpRateFwd(curveName,AI4164,,5,AI4165)</f>
        <v>1.1121126777375877E-2</v>
      </c>
    </row>
    <row r="4165" spans="34:36" ht="11.25" customHeight="1" x14ac:dyDescent="0.25">
      <c r="AH4165" s="198" t="s">
        <v>135</v>
      </c>
      <c r="AI4165" s="156">
        <f>_xll.qlCalendarAdvance("TARGET",AI4164,AH4165,"mf")</f>
        <v>65257</v>
      </c>
      <c r="AJ4165" s="199">
        <f>_xll.xlShmInterpRateFwd(curveName,AI4165,,5,AI4166)</f>
        <v>1.1118963735959598E-2</v>
      </c>
    </row>
    <row r="4166" spans="34:36" ht="11.25" customHeight="1" x14ac:dyDescent="0.25">
      <c r="AH4166" s="198" t="s">
        <v>135</v>
      </c>
      <c r="AI4166" s="156">
        <f>_xll.qlCalendarAdvance("TARGET",AI4165,AH4166,"mf")</f>
        <v>65264</v>
      </c>
      <c r="AJ4166" s="199">
        <f>_xll.xlShmInterpRateFwd(curveName,AI4166,,5,AI4167)</f>
        <v>1.1116788305946462E-2</v>
      </c>
    </row>
    <row r="4167" spans="34:36" ht="11.25" customHeight="1" x14ac:dyDescent="0.25">
      <c r="AH4167" s="198" t="s">
        <v>135</v>
      </c>
      <c r="AI4167" s="156">
        <f>_xll.qlCalendarAdvance("TARGET",AI4166,AH4167,"mf")</f>
        <v>65271</v>
      </c>
      <c r="AJ4167" s="199">
        <f>_xll.xlShmInterpRateFwd(curveName,AI4167,,5,AI4168)</f>
        <v>1.1114600472855061E-2</v>
      </c>
    </row>
    <row r="4168" spans="34:36" ht="11.25" customHeight="1" x14ac:dyDescent="0.25">
      <c r="AH4168" s="198" t="s">
        <v>135</v>
      </c>
      <c r="AI4168" s="156">
        <f>_xll.qlCalendarAdvance("TARGET",AI4167,AH4168,"mf")</f>
        <v>65278</v>
      </c>
      <c r="AJ4168" s="199">
        <f>_xll.xlShmInterpRateFwd(curveName,AI4168,,5,AI4169)</f>
        <v>1.1112400222290878E-2</v>
      </c>
    </row>
    <row r="4169" spans="34:36" ht="11.25" customHeight="1" x14ac:dyDescent="0.25">
      <c r="AH4169" s="198" t="s">
        <v>135</v>
      </c>
      <c r="AI4169" s="156">
        <f>_xll.qlCalendarAdvance("TARGET",AI4168,AH4169,"mf")</f>
        <v>65285</v>
      </c>
      <c r="AJ4169" s="199">
        <f>_xll.xlShmInterpRateFwd(curveName,AI4169,,5,AI4170)</f>
        <v>1.1110187539836251E-2</v>
      </c>
    </row>
    <row r="4170" spans="34:36" ht="11.25" customHeight="1" x14ac:dyDescent="0.25">
      <c r="AH4170" s="198" t="s">
        <v>135</v>
      </c>
      <c r="AI4170" s="156">
        <f>_xll.qlCalendarAdvance("TARGET",AI4169,AH4170,"mf")</f>
        <v>65292</v>
      </c>
      <c r="AJ4170" s="199">
        <f>_xll.xlShmInterpRateFwd(curveName,AI4170,,5,AI4171)</f>
        <v>1.110796241102721E-2</v>
      </c>
    </row>
    <row r="4171" spans="34:36" ht="11.25" customHeight="1" x14ac:dyDescent="0.25">
      <c r="AH4171" s="198" t="s">
        <v>135</v>
      </c>
      <c r="AI4171" s="156">
        <f>_xll.qlCalendarAdvance("TARGET",AI4170,AH4171,"mf")</f>
        <v>65299</v>
      </c>
      <c r="AJ4171" s="199">
        <f>_xll.xlShmInterpRateFwd(curveName,AI4171,,5,AI4172)</f>
        <v>1.1105724821457727E-2</v>
      </c>
    </row>
    <row r="4172" spans="34:36" ht="11.25" customHeight="1" x14ac:dyDescent="0.25">
      <c r="AH4172" s="198" t="s">
        <v>135</v>
      </c>
      <c r="AI4172" s="156">
        <f>_xll.qlCalendarAdvance("TARGET",AI4171,AH4172,"mf")</f>
        <v>65306</v>
      </c>
      <c r="AJ4172" s="199">
        <f>_xll.xlShmInterpRateFwd(curveName,AI4172,,5,AI4173)</f>
        <v>1.1103474756687041E-2</v>
      </c>
    </row>
    <row r="4173" spans="34:36" ht="11.25" customHeight="1" x14ac:dyDescent="0.25">
      <c r="AH4173" s="198" t="s">
        <v>135</v>
      </c>
      <c r="AI4173" s="156">
        <f>_xll.qlCalendarAdvance("TARGET",AI4172,AH4173,"mf")</f>
        <v>65313</v>
      </c>
      <c r="AJ4173" s="199">
        <f>_xll.xlShmInterpRateFwd(curveName,AI4173,,5,AI4174)</f>
        <v>1.110121220232075E-2</v>
      </c>
    </row>
    <row r="4174" spans="34:36" ht="11.25" customHeight="1" x14ac:dyDescent="0.25">
      <c r="AH4174" s="198" t="s">
        <v>135</v>
      </c>
      <c r="AI4174" s="156">
        <f>_xll.qlCalendarAdvance("TARGET",AI4173,AH4174,"mf")</f>
        <v>65320</v>
      </c>
      <c r="AJ4174" s="199">
        <f>_xll.xlShmInterpRateFwd(curveName,AI4174,,5,AI4175)</f>
        <v>1.1098937143877602E-2</v>
      </c>
    </row>
    <row r="4175" spans="34:36" ht="11.25" customHeight="1" x14ac:dyDescent="0.25">
      <c r="AH4175" s="198" t="s">
        <v>135</v>
      </c>
      <c r="AI4175" s="156">
        <f>_xll.qlCalendarAdvance("TARGET",AI4174,AH4175,"mf")</f>
        <v>65327</v>
      </c>
      <c r="AJ4175" s="199">
        <f>_xll.xlShmInterpRateFwd(curveName,AI4175,,5,AI4176)</f>
        <v>1.1096649566969031E-2</v>
      </c>
    </row>
    <row r="4176" spans="34:36" ht="11.25" customHeight="1" x14ac:dyDescent="0.25">
      <c r="AH4176" s="198" t="s">
        <v>135</v>
      </c>
      <c r="AI4176" s="156">
        <f>_xll.qlCalendarAdvance("TARGET",AI4175,AH4176,"mf")</f>
        <v>65334</v>
      </c>
      <c r="AJ4176" s="199">
        <f>_xll.xlShmInterpRateFwd(curveName,AI4176,,5,AI4177)</f>
        <v>1.1094349457160159E-2</v>
      </c>
    </row>
    <row r="4177" spans="34:36" ht="11.25" customHeight="1" x14ac:dyDescent="0.25">
      <c r="AH4177" s="198" t="s">
        <v>135</v>
      </c>
      <c r="AI4177" s="156">
        <f>_xll.qlCalendarAdvance("TARGET",AI4176,AH4177,"mf")</f>
        <v>65341</v>
      </c>
      <c r="AJ4177" s="199">
        <f>_xll.xlShmInterpRateFwd(curveName,AI4177,,5,AI4178)</f>
        <v>1.1092036799998768E-2</v>
      </c>
    </row>
    <row r="4178" spans="34:36" ht="11.25" customHeight="1" x14ac:dyDescent="0.25">
      <c r="AH4178" s="198" t="s">
        <v>135</v>
      </c>
      <c r="AI4178" s="156">
        <f>_xll.qlCalendarAdvance("TARGET",AI4177,AH4178,"mf")</f>
        <v>65348</v>
      </c>
      <c r="AJ4178" s="199">
        <f>_xll.xlShmInterpRateFwd(curveName,AI4178,,5,AI4179)</f>
        <v>1.108971158107898E-2</v>
      </c>
    </row>
    <row r="4179" spans="34:36" ht="11.25" customHeight="1" x14ac:dyDescent="0.25">
      <c r="AH4179" s="198" t="s">
        <v>135</v>
      </c>
      <c r="AI4179" s="156">
        <f>_xll.qlCalendarAdvance("TARGET",AI4178,AH4179,"mf")</f>
        <v>65355</v>
      </c>
      <c r="AJ4179" s="199">
        <f>_xll.xlShmInterpRateFwd(curveName,AI4179,,5,AI4180)</f>
        <v>1.1087373785977576E-2</v>
      </c>
    </row>
    <row r="4180" spans="34:36" ht="11.25" customHeight="1" x14ac:dyDescent="0.25">
      <c r="AH4180" s="198" t="s">
        <v>135</v>
      </c>
      <c r="AI4180" s="156">
        <f>_xll.qlCalendarAdvance("TARGET",AI4179,AH4180,"mf")</f>
        <v>65362</v>
      </c>
      <c r="AJ4180" s="199">
        <f>_xll.xlShmInterpRateFwd(curveName,AI4180,,5,AI4181)</f>
        <v>1.1085023400248193E-2</v>
      </c>
    </row>
    <row r="4181" spans="34:36" ht="11.25" customHeight="1" x14ac:dyDescent="0.25">
      <c r="AH4181" s="198" t="s">
        <v>135</v>
      </c>
      <c r="AI4181" s="156">
        <f>_xll.qlCalendarAdvance("TARGET",AI4180,AH4181,"mf")</f>
        <v>65369</v>
      </c>
      <c r="AJ4181" s="199">
        <f>_xll.xlShmInterpRateFwd(curveName,AI4181,,5,AI4182)</f>
        <v>1.1082660409479236E-2</v>
      </c>
    </row>
    <row r="4182" spans="34:36" ht="11.25" customHeight="1" x14ac:dyDescent="0.25">
      <c r="AH4182" s="198" t="s">
        <v>135</v>
      </c>
      <c r="AI4182" s="156">
        <f>_xll.qlCalendarAdvance("TARGET",AI4181,AH4182,"mf")</f>
        <v>65376</v>
      </c>
      <c r="AJ4182" s="199">
        <f>_xll.xlShmInterpRateFwd(curveName,AI4182,,5,AI4183)</f>
        <v>1.1080284799212808E-2</v>
      </c>
    </row>
    <row r="4183" spans="34:36" ht="11.25" customHeight="1" x14ac:dyDescent="0.25">
      <c r="AH4183" s="198" t="s">
        <v>135</v>
      </c>
      <c r="AI4183" s="156">
        <f>_xll.qlCalendarAdvance("TARGET",AI4182,AH4183,"mf")</f>
        <v>65383</v>
      </c>
      <c r="AJ4183" s="199">
        <f>_xll.xlShmInterpRateFwd(curveName,AI4183,,5,AI4184)</f>
        <v>1.1077896555060526E-2</v>
      </c>
    </row>
    <row r="4184" spans="34:36" ht="11.25" customHeight="1" x14ac:dyDescent="0.25">
      <c r="AH4184" s="198" t="s">
        <v>135</v>
      </c>
      <c r="AI4184" s="156">
        <f>_xll.qlCalendarAdvance("TARGET",AI4183,AH4184,"mf")</f>
        <v>65390</v>
      </c>
      <c r="AJ4184" s="199">
        <f>_xll.xlShmInterpRateFwd(curveName,AI4184,,5,AI4185)</f>
        <v>1.1075495662576122E-2</v>
      </c>
    </row>
    <row r="4185" spans="34:36" ht="11.25" customHeight="1" x14ac:dyDescent="0.25">
      <c r="AH4185" s="198" t="s">
        <v>135</v>
      </c>
      <c r="AI4185" s="156">
        <f>_xll.qlCalendarAdvance("TARGET",AI4184,AH4185,"mf")</f>
        <v>65397</v>
      </c>
      <c r="AJ4185" s="199">
        <f>_xll.xlShmInterpRateFwd(curveName,AI4185,,5,AI4186)</f>
        <v>1.1073082107319139E-2</v>
      </c>
    </row>
    <row r="4186" spans="34:36" ht="11.25" customHeight="1" x14ac:dyDescent="0.25">
      <c r="AH4186" s="198" t="s">
        <v>135</v>
      </c>
      <c r="AI4186" s="156">
        <f>_xll.qlCalendarAdvance("TARGET",AI4185,AH4186,"mf")</f>
        <v>65404</v>
      </c>
      <c r="AJ4186" s="199">
        <f>_xll.xlShmInterpRateFwd(curveName,AI4186,,5,AI4187)</f>
        <v>1.1070655874872316E-2</v>
      </c>
    </row>
    <row r="4187" spans="34:36" ht="11.25" customHeight="1" x14ac:dyDescent="0.25">
      <c r="AH4187" s="198" t="s">
        <v>135</v>
      </c>
      <c r="AI4187" s="156">
        <f>_xll.qlCalendarAdvance("TARGET",AI4186,AH4187,"mf")</f>
        <v>65411</v>
      </c>
      <c r="AJ4187" s="199">
        <f>_xll.xlShmInterpRateFwd(curveName,AI4187,,5,AI4188)</f>
        <v>1.1068216950818407E-2</v>
      </c>
    </row>
    <row r="4188" spans="34:36" ht="11.25" customHeight="1" x14ac:dyDescent="0.25">
      <c r="AH4188" s="198" t="s">
        <v>135</v>
      </c>
      <c r="AI4188" s="156">
        <f>_xll.qlCalendarAdvance("TARGET",AI4187,AH4188,"mf")</f>
        <v>65418</v>
      </c>
      <c r="AJ4188" s="199">
        <f>_xll.xlShmInterpRateFwd(curveName,AI4188,,5,AI4189)</f>
        <v>1.1065765320699656E-2</v>
      </c>
    </row>
    <row r="4189" spans="34:36" ht="11.25" customHeight="1" x14ac:dyDescent="0.25">
      <c r="AH4189" s="198" t="s">
        <v>135</v>
      </c>
      <c r="AI4189" s="156">
        <f>_xll.qlCalendarAdvance("TARGET",AI4188,AH4189,"mf")</f>
        <v>65425</v>
      </c>
      <c r="AJ4189" s="199">
        <f>_xll.xlShmInterpRateFwd(curveName,AI4189,,5,AI4190)</f>
        <v>1.1063300970127825E-2</v>
      </c>
    </row>
    <row r="4190" spans="34:36" ht="11.25" customHeight="1" x14ac:dyDescent="0.25">
      <c r="AH4190" s="198" t="s">
        <v>135</v>
      </c>
      <c r="AI4190" s="156">
        <f>_xll.qlCalendarAdvance("TARGET",AI4189,AH4190,"mf")</f>
        <v>65432</v>
      </c>
      <c r="AJ4190" s="199">
        <f>_xll.xlShmInterpRateFwd(curveName,AI4190,,5,AI4191)</f>
        <v>1.1060823884633622E-2</v>
      </c>
    </row>
    <row r="4191" spans="34:36" ht="11.25" customHeight="1" x14ac:dyDescent="0.25">
      <c r="AH4191" s="198" t="s">
        <v>135</v>
      </c>
      <c r="AI4191" s="156">
        <f>_xll.qlCalendarAdvance("TARGET",AI4190,AH4191,"mf")</f>
        <v>65439</v>
      </c>
      <c r="AJ4191" s="199">
        <f>_xll.xlShmInterpRateFwd(curveName,AI4191,,5,AI4192)</f>
        <v>1.1058334049834652E-2</v>
      </c>
    </row>
    <row r="4192" spans="34:36" ht="11.25" customHeight="1" x14ac:dyDescent="0.25">
      <c r="AH4192" s="198" t="s">
        <v>135</v>
      </c>
      <c r="AI4192" s="156">
        <f>_xll.qlCalendarAdvance("TARGET",AI4191,AH4192,"mf")</f>
        <v>65446</v>
      </c>
      <c r="AJ4192" s="199">
        <f>_xll.xlShmInterpRateFwd(curveName,AI4192,,5,AI4193)</f>
        <v>1.1055831451244294E-2</v>
      </c>
    </row>
    <row r="4193" spans="34:36" ht="11.25" customHeight="1" x14ac:dyDescent="0.25">
      <c r="AH4193" s="198" t="s">
        <v>135</v>
      </c>
      <c r="AI4193" s="156">
        <f>_xll.qlCalendarAdvance("TARGET",AI4192,AH4193,"mf")</f>
        <v>65453</v>
      </c>
      <c r="AJ4193" s="199">
        <f>_xll.xlShmInterpRateFwd(curveName,AI4193,,5,AI4194)</f>
        <v>1.10533160744802E-2</v>
      </c>
    </row>
    <row r="4194" spans="34:36" ht="11.25" customHeight="1" x14ac:dyDescent="0.25">
      <c r="AH4194" s="198" t="s">
        <v>135</v>
      </c>
      <c r="AI4194" s="156">
        <f>_xll.qlCalendarAdvance("TARGET",AI4193,AH4194,"mf")</f>
        <v>65460</v>
      </c>
      <c r="AJ4194" s="199">
        <f>_xll.xlShmInterpRateFwd(curveName,AI4194,,5,AI4195)</f>
        <v>1.1050787905096341E-2</v>
      </c>
    </row>
    <row r="4195" spans="34:36" ht="11.25" customHeight="1" x14ac:dyDescent="0.25">
      <c r="AH4195" s="198" t="s">
        <v>135</v>
      </c>
      <c r="AI4195" s="156">
        <f>_xll.qlCalendarAdvance("TARGET",AI4194,AH4195,"mf")</f>
        <v>65467</v>
      </c>
      <c r="AJ4195" s="199">
        <f>_xll.xlShmInterpRateFwd(curveName,AI4195,,5,AI4196)</f>
        <v>1.104824692868725E-2</v>
      </c>
    </row>
    <row r="4196" spans="34:36" ht="11.25" customHeight="1" x14ac:dyDescent="0.25">
      <c r="AH4196" s="198" t="s">
        <v>135</v>
      </c>
      <c r="AI4196" s="156">
        <f>_xll.qlCalendarAdvance("TARGET",AI4195,AH4196,"mf")</f>
        <v>65474</v>
      </c>
      <c r="AJ4196" s="199">
        <f>_xll.xlShmInterpRateFwd(curveName,AI4196,,5,AI4197)</f>
        <v>1.104569313078378E-2</v>
      </c>
    </row>
    <row r="4197" spans="34:36" ht="11.25" customHeight="1" x14ac:dyDescent="0.25">
      <c r="AH4197" s="198" t="s">
        <v>135</v>
      </c>
      <c r="AI4197" s="156">
        <f>_xll.qlCalendarAdvance("TARGET",AI4196,AH4197,"mf")</f>
        <v>65481</v>
      </c>
      <c r="AJ4197" s="199">
        <f>_xll.xlShmInterpRateFwd(curveName,AI4197,,5,AI4198)</f>
        <v>1.1043126496992101E-2</v>
      </c>
    </row>
    <row r="4198" spans="34:36" ht="11.25" customHeight="1" x14ac:dyDescent="0.25">
      <c r="AH4198" s="198" t="s">
        <v>135</v>
      </c>
      <c r="AI4198" s="156">
        <f>_xll.qlCalendarAdvance("TARGET",AI4197,AH4198,"mf")</f>
        <v>65488</v>
      </c>
      <c r="AJ4198" s="199">
        <f>_xll.xlShmInterpRateFwd(curveName,AI4198,,5,AI4199)</f>
        <v>1.1040547012872069E-2</v>
      </c>
    </row>
    <row r="4199" spans="34:36" ht="11.25" customHeight="1" x14ac:dyDescent="0.25">
      <c r="AH4199" s="198" t="s">
        <v>135</v>
      </c>
      <c r="AI4199" s="156">
        <f>_xll.qlCalendarAdvance("TARGET",AI4198,AH4199,"mf")</f>
        <v>65495</v>
      </c>
      <c r="AJ4199" s="199">
        <f>_xll.xlShmInterpRateFwd(curveName,AI4199,,5,AI4200)</f>
        <v>1.103795466398357E-2</v>
      </c>
    </row>
    <row r="4200" spans="34:36" ht="11.25" customHeight="1" x14ac:dyDescent="0.25">
      <c r="AH4200" s="198" t="s">
        <v>135</v>
      </c>
      <c r="AI4200" s="156">
        <f>_xll.qlCalendarAdvance("TARGET",AI4199,AH4200,"mf")</f>
        <v>65502</v>
      </c>
      <c r="AJ4200" s="199">
        <f>_xll.xlShmInterpRateFwd(curveName,AI4200,,5,AI4201)</f>
        <v>1.1035349435921261E-2</v>
      </c>
    </row>
    <row r="4201" spans="34:36" ht="11.25" customHeight="1" x14ac:dyDescent="0.25">
      <c r="AH4201" s="198" t="s">
        <v>135</v>
      </c>
      <c r="AI4201" s="156">
        <f>_xll.qlCalendarAdvance("TARGET",AI4200,AH4201,"mf")</f>
        <v>65509</v>
      </c>
      <c r="AJ4201" s="199">
        <f>_xll.xlShmInterpRateFwd(curveName,AI4201,,5,AI4202)</f>
        <v>1.1032731314245075E-2</v>
      </c>
    </row>
    <row r="4202" spans="34:36" ht="11.25" customHeight="1" x14ac:dyDescent="0.25">
      <c r="AH4202" s="198" t="s">
        <v>135</v>
      </c>
      <c r="AI4202" s="156">
        <f>_xll.qlCalendarAdvance("TARGET",AI4201,AH4202,"mf")</f>
        <v>65516</v>
      </c>
      <c r="AJ4202" s="199">
        <f>_xll.xlShmInterpRateFwd(curveName,AI4202,,5,AI4203)</f>
        <v>1.1030100284532345E-2</v>
      </c>
    </row>
    <row r="4203" spans="34:36" ht="11.25" customHeight="1" x14ac:dyDescent="0.25">
      <c r="AH4203" s="198" t="s">
        <v>135</v>
      </c>
      <c r="AI4203" s="156">
        <f>_xll.qlCalendarAdvance("TARGET",AI4202,AH4203,"mf")</f>
        <v>65523</v>
      </c>
      <c r="AJ4203" s="199">
        <f>_xll.xlShmInterpRateFwd(curveName,AI4203,,5,AI4204)</f>
        <v>1.1027456332343057E-2</v>
      </c>
    </row>
    <row r="4204" spans="34:36" ht="11.25" customHeight="1" x14ac:dyDescent="0.25">
      <c r="AH4204" s="198" t="s">
        <v>135</v>
      </c>
      <c r="AI4204" s="156">
        <f>_xll.qlCalendarAdvance("TARGET",AI4203,AH4204,"mf")</f>
        <v>65530</v>
      </c>
      <c r="AJ4204" s="199">
        <f>_xll.xlShmInterpRateFwd(curveName,AI4204,,5,AI4205)</f>
        <v>1.1024799443254591E-2</v>
      </c>
    </row>
    <row r="4205" spans="34:36" ht="11.25" customHeight="1" x14ac:dyDescent="0.25">
      <c r="AH4205" s="198" t="s">
        <v>135</v>
      </c>
      <c r="AI4205" s="156">
        <f>_xll.qlCalendarAdvance("TARGET",AI4204,AH4205,"mf")</f>
        <v>65537</v>
      </c>
      <c r="AJ4205" s="199">
        <f>_xll.xlShmInterpRateFwd(curveName,AI4205,,5,AI4206)</f>
        <v>1.1022129602844358E-2</v>
      </c>
    </row>
    <row r="4206" spans="34:36" ht="11.25" customHeight="1" x14ac:dyDescent="0.25">
      <c r="AH4206" s="198" t="s">
        <v>135</v>
      </c>
      <c r="AI4206" s="156">
        <f>_xll.qlCalendarAdvance("TARGET",AI4205,AH4206,"mf")</f>
        <v>65544</v>
      </c>
      <c r="AJ4206" s="199">
        <f>_xll.xlShmInterpRateFwd(curveName,AI4206,,5,AI4207)</f>
        <v>1.1019446796689791E-2</v>
      </c>
    </row>
    <row r="4207" spans="34:36" ht="11.25" customHeight="1" x14ac:dyDescent="0.25">
      <c r="AH4207" s="198" t="s">
        <v>135</v>
      </c>
      <c r="AI4207" s="156">
        <f>_xll.qlCalendarAdvance("TARGET",AI4206,AH4207,"mf")</f>
        <v>65551</v>
      </c>
      <c r="AJ4207" s="199">
        <f>_xll.xlShmInterpRateFwd(curveName,AI4207,,5,AI4208)</f>
        <v>1.1016751010345181E-2</v>
      </c>
    </row>
    <row r="4208" spans="34:36" ht="11.25" customHeight="1" x14ac:dyDescent="0.25">
      <c r="AH4208" s="198" t="s">
        <v>135</v>
      </c>
      <c r="AI4208" s="156">
        <f>_xll.qlCalendarAdvance("TARGET",AI4207,AH4208,"mf")</f>
        <v>65558</v>
      </c>
      <c r="AJ4208" s="199">
        <f>_xll.xlShmInterpRateFwd(curveName,AI4208,,5,AI4209)</f>
        <v>1.1014042229388014E-2</v>
      </c>
    </row>
    <row r="4209" spans="34:36" ht="11.25" customHeight="1" x14ac:dyDescent="0.25">
      <c r="AH4209" s="198" t="s">
        <v>135</v>
      </c>
      <c r="AI4209" s="156">
        <f>_xll.qlCalendarAdvance("TARGET",AI4208,AH4209,"mf")</f>
        <v>65565</v>
      </c>
      <c r="AJ4209" s="199">
        <f>_xll.xlShmInterpRateFwd(curveName,AI4209,,5,AI4210)</f>
        <v>1.101132043940738E-2</v>
      </c>
    </row>
    <row r="4210" spans="34:36" ht="11.25" customHeight="1" x14ac:dyDescent="0.25">
      <c r="AH4210" s="198" t="s">
        <v>135</v>
      </c>
      <c r="AI4210" s="156">
        <f>_xll.qlCalendarAdvance("TARGET",AI4209,AH4210,"mf")</f>
        <v>65572</v>
      </c>
      <c r="AJ4210" s="199">
        <f>_xll.xlShmInterpRateFwd(curveName,AI4210,,5,AI4211)</f>
        <v>1.1008585625951858E-2</v>
      </c>
    </row>
    <row r="4211" spans="34:36" ht="11.25" customHeight="1" x14ac:dyDescent="0.25">
      <c r="AH4211" s="198" t="s">
        <v>135</v>
      </c>
      <c r="AI4211" s="156">
        <f>_xll.qlCalendarAdvance("TARGET",AI4210,AH4211,"mf")</f>
        <v>65579</v>
      </c>
      <c r="AJ4211" s="199">
        <f>_xll.xlShmInterpRateFwd(curveName,AI4211,,5,AI4212)</f>
        <v>1.1005837774599009E-2</v>
      </c>
    </row>
    <row r="4212" spans="34:36" ht="11.25" customHeight="1" x14ac:dyDescent="0.25">
      <c r="AH4212" s="198" t="s">
        <v>135</v>
      </c>
      <c r="AI4212" s="156">
        <f>_xll.qlCalendarAdvance("TARGET",AI4211,AH4212,"mf")</f>
        <v>65586</v>
      </c>
      <c r="AJ4212" s="199">
        <f>_xll.xlShmInterpRateFwd(curveName,AI4212,,5,AI4213)</f>
        <v>1.1003076870938003E-2</v>
      </c>
    </row>
    <row r="4213" spans="34:36" ht="11.25" customHeight="1" x14ac:dyDescent="0.25">
      <c r="AH4213" s="198" t="s">
        <v>135</v>
      </c>
      <c r="AI4213" s="156">
        <f>_xll.qlCalendarAdvance("TARGET",AI4212,AH4213,"mf")</f>
        <v>65593</v>
      </c>
      <c r="AJ4213" s="199">
        <f>_xll.xlShmInterpRateFwd(curveName,AI4213,,5,AI4214)</f>
        <v>1.1000302900523284E-2</v>
      </c>
    </row>
    <row r="4214" spans="34:36" ht="11.25" customHeight="1" x14ac:dyDescent="0.25">
      <c r="AH4214" s="198" t="s">
        <v>135</v>
      </c>
      <c r="AI4214" s="156">
        <f>_xll.qlCalendarAdvance("TARGET",AI4213,AH4214,"mf")</f>
        <v>65600</v>
      </c>
      <c r="AJ4214" s="199">
        <f>_xll.xlShmInterpRateFwd(curveName,AI4214,,5,AI4215)</f>
        <v>1.0997515848926697E-2</v>
      </c>
    </row>
    <row r="4215" spans="34:36" ht="11.25" customHeight="1" x14ac:dyDescent="0.25">
      <c r="AH4215" s="198" t="s">
        <v>135</v>
      </c>
      <c r="AI4215" s="156">
        <f>_xll.qlCalendarAdvance("TARGET",AI4214,AH4215,"mf")</f>
        <v>65607</v>
      </c>
      <c r="AJ4215" s="199">
        <f>_xll.xlShmInterpRateFwd(curveName,AI4215,,5,AI4216)</f>
        <v>1.0994715701725909E-2</v>
      </c>
    </row>
    <row r="4216" spans="34:36" ht="11.25" customHeight="1" x14ac:dyDescent="0.25">
      <c r="AH4216" s="198" t="s">
        <v>135</v>
      </c>
      <c r="AI4216" s="156">
        <f>_xll.qlCalendarAdvance("TARGET",AI4215,AH4216,"mf")</f>
        <v>65614</v>
      </c>
      <c r="AJ4216" s="199">
        <f>_xll.xlShmInterpRateFwd(curveName,AI4216,,5,AI4217)</f>
        <v>1.0991902444504396E-2</v>
      </c>
    </row>
    <row r="4217" spans="34:36" ht="11.25" customHeight="1" x14ac:dyDescent="0.25">
      <c r="AH4217" s="198" t="s">
        <v>135</v>
      </c>
      <c r="AI4217" s="156">
        <f>_xll.qlCalendarAdvance("TARGET",AI4216,AH4217,"mf")</f>
        <v>65621</v>
      </c>
      <c r="AJ4217" s="199">
        <f>_xll.xlShmInterpRateFwd(curveName,AI4217,,5,AI4218)</f>
        <v>1.0989076062793549E-2</v>
      </c>
    </row>
    <row r="4218" spans="34:36" ht="11.25" customHeight="1" x14ac:dyDescent="0.25">
      <c r="AH4218" s="198" t="s">
        <v>135</v>
      </c>
      <c r="AI4218" s="156">
        <f>_xll.qlCalendarAdvance("TARGET",AI4217,AH4218,"mf")</f>
        <v>65628</v>
      </c>
      <c r="AJ4218" s="199">
        <f>_xll.xlShmInterpRateFwd(curveName,AI4218,,5,AI4219)</f>
        <v>1.0986236542234807E-2</v>
      </c>
    </row>
    <row r="4219" spans="34:36" ht="11.25" customHeight="1" x14ac:dyDescent="0.25">
      <c r="AH4219" s="198" t="s">
        <v>135</v>
      </c>
      <c r="AI4219" s="156">
        <f>_xll.qlCalendarAdvance("TARGET",AI4218,AH4219,"mf")</f>
        <v>65635</v>
      </c>
      <c r="AJ4219" s="199">
        <f>_xll.xlShmInterpRateFwd(curveName,AI4219,,5,AI4220)</f>
        <v>1.0983383868330653E-2</v>
      </c>
    </row>
    <row r="4220" spans="34:36" ht="11.25" customHeight="1" x14ac:dyDescent="0.25">
      <c r="AH4220" s="198" t="s">
        <v>135</v>
      </c>
      <c r="AI4220" s="156">
        <f>_xll.qlCalendarAdvance("TARGET",AI4219,AH4220,"mf")</f>
        <v>65642</v>
      </c>
      <c r="AJ4220" s="199">
        <f>_xll.xlShmInterpRateFwd(curveName,AI4220,,5,AI4221)</f>
        <v>1.098051802669363E-2</v>
      </c>
    </row>
    <row r="4221" spans="34:36" ht="11.25" customHeight="1" x14ac:dyDescent="0.25">
      <c r="AH4221" s="198" t="s">
        <v>135</v>
      </c>
      <c r="AI4221" s="156">
        <f>_xll.qlCalendarAdvance("TARGET",AI4220,AH4221,"mf")</f>
        <v>65649</v>
      </c>
      <c r="AJ4221" s="199">
        <f>_xll.xlShmInterpRateFwd(curveName,AI4221,,5,AI4222)</f>
        <v>1.0977639002889972E-2</v>
      </c>
    </row>
    <row r="4222" spans="34:36" ht="11.25" customHeight="1" x14ac:dyDescent="0.25">
      <c r="AH4222" s="198" t="s">
        <v>135</v>
      </c>
      <c r="AI4222" s="156">
        <f>_xll.qlCalendarAdvance("TARGET",AI4221,AH4222,"mf")</f>
        <v>65656</v>
      </c>
      <c r="AJ4222" s="199">
        <f>_xll.xlShmInterpRateFwd(curveName,AI4222,,5,AI4223)</f>
        <v>1.0974746782462781E-2</v>
      </c>
    </row>
    <row r="4223" spans="34:36" ht="11.25" customHeight="1" x14ac:dyDescent="0.25">
      <c r="AH4223" s="198" t="s">
        <v>135</v>
      </c>
      <c r="AI4223" s="156">
        <f>_xll.qlCalendarAdvance("TARGET",AI4222,AH4223,"mf")</f>
        <v>65663</v>
      </c>
      <c r="AJ4223" s="199">
        <f>_xll.xlShmInterpRateFwd(curveName,AI4223,,5,AI4224)</f>
        <v>1.0971841351036257E-2</v>
      </c>
    </row>
    <row r="4224" spans="34:36" ht="11.25" customHeight="1" x14ac:dyDescent="0.25">
      <c r="AH4224" s="198" t="s">
        <v>135</v>
      </c>
      <c r="AI4224" s="156">
        <f>_xll.qlCalendarAdvance("TARGET",AI4223,AH4224,"mf")</f>
        <v>65670</v>
      </c>
      <c r="AJ4224" s="199">
        <f>_xll.xlShmInterpRateFwd(curveName,AI4224,,5,AI4225)</f>
        <v>1.0968922694141969E-2</v>
      </c>
    </row>
    <row r="4225" spans="34:36" ht="11.25" customHeight="1" x14ac:dyDescent="0.25">
      <c r="AH4225" s="198" t="s">
        <v>135</v>
      </c>
      <c r="AI4225" s="156">
        <f>_xll.qlCalendarAdvance("TARGET",AI4224,AH4225,"mf")</f>
        <v>65677</v>
      </c>
      <c r="AJ4225" s="199">
        <f>_xll.xlShmInterpRateFwd(curveName,AI4225,,5,AI4226)</f>
        <v>1.0965990797363635E-2</v>
      </c>
    </row>
    <row r="4226" spans="34:36" ht="11.25" customHeight="1" x14ac:dyDescent="0.25">
      <c r="AH4226" s="198" t="s">
        <v>135</v>
      </c>
      <c r="AI4226" s="156">
        <f>_xll.qlCalendarAdvance("TARGET",AI4225,AH4226,"mf")</f>
        <v>65684</v>
      </c>
      <c r="AJ4226" s="199">
        <f>_xll.xlShmInterpRateFwd(curveName,AI4226,,5,AI4227)</f>
        <v>1.0963045646273414E-2</v>
      </c>
    </row>
    <row r="4227" spans="34:36" ht="11.25" customHeight="1" x14ac:dyDescent="0.25">
      <c r="AH4227" s="198" t="s">
        <v>135</v>
      </c>
      <c r="AI4227" s="156">
        <f>_xll.qlCalendarAdvance("TARGET",AI4226,AH4227,"mf")</f>
        <v>65691</v>
      </c>
      <c r="AJ4227" s="199">
        <f>_xll.xlShmInterpRateFwd(curveName,AI4227,,5,AI4228)</f>
        <v>1.096008722644929E-2</v>
      </c>
    </row>
    <row r="4228" spans="34:36" ht="11.25" customHeight="1" x14ac:dyDescent="0.25">
      <c r="AH4228" s="198" t="s">
        <v>135</v>
      </c>
      <c r="AI4228" s="156">
        <f>_xll.qlCalendarAdvance("TARGET",AI4227,AH4228,"mf")</f>
        <v>65698</v>
      </c>
      <c r="AJ4228" s="199">
        <f>_xll.xlShmInterpRateFwd(curveName,AI4228,,5,AI4229)</f>
        <v>1.0957115523451889E-2</v>
      </c>
    </row>
    <row r="4229" spans="34:36" ht="11.25" customHeight="1" x14ac:dyDescent="0.25">
      <c r="AH4229" s="198" t="s">
        <v>135</v>
      </c>
      <c r="AI4229" s="156">
        <f>_xll.qlCalendarAdvance("TARGET",AI4228,AH4229,"mf")</f>
        <v>65705</v>
      </c>
      <c r="AJ4229" s="199">
        <f>_xll.xlShmInterpRateFwd(curveName,AI4229,,5,AI4230)</f>
        <v>1.0954130522865037E-2</v>
      </c>
    </row>
    <row r="4230" spans="34:36" ht="11.25" customHeight="1" x14ac:dyDescent="0.25">
      <c r="AH4230" s="198" t="s">
        <v>135</v>
      </c>
      <c r="AI4230" s="156">
        <f>_xll.qlCalendarAdvance("TARGET",AI4229,AH4230,"mf")</f>
        <v>65712</v>
      </c>
      <c r="AJ4230" s="199">
        <f>_xll.xlShmInterpRateFwd(curveName,AI4230,,5,AI4231)</f>
        <v>1.0951132210255211E-2</v>
      </c>
    </row>
    <row r="4231" spans="34:36" ht="11.25" customHeight="1" x14ac:dyDescent="0.25">
      <c r="AH4231" s="198" t="s">
        <v>135</v>
      </c>
      <c r="AI4231" s="156">
        <f>_xll.qlCalendarAdvance("TARGET",AI4230,AH4231,"mf")</f>
        <v>65719</v>
      </c>
      <c r="AJ4231" s="199">
        <f>_xll.xlShmInterpRateFwd(curveName,AI4231,,5,AI4232)</f>
        <v>1.0948120571206294E-2</v>
      </c>
    </row>
    <row r="4232" spans="34:36" ht="11.25" customHeight="1" x14ac:dyDescent="0.25">
      <c r="AH4232" s="198" t="s">
        <v>135</v>
      </c>
      <c r="AI4232" s="156">
        <f>_xll.qlCalendarAdvance("TARGET",AI4231,AH4232,"mf")</f>
        <v>65726</v>
      </c>
      <c r="AJ4232" s="199">
        <f>_xll.xlShmInterpRateFwd(curveName,AI4232,,5,AI4233)</f>
        <v>1.0945095591267434E-2</v>
      </c>
    </row>
    <row r="4233" spans="34:36" ht="11.25" customHeight="1" x14ac:dyDescent="0.25">
      <c r="AH4233" s="198" t="s">
        <v>135</v>
      </c>
      <c r="AI4233" s="156">
        <f>_xll.qlCalendarAdvance("TARGET",AI4232,AH4233,"mf")</f>
        <v>65733</v>
      </c>
      <c r="AJ4233" s="199">
        <f>_xll.xlShmInterpRateFwd(curveName,AI4233,,5,AI4234)</f>
        <v>1.0942003545548045E-2</v>
      </c>
    </row>
    <row r="4234" spans="34:36" ht="11.25" customHeight="1" x14ac:dyDescent="0.25">
      <c r="AH4234" s="198" t="s">
        <v>135</v>
      </c>
      <c r="AI4234" s="156">
        <f>_xll.qlCalendarAdvance("TARGET",AI4233,AH4234,"mf")</f>
        <v>65741</v>
      </c>
      <c r="AJ4234" s="199">
        <f>_xll.xlShmInterpRateFwd(curveName,AI4234,,5,AI4235)</f>
        <v>1.093856850095681E-2</v>
      </c>
    </row>
    <row r="4235" spans="34:36" ht="11.25" customHeight="1" x14ac:dyDescent="0.25">
      <c r="AH4235" s="198" t="s">
        <v>135</v>
      </c>
      <c r="AI4235" s="156">
        <f>_xll.qlCalendarAdvance("TARGET",AI4234,AH4235,"mf")</f>
        <v>65748</v>
      </c>
      <c r="AJ4235" s="199">
        <f>_xll.xlShmInterpRateFwd(curveName,AI4235,,5,AI4236)</f>
        <v>1.0935501498605539E-2</v>
      </c>
    </row>
    <row r="4236" spans="34:36" ht="11.25" customHeight="1" x14ac:dyDescent="0.25">
      <c r="AH4236" s="198" t="s">
        <v>135</v>
      </c>
      <c r="AI4236" s="156">
        <f>_xll.qlCalendarAdvance("TARGET",AI4235,AH4236,"mf")</f>
        <v>65755</v>
      </c>
      <c r="AJ4236" s="199">
        <f>_xll.xlShmInterpRateFwd(curveName,AI4236,,5,AI4237)</f>
        <v>1.0932421095644938E-2</v>
      </c>
    </row>
    <row r="4237" spans="34:36" ht="11.25" customHeight="1" x14ac:dyDescent="0.25">
      <c r="AH4237" s="198" t="s">
        <v>135</v>
      </c>
      <c r="AI4237" s="156">
        <f>_xll.qlCalendarAdvance("TARGET",AI4236,AH4237,"mf")</f>
        <v>65762</v>
      </c>
      <c r="AJ4237" s="199">
        <f>_xll.xlShmInterpRateFwd(curveName,AI4237,,5,AI4238)</f>
        <v>1.0929327277577967E-2</v>
      </c>
    </row>
    <row r="4238" spans="34:36" ht="11.25" customHeight="1" x14ac:dyDescent="0.25">
      <c r="AH4238" s="198" t="s">
        <v>135</v>
      </c>
      <c r="AI4238" s="156">
        <f>_xll.qlCalendarAdvance("TARGET",AI4237,AH4238,"mf")</f>
        <v>65769</v>
      </c>
      <c r="AJ4238" s="199">
        <f>_xll.xlShmInterpRateFwd(curveName,AI4238,,5,AI4239)</f>
        <v>1.0926220030006076E-2</v>
      </c>
    </row>
    <row r="4239" spans="34:36" ht="11.25" customHeight="1" x14ac:dyDescent="0.25">
      <c r="AH4239" s="198" t="s">
        <v>135</v>
      </c>
      <c r="AI4239" s="156">
        <f>_xll.qlCalendarAdvance("TARGET",AI4238,AH4239,"mf")</f>
        <v>65776</v>
      </c>
      <c r="AJ4239" s="199">
        <f>_xll.xlShmInterpRateFwd(curveName,AI4239,,5,AI4240)</f>
        <v>1.0923099338513365E-2</v>
      </c>
    </row>
    <row r="4240" spans="34:36" ht="11.25" customHeight="1" x14ac:dyDescent="0.25">
      <c r="AH4240" s="198" t="s">
        <v>135</v>
      </c>
      <c r="AI4240" s="156">
        <f>_xll.qlCalendarAdvance("TARGET",AI4239,AH4240,"mf")</f>
        <v>65783</v>
      </c>
      <c r="AJ4240" s="199">
        <f>_xll.xlShmInterpRateFwd(curveName,AI4240,,5,AI4241)</f>
        <v>1.0919965188660802E-2</v>
      </c>
    </row>
    <row r="4241" spans="34:36" ht="11.25" customHeight="1" x14ac:dyDescent="0.25">
      <c r="AH4241" s="198" t="s">
        <v>135</v>
      </c>
      <c r="AI4241" s="156">
        <f>_xll.qlCalendarAdvance("TARGET",AI4240,AH4241,"mf")</f>
        <v>65790</v>
      </c>
      <c r="AJ4241" s="199">
        <f>_xll.xlShmInterpRateFwd(curveName,AI4241,,5,AI4242)</f>
        <v>1.0916817566015161E-2</v>
      </c>
    </row>
    <row r="4242" spans="34:36" ht="11.25" customHeight="1" x14ac:dyDescent="0.25">
      <c r="AH4242" s="198" t="s">
        <v>135</v>
      </c>
      <c r="AI4242" s="156">
        <f>_xll.qlCalendarAdvance("TARGET",AI4241,AH4242,"mf")</f>
        <v>65797</v>
      </c>
      <c r="AJ4242" s="199">
        <f>_xll.xlShmInterpRateFwd(curveName,AI4242,,5,AI4243)</f>
        <v>1.0913656456160631E-2</v>
      </c>
    </row>
    <row r="4243" spans="34:36" ht="11.25" customHeight="1" x14ac:dyDescent="0.25">
      <c r="AH4243" s="198" t="s">
        <v>135</v>
      </c>
      <c r="AI4243" s="156">
        <f>_xll.qlCalendarAdvance("TARGET",AI4242,AH4243,"mf")</f>
        <v>65804</v>
      </c>
      <c r="AJ4243" s="199">
        <f>_xll.xlShmInterpRateFwd(curveName,AI4243,,5,AI4244)</f>
        <v>1.091048184466405E-2</v>
      </c>
    </row>
    <row r="4244" spans="34:36" ht="11.25" customHeight="1" x14ac:dyDescent="0.25">
      <c r="AH4244" s="198" t="s">
        <v>135</v>
      </c>
      <c r="AI4244" s="156">
        <f>_xll.qlCalendarAdvance("TARGET",AI4243,AH4244,"mf")</f>
        <v>65811</v>
      </c>
      <c r="AJ4244" s="199">
        <f>_xll.xlShmInterpRateFwd(curveName,AI4244,,5,AI4245)</f>
        <v>1.090729371709228E-2</v>
      </c>
    </row>
    <row r="4245" spans="34:36" ht="11.25" customHeight="1" x14ac:dyDescent="0.25">
      <c r="AH4245" s="198" t="s">
        <v>135</v>
      </c>
      <c r="AI4245" s="156">
        <f>_xll.qlCalendarAdvance("TARGET",AI4244,AH4245,"mf")</f>
        <v>65818</v>
      </c>
      <c r="AJ4245" s="199">
        <f>_xll.xlShmInterpRateFwd(curveName,AI4245,,5,AI4246)</f>
        <v>1.0904092059029591E-2</v>
      </c>
    </row>
    <row r="4246" spans="34:36" ht="11.25" customHeight="1" x14ac:dyDescent="0.25">
      <c r="AH4246" s="198" t="s">
        <v>135</v>
      </c>
      <c r="AI4246" s="156">
        <f>_xll.qlCalendarAdvance("TARGET",AI4245,AH4246,"mf")</f>
        <v>65825</v>
      </c>
      <c r="AJ4246" s="199">
        <f>_xll.xlShmInterpRateFwd(curveName,AI4246,,5,AI4247)</f>
        <v>1.0900876856031326E-2</v>
      </c>
    </row>
    <row r="4247" spans="34:36" ht="11.25" customHeight="1" x14ac:dyDescent="0.25">
      <c r="AH4247" s="198" t="s">
        <v>135</v>
      </c>
      <c r="AI4247" s="156">
        <f>_xll.qlCalendarAdvance("TARGET",AI4246,AH4247,"mf")</f>
        <v>65832</v>
      </c>
      <c r="AJ4247" s="199">
        <f>_xll.xlShmInterpRateFwd(curveName,AI4247,,5,AI4248)</f>
        <v>1.0897648093704968E-2</v>
      </c>
    </row>
    <row r="4248" spans="34:36" ht="11.25" customHeight="1" x14ac:dyDescent="0.25">
      <c r="AH4248" s="198" t="s">
        <v>135</v>
      </c>
      <c r="AI4248" s="156">
        <f>_xll.qlCalendarAdvance("TARGET",AI4247,AH4248,"mf")</f>
        <v>65839</v>
      </c>
      <c r="AJ4248" s="199">
        <f>_xll.xlShmInterpRateFwd(curveName,AI4248,,5,AI4249)</f>
        <v>1.0894405757565378E-2</v>
      </c>
    </row>
    <row r="4249" spans="34:36" ht="11.25" customHeight="1" x14ac:dyDescent="0.25">
      <c r="AH4249" s="198" t="s">
        <v>135</v>
      </c>
      <c r="AI4249" s="156">
        <f>_xll.qlCalendarAdvance("TARGET",AI4248,AH4249,"mf")</f>
        <v>65846</v>
      </c>
      <c r="AJ4249" s="199">
        <f>_xll.xlShmInterpRateFwd(curveName,AI4249,,5,AI4250)</f>
        <v>1.0891149833243265E-2</v>
      </c>
    </row>
    <row r="4250" spans="34:36" ht="11.25" customHeight="1" x14ac:dyDescent="0.25">
      <c r="AH4250" s="198" t="s">
        <v>135</v>
      </c>
      <c r="AI4250" s="156">
        <f>_xll.qlCalendarAdvance("TARGET",AI4249,AH4250,"mf")</f>
        <v>65853</v>
      </c>
      <c r="AJ4250" s="199">
        <f>_xll.xlShmInterpRateFwd(curveName,AI4250,,5,AI4251)</f>
        <v>1.0887880306282502E-2</v>
      </c>
    </row>
    <row r="4251" spans="34:36" ht="11.25" customHeight="1" x14ac:dyDescent="0.25">
      <c r="AH4251" s="198" t="s">
        <v>135</v>
      </c>
      <c r="AI4251" s="156">
        <f>_xll.qlCalendarAdvance("TARGET",AI4250,AH4251,"mf")</f>
        <v>65860</v>
      </c>
      <c r="AJ4251" s="199">
        <f>_xll.xlShmInterpRateFwd(curveName,AI4251,,5,AI4252)</f>
        <v>1.0884524233720881E-2</v>
      </c>
    </row>
    <row r="4252" spans="34:36" ht="11.25" customHeight="1" x14ac:dyDescent="0.25">
      <c r="AH4252" s="198" t="s">
        <v>135</v>
      </c>
      <c r="AI4252" s="156">
        <f>_xll.qlCalendarAdvance("TARGET",AI4251,AH4252,"mf")</f>
        <v>65868</v>
      </c>
      <c r="AJ4252" s="199">
        <f>_xll.xlShmInterpRateFwd(curveName,AI4252,,5,AI4253)</f>
        <v>1.0880828305194743E-2</v>
      </c>
    </row>
    <row r="4253" spans="34:36" ht="11.25" customHeight="1" x14ac:dyDescent="0.25">
      <c r="AH4253" s="198" t="s">
        <v>135</v>
      </c>
      <c r="AI4253" s="156">
        <f>_xll.qlCalendarAdvance("TARGET",AI4252,AH4253,"mf")</f>
        <v>65875</v>
      </c>
      <c r="AJ4253" s="199">
        <f>_xll.xlShmInterpRateFwd(curveName,AI4253,,5,AI4254)</f>
        <v>1.0877515933172816E-2</v>
      </c>
    </row>
    <row r="4254" spans="34:36" ht="11.25" customHeight="1" x14ac:dyDescent="0.25">
      <c r="AH4254" s="198" t="s">
        <v>135</v>
      </c>
      <c r="AI4254" s="156">
        <f>_xll.qlCalendarAdvance("TARGET",AI4253,AH4254,"mf")</f>
        <v>65882</v>
      </c>
      <c r="AJ4254" s="199">
        <f>_xll.xlShmInterpRateFwd(curveName,AI4254,,5,AI4255)</f>
        <v>1.0874189898737032E-2</v>
      </c>
    </row>
    <row r="4255" spans="34:36" ht="11.25" customHeight="1" x14ac:dyDescent="0.25">
      <c r="AH4255" s="198" t="s">
        <v>135</v>
      </c>
      <c r="AI4255" s="156">
        <f>_xll.qlCalendarAdvance("TARGET",AI4254,AH4255,"mf")</f>
        <v>65889</v>
      </c>
      <c r="AJ4255" s="199">
        <f>_xll.xlShmInterpRateFwd(curveName,AI4255,,5,AI4256)</f>
        <v>1.0870850187483532E-2</v>
      </c>
    </row>
    <row r="4256" spans="34:36" ht="11.25" customHeight="1" x14ac:dyDescent="0.25">
      <c r="AH4256" s="198" t="s">
        <v>135</v>
      </c>
      <c r="AI4256" s="156">
        <f>_xll.qlCalendarAdvance("TARGET",AI4255,AH4256,"mf")</f>
        <v>65896</v>
      </c>
      <c r="AJ4256" s="199">
        <f>_xll.xlShmInterpRateFwd(curveName,AI4256,,5,AI4257)</f>
        <v>1.086749678496215E-2</v>
      </c>
    </row>
    <row r="4257" spans="34:36" ht="11.25" customHeight="1" x14ac:dyDescent="0.25">
      <c r="AH4257" s="198" t="s">
        <v>135</v>
      </c>
      <c r="AI4257" s="156">
        <f>_xll.qlCalendarAdvance("TARGET",AI4256,AH4257,"mf")</f>
        <v>65903</v>
      </c>
      <c r="AJ4257" s="199">
        <f>_xll.xlShmInterpRateFwd(curveName,AI4257,,5,AI4258)</f>
        <v>1.0864129676740129E-2</v>
      </c>
    </row>
    <row r="4258" spans="34:36" ht="11.25" customHeight="1" x14ac:dyDescent="0.25">
      <c r="AH4258" s="198" t="s">
        <v>135</v>
      </c>
      <c r="AI4258" s="156">
        <f>_xll.qlCalendarAdvance("TARGET",AI4257,AH4258,"mf")</f>
        <v>65910</v>
      </c>
      <c r="AJ4258" s="199">
        <f>_xll.xlShmInterpRateFwd(curveName,AI4258,,5,AI4259)</f>
        <v>1.086074884842528E-2</v>
      </c>
    </row>
    <row r="4259" spans="34:36" ht="11.25" customHeight="1" x14ac:dyDescent="0.25">
      <c r="AH4259" s="198" t="s">
        <v>135</v>
      </c>
      <c r="AI4259" s="156">
        <f>_xll.qlCalendarAdvance("TARGET",AI4258,AH4259,"mf")</f>
        <v>65917</v>
      </c>
      <c r="AJ4259" s="199">
        <f>_xll.xlShmInterpRateFwd(curveName,AI4259,,5,AI4260)</f>
        <v>1.0857354285561732E-2</v>
      </c>
    </row>
    <row r="4260" spans="34:36" ht="11.25" customHeight="1" x14ac:dyDescent="0.25">
      <c r="AH4260" s="198" t="s">
        <v>135</v>
      </c>
      <c r="AI4260" s="156">
        <f>_xll.qlCalendarAdvance("TARGET",AI4259,AH4260,"mf")</f>
        <v>65924</v>
      </c>
      <c r="AJ4260" s="199">
        <f>_xll.xlShmInterpRateFwd(curveName,AI4260,,5,AI4261)</f>
        <v>1.0853945973722606E-2</v>
      </c>
    </row>
    <row r="4261" spans="34:36" ht="11.25" customHeight="1" x14ac:dyDescent="0.25">
      <c r="AH4261" s="198" t="s">
        <v>135</v>
      </c>
      <c r="AI4261" s="156">
        <f>_xll.qlCalendarAdvance("TARGET",AI4260,AH4261,"mf")</f>
        <v>65931</v>
      </c>
      <c r="AJ4261" s="199">
        <f>_xll.xlShmInterpRateFwd(curveName,AI4261,,5,AI4262)</f>
        <v>1.0850523898486843E-2</v>
      </c>
    </row>
    <row r="4262" spans="34:36" ht="11.25" customHeight="1" x14ac:dyDescent="0.25">
      <c r="AH4262" s="198" t="s">
        <v>135</v>
      </c>
      <c r="AI4262" s="156">
        <f>_xll.qlCalendarAdvance("TARGET",AI4261,AH4262,"mf")</f>
        <v>65938</v>
      </c>
      <c r="AJ4262" s="199">
        <f>_xll.xlShmInterpRateFwd(curveName,AI4262,,5,AI4263)</f>
        <v>1.0847088045433412E-2</v>
      </c>
    </row>
    <row r="4263" spans="34:36" ht="11.25" customHeight="1" x14ac:dyDescent="0.25">
      <c r="AH4263" s="198" t="s">
        <v>135</v>
      </c>
      <c r="AI4263" s="156">
        <f>_xll.qlCalendarAdvance("TARGET",AI4262,AH4263,"mf")</f>
        <v>65945</v>
      </c>
      <c r="AJ4263" s="199">
        <f>_xll.xlShmInterpRateFwd(curveName,AI4263,,5,AI4264)</f>
        <v>1.0843638400129727E-2</v>
      </c>
    </row>
    <row r="4264" spans="34:36" ht="11.25" customHeight="1" x14ac:dyDescent="0.25">
      <c r="AH4264" s="198" t="s">
        <v>135</v>
      </c>
      <c r="AI4264" s="156">
        <f>_xll.qlCalendarAdvance("TARGET",AI4263,AH4264,"mf")</f>
        <v>65952</v>
      </c>
      <c r="AJ4264" s="199">
        <f>_xll.xlShmInterpRateFwd(curveName,AI4264,,5,AI4265)</f>
        <v>1.0840174948149029E-2</v>
      </c>
    </row>
    <row r="4265" spans="34:36" ht="11.25" customHeight="1" x14ac:dyDescent="0.25">
      <c r="AH4265" s="198" t="s">
        <v>135</v>
      </c>
      <c r="AI4265" s="156">
        <f>_xll.qlCalendarAdvance("TARGET",AI4264,AH4265,"mf")</f>
        <v>65959</v>
      </c>
      <c r="AJ4265" s="199">
        <f>_xll.xlShmInterpRateFwd(curveName,AI4265,,5,AI4266)</f>
        <v>1.0836697675052999E-2</v>
      </c>
    </row>
    <row r="4266" spans="34:36" ht="11.25" customHeight="1" x14ac:dyDescent="0.25">
      <c r="AH4266" s="198" t="s">
        <v>135</v>
      </c>
      <c r="AI4266" s="156">
        <f>_xll.qlCalendarAdvance("TARGET",AI4265,AH4266,"mf")</f>
        <v>65966</v>
      </c>
      <c r="AJ4266" s="199">
        <f>_xll.xlShmInterpRateFwd(curveName,AI4266,,5,AI4267)</f>
        <v>1.0833206566438098E-2</v>
      </c>
    </row>
    <row r="4267" spans="34:36" ht="11.25" customHeight="1" x14ac:dyDescent="0.25">
      <c r="AH4267" s="198" t="s">
        <v>135</v>
      </c>
      <c r="AI4267" s="156">
        <f>_xll.qlCalendarAdvance("TARGET",AI4266,AH4267,"mf")</f>
        <v>65973</v>
      </c>
      <c r="AJ4267" s="199">
        <f>_xll.xlShmInterpRateFwd(curveName,AI4267,,5,AI4268)</f>
        <v>1.0829701607854484E-2</v>
      </c>
    </row>
    <row r="4268" spans="34:36" ht="11.25" customHeight="1" x14ac:dyDescent="0.25">
      <c r="AH4268" s="198" t="s">
        <v>135</v>
      </c>
      <c r="AI4268" s="156">
        <f>_xll.qlCalendarAdvance("TARGET",AI4267,AH4268,"mf")</f>
        <v>65980</v>
      </c>
      <c r="AJ4268" s="199">
        <f>_xll.xlShmInterpRateFwd(curveName,AI4268,,5,AI4269)</f>
        <v>1.0826182784881309E-2</v>
      </c>
    </row>
    <row r="4269" spans="34:36" ht="11.25" customHeight="1" x14ac:dyDescent="0.25">
      <c r="AH4269" s="198" t="s">
        <v>135</v>
      </c>
      <c r="AI4269" s="156">
        <f>_xll.qlCalendarAdvance("TARGET",AI4268,AH4269,"mf")</f>
        <v>65987</v>
      </c>
      <c r="AJ4269" s="199">
        <f>_xll.xlShmInterpRateFwd(curveName,AI4269,,5,AI4270)</f>
        <v>1.0822650083103543E-2</v>
      </c>
    </row>
    <row r="4270" spans="34:36" ht="11.25" customHeight="1" x14ac:dyDescent="0.25">
      <c r="AH4270" s="198" t="s">
        <v>135</v>
      </c>
      <c r="AI4270" s="156">
        <f>_xll.qlCalendarAdvance("TARGET",AI4269,AH4270,"mf")</f>
        <v>65994</v>
      </c>
      <c r="AJ4270" s="199">
        <f>_xll.xlShmInterpRateFwd(curveName,AI4270,,5,AI4271)</f>
        <v>1.0819103488088804E-2</v>
      </c>
    </row>
    <row r="4271" spans="34:36" ht="11.25" customHeight="1" x14ac:dyDescent="0.25">
      <c r="AH4271" s="198" t="s">
        <v>135</v>
      </c>
      <c r="AI4271" s="156">
        <f>_xll.qlCalendarAdvance("TARGET",AI4270,AH4271,"mf")</f>
        <v>66001</v>
      </c>
      <c r="AJ4271" s="199">
        <f>_xll.xlShmInterpRateFwd(curveName,AI4271,,5,AI4272)</f>
        <v>1.0815542985381583E-2</v>
      </c>
    </row>
    <row r="4272" spans="34:36" ht="11.25" customHeight="1" x14ac:dyDescent="0.25">
      <c r="AH4272" s="198" t="s">
        <v>135</v>
      </c>
      <c r="AI4272" s="156">
        <f>_xll.qlCalendarAdvance("TARGET",AI4271,AH4272,"mf")</f>
        <v>66008</v>
      </c>
      <c r="AJ4272" s="199">
        <f>_xll.xlShmInterpRateFwd(curveName,AI4272,,5,AI4273)</f>
        <v>1.0811968560601687E-2</v>
      </c>
    </row>
    <row r="4273" spans="34:36" ht="11.25" customHeight="1" x14ac:dyDescent="0.25">
      <c r="AH4273" s="198" t="s">
        <v>135</v>
      </c>
      <c r="AI4273" s="156">
        <f>_xll.qlCalendarAdvance("TARGET",AI4272,AH4273,"mf")</f>
        <v>66015</v>
      </c>
      <c r="AJ4273" s="199">
        <f>_xll.xlShmInterpRateFwd(curveName,AI4273,,5,AI4274)</f>
        <v>1.0808380199293663E-2</v>
      </c>
    </row>
    <row r="4274" spans="34:36" ht="11.25" customHeight="1" x14ac:dyDescent="0.25">
      <c r="AH4274" s="198" t="s">
        <v>135</v>
      </c>
      <c r="AI4274" s="156">
        <f>_xll.qlCalendarAdvance("TARGET",AI4273,AH4274,"mf")</f>
        <v>66022</v>
      </c>
      <c r="AJ4274" s="199">
        <f>_xll.xlShmInterpRateFwd(curveName,AI4274,,5,AI4275)</f>
        <v>1.0804777887031053E-2</v>
      </c>
    </row>
    <row r="4275" spans="34:36" ht="11.25" customHeight="1" x14ac:dyDescent="0.25">
      <c r="AH4275" s="198" t="s">
        <v>135</v>
      </c>
      <c r="AI4275" s="156">
        <f>_xll.qlCalendarAdvance("TARGET",AI4274,AH4275,"mf")</f>
        <v>66029</v>
      </c>
      <c r="AJ4275" s="199">
        <f>_xll.xlShmInterpRateFwd(curveName,AI4275,,5,AI4276)</f>
        <v>1.0801161609393208E-2</v>
      </c>
    </row>
    <row r="4276" spans="34:36" ht="11.25" customHeight="1" x14ac:dyDescent="0.25">
      <c r="AH4276" s="198" t="s">
        <v>135</v>
      </c>
      <c r="AI4276" s="156">
        <f>_xll.qlCalendarAdvance("TARGET",AI4275,AH4276,"mf")</f>
        <v>66036</v>
      </c>
      <c r="AJ4276" s="199" t="str">
        <f>_xll.xlShmInterpRateFwd(curveName,AI4276,,5,AI4277)</f>
        <v>Date before first TermStructure's date.</v>
      </c>
    </row>
    <row r="4277" spans="34:36" ht="11.25" customHeight="1" x14ac:dyDescent="0.25">
      <c r="AI4277" s="156"/>
    </row>
    <row r="4278" spans="34:36" ht="11.25" customHeight="1" x14ac:dyDescent="0.25">
      <c r="AI4278" s="156"/>
    </row>
    <row r="4279" spans="34:36" ht="11.25" customHeight="1" x14ac:dyDescent="0.25">
      <c r="AI4279" s="156"/>
    </row>
    <row r="4280" spans="34:36" ht="11.25" customHeight="1" x14ac:dyDescent="0.25">
      <c r="AI4280" s="156"/>
    </row>
    <row r="4281" spans="34:36" ht="11.25" customHeight="1" x14ac:dyDescent="0.25">
      <c r="AI4281" s="156"/>
    </row>
    <row r="4282" spans="34:36" ht="11.25" customHeight="1" x14ac:dyDescent="0.25">
      <c r="AI4282" s="156"/>
    </row>
    <row r="4283" spans="34:36" ht="11.25" customHeight="1" x14ac:dyDescent="0.25">
      <c r="AI4283" s="156"/>
    </row>
    <row r="4284" spans="34:36" ht="11.25" customHeight="1" x14ac:dyDescent="0.25">
      <c r="AI4284" s="156"/>
    </row>
    <row r="4285" spans="34:36" ht="11.25" customHeight="1" x14ac:dyDescent="0.25">
      <c r="AI4285" s="156"/>
    </row>
    <row r="4286" spans="34:36" ht="11.25" customHeight="1" x14ac:dyDescent="0.25">
      <c r="AI4286" s="156"/>
    </row>
    <row r="4287" spans="34:36" ht="11.25" customHeight="1" x14ac:dyDescent="0.25">
      <c r="AI4287" s="156"/>
    </row>
    <row r="4288" spans="34:36" ht="11.25" customHeight="1" x14ac:dyDescent="0.25">
      <c r="AI4288" s="156"/>
    </row>
    <row r="4289" spans="35:35" ht="11.25" customHeight="1" x14ac:dyDescent="0.25">
      <c r="AI4289" s="156"/>
    </row>
    <row r="4290" spans="35:35" ht="11.25" customHeight="1" x14ac:dyDescent="0.25">
      <c r="AI4290" s="156"/>
    </row>
    <row r="4291" spans="35:35" ht="11.25" customHeight="1" x14ac:dyDescent="0.25">
      <c r="AI4291" s="156"/>
    </row>
    <row r="4292" spans="35:35" ht="11.25" customHeight="1" x14ac:dyDescent="0.25">
      <c r="AI4292" s="156"/>
    </row>
  </sheetData>
  <mergeCells count="2">
    <mergeCell ref="B2:C2"/>
    <mergeCell ref="P2:P3"/>
  </mergeCells>
  <phoneticPr fontId="14" type="noConversion"/>
  <conditionalFormatting sqref="K3:K76">
    <cfRule type="expression" dxfId="5" priority="1" stopIfTrue="1">
      <formula>SUM(G3:H3)&lt;&gt;0</formula>
    </cfRule>
  </conditionalFormatting>
  <dataValidations count="4">
    <dataValidation type="list" allowBlank="1" showInputMessage="1" showErrorMessage="1" sqref="Q4">
      <formula1>"0,1"</formula1>
    </dataValidation>
    <dataValidation type="list" allowBlank="1" showInputMessage="1" showErrorMessage="1" sqref="C7">
      <formula1>"r,rt,d"</formula1>
    </dataValidation>
    <dataValidation type="list" allowBlank="1" showInputMessage="1" showErrorMessage="1" sqref="C6">
      <formula1>"linear, const, kruger, quadra, bspline, cspline, hspline"</formula1>
    </dataValidation>
    <dataValidation type="list" allowBlank="1" showInputMessage="1" showErrorMessage="1" sqref="N2">
      <formula1>"true, false"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indexed="13"/>
  </sheetPr>
  <dimension ref="B1:AT4362"/>
  <sheetViews>
    <sheetView workbookViewId="0">
      <selection activeCell="AQ21" sqref="AQ21"/>
    </sheetView>
  </sheetViews>
  <sheetFormatPr defaultColWidth="8" defaultRowHeight="11.25" customHeight="1" x14ac:dyDescent="0.2"/>
  <cols>
    <col min="1" max="1" width="2.42578125" style="9" customWidth="1"/>
    <col min="2" max="2" width="12.42578125" style="9" bestFit="1" customWidth="1"/>
    <col min="3" max="3" width="14.140625" style="9" bestFit="1" customWidth="1"/>
    <col min="4" max="4" width="2.42578125" style="9" customWidth="1"/>
    <col min="5" max="5" width="10.85546875" style="9" bestFit="1" customWidth="1"/>
    <col min="6" max="6" width="3.140625" style="9" customWidth="1"/>
    <col min="7" max="7" width="9" style="9" bestFit="1" customWidth="1"/>
    <col min="8" max="8" width="8.7109375" style="9" bestFit="1" customWidth="1"/>
    <col min="9" max="9" width="5.7109375" style="9" customWidth="1"/>
    <col min="10" max="10" width="10" style="9" bestFit="1" customWidth="1"/>
    <col min="11" max="11" width="9.5703125" style="9" bestFit="1" customWidth="1"/>
    <col min="12" max="12" width="5.140625" style="9" customWidth="1"/>
    <col min="13" max="13" width="9.7109375" style="9" customWidth="1"/>
    <col min="14" max="14" width="16.140625" style="9" bestFit="1" customWidth="1"/>
    <col min="15" max="15" width="5.28515625" style="9" customWidth="1"/>
    <col min="16" max="16" width="22.5703125" style="9" customWidth="1"/>
    <col min="17" max="17" width="11" style="9" bestFit="1" customWidth="1"/>
    <col min="18" max="18" width="5" style="9" bestFit="1" customWidth="1"/>
    <col min="19" max="19" width="13.7109375" style="9" bestFit="1" customWidth="1"/>
    <col min="20" max="20" width="20.140625" style="9" customWidth="1"/>
    <col min="21" max="21" width="11" style="9" bestFit="1" customWidth="1"/>
    <col min="22" max="22" width="15.140625" style="9" bestFit="1" customWidth="1"/>
    <col min="23" max="23" width="10" style="9" bestFit="1" customWidth="1"/>
    <col min="24" max="24" width="14.140625" style="9" bestFit="1" customWidth="1"/>
    <col min="25" max="25" width="14.42578125" style="9" customWidth="1"/>
    <col min="26" max="26" width="12.42578125" style="9" bestFit="1" customWidth="1"/>
    <col min="27" max="27" width="13.140625" style="9" bestFit="1" customWidth="1"/>
    <col min="28" max="28" width="11" style="9" bestFit="1" customWidth="1"/>
    <col min="29" max="29" width="9" style="9" bestFit="1" customWidth="1"/>
    <col min="30" max="30" width="11" style="9" bestFit="1" customWidth="1"/>
    <col min="31" max="31" width="10.5703125" style="9" bestFit="1" customWidth="1"/>
    <col min="32" max="32" width="14.85546875" style="110" bestFit="1" customWidth="1"/>
    <col min="33" max="33" width="14.85546875" style="9" bestFit="1" customWidth="1"/>
    <col min="34" max="34" width="6.42578125" style="9" customWidth="1"/>
    <col min="35" max="35" width="5.42578125" style="9" customWidth="1"/>
    <col min="36" max="36" width="11" style="9" bestFit="1" customWidth="1"/>
    <col min="37" max="37" width="10.42578125" style="9" customWidth="1"/>
    <col min="38" max="38" width="10" style="9" bestFit="1" customWidth="1"/>
    <col min="39" max="40" width="8" style="9"/>
    <col min="41" max="41" width="11" style="9" bestFit="1" customWidth="1"/>
    <col min="42" max="42" width="8" style="9"/>
    <col min="43" max="43" width="12" style="9" bestFit="1" customWidth="1"/>
    <col min="44" max="45" width="8" style="9"/>
    <col min="46" max="46" width="10" style="9" bestFit="1" customWidth="1"/>
    <col min="47" max="16384" width="8" style="9"/>
  </cols>
  <sheetData>
    <row r="1" spans="2:46" ht="17.25" thickBot="1" x14ac:dyDescent="0.3">
      <c r="B1" s="71"/>
      <c r="N1" s="72">
        <f>SUM(N3:INDEX(N3:N77,N78))</f>
        <v>57.074459960769538</v>
      </c>
      <c r="S1" s="105"/>
      <c r="T1" s="105"/>
      <c r="U1" s="73"/>
      <c r="V1" s="73"/>
      <c r="W1" s="73"/>
      <c r="X1" s="73"/>
      <c r="Y1" s="3" t="s">
        <v>42</v>
      </c>
      <c r="Z1" s="4"/>
      <c r="AA1" s="4"/>
      <c r="AB1" s="4"/>
      <c r="AC1" s="4"/>
      <c r="AD1" s="4"/>
      <c r="AE1" s="4"/>
      <c r="AF1" s="189"/>
      <c r="AG1" s="5"/>
    </row>
    <row r="2" spans="2:46" ht="13.7" customHeight="1" thickBot="1" x14ac:dyDescent="0.3">
      <c r="B2" s="206" t="s">
        <v>6</v>
      </c>
      <c r="C2" s="207"/>
      <c r="E2" s="6" t="s">
        <v>0</v>
      </c>
      <c r="F2" s="6" t="s">
        <v>1</v>
      </c>
      <c r="G2" s="7" t="s">
        <v>2</v>
      </c>
      <c r="H2" s="8" t="s">
        <v>3</v>
      </c>
      <c r="K2" s="8" t="s">
        <v>4</v>
      </c>
      <c r="M2" s="74" t="s">
        <v>5</v>
      </c>
      <c r="N2" s="11" t="b">
        <v>1</v>
      </c>
      <c r="P2" s="208" t="s">
        <v>43</v>
      </c>
      <c r="Q2" s="12" t="s">
        <v>44</v>
      </c>
      <c r="S2" s="105"/>
      <c r="T2" s="105"/>
      <c r="U2" s="13" t="s">
        <v>96</v>
      </c>
      <c r="V2" s="14" t="s">
        <v>119</v>
      </c>
      <c r="W2" s="14" t="s">
        <v>118</v>
      </c>
      <c r="X2" s="15" t="s">
        <v>120</v>
      </c>
      <c r="Y2" s="16" t="s">
        <v>144</v>
      </c>
      <c r="Z2" s="16" t="s">
        <v>145</v>
      </c>
      <c r="AA2" s="16" t="s">
        <v>146</v>
      </c>
      <c r="AB2" s="16" t="s">
        <v>147</v>
      </c>
      <c r="AC2" s="16" t="s">
        <v>147</v>
      </c>
      <c r="AD2" s="17" t="s">
        <v>148</v>
      </c>
      <c r="AE2" s="17" t="s">
        <v>149</v>
      </c>
      <c r="AF2" s="190" t="s">
        <v>150</v>
      </c>
      <c r="AG2" s="18"/>
    </row>
    <row r="3" spans="2:46" ht="11.25" customHeight="1" thickBot="1" x14ac:dyDescent="0.25">
      <c r="B3" s="159" t="s">
        <v>45</v>
      </c>
      <c r="C3" s="75">
        <f>today</f>
        <v>42810</v>
      </c>
      <c r="E3" s="21" t="s">
        <v>50</v>
      </c>
      <c r="F3" s="22"/>
      <c r="G3" s="23">
        <f>AF3</f>
        <v>-0.33627020600000002</v>
      </c>
      <c r="H3" s="23"/>
      <c r="I3" s="25">
        <f t="shared" ref="I3:I18" si="0">IF(LEN(E3)&gt;0,IF(RIGHT(E3,1)="N",0,LEFT(E3,LEN(E3)-1)),"-")</f>
        <v>0</v>
      </c>
      <c r="J3" s="76" t="str">
        <f t="shared" ref="J3:J18" si="1">IF(LEN(E3)&gt;0,IF(I3&gt;0,RIGHT(E3,1),E3),"-")</f>
        <v>sn</v>
      </c>
      <c r="K3" s="26">
        <f t="shared" ref="K3:K18" si="2">IF(LEN(E3)&gt;0,IF(ISNUMBER(G3),G3,F3)+H3,"-")</f>
        <v>-0.33627020600000002</v>
      </c>
      <c r="M3" s="77">
        <f t="array" ref="M3:N77">IF(doCalc,_xll.xlCurveBootstrapper(today,currency,curveName,nUsedDepo,I3:INDEX(depoQuotes,nUsedDepo),nUsedFra,J24:INDEX(fraQuotes,nUsedFra),nUsedFut,J38:INDEX(futuresQuotes,nUsedFut),nUsedSwap,J55:INDEX(swapQuotes,nUsedSwap),typeInterp,interpOn,comp,dayCount,P5:P22,Q5:Q22),"-")</f>
        <v>42810</v>
      </c>
      <c r="N3" s="78">
        <v>1</v>
      </c>
      <c r="P3" s="209"/>
      <c r="Q3" s="30">
        <v>40932</v>
      </c>
      <c r="S3" s="105"/>
      <c r="T3" s="105"/>
      <c r="U3" s="79">
        <f>IF(AND(LEN(AB3)&gt;0,AD3&gt;0),_xll.xlShmInterpDisc(curveName,AB3)+0*TYPE($N$3),"")</f>
        <v>1.0000467055040754</v>
      </c>
      <c r="V3" s="80">
        <f>IF(AND(LEN(AB3)&gt;0,AD3&gt;0),100*_xll.xlShmInterpRate(curveName,2,5,AB3)+0*TYPE($N$3),"")</f>
        <v>-0.3409422178731244</v>
      </c>
      <c r="W3" s="33">
        <f>IF(LEN(U3)&gt;0,U3-AD3,"")</f>
        <v>5.3290705182007514E-15</v>
      </c>
      <c r="X3" s="34">
        <f>IF(LEN(V3)&gt;0,(V3-AE3)*100,"")</f>
        <v>-7.7424178179796854E-10</v>
      </c>
      <c r="Y3" s="35" t="s">
        <v>183</v>
      </c>
      <c r="Z3" s="36">
        <v>42814</v>
      </c>
      <c r="AA3" s="35" t="s">
        <v>184</v>
      </c>
      <c r="AB3" s="36">
        <v>42815</v>
      </c>
      <c r="AC3" s="35" t="s">
        <v>155</v>
      </c>
      <c r="AD3" s="81">
        <v>1.00004670550407</v>
      </c>
      <c r="AE3" s="82">
        <v>-0.34094221786538198</v>
      </c>
      <c r="AF3" s="82">
        <v>-0.33627020600000002</v>
      </c>
      <c r="AG3" s="38"/>
      <c r="AI3" s="156"/>
      <c r="AJ3" s="156">
        <f>Z3</f>
        <v>42814</v>
      </c>
      <c r="AK3" s="201">
        <f>_xll.xlShmInterpRateFwd(curveName,AJ3,,,AJ4)</f>
        <v>-3.4094062552449951E-3</v>
      </c>
    </row>
    <row r="4" spans="2:46" ht="11.25" customHeight="1" x14ac:dyDescent="0.2">
      <c r="B4" s="160" t="s">
        <v>47</v>
      </c>
      <c r="C4" s="83" t="s">
        <v>7</v>
      </c>
      <c r="E4" s="41" t="s">
        <v>52</v>
      </c>
      <c r="F4" s="42"/>
      <c r="G4" s="24">
        <f t="shared" ref="G4:G9" si="3">AF4</f>
        <v>-0.33626392399999999</v>
      </c>
      <c r="H4" s="24"/>
      <c r="I4" s="25" t="str">
        <f t="shared" si="0"/>
        <v>1</v>
      </c>
      <c r="J4" s="76" t="str">
        <f t="shared" si="1"/>
        <v>w</v>
      </c>
      <c r="K4" s="44">
        <f t="shared" si="2"/>
        <v>-0.33626392399999999</v>
      </c>
      <c r="M4" s="84">
        <v>42815</v>
      </c>
      <c r="N4" s="85">
        <v>1.0000467055040754</v>
      </c>
      <c r="P4" s="210" t="s">
        <v>101</v>
      </c>
      <c r="Q4" s="211"/>
      <c r="S4" s="105"/>
      <c r="T4" s="105"/>
      <c r="U4" s="79">
        <f>IF(AND(LEN(AB4)&gt;0,AD4&gt;0),_xll.xlShmInterpDisc(curveName,AB4)+0*TYPE($N$3),"")</f>
        <v>1.0001027555992792</v>
      </c>
      <c r="V4" s="80">
        <f>IF(AND(LEN(AB4)&gt;0,AD4&gt;0),100*_xll.xlShmInterpRate(curveName,2,5,AB4)+0*TYPE($N$3),"")</f>
        <v>-0.34094424457948352</v>
      </c>
      <c r="W4" s="33">
        <f t="shared" ref="W4:W67" si="4">IF(LEN(U4)&gt;0,U4-AD4,"")</f>
        <v>-8.8817841970012523E-16</v>
      </c>
      <c r="X4" s="34">
        <f t="shared" ref="X4:X67" si="5">IF(LEN(V4)&gt;0,(V4-AE4)*100,"")</f>
        <v>-2.6815216713771406E-10</v>
      </c>
      <c r="Y4" s="35" t="s">
        <v>183</v>
      </c>
      <c r="Z4" s="36">
        <v>42814</v>
      </c>
      <c r="AA4" s="35" t="s">
        <v>184</v>
      </c>
      <c r="AB4" s="36">
        <v>42821</v>
      </c>
      <c r="AC4" s="35" t="s">
        <v>135</v>
      </c>
      <c r="AD4" s="81">
        <v>1.0001027555992801</v>
      </c>
      <c r="AE4" s="82">
        <v>-0.340944244576802</v>
      </c>
      <c r="AF4" s="82">
        <v>-0.33626392399999999</v>
      </c>
      <c r="AG4" s="38"/>
      <c r="AI4" s="198" t="s">
        <v>134</v>
      </c>
      <c r="AJ4" s="156">
        <f>_xll.qlCalendarAdvance("TARGET",AJ3,AI4,"mf")</f>
        <v>42815</v>
      </c>
      <c r="AK4" s="201">
        <f>_xll.xlShmInterpRateFwd(curveName,AJ4,,,AJ5)</f>
        <v>-3.4094126179075412E-3</v>
      </c>
      <c r="AO4" s="156"/>
      <c r="AT4" s="105"/>
    </row>
    <row r="5" spans="2:46" ht="11.25" customHeight="1" x14ac:dyDescent="0.2">
      <c r="B5" s="158" t="s">
        <v>49</v>
      </c>
      <c r="C5" s="124" t="s">
        <v>130</v>
      </c>
      <c r="E5" s="41" t="s">
        <v>54</v>
      </c>
      <c r="F5" s="42"/>
      <c r="G5" s="24">
        <f t="shared" si="3"/>
        <v>-0.33625293099999998</v>
      </c>
      <c r="H5" s="24"/>
      <c r="I5" s="25" t="str">
        <f t="shared" si="0"/>
        <v>2</v>
      </c>
      <c r="J5" s="25" t="str">
        <f t="shared" si="1"/>
        <v>w</v>
      </c>
      <c r="K5" s="44">
        <f t="shared" si="2"/>
        <v>-0.33625293099999998</v>
      </c>
      <c r="M5" s="84">
        <v>42821</v>
      </c>
      <c r="N5" s="85">
        <v>1.0001027555992792</v>
      </c>
      <c r="P5" s="86" t="str">
        <f>B14&amp;"#"&amp;C14</f>
        <v>FutEndDate#standard</v>
      </c>
      <c r="Q5" s="87">
        <v>0</v>
      </c>
      <c r="S5" s="105"/>
      <c r="T5" s="105"/>
      <c r="U5" s="79">
        <f>IF(AND(LEN(AB5)&gt;0,AD5&gt;0),_xll.xlShmInterpDisc(curveName,AB5)+0*TYPE($N$3),"")</f>
        <v>1.0001681512457758</v>
      </c>
      <c r="V5" s="80">
        <f>IF(AND(LEN(AB5)&gt;0,AD5&gt;0),100*_xll.xlShmInterpRate(curveName,2,5,AB5)+0*TYPE($N$3),"")</f>
        <v>-0.34094469515558018</v>
      </c>
      <c r="W5" s="33">
        <f t="shared" si="4"/>
        <v>5.773159728050814E-15</v>
      </c>
      <c r="X5" s="34">
        <f t="shared" si="5"/>
        <v>-1.837197061149709E-10</v>
      </c>
      <c r="Y5" s="35" t="s">
        <v>183</v>
      </c>
      <c r="Z5" s="36">
        <v>42814</v>
      </c>
      <c r="AA5" s="35" t="s">
        <v>184</v>
      </c>
      <c r="AB5" s="36">
        <v>42828</v>
      </c>
      <c r="AC5" s="35" t="s">
        <v>158</v>
      </c>
      <c r="AD5" s="81">
        <v>1.0001681512457701</v>
      </c>
      <c r="AE5" s="82">
        <v>-0.34094469515374298</v>
      </c>
      <c r="AF5" s="82">
        <v>-0.33625293099999998</v>
      </c>
      <c r="AG5" s="38"/>
      <c r="AI5" s="198" t="s">
        <v>134</v>
      </c>
      <c r="AJ5" s="156">
        <f>_xll.qlCalendarAdvance("TARGET",AJ4,AI5,"mf")</f>
        <v>42816</v>
      </c>
      <c r="AK5" s="201">
        <f>_xll.xlShmInterpRateFwd(curveName,AJ5,,,AJ6)</f>
        <v>-3.4094267990397767E-3</v>
      </c>
      <c r="AO5" s="156"/>
      <c r="AT5" s="105"/>
    </row>
    <row r="6" spans="2:46" ht="11.25" customHeight="1" x14ac:dyDescent="0.2">
      <c r="B6" s="158" t="s">
        <v>51</v>
      </c>
      <c r="C6" s="56" t="str">
        <f>+EUROIS!curveName</f>
        <v>OIS_16MAR17</v>
      </c>
      <c r="E6" s="41" t="s">
        <v>57</v>
      </c>
      <c r="F6" s="42"/>
      <c r="G6" s="24">
        <f t="shared" si="3"/>
        <v>-0.33452798700000003</v>
      </c>
      <c r="H6" s="24"/>
      <c r="I6" s="25" t="str">
        <f t="shared" si="0"/>
        <v>3</v>
      </c>
      <c r="J6" s="25" t="str">
        <f t="shared" si="1"/>
        <v>w</v>
      </c>
      <c r="K6" s="44">
        <f t="shared" si="2"/>
        <v>-0.33452798700000003</v>
      </c>
      <c r="M6" s="84">
        <v>42828</v>
      </c>
      <c r="N6" s="85">
        <v>1.0001681512457758</v>
      </c>
      <c r="P6" s="88" t="str">
        <f>B15&amp;"#"&amp;C15</f>
        <v>MatBlockCons#on</v>
      </c>
      <c r="Q6" s="89">
        <v>0</v>
      </c>
      <c r="S6" s="105"/>
      <c r="T6" s="105"/>
      <c r="U6" s="79">
        <f>IF(AND(LEN(AB6)&gt;0,AD6&gt;0),_xll.xlShmInterpDisc(curveName,AB6)+0*TYPE($N$3),"")</f>
        <v>1.0002325509347989</v>
      </c>
      <c r="V6" s="80">
        <f>IF(AND(LEN(AB6)&gt;0,AD6&gt;0),100*_xll.xlShmInterpRate(curveName,2,5,AB6)+0*TYPE($N$3),"")</f>
        <v>-0.33948489257160513</v>
      </c>
      <c r="W6" s="33">
        <f t="shared" si="4"/>
        <v>-1.1102230246251565E-15</v>
      </c>
      <c r="X6" s="34">
        <f t="shared" si="5"/>
        <v>-1.3631318296347672E-10</v>
      </c>
      <c r="Y6" s="35" t="s">
        <v>183</v>
      </c>
      <c r="Z6" s="36">
        <v>42814</v>
      </c>
      <c r="AA6" s="35" t="s">
        <v>184</v>
      </c>
      <c r="AB6" s="36">
        <v>42835</v>
      </c>
      <c r="AC6" s="35" t="s">
        <v>159</v>
      </c>
      <c r="AD6" s="81">
        <v>1.0002325509348</v>
      </c>
      <c r="AE6" s="82">
        <v>-0.339484892570242</v>
      </c>
      <c r="AF6" s="82">
        <v>-0.33452798700000003</v>
      </c>
      <c r="AG6" s="38"/>
      <c r="AI6" s="198" t="s">
        <v>134</v>
      </c>
      <c r="AJ6" s="156">
        <f>_xll.qlCalendarAdvance("TARGET",AJ5,AI6,"mf")</f>
        <v>42817</v>
      </c>
      <c r="AK6" s="201">
        <f>_xll.xlShmInterpRateFwd(curveName,AJ6,,,AJ7)</f>
        <v>-3.4094413732391297E-3</v>
      </c>
      <c r="AO6" s="156"/>
      <c r="AT6" s="105"/>
    </row>
    <row r="7" spans="2:46" ht="11.25" customHeight="1" x14ac:dyDescent="0.2">
      <c r="B7" s="158" t="s">
        <v>128</v>
      </c>
      <c r="C7" s="56"/>
      <c r="E7" s="41" t="s">
        <v>59</v>
      </c>
      <c r="F7" s="42"/>
      <c r="G7" s="24">
        <f t="shared" si="3"/>
        <v>-0.33510000000000001</v>
      </c>
      <c r="H7" s="24"/>
      <c r="I7" s="25" t="str">
        <f t="shared" si="0"/>
        <v>1</v>
      </c>
      <c r="J7" s="25" t="str">
        <f t="shared" si="1"/>
        <v>m</v>
      </c>
      <c r="K7" s="44">
        <f t="shared" si="2"/>
        <v>-0.33510000000000001</v>
      </c>
      <c r="M7" s="84">
        <v>42835</v>
      </c>
      <c r="N7" s="85">
        <v>1.0002325509347989</v>
      </c>
      <c r="P7" s="88" t="str">
        <f>B16&amp;"#"&amp;C16</f>
        <v>FutBlockCons#end</v>
      </c>
      <c r="Q7" s="89">
        <v>0</v>
      </c>
      <c r="S7" s="105"/>
      <c r="T7" s="105"/>
      <c r="U7" s="79">
        <f>IF(AND(LEN(AB7)&gt;0,AD7&gt;0),_xll.xlShmInterpDisc(curveName,AB7)+0*TYPE($N$3),"")</f>
        <v>1.0003260166369019</v>
      </c>
      <c r="V7" s="80">
        <f>IF(AND(LEN(AB7)&gt;0,AD7&gt;0),100*_xll.xlShmInterpRate(curveName,2,5,AB7)+0*TYPE($N$3),"")</f>
        <v>-0.33993336952684272</v>
      </c>
      <c r="W7" s="33">
        <f t="shared" si="4"/>
        <v>1.9984014443252818E-15</v>
      </c>
      <c r="X7" s="34">
        <f t="shared" si="5"/>
        <v>-8.4571238900821299E-11</v>
      </c>
      <c r="Y7" s="35" t="s">
        <v>151</v>
      </c>
      <c r="Z7" s="36">
        <v>42814</v>
      </c>
      <c r="AA7" s="35" t="s">
        <v>185</v>
      </c>
      <c r="AB7" s="36">
        <v>42845</v>
      </c>
      <c r="AC7" s="35" t="s">
        <v>160</v>
      </c>
      <c r="AD7" s="81">
        <v>1.0003260166368999</v>
      </c>
      <c r="AE7" s="82">
        <v>-0.33993336952599701</v>
      </c>
      <c r="AF7" s="82">
        <v>-0.33510000000000001</v>
      </c>
      <c r="AG7" s="38"/>
      <c r="AI7" s="198" t="s">
        <v>134</v>
      </c>
      <c r="AJ7" s="156">
        <f>_xll.qlCalendarAdvance("TARGET",AJ6,AI7,"mf")</f>
        <v>42818</v>
      </c>
      <c r="AK7" s="201">
        <f>_xll.xlShmInterpRateFwd(curveName,AJ7,,,AJ8)</f>
        <v>-3.4094280447230186E-3</v>
      </c>
      <c r="AO7" s="156"/>
      <c r="AT7" s="105"/>
    </row>
    <row r="8" spans="2:46" ht="11.25" customHeight="1" x14ac:dyDescent="0.2">
      <c r="B8" s="158" t="s">
        <v>53</v>
      </c>
      <c r="C8" s="56" t="s">
        <v>137</v>
      </c>
      <c r="E8" s="41" t="s">
        <v>62</v>
      </c>
      <c r="F8" s="42"/>
      <c r="G8" s="24">
        <f t="shared" si="3"/>
        <v>-0.3332</v>
      </c>
      <c r="H8" s="24"/>
      <c r="I8" s="25" t="str">
        <f t="shared" si="0"/>
        <v>2</v>
      </c>
      <c r="J8" s="25" t="str">
        <f t="shared" si="1"/>
        <v>m</v>
      </c>
      <c r="K8" s="44">
        <f t="shared" si="2"/>
        <v>-0.3332</v>
      </c>
      <c r="M8" s="84">
        <v>42845</v>
      </c>
      <c r="N8" s="85">
        <v>1.0003260166369019</v>
      </c>
      <c r="P8" s="88" t="str">
        <f>B17&amp;"#"&amp;C17</f>
        <v>BlockOrder#2314</v>
      </c>
      <c r="Q8" s="89">
        <v>0</v>
      </c>
      <c r="S8" s="105"/>
      <c r="T8" s="105"/>
      <c r="U8" s="79">
        <f>IF(AND(LEN(AB8)&gt;0,AD8&gt;0),_xll.xlShmInterpDisc(curveName,AB8)+0*TYPE($N$3),"")</f>
        <v>1.0006208262325273</v>
      </c>
      <c r="V8" s="80">
        <f>IF(AND(LEN(AB8)&gt;0,AD8&gt;0),100*_xll.xlShmInterpRate(curveName,2,5,AB8)+0*TYPE($N$3),"")</f>
        <v>-0.3381063639859414</v>
      </c>
      <c r="W8" s="33">
        <f t="shared" si="4"/>
        <v>-2.6645352591003757E-15</v>
      </c>
      <c r="X8" s="34">
        <f t="shared" si="5"/>
        <v>-4.4642067820177544E-11</v>
      </c>
      <c r="Y8" s="35" t="s">
        <v>151</v>
      </c>
      <c r="Z8" s="36">
        <v>42814</v>
      </c>
      <c r="AA8" s="35" t="s">
        <v>185</v>
      </c>
      <c r="AB8" s="36">
        <v>42877</v>
      </c>
      <c r="AC8" s="35" t="s">
        <v>161</v>
      </c>
      <c r="AD8" s="81">
        <v>1.00062082623253</v>
      </c>
      <c r="AE8" s="82">
        <v>-0.33810636398549498</v>
      </c>
      <c r="AF8" s="82">
        <v>-0.3332</v>
      </c>
      <c r="AG8" s="38"/>
      <c r="AI8" s="198" t="s">
        <v>134</v>
      </c>
      <c r="AJ8" s="156">
        <f>_xll.qlCalendarAdvance("TARGET",AJ7,AI8,"mf")</f>
        <v>42821</v>
      </c>
      <c r="AK8" s="201">
        <f>_xll.xlShmInterpRateFwd(curveName,AJ8,,,AJ9)</f>
        <v>-3.4094603363367779E-3</v>
      </c>
      <c r="AO8" s="156"/>
      <c r="AT8" s="105"/>
    </row>
    <row r="9" spans="2:46" ht="11.25" customHeight="1" x14ac:dyDescent="0.2">
      <c r="B9" s="158" t="s">
        <v>55</v>
      </c>
      <c r="C9" s="56" t="s">
        <v>56</v>
      </c>
      <c r="E9" s="41" t="s">
        <v>65</v>
      </c>
      <c r="F9" s="42"/>
      <c r="G9" s="24">
        <f t="shared" si="3"/>
        <v>-0.33160000000000001</v>
      </c>
      <c r="H9" s="24"/>
      <c r="I9" s="25" t="str">
        <f t="shared" si="0"/>
        <v>3</v>
      </c>
      <c r="J9" s="25" t="str">
        <f t="shared" si="1"/>
        <v>m</v>
      </c>
      <c r="K9" s="44">
        <f t="shared" si="2"/>
        <v>-0.33160000000000001</v>
      </c>
      <c r="M9" s="84">
        <v>42877</v>
      </c>
      <c r="N9" s="85">
        <v>1.0006208262325273</v>
      </c>
      <c r="P9" s="90" t="s">
        <v>121</v>
      </c>
      <c r="Q9" s="91">
        <f>IF(useExtStubRate,1,0)</f>
        <v>0</v>
      </c>
      <c r="S9" s="105"/>
      <c r="T9" s="105"/>
      <c r="U9" s="79">
        <f>IF(AND(LEN(AB9)&gt;0,AD9&gt;0),_xll.xlShmInterpDisc(curveName,AB9)+0*TYPE($N$3),"")</f>
        <v>1.0008855368745997</v>
      </c>
      <c r="V9" s="80">
        <f>IF(AND(LEN(AB9)&gt;0,AD9&gt;0),100*_xll.xlShmInterpRate(curveName,2,5,AB9)+0*TYPE($N$3),"")</f>
        <v>-0.33653951210533245</v>
      </c>
      <c r="W9" s="33">
        <f t="shared" si="4"/>
        <v>-2.2204460492503131E-16</v>
      </c>
      <c r="X9" s="34">
        <f t="shared" si="5"/>
        <v>-4.0245584642661925E-11</v>
      </c>
      <c r="Y9" s="35" t="s">
        <v>151</v>
      </c>
      <c r="Z9" s="36">
        <v>42814</v>
      </c>
      <c r="AA9" s="35" t="s">
        <v>185</v>
      </c>
      <c r="AB9" s="36">
        <v>42906</v>
      </c>
      <c r="AC9" s="35" t="s">
        <v>162</v>
      </c>
      <c r="AD9" s="81">
        <v>1.0008855368745999</v>
      </c>
      <c r="AE9" s="82">
        <v>-0.33653951210492999</v>
      </c>
      <c r="AF9" s="82">
        <v>-0.33160000000000001</v>
      </c>
      <c r="AG9" s="38"/>
      <c r="AI9" s="198" t="s">
        <v>134</v>
      </c>
      <c r="AJ9" s="156">
        <f>_xll.qlCalendarAdvance("TARGET",AJ8,AI9,"mf")</f>
        <v>42822</v>
      </c>
      <c r="AK9" s="201">
        <f>_xll.xlShmInterpRateFwd(curveName,AJ9,,,AJ10)</f>
        <v>-3.4094566687369052E-3</v>
      </c>
      <c r="AO9" s="156"/>
      <c r="AT9" s="105"/>
    </row>
    <row r="10" spans="2:46" ht="11.25" customHeight="1" x14ac:dyDescent="0.2">
      <c r="B10" s="158" t="s">
        <v>58</v>
      </c>
      <c r="C10" s="56" t="s">
        <v>8</v>
      </c>
      <c r="E10" s="41"/>
      <c r="F10" s="42"/>
      <c r="G10" s="24"/>
      <c r="H10" s="24"/>
      <c r="I10" s="25" t="str">
        <f t="shared" si="0"/>
        <v>-</v>
      </c>
      <c r="J10" s="25" t="str">
        <f t="shared" si="1"/>
        <v>-</v>
      </c>
      <c r="K10" s="44" t="str">
        <f t="shared" si="2"/>
        <v>-</v>
      </c>
      <c r="M10" s="84">
        <v>42906</v>
      </c>
      <c r="N10" s="85">
        <v>1.0008855368745997</v>
      </c>
      <c r="P10" s="90" t="s">
        <v>60</v>
      </c>
      <c r="Q10" s="91">
        <f>IF(ISNUMBER(stubRate),stubRate,0)</f>
        <v>0</v>
      </c>
      <c r="S10" s="105"/>
      <c r="T10" s="105"/>
      <c r="U10" s="79">
        <f>IF(AND(LEN(AB10)&gt;0,AD10&gt;0),_xll.xlShmInterpDisc(curveName,AB10)+0*TYPE($N$3),"")</f>
        <v>1.0011535534783145</v>
      </c>
      <c r="V10" s="80">
        <f>IF(AND(LEN(AB10)&gt;0,AD10&gt;0),100*_xll.xlShmInterpRate(curveName,2,5,AB10)+0*TYPE($N$3),"")</f>
        <v>-0.33397171115616736</v>
      </c>
      <c r="W10" s="33">
        <f t="shared" si="4"/>
        <v>4.4408920985006262E-15</v>
      </c>
      <c r="X10" s="34">
        <f t="shared" si="5"/>
        <v>-2.5335289421946072E-11</v>
      </c>
      <c r="Y10" s="35" t="s">
        <v>186</v>
      </c>
      <c r="Z10" s="36">
        <v>42845</v>
      </c>
      <c r="AA10" s="35" t="s">
        <v>187</v>
      </c>
      <c r="AB10" s="36">
        <v>42936</v>
      </c>
      <c r="AC10" s="35" t="s">
        <v>188</v>
      </c>
      <c r="AD10" s="81">
        <v>1.00115355347831</v>
      </c>
      <c r="AE10" s="82">
        <v>-0.33397171115591401</v>
      </c>
      <c r="AF10" s="82">
        <v>-0.32700000000000001</v>
      </c>
      <c r="AG10" s="38"/>
      <c r="AI10" s="198" t="s">
        <v>134</v>
      </c>
      <c r="AJ10" s="156">
        <f>_xll.qlCalendarAdvance("TARGET",AJ9,AI10,"mf")</f>
        <v>42823</v>
      </c>
      <c r="AK10" s="201">
        <f>_xll.xlShmInterpRateFwd(curveName,AJ10,,,AJ11)</f>
        <v>-3.4094507778359481E-3</v>
      </c>
      <c r="AO10" s="156"/>
      <c r="AT10" s="105"/>
    </row>
    <row r="11" spans="2:46" ht="11.25" customHeight="1" x14ac:dyDescent="0.2">
      <c r="B11" s="126" t="s">
        <v>61</v>
      </c>
      <c r="C11" s="57">
        <v>5</v>
      </c>
      <c r="E11" s="41"/>
      <c r="F11" s="42"/>
      <c r="G11" s="24"/>
      <c r="H11" s="24"/>
      <c r="I11" s="25" t="str">
        <f t="shared" si="0"/>
        <v>-</v>
      </c>
      <c r="J11" s="25" t="str">
        <f t="shared" si="1"/>
        <v>-</v>
      </c>
      <c r="K11" s="44" t="str">
        <f t="shared" si="2"/>
        <v>-</v>
      </c>
      <c r="M11" s="84">
        <v>42936</v>
      </c>
      <c r="N11" s="85">
        <v>1.0011535534783145</v>
      </c>
      <c r="P11" s="88" t="s">
        <v>63</v>
      </c>
      <c r="Q11" s="89">
        <f>+fraFutTenor</f>
        <v>3</v>
      </c>
      <c r="S11" s="105"/>
      <c r="T11" s="105"/>
      <c r="U11" s="79">
        <f>IF(AND(LEN(AB11)&gt;0,AD11&gt;0),_xll.xlShmInterpDisc(curveName,AB11)+0*TYPE($N$3),"")</f>
        <v>1.0014364510119533</v>
      </c>
      <c r="V11" s="80">
        <f>IF(AND(LEN(AB11)&gt;0,AD11&gt;0),100*_xll.xlShmInterpRate(curveName,2,5,AB11)+0*TYPE($N$3),"")</f>
        <v>-0.33160025989848935</v>
      </c>
      <c r="W11" s="33">
        <f t="shared" si="4"/>
        <v>1.2982714325815436E-7</v>
      </c>
      <c r="X11" s="34">
        <f t="shared" si="5"/>
        <v>-2.9948696571358013E-3</v>
      </c>
      <c r="Y11" s="35" t="s">
        <v>186</v>
      </c>
      <c r="Z11" s="36">
        <v>42877</v>
      </c>
      <c r="AA11" s="35" t="s">
        <v>187</v>
      </c>
      <c r="AB11" s="36">
        <v>42968</v>
      </c>
      <c r="AC11" s="58" t="s">
        <v>189</v>
      </c>
      <c r="AD11" s="81">
        <v>1.0014363211848101</v>
      </c>
      <c r="AE11" s="82">
        <v>-0.33157031120191799</v>
      </c>
      <c r="AF11" s="82">
        <v>-0.32200000000000001</v>
      </c>
      <c r="AG11" s="38"/>
      <c r="AI11" s="198" t="s">
        <v>134</v>
      </c>
      <c r="AJ11" s="156">
        <f>_xll.qlCalendarAdvance("TARGET",AJ10,AI11,"mf")</f>
        <v>42824</v>
      </c>
      <c r="AK11" s="201">
        <f>_xll.xlShmInterpRateFwd(curveName,AJ11,,,AJ12)</f>
        <v>-3.4094426419139078E-3</v>
      </c>
      <c r="AO11" s="156"/>
      <c r="AT11" s="105"/>
    </row>
    <row r="12" spans="2:46" ht="11.25" customHeight="1" x14ac:dyDescent="0.2">
      <c r="B12" s="125" t="s">
        <v>64</v>
      </c>
      <c r="C12" s="54" t="s">
        <v>124</v>
      </c>
      <c r="E12" s="41"/>
      <c r="F12" s="42"/>
      <c r="G12" s="24"/>
      <c r="H12" s="24"/>
      <c r="I12" s="25" t="str">
        <f t="shared" si="0"/>
        <v>-</v>
      </c>
      <c r="J12" s="25" t="str">
        <f t="shared" si="1"/>
        <v>-</v>
      </c>
      <c r="K12" s="44" t="str">
        <f t="shared" si="2"/>
        <v>-</v>
      </c>
      <c r="M12" s="84">
        <v>42968</v>
      </c>
      <c r="N12" s="85">
        <v>1.0014364510119533</v>
      </c>
      <c r="P12" s="88" t="s">
        <v>66</v>
      </c>
      <c r="Q12" s="89">
        <f>MATCH(C19,{"NoAdj","Backward","Forward","ModFollow"},0)-1</f>
        <v>3</v>
      </c>
      <c r="S12" s="105"/>
      <c r="T12" s="105"/>
      <c r="U12" s="79">
        <f>IF(AND(LEN(AB12)&gt;0,AD12&gt;0),_xll.xlShmInterpDisc(curveName,AB12)+0*TYPE($N$3),"")</f>
        <v>1.0016765274391006</v>
      </c>
      <c r="V12" s="80">
        <f>IF(AND(LEN(AB12)&gt;0,AD12&gt;0),100*_xll.xlShmInterpRate(curveName,2,5,AB12)+0*TYPE($N$3),"")</f>
        <v>-0.32522347183724937</v>
      </c>
      <c r="W12" s="33">
        <f t="shared" si="4"/>
        <v>6.6613381477509392E-16</v>
      </c>
      <c r="X12" s="34">
        <f t="shared" si="5"/>
        <v>-1.6836532168440499E-11</v>
      </c>
      <c r="Y12" s="35" t="s">
        <v>186</v>
      </c>
      <c r="Z12" s="36">
        <v>42906</v>
      </c>
      <c r="AA12" s="35" t="s">
        <v>187</v>
      </c>
      <c r="AB12" s="36">
        <v>42998</v>
      </c>
      <c r="AC12" s="35" t="s">
        <v>190</v>
      </c>
      <c r="AD12" s="81">
        <v>1.0016765274391</v>
      </c>
      <c r="AE12" s="82">
        <v>-0.325223471837081</v>
      </c>
      <c r="AF12" s="82">
        <v>-0.309</v>
      </c>
      <c r="AG12" s="38"/>
      <c r="AI12" s="198" t="s">
        <v>134</v>
      </c>
      <c r="AJ12" s="156">
        <f>_xll.qlCalendarAdvance("TARGET",AJ11,AI12,"mf")</f>
        <v>42825</v>
      </c>
      <c r="AK12" s="201">
        <f>_xll.xlShmInterpRateFwd(curveName,AJ12,,,AJ13)</f>
        <v>-3.4093869308442944E-3</v>
      </c>
      <c r="AO12" s="156"/>
      <c r="AT12" s="105"/>
    </row>
    <row r="13" spans="2:46" ht="11.25" customHeight="1" x14ac:dyDescent="0.2">
      <c r="B13" s="126" t="s">
        <v>67</v>
      </c>
      <c r="C13" s="57" t="s">
        <v>211</v>
      </c>
      <c r="E13" s="41"/>
      <c r="F13" s="42"/>
      <c r="G13" s="24"/>
      <c r="H13" s="24"/>
      <c r="I13" s="25" t="str">
        <f t="shared" si="0"/>
        <v>-</v>
      </c>
      <c r="J13" s="25" t="str">
        <f t="shared" si="1"/>
        <v>-</v>
      </c>
      <c r="K13" s="44" t="str">
        <f t="shared" si="2"/>
        <v>-</v>
      </c>
      <c r="M13" s="84">
        <v>42998</v>
      </c>
      <c r="N13" s="85">
        <v>1.0016765274391006</v>
      </c>
      <c r="P13" s="88" t="s">
        <v>69</v>
      </c>
      <c r="Q13" s="89">
        <f>+swapFltFreq</f>
        <v>4</v>
      </c>
      <c r="S13" s="105"/>
      <c r="T13" s="105"/>
      <c r="U13" s="79">
        <f>IF(AND(LEN(AB13)&gt;0,AD13&gt;0),_xll.xlShmInterpDisc(curveName,AB13)+0*TYPE($N$3),"")</f>
        <v>1.0019114438238204</v>
      </c>
      <c r="V13" s="80">
        <f>IF(AND(LEN(AB13)&gt;0,AD13&gt;0),100*_xll.xlShmInterpRate(curveName,2,5,AB13)+0*TYPE($N$3),"")</f>
        <v>-0.31972984356312178</v>
      </c>
      <c r="W13" s="33">
        <f t="shared" si="4"/>
        <v>4.4408920985006262E-16</v>
      </c>
      <c r="X13" s="34">
        <f t="shared" si="5"/>
        <v>-1.4277468096679513E-11</v>
      </c>
      <c r="Y13" s="35" t="s">
        <v>186</v>
      </c>
      <c r="Z13" s="36">
        <v>42936</v>
      </c>
      <c r="AA13" s="35" t="s">
        <v>187</v>
      </c>
      <c r="AB13" s="36">
        <v>43028</v>
      </c>
      <c r="AC13" s="35" t="s">
        <v>191</v>
      </c>
      <c r="AD13" s="81">
        <v>1.0019114438238199</v>
      </c>
      <c r="AE13" s="82">
        <v>-0.31972984356297901</v>
      </c>
      <c r="AF13" s="82">
        <v>-0.29599999999999999</v>
      </c>
      <c r="AG13" s="38"/>
      <c r="AI13" s="198" t="s">
        <v>134</v>
      </c>
      <c r="AJ13" s="156">
        <f>_xll.qlCalendarAdvance("TARGET",AJ12,AI13,"mf")</f>
        <v>42828</v>
      </c>
      <c r="AK13" s="201">
        <f>_xll.xlShmInterpRateFwd(curveName,AJ13,,,AJ14)</f>
        <v>-3.3971702695346179E-3</v>
      </c>
      <c r="AO13" s="156"/>
      <c r="AT13" s="105"/>
    </row>
    <row r="14" spans="2:46" ht="11.25" customHeight="1" x14ac:dyDescent="0.2">
      <c r="B14" s="55" t="s">
        <v>70</v>
      </c>
      <c r="C14" s="56" t="s">
        <v>71</v>
      </c>
      <c r="E14" s="41"/>
      <c r="F14" s="42"/>
      <c r="G14" s="24"/>
      <c r="H14" s="24"/>
      <c r="I14" s="25" t="str">
        <f t="shared" si="0"/>
        <v>-</v>
      </c>
      <c r="J14" s="25" t="str">
        <f t="shared" si="1"/>
        <v>-</v>
      </c>
      <c r="K14" s="44" t="str">
        <f t="shared" si="2"/>
        <v>-</v>
      </c>
      <c r="M14" s="84">
        <v>43028</v>
      </c>
      <c r="N14" s="85">
        <v>1.0019114438238204</v>
      </c>
      <c r="P14" s="88" t="s">
        <v>97</v>
      </c>
      <c r="Q14" s="89">
        <v>1</v>
      </c>
      <c r="S14" s="105"/>
      <c r="T14" s="105"/>
      <c r="U14" s="79">
        <f>IF(AND(LEN(AB14)&gt;0,AD14&gt;0),_xll.xlShmInterpDisc(curveName,AB14)+0*TYPE($N$3),"")</f>
        <v>1.0021514591762801</v>
      </c>
      <c r="V14" s="80">
        <f>IF(AND(LEN(AB14)&gt;0,AD14&gt;0),100*_xll.xlShmInterpRate(curveName,2,5,AB14)+0*TYPE($N$3),"")</f>
        <v>-0.31503576598229993</v>
      </c>
      <c r="W14" s="33">
        <f t="shared" si="4"/>
        <v>2.2779221020563512E-7</v>
      </c>
      <c r="X14" s="34">
        <f t="shared" si="5"/>
        <v>-3.3319545155952035E-3</v>
      </c>
      <c r="Y14" s="35" t="s">
        <v>186</v>
      </c>
      <c r="Z14" s="36">
        <v>42968</v>
      </c>
      <c r="AA14" s="35" t="s">
        <v>187</v>
      </c>
      <c r="AB14" s="36">
        <v>43059</v>
      </c>
      <c r="AC14" s="35" t="s">
        <v>192</v>
      </c>
      <c r="AD14" s="81">
        <v>1.0021512313840699</v>
      </c>
      <c r="AE14" s="82">
        <v>-0.31500244643714398</v>
      </c>
      <c r="AF14" s="82">
        <v>-0.28199999999999997</v>
      </c>
      <c r="AG14" s="38"/>
      <c r="AI14" s="198" t="s">
        <v>134</v>
      </c>
      <c r="AJ14" s="156">
        <f>_xll.qlCalendarAdvance("TARGET",AJ13,AI14,"mf")</f>
        <v>42829</v>
      </c>
      <c r="AK14" s="201">
        <f>_xll.xlShmInterpRateFwd(curveName,AJ14,,,AJ15)</f>
        <v>-3.3747545376175336E-3</v>
      </c>
      <c r="AO14" s="156"/>
      <c r="AT14" s="105"/>
    </row>
    <row r="15" spans="2:46" ht="11.25" customHeight="1" x14ac:dyDescent="0.2">
      <c r="B15" s="55" t="s">
        <v>74</v>
      </c>
      <c r="C15" s="56" t="s">
        <v>46</v>
      </c>
      <c r="E15" s="41"/>
      <c r="F15" s="42"/>
      <c r="G15" s="24"/>
      <c r="H15" s="24"/>
      <c r="I15" s="25" t="str">
        <f t="shared" si="0"/>
        <v>-</v>
      </c>
      <c r="J15" s="25" t="str">
        <f t="shared" si="1"/>
        <v>-</v>
      </c>
      <c r="K15" s="44" t="str">
        <f t="shared" si="2"/>
        <v>-</v>
      </c>
      <c r="M15" s="84">
        <v>43059</v>
      </c>
      <c r="N15" s="85">
        <v>1.0021514591762801</v>
      </c>
      <c r="P15" s="88" t="s">
        <v>98</v>
      </c>
      <c r="Q15" s="89">
        <v>4</v>
      </c>
      <c r="S15" s="105"/>
      <c r="T15" s="105"/>
      <c r="U15" s="79">
        <f>IF(AND(LEN(AB15)&gt;0,AD15&gt;0),_xll.xlShmInterpDisc(curveName,AB15)+0*TYPE($N$3),"")</f>
        <v>1.0023530322064207</v>
      </c>
      <c r="V15" s="80">
        <f>IF(AND(LEN(AB15)&gt;0,AD15&gt;0),100*_xll.xlShmInterpRate(curveName,2,5,AB15)+0*TYPE($N$3),"")</f>
        <v>-0.30747235800831496</v>
      </c>
      <c r="W15" s="33">
        <f t="shared" si="4"/>
        <v>6.6613381477509392E-16</v>
      </c>
      <c r="X15" s="34">
        <f t="shared" si="5"/>
        <v>-8.2933659939499194E-12</v>
      </c>
      <c r="Y15" s="35" t="s">
        <v>186</v>
      </c>
      <c r="Z15" s="36">
        <v>42998</v>
      </c>
      <c r="AA15" s="35" t="s">
        <v>187</v>
      </c>
      <c r="AB15" s="36">
        <v>43089</v>
      </c>
      <c r="AC15" s="36" t="s">
        <v>193</v>
      </c>
      <c r="AD15" s="81">
        <v>1.00235303220642</v>
      </c>
      <c r="AE15" s="82">
        <v>-0.30747235800823203</v>
      </c>
      <c r="AF15" s="82">
        <v>-0.26700000000000002</v>
      </c>
      <c r="AG15" s="38"/>
      <c r="AI15" s="198" t="s">
        <v>134</v>
      </c>
      <c r="AJ15" s="156">
        <f>_xll.qlCalendarAdvance("TARGET",AJ14,AI15,"mf")</f>
        <v>42830</v>
      </c>
      <c r="AK15" s="201">
        <f>_xll.xlShmInterpRateFwd(curveName,AJ15,,,AJ16)</f>
        <v>-3.3564304038530145E-3</v>
      </c>
      <c r="AO15" s="156"/>
      <c r="AT15" s="105"/>
    </row>
    <row r="16" spans="2:46" ht="11.25" customHeight="1" x14ac:dyDescent="0.2">
      <c r="B16" s="55" t="s">
        <v>77</v>
      </c>
      <c r="C16" s="56" t="s">
        <v>126</v>
      </c>
      <c r="E16" s="41"/>
      <c r="F16" s="42"/>
      <c r="G16" s="24"/>
      <c r="H16" s="24"/>
      <c r="I16" s="25" t="str">
        <f t="shared" si="0"/>
        <v>-</v>
      </c>
      <c r="J16" s="25" t="str">
        <f t="shared" si="1"/>
        <v>-</v>
      </c>
      <c r="K16" s="44" t="str">
        <f t="shared" si="2"/>
        <v>-</v>
      </c>
      <c r="M16" s="84">
        <v>43089</v>
      </c>
      <c r="N16" s="85">
        <v>1.0023530322064207</v>
      </c>
      <c r="P16" s="88" t="s">
        <v>99</v>
      </c>
      <c r="Q16" s="89">
        <v>8</v>
      </c>
      <c r="S16" s="105"/>
      <c r="T16" s="105"/>
      <c r="U16" s="79" t="str">
        <f>IF(AND(LEN(AB16)&gt;0,AD16&gt;0),_xll.xlShmInterpDisc(curveName,AB16)+0*TYPE($N$3),"")</f>
        <v/>
      </c>
      <c r="V16" s="80" t="str">
        <f>IF(AND(LEN(AB16)&gt;0,AD16&gt;0),100*_xll.xlShmInterpRate(curveName,2,5,AB16)+0*TYPE($N$3),"")</f>
        <v/>
      </c>
      <c r="W16" s="33" t="str">
        <f t="shared" si="4"/>
        <v/>
      </c>
      <c r="X16" s="34" t="str">
        <f t="shared" si="5"/>
        <v/>
      </c>
      <c r="Y16" s="35" t="s">
        <v>194</v>
      </c>
      <c r="Z16" s="36">
        <v>42998</v>
      </c>
      <c r="AA16" s="35" t="s">
        <v>195</v>
      </c>
      <c r="AB16" s="36">
        <v>43089</v>
      </c>
      <c r="AC16" s="36">
        <v>42979</v>
      </c>
      <c r="AD16" s="81">
        <v>0</v>
      </c>
      <c r="AE16" s="82">
        <v>0</v>
      </c>
      <c r="AF16" s="82">
        <v>100.2675</v>
      </c>
      <c r="AG16" s="38"/>
      <c r="AI16" s="198" t="s">
        <v>134</v>
      </c>
      <c r="AJ16" s="156">
        <f>_xll.qlCalendarAdvance("TARGET",AJ15,AI16,"mf")</f>
        <v>42831</v>
      </c>
      <c r="AK16" s="201">
        <f>_xll.xlShmInterpRateFwd(curveName,AJ16,,,AJ17)</f>
        <v>-3.3435807960759266E-3</v>
      </c>
      <c r="AO16" s="156"/>
      <c r="AT16" s="105"/>
    </row>
    <row r="17" spans="2:46" ht="11.25" customHeight="1" x14ac:dyDescent="0.2">
      <c r="B17" s="55" t="s">
        <v>79</v>
      </c>
      <c r="C17" s="56">
        <v>2314</v>
      </c>
      <c r="E17" s="41"/>
      <c r="F17" s="42"/>
      <c r="G17" s="24"/>
      <c r="H17" s="24"/>
      <c r="I17" s="25" t="str">
        <f t="shared" si="0"/>
        <v>-</v>
      </c>
      <c r="J17" s="25" t="str">
        <f t="shared" si="1"/>
        <v>-</v>
      </c>
      <c r="K17" s="44" t="str">
        <f t="shared" si="2"/>
        <v>-</v>
      </c>
      <c r="M17" s="84">
        <v>43122</v>
      </c>
      <c r="N17" s="85">
        <v>1.0025763747550329</v>
      </c>
      <c r="P17" s="88" t="s">
        <v>73</v>
      </c>
      <c r="Q17" s="89">
        <v>0</v>
      </c>
      <c r="S17" s="105"/>
      <c r="T17" s="105"/>
      <c r="U17" s="79">
        <f>IF(AND(LEN(AB17)&gt;0,AD17&gt;0),_xll.xlShmInterpDisc(curveName,AB17)+0*TYPE($N$3),"")</f>
        <v>1.0025763747550329</v>
      </c>
      <c r="V17" s="80">
        <f>IF(AND(LEN(AB17)&gt;0,AD17&gt;0),100*_xll.xlShmInterpRate(curveName,2,5,AB17)+0*TYPE($N$3),"")</f>
        <v>-0.30101521817886828</v>
      </c>
      <c r="W17" s="33">
        <f t="shared" si="4"/>
        <v>2.886579864025407E-15</v>
      </c>
      <c r="X17" s="34">
        <f t="shared" si="5"/>
        <v>-2.6256774532384952E-12</v>
      </c>
      <c r="Y17" s="35" t="s">
        <v>186</v>
      </c>
      <c r="Z17" s="36">
        <v>43028</v>
      </c>
      <c r="AA17" s="35" t="s">
        <v>187</v>
      </c>
      <c r="AB17" s="36">
        <v>43122</v>
      </c>
      <c r="AC17" s="36" t="s">
        <v>196</v>
      </c>
      <c r="AD17" s="81">
        <v>1.00257637475503</v>
      </c>
      <c r="AE17" s="82">
        <v>-0.30101521817884203</v>
      </c>
      <c r="AF17" s="82">
        <v>-0.254</v>
      </c>
      <c r="AG17" s="38"/>
      <c r="AI17" s="198" t="s">
        <v>134</v>
      </c>
      <c r="AJ17" s="156">
        <f>_xll.qlCalendarAdvance("TARGET",AJ16,AI17,"mf")</f>
        <v>42832</v>
      </c>
      <c r="AK17" s="201">
        <f>_xll.xlShmInterpRateFwd(curveName,AJ17,,,AJ18)</f>
        <v>-3.3430140214522788E-3</v>
      </c>
      <c r="AO17" s="156"/>
      <c r="AT17" s="105"/>
    </row>
    <row r="18" spans="2:46" ht="11.25" customHeight="1" thickBot="1" x14ac:dyDescent="0.25">
      <c r="B18" s="55" t="s">
        <v>63</v>
      </c>
      <c r="C18" s="56">
        <v>3</v>
      </c>
      <c r="E18" s="95"/>
      <c r="F18" s="96"/>
      <c r="G18" s="97"/>
      <c r="H18" s="97"/>
      <c r="I18" s="25" t="str">
        <f t="shared" si="0"/>
        <v>-</v>
      </c>
      <c r="J18" s="98" t="str">
        <f t="shared" si="1"/>
        <v>-</v>
      </c>
      <c r="K18" s="99" t="str">
        <f t="shared" si="2"/>
        <v>-</v>
      </c>
      <c r="M18" s="84">
        <v>43151</v>
      </c>
      <c r="N18" s="85">
        <v>1.0027716177123009</v>
      </c>
      <c r="P18" s="90" t="s">
        <v>122</v>
      </c>
      <c r="Q18" s="91">
        <f>IF(useFirstCpn,1,0)</f>
        <v>1</v>
      </c>
      <c r="S18" s="105"/>
      <c r="T18" s="105"/>
      <c r="U18" s="79">
        <f>IF(AND(LEN(AB18)&gt;0,AD18&gt;0),_xll.xlShmInterpDisc(curveName,AB18)+0*TYPE($N$3),"")</f>
        <v>1.0027716177123009</v>
      </c>
      <c r="V18" s="80">
        <f>IF(AND(LEN(AB18)&gt;0,AD18&gt;0),100*_xll.xlShmInterpRate(curveName,2,5,AB18)+0*TYPE($N$3),"")</f>
        <v>-0.29625838995008286</v>
      </c>
      <c r="W18" s="33">
        <f t="shared" si="4"/>
        <v>2.2793317100422428E-7</v>
      </c>
      <c r="X18" s="34">
        <f t="shared" si="5"/>
        <v>-2.4330107682879465E-3</v>
      </c>
      <c r="Y18" s="35" t="s">
        <v>186</v>
      </c>
      <c r="Z18" s="36">
        <v>43059</v>
      </c>
      <c r="AA18" s="35" t="s">
        <v>187</v>
      </c>
      <c r="AB18" s="36">
        <v>43151</v>
      </c>
      <c r="AC18" s="36" t="s">
        <v>197</v>
      </c>
      <c r="AD18" s="81">
        <v>1.0027713897791299</v>
      </c>
      <c r="AE18" s="82">
        <v>-0.29623405984239998</v>
      </c>
      <c r="AF18" s="82">
        <v>-0.24199999999999999</v>
      </c>
      <c r="AG18" s="38"/>
      <c r="AI18" s="198" t="s">
        <v>134</v>
      </c>
      <c r="AJ18" s="156">
        <f>_xll.qlCalendarAdvance("TARGET",AJ17,AI18,"mf")</f>
        <v>42835</v>
      </c>
      <c r="AK18" s="201">
        <f>_xll.xlShmInterpRateFwd(curveName,AJ18,,,AJ19)</f>
        <v>-3.368319095049374E-3</v>
      </c>
      <c r="AO18" s="156"/>
      <c r="AT18" s="105"/>
    </row>
    <row r="19" spans="2:46" ht="11.25" customHeight="1" thickBot="1" x14ac:dyDescent="0.25">
      <c r="B19" s="55" t="s">
        <v>66</v>
      </c>
      <c r="C19" s="56" t="s">
        <v>83</v>
      </c>
      <c r="I19" s="102"/>
      <c r="J19" s="102"/>
      <c r="M19" s="84">
        <v>43179</v>
      </c>
      <c r="N19" s="85">
        <v>1.0029322255666853</v>
      </c>
      <c r="P19" s="90" t="s">
        <v>76</v>
      </c>
      <c r="Q19" s="127">
        <f>IF(ISNUMBER(FirstCpnFix),FirstCpnFix,0)</f>
        <v>-0.32900000000000001</v>
      </c>
      <c r="S19" s="105"/>
      <c r="T19" s="105"/>
      <c r="U19" s="79">
        <f>IF(AND(LEN(AB19)&gt;0,AD19&gt;0),_xll.xlShmInterpDisc(curveName,AB19)+0*TYPE($N$3),"")</f>
        <v>1.0029322255666853</v>
      </c>
      <c r="V19" s="80">
        <f>IF(AND(LEN(AB19)&gt;0,AD19&gt;0),100*_xll.xlShmInterpRate(curveName,2,5,AB19)+0*TYPE($N$3),"")</f>
        <v>-0.28961958460078385</v>
      </c>
      <c r="W19" s="33">
        <f t="shared" si="4"/>
        <v>-4.6629367034256575E-15</v>
      </c>
      <c r="X19" s="34">
        <f t="shared" si="5"/>
        <v>3.7136960173711486E-12</v>
      </c>
      <c r="Y19" s="35" t="s">
        <v>186</v>
      </c>
      <c r="Z19" s="36">
        <v>43089</v>
      </c>
      <c r="AA19" s="35" t="s">
        <v>187</v>
      </c>
      <c r="AB19" s="36">
        <v>43179</v>
      </c>
      <c r="AC19" s="58" t="s">
        <v>198</v>
      </c>
      <c r="AD19" s="81">
        <v>1.0029322255666899</v>
      </c>
      <c r="AE19" s="82">
        <v>-0.28961958460082099</v>
      </c>
      <c r="AF19" s="82">
        <v>-0.23100000000000001</v>
      </c>
      <c r="AG19" s="38"/>
      <c r="AI19" s="198" t="s">
        <v>134</v>
      </c>
      <c r="AJ19" s="156">
        <f>_xll.qlCalendarAdvance("TARGET",AJ18,AI19,"mf")</f>
        <v>42836</v>
      </c>
      <c r="AK19" s="201">
        <f>_xll.xlShmInterpRateFwd(curveName,AJ19,,,AJ20)</f>
        <v>-3.3821094186321614E-3</v>
      </c>
      <c r="AO19" s="156"/>
      <c r="AT19" s="105"/>
    </row>
    <row r="20" spans="2:46" ht="11.25" customHeight="1" thickBot="1" x14ac:dyDescent="0.25">
      <c r="B20" s="53" t="s">
        <v>85</v>
      </c>
      <c r="C20" s="128">
        <f>stubDate</f>
        <v>43180</v>
      </c>
      <c r="E20" s="6" t="s">
        <v>88</v>
      </c>
      <c r="F20" s="6"/>
      <c r="G20" s="7" t="s">
        <v>2</v>
      </c>
      <c r="H20" s="8" t="s">
        <v>3</v>
      </c>
      <c r="K20" s="8" t="s">
        <v>4</v>
      </c>
      <c r="M20" s="84">
        <v>43210</v>
      </c>
      <c r="N20" s="85">
        <v>1.0031071327225314</v>
      </c>
      <c r="P20" s="88" t="s">
        <v>102</v>
      </c>
      <c r="Q20" s="89">
        <v>0</v>
      </c>
      <c r="S20" s="105"/>
      <c r="T20" s="105"/>
      <c r="U20" s="79" t="str">
        <f>IF(AND(LEN(AB20)&gt;0,AD20&gt;0),_xll.xlShmInterpDisc(curveName,AB20)+0*TYPE($N$3),"")</f>
        <v/>
      </c>
      <c r="V20" s="80" t="str">
        <f>IF(AND(LEN(AB20)&gt;0,AD20&gt;0),100*_xll.xlShmInterpRate(curveName,2,5,AB20)+0*TYPE($N$3),"")</f>
        <v/>
      </c>
      <c r="W20" s="33" t="str">
        <f t="shared" si="4"/>
        <v/>
      </c>
      <c r="X20" s="34" t="str">
        <f t="shared" si="5"/>
        <v/>
      </c>
      <c r="Y20" s="35" t="s">
        <v>194</v>
      </c>
      <c r="Z20" s="36">
        <v>43089</v>
      </c>
      <c r="AA20" s="35" t="s">
        <v>195</v>
      </c>
      <c r="AB20" s="36">
        <v>43179</v>
      </c>
      <c r="AC20" s="58">
        <v>43070</v>
      </c>
      <c r="AD20" s="81">
        <v>0</v>
      </c>
      <c r="AE20" s="82">
        <v>0</v>
      </c>
      <c r="AF20" s="82">
        <v>100.22750000000001</v>
      </c>
      <c r="AG20" s="38"/>
      <c r="AI20" s="198" t="s">
        <v>134</v>
      </c>
      <c r="AJ20" s="156">
        <f>_xll.qlCalendarAdvance("TARGET",AJ19,AI20,"mf")</f>
        <v>42837</v>
      </c>
      <c r="AK20" s="201">
        <f>_xll.xlShmInterpRateFwd(curveName,AJ20,,,AJ21)</f>
        <v>-3.3949284588759496E-3</v>
      </c>
      <c r="AO20" s="156"/>
      <c r="AT20" s="105"/>
    </row>
    <row r="21" spans="2:46" ht="11.25" customHeight="1" x14ac:dyDescent="0.2">
      <c r="B21" s="49" t="s">
        <v>123</v>
      </c>
      <c r="C21" s="129" t="b">
        <v>0</v>
      </c>
      <c r="E21" s="130" t="s">
        <v>81</v>
      </c>
      <c r="F21" s="22"/>
      <c r="G21" s="23"/>
      <c r="H21" s="107"/>
      <c r="J21" s="131">
        <f>INDEX(IMMFutDates,firstFutIdx)</f>
        <v>43180</v>
      </c>
      <c r="K21" s="26">
        <f>IF(LEN(E21)&gt;0,IF(ISNUMBER(G21),G21,F21)+H21,"-")</f>
        <v>0</v>
      </c>
      <c r="M21" s="84">
        <v>43241</v>
      </c>
      <c r="N21" s="85">
        <v>1.0032657260823965</v>
      </c>
      <c r="P21" s="88" t="str">
        <f>IF(LEN(bkbnCurve)&gt;0,"BkbnCurveName#"&amp;bkbnCurve,"")</f>
        <v/>
      </c>
      <c r="Q21" s="89">
        <v>0</v>
      </c>
      <c r="S21" s="105"/>
      <c r="T21" s="105"/>
      <c r="U21" s="79">
        <f>IF(AND(LEN(AB21)&gt;0,AD21&gt;0),_xll.xlShmInterpDisc(curveName,AB21)+0*TYPE($N$3),"")</f>
        <v>1.0031071327225314</v>
      </c>
      <c r="V21" s="80">
        <f>IF(AND(LEN(AB21)&gt;0,AD21&gt;0),100*_xll.xlShmInterpRate(curveName,2,5,AB21)+0*TYPE($N$3),"")</f>
        <v>-0.28308629498202237</v>
      </c>
      <c r="W21" s="33">
        <f t="shared" si="4"/>
        <v>-8.7094015865929464E-7</v>
      </c>
      <c r="X21" s="34">
        <f t="shared" si="5"/>
        <v>7.9227085888644577E-3</v>
      </c>
      <c r="Y21" s="35" t="s">
        <v>186</v>
      </c>
      <c r="Z21" s="36">
        <v>43122</v>
      </c>
      <c r="AA21" s="35" t="s">
        <v>187</v>
      </c>
      <c r="AB21" s="36">
        <v>43210</v>
      </c>
      <c r="AC21" s="58" t="s">
        <v>199</v>
      </c>
      <c r="AD21" s="81">
        <v>1.00310800366269</v>
      </c>
      <c r="AE21" s="82">
        <v>-0.28316552206791101</v>
      </c>
      <c r="AF21" s="82">
        <v>-0.216</v>
      </c>
      <c r="AG21" s="38"/>
      <c r="AI21" s="198" t="s">
        <v>134</v>
      </c>
      <c r="AJ21" s="156">
        <f>_xll.qlCalendarAdvance("TARGET",AJ20,AI21,"mf")</f>
        <v>42838</v>
      </c>
      <c r="AK21" s="201">
        <f>_xll.xlShmInterpRateFwd(curveName,AJ21,,,AJ22)</f>
        <v>-3.4210621538727391E-3</v>
      </c>
      <c r="AO21" s="156"/>
      <c r="AT21" s="105"/>
    </row>
    <row r="22" spans="2:46" ht="11.25" customHeight="1" thickBot="1" x14ac:dyDescent="0.25">
      <c r="B22" s="53" t="s">
        <v>87</v>
      </c>
      <c r="C22" s="92" t="b">
        <v>1</v>
      </c>
      <c r="M22" s="84">
        <v>43271</v>
      </c>
      <c r="N22" s="85">
        <v>1.0033989175521156</v>
      </c>
      <c r="P22" s="132" t="str">
        <f>IF(LEN(exoDiscCurve)&gt;0,B6&amp;"#"&amp;C6,"")</f>
        <v>DiscCurveName#OIS_16MAR17</v>
      </c>
      <c r="Q22" s="133">
        <v>0</v>
      </c>
      <c r="T22" s="105"/>
      <c r="U22" s="79">
        <f>IF(AND(LEN(AB22)&gt;0,AD22&gt;0),_xll.xlShmInterpDisc(curveName,AB22)+0*TYPE($N$3),"")</f>
        <v>1.0032657260823965</v>
      </c>
      <c r="V22" s="80">
        <f>IF(AND(LEN(AB22)&gt;0,AD22&gt;0),100*_xll.xlShmInterpRate(curveName,2,5,AB22)+0*TYPE($N$3),"")</f>
        <v>-0.27611319971808429</v>
      </c>
      <c r="W22" s="33">
        <f t="shared" si="4"/>
        <v>2.2804547650245865E-7</v>
      </c>
      <c r="X22" s="34">
        <f t="shared" si="5"/>
        <v>-1.9249574393309654E-3</v>
      </c>
      <c r="Y22" s="35" t="s">
        <v>186</v>
      </c>
      <c r="Z22" s="36">
        <v>43151</v>
      </c>
      <c r="AA22" s="35" t="s">
        <v>187</v>
      </c>
      <c r="AB22" s="36">
        <v>43241</v>
      </c>
      <c r="AC22" s="58" t="s">
        <v>200</v>
      </c>
      <c r="AD22" s="81">
        <v>1.00326549803692</v>
      </c>
      <c r="AE22" s="82">
        <v>-0.27609395014369098</v>
      </c>
      <c r="AF22" s="82">
        <v>-0.19700000000000001</v>
      </c>
      <c r="AG22" s="38"/>
      <c r="AI22" s="198" t="s">
        <v>134</v>
      </c>
      <c r="AJ22" s="156">
        <f>_xll.qlCalendarAdvance("TARGET",AJ21,AI22,"mf")</f>
        <v>42843</v>
      </c>
      <c r="AK22" s="201">
        <f>_xll.xlShmInterpRateFwd(curveName,AJ22,,,AJ23)</f>
        <v>-3.4296045062803772E-3</v>
      </c>
      <c r="AO22" s="156"/>
      <c r="AT22" s="105"/>
    </row>
    <row r="23" spans="2:46" ht="11.25" customHeight="1" thickBot="1" x14ac:dyDescent="0.25">
      <c r="B23" s="55" t="s">
        <v>89</v>
      </c>
      <c r="C23" s="56" t="s">
        <v>100</v>
      </c>
      <c r="E23" s="6" t="s">
        <v>125</v>
      </c>
      <c r="F23" s="6"/>
      <c r="G23" s="7" t="s">
        <v>2</v>
      </c>
      <c r="H23" s="8" t="s">
        <v>91</v>
      </c>
      <c r="K23" s="8" t="s">
        <v>4</v>
      </c>
      <c r="M23" s="84">
        <v>43272</v>
      </c>
      <c r="N23" s="85">
        <v>1.0034058829033925</v>
      </c>
      <c r="P23" s="93" t="s">
        <v>9</v>
      </c>
      <c r="Q23" s="94">
        <f>COUNT(depoQuotes)</f>
        <v>7</v>
      </c>
      <c r="T23" s="105"/>
      <c r="U23" s="79">
        <f>IF(AND(LEN(AB23)&gt;0,AD23&gt;0),_xll.xlShmInterpDisc(curveName,AB23)+0*TYPE($N$3),"")</f>
        <v>1.0033989175521156</v>
      </c>
      <c r="V23" s="80">
        <f>IF(AND(LEN(AB23)&gt;0,AD23&gt;0),100*_xll.xlShmInterpRate(curveName,2,5,AB23)+0*TYPE($N$3),"")</f>
        <v>-0.26865538284197682</v>
      </c>
      <c r="W23" s="33">
        <f t="shared" si="4"/>
        <v>-4.4408920985006262E-15</v>
      </c>
      <c r="X23" s="34">
        <f t="shared" si="5"/>
        <v>6.6019412159334934E-11</v>
      </c>
      <c r="Y23" s="35" t="s">
        <v>186</v>
      </c>
      <c r="Z23" s="36">
        <v>43179</v>
      </c>
      <c r="AA23" s="35" t="s">
        <v>187</v>
      </c>
      <c r="AB23" s="36">
        <v>43271</v>
      </c>
      <c r="AC23" s="58" t="s">
        <v>201</v>
      </c>
      <c r="AD23" s="81">
        <v>1.0033989175521201</v>
      </c>
      <c r="AE23" s="82">
        <v>-0.26865538284263701</v>
      </c>
      <c r="AF23" s="82">
        <v>-0.182</v>
      </c>
      <c r="AG23" s="38"/>
      <c r="AI23" s="198" t="s">
        <v>134</v>
      </c>
      <c r="AJ23" s="156">
        <f>_xll.qlCalendarAdvance("TARGET",AJ22,AI23,"mf")</f>
        <v>42844</v>
      </c>
      <c r="AK23" s="201">
        <f>_xll.xlShmInterpRateFwd(curveName,AJ23,,,AJ24)</f>
        <v>-3.4247039409968537E-3</v>
      </c>
      <c r="AO23" s="156"/>
      <c r="AP23" s="157"/>
      <c r="AT23" s="105"/>
    </row>
    <row r="24" spans="2:46" ht="11.25" customHeight="1" x14ac:dyDescent="0.2">
      <c r="B24" s="49" t="s">
        <v>69</v>
      </c>
      <c r="C24" s="57">
        <v>4</v>
      </c>
      <c r="E24" s="134">
        <v>42845</v>
      </c>
      <c r="F24" s="109"/>
      <c r="G24" s="23">
        <v>-0.32700000000000001</v>
      </c>
      <c r="H24" s="107"/>
      <c r="J24" s="135">
        <f>E24</f>
        <v>42845</v>
      </c>
      <c r="K24" s="26">
        <f t="shared" ref="K24:K35" si="6">IF(LEN(E24)&gt;0,IF(ISNUMBER(G24),G24,F24)+H24,"-")</f>
        <v>-0.32700000000000001</v>
      </c>
      <c r="M24" s="84">
        <v>43363</v>
      </c>
      <c r="N24" s="85">
        <v>1.0037541907715271</v>
      </c>
      <c r="P24" s="100" t="s">
        <v>127</v>
      </c>
      <c r="Q24" s="101">
        <f>COUNT(fraQuotes)</f>
        <v>12</v>
      </c>
      <c r="T24" s="105"/>
      <c r="U24" s="79">
        <f>IF(AND(LEN(AB24)&gt;0,AD24&gt;0),_xll.xlShmInterpDisc(curveName,AB24)+0*TYPE($N$3),"")</f>
        <v>1.0034058829033925</v>
      </c>
      <c r="V24" s="80">
        <f>IF(AND(LEN(AB24)&gt;0,AD24&gt;0),100*_xll.xlShmInterpRate(curveName,2,5,AB24)+0*TYPE($N$3),"")</f>
        <v>-0.26862230462028885</v>
      </c>
      <c r="W24" s="33">
        <f t="shared" si="4"/>
        <v>-1.6767792754279753E-7</v>
      </c>
      <c r="X24" s="34">
        <f t="shared" si="5"/>
        <v>1.3202315873150905E-3</v>
      </c>
      <c r="Y24" s="35" t="s">
        <v>194</v>
      </c>
      <c r="Z24" s="36">
        <v>43180</v>
      </c>
      <c r="AA24" s="35" t="s">
        <v>195</v>
      </c>
      <c r="AB24" s="36">
        <v>43272</v>
      </c>
      <c r="AC24" s="58">
        <v>43160</v>
      </c>
      <c r="AD24" s="81">
        <v>1.00340605058132</v>
      </c>
      <c r="AE24" s="82">
        <v>-0.26863550693616201</v>
      </c>
      <c r="AF24" s="82">
        <v>100.1825</v>
      </c>
      <c r="AG24" s="38"/>
      <c r="AI24" s="198" t="s">
        <v>134</v>
      </c>
      <c r="AJ24" s="156">
        <f>_xll.qlCalendarAdvance("TARGET",AJ23,AI24,"mf")</f>
        <v>42845</v>
      </c>
      <c r="AK24" s="201">
        <f>_xll.xlShmInterpRateFwd(curveName,AJ24,,,AJ25)</f>
        <v>-3.4192497274466208E-3</v>
      </c>
      <c r="AO24" s="156"/>
      <c r="AP24" s="157"/>
      <c r="AT24" s="105"/>
    </row>
    <row r="25" spans="2:46" ht="11.25" customHeight="1" x14ac:dyDescent="0.2">
      <c r="E25" s="136">
        <v>42877</v>
      </c>
      <c r="F25" s="112"/>
      <c r="G25" s="24">
        <v>-0.32200000000000001</v>
      </c>
      <c r="H25" s="113"/>
      <c r="J25" s="131">
        <f t="shared" ref="J25:J35" si="7">E25</f>
        <v>42877</v>
      </c>
      <c r="K25" s="44">
        <f t="shared" si="6"/>
        <v>-0.32200000000000001</v>
      </c>
      <c r="M25" s="84">
        <v>43453</v>
      </c>
      <c r="N25" s="85">
        <v>1.0039770720194197</v>
      </c>
      <c r="P25" s="100" t="s">
        <v>84</v>
      </c>
      <c r="Q25" s="101">
        <f>COUNT(futuresQuotes)</f>
        <v>7</v>
      </c>
      <c r="T25" s="105"/>
      <c r="U25" s="79">
        <f>IF(AND(LEN(AB25)&gt;0,AD25&gt;0),_xll.xlShmInterpDisc(curveName,AB25)+0*TYPE($N$3),"")</f>
        <v>1.0037541907715271</v>
      </c>
      <c r="V25" s="80">
        <f>IF(AND(LEN(AB25)&gt;0,AD25&gt;0),100*_xll.xlShmInterpRate(curveName,2,5,AB25)+0*TYPE($N$3),"")</f>
        <v>-0.24732620352843063</v>
      </c>
      <c r="W25" s="33">
        <f t="shared" si="4"/>
        <v>-4.7295500849031669E-13</v>
      </c>
      <c r="X25" s="34">
        <f t="shared" si="5"/>
        <v>3.100136813927179E-9</v>
      </c>
      <c r="Y25" s="35" t="s">
        <v>194</v>
      </c>
      <c r="Z25" s="36">
        <v>43271</v>
      </c>
      <c r="AA25" s="35" t="s">
        <v>195</v>
      </c>
      <c r="AB25" s="36">
        <v>43363</v>
      </c>
      <c r="AC25" s="58">
        <v>43252</v>
      </c>
      <c r="AD25" s="81">
        <v>1.003754190772</v>
      </c>
      <c r="AE25" s="82">
        <v>-0.247326203559432</v>
      </c>
      <c r="AF25" s="82">
        <v>100.1375</v>
      </c>
      <c r="AG25" s="38"/>
      <c r="AI25" s="198" t="s">
        <v>134</v>
      </c>
      <c r="AJ25" s="156">
        <f>_xll.qlCalendarAdvance("TARGET",AJ24,AI25,"mf")</f>
        <v>42846</v>
      </c>
      <c r="AK25" s="201">
        <f>_xll.xlShmInterpRateFwd(curveName,AJ25,,,AJ26)</f>
        <v>-3.4120426018914001E-3</v>
      </c>
      <c r="AO25" s="156"/>
      <c r="AP25" s="157"/>
      <c r="AT25" s="105"/>
    </row>
    <row r="26" spans="2:46" ht="11.25" customHeight="1" x14ac:dyDescent="0.2">
      <c r="E26" s="136">
        <v>42906</v>
      </c>
      <c r="F26" s="112"/>
      <c r="G26" s="24">
        <v>-0.309</v>
      </c>
      <c r="H26" s="113"/>
      <c r="J26" s="131">
        <f t="shared" si="7"/>
        <v>42906</v>
      </c>
      <c r="K26" s="44">
        <f t="shared" si="6"/>
        <v>-0.309</v>
      </c>
      <c r="M26" s="84">
        <v>43543</v>
      </c>
      <c r="N26" s="85">
        <v>1.0040762245465937</v>
      </c>
      <c r="P26" s="103" t="s">
        <v>86</v>
      </c>
      <c r="Q26" s="104">
        <f>COUNT(swapQuotes)</f>
        <v>40</v>
      </c>
      <c r="T26" s="105"/>
      <c r="U26" s="79">
        <f>IF(AND(LEN(AB26)&gt;0,AD26&gt;0),_xll.xlShmInterpDisc(curveName,AB26)+0*TYPE($N$3),"")</f>
        <v>1.0039770720194197</v>
      </c>
      <c r="V26" s="80">
        <f>IF(AND(LEN(AB26)&gt;0,AD26&gt;0),100*_xll.xlShmInterpRate(curveName,2,5,AB26)+0*TYPE($N$3),"")</f>
        <v>-0.22531139918782078</v>
      </c>
      <c r="W26" s="33">
        <f t="shared" si="4"/>
        <v>7.8424834959456291E-7</v>
      </c>
      <c r="X26" s="34">
        <f t="shared" si="5"/>
        <v>-4.4341653350793431E-3</v>
      </c>
      <c r="Y26" s="35" t="s">
        <v>194</v>
      </c>
      <c r="Z26" s="36">
        <v>43362</v>
      </c>
      <c r="AA26" s="35" t="s">
        <v>195</v>
      </c>
      <c r="AB26" s="36">
        <v>43453</v>
      </c>
      <c r="AC26" s="58">
        <v>43344</v>
      </c>
      <c r="AD26" s="81">
        <v>1.0039762877710701</v>
      </c>
      <c r="AE26" s="82">
        <v>-0.22526705753446999</v>
      </c>
      <c r="AF26" s="82">
        <v>100.08750000000001</v>
      </c>
      <c r="AG26" s="38"/>
      <c r="AI26" s="198" t="s">
        <v>134</v>
      </c>
      <c r="AJ26" s="156">
        <f>_xll.qlCalendarAdvance("TARGET",AJ25,AI26,"mf")</f>
        <v>42849</v>
      </c>
      <c r="AK26" s="201">
        <f>_xll.xlShmInterpRateFwd(curveName,AJ26,,,AJ27)</f>
        <v>-3.4043787019105111E-3</v>
      </c>
      <c r="AO26" s="156"/>
      <c r="AP26" s="157"/>
      <c r="AT26" s="105"/>
    </row>
    <row r="27" spans="2:46" ht="11.25" customHeight="1" x14ac:dyDescent="0.2">
      <c r="E27" s="136">
        <v>42936</v>
      </c>
      <c r="F27" s="112"/>
      <c r="G27" s="24">
        <v>-0.29599999999999999</v>
      </c>
      <c r="H27" s="113"/>
      <c r="J27" s="131">
        <f t="shared" si="7"/>
        <v>42936</v>
      </c>
      <c r="K27" s="44">
        <f t="shared" si="6"/>
        <v>-0.29599999999999999</v>
      </c>
      <c r="M27" s="84">
        <v>43636</v>
      </c>
      <c r="N27" s="85">
        <v>1.0040380203266011</v>
      </c>
      <c r="O27" s="105"/>
      <c r="P27" s="105"/>
      <c r="T27" s="105"/>
      <c r="U27" s="79">
        <f>IF(AND(LEN(AB27)&gt;0,AD27&gt;0),_xll.xlShmInterpDisc(curveName,AB27)+0*TYPE($N$3),"")</f>
        <v>1.0040762245465937</v>
      </c>
      <c r="V27" s="80">
        <f>IF(AND(LEN(AB27)&gt;0,AD27&gt;0),100*_xll.xlShmInterpRate(curveName,2,5,AB27)+0*TYPE($N$3),"")</f>
        <v>-0.20256450566917444</v>
      </c>
      <c r="W27" s="33">
        <f t="shared" si="4"/>
        <v>7.843160036991037E-7</v>
      </c>
      <c r="X27" s="34">
        <f t="shared" si="5"/>
        <v>-3.8896762240447913E-3</v>
      </c>
      <c r="Y27" s="35" t="s">
        <v>194</v>
      </c>
      <c r="Z27" s="36">
        <v>43453</v>
      </c>
      <c r="AA27" s="35" t="s">
        <v>195</v>
      </c>
      <c r="AB27" s="36">
        <v>43543</v>
      </c>
      <c r="AC27" s="58">
        <v>43435</v>
      </c>
      <c r="AD27" s="81">
        <v>1.00407544023059</v>
      </c>
      <c r="AE27" s="82">
        <v>-0.202525608906934</v>
      </c>
      <c r="AF27" s="82">
        <v>100.03749999999999</v>
      </c>
      <c r="AG27" s="38"/>
      <c r="AI27" s="198" t="s">
        <v>134</v>
      </c>
      <c r="AJ27" s="156">
        <f>_xll.qlCalendarAdvance("TARGET",AJ26,AI27,"mf")</f>
        <v>42850</v>
      </c>
      <c r="AK27" s="201">
        <f>_xll.xlShmInterpRateFwd(curveName,AJ27,,,AJ28)</f>
        <v>-3.4003217649281408E-3</v>
      </c>
      <c r="AO27" s="156"/>
      <c r="AP27" s="157"/>
      <c r="AT27" s="105"/>
    </row>
    <row r="28" spans="2:46" ht="11.25" customHeight="1" x14ac:dyDescent="0.2">
      <c r="E28" s="136">
        <v>42968</v>
      </c>
      <c r="F28" s="112"/>
      <c r="G28" s="24">
        <v>-0.28199999999999997</v>
      </c>
      <c r="H28" s="113"/>
      <c r="J28" s="131">
        <f t="shared" si="7"/>
        <v>42968</v>
      </c>
      <c r="K28" s="44">
        <f t="shared" si="6"/>
        <v>-0.28199999999999997</v>
      </c>
      <c r="M28" s="84">
        <v>43727</v>
      </c>
      <c r="N28" s="85">
        <v>1.0038621441490068</v>
      </c>
      <c r="O28" s="105"/>
      <c r="P28" s="137" t="s">
        <v>92</v>
      </c>
      <c r="Q28" s="138"/>
      <c r="R28" s="139">
        <f>MATCH(firstFuturesCode,IMMFutures,0)</f>
        <v>4</v>
      </c>
      <c r="S28" s="139">
        <f>MATCH(lastFuturesCode,IMMFutures,0)</f>
        <v>10</v>
      </c>
      <c r="T28" s="105"/>
      <c r="U28" s="79">
        <f>IF(AND(LEN(AB28)&gt;0,AD28&gt;0),_xll.xlShmInterpDisc(curveName,AB28)+0*TYPE($N$3),"")</f>
        <v>1.0040380203266011</v>
      </c>
      <c r="V28" s="80">
        <f>IF(AND(LEN(AB28)&gt;0,AD28&gt;0),100*_xll.xlShmInterpRate(curveName,2,5,AB28)+0*TYPE($N$3),"")</f>
        <v>-0.17807622667800374</v>
      </c>
      <c r="W28" s="33">
        <f t="shared" si="4"/>
        <v>7.0479317115790252E-7</v>
      </c>
      <c r="X28" s="34">
        <f t="shared" si="5"/>
        <v>-3.1018764737739124E-3</v>
      </c>
      <c r="Y28" s="35" t="s">
        <v>194</v>
      </c>
      <c r="Z28" s="36">
        <v>43544</v>
      </c>
      <c r="AA28" s="35" t="s">
        <v>195</v>
      </c>
      <c r="AB28" s="36">
        <v>43636</v>
      </c>
      <c r="AC28" s="58">
        <v>43525</v>
      </c>
      <c r="AD28" s="81">
        <v>1.0040373155334299</v>
      </c>
      <c r="AE28" s="82">
        <v>-0.178045207913266</v>
      </c>
      <c r="AF28" s="82">
        <v>99.982500000000002</v>
      </c>
      <c r="AG28" s="38"/>
      <c r="AI28" s="198" t="s">
        <v>134</v>
      </c>
      <c r="AJ28" s="156">
        <f>_xll.qlCalendarAdvance("TARGET",AJ27,AI28,"mf")</f>
        <v>42851</v>
      </c>
      <c r="AK28" s="201">
        <f>_xll.xlShmInterpRateFwd(curveName,AJ28,,,AJ29)</f>
        <v>-3.3961701512712104E-3</v>
      </c>
      <c r="AO28" s="156"/>
      <c r="AP28" s="157"/>
      <c r="AT28" s="105"/>
    </row>
    <row r="29" spans="2:46" ht="11.25" customHeight="1" x14ac:dyDescent="0.2">
      <c r="E29" s="136">
        <v>42998</v>
      </c>
      <c r="F29" s="112"/>
      <c r="G29" s="24">
        <v>-0.26700000000000002</v>
      </c>
      <c r="H29" s="113"/>
      <c r="J29" s="131">
        <f t="shared" si="7"/>
        <v>42998</v>
      </c>
      <c r="K29" s="44">
        <f t="shared" si="6"/>
        <v>-0.26700000000000002</v>
      </c>
      <c r="M29" s="84">
        <v>43817</v>
      </c>
      <c r="N29" s="85">
        <v>1.003550328423819</v>
      </c>
      <c r="O29" s="105"/>
      <c r="P29" s="140">
        <f>_xll.xlDateNextFutLIFFE(C3)</f>
        <v>42907</v>
      </c>
      <c r="Q29" s="139" t="str">
        <f>_xll.xlFutCode(P29)</f>
        <v>M7</v>
      </c>
      <c r="R29" s="141" t="str">
        <f t="array" ref="R29:R40">INDEX(IMMFutures,firstFutIdx):INDEX(IMMFutures,lastFutIdx)</f>
        <v>H8</v>
      </c>
      <c r="S29" s="142">
        <f t="shared" ref="S29:S40" si="8">IF(NOT(ISNA(R29)),MATCH(R29,IMMFutures,0),"")</f>
        <v>4</v>
      </c>
      <c r="T29" s="105"/>
      <c r="U29" s="79">
        <f>IF(AND(LEN(AB29)&gt;0,AD29&gt;0),_xll.xlShmInterpDisc(curveName,AB29)+0*TYPE($N$3),"")</f>
        <v>1.0038621441490068</v>
      </c>
      <c r="V29" s="80">
        <f>IF(AND(LEN(AB29)&gt;0,AD29&gt;0),100*_xll.xlShmInterpRate(curveName,2,5,AB29)+0*TYPE($N$3),"")</f>
        <v>-0.15343155991635768</v>
      </c>
      <c r="W29" s="33">
        <f t="shared" si="4"/>
        <v>6.8274952669256095E-7</v>
      </c>
      <c r="X29" s="34">
        <f t="shared" si="5"/>
        <v>-2.7071418312679674E-3</v>
      </c>
      <c r="Y29" s="35" t="s">
        <v>194</v>
      </c>
      <c r="Z29" s="36">
        <v>43635</v>
      </c>
      <c r="AA29" s="35" t="s">
        <v>195</v>
      </c>
      <c r="AB29" s="36">
        <v>43727</v>
      </c>
      <c r="AC29" s="58">
        <v>43617</v>
      </c>
      <c r="AD29" s="81">
        <v>1.0038614613994801</v>
      </c>
      <c r="AE29" s="82">
        <v>-0.153404488498045</v>
      </c>
      <c r="AF29" s="82">
        <v>99.927499999999995</v>
      </c>
      <c r="AG29" s="38"/>
      <c r="AI29" s="198" t="s">
        <v>134</v>
      </c>
      <c r="AJ29" s="156">
        <f>_xll.qlCalendarAdvance("TARGET",AJ28,AI29,"mf")</f>
        <v>42852</v>
      </c>
      <c r="AK29" s="201">
        <f>_xll.xlShmInterpRateFwd(curveName,AJ29,,,AJ30)</f>
        <v>-3.3919443591828454E-3</v>
      </c>
      <c r="AO29" s="156"/>
      <c r="AT29" s="105"/>
    </row>
    <row r="30" spans="2:46" ht="11.25" customHeight="1" x14ac:dyDescent="0.2">
      <c r="E30" s="136">
        <v>43028</v>
      </c>
      <c r="F30" s="112"/>
      <c r="G30" s="24">
        <v>-0.254</v>
      </c>
      <c r="H30" s="113"/>
      <c r="J30" s="131">
        <f t="shared" si="7"/>
        <v>43028</v>
      </c>
      <c r="K30" s="44">
        <f t="shared" si="6"/>
        <v>-0.254</v>
      </c>
      <c r="M30" s="84">
        <v>43910</v>
      </c>
      <c r="N30" s="85">
        <v>1.0031188444887968</v>
      </c>
      <c r="O30" s="105"/>
      <c r="P30" s="143">
        <f>_xll.xlDateNextFutLIFFE(P29)</f>
        <v>42998</v>
      </c>
      <c r="Q30" s="144" t="str">
        <f>_xll.xlFutCode(P30)</f>
        <v>U7</v>
      </c>
      <c r="R30" s="145" t="str">
        <v>M8</v>
      </c>
      <c r="S30" s="146">
        <f t="shared" si="8"/>
        <v>5</v>
      </c>
      <c r="T30" s="105"/>
      <c r="U30" s="79">
        <f>IF(AND(LEN(AB30)&gt;0,AD30&gt;0),_xll.xlShmInterpDisc(curveName,AB30)+0*TYPE($N$3),"")</f>
        <v>1.003550328423819</v>
      </c>
      <c r="V30" s="80">
        <f>IF(AND(LEN(AB30)&gt;0,AD30&gt;0),100*_xll.xlShmInterpRate(curveName,2,5,AB30)+0*TYPE($N$3),"")</f>
        <v>-0.12845828432500714</v>
      </c>
      <c r="W30" s="33">
        <f t="shared" si="4"/>
        <v>7.3875236905607267E-7</v>
      </c>
      <c r="X30" s="34">
        <f t="shared" si="5"/>
        <v>-2.6682301176139678E-3</v>
      </c>
      <c r="Y30" s="35" t="s">
        <v>194</v>
      </c>
      <c r="Z30" s="36">
        <v>43726</v>
      </c>
      <c r="AA30" s="35" t="s">
        <v>195</v>
      </c>
      <c r="AB30" s="36">
        <v>43817</v>
      </c>
      <c r="AC30" s="58">
        <v>43709</v>
      </c>
      <c r="AD30" s="81">
        <v>1.0035495896714499</v>
      </c>
      <c r="AE30" s="82">
        <v>-0.128431602023831</v>
      </c>
      <c r="AF30" s="82">
        <v>99.872500000000002</v>
      </c>
      <c r="AG30" s="38"/>
      <c r="AI30" s="198" t="s">
        <v>134</v>
      </c>
      <c r="AJ30" s="156">
        <f>_xll.qlCalendarAdvance("TARGET",AJ29,AI30,"mf")</f>
        <v>42853</v>
      </c>
      <c r="AK30" s="201">
        <f>_xll.xlShmInterpRateFwd(curveName,AJ30,,,AJ31)</f>
        <v>-3.3811413604921906E-3</v>
      </c>
      <c r="AO30" s="156"/>
      <c r="AT30" s="105"/>
    </row>
    <row r="31" spans="2:46" ht="11.25" customHeight="1" x14ac:dyDescent="0.2">
      <c r="E31" s="136">
        <v>43059</v>
      </c>
      <c r="F31" s="112"/>
      <c r="G31" s="24">
        <v>-0.24199999999999999</v>
      </c>
      <c r="H31" s="113"/>
      <c r="J31" s="131">
        <f t="shared" si="7"/>
        <v>43059</v>
      </c>
      <c r="K31" s="44">
        <f t="shared" si="6"/>
        <v>-0.24199999999999999</v>
      </c>
      <c r="M31" s="84">
        <v>44277</v>
      </c>
      <c r="N31" s="85">
        <v>0.99965388005233125</v>
      </c>
      <c r="O31" s="105"/>
      <c r="P31" s="143">
        <f>_xll.xlDateNextFutLIFFE(P30)</f>
        <v>43089</v>
      </c>
      <c r="Q31" s="144" t="str">
        <f>_xll.xlFutCode(P31)</f>
        <v>Z7</v>
      </c>
      <c r="R31" s="145" t="str">
        <v>U8</v>
      </c>
      <c r="S31" s="146">
        <f t="shared" si="8"/>
        <v>6</v>
      </c>
      <c r="T31" s="105"/>
      <c r="U31" s="79">
        <f>IF(AND(LEN(AB31)&gt;0,AD31&gt;0),_xll.xlShmInterpDisc(curveName,AB31)+0*TYPE($N$3),"")</f>
        <v>1.0031188444887968</v>
      </c>
      <c r="V31" s="80">
        <f>IF(AND(LEN(AB31)&gt;0,AD31&gt;0),100*_xll.xlShmInterpRate(curveName,2,5,AB31)+0*TYPE($N$3),"")</f>
        <v>-0.10332788259318798</v>
      </c>
      <c r="W31" s="33">
        <f t="shared" si="4"/>
        <v>6.0491022169095743E-6</v>
      </c>
      <c r="X31" s="34">
        <f t="shared" si="5"/>
        <v>-2.000967446509766E-2</v>
      </c>
      <c r="Y31" s="35" t="s">
        <v>156</v>
      </c>
      <c r="Z31" s="36">
        <v>42814</v>
      </c>
      <c r="AA31" s="35" t="s">
        <v>202</v>
      </c>
      <c r="AB31" s="36">
        <v>43910</v>
      </c>
      <c r="AC31" s="58" t="s">
        <v>20</v>
      </c>
      <c r="AD31" s="81">
        <v>1.0031127953865799</v>
      </c>
      <c r="AE31" s="82">
        <v>-0.103127785848537</v>
      </c>
      <c r="AF31" s="82">
        <v>-0.10199999999999999</v>
      </c>
      <c r="AG31" s="38"/>
      <c r="AI31" s="198" t="s">
        <v>134</v>
      </c>
      <c r="AJ31" s="156">
        <f>_xll.qlCalendarAdvance("TARGET",AJ30,AI31,"mf")</f>
        <v>42857</v>
      </c>
      <c r="AK31" s="201">
        <f>_xll.xlShmInterpRateFwd(curveName,AJ31,,,AJ32)</f>
        <v>-3.370420146967782E-3</v>
      </c>
      <c r="AO31" s="156"/>
      <c r="AT31" s="105"/>
    </row>
    <row r="32" spans="2:46" ht="11.25" customHeight="1" x14ac:dyDescent="0.2">
      <c r="E32" s="136">
        <v>43089</v>
      </c>
      <c r="F32" s="112"/>
      <c r="G32" s="24">
        <v>-0.23100000000000001</v>
      </c>
      <c r="H32" s="113"/>
      <c r="J32" s="131">
        <f t="shared" si="7"/>
        <v>43089</v>
      </c>
      <c r="K32" s="44">
        <f t="shared" si="6"/>
        <v>-0.23100000000000001</v>
      </c>
      <c r="M32" s="84">
        <v>44641</v>
      </c>
      <c r="N32" s="85">
        <v>0.99341132713779146</v>
      </c>
      <c r="O32" s="105"/>
      <c r="P32" s="143">
        <f>_xll.xlDateNextFutLIFFE(P31)</f>
        <v>43180</v>
      </c>
      <c r="Q32" s="144" t="str">
        <f>_xll.xlFutCode(P32)</f>
        <v>H8</v>
      </c>
      <c r="R32" s="145" t="str">
        <v>Z8</v>
      </c>
      <c r="S32" s="146">
        <f t="shared" si="8"/>
        <v>7</v>
      </c>
      <c r="T32" s="105"/>
      <c r="U32" s="79">
        <f>IF(AND(LEN(AB32)&gt;0,AD32&gt;0),_xll.xlShmInterpDisc(curveName,AB32)+0*TYPE($N$3),"")</f>
        <v>0.99965388005233125</v>
      </c>
      <c r="V32" s="80">
        <f>IF(AND(LEN(AB32)&gt;0,AD32&gt;0),100*_xll.xlShmInterpRate(curveName,2,5,AB32)+0*TYPE($N$3),"")</f>
        <v>8.6132003589713662E-3</v>
      </c>
      <c r="W32" s="33">
        <f t="shared" si="4"/>
        <v>5.5364243892741527E-6</v>
      </c>
      <c r="X32" s="34">
        <f t="shared" si="5"/>
        <v>-1.3779823991153309E-2</v>
      </c>
      <c r="Y32" s="35" t="s">
        <v>156</v>
      </c>
      <c r="Z32" s="36">
        <v>42814</v>
      </c>
      <c r="AA32" s="35" t="s">
        <v>202</v>
      </c>
      <c r="AB32" s="36">
        <v>44277</v>
      </c>
      <c r="AC32" s="35" t="s">
        <v>21</v>
      </c>
      <c r="AD32" s="81">
        <v>0.99964834362794197</v>
      </c>
      <c r="AE32" s="82">
        <v>8.7509985988828993E-3</v>
      </c>
      <c r="AF32" s="82">
        <v>0.01</v>
      </c>
      <c r="AG32" s="38"/>
      <c r="AI32" s="198" t="s">
        <v>134</v>
      </c>
      <c r="AJ32" s="156">
        <f>_xll.qlCalendarAdvance("TARGET",AJ31,AI32,"mf")</f>
        <v>42858</v>
      </c>
      <c r="AK32" s="201">
        <f>_xll.xlShmInterpRateFwd(curveName,AJ32,,,AJ33)</f>
        <v>-3.3661797395579695E-3</v>
      </c>
      <c r="AO32" s="156"/>
      <c r="AT32" s="105"/>
    </row>
    <row r="33" spans="5:46" ht="11.25" customHeight="1" x14ac:dyDescent="0.2">
      <c r="E33" s="136">
        <v>43122</v>
      </c>
      <c r="F33" s="112"/>
      <c r="G33" s="24">
        <v>-0.216</v>
      </c>
      <c r="H33" s="113"/>
      <c r="J33" s="131">
        <f t="shared" si="7"/>
        <v>43122</v>
      </c>
      <c r="K33" s="44">
        <f t="shared" si="6"/>
        <v>-0.216</v>
      </c>
      <c r="M33" s="84">
        <v>45005</v>
      </c>
      <c r="N33" s="85">
        <v>0.98469936537653058</v>
      </c>
      <c r="O33" s="105"/>
      <c r="P33" s="143">
        <f>_xll.xlDateNextFutLIFFE(P32)</f>
        <v>43271</v>
      </c>
      <c r="Q33" s="144" t="str">
        <f>_xll.xlFutCode(P33)</f>
        <v>M8</v>
      </c>
      <c r="R33" s="145" t="str">
        <v>H9</v>
      </c>
      <c r="S33" s="146">
        <f t="shared" si="8"/>
        <v>8</v>
      </c>
      <c r="T33" s="105"/>
      <c r="U33" s="79">
        <f>IF(AND(LEN(AB33)&gt;0,AD33&gt;0),_xll.xlShmInterpDisc(curveName,AB33)+0*TYPE($N$3),"")</f>
        <v>0.99341132713779146</v>
      </c>
      <c r="V33" s="80">
        <f>IF(AND(LEN(AB33)&gt;0,AD33&gt;0),100*_xll.xlShmInterpRate(curveName,2,5,AB33)+0*TYPE($N$3),"")</f>
        <v>0.13177624264397422</v>
      </c>
      <c r="W33" s="33">
        <f t="shared" si="4"/>
        <v>4.6498287844531916E-6</v>
      </c>
      <c r="X33" s="34">
        <f t="shared" si="5"/>
        <v>-9.3306820457772499E-3</v>
      </c>
      <c r="Y33" s="35" t="s">
        <v>156</v>
      </c>
      <c r="Z33" s="36">
        <v>42814</v>
      </c>
      <c r="AA33" s="35" t="s">
        <v>202</v>
      </c>
      <c r="AB33" s="36">
        <v>44641</v>
      </c>
      <c r="AC33" s="35" t="s">
        <v>11</v>
      </c>
      <c r="AD33" s="81">
        <v>0.993406677309007</v>
      </c>
      <c r="AE33" s="82">
        <v>0.131869549464432</v>
      </c>
      <c r="AF33" s="82">
        <v>0.13300000000000001</v>
      </c>
      <c r="AG33" s="38"/>
      <c r="AI33" s="198" t="s">
        <v>134</v>
      </c>
      <c r="AJ33" s="156">
        <f>_xll.qlCalendarAdvance("TARGET",AJ32,AI33,"mf")</f>
        <v>42859</v>
      </c>
      <c r="AK33" s="201">
        <f>_xll.xlShmInterpRateFwd(curveName,AJ33,,,AJ34)</f>
        <v>-3.3620086390397583E-3</v>
      </c>
      <c r="AO33" s="156"/>
      <c r="AT33" s="105"/>
    </row>
    <row r="34" spans="5:46" ht="11.25" customHeight="1" x14ac:dyDescent="0.2">
      <c r="E34" s="136">
        <v>43151</v>
      </c>
      <c r="F34" s="112"/>
      <c r="G34" s="24">
        <v>-0.19700000000000001</v>
      </c>
      <c r="H34" s="113"/>
      <c r="J34" s="131">
        <f t="shared" si="7"/>
        <v>43151</v>
      </c>
      <c r="K34" s="44">
        <f t="shared" si="6"/>
        <v>-0.19700000000000001</v>
      </c>
      <c r="M34" s="84">
        <v>45371</v>
      </c>
      <c r="N34" s="85">
        <v>0.97345062520823855</v>
      </c>
      <c r="O34" s="105"/>
      <c r="P34" s="143">
        <f>_xll.xlDateNextFutLIFFE(P33)</f>
        <v>43362</v>
      </c>
      <c r="Q34" s="144" t="str">
        <f>_xll.xlFutCode(P34)</f>
        <v>U8</v>
      </c>
      <c r="R34" s="145" t="str">
        <v>M9</v>
      </c>
      <c r="S34" s="146">
        <f t="shared" si="8"/>
        <v>9</v>
      </c>
      <c r="T34" s="105"/>
      <c r="U34" s="79">
        <f>IF(AND(LEN(AB34)&gt;0,AD34&gt;0),_xll.xlShmInterpDisc(curveName,AB34)+0*TYPE($N$3),"")</f>
        <v>0.98469936537653058</v>
      </c>
      <c r="V34" s="80">
        <f>IF(AND(LEN(AB34)&gt;0,AD34&gt;0),100*_xll.xlShmInterpRate(curveName,2,5,AB34)+0*TYPE($N$3),"")</f>
        <v>0.25639624066616884</v>
      </c>
      <c r="W34" s="33">
        <f t="shared" si="4"/>
        <v>3.0876242855804037E-6</v>
      </c>
      <c r="X34" s="34">
        <f t="shared" si="5"/>
        <v>-5.2141054595167269E-3</v>
      </c>
      <c r="Y34" s="35" t="s">
        <v>156</v>
      </c>
      <c r="Z34" s="36">
        <v>42814</v>
      </c>
      <c r="AA34" s="35" t="s">
        <v>202</v>
      </c>
      <c r="AB34" s="36">
        <v>45005</v>
      </c>
      <c r="AC34" s="35" t="s">
        <v>22</v>
      </c>
      <c r="AD34" s="81">
        <v>0.984696277752245</v>
      </c>
      <c r="AE34" s="82">
        <v>0.25644838172076401</v>
      </c>
      <c r="AF34" s="82">
        <v>0.25700000000000001</v>
      </c>
      <c r="AG34" s="38"/>
      <c r="AI34" s="198" t="s">
        <v>134</v>
      </c>
      <c r="AJ34" s="156">
        <f>_xll.qlCalendarAdvance("TARGET",AJ33,AI34,"mf")</f>
        <v>42860</v>
      </c>
      <c r="AK34" s="201">
        <f>_xll.xlShmInterpRateFwd(curveName,AJ34,,,AJ35)</f>
        <v>-3.3539691302498773E-3</v>
      </c>
      <c r="AO34" s="156"/>
      <c r="AT34" s="105"/>
    </row>
    <row r="35" spans="5:46" ht="11.25" customHeight="1" thickBot="1" x14ac:dyDescent="0.25">
      <c r="E35" s="136">
        <v>43179</v>
      </c>
      <c r="F35" s="112"/>
      <c r="G35" s="24">
        <v>-0.182</v>
      </c>
      <c r="H35" s="113"/>
      <c r="J35" s="147">
        <f t="shared" si="7"/>
        <v>43179</v>
      </c>
      <c r="K35" s="118">
        <f t="shared" si="6"/>
        <v>-0.182</v>
      </c>
      <c r="M35" s="84">
        <v>45736</v>
      </c>
      <c r="N35" s="85">
        <v>0.96005965091230017</v>
      </c>
      <c r="O35" s="105"/>
      <c r="P35" s="143">
        <f>_xll.xlDateNextFutLIFFE(P34)</f>
        <v>43453</v>
      </c>
      <c r="Q35" s="144" t="str">
        <f>_xll.xlFutCode(P35)</f>
        <v>Z8</v>
      </c>
      <c r="R35" s="145" t="str">
        <v>U9</v>
      </c>
      <c r="S35" s="146">
        <f t="shared" si="8"/>
        <v>10</v>
      </c>
      <c r="T35" s="105"/>
      <c r="U35" s="79">
        <f>IF(AND(LEN(AB35)&gt;0,AD35&gt;0),_xll.xlShmInterpDisc(curveName,AB35)+0*TYPE($N$3),"")</f>
        <v>0.97345062520823855</v>
      </c>
      <c r="V35" s="80">
        <f>IF(AND(LEN(AB35)&gt;0,AD35&gt;0),100*_xll.xlShmInterpRate(curveName,2,5,AB35)+0*TYPE($N$3),"")</f>
        <v>0.38350189841738314</v>
      </c>
      <c r="W35" s="33">
        <f t="shared" si="4"/>
        <v>-1.9746735846482011E-7</v>
      </c>
      <c r="X35" s="34">
        <f t="shared" si="5"/>
        <v>2.8911101021544816E-4</v>
      </c>
      <c r="Y35" s="35" t="s">
        <v>156</v>
      </c>
      <c r="Z35" s="36">
        <v>42814</v>
      </c>
      <c r="AA35" s="35" t="s">
        <v>202</v>
      </c>
      <c r="AB35" s="36">
        <v>45371</v>
      </c>
      <c r="AC35" s="35" t="s">
        <v>12</v>
      </c>
      <c r="AD35" s="81">
        <v>0.97345082267559702</v>
      </c>
      <c r="AE35" s="82">
        <v>0.38349900730728098</v>
      </c>
      <c r="AF35" s="82">
        <v>0.38300000000000001</v>
      </c>
      <c r="AG35" s="38"/>
      <c r="AI35" s="198" t="s">
        <v>134</v>
      </c>
      <c r="AJ35" s="156">
        <f>_xll.qlCalendarAdvance("TARGET",AJ34,AI35,"mf")</f>
        <v>42863</v>
      </c>
      <c r="AK35" s="201">
        <f>_xll.xlShmInterpRateFwd(curveName,AJ35,,,AJ36)</f>
        <v>-3.3464272632098445E-3</v>
      </c>
      <c r="AO35" s="156"/>
      <c r="AT35" s="105"/>
    </row>
    <row r="36" spans="5:46" ht="11.25" customHeight="1" thickBot="1" x14ac:dyDescent="0.25">
      <c r="M36" s="84">
        <v>46101</v>
      </c>
      <c r="N36" s="85">
        <v>0.9445883549445816</v>
      </c>
      <c r="O36" s="105"/>
      <c r="P36" s="143">
        <f>_xll.xlDateNextFutLIFFE(P35)</f>
        <v>43544</v>
      </c>
      <c r="Q36" s="144" t="str">
        <f>_xll.xlFutCode(P36)</f>
        <v>H9</v>
      </c>
      <c r="R36" s="145" t="e">
        <v>#N/A</v>
      </c>
      <c r="S36" s="146" t="str">
        <f t="shared" si="8"/>
        <v/>
      </c>
      <c r="T36" s="105"/>
      <c r="U36" s="79">
        <f>IF(AND(LEN(AB36)&gt;0,AD36&gt;0),_xll.xlShmInterpDisc(curveName,AB36)+0*TYPE($N$3),"")</f>
        <v>0.96005965091230017</v>
      </c>
      <c r="V36" s="80">
        <f>IF(AND(LEN(AB36)&gt;0,AD36&gt;0),100*_xll.xlShmInterpRate(curveName,2,5,AB36)+0*TYPE($N$3),"")</f>
        <v>0.50845348361366549</v>
      </c>
      <c r="W36" s="33">
        <f t="shared" si="4"/>
        <v>-5.9922531308043148E-6</v>
      </c>
      <c r="X36" s="34">
        <f t="shared" si="5"/>
        <v>7.785905364043888E-3</v>
      </c>
      <c r="Y36" s="35" t="s">
        <v>156</v>
      </c>
      <c r="Z36" s="36">
        <v>42814</v>
      </c>
      <c r="AA36" s="35" t="s">
        <v>202</v>
      </c>
      <c r="AB36" s="36">
        <v>45736</v>
      </c>
      <c r="AC36" s="35" t="s">
        <v>13</v>
      </c>
      <c r="AD36" s="81">
        <v>0.96006564316543097</v>
      </c>
      <c r="AE36" s="82">
        <v>0.50837562456002505</v>
      </c>
      <c r="AF36" s="82">
        <v>0.50600000000000001</v>
      </c>
      <c r="AG36" s="38"/>
      <c r="AI36" s="198" t="s">
        <v>134</v>
      </c>
      <c r="AJ36" s="156">
        <f>_xll.qlCalendarAdvance("TARGET",AJ35,AI36,"mf")</f>
        <v>42864</v>
      </c>
      <c r="AK36" s="201">
        <f>_xll.xlShmInterpRateFwd(curveName,AJ36,,,AJ37)</f>
        <v>-3.342910165462488E-3</v>
      </c>
      <c r="AO36" s="156"/>
      <c r="AT36" s="105"/>
    </row>
    <row r="37" spans="5:46" ht="11.25" customHeight="1" thickBot="1" x14ac:dyDescent="0.25">
      <c r="E37" s="6" t="s">
        <v>90</v>
      </c>
      <c r="F37" s="6"/>
      <c r="G37" s="7" t="s">
        <v>2</v>
      </c>
      <c r="H37" s="8" t="s">
        <v>91</v>
      </c>
      <c r="K37" s="8" t="s">
        <v>4</v>
      </c>
      <c r="M37" s="84">
        <v>46468</v>
      </c>
      <c r="N37" s="85">
        <v>0.92780144094873973</v>
      </c>
      <c r="O37" s="105"/>
      <c r="P37" s="143">
        <f>_xll.xlDateNextFutLIFFE(P36)</f>
        <v>43635</v>
      </c>
      <c r="Q37" s="144" t="str">
        <f>_xll.xlFutCode(P37)</f>
        <v>M9</v>
      </c>
      <c r="R37" s="145" t="e">
        <v>#N/A</v>
      </c>
      <c r="S37" s="146" t="str">
        <f t="shared" si="8"/>
        <v/>
      </c>
      <c r="T37" s="105"/>
      <c r="U37" s="79">
        <f>IF(AND(LEN(AB37)&gt;0,AD37&gt;0),_xll.xlShmInterpDisc(curveName,AB37)+0*TYPE($N$3),"")</f>
        <v>0.9445883549445816</v>
      </c>
      <c r="V37" s="80">
        <f>IF(AND(LEN(AB37)&gt;0,AD37&gt;0),100*_xll.xlShmInterpRate(curveName,2,5,AB37)+0*TYPE($N$3),"")</f>
        <v>0.63224576459635606</v>
      </c>
      <c r="W37" s="33">
        <f t="shared" si="4"/>
        <v>-1.442666925344227E-5</v>
      </c>
      <c r="X37" s="34">
        <f t="shared" si="5"/>
        <v>1.6938898034302152E-2</v>
      </c>
      <c r="Y37" s="35" t="s">
        <v>156</v>
      </c>
      <c r="Z37" s="36">
        <v>42814</v>
      </c>
      <c r="AA37" s="35" t="s">
        <v>202</v>
      </c>
      <c r="AB37" s="36">
        <v>46101</v>
      </c>
      <c r="AC37" s="35" t="s">
        <v>14</v>
      </c>
      <c r="AD37" s="81">
        <v>0.94460278161383504</v>
      </c>
      <c r="AE37" s="82">
        <v>0.63207637561601304</v>
      </c>
      <c r="AF37" s="82">
        <v>0.627</v>
      </c>
      <c r="AG37" s="38"/>
      <c r="AI37" s="198" t="s">
        <v>134</v>
      </c>
      <c r="AJ37" s="156">
        <f>_xll.qlCalendarAdvance("TARGET",AJ36,AI37,"mf")</f>
        <v>42865</v>
      </c>
      <c r="AK37" s="201">
        <f>_xll.xlShmInterpRateFwd(curveName,AJ37,,,AJ38)</f>
        <v>-3.3395853620717128E-3</v>
      </c>
      <c r="AO37" s="156"/>
      <c r="AT37" s="105"/>
    </row>
    <row r="38" spans="5:46" ht="11.25" customHeight="1" x14ac:dyDescent="0.2">
      <c r="E38" s="108" t="str">
        <f t="array" ref="E38:E49">IF(ISNA(R29:R40),"",R29:R40)</f>
        <v>H8</v>
      </c>
      <c r="F38" s="109"/>
      <c r="G38" s="23">
        <v>100.1825</v>
      </c>
      <c r="H38" s="107">
        <v>5.0000000000000002E-5</v>
      </c>
      <c r="J38" s="135">
        <f>J21</f>
        <v>43180</v>
      </c>
      <c r="K38" s="26">
        <f t="shared" ref="K38:K49" si="9">IF(LEN(E38)&gt;0,IF(ISNUMBER(G38),G38,F38)+H38,"-")</f>
        <v>100.18255000000001</v>
      </c>
      <c r="M38" s="84">
        <v>46832</v>
      </c>
      <c r="N38" s="85">
        <v>0.91030956333627899</v>
      </c>
      <c r="O38" s="105"/>
      <c r="P38" s="143">
        <f>_xll.xlDateNextFutLIFFE(P37)</f>
        <v>43726</v>
      </c>
      <c r="Q38" s="144" t="str">
        <f>_xll.xlFutCode(P38)</f>
        <v>U9</v>
      </c>
      <c r="R38" s="145" t="e">
        <v>#N/A</v>
      </c>
      <c r="S38" s="146" t="str">
        <f t="shared" si="8"/>
        <v/>
      </c>
      <c r="T38" s="105"/>
      <c r="U38" s="79">
        <f>IF(AND(LEN(AB38)&gt;0,AD38&gt;0),_xll.xlShmInterpDisc(curveName,AB38)+0*TYPE($N$3),"")</f>
        <v>0.92780144094873973</v>
      </c>
      <c r="V38" s="80">
        <f>IF(AND(LEN(AB38)&gt;0,AD38&gt;0),100*_xll.xlShmInterpRate(curveName,2,5,AB38)+0*TYPE($N$3),"")</f>
        <v>0.74773646140900729</v>
      </c>
      <c r="W38" s="33">
        <f t="shared" si="4"/>
        <v>-2.5563230362291023E-5</v>
      </c>
      <c r="X38" s="34">
        <f t="shared" si="5"/>
        <v>2.7491844035931745E-2</v>
      </c>
      <c r="Y38" s="35" t="s">
        <v>156</v>
      </c>
      <c r="Z38" s="36">
        <v>42814</v>
      </c>
      <c r="AA38" s="35" t="s">
        <v>202</v>
      </c>
      <c r="AB38" s="36">
        <v>46468</v>
      </c>
      <c r="AC38" s="35" t="s">
        <v>15</v>
      </c>
      <c r="AD38" s="81">
        <v>0.92782700417910202</v>
      </c>
      <c r="AE38" s="82">
        <v>0.74746154296864797</v>
      </c>
      <c r="AF38" s="82">
        <v>0.73899999999999999</v>
      </c>
      <c r="AG38" s="38"/>
      <c r="AI38" s="198" t="s">
        <v>134</v>
      </c>
      <c r="AJ38" s="156">
        <f>_xll.qlCalendarAdvance("TARGET",AJ37,AI38,"mf")</f>
        <v>42866</v>
      </c>
      <c r="AK38" s="201">
        <f>_xll.xlShmInterpRateFwd(curveName,AJ38,,,AJ39)</f>
        <v>-3.3364733508175776E-3</v>
      </c>
      <c r="AO38" s="156"/>
      <c r="AT38" s="105"/>
    </row>
    <row r="39" spans="5:46" ht="11.25" customHeight="1" x14ac:dyDescent="0.2">
      <c r="E39" s="108" t="str">
        <v>M8</v>
      </c>
      <c r="F39" s="112"/>
      <c r="G39" s="24">
        <v>100.1375</v>
      </c>
      <c r="H39" s="113">
        <v>1E-3</v>
      </c>
      <c r="J39" s="131">
        <f>_xll.xlDateNextFutLIFFE(J38)</f>
        <v>43271</v>
      </c>
      <c r="K39" s="44">
        <f t="shared" si="9"/>
        <v>100.13850000000001</v>
      </c>
      <c r="M39" s="84">
        <v>47197</v>
      </c>
      <c r="N39" s="85">
        <v>0.8924414156181748</v>
      </c>
      <c r="O39" s="105"/>
      <c r="P39" s="143">
        <f>_xll.xlDateNextFutLIFFE(P38)</f>
        <v>43817</v>
      </c>
      <c r="Q39" s="144" t="str">
        <f>_xll.xlFutCode(P39)</f>
        <v>Z9</v>
      </c>
      <c r="R39" s="145" t="e">
        <v>#N/A</v>
      </c>
      <c r="S39" s="146" t="str">
        <f t="shared" si="8"/>
        <v/>
      </c>
      <c r="T39" s="105"/>
      <c r="U39" s="79">
        <f>IF(AND(LEN(AB39)&gt;0,AD39&gt;0),_xll.xlShmInterpDisc(curveName,AB39)+0*TYPE($N$3),"")</f>
        <v>0.91030956333627899</v>
      </c>
      <c r="V39" s="80">
        <f>IF(AND(LEN(AB39)&gt;0,AD39&gt;0),100*_xll.xlShmInterpRate(curveName,2,5,AB39)+0*TYPE($N$3),"")</f>
        <v>0.85279098974374368</v>
      </c>
      <c r="W39" s="33">
        <f t="shared" si="4"/>
        <v>-3.900677143797715E-5</v>
      </c>
      <c r="X39" s="34">
        <f t="shared" si="5"/>
        <v>3.888592139056346E-2</v>
      </c>
      <c r="Y39" s="35" t="s">
        <v>156</v>
      </c>
      <c r="Z39" s="36">
        <v>42814</v>
      </c>
      <c r="AA39" s="35" t="s">
        <v>202</v>
      </c>
      <c r="AB39" s="36">
        <v>46832</v>
      </c>
      <c r="AC39" s="35" t="s">
        <v>23</v>
      </c>
      <c r="AD39" s="81">
        <v>0.91034857010771697</v>
      </c>
      <c r="AE39" s="82">
        <v>0.85240213052983804</v>
      </c>
      <c r="AF39" s="82">
        <v>0.84026818599999997</v>
      </c>
      <c r="AG39" s="38"/>
      <c r="AI39" s="198" t="s">
        <v>134</v>
      </c>
      <c r="AJ39" s="156">
        <f>_xll.qlCalendarAdvance("TARGET",AJ38,AI39,"mf")</f>
        <v>42867</v>
      </c>
      <c r="AK39" s="201">
        <f>_xll.xlShmInterpRateFwd(curveName,AJ39,,,AJ40)</f>
        <v>-3.3310307257502498E-3</v>
      </c>
      <c r="AO39" s="156"/>
      <c r="AT39" s="105"/>
    </row>
    <row r="40" spans="5:46" ht="11.25" customHeight="1" x14ac:dyDescent="0.2">
      <c r="E40" s="108" t="str">
        <v>U8</v>
      </c>
      <c r="F40" s="112"/>
      <c r="G40" s="24">
        <v>100.08750000000001</v>
      </c>
      <c r="H40" s="113">
        <v>1.25E-3</v>
      </c>
      <c r="J40" s="131">
        <f>_xll.xlDateNextFutLIFFE(J39)</f>
        <v>43362</v>
      </c>
      <c r="K40" s="44">
        <f t="shared" si="9"/>
        <v>100.08875</v>
      </c>
      <c r="M40" s="84">
        <v>47562</v>
      </c>
      <c r="N40" s="85">
        <v>0.8745544821632909</v>
      </c>
      <c r="O40" s="105"/>
      <c r="P40" s="148">
        <f>_xll.xlDateNextFutLIFFE(P39)</f>
        <v>43908</v>
      </c>
      <c r="Q40" s="149" t="str">
        <f>_xll.xlFutCode(P40)</f>
        <v>H0</v>
      </c>
      <c r="R40" s="150" t="e">
        <v>#N/A</v>
      </c>
      <c r="S40" s="151" t="str">
        <f t="shared" si="8"/>
        <v/>
      </c>
      <c r="T40" s="105"/>
      <c r="U40" s="79">
        <f>IF(AND(LEN(AB40)&gt;0,AD40&gt;0),_xll.xlShmInterpDisc(curveName,AB40)+0*TYPE($N$3),"")</f>
        <v>0.8924414156181748</v>
      </c>
      <c r="V40" s="80">
        <f>IF(AND(LEN(AB40)&gt;0,AD40&gt;0),100*_xll.xlShmInterpRate(curveName,2,5,AB40)+0*TYPE($N$3),"")</f>
        <v>0.9467736268534489</v>
      </c>
      <c r="W40" s="33">
        <f t="shared" si="4"/>
        <v>-5.287090571115538E-5</v>
      </c>
      <c r="X40" s="34">
        <f t="shared" si="5"/>
        <v>4.9288931068092179E-2</v>
      </c>
      <c r="Y40" s="35" t="s">
        <v>156</v>
      </c>
      <c r="Z40" s="36">
        <v>42814</v>
      </c>
      <c r="AA40" s="35" t="s">
        <v>202</v>
      </c>
      <c r="AB40" s="36">
        <v>47197</v>
      </c>
      <c r="AC40" s="35" t="s">
        <v>24</v>
      </c>
      <c r="AD40" s="81">
        <v>0.89249428652388596</v>
      </c>
      <c r="AE40" s="82">
        <v>0.94628073754276798</v>
      </c>
      <c r="AF40" s="82">
        <v>0.93</v>
      </c>
      <c r="AG40" s="38"/>
      <c r="AI40" s="198" t="s">
        <v>134</v>
      </c>
      <c r="AJ40" s="156">
        <f>_xll.qlCalendarAdvance("TARGET",AJ39,AI40,"mf")</f>
        <v>42870</v>
      </c>
      <c r="AK40" s="201">
        <f>_xll.xlShmInterpRateFwd(curveName,AJ40,,,AJ41)</f>
        <v>-3.3265631869209234E-3</v>
      </c>
      <c r="AO40" s="156"/>
      <c r="AT40" s="105"/>
    </row>
    <row r="41" spans="5:46" ht="11.25" customHeight="1" x14ac:dyDescent="0.2">
      <c r="E41" s="108" t="str">
        <v>Z8</v>
      </c>
      <c r="F41" s="112"/>
      <c r="G41" s="24">
        <v>100.03749999999999</v>
      </c>
      <c r="H41" s="113">
        <v>2E-3</v>
      </c>
      <c r="J41" s="131">
        <f>_xll.xlDateNextFutLIFFE(J40)</f>
        <v>43453</v>
      </c>
      <c r="K41" s="44">
        <f t="shared" si="9"/>
        <v>100.03949999999999</v>
      </c>
      <c r="M41" s="84">
        <v>47927</v>
      </c>
      <c r="N41" s="85">
        <v>0.85703749936472506</v>
      </c>
      <c r="O41" s="105"/>
      <c r="P41" s="152"/>
      <c r="Q41" s="110"/>
      <c r="R41" s="110"/>
      <c r="T41" s="105"/>
      <c r="U41" s="79" t="e">
        <f>IF(AND(LEN(AB41)&gt;0,AD41&gt;0),_xll.xlShmInterpDisc(curveName,AB41)+0*TYPE($N$3),"")</f>
        <v>#VALUE!</v>
      </c>
      <c r="V41" s="80" t="e">
        <f>IF(AND(LEN(AB41)&gt;0,AD41&gt;0),100*_xll.xlShmInterpRate(curveName,2,5,AB41)+0*TYPE($N$3),"")</f>
        <v>#VALUE!</v>
      </c>
      <c r="W41" s="33" t="e">
        <f t="shared" si="4"/>
        <v>#VALUE!</v>
      </c>
      <c r="X41" s="34" t="e">
        <f t="shared" si="5"/>
        <v>#VALUE!</v>
      </c>
      <c r="Y41" s="35" t="s">
        <v>156</v>
      </c>
      <c r="Z41" s="36">
        <v>42814</v>
      </c>
      <c r="AA41" s="35" t="s">
        <v>202</v>
      </c>
      <c r="AB41" s="36">
        <v>11037</v>
      </c>
      <c r="AC41" s="35" t="s">
        <v>25</v>
      </c>
      <c r="AD41" s="81">
        <v>0.87462325295268795</v>
      </c>
      <c r="AE41" s="82">
        <v>1.0289593748078001</v>
      </c>
      <c r="AF41" s="82">
        <v>1.0084994970000001</v>
      </c>
      <c r="AG41" s="38"/>
      <c r="AI41" s="198" t="s">
        <v>134</v>
      </c>
      <c r="AJ41" s="156">
        <f>_xll.qlCalendarAdvance("TARGET",AJ40,AI41,"mf")</f>
        <v>42871</v>
      </c>
      <c r="AK41" s="201">
        <f>_xll.xlShmInterpRateFwd(curveName,AJ41,,,AJ42)</f>
        <v>-3.3248226057405544E-3</v>
      </c>
      <c r="AO41" s="156"/>
      <c r="AT41" s="105"/>
    </row>
    <row r="42" spans="5:46" ht="11.25" customHeight="1" x14ac:dyDescent="0.2">
      <c r="E42" s="108" t="str">
        <v>H9</v>
      </c>
      <c r="F42" s="112"/>
      <c r="G42" s="24">
        <v>99.982500000000002</v>
      </c>
      <c r="H42" s="113">
        <v>2.5000000000000001E-3</v>
      </c>
      <c r="J42" s="131">
        <f>_xll.xlDateNextFutLIFFE(J41)</f>
        <v>43544</v>
      </c>
      <c r="K42" s="44">
        <f t="shared" si="9"/>
        <v>99.984999999999999</v>
      </c>
      <c r="M42" s="84">
        <v>48295</v>
      </c>
      <c r="N42" s="85">
        <v>0.83995827147017943</v>
      </c>
      <c r="O42" s="105"/>
      <c r="P42" s="105"/>
      <c r="Q42" s="110"/>
      <c r="R42" s="110"/>
      <c r="T42" s="105"/>
      <c r="U42" s="79" t="e">
        <f>IF(AND(LEN(AB42)&gt;0,AD42&gt;0),_xll.xlShmInterpDisc(curveName,AB42)+0*TYPE($N$3),"")</f>
        <v>#VALUE!</v>
      </c>
      <c r="V42" s="80" t="e">
        <f>IF(AND(LEN(AB42)&gt;0,AD42&gt;0),100*_xll.xlShmInterpRate(curveName,2,5,AB42)+0*TYPE($N$3),"")</f>
        <v>#VALUE!</v>
      </c>
      <c r="W42" s="33" t="e">
        <f t="shared" si="4"/>
        <v>#VALUE!</v>
      </c>
      <c r="X42" s="34" t="e">
        <f t="shared" si="5"/>
        <v>#VALUE!</v>
      </c>
      <c r="Y42" s="35" t="s">
        <v>156</v>
      </c>
      <c r="Z42" s="36">
        <v>42814</v>
      </c>
      <c r="AA42" s="35" t="s">
        <v>202</v>
      </c>
      <c r="AB42" s="36">
        <v>11402</v>
      </c>
      <c r="AC42" s="35" t="s">
        <v>26</v>
      </c>
      <c r="AD42" s="81">
        <v>0.85712214781269802</v>
      </c>
      <c r="AE42" s="82">
        <v>1.0997423679221801</v>
      </c>
      <c r="AF42" s="82">
        <v>1.0753449230000001</v>
      </c>
      <c r="AG42" s="38"/>
      <c r="AI42" s="198" t="s">
        <v>134</v>
      </c>
      <c r="AJ42" s="156">
        <f>_xll.qlCalendarAdvance("TARGET",AJ41,AI42,"mf")</f>
        <v>42872</v>
      </c>
      <c r="AK42" s="201">
        <f>_xll.xlShmInterpRateFwd(curveName,AJ42,,,AJ43)</f>
        <v>-3.3234178042737743E-3</v>
      </c>
      <c r="AO42" s="156"/>
      <c r="AT42" s="105"/>
    </row>
    <row r="43" spans="5:46" ht="11.25" customHeight="1" x14ac:dyDescent="0.25">
      <c r="E43" s="108" t="str">
        <v>M9</v>
      </c>
      <c r="F43" s="112"/>
      <c r="G43" s="153">
        <v>99.927499999999995</v>
      </c>
      <c r="H43" s="113">
        <v>3.5000000000000001E-3</v>
      </c>
      <c r="J43" s="131">
        <f>_xll.xlDateNextFutLIFFE(J42)</f>
        <v>43635</v>
      </c>
      <c r="K43" s="44">
        <f t="shared" si="9"/>
        <v>99.930999999999997</v>
      </c>
      <c r="M43" s="84">
        <v>48659</v>
      </c>
      <c r="N43" s="85">
        <v>0.82341065283619874</v>
      </c>
      <c r="O43" s="105"/>
      <c r="P43" s="105"/>
      <c r="Q43" s="110"/>
      <c r="R43" s="110"/>
      <c r="T43" s="105"/>
      <c r="U43" s="79" t="e">
        <f>IF(AND(LEN(AB43)&gt;0,AD43&gt;0),_xll.xlShmInterpDisc(curveName,AB43)+0*TYPE($N$3),"")</f>
        <v>#VALUE!</v>
      </c>
      <c r="V43" s="80" t="e">
        <f>IF(AND(LEN(AB43)&gt;0,AD43&gt;0),100*_xll.xlShmInterpRate(curveName,2,5,AB43)+0*TYPE($N$3),"")</f>
        <v>#VALUE!</v>
      </c>
      <c r="W43" s="33" t="e">
        <f t="shared" si="4"/>
        <v>#VALUE!</v>
      </c>
      <c r="X43" s="34" t="e">
        <f t="shared" si="5"/>
        <v>#VALUE!</v>
      </c>
      <c r="Y43" s="35" t="s">
        <v>156</v>
      </c>
      <c r="Z43" s="36">
        <v>42814</v>
      </c>
      <c r="AA43" s="35" t="s">
        <v>202</v>
      </c>
      <c r="AB43" s="36">
        <v>11770</v>
      </c>
      <c r="AC43" s="35" t="s">
        <v>16</v>
      </c>
      <c r="AD43" s="81">
        <v>0.84005732421246104</v>
      </c>
      <c r="AE43" s="82">
        <v>1.1597826512771801</v>
      </c>
      <c r="AF43" s="82">
        <v>1.1319999999999999</v>
      </c>
      <c r="AG43" s="38"/>
      <c r="AH43" s="1"/>
      <c r="AI43" s="198" t="s">
        <v>134</v>
      </c>
      <c r="AJ43" s="156">
        <f>_xll.qlCalendarAdvance("TARGET",AJ42,AI43,"mf")</f>
        <v>42873</v>
      </c>
      <c r="AK43" s="201">
        <f>_xll.xlShmInterpRateFwd(curveName,AJ43,,,AJ44)</f>
        <v>-3.3223692804615602E-3</v>
      </c>
      <c r="AO43" s="156"/>
      <c r="AT43" s="105"/>
    </row>
    <row r="44" spans="5:46" ht="11.25" customHeight="1" x14ac:dyDescent="0.25">
      <c r="E44" s="108" t="str">
        <v>U9</v>
      </c>
      <c r="F44" s="112"/>
      <c r="G44" s="24">
        <v>99.872500000000002</v>
      </c>
      <c r="H44" s="113">
        <v>3.5000000000000001E-3</v>
      </c>
      <c r="J44" s="131">
        <f>_xll.xlDateNextFutLIFFE(J43)</f>
        <v>43726</v>
      </c>
      <c r="K44" s="44">
        <f t="shared" si="9"/>
        <v>99.876000000000005</v>
      </c>
      <c r="M44" s="84">
        <v>49023</v>
      </c>
      <c r="N44" s="85">
        <v>0.80731921121764538</v>
      </c>
      <c r="O44" s="105"/>
      <c r="P44" s="105"/>
      <c r="Q44" s="110"/>
      <c r="R44" s="110"/>
      <c r="T44" s="105"/>
      <c r="U44" s="79" t="e">
        <f>IF(AND(LEN(AB44)&gt;0,AD44&gt;0),_xll.xlShmInterpDisc(curveName,AB44)+0*TYPE($N$3),"")</f>
        <v>#VALUE!</v>
      </c>
      <c r="V44" s="80" t="e">
        <f>IF(AND(LEN(AB44)&gt;0,AD44&gt;0),100*_xll.xlShmInterpRate(curveName,2,5,AB44)+0*TYPE($N$3),"")</f>
        <v>#VALUE!</v>
      </c>
      <c r="W44" s="33" t="e">
        <f t="shared" si="4"/>
        <v>#VALUE!</v>
      </c>
      <c r="X44" s="34" t="e">
        <f t="shared" si="5"/>
        <v>#VALUE!</v>
      </c>
      <c r="Y44" s="35" t="s">
        <v>156</v>
      </c>
      <c r="Z44" s="36">
        <v>42814</v>
      </c>
      <c r="AA44" s="35" t="s">
        <v>202</v>
      </c>
      <c r="AB44" s="36">
        <v>12134</v>
      </c>
      <c r="AC44" s="35" t="s">
        <v>27</v>
      </c>
      <c r="AD44" s="81">
        <v>0.82352272815346395</v>
      </c>
      <c r="AE44" s="82">
        <v>1.2116585323124101</v>
      </c>
      <c r="AF44" s="82">
        <v>1.1805686419999999</v>
      </c>
      <c r="AG44" s="38"/>
      <c r="AH44" s="1"/>
      <c r="AI44" s="198" t="s">
        <v>134</v>
      </c>
      <c r="AJ44" s="156">
        <f>_xll.qlCalendarAdvance("TARGET",AJ43,AI44,"mf")</f>
        <v>42874</v>
      </c>
      <c r="AK44" s="201">
        <f>_xll.xlShmInterpRateFwd(curveName,AJ44,,,AJ45)</f>
        <v>-3.321532088100934E-3</v>
      </c>
      <c r="AO44" s="156"/>
      <c r="AT44" s="105"/>
    </row>
    <row r="45" spans="5:46" ht="11.25" customHeight="1" x14ac:dyDescent="0.25">
      <c r="E45" s="108" t="str">
        <v/>
      </c>
      <c r="F45" s="112"/>
      <c r="G45" s="24"/>
      <c r="H45" s="113"/>
      <c r="J45" s="131">
        <f>_xll.xlDateNextFutLIFFE(J44)</f>
        <v>43817</v>
      </c>
      <c r="K45" s="44" t="str">
        <f t="shared" si="9"/>
        <v>-</v>
      </c>
      <c r="M45" s="84">
        <v>49388</v>
      </c>
      <c r="N45" s="85">
        <v>0.79196408558145026</v>
      </c>
      <c r="O45" s="105"/>
      <c r="P45" s="105"/>
      <c r="Q45" s="110"/>
      <c r="R45" s="110"/>
      <c r="T45" s="105"/>
      <c r="U45" s="79" t="e">
        <f>IF(AND(LEN(AB45)&gt;0,AD45&gt;0),_xll.xlShmInterpDisc(curveName,AB45)+0*TYPE($N$3),"")</f>
        <v>#VALUE!</v>
      </c>
      <c r="V45" s="80" t="e">
        <f>IF(AND(LEN(AB45)&gt;0,AD45&gt;0),100*_xll.xlShmInterpRate(curveName,2,5,AB45)+0*TYPE($N$3),"")</f>
        <v>#VALUE!</v>
      </c>
      <c r="W45" s="33" t="e">
        <f t="shared" si="4"/>
        <v>#VALUE!</v>
      </c>
      <c r="X45" s="34" t="e">
        <f t="shared" si="5"/>
        <v>#VALUE!</v>
      </c>
      <c r="Y45" s="35" t="s">
        <v>156</v>
      </c>
      <c r="Z45" s="36">
        <v>42814</v>
      </c>
      <c r="AA45" s="35" t="s">
        <v>202</v>
      </c>
      <c r="AB45" s="36">
        <v>12498</v>
      </c>
      <c r="AC45" s="35" t="s">
        <v>28</v>
      </c>
      <c r="AD45" s="81">
        <v>0.80744289006219605</v>
      </c>
      <c r="AE45" s="82">
        <v>1.2565150012903901</v>
      </c>
      <c r="AF45" s="82">
        <v>1.2224368130000001</v>
      </c>
      <c r="AG45" s="38"/>
      <c r="AH45" s="1"/>
      <c r="AI45" s="198" t="s">
        <v>134</v>
      </c>
      <c r="AJ45" s="156">
        <f>_xll.qlCalendarAdvance("TARGET",AJ44,AI45,"mf")</f>
        <v>42877</v>
      </c>
      <c r="AK45" s="201">
        <f>_xll.xlShmInterpRateFwd(curveName,AJ45,,,AJ46)</f>
        <v>-3.3227326335808741E-3</v>
      </c>
      <c r="AO45" s="156"/>
      <c r="AT45" s="105"/>
    </row>
    <row r="46" spans="5:46" ht="11.25" customHeight="1" x14ac:dyDescent="0.25">
      <c r="E46" s="108" t="str">
        <v/>
      </c>
      <c r="F46" s="112"/>
      <c r="G46" s="24"/>
      <c r="H46" s="113"/>
      <c r="J46" s="131">
        <f>_xll.xlDateNextFutLIFFE(J45)</f>
        <v>43908</v>
      </c>
      <c r="K46" s="44" t="str">
        <f t="shared" si="9"/>
        <v>-</v>
      </c>
      <c r="M46" s="84">
        <v>49754</v>
      </c>
      <c r="N46" s="85">
        <v>0.77726170338579281</v>
      </c>
      <c r="O46" s="105"/>
      <c r="P46" s="105"/>
      <c r="Q46" s="110"/>
      <c r="R46" s="110"/>
      <c r="T46" s="105"/>
      <c r="U46" s="79" t="e">
        <f>IF(AND(LEN(AB46)&gt;0,AD46&gt;0),_xll.xlShmInterpDisc(curveName,AB46)+0*TYPE($N$3),"")</f>
        <v>#VALUE!</v>
      </c>
      <c r="V46" s="80" t="e">
        <f>IF(AND(LEN(AB46)&gt;0,AD46&gt;0),100*_xll.xlShmInterpRate(curveName,2,5,AB46)+0*TYPE($N$3),"")</f>
        <v>#VALUE!</v>
      </c>
      <c r="W46" s="33" t="e">
        <f t="shared" si="4"/>
        <v>#VALUE!</v>
      </c>
      <c r="X46" s="34" t="e">
        <f t="shared" si="5"/>
        <v>#VALUE!</v>
      </c>
      <c r="Y46" s="35" t="s">
        <v>156</v>
      </c>
      <c r="Z46" s="36">
        <v>42814</v>
      </c>
      <c r="AA46" s="35" t="s">
        <v>202</v>
      </c>
      <c r="AB46" s="36">
        <v>12863</v>
      </c>
      <c r="AC46" s="35" t="s">
        <v>29</v>
      </c>
      <c r="AD46" s="81">
        <v>0.79209776201081805</v>
      </c>
      <c r="AE46" s="82">
        <v>1.29326113004896</v>
      </c>
      <c r="AF46" s="82">
        <v>1.2567843030000001</v>
      </c>
      <c r="AG46" s="38"/>
      <c r="AH46" s="1"/>
      <c r="AI46" s="198" t="s">
        <v>134</v>
      </c>
      <c r="AJ46" s="156">
        <f>_xll.qlCalendarAdvance("TARGET",AJ45,AI46,"mf")</f>
        <v>42878</v>
      </c>
      <c r="AK46" s="201">
        <f>_xll.xlShmInterpRateFwd(curveName,AJ46,,,AJ47)</f>
        <v>-3.3245921102647773E-3</v>
      </c>
      <c r="AO46" s="156"/>
      <c r="AT46" s="105"/>
    </row>
    <row r="47" spans="5:46" ht="11.25" customHeight="1" x14ac:dyDescent="0.25">
      <c r="E47" s="108" t="str">
        <v/>
      </c>
      <c r="F47" s="112"/>
      <c r="G47" s="24"/>
      <c r="H47" s="113"/>
      <c r="J47" s="131">
        <f>_xll.xlDateNextFutLIFFE(J46)</f>
        <v>43999</v>
      </c>
      <c r="K47" s="44" t="str">
        <f t="shared" si="9"/>
        <v>-</v>
      </c>
      <c r="M47" s="84">
        <v>50119</v>
      </c>
      <c r="N47" s="85">
        <v>0.76335354695391933</v>
      </c>
      <c r="O47" s="105"/>
      <c r="P47" s="105"/>
      <c r="Q47" s="110"/>
      <c r="R47" s="110"/>
      <c r="T47" s="105"/>
      <c r="U47" s="79" t="e">
        <f>IF(AND(LEN(AB47)&gt;0,AD47&gt;0),_xll.xlShmInterpDisc(curveName,AB47)+0*TYPE($N$3),"")</f>
        <v>#VALUE!</v>
      </c>
      <c r="V47" s="80" t="e">
        <f>IF(AND(LEN(AB47)&gt;0,AD47&gt;0),100*_xll.xlShmInterpRate(curveName,2,5,AB47)+0*TYPE($N$3),"")</f>
        <v>#VALUE!</v>
      </c>
      <c r="W47" s="33" t="e">
        <f t="shared" si="4"/>
        <v>#VALUE!</v>
      </c>
      <c r="X47" s="34" t="e">
        <f t="shared" si="5"/>
        <v>#VALUE!</v>
      </c>
      <c r="Y47" s="35" t="s">
        <v>156</v>
      </c>
      <c r="Z47" s="36">
        <v>42814</v>
      </c>
      <c r="AA47" s="35" t="s">
        <v>202</v>
      </c>
      <c r="AB47" s="36">
        <v>13229</v>
      </c>
      <c r="AC47" s="35" t="s">
        <v>30</v>
      </c>
      <c r="AD47" s="81">
        <v>0.77740430430144003</v>
      </c>
      <c r="AE47" s="82">
        <v>1.32351777336823</v>
      </c>
      <c r="AF47" s="82">
        <v>1.2853127950000001</v>
      </c>
      <c r="AG47" s="38"/>
      <c r="AH47" s="1"/>
      <c r="AI47" s="198" t="s">
        <v>134</v>
      </c>
      <c r="AJ47" s="156">
        <f>_xll.qlCalendarAdvance("TARGET",AJ46,AI47,"mf")</f>
        <v>42879</v>
      </c>
      <c r="AK47" s="201">
        <f>_xll.xlShmInterpRateFwd(curveName,AJ47,,,AJ48)</f>
        <v>-3.326380340199774E-3</v>
      </c>
      <c r="AO47" s="156"/>
      <c r="AT47" s="105"/>
    </row>
    <row r="48" spans="5:46" ht="11.25" customHeight="1" x14ac:dyDescent="0.25">
      <c r="E48" s="108" t="str">
        <v/>
      </c>
      <c r="F48" s="112"/>
      <c r="G48" s="24"/>
      <c r="H48" s="113"/>
      <c r="J48" s="131">
        <f>_xll.xlDateNextFutLIFFE(J47)</f>
        <v>44090</v>
      </c>
      <c r="K48" s="44" t="str">
        <f t="shared" si="9"/>
        <v>-</v>
      </c>
      <c r="M48" s="84">
        <v>50486</v>
      </c>
      <c r="N48" s="85">
        <v>0.74977035459551433</v>
      </c>
      <c r="O48" s="105"/>
      <c r="P48" s="105"/>
      <c r="Q48" s="110"/>
      <c r="R48" s="110"/>
      <c r="T48" s="105"/>
      <c r="U48" s="79" t="e">
        <f>IF(AND(LEN(AB48)&gt;0,AD48&gt;0),_xll.xlShmInterpDisc(curveName,AB48)+0*TYPE($N$3),"")</f>
        <v>#VALUE!</v>
      </c>
      <c r="V48" s="80" t="e">
        <f>IF(AND(LEN(AB48)&gt;0,AD48&gt;0),100*_xll.xlShmInterpRate(curveName,2,5,AB48)+0*TYPE($N$3),"")</f>
        <v>#VALUE!</v>
      </c>
      <c r="W48" s="33" t="e">
        <f t="shared" si="4"/>
        <v>#VALUE!</v>
      </c>
      <c r="X48" s="34" t="e">
        <f t="shared" si="5"/>
        <v>#VALUE!</v>
      </c>
      <c r="Y48" s="35" t="s">
        <v>156</v>
      </c>
      <c r="Z48" s="36">
        <v>42814</v>
      </c>
      <c r="AA48" s="35" t="s">
        <v>202</v>
      </c>
      <c r="AB48" s="36">
        <v>13594</v>
      </c>
      <c r="AC48" s="35" t="s">
        <v>17</v>
      </c>
      <c r="AD48" s="81">
        <v>0.76350407771415496</v>
      </c>
      <c r="AE48" s="82">
        <v>1.3475227381978401</v>
      </c>
      <c r="AF48" s="82">
        <v>1.3080000000000001</v>
      </c>
      <c r="AG48" s="38"/>
      <c r="AH48" s="1"/>
      <c r="AI48" s="198" t="s">
        <v>134</v>
      </c>
      <c r="AJ48" s="156">
        <f>_xll.qlCalendarAdvance("TARGET",AJ47,AI48,"mf")</f>
        <v>42880</v>
      </c>
      <c r="AK48" s="201">
        <f>_xll.xlShmInterpRateFwd(curveName,AJ48,,,AJ49)</f>
        <v>-3.3280843708075689E-3</v>
      </c>
      <c r="AO48" s="156"/>
      <c r="AT48" s="105"/>
    </row>
    <row r="49" spans="5:46" ht="11.25" customHeight="1" thickBot="1" x14ac:dyDescent="0.3">
      <c r="E49" s="108" t="str">
        <v/>
      </c>
      <c r="F49" s="112"/>
      <c r="G49" s="24"/>
      <c r="H49" s="113"/>
      <c r="J49" s="147">
        <f>_xll.xlDateNextFutLIFFE(J48)</f>
        <v>44181</v>
      </c>
      <c r="K49" s="118" t="str">
        <f t="shared" si="9"/>
        <v>-</v>
      </c>
      <c r="M49" s="84">
        <v>50850</v>
      </c>
      <c r="N49" s="85">
        <v>0.73680467516852277</v>
      </c>
      <c r="O49" s="105"/>
      <c r="P49" s="105"/>
      <c r="Q49" s="110"/>
      <c r="R49" s="110"/>
      <c r="T49" s="105"/>
      <c r="U49" s="79" t="e">
        <f>IF(AND(LEN(AB49)&gt;0,AD49&gt;0),_xll.xlShmInterpDisc(curveName,AB49)+0*TYPE($N$3),"")</f>
        <v>#VALUE!</v>
      </c>
      <c r="V49" s="80" t="e">
        <f>IF(AND(LEN(AB49)&gt;0,AD49&gt;0),100*_xll.xlShmInterpRate(curveName,2,5,AB49)+0*TYPE($N$3),"")</f>
        <v>#VALUE!</v>
      </c>
      <c r="W49" s="33" t="e">
        <f t="shared" si="4"/>
        <v>#VALUE!</v>
      </c>
      <c r="X49" s="34" t="e">
        <f t="shared" si="5"/>
        <v>#VALUE!</v>
      </c>
      <c r="Y49" s="35" t="s">
        <v>156</v>
      </c>
      <c r="Z49" s="36">
        <v>42814</v>
      </c>
      <c r="AA49" s="35" t="s">
        <v>202</v>
      </c>
      <c r="AB49" s="36">
        <v>13961</v>
      </c>
      <c r="AC49" s="35" t="s">
        <v>31</v>
      </c>
      <c r="AD49" s="81">
        <v>0.74992849293597696</v>
      </c>
      <c r="AE49" s="82">
        <v>1.3684048750451501</v>
      </c>
      <c r="AF49" s="82">
        <v>1.3277762340000001</v>
      </c>
      <c r="AG49" s="38"/>
      <c r="AH49" s="1"/>
      <c r="AI49" s="198" t="s">
        <v>134</v>
      </c>
      <c r="AJ49" s="156">
        <f>_xll.qlCalendarAdvance("TARGET",AJ48,AI49,"mf")</f>
        <v>42881</v>
      </c>
      <c r="AK49" s="201">
        <f>_xll.xlShmInterpRateFwd(curveName,AJ49,,,AJ50)</f>
        <v>-3.3311166055751407E-3</v>
      </c>
      <c r="AO49" s="156"/>
      <c r="AT49" s="105"/>
    </row>
    <row r="50" spans="5:46" ht="11.25" customHeight="1" thickBot="1" x14ac:dyDescent="0.3">
      <c r="M50" s="84">
        <v>51215</v>
      </c>
      <c r="N50" s="85">
        <v>0.7243075323469409</v>
      </c>
      <c r="O50" s="105"/>
      <c r="P50" s="105"/>
      <c r="Q50" s="110"/>
      <c r="R50" s="110"/>
      <c r="T50" s="105"/>
      <c r="U50" s="79" t="e">
        <f>IF(AND(LEN(AB50)&gt;0,AD50&gt;0),_xll.xlShmInterpDisc(curveName,AB50)+0*TYPE($N$3),"")</f>
        <v>#VALUE!</v>
      </c>
      <c r="V50" s="80" t="e">
        <f>IF(AND(LEN(AB50)&gt;0,AD50&gt;0),100*_xll.xlShmInterpRate(curveName,2,5,AB50)+0*TYPE($N$3),"")</f>
        <v>#VALUE!</v>
      </c>
      <c r="W50" s="33" t="e">
        <f t="shared" si="4"/>
        <v>#VALUE!</v>
      </c>
      <c r="X50" s="34" t="e">
        <f t="shared" si="5"/>
        <v>#VALUE!</v>
      </c>
      <c r="Y50" s="35" t="s">
        <v>156</v>
      </c>
      <c r="Z50" s="36">
        <v>42814</v>
      </c>
      <c r="AA50" s="35" t="s">
        <v>202</v>
      </c>
      <c r="AB50" s="36">
        <v>14325</v>
      </c>
      <c r="AC50" s="35" t="s">
        <v>32</v>
      </c>
      <c r="AD50" s="81">
        <v>0.73696954072250198</v>
      </c>
      <c r="AE50" s="82">
        <v>1.3855868343194</v>
      </c>
      <c r="AF50" s="82">
        <v>1.3441904010000001</v>
      </c>
      <c r="AG50" s="38"/>
      <c r="AH50" s="1"/>
      <c r="AI50" s="198" t="s">
        <v>134</v>
      </c>
      <c r="AJ50" s="156">
        <f>_xll.qlCalendarAdvance("TARGET",AJ49,AI50,"mf")</f>
        <v>42884</v>
      </c>
      <c r="AK50" s="201">
        <f>_xll.xlShmInterpRateFwd(curveName,AJ50,,,AJ51)</f>
        <v>-3.3337994560308721E-3</v>
      </c>
      <c r="AO50" s="156"/>
      <c r="AT50" s="105"/>
    </row>
    <row r="51" spans="5:46" ht="11.25" customHeight="1" thickBot="1" x14ac:dyDescent="0.3">
      <c r="E51" s="6" t="s">
        <v>93</v>
      </c>
      <c r="F51" s="6"/>
      <c r="G51" s="7" t="s">
        <v>2</v>
      </c>
      <c r="H51" s="8" t="s">
        <v>3</v>
      </c>
      <c r="K51" s="8" t="s">
        <v>4</v>
      </c>
      <c r="M51" s="84">
        <v>51580</v>
      </c>
      <c r="N51" s="85">
        <v>0.71232101023974004</v>
      </c>
      <c r="O51" s="105"/>
      <c r="P51" s="105"/>
      <c r="Q51" s="110"/>
      <c r="R51" s="110"/>
      <c r="T51" s="105"/>
      <c r="U51" s="79" t="e">
        <f>IF(AND(LEN(AB51)&gt;0,AD51&gt;0),_xll.xlShmInterpDisc(curveName,AB51)+0*TYPE($N$3),"")</f>
        <v>#VALUE!</v>
      </c>
      <c r="V51" s="80" t="e">
        <f>IF(AND(LEN(AB51)&gt;0,AD51&gt;0),100*_xll.xlShmInterpRate(curveName,2,5,AB51)+0*TYPE($N$3),"")</f>
        <v>#VALUE!</v>
      </c>
      <c r="W51" s="33" t="e">
        <f t="shared" si="4"/>
        <v>#VALUE!</v>
      </c>
      <c r="X51" s="34" t="e">
        <f t="shared" si="5"/>
        <v>#VALUE!</v>
      </c>
      <c r="Y51" s="35" t="s">
        <v>156</v>
      </c>
      <c r="Z51" s="36">
        <v>42814</v>
      </c>
      <c r="AA51" s="35" t="s">
        <v>202</v>
      </c>
      <c r="AB51" s="36">
        <v>14690</v>
      </c>
      <c r="AC51" s="35" t="s">
        <v>33</v>
      </c>
      <c r="AD51" s="81">
        <v>0.72447802417165097</v>
      </c>
      <c r="AE51" s="82">
        <v>1.3996538403571199</v>
      </c>
      <c r="AF51" s="82">
        <v>1.357940854</v>
      </c>
      <c r="AG51" s="38"/>
      <c r="AH51" s="1"/>
      <c r="AI51" s="198" t="s">
        <v>134</v>
      </c>
      <c r="AJ51" s="156">
        <f>_xll.qlCalendarAdvance("TARGET",AJ50,AI51,"mf")</f>
        <v>42885</v>
      </c>
      <c r="AK51" s="201">
        <f>_xll.xlShmInterpRateFwd(curveName,AJ51,,,AJ52)</f>
        <v>-3.3348882062017187E-3</v>
      </c>
      <c r="AO51" s="156"/>
      <c r="AT51" s="105"/>
    </row>
    <row r="52" spans="5:46" ht="11.25" customHeight="1" thickBot="1" x14ac:dyDescent="0.3">
      <c r="E52" s="106" t="str">
        <f>indexID&amp;"D="</f>
        <v>EURIBOR3MD=</v>
      </c>
      <c r="F52" s="22"/>
      <c r="G52" s="23">
        <v>-0.32900000000000001</v>
      </c>
      <c r="H52" s="107"/>
      <c r="K52" s="118">
        <f>IF(LEN(E52)&gt;0,IF(ISNUMBER(G52),G52,F52)+H52,"-")</f>
        <v>-0.32900000000000001</v>
      </c>
      <c r="M52" s="84">
        <v>51945</v>
      </c>
      <c r="N52" s="85">
        <v>0.70076842502780656</v>
      </c>
      <c r="O52" s="105"/>
      <c r="P52" s="105"/>
      <c r="Q52" s="110"/>
      <c r="R52" s="110"/>
      <c r="T52" s="105"/>
      <c r="U52" s="79" t="e">
        <f>IF(AND(LEN(AB52)&gt;0,AD52&gt;0),_xll.xlShmInterpDisc(curveName,AB52)+0*TYPE($N$3),"")</f>
        <v>#VALUE!</v>
      </c>
      <c r="V52" s="80" t="e">
        <f>IF(AND(LEN(AB52)&gt;0,AD52&gt;0),100*_xll.xlShmInterpRate(curveName,2,5,AB52)+0*TYPE($N$3),"")</f>
        <v>#VALUE!</v>
      </c>
      <c r="W52" s="33" t="e">
        <f t="shared" si="4"/>
        <v>#VALUE!</v>
      </c>
      <c r="X52" s="34" t="e">
        <f t="shared" si="5"/>
        <v>#VALUE!</v>
      </c>
      <c r="Y52" s="35" t="s">
        <v>156</v>
      </c>
      <c r="Z52" s="36">
        <v>42814</v>
      </c>
      <c r="AA52" s="35" t="s">
        <v>202</v>
      </c>
      <c r="AB52" s="36">
        <v>15055</v>
      </c>
      <c r="AC52" s="35" t="s">
        <v>34</v>
      </c>
      <c r="AD52" s="81">
        <v>0.71249552814899297</v>
      </c>
      <c r="AE52" s="82">
        <v>1.41081299596941</v>
      </c>
      <c r="AF52" s="82">
        <v>1.3689652029999999</v>
      </c>
      <c r="AG52" s="38"/>
      <c r="AH52" s="1"/>
      <c r="AI52" s="198" t="s">
        <v>134</v>
      </c>
      <c r="AJ52" s="156">
        <f>_xll.qlCalendarAdvance("TARGET",AJ51,AI52,"mf")</f>
        <v>42886</v>
      </c>
      <c r="AK52" s="201">
        <f>_xll.xlShmInterpRateFwd(curveName,AJ52,,,AJ53)</f>
        <v>-3.3358150434449948E-3</v>
      </c>
      <c r="AO52" s="156"/>
      <c r="AT52" s="105"/>
    </row>
    <row r="53" spans="5:46" ht="11.25" customHeight="1" thickBot="1" x14ac:dyDescent="0.3">
      <c r="M53" s="84">
        <v>52310</v>
      </c>
      <c r="N53" s="85">
        <v>0.68959559115071878</v>
      </c>
      <c r="O53" s="105"/>
      <c r="P53" s="105"/>
      <c r="Q53" s="110"/>
      <c r="R53" s="110"/>
      <c r="T53" s="105"/>
      <c r="U53" s="79" t="e">
        <f>IF(AND(LEN(AB53)&gt;0,AD53&gt;0),_xll.xlShmInterpDisc(curveName,AB53)+0*TYPE($N$3),"")</f>
        <v>#VALUE!</v>
      </c>
      <c r="V53" s="80" t="e">
        <f>IF(AND(LEN(AB53)&gt;0,AD53&gt;0),100*_xll.xlShmInterpRate(curveName,2,5,AB53)+0*TYPE($N$3),"")</f>
        <v>#VALUE!</v>
      </c>
      <c r="W53" s="33" t="e">
        <f t="shared" si="4"/>
        <v>#VALUE!</v>
      </c>
      <c r="X53" s="34" t="e">
        <f t="shared" si="5"/>
        <v>#VALUE!</v>
      </c>
      <c r="Y53" s="35" t="s">
        <v>156</v>
      </c>
      <c r="Z53" s="36">
        <v>42814</v>
      </c>
      <c r="AA53" s="35" t="s">
        <v>202</v>
      </c>
      <c r="AB53" s="36">
        <v>15420</v>
      </c>
      <c r="AC53" s="35" t="s">
        <v>18</v>
      </c>
      <c r="AD53" s="81">
        <v>0.70094594269323196</v>
      </c>
      <c r="AE53" s="82">
        <v>1.41974215611038</v>
      </c>
      <c r="AF53" s="82">
        <v>1.3779999999999999</v>
      </c>
      <c r="AG53" s="38"/>
      <c r="AH53" s="1"/>
      <c r="AI53" s="198" t="s">
        <v>134</v>
      </c>
      <c r="AJ53" s="156">
        <f>_xll.qlCalendarAdvance("TARGET",AJ52,AI53,"mf")</f>
        <v>42887</v>
      </c>
      <c r="AK53" s="201">
        <f>_xll.xlShmInterpRateFwd(curveName,AJ53,,,AJ54)</f>
        <v>-3.3365670152644259E-3</v>
      </c>
      <c r="AO53" s="156"/>
      <c r="AT53" s="105"/>
    </row>
    <row r="54" spans="5:46" ht="11.25" customHeight="1" thickBot="1" x14ac:dyDescent="0.3">
      <c r="E54" s="6" t="s">
        <v>94</v>
      </c>
      <c r="F54" s="6"/>
      <c r="G54" s="7" t="s">
        <v>2</v>
      </c>
      <c r="H54" s="8" t="s">
        <v>3</v>
      </c>
      <c r="K54" s="8" t="s">
        <v>4</v>
      </c>
      <c r="M54" s="84">
        <v>52677</v>
      </c>
      <c r="N54" s="85">
        <v>0.6787159503391097</v>
      </c>
      <c r="O54" s="105"/>
      <c r="P54" s="105"/>
      <c r="Q54" s="110"/>
      <c r="R54" s="110"/>
      <c r="T54" s="105"/>
      <c r="U54" s="79" t="e">
        <f>IF(AND(LEN(AB54)&gt;0,AD54&gt;0),_xll.xlShmInterpDisc(curveName,AB54)+0*TYPE($N$3),"")</f>
        <v>#VALUE!</v>
      </c>
      <c r="V54" s="80" t="e">
        <f>IF(AND(LEN(AB54)&gt;0,AD54&gt;0),100*_xll.xlShmInterpRate(curveName,2,5,AB54)+0*TYPE($N$3),"")</f>
        <v>#VALUE!</v>
      </c>
      <c r="W54" s="33" t="e">
        <f t="shared" si="4"/>
        <v>#VALUE!</v>
      </c>
      <c r="X54" s="34" t="e">
        <f t="shared" si="5"/>
        <v>#VALUE!</v>
      </c>
      <c r="Y54" s="35" t="s">
        <v>156</v>
      </c>
      <c r="Z54" s="36">
        <v>42814</v>
      </c>
      <c r="AA54" s="35" t="s">
        <v>202</v>
      </c>
      <c r="AB54" s="36">
        <v>15785</v>
      </c>
      <c r="AC54" s="35" t="s">
        <v>35</v>
      </c>
      <c r="AD54" s="81">
        <v>0.68977516405948403</v>
      </c>
      <c r="AE54" s="82">
        <v>1.4269178741403601</v>
      </c>
      <c r="AF54" s="82">
        <v>1.385464928</v>
      </c>
      <c r="AG54" s="38"/>
      <c r="AH54" s="1"/>
      <c r="AI54" s="198" t="s">
        <v>134</v>
      </c>
      <c r="AJ54" s="156">
        <f>_xll.qlCalendarAdvance("TARGET",AJ53,AI54,"mf")</f>
        <v>42888</v>
      </c>
      <c r="AK54" s="201">
        <f>_xll.xlShmInterpRateFwd(curveName,AJ54,,,AJ55)</f>
        <v>-3.3373927964976025E-3</v>
      </c>
      <c r="AO54" s="156"/>
      <c r="AT54" s="105"/>
    </row>
    <row r="55" spans="5:46" ht="11.25" customHeight="1" x14ac:dyDescent="0.25">
      <c r="E55" s="21">
        <v>3</v>
      </c>
      <c r="F55" s="22"/>
      <c r="G55" s="23">
        <v>-0.10199999999999999</v>
      </c>
      <c r="H55" s="107"/>
      <c r="J55" s="111">
        <f t="array" ref="J55:J96">IF(LEN(E55:E96)&gt;0,E55:E96,"")</f>
        <v>3</v>
      </c>
      <c r="K55" s="26">
        <f t="shared" ref="K55:K96" si="10">IF(LEN(E55)&gt;0,IF(ISNUMBER(G55),G55,F55)+H55,"-")</f>
        <v>-0.10199999999999999</v>
      </c>
      <c r="M55" s="84">
        <v>53041</v>
      </c>
      <c r="N55" s="85">
        <v>0.66822861779155496</v>
      </c>
      <c r="O55" s="105"/>
      <c r="P55" s="105"/>
      <c r="Q55" s="110"/>
      <c r="R55" s="110"/>
      <c r="T55" s="105"/>
      <c r="U55" s="79" t="e">
        <f>IF(AND(LEN(AB55)&gt;0,AD55&gt;0),_xll.xlShmInterpDisc(curveName,AB55)+0*TYPE($N$3),"")</f>
        <v>#VALUE!</v>
      </c>
      <c r="V55" s="80" t="e">
        <f>IF(AND(LEN(AB55)&gt;0,AD55&gt;0),100*_xll.xlShmInterpRate(curveName,2,5,AB55)+0*TYPE($N$3),"")</f>
        <v>#VALUE!</v>
      </c>
      <c r="W55" s="33" t="e">
        <f t="shared" si="4"/>
        <v>#VALUE!</v>
      </c>
      <c r="X55" s="34" t="e">
        <f t="shared" si="5"/>
        <v>#VALUE!</v>
      </c>
      <c r="Y55" s="35" t="s">
        <v>156</v>
      </c>
      <c r="Z55" s="36">
        <v>42814</v>
      </c>
      <c r="AA55" s="35" t="s">
        <v>202</v>
      </c>
      <c r="AB55" s="36">
        <v>16152</v>
      </c>
      <c r="AC55" s="35" t="s">
        <v>36</v>
      </c>
      <c r="AD55" s="81">
        <v>0.67889695724638699</v>
      </c>
      <c r="AE55" s="82">
        <v>1.4326478224780601</v>
      </c>
      <c r="AF55" s="82">
        <v>1.391755302</v>
      </c>
      <c r="AG55" s="38"/>
      <c r="AH55" s="1"/>
      <c r="AI55" s="198" t="s">
        <v>134</v>
      </c>
      <c r="AJ55" s="156">
        <f>_xll.qlCalendarAdvance("TARGET",AJ54,AI55,"mf")</f>
        <v>42891</v>
      </c>
      <c r="AK55" s="201">
        <f>_xll.xlShmInterpRateFwd(curveName,AJ55,,,AJ56)</f>
        <v>-3.3375672019320983E-3</v>
      </c>
      <c r="AO55" s="156"/>
      <c r="AT55" s="105"/>
    </row>
    <row r="56" spans="5:46" ht="11.25" customHeight="1" x14ac:dyDescent="0.25">
      <c r="E56" s="41">
        <v>4</v>
      </c>
      <c r="F56" s="42"/>
      <c r="G56" s="24">
        <v>0.01</v>
      </c>
      <c r="H56" s="113"/>
      <c r="J56" s="114">
        <v>4</v>
      </c>
      <c r="K56" s="44">
        <f t="shared" si="10"/>
        <v>0.01</v>
      </c>
      <c r="M56" s="84">
        <v>53406</v>
      </c>
      <c r="N56" s="85">
        <v>0.65797720416179173</v>
      </c>
      <c r="O56" s="105"/>
      <c r="P56" s="105"/>
      <c r="Q56" s="110"/>
      <c r="R56" s="110"/>
      <c r="T56" s="105"/>
      <c r="U56" s="79" t="e">
        <f>IF(AND(LEN(AB56)&gt;0,AD56&gt;0),_xll.xlShmInterpDisc(curveName,AB56)+0*TYPE($N$3),"")</f>
        <v>#VALUE!</v>
      </c>
      <c r="V56" s="80" t="e">
        <f>IF(AND(LEN(AB56)&gt;0,AD56&gt;0),100*_xll.xlShmInterpRate(curveName,2,5,AB56)+0*TYPE($N$3),"")</f>
        <v>#VALUE!</v>
      </c>
      <c r="W56" s="33" t="e">
        <f t="shared" si="4"/>
        <v>#VALUE!</v>
      </c>
      <c r="X56" s="34" t="e">
        <f t="shared" si="5"/>
        <v>#VALUE!</v>
      </c>
      <c r="Y56" s="35" t="s">
        <v>156</v>
      </c>
      <c r="Z56" s="36">
        <v>42814</v>
      </c>
      <c r="AA56" s="35" t="s">
        <v>202</v>
      </c>
      <c r="AB56" s="36">
        <v>16516</v>
      </c>
      <c r="AC56" s="35" t="s">
        <v>37</v>
      </c>
      <c r="AD56" s="81">
        <v>0.66841049861513802</v>
      </c>
      <c r="AE56" s="82">
        <v>1.43721300932937</v>
      </c>
      <c r="AF56" s="82">
        <v>1.3968692279999999</v>
      </c>
      <c r="AG56" s="38"/>
      <c r="AH56" s="1"/>
      <c r="AI56" s="198" t="s">
        <v>134</v>
      </c>
      <c r="AJ56" s="156">
        <f>_xll.qlCalendarAdvance("TARGET",AJ55,AI56,"mf")</f>
        <v>42892</v>
      </c>
      <c r="AK56" s="201">
        <f>_xll.xlShmInterpRateFwd(curveName,AJ56,,,AJ57)</f>
        <v>-3.3372505620107534E-3</v>
      </c>
      <c r="AO56" s="156"/>
      <c r="AT56" s="105"/>
    </row>
    <row r="57" spans="5:46" ht="11.25" customHeight="1" x14ac:dyDescent="0.25">
      <c r="E57" s="41">
        <v>5</v>
      </c>
      <c r="F57" s="42"/>
      <c r="G57" s="24">
        <v>0.13300000000000001</v>
      </c>
      <c r="H57" s="113"/>
      <c r="J57" s="115">
        <v>5</v>
      </c>
      <c r="K57" s="44">
        <f t="shared" si="10"/>
        <v>0.13300000000000001</v>
      </c>
      <c r="M57" s="84">
        <v>53771</v>
      </c>
      <c r="N57" s="85">
        <v>0.64795127408970588</v>
      </c>
      <c r="O57" s="105"/>
      <c r="P57" s="105"/>
      <c r="Q57" s="110"/>
      <c r="R57" s="110"/>
      <c r="T57" s="105"/>
      <c r="U57" s="79" t="e">
        <f>IF(AND(LEN(AB57)&gt;0,AD57&gt;0),_xll.xlShmInterpDisc(curveName,AB57)+0*TYPE($N$3),"")</f>
        <v>#VALUE!</v>
      </c>
      <c r="V57" s="80" t="e">
        <f>IF(AND(LEN(AB57)&gt;0,AD57&gt;0),100*_xll.xlShmInterpRate(curveName,2,5,AB57)+0*TYPE($N$3),"")</f>
        <v>#VALUE!</v>
      </c>
      <c r="W57" s="33" t="e">
        <f t="shared" si="4"/>
        <v>#VALUE!</v>
      </c>
      <c r="X57" s="34" t="e">
        <f t="shared" si="5"/>
        <v>#VALUE!</v>
      </c>
      <c r="Y57" s="35" t="s">
        <v>156</v>
      </c>
      <c r="Z57" s="36">
        <v>42814</v>
      </c>
      <c r="AA57" s="35" t="s">
        <v>202</v>
      </c>
      <c r="AB57" s="36">
        <v>16881</v>
      </c>
      <c r="AC57" s="35" t="s">
        <v>38</v>
      </c>
      <c r="AD57" s="81">
        <v>0.65815963205459405</v>
      </c>
      <c r="AE57" s="82">
        <v>1.4409431666499399</v>
      </c>
      <c r="AF57" s="82">
        <v>1.4012182070000001</v>
      </c>
      <c r="AG57" s="38"/>
      <c r="AH57" s="1"/>
      <c r="AI57" s="198" t="s">
        <v>134</v>
      </c>
      <c r="AJ57" s="156">
        <f>_xll.qlCalendarAdvance("TARGET",AJ56,AI57,"mf")</f>
        <v>42893</v>
      </c>
      <c r="AK57" s="201">
        <f>_xll.xlShmInterpRateFwd(curveName,AJ57,,,AJ58)</f>
        <v>-3.3366813427310954E-3</v>
      </c>
      <c r="AO57" s="156"/>
      <c r="AT57" s="105"/>
    </row>
    <row r="58" spans="5:46" ht="11.25" customHeight="1" x14ac:dyDescent="0.25">
      <c r="E58" s="41">
        <v>6</v>
      </c>
      <c r="F58" s="42"/>
      <c r="G58" s="24">
        <v>0.25700000000000001</v>
      </c>
      <c r="H58" s="113"/>
      <c r="J58" s="115">
        <v>6</v>
      </c>
      <c r="K58" s="44">
        <f t="shared" si="10"/>
        <v>0.25700000000000001</v>
      </c>
      <c r="M58" s="84">
        <v>54137</v>
      </c>
      <c r="N58" s="85">
        <v>0.63807446989225636</v>
      </c>
      <c r="O58" s="105"/>
      <c r="P58" s="105"/>
      <c r="Q58" s="110"/>
      <c r="R58" s="110"/>
      <c r="T58" s="105"/>
      <c r="U58" s="79" t="e">
        <f>IF(AND(LEN(AB58)&gt;0,AD58&gt;0),_xll.xlShmInterpDisc(curveName,AB58)+0*TYPE($N$3),"")</f>
        <v>#VALUE!</v>
      </c>
      <c r="V58" s="80" t="e">
        <f>IF(AND(LEN(AB58)&gt;0,AD58&gt;0),100*_xll.xlShmInterpRate(curveName,2,5,AB58)+0*TYPE($N$3),"")</f>
        <v>#VALUE!</v>
      </c>
      <c r="W58" s="33" t="e">
        <f t="shared" si="4"/>
        <v>#VALUE!</v>
      </c>
      <c r="X58" s="34" t="e">
        <f t="shared" si="5"/>
        <v>#VALUE!</v>
      </c>
      <c r="Y58" s="35" t="s">
        <v>156</v>
      </c>
      <c r="Z58" s="36">
        <v>42814</v>
      </c>
      <c r="AA58" s="35" t="s">
        <v>202</v>
      </c>
      <c r="AB58" s="36">
        <v>17246</v>
      </c>
      <c r="AC58" s="35" t="s">
        <v>19</v>
      </c>
      <c r="AD58" s="81">
        <v>0.64813394830666604</v>
      </c>
      <c r="AE58" s="82">
        <v>1.44407564254378</v>
      </c>
      <c r="AF58" s="82">
        <v>1.405</v>
      </c>
      <c r="AG58" s="38"/>
      <c r="AH58" s="1"/>
      <c r="AI58" s="198" t="s">
        <v>134</v>
      </c>
      <c r="AJ58" s="156">
        <f>_xll.qlCalendarAdvance("TARGET",AJ57,AI58,"mf")</f>
        <v>42894</v>
      </c>
      <c r="AK58" s="201">
        <f>_xll.xlShmInterpRateFwd(curveName,AJ58,,,AJ59)</f>
        <v>-3.3358465916730118E-3</v>
      </c>
      <c r="AO58" s="156"/>
      <c r="AT58" s="105"/>
    </row>
    <row r="59" spans="5:46" ht="11.25" customHeight="1" x14ac:dyDescent="0.25">
      <c r="E59" s="41">
        <v>7</v>
      </c>
      <c r="F59" s="42"/>
      <c r="G59" s="24">
        <v>0.38300000000000001</v>
      </c>
      <c r="H59" s="113"/>
      <c r="J59" s="115">
        <v>7</v>
      </c>
      <c r="K59" s="44">
        <f t="shared" si="10"/>
        <v>0.38300000000000001</v>
      </c>
      <c r="M59" s="84">
        <v>54504</v>
      </c>
      <c r="N59" s="85">
        <v>0.62835805935415845</v>
      </c>
      <c r="O59" s="105"/>
      <c r="P59" s="105"/>
      <c r="Q59" s="110"/>
      <c r="R59" s="110"/>
      <c r="T59" s="105"/>
      <c r="U59" s="79" t="e">
        <f>IF(AND(LEN(AB59)&gt;0,AD59&gt;0),_xll.xlShmInterpDisc(curveName,AB59)+0*TYPE($N$3),"")</f>
        <v>#VALUE!</v>
      </c>
      <c r="V59" s="80" t="e">
        <f>IF(AND(LEN(AB59)&gt;0,AD59&gt;0),100*_xll.xlShmInterpRate(curveName,2,5,AB59)+0*TYPE($N$3),"")</f>
        <v>#VALUE!</v>
      </c>
      <c r="W59" s="33" t="e">
        <f t="shared" si="4"/>
        <v>#VALUE!</v>
      </c>
      <c r="X59" s="34" t="e">
        <f t="shared" si="5"/>
        <v>#VALUE!</v>
      </c>
      <c r="Y59" s="35" t="s">
        <v>156</v>
      </c>
      <c r="Z59" s="36">
        <v>42814</v>
      </c>
      <c r="AA59" s="35" t="s">
        <v>202</v>
      </c>
      <c r="AB59" s="36">
        <v>17612</v>
      </c>
      <c r="AC59" s="35" t="s">
        <v>203</v>
      </c>
      <c r="AD59" s="81">
        <v>0.638257938855324</v>
      </c>
      <c r="AE59" s="82">
        <v>1.4468938494723</v>
      </c>
      <c r="AF59" s="82">
        <v>1.4085507319999999</v>
      </c>
      <c r="AG59" s="38"/>
      <c r="AH59" s="1"/>
      <c r="AI59" s="198" t="s">
        <v>134</v>
      </c>
      <c r="AJ59" s="156">
        <f>_xll.qlCalendarAdvance("TARGET",AJ58,AI59,"mf")</f>
        <v>42895</v>
      </c>
      <c r="AK59" s="201">
        <f>_xll.xlShmInterpRateFwd(curveName,AJ59,,,AJ60)</f>
        <v>-3.3331967832143884E-3</v>
      </c>
      <c r="AO59" s="156"/>
      <c r="AT59" s="105"/>
    </row>
    <row r="60" spans="5:46" ht="11.25" customHeight="1" x14ac:dyDescent="0.25">
      <c r="E60" s="41">
        <v>8</v>
      </c>
      <c r="F60" s="42"/>
      <c r="G60" s="24">
        <v>0.50600000000000001</v>
      </c>
      <c r="H60" s="113"/>
      <c r="J60" s="115">
        <v>8</v>
      </c>
      <c r="K60" s="44">
        <f t="shared" si="10"/>
        <v>0.50600000000000001</v>
      </c>
      <c r="M60" s="84">
        <v>54868</v>
      </c>
      <c r="N60" s="85">
        <v>0.61891944661195941</v>
      </c>
      <c r="O60" s="105"/>
      <c r="P60" s="105"/>
      <c r="Q60" s="110"/>
      <c r="R60" s="110"/>
      <c r="T60" s="105"/>
      <c r="U60" s="79" t="e">
        <f>IF(AND(LEN(AB60)&gt;0,AD60&gt;0),_xll.xlShmInterpDisc(curveName,AB60)+0*TYPE($N$3),"")</f>
        <v>#VALUE!</v>
      </c>
      <c r="V60" s="80" t="e">
        <f>IF(AND(LEN(AB60)&gt;0,AD60&gt;0),100*_xll.xlShmInterpRate(curveName,2,5,AB60)+0*TYPE($N$3),"")</f>
        <v>#VALUE!</v>
      </c>
      <c r="W60" s="33" t="e">
        <f t="shared" si="4"/>
        <v>#VALUE!</v>
      </c>
      <c r="X60" s="34" t="e">
        <f t="shared" si="5"/>
        <v>#VALUE!</v>
      </c>
      <c r="Y60" s="35" t="s">
        <v>156</v>
      </c>
      <c r="Z60" s="36">
        <v>42814</v>
      </c>
      <c r="AA60" s="35" t="s">
        <v>202</v>
      </c>
      <c r="AB60" s="36">
        <v>17979</v>
      </c>
      <c r="AC60" s="35" t="s">
        <v>204</v>
      </c>
      <c r="AD60" s="81">
        <v>0.62854262889428802</v>
      </c>
      <c r="AE60" s="82">
        <v>1.4493609611754901</v>
      </c>
      <c r="AF60" s="82">
        <v>1.41165312</v>
      </c>
      <c r="AG60" s="38"/>
      <c r="AH60" s="1"/>
      <c r="AI60" s="198" t="s">
        <v>134</v>
      </c>
      <c r="AJ60" s="156">
        <f>_xll.qlCalendarAdvance("TARGET",AJ59,AI60,"mf")</f>
        <v>42898</v>
      </c>
      <c r="AK60" s="201">
        <f>_xll.xlShmInterpRateFwd(curveName,AJ60,,,AJ61)</f>
        <v>-3.3295932246874228E-3</v>
      </c>
      <c r="AO60" s="156"/>
      <c r="AT60" s="105"/>
    </row>
    <row r="61" spans="5:46" ht="11.25" customHeight="1" x14ac:dyDescent="0.25">
      <c r="E61" s="41">
        <v>9</v>
      </c>
      <c r="F61" s="42"/>
      <c r="G61" s="24">
        <v>0.627</v>
      </c>
      <c r="H61" s="113"/>
      <c r="J61" s="115">
        <v>9</v>
      </c>
      <c r="K61" s="44">
        <f t="shared" si="10"/>
        <v>0.627</v>
      </c>
      <c r="M61" s="84">
        <v>55232</v>
      </c>
      <c r="N61" s="85">
        <v>0.60970637035573849</v>
      </c>
      <c r="O61" s="105"/>
      <c r="Q61" s="110"/>
      <c r="R61" s="110"/>
      <c r="T61" s="105"/>
      <c r="U61" s="79" t="e">
        <f>IF(AND(LEN(AB61)&gt;0,AD61&gt;0),_xll.xlShmInterpDisc(curveName,AB61)+0*TYPE($N$3),"")</f>
        <v>#VALUE!</v>
      </c>
      <c r="V61" s="80" t="e">
        <f>IF(AND(LEN(AB61)&gt;0,AD61&gt;0),100*_xll.xlShmInterpRate(curveName,2,5,AB61)+0*TYPE($N$3),"")</f>
        <v>#VALUE!</v>
      </c>
      <c r="W61" s="33" t="e">
        <f t="shared" si="4"/>
        <v>#VALUE!</v>
      </c>
      <c r="X61" s="34" t="e">
        <f t="shared" si="5"/>
        <v>#VALUE!</v>
      </c>
      <c r="Y61" s="35" t="s">
        <v>156</v>
      </c>
      <c r="Z61" s="36">
        <v>42814</v>
      </c>
      <c r="AA61" s="35" t="s">
        <v>202</v>
      </c>
      <c r="AB61" s="36">
        <v>18343</v>
      </c>
      <c r="AC61" s="35" t="s">
        <v>205</v>
      </c>
      <c r="AD61" s="81">
        <v>0.61910477800556396</v>
      </c>
      <c r="AE61" s="82">
        <v>1.45140549054923</v>
      </c>
      <c r="AF61" s="82">
        <v>1.414347359</v>
      </c>
      <c r="AG61" s="38"/>
      <c r="AH61" s="1"/>
      <c r="AI61" s="198" t="s">
        <v>134</v>
      </c>
      <c r="AJ61" s="156">
        <f>_xll.qlCalendarAdvance("TARGET",AJ60,AI61,"mf")</f>
        <v>42899</v>
      </c>
      <c r="AK61" s="201">
        <f>_xll.xlShmInterpRateFwd(curveName,AJ61,,,AJ62)</f>
        <v>-3.3272365305692204E-3</v>
      </c>
      <c r="AO61" s="156"/>
      <c r="AT61" s="105"/>
    </row>
    <row r="62" spans="5:46" ht="11.25" customHeight="1" x14ac:dyDescent="0.25">
      <c r="E62" s="41">
        <v>10</v>
      </c>
      <c r="F62" s="42"/>
      <c r="G62" s="24">
        <v>0.73899999999999999</v>
      </c>
      <c r="H62" s="113"/>
      <c r="J62" s="115">
        <v>10</v>
      </c>
      <c r="K62" s="44">
        <f t="shared" si="10"/>
        <v>0.73899999999999999</v>
      </c>
      <c r="M62" s="84">
        <v>55598</v>
      </c>
      <c r="N62" s="85">
        <v>0.60069238059213703</v>
      </c>
      <c r="O62" s="105"/>
      <c r="Q62" s="110"/>
      <c r="R62" s="110"/>
      <c r="T62" s="105"/>
      <c r="U62" s="79" t="e">
        <f>IF(AND(LEN(AB62)&gt;0,AD62&gt;0),_xll.xlShmInterpDisc(curveName,AB62)+0*TYPE($N$3),"")</f>
        <v>#VALUE!</v>
      </c>
      <c r="V62" s="80" t="e">
        <f>IF(AND(LEN(AB62)&gt;0,AD62&gt;0),100*_xll.xlShmInterpRate(curveName,2,5,AB62)+0*TYPE($N$3),"")</f>
        <v>#VALUE!</v>
      </c>
      <c r="W62" s="33" t="e">
        <f t="shared" si="4"/>
        <v>#VALUE!</v>
      </c>
      <c r="X62" s="34" t="e">
        <f t="shared" si="5"/>
        <v>#VALUE!</v>
      </c>
      <c r="Y62" s="35" t="s">
        <v>156</v>
      </c>
      <c r="Z62" s="36">
        <v>42814</v>
      </c>
      <c r="AA62" s="35" t="s">
        <v>202</v>
      </c>
      <c r="AB62" s="36">
        <v>18707</v>
      </c>
      <c r="AC62" s="35" t="s">
        <v>206</v>
      </c>
      <c r="AD62" s="81">
        <v>0.60989137790345205</v>
      </c>
      <c r="AE62" s="82">
        <v>1.45293156044771</v>
      </c>
      <c r="AF62" s="82">
        <v>1.4165743260000001</v>
      </c>
      <c r="AG62" s="38"/>
      <c r="AH62" s="1"/>
      <c r="AI62" s="198" t="s">
        <v>134</v>
      </c>
      <c r="AJ62" s="156">
        <f>_xll.qlCalendarAdvance("TARGET",AJ61,AI62,"mf")</f>
        <v>42900</v>
      </c>
      <c r="AK62" s="201">
        <f>_xll.xlShmInterpRateFwd(curveName,AJ62,,,AJ63)</f>
        <v>-3.3245365907646567E-3</v>
      </c>
      <c r="AO62" s="156"/>
      <c r="AT62" s="105"/>
    </row>
    <row r="63" spans="5:46" ht="11.25" customHeight="1" x14ac:dyDescent="0.25">
      <c r="E63" s="41">
        <v>11</v>
      </c>
      <c r="F63" s="42"/>
      <c r="G63" s="24">
        <v>0.84026818599999997</v>
      </c>
      <c r="H63" s="113"/>
      <c r="J63" s="115">
        <v>11</v>
      </c>
      <c r="K63" s="44">
        <f t="shared" si="10"/>
        <v>0.84026818599999997</v>
      </c>
      <c r="M63" s="84">
        <v>55963</v>
      </c>
      <c r="N63" s="85">
        <v>0.59197663507114262</v>
      </c>
      <c r="O63" s="105"/>
      <c r="Q63" s="110"/>
      <c r="R63" s="110"/>
      <c r="T63" s="105"/>
      <c r="U63" s="79" t="e">
        <f>IF(AND(LEN(AB63)&gt;0,AD63&gt;0),_xll.xlShmInterpDisc(curveName,AB63)+0*TYPE($N$3),"")</f>
        <v>#VALUE!</v>
      </c>
      <c r="V63" s="80" t="e">
        <f>IF(AND(LEN(AB63)&gt;0,AD63&gt;0),100*_xll.xlShmInterpRate(curveName,2,5,AB63)+0*TYPE($N$3),"")</f>
        <v>#VALUE!</v>
      </c>
      <c r="W63" s="33" t="e">
        <f t="shared" si="4"/>
        <v>#VALUE!</v>
      </c>
      <c r="X63" s="34" t="e">
        <f t="shared" si="5"/>
        <v>#VALUE!</v>
      </c>
      <c r="Y63" s="35" t="s">
        <v>156</v>
      </c>
      <c r="Z63" s="36">
        <v>42814</v>
      </c>
      <c r="AA63" s="35" t="s">
        <v>202</v>
      </c>
      <c r="AB63" s="36">
        <v>19073</v>
      </c>
      <c r="AC63" s="35" t="s">
        <v>95</v>
      </c>
      <c r="AD63" s="81">
        <v>0.60087540337846401</v>
      </c>
      <c r="AE63" s="82">
        <v>1.4538567698559499</v>
      </c>
      <c r="AF63" s="82">
        <v>1.418366647</v>
      </c>
      <c r="AG63" s="38"/>
      <c r="AH63" s="1"/>
      <c r="AI63" s="198" t="s">
        <v>134</v>
      </c>
      <c r="AJ63" s="156">
        <f>_xll.qlCalendarAdvance("TARGET",AJ62,AI63,"mf")</f>
        <v>42901</v>
      </c>
      <c r="AK63" s="201">
        <f>_xll.xlShmInterpRateFwd(curveName,AJ63,,,AJ64)</f>
        <v>-3.3214804530828637E-3</v>
      </c>
      <c r="AO63" s="156"/>
      <c r="AT63" s="105"/>
    </row>
    <row r="64" spans="5:46" ht="11.25" customHeight="1" x14ac:dyDescent="0.25">
      <c r="E64" s="41">
        <v>12</v>
      </c>
      <c r="F64" s="42"/>
      <c r="G64" s="24">
        <v>0.93</v>
      </c>
      <c r="H64" s="113"/>
      <c r="J64" s="115">
        <v>12</v>
      </c>
      <c r="K64" s="44">
        <f t="shared" si="10"/>
        <v>0.93</v>
      </c>
      <c r="M64" s="84">
        <v>56328</v>
      </c>
      <c r="N64" s="85">
        <v>0.58355454058040113</v>
      </c>
      <c r="O64" s="105"/>
      <c r="Q64" s="110"/>
      <c r="R64" s="110"/>
      <c r="T64" s="105"/>
      <c r="U64" s="79" t="e">
        <f>IF(AND(LEN(AB64)&gt;0,AD64&gt;0),_xll.xlShmInterpDisc(curveName,AB64)+0*TYPE($N$3),"")</f>
        <v>#VALUE!</v>
      </c>
      <c r="V64" s="80" t="e">
        <f>IF(AND(LEN(AB64)&gt;0,AD64&gt;0),100*_xll.xlShmInterpRate(curveName,2,5,AB64)+0*TYPE($N$3),"")</f>
        <v>#VALUE!</v>
      </c>
      <c r="W64" s="33" t="e">
        <f t="shared" si="4"/>
        <v>#VALUE!</v>
      </c>
      <c r="X64" s="34" t="e">
        <f t="shared" si="5"/>
        <v>#VALUE!</v>
      </c>
      <c r="Y64" s="35" t="s">
        <v>156</v>
      </c>
      <c r="Z64" s="36">
        <v>42814</v>
      </c>
      <c r="AA64" s="35" t="s">
        <v>202</v>
      </c>
      <c r="AB64" s="36">
        <v>19438</v>
      </c>
      <c r="AC64" s="35" t="s">
        <v>207</v>
      </c>
      <c r="AD64" s="81">
        <v>0.59215676979007803</v>
      </c>
      <c r="AE64" s="82">
        <v>1.4540721572416599</v>
      </c>
      <c r="AF64" s="82">
        <v>1.419477324</v>
      </c>
      <c r="AG64" s="38"/>
      <c r="AH64" s="1"/>
      <c r="AI64" s="198" t="s">
        <v>134</v>
      </c>
      <c r="AJ64" s="156">
        <f>_xll.qlCalendarAdvance("TARGET",AJ63,AI64,"mf")</f>
        <v>42902</v>
      </c>
      <c r="AK64" s="201">
        <f>_xll.xlShmInterpRateFwd(curveName,AJ64,,,AJ65)</f>
        <v>-3.3140859981432643E-3</v>
      </c>
      <c r="AO64" s="156"/>
      <c r="AT64" s="105"/>
    </row>
    <row r="65" spans="5:46" ht="11.25" customHeight="1" x14ac:dyDescent="0.25">
      <c r="E65" s="41">
        <v>13</v>
      </c>
      <c r="F65" s="42"/>
      <c r="G65" s="24">
        <v>1.0084994970000001</v>
      </c>
      <c r="H65" s="113"/>
      <c r="J65" s="115">
        <v>13</v>
      </c>
      <c r="K65" s="44">
        <f t="shared" si="10"/>
        <v>1.0084994970000001</v>
      </c>
      <c r="M65" s="84">
        <v>56695</v>
      </c>
      <c r="N65" s="85">
        <v>0.57540641055024633</v>
      </c>
      <c r="O65" s="105"/>
      <c r="Q65" s="110"/>
      <c r="R65" s="110"/>
      <c r="T65" s="105"/>
      <c r="U65" s="79" t="e">
        <f>IF(AND(LEN(AB65)&gt;0,AD65&gt;0),_xll.xlShmInterpDisc(curveName,AB65)+0*TYPE($N$3),"")</f>
        <v>#VALUE!</v>
      </c>
      <c r="V65" s="80" t="e">
        <f>IF(AND(LEN(AB65)&gt;0,AD65&gt;0),100*_xll.xlShmInterpRate(curveName,2,5,AB65)+0*TYPE($N$3),"")</f>
        <v>#VALUE!</v>
      </c>
      <c r="W65" s="33" t="e">
        <f t="shared" si="4"/>
        <v>#VALUE!</v>
      </c>
      <c r="X65" s="34" t="e">
        <f t="shared" si="5"/>
        <v>#VALUE!</v>
      </c>
      <c r="Y65" s="35" t="s">
        <v>156</v>
      </c>
      <c r="Z65" s="36">
        <v>42814</v>
      </c>
      <c r="AA65" s="35" t="s">
        <v>202</v>
      </c>
      <c r="AB65" s="36">
        <v>19803</v>
      </c>
      <c r="AC65" s="35" t="s">
        <v>208</v>
      </c>
      <c r="AD65" s="81">
        <v>0.58373186444569902</v>
      </c>
      <c r="AE65" s="82">
        <v>1.4535023028665699</v>
      </c>
      <c r="AF65" s="82">
        <v>1.4199498960000001</v>
      </c>
      <c r="AG65" s="38"/>
      <c r="AH65" s="1"/>
      <c r="AI65" s="198" t="s">
        <v>134</v>
      </c>
      <c r="AJ65" s="156">
        <f>_xll.qlCalendarAdvance("TARGET",AJ64,AI65,"mf")</f>
        <v>42905</v>
      </c>
      <c r="AK65" s="201">
        <f>_xll.xlShmInterpRateFwd(curveName,AJ65,,,AJ66)</f>
        <v>-3.3054348760119248E-3</v>
      </c>
      <c r="AO65" s="156"/>
      <c r="AT65" s="105"/>
    </row>
    <row r="66" spans="5:46" ht="11.25" customHeight="1" x14ac:dyDescent="0.25">
      <c r="E66" s="41">
        <v>14</v>
      </c>
      <c r="F66" s="42"/>
      <c r="G66" s="24">
        <v>1.0753449230000001</v>
      </c>
      <c r="H66" s="113"/>
      <c r="J66" s="115">
        <v>14</v>
      </c>
      <c r="K66" s="44">
        <f t="shared" si="10"/>
        <v>1.0753449230000001</v>
      </c>
      <c r="M66" s="84">
        <v>57059</v>
      </c>
      <c r="N66" s="85">
        <v>0.56767013084549001</v>
      </c>
      <c r="O66" s="105"/>
      <c r="T66" s="105"/>
      <c r="U66" s="79" t="e">
        <f>IF(AND(LEN(AB66)&gt;0,AD66&gt;0),_xll.xlShmInterpDisc(curveName,AB66)+0*TYPE($N$3),"")</f>
        <v>#VALUE!</v>
      </c>
      <c r="V66" s="80" t="e">
        <f>IF(AND(LEN(AB66)&gt;0,AD66&gt;0),100*_xll.xlShmInterpRate(curveName,2,5,AB66)+0*TYPE($N$3),"")</f>
        <v>#VALUE!</v>
      </c>
      <c r="W66" s="33" t="e">
        <f t="shared" si="4"/>
        <v>#VALUE!</v>
      </c>
      <c r="X66" s="34" t="e">
        <f t="shared" si="5"/>
        <v>#VALUE!</v>
      </c>
      <c r="Y66" s="35" t="s">
        <v>156</v>
      </c>
      <c r="Z66" s="36">
        <v>42814</v>
      </c>
      <c r="AA66" s="35" t="s">
        <v>202</v>
      </c>
      <c r="AB66" s="36">
        <v>20170</v>
      </c>
      <c r="AC66" s="35" t="s">
        <v>209</v>
      </c>
      <c r="AD66" s="81">
        <v>0.57558037464592804</v>
      </c>
      <c r="AE66" s="82">
        <v>1.4520517537511299</v>
      </c>
      <c r="AF66" s="82">
        <v>1.4197238270000001</v>
      </c>
      <c r="AG66" s="38"/>
      <c r="AH66" s="1"/>
      <c r="AI66" s="198" t="s">
        <v>134</v>
      </c>
      <c r="AJ66" s="156">
        <f>_xll.qlCalendarAdvance("TARGET",AJ65,AI66,"mf")</f>
        <v>42906</v>
      </c>
      <c r="AK66" s="201">
        <f>_xll.xlShmInterpRateFwd(curveName,AJ66,,,AJ67)</f>
        <v>-3.3004964297220253E-3</v>
      </c>
      <c r="AO66" s="156"/>
      <c r="AT66" s="105"/>
    </row>
    <row r="67" spans="5:46" ht="11.25" customHeight="1" x14ac:dyDescent="0.25">
      <c r="E67" s="41">
        <v>15</v>
      </c>
      <c r="F67" s="42"/>
      <c r="G67" s="24">
        <v>1.1319999999999999</v>
      </c>
      <c r="H67" s="113"/>
      <c r="J67" s="115">
        <v>15</v>
      </c>
      <c r="K67" s="44">
        <f t="shared" si="10"/>
        <v>1.1319999999999999</v>
      </c>
      <c r="M67" s="84">
        <v>57424</v>
      </c>
      <c r="N67" s="85">
        <v>0.56028370077072853</v>
      </c>
      <c r="O67" s="105"/>
      <c r="T67" s="105"/>
      <c r="U67" s="79" t="e">
        <f>IF(AND(LEN(AB67)&gt;0,AD67&gt;0),_xll.xlShmInterpDisc(curveName,AB67)+0*TYPE($N$3),"")</f>
        <v>#VALUE!</v>
      </c>
      <c r="V67" s="80" t="e">
        <f>IF(AND(LEN(AB67)&gt;0,AD67&gt;0),100*_xll.xlShmInterpRate(curveName,2,5,AB67)+0*TYPE($N$3),"")</f>
        <v>#VALUE!</v>
      </c>
      <c r="W67" s="33" t="e">
        <f t="shared" si="4"/>
        <v>#VALUE!</v>
      </c>
      <c r="X67" s="34" t="e">
        <f t="shared" si="5"/>
        <v>#VALUE!</v>
      </c>
      <c r="Y67" s="35" t="s">
        <v>156</v>
      </c>
      <c r="Z67" s="36">
        <v>42814</v>
      </c>
      <c r="AA67" s="35" t="s">
        <v>202</v>
      </c>
      <c r="AB67" s="36">
        <v>20534</v>
      </c>
      <c r="AC67" s="35" t="s">
        <v>210</v>
      </c>
      <c r="AD67" s="81">
        <v>0.56784047491895695</v>
      </c>
      <c r="AE67" s="82">
        <v>1.44963776481985</v>
      </c>
      <c r="AF67" s="82">
        <v>1.4188115509999999</v>
      </c>
      <c r="AG67" s="38"/>
      <c r="AH67" s="1"/>
      <c r="AI67" s="198" t="s">
        <v>134</v>
      </c>
      <c r="AJ67" s="156">
        <f>_xll.qlCalendarAdvance("TARGET",AJ66,AI67,"mf")</f>
        <v>42907</v>
      </c>
      <c r="AK67" s="201">
        <f>_xll.xlShmInterpRateFwd(curveName,AJ67,,,AJ68)</f>
        <v>-3.2955965701137557E-3</v>
      </c>
      <c r="AO67" s="156"/>
      <c r="AT67" s="105"/>
    </row>
    <row r="68" spans="5:46" ht="11.25" customHeight="1" x14ac:dyDescent="0.25">
      <c r="E68" s="41">
        <v>16</v>
      </c>
      <c r="F68" s="42"/>
      <c r="G68" s="24">
        <v>1.1805686419999999</v>
      </c>
      <c r="H68" s="113"/>
      <c r="J68" s="115">
        <v>16</v>
      </c>
      <c r="K68" s="44">
        <f t="shared" si="10"/>
        <v>1.1805686419999999</v>
      </c>
      <c r="M68" s="84">
        <v>61077</v>
      </c>
      <c r="N68" s="85">
        <v>0.50168233060242318</v>
      </c>
      <c r="O68" s="105"/>
      <c r="T68" s="105"/>
      <c r="U68" s="79" t="e">
        <f>IF(AND(LEN(AB68)&gt;0,AD68&gt;0),_xll.xlShmInterpDisc(curveName,AB68)+0*TYPE($N$3),"")</f>
        <v>#VALUE!</v>
      </c>
      <c r="V68" s="80" t="e">
        <f>IF(AND(LEN(AB68)&gt;0,AD68&gt;0),100*_xll.xlShmInterpRate(curveName,2,5,AB68)+0*TYPE($N$3),"")</f>
        <v>#VALUE!</v>
      </c>
      <c r="W68" s="33" t="e">
        <f t="shared" ref="W68:W96" si="11">IF(LEN(U68)&gt;0,U68-AD68,"")</f>
        <v>#VALUE!</v>
      </c>
      <c r="X68" s="34" t="e">
        <f t="shared" ref="X68:X96" si="12">IF(LEN(V68)&gt;0,(V68-AE68)*100,"")</f>
        <v>#VALUE!</v>
      </c>
      <c r="Y68" s="35" t="s">
        <v>156</v>
      </c>
      <c r="Z68" s="36">
        <v>42814</v>
      </c>
      <c r="AA68" s="35" t="s">
        <v>202</v>
      </c>
      <c r="AB68" s="36">
        <v>20899</v>
      </c>
      <c r="AC68" s="35" t="s">
        <v>39</v>
      </c>
      <c r="AD68" s="81">
        <v>0.56045026400849596</v>
      </c>
      <c r="AE68" s="82">
        <v>1.4461502192365301</v>
      </c>
      <c r="AF68" s="82">
        <v>1.417</v>
      </c>
      <c r="AG68" s="38"/>
      <c r="AH68" s="1"/>
      <c r="AI68" s="198" t="s">
        <v>134</v>
      </c>
      <c r="AJ68" s="156">
        <f>_xll.qlCalendarAdvance("TARGET",AJ67,AI68,"mf")</f>
        <v>42908</v>
      </c>
      <c r="AK68" s="201">
        <f>_xll.xlShmInterpRateFwd(curveName,AJ68,,,AJ69)</f>
        <v>-3.2908363962260083E-3</v>
      </c>
      <c r="AO68" s="156"/>
      <c r="AT68" s="105"/>
    </row>
    <row r="69" spans="5:46" ht="11.25" customHeight="1" x14ac:dyDescent="0.25">
      <c r="E69" s="41">
        <v>17</v>
      </c>
      <c r="F69" s="42"/>
      <c r="G69" s="24">
        <v>1.2224368130000001</v>
      </c>
      <c r="H69" s="113"/>
      <c r="J69" s="115">
        <v>17</v>
      </c>
      <c r="K69" s="44">
        <f t="shared" si="10"/>
        <v>1.2224368130000001</v>
      </c>
      <c r="M69" s="84">
        <v>64731</v>
      </c>
      <c r="N69" s="85">
        <v>0.44952006193923261</v>
      </c>
      <c r="O69" s="105"/>
      <c r="T69" s="105"/>
      <c r="U69" s="79" t="e">
        <f>IF(AND(LEN(AB69)&gt;0,AD69&gt;0),_xll.xlShmInterpDisc(curveName,AB69)+0*TYPE($N$3),"")</f>
        <v>#VALUE!</v>
      </c>
      <c r="V69" s="80" t="e">
        <f>IF(AND(LEN(AB69)&gt;0,AD69&gt;0),100*_xll.xlShmInterpRate(curveName,2,5,AB69)+0*TYPE($N$3),"")</f>
        <v>#VALUE!</v>
      </c>
      <c r="W69" s="33" t="e">
        <f t="shared" si="11"/>
        <v>#VALUE!</v>
      </c>
      <c r="X69" s="34" t="e">
        <f t="shared" si="12"/>
        <v>#VALUE!</v>
      </c>
      <c r="Y69" s="35" t="s">
        <v>156</v>
      </c>
      <c r="Z69" s="36">
        <v>42814</v>
      </c>
      <c r="AA69" s="35" t="s">
        <v>202</v>
      </c>
      <c r="AB69" s="36">
        <v>24552</v>
      </c>
      <c r="AC69" s="35" t="s">
        <v>40</v>
      </c>
      <c r="AD69" s="81">
        <v>0.50168739409486396</v>
      </c>
      <c r="AE69" s="82">
        <v>1.3782722783088901</v>
      </c>
      <c r="AF69" s="82">
        <v>1.373</v>
      </c>
      <c r="AG69" s="38"/>
      <c r="AH69" s="1"/>
      <c r="AI69" s="198" t="s">
        <v>134</v>
      </c>
      <c r="AJ69" s="156">
        <f>_xll.qlCalendarAdvance("TARGET",AJ68,AI69,"mf")</f>
        <v>42909</v>
      </c>
      <c r="AK69" s="201">
        <f>_xll.xlShmInterpRateFwd(curveName,AJ69,,,AJ70)</f>
        <v>-3.2818024076261038E-3</v>
      </c>
    </row>
    <row r="70" spans="5:46" ht="11.25" customHeight="1" x14ac:dyDescent="0.25">
      <c r="E70" s="41">
        <v>18</v>
      </c>
      <c r="F70" s="42"/>
      <c r="G70" s="24">
        <v>1.2567843030000001</v>
      </c>
      <c r="H70" s="113"/>
      <c r="J70" s="115">
        <v>18</v>
      </c>
      <c r="K70" s="44">
        <f t="shared" si="10"/>
        <v>1.2567843030000001</v>
      </c>
      <c r="M70" s="84" t="e">
        <v>#N/A</v>
      </c>
      <c r="N70" s="85" t="e">
        <v>#N/A</v>
      </c>
      <c r="O70" s="105"/>
      <c r="T70" s="105"/>
      <c r="U70" s="79" t="e">
        <f>IF(AND(LEN(AB70)&gt;0,AD70&gt;0),_xll.xlShmInterpDisc(curveName,AB70)+0*TYPE($N$3),"")</f>
        <v>#VALUE!</v>
      </c>
      <c r="V70" s="80" t="e">
        <f>IF(AND(LEN(AB70)&gt;0,AD70&gt;0),100*_xll.xlShmInterpRate(curveName,2,5,AB70)+0*TYPE($N$3),"")</f>
        <v>#VALUE!</v>
      </c>
      <c r="W70" s="33" t="e">
        <f t="shared" si="11"/>
        <v>#VALUE!</v>
      </c>
      <c r="X70" s="34" t="e">
        <f t="shared" si="12"/>
        <v>#VALUE!</v>
      </c>
      <c r="Y70" s="35" t="s">
        <v>156</v>
      </c>
      <c r="Z70" s="36">
        <v>42814</v>
      </c>
      <c r="AA70" s="35" t="s">
        <v>202</v>
      </c>
      <c r="AB70" s="36">
        <v>28206</v>
      </c>
      <c r="AC70" s="35" t="s">
        <v>41</v>
      </c>
      <c r="AD70" s="81">
        <v>0.44946648690040403</v>
      </c>
      <c r="AE70" s="82">
        <v>1.33154648168165</v>
      </c>
      <c r="AF70" s="82">
        <v>1.3420000000000001</v>
      </c>
      <c r="AG70" s="38"/>
      <c r="AH70" s="1"/>
      <c r="AI70" s="198" t="s">
        <v>134</v>
      </c>
      <c r="AJ70" s="156">
        <f>_xll.qlCalendarAdvance("TARGET",AJ69,AI70,"mf")</f>
        <v>42912</v>
      </c>
      <c r="AK70" s="201">
        <f>_xll.xlShmInterpRateFwd(curveName,AJ70,,,AJ71)</f>
        <v>-3.2733935503189999E-3</v>
      </c>
    </row>
    <row r="71" spans="5:46" ht="11.25" customHeight="1" x14ac:dyDescent="0.25">
      <c r="E71" s="41">
        <v>19</v>
      </c>
      <c r="F71" s="42"/>
      <c r="G71" s="24">
        <v>1.2853127950000001</v>
      </c>
      <c r="H71" s="113"/>
      <c r="J71" s="115">
        <v>19</v>
      </c>
      <c r="K71" s="44">
        <f t="shared" si="10"/>
        <v>1.2853127950000001</v>
      </c>
      <c r="M71" s="84" t="e">
        <v>#N/A</v>
      </c>
      <c r="N71" s="85" t="e">
        <v>#N/A</v>
      </c>
      <c r="O71" s="105"/>
      <c r="T71" s="105"/>
      <c r="U71" s="79" t="str">
        <f>IF(AND(LEN(AB71)&gt;0,AD71&gt;0),_xll.xlShmInterpDisc(curveName,AB71)+0*TYPE($N$3),"")</f>
        <v/>
      </c>
      <c r="V71" s="80" t="str">
        <f>IF(AND(LEN(AB71)&gt;0,AD71&gt;0),100*_xll.xlShmInterpRate(curveName,2,5,AB71)+0*TYPE($N$3),"")</f>
        <v/>
      </c>
      <c r="W71" s="33" t="str">
        <f t="shared" si="11"/>
        <v/>
      </c>
      <c r="X71" s="34" t="str">
        <f t="shared" si="12"/>
        <v/>
      </c>
      <c r="Y71" s="35"/>
      <c r="Z71" s="36"/>
      <c r="AA71" s="35"/>
      <c r="AB71" s="36"/>
      <c r="AC71" s="35"/>
      <c r="AD71" s="81"/>
      <c r="AE71" s="82"/>
      <c r="AF71" s="82"/>
      <c r="AG71" s="38"/>
      <c r="AH71" s="1"/>
      <c r="AI71" s="198" t="s">
        <v>134</v>
      </c>
      <c r="AJ71" s="156">
        <f>_xll.qlCalendarAdvance("TARGET",AJ70,AI71,"mf")</f>
        <v>42913</v>
      </c>
      <c r="AK71" s="201">
        <f>_xll.xlShmInterpRateFwd(curveName,AJ71,,,AJ72)</f>
        <v>-3.2694825495501612E-3</v>
      </c>
    </row>
    <row r="72" spans="5:46" ht="11.25" customHeight="1" x14ac:dyDescent="0.2">
      <c r="E72" s="41">
        <v>20</v>
      </c>
      <c r="F72" s="42"/>
      <c r="G72" s="24">
        <v>1.3080000000000001</v>
      </c>
      <c r="H72" s="113"/>
      <c r="J72" s="115">
        <v>20</v>
      </c>
      <c r="K72" s="44">
        <f t="shared" si="10"/>
        <v>1.3080000000000001</v>
      </c>
      <c r="M72" s="84" t="e">
        <v>#N/A</v>
      </c>
      <c r="N72" s="85" t="e">
        <v>#N/A</v>
      </c>
      <c r="O72" s="105"/>
      <c r="T72" s="105"/>
      <c r="U72" s="79" t="str">
        <f>IF(AND(LEN(AB72)&gt;0,AD72&gt;0),_xll.xlShmInterpDisc(curveName,AB72)+0*TYPE($N$3),"")</f>
        <v/>
      </c>
      <c r="V72" s="80" t="str">
        <f>IF(AND(LEN(AB72)&gt;0,AD72&gt;0),100*_xll.xlShmInterpRate(curveName,2,5,AB72)+0*TYPE($N$3),"")</f>
        <v/>
      </c>
      <c r="W72" s="33" t="str">
        <f t="shared" si="11"/>
        <v/>
      </c>
      <c r="X72" s="34" t="str">
        <f t="shared" si="12"/>
        <v/>
      </c>
      <c r="Y72" s="35"/>
      <c r="Z72" s="36"/>
      <c r="AA72" s="35"/>
      <c r="AB72" s="36"/>
      <c r="AC72" s="35"/>
      <c r="AD72" s="81"/>
      <c r="AE72" s="82"/>
      <c r="AF72" s="82"/>
      <c r="AG72" s="38"/>
      <c r="AI72" s="198" t="s">
        <v>134</v>
      </c>
      <c r="AJ72" s="156">
        <f>_xll.qlCalendarAdvance("TARGET",AJ71,AI72,"mf")</f>
        <v>42914</v>
      </c>
      <c r="AK72" s="201">
        <f>_xll.xlShmInterpRateFwd(curveName,AJ72,,,AJ73)</f>
        <v>-3.265771532246906E-3</v>
      </c>
    </row>
    <row r="73" spans="5:46" ht="11.25" customHeight="1" x14ac:dyDescent="0.2">
      <c r="E73" s="41">
        <v>21</v>
      </c>
      <c r="F73" s="42"/>
      <c r="G73" s="24">
        <v>1.3277762340000001</v>
      </c>
      <c r="H73" s="113"/>
      <c r="J73" s="115">
        <v>21</v>
      </c>
      <c r="K73" s="44">
        <f t="shared" si="10"/>
        <v>1.3277762340000001</v>
      </c>
      <c r="M73" s="84" t="e">
        <v>#N/A</v>
      </c>
      <c r="N73" s="85" t="e">
        <v>#N/A</v>
      </c>
      <c r="O73" s="105"/>
      <c r="T73" s="105"/>
      <c r="U73" s="79" t="str">
        <f>IF(AND(LEN(AB73)&gt;0,AD73&gt;0),_xll.xlShmInterpDisc(curveName,AB73)+0*TYPE($N$3),"")</f>
        <v/>
      </c>
      <c r="V73" s="80" t="str">
        <f>IF(AND(LEN(AB73)&gt;0,AD73&gt;0),100*_xll.xlShmInterpRate(curveName,2,5,AB73)+0*TYPE($N$3),"")</f>
        <v/>
      </c>
      <c r="W73" s="33" t="str">
        <f t="shared" si="11"/>
        <v/>
      </c>
      <c r="X73" s="34" t="str">
        <f t="shared" si="12"/>
        <v/>
      </c>
      <c r="Y73" s="35"/>
      <c r="Z73" s="36"/>
      <c r="AA73" s="35"/>
      <c r="AB73" s="36"/>
      <c r="AC73" s="35"/>
      <c r="AD73" s="81"/>
      <c r="AE73" s="82"/>
      <c r="AF73" s="82"/>
      <c r="AG73" s="38"/>
      <c r="AI73" s="198" t="s">
        <v>134</v>
      </c>
      <c r="AJ73" s="156">
        <f>_xll.qlCalendarAdvance("TARGET",AJ72,AI73,"mf")</f>
        <v>42915</v>
      </c>
      <c r="AK73" s="201">
        <f>_xll.xlShmInterpRateFwd(curveName,AJ73,,,AJ74)</f>
        <v>-3.262270548223744E-3</v>
      </c>
    </row>
    <row r="74" spans="5:46" ht="11.25" customHeight="1" x14ac:dyDescent="0.2">
      <c r="E74" s="41">
        <v>22</v>
      </c>
      <c r="F74" s="42"/>
      <c r="G74" s="24">
        <v>1.3441904010000001</v>
      </c>
      <c r="H74" s="113"/>
      <c r="J74" s="115">
        <v>22</v>
      </c>
      <c r="K74" s="44">
        <f t="shared" si="10"/>
        <v>1.3441904010000001</v>
      </c>
      <c r="M74" s="84" t="e">
        <v>#N/A</v>
      </c>
      <c r="N74" s="85" t="e">
        <v>#N/A</v>
      </c>
      <c r="O74" s="105"/>
      <c r="T74" s="105"/>
      <c r="U74" s="79" t="str">
        <f>IF(AND(LEN(AB74)&gt;0,AD74&gt;0),_xll.xlShmInterpDisc(curveName,AB74)+0*TYPE($N$3),"")</f>
        <v/>
      </c>
      <c r="V74" s="80" t="str">
        <f>IF(AND(LEN(AB74)&gt;0,AD74&gt;0),100*_xll.xlShmInterpRate(curveName,2,5,AB74)+0*TYPE($N$3),"")</f>
        <v/>
      </c>
      <c r="W74" s="33" t="str">
        <f t="shared" si="11"/>
        <v/>
      </c>
      <c r="X74" s="34" t="str">
        <f t="shared" si="12"/>
        <v/>
      </c>
      <c r="Y74" s="35"/>
      <c r="Z74" s="36"/>
      <c r="AA74" s="35"/>
      <c r="AB74" s="36"/>
      <c r="AC74" s="35"/>
      <c r="AD74" s="81"/>
      <c r="AE74" s="82"/>
      <c r="AF74" s="82"/>
      <c r="AG74" s="38"/>
      <c r="AI74" s="198" t="s">
        <v>134</v>
      </c>
      <c r="AJ74" s="156">
        <f>_xll.qlCalendarAdvance("TARGET",AJ73,AI74,"mf")</f>
        <v>42916</v>
      </c>
      <c r="AK74" s="201">
        <f>_xll.xlShmInterpRateFwd(curveName,AJ74,,,AJ75)</f>
        <v>-3.2559898934122278E-3</v>
      </c>
    </row>
    <row r="75" spans="5:46" ht="11.25" customHeight="1" x14ac:dyDescent="0.2">
      <c r="E75" s="41">
        <v>23</v>
      </c>
      <c r="F75" s="42"/>
      <c r="G75" s="24">
        <v>1.357940854</v>
      </c>
      <c r="H75" s="113"/>
      <c r="J75" s="115">
        <v>23</v>
      </c>
      <c r="K75" s="44">
        <f t="shared" si="10"/>
        <v>1.357940854</v>
      </c>
      <c r="M75" s="84" t="e">
        <v>#N/A</v>
      </c>
      <c r="N75" s="85" t="e">
        <v>#N/A</v>
      </c>
      <c r="O75" s="105"/>
      <c r="T75" s="105"/>
      <c r="U75" s="79" t="str">
        <f>IF(AND(LEN(AB75)&gt;0,AD75&gt;0),_xll.xlShmInterpDisc(curveName,AB75)+0*TYPE($N$3),"")</f>
        <v/>
      </c>
      <c r="V75" s="80" t="str">
        <f>IF(AND(LEN(AB75)&gt;0,AD75&gt;0),100*_xll.xlShmInterpRate(curveName,2,5,AB75)+0*TYPE($N$3),"")</f>
        <v/>
      </c>
      <c r="W75" s="33" t="str">
        <f t="shared" si="11"/>
        <v/>
      </c>
      <c r="X75" s="34" t="str">
        <f t="shared" si="12"/>
        <v/>
      </c>
      <c r="Y75" s="35"/>
      <c r="Z75" s="36"/>
      <c r="AA75" s="35"/>
      <c r="AB75" s="36"/>
      <c r="AC75" s="35"/>
      <c r="AD75" s="81"/>
      <c r="AE75" s="82"/>
      <c r="AF75" s="82"/>
      <c r="AG75" s="38"/>
      <c r="AI75" s="198" t="s">
        <v>134</v>
      </c>
      <c r="AJ75" s="156">
        <f>_xll.qlCalendarAdvance("TARGET",AJ74,AI75,"mf")</f>
        <v>42919</v>
      </c>
      <c r="AK75" s="201">
        <f>_xll.xlShmInterpRateFwd(curveName,AJ75,,,AJ76)</f>
        <v>-3.2505679367646526E-3</v>
      </c>
    </row>
    <row r="76" spans="5:46" ht="11.25" customHeight="1" x14ac:dyDescent="0.2">
      <c r="E76" s="41">
        <v>24</v>
      </c>
      <c r="F76" s="42"/>
      <c r="G76" s="24">
        <v>1.3689652029999999</v>
      </c>
      <c r="H76" s="113"/>
      <c r="J76" s="115">
        <v>24</v>
      </c>
      <c r="K76" s="44">
        <f t="shared" si="10"/>
        <v>1.3689652029999999</v>
      </c>
      <c r="M76" s="84" t="e">
        <v>#N/A</v>
      </c>
      <c r="N76" s="85" t="e">
        <v>#N/A</v>
      </c>
      <c r="O76" s="105"/>
      <c r="T76" s="105"/>
      <c r="U76" s="79" t="str">
        <f>IF(AND(LEN(AB76)&gt;0,AD76&gt;0),_xll.xlShmInterpDisc(curveName,AB76)+0*TYPE($N$3),"")</f>
        <v/>
      </c>
      <c r="V76" s="80" t="str">
        <f>IF(AND(LEN(AB76)&gt;0,AD76&gt;0),100*_xll.xlShmInterpRate(curveName,2,5,AB76)+0*TYPE($N$3),"")</f>
        <v/>
      </c>
      <c r="W76" s="33" t="str">
        <f t="shared" si="11"/>
        <v/>
      </c>
      <c r="X76" s="34" t="str">
        <f t="shared" si="12"/>
        <v/>
      </c>
      <c r="Y76" s="35"/>
      <c r="Z76" s="36"/>
      <c r="AA76" s="35"/>
      <c r="AB76" s="36"/>
      <c r="AC76" s="35"/>
      <c r="AD76" s="81"/>
      <c r="AE76" s="82"/>
      <c r="AF76" s="82"/>
      <c r="AG76" s="38"/>
      <c r="AI76" s="198" t="s">
        <v>134</v>
      </c>
      <c r="AJ76" s="156">
        <f>_xll.qlCalendarAdvance("TARGET",AJ75,AI76,"mf")</f>
        <v>42920</v>
      </c>
      <c r="AK76" s="201">
        <f>_xll.xlShmInterpRateFwd(curveName,AJ76,,,AJ77)</f>
        <v>-3.2482678632780523E-3</v>
      </c>
    </row>
    <row r="77" spans="5:46" ht="11.25" customHeight="1" thickBot="1" x14ac:dyDescent="0.25">
      <c r="E77" s="41">
        <v>25</v>
      </c>
      <c r="F77" s="42"/>
      <c r="G77" s="24">
        <v>1.3779999999999999</v>
      </c>
      <c r="H77" s="113"/>
      <c r="J77" s="115">
        <v>25</v>
      </c>
      <c r="K77" s="44">
        <f t="shared" si="10"/>
        <v>1.3779999999999999</v>
      </c>
      <c r="M77" s="116" t="e">
        <v>#N/A</v>
      </c>
      <c r="N77" s="117" t="e">
        <v>#N/A</v>
      </c>
      <c r="O77" s="105"/>
      <c r="T77" s="105"/>
      <c r="U77" s="79" t="str">
        <f>IF(AND(LEN(AB77)&gt;0,AD77&gt;0),_xll.xlShmInterpDisc(curveName,AB77)+0*TYPE($N$3),"")</f>
        <v/>
      </c>
      <c r="V77" s="80" t="str">
        <f>IF(AND(LEN(AB77)&gt;0,AD77&gt;0),100*_xll.xlShmInterpRate(curveName,2,5,AB77)+0*TYPE($N$3),"")</f>
        <v/>
      </c>
      <c r="W77" s="33" t="str">
        <f t="shared" si="11"/>
        <v/>
      </c>
      <c r="X77" s="34" t="str">
        <f t="shared" si="12"/>
        <v/>
      </c>
      <c r="Y77" s="35"/>
      <c r="Z77" s="36"/>
      <c r="AA77" s="35"/>
      <c r="AB77" s="36"/>
      <c r="AC77" s="35"/>
      <c r="AD77" s="81"/>
      <c r="AE77" s="82"/>
      <c r="AF77" s="82"/>
      <c r="AG77" s="38"/>
      <c r="AI77" s="198" t="s">
        <v>134</v>
      </c>
      <c r="AJ77" s="156">
        <f>_xll.qlCalendarAdvance("TARGET",AJ76,AI77,"mf")</f>
        <v>42921</v>
      </c>
      <c r="AK77" s="201">
        <f>_xll.xlShmInterpRateFwd(curveName,AJ77,,,AJ78)</f>
        <v>-3.2462381209021275E-3</v>
      </c>
    </row>
    <row r="78" spans="5:46" ht="11.25" customHeight="1" x14ac:dyDescent="0.2">
      <c r="E78" s="41">
        <v>26</v>
      </c>
      <c r="F78" s="42"/>
      <c r="G78" s="24">
        <v>1.385464928</v>
      </c>
      <c r="H78" s="113"/>
      <c r="J78" s="115">
        <v>26</v>
      </c>
      <c r="K78" s="44">
        <f t="shared" si="10"/>
        <v>1.385464928</v>
      </c>
      <c r="N78" s="9">
        <f>COUNT(N3:N77)</f>
        <v>67</v>
      </c>
      <c r="O78" s="105"/>
      <c r="T78" s="105"/>
      <c r="U78" s="79" t="str">
        <f>IF(AND(LEN(AB78)&gt;0,AD78&gt;0),_xll.xlShmInterpDisc(curveName,AB78)+0*TYPE($N$3),"")</f>
        <v/>
      </c>
      <c r="V78" s="80" t="str">
        <f>IF(AND(LEN(AB78)&gt;0,AD78&gt;0),100*_xll.xlShmInterpRate(curveName,2,5,AB78)+0*TYPE($N$3),"")</f>
        <v/>
      </c>
      <c r="W78" s="33" t="str">
        <f t="shared" si="11"/>
        <v/>
      </c>
      <c r="X78" s="34" t="str">
        <f t="shared" si="12"/>
        <v/>
      </c>
      <c r="Y78" s="35"/>
      <c r="Z78" s="36"/>
      <c r="AA78" s="35"/>
      <c r="AB78" s="36"/>
      <c r="AC78" s="35"/>
      <c r="AD78" s="81"/>
      <c r="AE78" s="82"/>
      <c r="AF78" s="82"/>
      <c r="AG78" s="38"/>
      <c r="AI78" s="198" t="s">
        <v>134</v>
      </c>
      <c r="AJ78" s="156">
        <f>_xll.qlCalendarAdvance("TARGET",AJ77,AI78,"mf")</f>
        <v>42922</v>
      </c>
      <c r="AK78" s="201">
        <f>_xll.xlShmInterpRateFwd(curveName,AJ78,,,AJ79)</f>
        <v>-3.2444887591250087E-3</v>
      </c>
    </row>
    <row r="79" spans="5:46" ht="11.25" customHeight="1" x14ac:dyDescent="0.2">
      <c r="E79" s="41">
        <v>27</v>
      </c>
      <c r="F79" s="42"/>
      <c r="G79" s="24">
        <v>1.391755302</v>
      </c>
      <c r="H79" s="113"/>
      <c r="J79" s="115">
        <v>27</v>
      </c>
      <c r="K79" s="44">
        <f t="shared" si="10"/>
        <v>1.391755302</v>
      </c>
      <c r="O79" s="105"/>
      <c r="T79" s="105"/>
      <c r="U79" s="79" t="str">
        <f>IF(AND(LEN(AB79)&gt;0,AD79&gt;0),_xll.xlShmInterpDisc(curveName,AB79)+0*TYPE($N$3),"")</f>
        <v/>
      </c>
      <c r="V79" s="80" t="str">
        <f>IF(AND(LEN(AB79)&gt;0,AD79&gt;0),100*_xll.xlShmInterpRate(curveName,2,5,AB79)+0*TYPE($N$3),"")</f>
        <v/>
      </c>
      <c r="W79" s="33" t="str">
        <f t="shared" si="11"/>
        <v/>
      </c>
      <c r="X79" s="34" t="str">
        <f t="shared" si="12"/>
        <v/>
      </c>
      <c r="Y79" s="35"/>
      <c r="Z79" s="36"/>
      <c r="AA79" s="35"/>
      <c r="AB79" s="36"/>
      <c r="AC79" s="35"/>
      <c r="AD79" s="37"/>
      <c r="AE79" s="37"/>
      <c r="AF79" s="82"/>
      <c r="AG79" s="38"/>
      <c r="AI79" s="198" t="s">
        <v>134</v>
      </c>
      <c r="AJ79" s="156">
        <f>_xll.qlCalendarAdvance("TARGET",AJ78,AI79,"mf")</f>
        <v>42923</v>
      </c>
      <c r="AK79" s="201">
        <f>_xll.xlShmInterpRateFwd(curveName,AJ79,,,AJ80)</f>
        <v>-3.2419460907245319E-3</v>
      </c>
    </row>
    <row r="80" spans="5:46" ht="11.25" customHeight="1" x14ac:dyDescent="0.2">
      <c r="E80" s="41">
        <v>28</v>
      </c>
      <c r="F80" s="42"/>
      <c r="G80" s="24">
        <v>1.3968692279999999</v>
      </c>
      <c r="H80" s="113"/>
      <c r="J80" s="115">
        <v>28</v>
      </c>
      <c r="K80" s="44">
        <f t="shared" si="10"/>
        <v>1.3968692279999999</v>
      </c>
      <c r="O80" s="105"/>
      <c r="T80" s="105"/>
      <c r="U80" s="79" t="str">
        <f>IF(AND(LEN(AB80)&gt;0,AD80&gt;0),_xll.xlShmInterpDisc(curveName,AB80)+0*TYPE($N$3),"")</f>
        <v/>
      </c>
      <c r="V80" s="80" t="str">
        <f>IF(AND(LEN(AB80)&gt;0,AD80&gt;0),100*_xll.xlShmInterpRate(curveName,2,5,AB80)+0*TYPE($N$3),"")</f>
        <v/>
      </c>
      <c r="W80" s="33" t="str">
        <f t="shared" si="11"/>
        <v/>
      </c>
      <c r="X80" s="34" t="str">
        <f t="shared" si="12"/>
        <v/>
      </c>
      <c r="Y80" s="35"/>
      <c r="Z80" s="36"/>
      <c r="AA80" s="35"/>
      <c r="AB80" s="36"/>
      <c r="AC80" s="35"/>
      <c r="AD80" s="37"/>
      <c r="AE80" s="37"/>
      <c r="AF80" s="82"/>
      <c r="AG80" s="38"/>
      <c r="AI80" s="198" t="s">
        <v>134</v>
      </c>
      <c r="AJ80" s="156">
        <f>_xll.qlCalendarAdvance("TARGET",AJ79,AI80,"mf")</f>
        <v>42926</v>
      </c>
      <c r="AK80" s="201">
        <f>_xll.xlShmInterpRateFwd(curveName,AJ80,,,AJ81)</f>
        <v>-3.2404961120285573E-3</v>
      </c>
    </row>
    <row r="81" spans="5:37" ht="11.25" customHeight="1" x14ac:dyDescent="0.2">
      <c r="E81" s="41">
        <v>29</v>
      </c>
      <c r="F81" s="42"/>
      <c r="G81" s="24">
        <v>1.4012182070000001</v>
      </c>
      <c r="H81" s="113"/>
      <c r="J81" s="115">
        <v>29</v>
      </c>
      <c r="K81" s="44">
        <f t="shared" si="10"/>
        <v>1.4012182070000001</v>
      </c>
      <c r="O81" s="105"/>
      <c r="T81" s="105"/>
      <c r="U81" s="79" t="str">
        <f>IF(AND(LEN(AB81)&gt;0,AD81&gt;0),_xll.xlShmInterpDisc(curveName,AB81)+0*TYPE($N$3),"")</f>
        <v/>
      </c>
      <c r="V81" s="80" t="str">
        <f>IF(AND(LEN(AB81)&gt;0,AD81&gt;0),100*_xll.xlShmInterpRate(curveName,2,5,AB81)+0*TYPE($N$3),"")</f>
        <v/>
      </c>
      <c r="W81" s="33" t="str">
        <f t="shared" si="11"/>
        <v/>
      </c>
      <c r="X81" s="34" t="str">
        <f t="shared" si="12"/>
        <v/>
      </c>
      <c r="Y81" s="35"/>
      <c r="Z81" s="36"/>
      <c r="AA81" s="35"/>
      <c r="AB81" s="36"/>
      <c r="AC81" s="35"/>
      <c r="AD81" s="37"/>
      <c r="AE81" s="37"/>
      <c r="AF81" s="82"/>
      <c r="AG81" s="38"/>
      <c r="AI81" s="198" t="s">
        <v>134</v>
      </c>
      <c r="AJ81" s="156">
        <f>_xll.qlCalendarAdvance("TARGET",AJ80,AI81,"mf")</f>
        <v>42927</v>
      </c>
      <c r="AK81" s="201">
        <f>_xll.xlShmInterpRateFwd(curveName,AJ81,,,AJ82)</f>
        <v>-3.2402993982866514E-3</v>
      </c>
    </row>
    <row r="82" spans="5:37" ht="11.25" customHeight="1" x14ac:dyDescent="0.2">
      <c r="E82" s="41">
        <v>30</v>
      </c>
      <c r="F82" s="42"/>
      <c r="G82" s="24">
        <v>1.405</v>
      </c>
      <c r="H82" s="113"/>
      <c r="J82" s="115">
        <v>30</v>
      </c>
      <c r="K82" s="44">
        <f t="shared" si="10"/>
        <v>1.405</v>
      </c>
      <c r="O82" s="105"/>
      <c r="T82" s="105"/>
      <c r="U82" s="79" t="str">
        <f>IF(AND(LEN(AB82)&gt;0,AD82&gt;0),_xll.xlShmInterpDisc(curveName,AB82)+0*TYPE($N$3),"")</f>
        <v/>
      </c>
      <c r="V82" s="80" t="str">
        <f>IF(AND(LEN(AB82)&gt;0,AD82&gt;0),100*_xll.xlShmInterpRate(curveName,2,5,AB82)+0*TYPE($N$3),"")</f>
        <v/>
      </c>
      <c r="W82" s="33" t="str">
        <f t="shared" si="11"/>
        <v/>
      </c>
      <c r="X82" s="34" t="str">
        <f t="shared" si="12"/>
        <v/>
      </c>
      <c r="Y82" s="35"/>
      <c r="Z82" s="36"/>
      <c r="AA82" s="35"/>
      <c r="AB82" s="36"/>
      <c r="AC82" s="35"/>
      <c r="AD82" s="37"/>
      <c r="AE82" s="37"/>
      <c r="AF82" s="82"/>
      <c r="AG82" s="38"/>
      <c r="AI82" s="198" t="s">
        <v>134</v>
      </c>
      <c r="AJ82" s="156">
        <f>_xll.qlCalendarAdvance("TARGET",AJ81,AI82,"mf")</f>
        <v>42928</v>
      </c>
      <c r="AK82" s="201">
        <f>_xll.xlShmInterpRateFwd(curveName,AJ82,,,AJ83)</f>
        <v>-3.2404433631018138E-3</v>
      </c>
    </row>
    <row r="83" spans="5:37" ht="11.25" customHeight="1" x14ac:dyDescent="0.2">
      <c r="E83" s="41">
        <v>31</v>
      </c>
      <c r="F83" s="42"/>
      <c r="G83" s="24">
        <v>1.4085507319999999</v>
      </c>
      <c r="H83" s="113"/>
      <c r="J83" s="115">
        <v>31</v>
      </c>
      <c r="K83" s="44">
        <f t="shared" si="10"/>
        <v>1.4085507319999999</v>
      </c>
      <c r="O83" s="105"/>
      <c r="T83" s="105"/>
      <c r="U83" s="79" t="str">
        <f>IF(AND(LEN(AB83)&gt;0,AD83&gt;0),_xll.xlShmInterpDisc(curveName,AB83)+0*TYPE($N$3),"")</f>
        <v/>
      </c>
      <c r="V83" s="80" t="str">
        <f>IF(AND(LEN(AB83)&gt;0,AD83&gt;0),100*_xll.xlShmInterpRate(curveName,2,5,AB83)+0*TYPE($N$3),"")</f>
        <v/>
      </c>
      <c r="W83" s="33" t="str">
        <f t="shared" si="11"/>
        <v/>
      </c>
      <c r="X83" s="34" t="str">
        <f t="shared" si="12"/>
        <v/>
      </c>
      <c r="Y83" s="35"/>
      <c r="Z83" s="36"/>
      <c r="AA83" s="35"/>
      <c r="AB83" s="36"/>
      <c r="AC83" s="35"/>
      <c r="AD83" s="37"/>
      <c r="AE83" s="37"/>
      <c r="AF83" s="82"/>
      <c r="AG83" s="38"/>
      <c r="AI83" s="198" t="s">
        <v>134</v>
      </c>
      <c r="AJ83" s="156">
        <f>_xll.qlCalendarAdvance("TARGET",AJ82,AI83,"mf")</f>
        <v>42929</v>
      </c>
      <c r="AK83" s="201">
        <f>_xll.xlShmInterpRateFwd(curveName,AJ83,,,AJ84)</f>
        <v>-3.2409380561956784E-3</v>
      </c>
    </row>
    <row r="84" spans="5:37" ht="11.25" customHeight="1" x14ac:dyDescent="0.2">
      <c r="E84" s="41">
        <v>32</v>
      </c>
      <c r="F84" s="42"/>
      <c r="G84" s="24">
        <v>1.41165312</v>
      </c>
      <c r="H84" s="113"/>
      <c r="J84" s="115">
        <v>32</v>
      </c>
      <c r="K84" s="44">
        <f t="shared" si="10"/>
        <v>1.41165312</v>
      </c>
      <c r="O84" s="105"/>
      <c r="T84" s="105"/>
      <c r="U84" s="79" t="str">
        <f>IF(AND(LEN(AB84)&gt;0,AD84&gt;0),_xll.xlShmInterpDisc(curveName,AB84)+0*TYPE($N$3),"")</f>
        <v/>
      </c>
      <c r="V84" s="80" t="str">
        <f>IF(AND(LEN(AB84)&gt;0,AD84&gt;0),100*_xll.xlShmInterpRate(curveName,2,5,AB84)+0*TYPE($N$3),"")</f>
        <v/>
      </c>
      <c r="W84" s="33" t="str">
        <f t="shared" si="11"/>
        <v/>
      </c>
      <c r="X84" s="34" t="str">
        <f t="shared" si="12"/>
        <v/>
      </c>
      <c r="Y84" s="35"/>
      <c r="Z84" s="36"/>
      <c r="AA84" s="35"/>
      <c r="AB84" s="36"/>
      <c r="AC84" s="35"/>
      <c r="AD84" s="37"/>
      <c r="AE84" s="37"/>
      <c r="AF84" s="82"/>
      <c r="AG84" s="38"/>
      <c r="AI84" s="198" t="s">
        <v>134</v>
      </c>
      <c r="AJ84" s="156">
        <f>_xll.qlCalendarAdvance("TARGET",AJ83,AI84,"mf")</f>
        <v>42930</v>
      </c>
      <c r="AK84" s="201">
        <f>_xll.xlShmInterpRateFwd(curveName,AJ84,,,AJ85)</f>
        <v>-3.2431179678800333E-3</v>
      </c>
    </row>
    <row r="85" spans="5:37" ht="11.25" customHeight="1" x14ac:dyDescent="0.2">
      <c r="E85" s="41">
        <v>33</v>
      </c>
      <c r="F85" s="42"/>
      <c r="G85" s="24">
        <v>1.414347359</v>
      </c>
      <c r="H85" s="113"/>
      <c r="J85" s="115">
        <v>33</v>
      </c>
      <c r="K85" s="44">
        <f t="shared" si="10"/>
        <v>1.414347359</v>
      </c>
      <c r="O85" s="105"/>
      <c r="T85" s="105"/>
      <c r="U85" s="79" t="str">
        <f>IF(AND(LEN(AB85)&gt;0,AD85&gt;0),_xll.xlShmInterpDisc(curveName,AB85)+0*TYPE($N$3),"")</f>
        <v/>
      </c>
      <c r="V85" s="80" t="str">
        <f>IF(AND(LEN(AB85)&gt;0,AD85&gt;0),100*_xll.xlShmInterpRate(curveName,2,5,AB85)+0*TYPE($N$3),"")</f>
        <v/>
      </c>
      <c r="W85" s="33" t="str">
        <f t="shared" si="11"/>
        <v/>
      </c>
      <c r="X85" s="34" t="str">
        <f t="shared" si="12"/>
        <v/>
      </c>
      <c r="Y85" s="35"/>
      <c r="Z85" s="36"/>
      <c r="AA85" s="35"/>
      <c r="AB85" s="36"/>
      <c r="AC85" s="35"/>
      <c r="AD85" s="37"/>
      <c r="AE85" s="37"/>
      <c r="AF85" s="82"/>
      <c r="AG85" s="38"/>
      <c r="AI85" s="198" t="s">
        <v>134</v>
      </c>
      <c r="AJ85" s="156">
        <f>_xll.qlCalendarAdvance("TARGET",AJ84,AI85,"mf")</f>
        <v>42933</v>
      </c>
      <c r="AK85" s="201">
        <f>_xll.xlShmInterpRateFwd(curveName,AJ85,,,AJ86)</f>
        <v>-3.2466251026337439E-3</v>
      </c>
    </row>
    <row r="86" spans="5:37" ht="11.25" customHeight="1" x14ac:dyDescent="0.2">
      <c r="E86" s="41">
        <v>34</v>
      </c>
      <c r="F86" s="42"/>
      <c r="G86" s="24">
        <v>1.4165743260000001</v>
      </c>
      <c r="H86" s="113"/>
      <c r="J86" s="115">
        <v>34</v>
      </c>
      <c r="K86" s="44">
        <f t="shared" si="10"/>
        <v>1.4165743260000001</v>
      </c>
      <c r="O86" s="105"/>
      <c r="T86" s="105"/>
      <c r="U86" s="79" t="str">
        <f>IF(AND(LEN(AB86)&gt;0,AD86&gt;0),_xll.xlShmInterpDisc(curveName,AB86)+0*TYPE($N$3),"")</f>
        <v/>
      </c>
      <c r="V86" s="80" t="str">
        <f>IF(AND(LEN(AB86)&gt;0,AD86&gt;0),100*_xll.xlShmInterpRate(curveName,2,5,AB86)+0*TYPE($N$3),"")</f>
        <v/>
      </c>
      <c r="W86" s="33" t="str">
        <f t="shared" si="11"/>
        <v/>
      </c>
      <c r="X86" s="34" t="str">
        <f t="shared" si="12"/>
        <v/>
      </c>
      <c r="Y86" s="35"/>
      <c r="Z86" s="36"/>
      <c r="AA86" s="35"/>
      <c r="AB86" s="36"/>
      <c r="AC86" s="35"/>
      <c r="AD86" s="37"/>
      <c r="AE86" s="37"/>
      <c r="AF86" s="82"/>
      <c r="AG86" s="38"/>
      <c r="AI86" s="198" t="s">
        <v>134</v>
      </c>
      <c r="AJ86" s="156">
        <f>_xll.qlCalendarAdvance("TARGET",AJ85,AI86,"mf")</f>
        <v>42934</v>
      </c>
      <c r="AK86" s="201">
        <f>_xll.xlShmInterpRateFwd(curveName,AJ86,,,AJ87)</f>
        <v>-3.2490241808392916E-3</v>
      </c>
    </row>
    <row r="87" spans="5:37" ht="11.25" customHeight="1" x14ac:dyDescent="0.2">
      <c r="E87" s="41">
        <v>35</v>
      </c>
      <c r="F87" s="42"/>
      <c r="G87" s="24">
        <v>1.418366647</v>
      </c>
      <c r="H87" s="113"/>
      <c r="J87" s="115">
        <v>35</v>
      </c>
      <c r="K87" s="44">
        <f t="shared" si="10"/>
        <v>1.418366647</v>
      </c>
      <c r="O87" s="105"/>
      <c r="T87" s="105"/>
      <c r="U87" s="79" t="str">
        <f>IF(AND(LEN(AB87)&gt;0,AD87&gt;0),_xll.xlShmInterpDisc(curveName,AB87)+0*TYPE($N$3),"")</f>
        <v/>
      </c>
      <c r="V87" s="80" t="str">
        <f>IF(AND(LEN(AB87)&gt;0,AD87&gt;0),100*_xll.xlShmInterpRate(curveName,2,5,AB87)+0*TYPE($N$3),"")</f>
        <v/>
      </c>
      <c r="W87" s="33" t="str">
        <f t="shared" si="11"/>
        <v/>
      </c>
      <c r="X87" s="34" t="str">
        <f t="shared" si="12"/>
        <v/>
      </c>
      <c r="Y87" s="35"/>
      <c r="Z87" s="36"/>
      <c r="AA87" s="35"/>
      <c r="AB87" s="36"/>
      <c r="AC87" s="35"/>
      <c r="AD87" s="37"/>
      <c r="AE87" s="37"/>
      <c r="AF87" s="82"/>
      <c r="AG87" s="38"/>
      <c r="AI87" s="198" t="s">
        <v>134</v>
      </c>
      <c r="AJ87" s="156">
        <f>_xll.qlCalendarAdvance("TARGET",AJ86,AI87,"mf")</f>
        <v>42935</v>
      </c>
      <c r="AK87" s="201">
        <f>_xll.xlShmInterpRateFwd(curveName,AJ87,,,AJ88)</f>
        <v>-3.2518342851160756E-3</v>
      </c>
    </row>
    <row r="88" spans="5:37" ht="11.25" customHeight="1" x14ac:dyDescent="0.2">
      <c r="E88" s="41">
        <v>36</v>
      </c>
      <c r="F88" s="42"/>
      <c r="G88" s="24">
        <v>1.419477324</v>
      </c>
      <c r="H88" s="113"/>
      <c r="J88" s="115">
        <v>36</v>
      </c>
      <c r="K88" s="44">
        <f t="shared" si="10"/>
        <v>1.419477324</v>
      </c>
      <c r="O88" s="105"/>
      <c r="T88" s="105"/>
      <c r="U88" s="79" t="str">
        <f>IF(AND(LEN(AB88)&gt;0,AD88&gt;0),_xll.xlShmInterpDisc(curveName,AB88)+0*TYPE($N$3),"")</f>
        <v/>
      </c>
      <c r="V88" s="80" t="str">
        <f>IF(AND(LEN(AB88)&gt;0,AD88&gt;0),100*_xll.xlShmInterpRate(curveName,2,5,AB88)+0*TYPE($N$3),"")</f>
        <v/>
      </c>
      <c r="W88" s="33" t="str">
        <f t="shared" si="11"/>
        <v/>
      </c>
      <c r="X88" s="34" t="str">
        <f t="shared" si="12"/>
        <v/>
      </c>
      <c r="Y88" s="35"/>
      <c r="Z88" s="36"/>
      <c r="AA88" s="35"/>
      <c r="AB88" s="36"/>
      <c r="AC88" s="35"/>
      <c r="AD88" s="37"/>
      <c r="AE88" s="37"/>
      <c r="AF88" s="82"/>
      <c r="AG88" s="38"/>
      <c r="AI88" s="198" t="s">
        <v>134</v>
      </c>
      <c r="AJ88" s="156">
        <f>_xll.qlCalendarAdvance("TARGET",AJ87,AI88,"mf")</f>
        <v>42936</v>
      </c>
      <c r="AK88" s="201">
        <f>_xll.xlShmInterpRateFwd(curveName,AJ88,,,AJ89)</f>
        <v>-3.2549328901611682E-3</v>
      </c>
    </row>
    <row r="89" spans="5:37" ht="11.25" customHeight="1" x14ac:dyDescent="0.2">
      <c r="E89" s="41">
        <v>37</v>
      </c>
      <c r="F89" s="42"/>
      <c r="G89" s="24">
        <v>1.4199498960000001</v>
      </c>
      <c r="H89" s="113"/>
      <c r="J89" s="115">
        <v>37</v>
      </c>
      <c r="K89" s="44">
        <f t="shared" si="10"/>
        <v>1.4199498960000001</v>
      </c>
      <c r="O89" s="105"/>
      <c r="T89" s="105"/>
      <c r="U89" s="79" t="str">
        <f>IF(AND(LEN(AB89)&gt;0,AD89&gt;0),_xll.xlShmInterpDisc(curveName,AB89)+0*TYPE($N$3),"")</f>
        <v/>
      </c>
      <c r="V89" s="80" t="str">
        <f>IF(AND(LEN(AB89)&gt;0,AD89&gt;0),100*_xll.xlShmInterpRate(curveName,2,5,AB89)+0*TYPE($N$3),"")</f>
        <v/>
      </c>
      <c r="W89" s="33" t="str">
        <f t="shared" si="11"/>
        <v/>
      </c>
      <c r="X89" s="34" t="str">
        <f t="shared" si="12"/>
        <v/>
      </c>
      <c r="Y89" s="35"/>
      <c r="Z89" s="36"/>
      <c r="AA89" s="35"/>
      <c r="AB89" s="36"/>
      <c r="AC89" s="35"/>
      <c r="AD89" s="37"/>
      <c r="AE89" s="37"/>
      <c r="AF89" s="82"/>
      <c r="AG89" s="38"/>
      <c r="AI89" s="198" t="s">
        <v>134</v>
      </c>
      <c r="AJ89" s="156">
        <f>_xll.qlCalendarAdvance("TARGET",AJ88,AI89,"mf")</f>
        <v>42937</v>
      </c>
      <c r="AK89" s="201">
        <f>_xll.xlShmInterpRateFwd(curveName,AJ89,,,AJ90)</f>
        <v>-3.2601016579863144E-3</v>
      </c>
    </row>
    <row r="90" spans="5:37" ht="11.25" customHeight="1" x14ac:dyDescent="0.2">
      <c r="E90" s="41">
        <v>38</v>
      </c>
      <c r="F90" s="42"/>
      <c r="G90" s="24">
        <v>1.4197238270000001</v>
      </c>
      <c r="H90" s="113"/>
      <c r="J90" s="115">
        <v>38</v>
      </c>
      <c r="K90" s="44">
        <f t="shared" si="10"/>
        <v>1.4197238270000001</v>
      </c>
      <c r="O90" s="105"/>
      <c r="T90" s="105"/>
      <c r="U90" s="79" t="str">
        <f>IF(AND(LEN(AB90)&gt;0,AD90&gt;0),_xll.xlShmInterpDisc(curveName,AB90)+0*TYPE($N$3),"")</f>
        <v/>
      </c>
      <c r="V90" s="80" t="str">
        <f>IF(AND(LEN(AB90)&gt;0,AD90&gt;0),100*_xll.xlShmInterpRate(curveName,2,5,AB90)+0*TYPE($N$3),"")</f>
        <v/>
      </c>
      <c r="W90" s="33" t="str">
        <f t="shared" si="11"/>
        <v/>
      </c>
      <c r="X90" s="34" t="str">
        <f t="shared" si="12"/>
        <v/>
      </c>
      <c r="Y90" s="35"/>
      <c r="Z90" s="36"/>
      <c r="AA90" s="35"/>
      <c r="AB90" s="36"/>
      <c r="AC90" s="35"/>
      <c r="AD90" s="37"/>
      <c r="AE90" s="37"/>
      <c r="AF90" s="82"/>
      <c r="AG90" s="38"/>
      <c r="AI90" s="198" t="s">
        <v>134</v>
      </c>
      <c r="AJ90" s="156">
        <f>_xll.qlCalendarAdvance("TARGET",AJ89,AI90,"mf")</f>
        <v>42940</v>
      </c>
      <c r="AK90" s="201">
        <f>_xll.xlShmInterpRateFwd(curveName,AJ90,,,AJ91)</f>
        <v>-3.2639933469817326E-3</v>
      </c>
    </row>
    <row r="91" spans="5:37" ht="11.25" customHeight="1" x14ac:dyDescent="0.2">
      <c r="E91" s="41">
        <v>39</v>
      </c>
      <c r="F91" s="42"/>
      <c r="G91" s="24">
        <v>1.4188115509999999</v>
      </c>
      <c r="H91" s="113"/>
      <c r="J91" s="115">
        <v>39</v>
      </c>
      <c r="K91" s="44">
        <f t="shared" si="10"/>
        <v>1.4188115509999999</v>
      </c>
      <c r="T91" s="105"/>
      <c r="U91" s="79" t="str">
        <f>IF(AND(LEN(AB91)&gt;0,AD91&gt;0),_xll.xlShmInterpDisc(curveName,AB91)+0*TYPE($N$3),"")</f>
        <v/>
      </c>
      <c r="V91" s="80" t="str">
        <f>IF(AND(LEN(AB91)&gt;0,AD91&gt;0),100*_xll.xlShmInterpRate(curveName,2,5,AB91)+0*TYPE($N$3),"")</f>
        <v/>
      </c>
      <c r="W91" s="33" t="str">
        <f t="shared" si="11"/>
        <v/>
      </c>
      <c r="X91" s="34" t="str">
        <f t="shared" si="12"/>
        <v/>
      </c>
      <c r="Y91" s="35"/>
      <c r="Z91" s="36"/>
      <c r="AA91" s="35"/>
      <c r="AB91" s="36"/>
      <c r="AC91" s="35"/>
      <c r="AD91" s="37"/>
      <c r="AE91" s="37"/>
      <c r="AF91" s="82"/>
      <c r="AG91" s="38"/>
      <c r="AI91" s="198" t="s">
        <v>134</v>
      </c>
      <c r="AJ91" s="156">
        <f>_xll.qlCalendarAdvance("TARGET",AJ90,AI91,"mf")</f>
        <v>42941</v>
      </c>
      <c r="AK91" s="201">
        <f>_xll.xlShmInterpRateFwd(curveName,AJ91,,,AJ92)</f>
        <v>-3.2652194640187008E-3</v>
      </c>
    </row>
    <row r="92" spans="5:37" ht="11.25" customHeight="1" x14ac:dyDescent="0.2">
      <c r="E92" s="41">
        <v>40</v>
      </c>
      <c r="F92" s="42"/>
      <c r="G92" s="24">
        <v>1.417</v>
      </c>
      <c r="H92" s="113"/>
      <c r="J92" s="115">
        <v>40</v>
      </c>
      <c r="K92" s="44">
        <f t="shared" si="10"/>
        <v>1.417</v>
      </c>
      <c r="T92" s="105"/>
      <c r="U92" s="79" t="str">
        <f>IF(AND(LEN(AB92)&gt;0,AD92&gt;0),_xll.xlShmInterpDisc(curveName,AB92)+0*TYPE($N$3),"")</f>
        <v/>
      </c>
      <c r="V92" s="80" t="str">
        <f>IF(AND(LEN(AB92)&gt;0,AD92&gt;0),100*_xll.xlShmInterpRate(curveName,2,5,AB92)+0*TYPE($N$3),"")</f>
        <v/>
      </c>
      <c r="W92" s="33" t="str">
        <f t="shared" si="11"/>
        <v/>
      </c>
      <c r="X92" s="34" t="str">
        <f t="shared" si="12"/>
        <v/>
      </c>
      <c r="Y92" s="35"/>
      <c r="Z92" s="36"/>
      <c r="AA92" s="35"/>
      <c r="AB92" s="36"/>
      <c r="AC92" s="35"/>
      <c r="AD92" s="37"/>
      <c r="AE92" s="37"/>
      <c r="AF92" s="82"/>
      <c r="AG92" s="38"/>
      <c r="AI92" s="198" t="s">
        <v>134</v>
      </c>
      <c r="AJ92" s="156">
        <f>_xll.qlCalendarAdvance("TARGET",AJ91,AI92,"mf")</f>
        <v>42942</v>
      </c>
      <c r="AK92" s="201">
        <f>_xll.xlShmInterpRateFwd(curveName,AJ92,,,AJ93)</f>
        <v>-3.2659999742830604E-3</v>
      </c>
    </row>
    <row r="93" spans="5:37" ht="11.25" customHeight="1" x14ac:dyDescent="0.2">
      <c r="E93" s="41">
        <v>50</v>
      </c>
      <c r="F93" s="42"/>
      <c r="G93" s="24">
        <v>1.373</v>
      </c>
      <c r="H93" s="113"/>
      <c r="J93" s="115">
        <v>50</v>
      </c>
      <c r="K93" s="44">
        <f t="shared" si="10"/>
        <v>1.373</v>
      </c>
      <c r="T93" s="105"/>
      <c r="U93" s="79" t="str">
        <f>IF(AND(LEN(AB93)&gt;0,AD93&gt;0),_xll.xlShmInterpDisc(curveName,AB93)+0*TYPE($N$3),"")</f>
        <v/>
      </c>
      <c r="V93" s="80" t="str">
        <f>IF(AND(LEN(AB93)&gt;0,AD93&gt;0),100*_xll.xlShmInterpRate(curveName,2,5,AB93)+0*TYPE($N$3),"")</f>
        <v/>
      </c>
      <c r="W93" s="33" t="str">
        <f t="shared" si="11"/>
        <v/>
      </c>
      <c r="X93" s="34" t="str">
        <f t="shared" si="12"/>
        <v/>
      </c>
      <c r="Y93" s="35"/>
      <c r="Z93" s="36"/>
      <c r="AA93" s="35"/>
      <c r="AB93" s="36"/>
      <c r="AC93" s="35"/>
      <c r="AD93" s="37"/>
      <c r="AE93" s="37"/>
      <c r="AF93" s="82"/>
      <c r="AG93" s="38"/>
      <c r="AI93" s="198" t="s">
        <v>134</v>
      </c>
      <c r="AJ93" s="156">
        <f>_xll.qlCalendarAdvance("TARGET",AJ92,AI93,"mf")</f>
        <v>42943</v>
      </c>
      <c r="AK93" s="201">
        <f>_xll.xlShmInterpRateFwd(curveName,AJ93,,,AJ94)</f>
        <v>-3.2663198741942345E-3</v>
      </c>
    </row>
    <row r="94" spans="5:37" ht="11.25" customHeight="1" x14ac:dyDescent="0.2">
      <c r="E94" s="41">
        <v>60</v>
      </c>
      <c r="F94" s="42"/>
      <c r="G94" s="24">
        <v>1.3420000000000001</v>
      </c>
      <c r="H94" s="113"/>
      <c r="J94" s="115">
        <v>60</v>
      </c>
      <c r="K94" s="44">
        <f t="shared" si="10"/>
        <v>1.3420000000000001</v>
      </c>
      <c r="T94" s="105"/>
      <c r="U94" s="79" t="str">
        <f>IF(AND(LEN(AB94)&gt;0,AD94&gt;0),_xll.xlShmInterpDisc(curveName,AB94)+0*TYPE($N$3),"")</f>
        <v/>
      </c>
      <c r="V94" s="80" t="str">
        <f>IF(AND(LEN(AB94)&gt;0,AD94&gt;0),100*_xll.xlShmInterpRate(curveName,2,5,AB94)+0*TYPE($N$3),"")</f>
        <v/>
      </c>
      <c r="W94" s="33" t="str">
        <f t="shared" si="11"/>
        <v/>
      </c>
      <c r="X94" s="34" t="str">
        <f t="shared" si="12"/>
        <v/>
      </c>
      <c r="Y94" s="35"/>
      <c r="Z94" s="36"/>
      <c r="AA94" s="35"/>
      <c r="AB94" s="36"/>
      <c r="AC94" s="35"/>
      <c r="AD94" s="37"/>
      <c r="AE94" s="37"/>
      <c r="AF94" s="82"/>
      <c r="AG94" s="38"/>
      <c r="AI94" s="198" t="s">
        <v>134</v>
      </c>
      <c r="AJ94" s="156">
        <f>_xll.qlCalendarAdvance("TARGET",AJ93,AI94,"mf")</f>
        <v>42944</v>
      </c>
      <c r="AK94" s="201">
        <f>_xll.xlShmInterpRateFwd(curveName,AJ94,,,AJ95)</f>
        <v>-3.2653200737889389E-3</v>
      </c>
    </row>
    <row r="95" spans="5:37" ht="11.25" customHeight="1" x14ac:dyDescent="0.2">
      <c r="E95" s="41"/>
      <c r="F95" s="42"/>
      <c r="G95" s="154"/>
      <c r="H95" s="113"/>
      <c r="J95" s="115" t="str">
        <v/>
      </c>
      <c r="K95" s="44" t="str">
        <f t="shared" si="10"/>
        <v>-</v>
      </c>
      <c r="T95" s="105"/>
      <c r="U95" s="79" t="str">
        <f>IF(AND(LEN(AB95)&gt;0,AD95&gt;0),_xll.xlShmInterpDisc(curveName,AB95)+0*TYPE($N$3),"")</f>
        <v/>
      </c>
      <c r="V95" s="80" t="str">
        <f>IF(AND(LEN(AB95)&gt;0,AD95&gt;0),100*_xll.xlShmInterpRate(curveName,2,5,AB95)+0*TYPE($N$3),"")</f>
        <v/>
      </c>
      <c r="W95" s="33" t="str">
        <f t="shared" si="11"/>
        <v/>
      </c>
      <c r="X95" s="34" t="str">
        <f t="shared" si="12"/>
        <v/>
      </c>
      <c r="Y95" s="35"/>
      <c r="Z95" s="36"/>
      <c r="AA95" s="35"/>
      <c r="AB95" s="36"/>
      <c r="AC95" s="35"/>
      <c r="AD95" s="37"/>
      <c r="AE95" s="37"/>
      <c r="AF95" s="82"/>
      <c r="AG95" s="38"/>
      <c r="AI95" s="198" t="s">
        <v>134</v>
      </c>
      <c r="AJ95" s="156">
        <f>_xll.qlCalendarAdvance("TARGET",AJ94,AI95,"mf")</f>
        <v>42947</v>
      </c>
      <c r="AK95" s="201">
        <f>_xll.xlShmInterpRateFwd(curveName,AJ95,,,AJ96)</f>
        <v>-3.2626932908723888E-3</v>
      </c>
    </row>
    <row r="96" spans="5:37" ht="11.25" customHeight="1" x14ac:dyDescent="0.2">
      <c r="E96" s="41"/>
      <c r="F96" s="42"/>
      <c r="G96" s="154"/>
      <c r="H96" s="113"/>
      <c r="J96" s="115" t="str">
        <v/>
      </c>
      <c r="K96" s="44" t="str">
        <f t="shared" si="10"/>
        <v>-</v>
      </c>
      <c r="T96" s="105"/>
      <c r="U96" s="119" t="str">
        <f>IF(AND(LEN(AB96)&gt;0,AD96&gt;0),_xll.xlShmInterpDisc(curveName,AB96)+0*TYPE($N$3),"")</f>
        <v/>
      </c>
      <c r="V96" s="120" t="str">
        <f>IF(AND(LEN(AB96)&gt;0,AD96&gt;0),100*_xll.xlShmInterpRate(curveName,2,5,AB96)+0*TYPE($N$3),"")</f>
        <v/>
      </c>
      <c r="W96" s="66" t="str">
        <f t="shared" si="11"/>
        <v/>
      </c>
      <c r="X96" s="67" t="str">
        <f t="shared" si="12"/>
        <v/>
      </c>
      <c r="Y96" s="121"/>
      <c r="Z96" s="155"/>
      <c r="AA96" s="121"/>
      <c r="AB96" s="155"/>
      <c r="AC96" s="121"/>
      <c r="AD96" s="122"/>
      <c r="AE96" s="122"/>
      <c r="AF96" s="200"/>
      <c r="AG96" s="123"/>
      <c r="AI96" s="198" t="s">
        <v>134</v>
      </c>
      <c r="AJ96" s="156">
        <f>_xll.qlCalendarAdvance("TARGET",AJ95,AI96,"mf")</f>
        <v>42948</v>
      </c>
      <c r="AK96" s="201">
        <f>_xll.xlShmInterpRateFwd(curveName,AJ96,,,AJ97)</f>
        <v>-3.2604850798305537E-3</v>
      </c>
    </row>
    <row r="97" spans="35:37" ht="11.25" customHeight="1" x14ac:dyDescent="0.2">
      <c r="AI97" s="198" t="s">
        <v>134</v>
      </c>
      <c r="AJ97" s="156">
        <f>_xll.qlCalendarAdvance("TARGET",AJ96,AI97,"mf")</f>
        <v>42949</v>
      </c>
      <c r="AK97" s="201">
        <f>_xll.xlShmInterpRateFwd(curveName,AJ97,,,AJ98)</f>
        <v>-3.2577262352478215E-3</v>
      </c>
    </row>
    <row r="98" spans="35:37" ht="11.25" customHeight="1" x14ac:dyDescent="0.2">
      <c r="AI98" s="198" t="s">
        <v>134</v>
      </c>
      <c r="AJ98" s="156">
        <f>_xll.qlCalendarAdvance("TARGET",AJ97,AI98,"mf")</f>
        <v>42950</v>
      </c>
      <c r="AK98" s="201">
        <f>_xll.xlShmInterpRateFwd(curveName,AJ98,,,AJ99)</f>
        <v>-3.2544017527014989E-3</v>
      </c>
    </row>
    <row r="99" spans="35:37" ht="11.25" customHeight="1" x14ac:dyDescent="0.2">
      <c r="AI99" s="198" t="s">
        <v>134</v>
      </c>
      <c r="AJ99" s="156">
        <f>_xll.qlCalendarAdvance("TARGET",AJ98,AI99,"mf")</f>
        <v>42951</v>
      </c>
      <c r="AK99" s="201">
        <f>_xll.xlShmInterpRateFwd(curveName,AJ99,,,AJ100)</f>
        <v>-3.2457634460830525E-3</v>
      </c>
    </row>
    <row r="100" spans="35:37" ht="11.25" customHeight="1" x14ac:dyDescent="0.2">
      <c r="AI100" s="198" t="s">
        <v>134</v>
      </c>
      <c r="AJ100" s="156">
        <f>_xll.qlCalendarAdvance("TARGET",AJ99,AI100,"mf")</f>
        <v>42954</v>
      </c>
      <c r="AK100" s="201">
        <f>_xll.xlShmInterpRateFwd(curveName,AJ100,,,AJ101)</f>
        <v>-3.2351473681370567E-3</v>
      </c>
    </row>
    <row r="101" spans="35:37" ht="11.25" customHeight="1" x14ac:dyDescent="0.2">
      <c r="AI101" s="198" t="s">
        <v>134</v>
      </c>
      <c r="AJ101" s="156">
        <f>_xll.qlCalendarAdvance("TARGET",AJ100,AI101,"mf")</f>
        <v>42955</v>
      </c>
      <c r="AK101" s="201">
        <f>_xll.xlShmInterpRateFwd(curveName,AJ101,,,AJ102)</f>
        <v>-3.2287696387598053E-3</v>
      </c>
    </row>
    <row r="102" spans="35:37" ht="11.25" customHeight="1" x14ac:dyDescent="0.2">
      <c r="AI102" s="198" t="s">
        <v>134</v>
      </c>
      <c r="AJ102" s="156">
        <f>_xll.qlCalendarAdvance("TARGET",AJ101,AI102,"mf")</f>
        <v>42956</v>
      </c>
      <c r="AK102" s="201">
        <f>_xll.xlShmInterpRateFwd(curveName,AJ102,,,AJ103)</f>
        <v>-3.2217362482193342E-3</v>
      </c>
    </row>
    <row r="103" spans="35:37" ht="11.25" customHeight="1" x14ac:dyDescent="0.2">
      <c r="AI103" s="198" t="s">
        <v>134</v>
      </c>
      <c r="AJ103" s="156">
        <f>_xll.qlCalendarAdvance("TARGET",AJ102,AI103,"mf")</f>
        <v>42957</v>
      </c>
      <c r="AK103" s="201">
        <f>_xll.xlShmInterpRateFwd(curveName,AJ103,,,AJ104)</f>
        <v>-3.2140321926871569E-3</v>
      </c>
    </row>
    <row r="104" spans="35:37" ht="11.25" customHeight="1" x14ac:dyDescent="0.2">
      <c r="AI104" s="198" t="s">
        <v>134</v>
      </c>
      <c r="AJ104" s="156">
        <f>_xll.qlCalendarAdvance("TARGET",AJ103,AI104,"mf")</f>
        <v>42958</v>
      </c>
      <c r="AK104" s="201">
        <f>_xll.xlShmInterpRateFwd(curveName,AJ104,,,AJ105)</f>
        <v>-3.1962855218164682E-3</v>
      </c>
    </row>
    <row r="105" spans="35:37" ht="11.25" customHeight="1" x14ac:dyDescent="0.2">
      <c r="AI105" s="198" t="s">
        <v>134</v>
      </c>
      <c r="AJ105" s="156">
        <f>_xll.qlCalendarAdvance("TARGET",AJ104,AI105,"mf")</f>
        <v>42961</v>
      </c>
      <c r="AK105" s="201">
        <f>_xll.xlShmInterpRateFwd(curveName,AJ105,,,AJ106)</f>
        <v>-3.1762092416090398E-3</v>
      </c>
    </row>
    <row r="106" spans="35:37" ht="11.25" customHeight="1" x14ac:dyDescent="0.2">
      <c r="AI106" s="198" t="s">
        <v>134</v>
      </c>
      <c r="AJ106" s="156">
        <f>_xll.qlCalendarAdvance("TARGET",AJ105,AI106,"mf")</f>
        <v>42962</v>
      </c>
      <c r="AK106" s="201">
        <f>_xll.xlShmInterpRateFwd(curveName,AJ106,,,AJ107)</f>
        <v>-3.1649268018688012E-3</v>
      </c>
    </row>
    <row r="107" spans="35:37" ht="11.25" customHeight="1" x14ac:dyDescent="0.2">
      <c r="AI107" s="198" t="s">
        <v>134</v>
      </c>
      <c r="AJ107" s="156">
        <f>_xll.qlCalendarAdvance("TARGET",AJ106,AI107,"mf")</f>
        <v>42963</v>
      </c>
      <c r="AK107" s="201">
        <f>_xll.xlShmInterpRateFwd(curveName,AJ107,,,AJ108)</f>
        <v>-3.1528836736156233E-3</v>
      </c>
    </row>
    <row r="108" spans="35:37" ht="11.25" customHeight="1" x14ac:dyDescent="0.2">
      <c r="AI108" s="198" t="s">
        <v>134</v>
      </c>
      <c r="AJ108" s="156">
        <f>_xll.qlCalendarAdvance("TARGET",AJ107,AI108,"mf")</f>
        <v>42964</v>
      </c>
      <c r="AK108" s="201">
        <f>_xll.xlShmInterpRateFwd(curveName,AJ108,,,AJ109)</f>
        <v>-3.1400648526159706E-3</v>
      </c>
    </row>
    <row r="109" spans="35:37" ht="11.25" customHeight="1" x14ac:dyDescent="0.2">
      <c r="AI109" s="198" t="s">
        <v>134</v>
      </c>
      <c r="AJ109" s="156">
        <f>_xll.qlCalendarAdvance("TARGET",AJ108,AI109,"mf")</f>
        <v>42965</v>
      </c>
      <c r="AK109" s="201">
        <f>_xll.xlShmInterpRateFwd(curveName,AJ109,,,AJ110)</f>
        <v>-3.1117400200068122E-3</v>
      </c>
    </row>
    <row r="110" spans="35:37" ht="11.25" customHeight="1" x14ac:dyDescent="0.2">
      <c r="AI110" s="198" t="s">
        <v>134</v>
      </c>
      <c r="AJ110" s="156">
        <f>_xll.qlCalendarAdvance("TARGET",AJ109,AI110,"mf")</f>
        <v>42968</v>
      </c>
      <c r="AK110" s="201">
        <f>_xll.xlShmInterpRateFwd(curveName,AJ110,,,AJ111)</f>
        <v>-3.0809316763594739E-3</v>
      </c>
    </row>
    <row r="111" spans="35:37" ht="11.25" customHeight="1" x14ac:dyDescent="0.2">
      <c r="AI111" s="198" t="s">
        <v>134</v>
      </c>
      <c r="AJ111" s="156">
        <f>_xll.qlCalendarAdvance("TARGET",AJ110,AI111,"mf")</f>
        <v>42969</v>
      </c>
      <c r="AK111" s="201">
        <f>_xll.xlShmInterpRateFwd(curveName,AJ111,,,AJ112)</f>
        <v>-3.0652140307017885E-3</v>
      </c>
    </row>
    <row r="112" spans="35:37" ht="11.25" customHeight="1" x14ac:dyDescent="0.2">
      <c r="AI112" s="198" t="s">
        <v>134</v>
      </c>
      <c r="AJ112" s="156">
        <f>_xll.qlCalendarAdvance("TARGET",AJ111,AI112,"mf")</f>
        <v>42970</v>
      </c>
      <c r="AK112" s="201">
        <f>_xll.xlShmInterpRateFwd(curveName,AJ112,,,AJ113)</f>
        <v>-3.049862916907578E-3</v>
      </c>
    </row>
    <row r="113" spans="35:37" ht="11.25" customHeight="1" x14ac:dyDescent="0.2">
      <c r="AI113" s="198" t="s">
        <v>134</v>
      </c>
      <c r="AJ113" s="156">
        <f>_xll.qlCalendarAdvance("TARGET",AJ112,AI113,"mf")</f>
        <v>42971</v>
      </c>
      <c r="AK113" s="201">
        <f>_xll.xlShmInterpRateFwd(curveName,AJ113,,,AJ114)</f>
        <v>-3.0348933860859422E-3</v>
      </c>
    </row>
    <row r="114" spans="35:37" ht="11.25" customHeight="1" x14ac:dyDescent="0.2">
      <c r="AI114" s="198" t="s">
        <v>134</v>
      </c>
      <c r="AJ114" s="156">
        <f>_xll.qlCalendarAdvance("TARGET",AJ113,AI114,"mf")</f>
        <v>42972</v>
      </c>
      <c r="AK114" s="201">
        <f>_xll.xlShmInterpRateFwd(curveName,AJ114,,,AJ115)</f>
        <v>-3.0062767614010043E-3</v>
      </c>
    </row>
    <row r="115" spans="35:37" ht="11.25" customHeight="1" x14ac:dyDescent="0.2">
      <c r="AI115" s="198" t="s">
        <v>134</v>
      </c>
      <c r="AJ115" s="156">
        <f>_xll.qlCalendarAdvance("TARGET",AJ114,AI115,"mf")</f>
        <v>42975</v>
      </c>
      <c r="AK115" s="201">
        <f>_xll.xlShmInterpRateFwd(curveName,AJ115,,,AJ116)</f>
        <v>-2.9791321116307812E-3</v>
      </c>
    </row>
    <row r="116" spans="35:37" ht="11.25" customHeight="1" x14ac:dyDescent="0.2">
      <c r="AI116" s="198" t="s">
        <v>134</v>
      </c>
      <c r="AJ116" s="156">
        <f>_xll.qlCalendarAdvance("TARGET",AJ115,AI116,"mf")</f>
        <v>42976</v>
      </c>
      <c r="AK116" s="201">
        <f>_xll.xlShmInterpRateFwd(curveName,AJ116,,,AJ117)</f>
        <v>-2.9662962603621192E-3</v>
      </c>
    </row>
    <row r="117" spans="35:37" ht="11.25" customHeight="1" x14ac:dyDescent="0.2">
      <c r="AI117" s="198" t="s">
        <v>134</v>
      </c>
      <c r="AJ117" s="156">
        <f>_xll.qlCalendarAdvance("TARGET",AJ116,AI117,"mf")</f>
        <v>42977</v>
      </c>
      <c r="AK117" s="201">
        <f>_xll.xlShmInterpRateFwd(curveName,AJ117,,,AJ118)</f>
        <v>-2.9539322978722037E-3</v>
      </c>
    </row>
    <row r="118" spans="35:37" ht="11.25" customHeight="1" x14ac:dyDescent="0.2">
      <c r="AI118" s="198" t="s">
        <v>134</v>
      </c>
      <c r="AJ118" s="156">
        <f>_xll.qlCalendarAdvance("TARGET",AJ117,AI118,"mf")</f>
        <v>42978</v>
      </c>
      <c r="AK118" s="201">
        <f>_xll.xlShmInterpRateFwd(curveName,AJ118,,,AJ119)</f>
        <v>-2.9420552754432943E-3</v>
      </c>
    </row>
    <row r="119" spans="35:37" ht="11.25" customHeight="1" x14ac:dyDescent="0.2">
      <c r="AI119" s="198" t="s">
        <v>134</v>
      </c>
      <c r="AJ119" s="156">
        <f>_xll.qlCalendarAdvance("TARGET",AJ118,AI119,"mf")</f>
        <v>42979</v>
      </c>
      <c r="AK119" s="201">
        <f>_xll.xlShmInterpRateFwd(curveName,AJ119,,,AJ120)</f>
        <v>-2.9199762585901544E-3</v>
      </c>
    </row>
    <row r="120" spans="35:37" ht="11.25" customHeight="1" x14ac:dyDescent="0.2">
      <c r="AI120" s="198" t="s">
        <v>134</v>
      </c>
      <c r="AJ120" s="156">
        <f>_xll.qlCalendarAdvance("TARGET",AJ119,AI120,"mf")</f>
        <v>42982</v>
      </c>
      <c r="AK120" s="201">
        <f>_xll.xlShmInterpRateFwd(curveName,AJ120,,,AJ121)</f>
        <v>-2.899717604521632E-3</v>
      </c>
    </row>
    <row r="121" spans="35:37" ht="11.25" customHeight="1" x14ac:dyDescent="0.2">
      <c r="AI121" s="198" t="s">
        <v>134</v>
      </c>
      <c r="AJ121" s="156">
        <f>_xll.qlCalendarAdvance("TARGET",AJ120,AI121,"mf")</f>
        <v>42983</v>
      </c>
      <c r="AK121" s="201">
        <f>_xll.xlShmInterpRateFwd(curveName,AJ121,,,AJ122)</f>
        <v>-2.8905010465958272E-3</v>
      </c>
    </row>
    <row r="122" spans="35:37" ht="11.25" customHeight="1" x14ac:dyDescent="0.2">
      <c r="AI122" s="198" t="s">
        <v>134</v>
      </c>
      <c r="AJ122" s="156">
        <f>_xll.qlCalendarAdvance("TARGET",AJ121,AI122,"mf")</f>
        <v>42984</v>
      </c>
      <c r="AK122" s="201">
        <f>_xll.xlShmInterpRateFwd(curveName,AJ122,,,AJ123)</f>
        <v>-2.8818617346289843E-3</v>
      </c>
    </row>
    <row r="123" spans="35:37" ht="11.25" customHeight="1" x14ac:dyDescent="0.2">
      <c r="AI123" s="198" t="s">
        <v>134</v>
      </c>
      <c r="AJ123" s="156">
        <f>_xll.qlCalendarAdvance("TARGET",AJ122,AI123,"mf")</f>
        <v>42985</v>
      </c>
      <c r="AK123" s="201">
        <f>_xll.xlShmInterpRateFwd(curveName,AJ123,,,AJ124)</f>
        <v>-2.8738147194898381E-3</v>
      </c>
    </row>
    <row r="124" spans="35:37" ht="11.25" customHeight="1" x14ac:dyDescent="0.2">
      <c r="AI124" s="198" t="s">
        <v>134</v>
      </c>
      <c r="AJ124" s="156">
        <f>_xll.qlCalendarAdvance("TARGET",AJ123,AI124,"mf")</f>
        <v>42986</v>
      </c>
      <c r="AK124" s="201">
        <f>_xll.xlShmInterpRateFwd(curveName,AJ124,,,AJ125)</f>
        <v>-2.859747861221818E-3</v>
      </c>
    </row>
    <row r="125" spans="35:37" ht="11.25" customHeight="1" x14ac:dyDescent="0.2">
      <c r="AI125" s="198" t="s">
        <v>134</v>
      </c>
      <c r="AJ125" s="156">
        <f>_xll.qlCalendarAdvance("TARGET",AJ124,AI125,"mf")</f>
        <v>42989</v>
      </c>
      <c r="AK125" s="201">
        <f>_xll.xlShmInterpRateFwd(curveName,AJ125,,,AJ126)</f>
        <v>-2.8478506482779785E-3</v>
      </c>
    </row>
    <row r="126" spans="35:37" ht="11.25" customHeight="1" x14ac:dyDescent="0.2">
      <c r="AI126" s="198" t="s">
        <v>134</v>
      </c>
      <c r="AJ126" s="156">
        <f>_xll.qlCalendarAdvance("TARGET",AJ125,AI126,"mf")</f>
        <v>42990</v>
      </c>
      <c r="AK126" s="201">
        <f>_xll.xlShmInterpRateFwd(curveName,AJ126,,,AJ127)</f>
        <v>-2.842990882697587E-3</v>
      </c>
    </row>
    <row r="127" spans="35:37" ht="11.25" customHeight="1" x14ac:dyDescent="0.2">
      <c r="AI127" s="198" t="s">
        <v>134</v>
      </c>
      <c r="AJ127" s="156">
        <f>_xll.qlCalendarAdvance("TARGET",AJ126,AI127,"mf")</f>
        <v>42991</v>
      </c>
      <c r="AK127" s="201">
        <f>_xll.xlShmInterpRateFwd(curveName,AJ127,,,AJ128)</f>
        <v>-2.8388137200487528E-3</v>
      </c>
    </row>
    <row r="128" spans="35:37" ht="11.25" customHeight="1" x14ac:dyDescent="0.2">
      <c r="AI128" s="198" t="s">
        <v>134</v>
      </c>
      <c r="AJ128" s="156">
        <f>_xll.qlCalendarAdvance("TARGET",AJ127,AI128,"mf")</f>
        <v>42992</v>
      </c>
      <c r="AK128" s="201">
        <f>_xll.xlShmInterpRateFwd(curveName,AJ128,,,AJ129)</f>
        <v>-2.835334211087232E-3</v>
      </c>
    </row>
    <row r="129" spans="35:37" ht="11.25" customHeight="1" x14ac:dyDescent="0.2">
      <c r="AI129" s="198" t="s">
        <v>134</v>
      </c>
      <c r="AJ129" s="156">
        <f>_xll.qlCalendarAdvance("TARGET",AJ128,AI129,"mf")</f>
        <v>42993</v>
      </c>
      <c r="AK129" s="201">
        <f>_xll.xlShmInterpRateFwd(curveName,AJ129,,,AJ130)</f>
        <v>-2.8307540069698969E-3</v>
      </c>
    </row>
    <row r="130" spans="35:37" ht="11.25" customHeight="1" x14ac:dyDescent="0.2">
      <c r="AI130" s="198" t="s">
        <v>134</v>
      </c>
      <c r="AJ130" s="156">
        <f>_xll.qlCalendarAdvance("TARGET",AJ129,AI130,"mf")</f>
        <v>42996</v>
      </c>
      <c r="AK130" s="201">
        <f>_xll.xlShmInterpRateFwd(curveName,AJ130,,,AJ131)</f>
        <v>-2.8286937337079409E-3</v>
      </c>
    </row>
    <row r="131" spans="35:37" ht="11.25" customHeight="1" x14ac:dyDescent="0.2">
      <c r="AI131" s="198" t="s">
        <v>134</v>
      </c>
      <c r="AJ131" s="156">
        <f>_xll.qlCalendarAdvance("TARGET",AJ130,AI131,"mf")</f>
        <v>42997</v>
      </c>
      <c r="AK131" s="201">
        <f>_xll.xlShmInterpRateFwd(curveName,AJ131,,,AJ132)</f>
        <v>-2.8289282587202961E-3</v>
      </c>
    </row>
    <row r="132" spans="35:37" ht="11.25" customHeight="1" x14ac:dyDescent="0.2">
      <c r="AI132" s="198" t="s">
        <v>134</v>
      </c>
      <c r="AJ132" s="156">
        <f>_xll.qlCalendarAdvance("TARGET",AJ131,AI132,"mf")</f>
        <v>42998</v>
      </c>
      <c r="AK132" s="201">
        <f>_xll.xlShmInterpRateFwd(curveName,AJ132,,,AJ133)</f>
        <v>-2.8298275749946006E-3</v>
      </c>
    </row>
    <row r="133" spans="35:37" ht="11.25" customHeight="1" x14ac:dyDescent="0.2">
      <c r="AI133" s="198" t="s">
        <v>134</v>
      </c>
      <c r="AJ133" s="156">
        <f>_xll.qlCalendarAdvance("TARGET",AJ132,AI133,"mf")</f>
        <v>42999</v>
      </c>
      <c r="AK133" s="201">
        <f>_xll.xlShmInterpRateFwd(curveName,AJ133,,,AJ134)</f>
        <v>-2.8309088461765139E-3</v>
      </c>
    </row>
    <row r="134" spans="35:37" ht="11.25" customHeight="1" x14ac:dyDescent="0.2">
      <c r="AI134" s="198" t="s">
        <v>134</v>
      </c>
      <c r="AJ134" s="156">
        <f>_xll.qlCalendarAdvance("TARGET",AJ133,AI134,"mf")</f>
        <v>43000</v>
      </c>
      <c r="AK134" s="201">
        <f>_xll.xlShmInterpRateFwd(curveName,AJ134,,,AJ135)</f>
        <v>-2.8332467480583164E-3</v>
      </c>
    </row>
    <row r="135" spans="35:37" ht="11.25" customHeight="1" x14ac:dyDescent="0.2">
      <c r="AI135" s="198" t="s">
        <v>134</v>
      </c>
      <c r="AJ135" s="156">
        <f>_xll.qlCalendarAdvance("TARGET",AJ134,AI135,"mf")</f>
        <v>43003</v>
      </c>
      <c r="AK135" s="201">
        <f>_xll.xlShmInterpRateFwd(curveName,AJ135,,,AJ136)</f>
        <v>-2.8358230406183285E-3</v>
      </c>
    </row>
    <row r="136" spans="35:37" ht="11.25" customHeight="1" x14ac:dyDescent="0.2">
      <c r="AI136" s="198" t="s">
        <v>134</v>
      </c>
      <c r="AJ136" s="156">
        <f>_xll.qlCalendarAdvance("TARGET",AJ135,AI136,"mf")</f>
        <v>43004</v>
      </c>
      <c r="AK136" s="201">
        <f>_xll.xlShmInterpRateFwd(curveName,AJ136,,,AJ137)</f>
        <v>-2.8371959192871016E-3</v>
      </c>
    </row>
    <row r="137" spans="35:37" ht="11.25" customHeight="1" x14ac:dyDescent="0.2">
      <c r="AI137" s="198" t="s">
        <v>134</v>
      </c>
      <c r="AJ137" s="156">
        <f>_xll.qlCalendarAdvance("TARGET",AJ136,AI137,"mf")</f>
        <v>43005</v>
      </c>
      <c r="AK137" s="201">
        <f>_xll.xlShmInterpRateFwd(curveName,AJ137,,,AJ138)</f>
        <v>-2.8386253509985605E-3</v>
      </c>
    </row>
    <row r="138" spans="35:37" ht="11.25" customHeight="1" x14ac:dyDescent="0.2">
      <c r="AI138" s="198" t="s">
        <v>134</v>
      </c>
      <c r="AJ138" s="156">
        <f>_xll.qlCalendarAdvance("TARGET",AJ137,AI138,"mf")</f>
        <v>43006</v>
      </c>
      <c r="AK138" s="201">
        <f>_xll.xlShmInterpRateFwd(curveName,AJ138,,,AJ139)</f>
        <v>-2.8401107463109508E-3</v>
      </c>
    </row>
    <row r="139" spans="35:37" ht="11.25" customHeight="1" x14ac:dyDescent="0.2">
      <c r="AI139" s="198" t="s">
        <v>134</v>
      </c>
      <c r="AJ139" s="156">
        <f>_xll.qlCalendarAdvance("TARGET",AJ138,AI139,"mf")</f>
        <v>43007</v>
      </c>
      <c r="AK139" s="201">
        <f>_xll.xlShmInterpRateFwd(curveName,AJ139,,,AJ140)</f>
        <v>-2.8432429863829351E-3</v>
      </c>
    </row>
    <row r="140" spans="35:37" ht="11.25" customHeight="1" x14ac:dyDescent="0.2">
      <c r="AI140" s="198" t="s">
        <v>134</v>
      </c>
      <c r="AJ140" s="156">
        <f>_xll.qlCalendarAdvance("TARGET",AJ139,AI140,"mf")</f>
        <v>43010</v>
      </c>
      <c r="AK140" s="201">
        <f>_xll.xlShmInterpRateFwd(curveName,AJ140,,,AJ141)</f>
        <v>-2.8466001735989576E-3</v>
      </c>
    </row>
    <row r="141" spans="35:37" ht="11.25" customHeight="1" x14ac:dyDescent="0.2">
      <c r="AI141" s="198" t="s">
        <v>134</v>
      </c>
      <c r="AJ141" s="156">
        <f>_xll.qlCalendarAdvance("TARGET",AJ140,AI141,"mf")</f>
        <v>43011</v>
      </c>
      <c r="AK141" s="201">
        <f>_xll.xlShmInterpRateFwd(curveName,AJ141,,,AJ142)</f>
        <v>-2.8483565446402186E-3</v>
      </c>
    </row>
    <row r="142" spans="35:37" ht="11.25" customHeight="1" x14ac:dyDescent="0.2">
      <c r="AI142" s="198" t="s">
        <v>134</v>
      </c>
      <c r="AJ142" s="156">
        <f>_xll.qlCalendarAdvance("TARGET",AJ141,AI142,"mf")</f>
        <v>43012</v>
      </c>
      <c r="AK142" s="201">
        <f>_xll.xlShmInterpRateFwd(curveName,AJ142,,,AJ143)</f>
        <v>-2.8501653423881157E-3</v>
      </c>
    </row>
    <row r="143" spans="35:37" ht="11.25" customHeight="1" x14ac:dyDescent="0.2">
      <c r="AI143" s="198" t="s">
        <v>134</v>
      </c>
      <c r="AJ143" s="156">
        <f>_xll.qlCalendarAdvance("TARGET",AJ142,AI143,"mf")</f>
        <v>43013</v>
      </c>
      <c r="AK143" s="201">
        <f>_xll.xlShmInterpRateFwd(curveName,AJ143,,,AJ144)</f>
        <v>-2.852025977319656E-3</v>
      </c>
    </row>
    <row r="144" spans="35:37" ht="11.25" customHeight="1" x14ac:dyDescent="0.2">
      <c r="AI144" s="198" t="s">
        <v>134</v>
      </c>
      <c r="AJ144" s="156">
        <f>_xll.qlCalendarAdvance("TARGET",AJ143,AI144,"mf")</f>
        <v>43014</v>
      </c>
      <c r="AK144" s="201">
        <f>_xll.xlShmInterpRateFwd(curveName,AJ144,,,AJ145)</f>
        <v>-2.8558947447713139E-3</v>
      </c>
    </row>
    <row r="145" spans="35:37" ht="11.25" customHeight="1" x14ac:dyDescent="0.2">
      <c r="AI145" s="198" t="s">
        <v>134</v>
      </c>
      <c r="AJ145" s="156">
        <f>_xll.qlCalendarAdvance("TARGET",AJ144,AI145,"mf")</f>
        <v>43017</v>
      </c>
      <c r="AK145" s="201">
        <f>_xll.xlShmInterpRateFwd(curveName,AJ145,,,AJ146)</f>
        <v>-2.8599750999615753E-3</v>
      </c>
    </row>
    <row r="146" spans="35:37" ht="11.25" customHeight="1" x14ac:dyDescent="0.2">
      <c r="AI146" s="198" t="s">
        <v>134</v>
      </c>
      <c r="AJ146" s="156">
        <f>_xll.qlCalendarAdvance("TARGET",AJ145,AI146,"mf")</f>
        <v>43018</v>
      </c>
      <c r="AK146" s="201">
        <f>_xll.xlShmInterpRateFwd(curveName,AJ146,,,AJ147)</f>
        <v>-2.862086078938327E-3</v>
      </c>
    </row>
    <row r="147" spans="35:37" ht="11.25" customHeight="1" x14ac:dyDescent="0.2">
      <c r="AI147" s="198" t="s">
        <v>134</v>
      </c>
      <c r="AJ147" s="156">
        <f>_xll.qlCalendarAdvance("TARGET",AJ146,AI147,"mf")</f>
        <v>43019</v>
      </c>
      <c r="AK147" s="201">
        <f>_xll.xlShmInterpRateFwd(curveName,AJ147,,,AJ148)</f>
        <v>-2.8642453582845744E-3</v>
      </c>
    </row>
    <row r="148" spans="35:37" ht="11.25" customHeight="1" x14ac:dyDescent="0.2">
      <c r="AI148" s="198" t="s">
        <v>134</v>
      </c>
      <c r="AJ148" s="156">
        <f>_xll.qlCalendarAdvance("TARGET",AJ147,AI148,"mf")</f>
        <v>43020</v>
      </c>
      <c r="AK148" s="201">
        <f>_xll.xlShmInterpRateFwd(curveName,AJ148,,,AJ149)</f>
        <v>-2.8664523484772174E-3</v>
      </c>
    </row>
    <row r="149" spans="35:37" ht="11.25" customHeight="1" x14ac:dyDescent="0.2">
      <c r="AI149" s="198" t="s">
        <v>134</v>
      </c>
      <c r="AJ149" s="156">
        <f>_xll.qlCalendarAdvance("TARGET",AJ148,AI149,"mf")</f>
        <v>43021</v>
      </c>
      <c r="AK149" s="201">
        <f>_xll.xlShmInterpRateFwd(curveName,AJ149,,,AJ150)</f>
        <v>-2.8709998350920059E-3</v>
      </c>
    </row>
    <row r="150" spans="35:37" ht="11.25" customHeight="1" x14ac:dyDescent="0.2">
      <c r="AI150" s="198" t="s">
        <v>134</v>
      </c>
      <c r="AJ150" s="156">
        <f>_xll.qlCalendarAdvance("TARGET",AJ149,AI150,"mf")</f>
        <v>43024</v>
      </c>
      <c r="AK150" s="201">
        <f>_xll.xlShmInterpRateFwd(curveName,AJ150,,,AJ151)</f>
        <v>-2.87574562895136E-3</v>
      </c>
    </row>
    <row r="151" spans="35:37" ht="11.25" customHeight="1" x14ac:dyDescent="0.2">
      <c r="AI151" s="198" t="s">
        <v>134</v>
      </c>
      <c r="AJ151" s="156">
        <f>_xll.qlCalendarAdvance("TARGET",AJ150,AI151,"mf")</f>
        <v>43025</v>
      </c>
      <c r="AK151" s="201">
        <f>_xll.xlShmInterpRateFwd(curveName,AJ151,,,AJ152)</f>
        <v>-2.8781823314206799E-3</v>
      </c>
    </row>
    <row r="152" spans="35:37" ht="11.25" customHeight="1" x14ac:dyDescent="0.2">
      <c r="AI152" s="198" t="s">
        <v>134</v>
      </c>
      <c r="AJ152" s="156">
        <f>_xll.qlCalendarAdvance("TARGET",AJ151,AI152,"mf")</f>
        <v>43026</v>
      </c>
      <c r="AK152" s="201">
        <f>_xll.xlShmInterpRateFwd(curveName,AJ152,,,AJ153)</f>
        <v>-2.88066320800287E-3</v>
      </c>
    </row>
    <row r="153" spans="35:37" ht="11.25" customHeight="1" x14ac:dyDescent="0.2">
      <c r="AI153" s="198" t="s">
        <v>134</v>
      </c>
      <c r="AJ153" s="156">
        <f>_xll.qlCalendarAdvance("TARGET",AJ152,AI153,"mf")</f>
        <v>43027</v>
      </c>
      <c r="AK153" s="201">
        <f>_xll.xlShmInterpRateFwd(curveName,AJ153,,,AJ154)</f>
        <v>-2.8831876691747965E-3</v>
      </c>
    </row>
    <row r="154" spans="35:37" ht="11.25" customHeight="1" x14ac:dyDescent="0.2">
      <c r="AI154" s="198" t="s">
        <v>134</v>
      </c>
      <c r="AJ154" s="156">
        <f>_xll.qlCalendarAdvance("TARGET",AJ153,AI154,"mf")</f>
        <v>43028</v>
      </c>
      <c r="AK154" s="201">
        <f>_xll.xlShmInterpRateFwd(curveName,AJ154,,,AJ155)</f>
        <v>-2.8874407445484795E-3</v>
      </c>
    </row>
    <row r="155" spans="35:37" ht="11.25" customHeight="1" x14ac:dyDescent="0.2">
      <c r="AI155" s="198" t="s">
        <v>134</v>
      </c>
      <c r="AJ155" s="156">
        <f>_xll.qlCalendarAdvance("TARGET",AJ154,AI155,"mf")</f>
        <v>43031</v>
      </c>
      <c r="AK155" s="201">
        <f>_xll.xlShmInterpRateFwd(curveName,AJ155,,,AJ156)</f>
        <v>-2.8899170561203199E-3</v>
      </c>
    </row>
    <row r="156" spans="35:37" ht="11.25" customHeight="1" x14ac:dyDescent="0.2">
      <c r="AI156" s="198" t="s">
        <v>134</v>
      </c>
      <c r="AJ156" s="156">
        <f>_xll.qlCalendarAdvance("TARGET",AJ155,AI156,"mf")</f>
        <v>43032</v>
      </c>
      <c r="AK156" s="201">
        <f>_xll.xlShmInterpRateFwd(curveName,AJ156,,,AJ157)</f>
        <v>-2.890153549312803E-3</v>
      </c>
    </row>
    <row r="157" spans="35:37" ht="11.25" customHeight="1" x14ac:dyDescent="0.2">
      <c r="AI157" s="198" t="s">
        <v>134</v>
      </c>
      <c r="AJ157" s="156">
        <f>_xll.qlCalendarAdvance("TARGET",AJ156,AI157,"mf")</f>
        <v>43033</v>
      </c>
      <c r="AK157" s="201">
        <f>_xll.xlShmInterpRateFwd(curveName,AJ157,,,AJ158)</f>
        <v>-2.8897784459147612E-3</v>
      </c>
    </row>
    <row r="158" spans="35:37" ht="11.25" customHeight="1" x14ac:dyDescent="0.2">
      <c r="AI158" s="198" t="s">
        <v>134</v>
      </c>
      <c r="AJ158" s="156">
        <f>_xll.qlCalendarAdvance("TARGET",AJ157,AI158,"mf")</f>
        <v>43034</v>
      </c>
      <c r="AK158" s="201">
        <f>_xll.xlShmInterpRateFwd(curveName,AJ158,,,AJ159)</f>
        <v>-2.8887801119129725E-3</v>
      </c>
    </row>
    <row r="159" spans="35:37" ht="11.25" customHeight="1" x14ac:dyDescent="0.2">
      <c r="AI159" s="198" t="s">
        <v>134</v>
      </c>
      <c r="AJ159" s="156">
        <f>_xll.qlCalendarAdvance("TARGET",AJ158,AI159,"mf")</f>
        <v>43035</v>
      </c>
      <c r="AK159" s="201">
        <f>_xll.xlShmInterpRateFwd(curveName,AJ159,,,AJ160)</f>
        <v>-2.8846250389516093E-3</v>
      </c>
    </row>
    <row r="160" spans="35:37" ht="11.25" customHeight="1" x14ac:dyDescent="0.2">
      <c r="AI160" s="198" t="s">
        <v>134</v>
      </c>
      <c r="AJ160" s="156">
        <f>_xll.qlCalendarAdvance("TARGET",AJ159,AI160,"mf")</f>
        <v>43038</v>
      </c>
      <c r="AK160" s="201">
        <f>_xll.xlShmInterpRateFwd(curveName,AJ160,,,AJ161)</f>
        <v>-2.8783217828821724E-3</v>
      </c>
    </row>
    <row r="161" spans="35:37" ht="11.25" customHeight="1" x14ac:dyDescent="0.2">
      <c r="AI161" s="198" t="s">
        <v>134</v>
      </c>
      <c r="AJ161" s="156">
        <f>_xll.qlCalendarAdvance("TARGET",AJ160,AI161,"mf")</f>
        <v>43039</v>
      </c>
      <c r="AK161" s="201">
        <f>_xll.xlShmInterpRateFwd(curveName,AJ161,,,AJ162)</f>
        <v>-2.8740327807999112E-3</v>
      </c>
    </row>
    <row r="162" spans="35:37" ht="11.25" customHeight="1" x14ac:dyDescent="0.2">
      <c r="AI162" s="198" t="s">
        <v>134</v>
      </c>
      <c r="AJ162" s="156">
        <f>_xll.qlCalendarAdvance("TARGET",AJ161,AI162,"mf")</f>
        <v>43040</v>
      </c>
      <c r="AK162" s="201">
        <f>_xll.xlShmInterpRateFwd(curveName,AJ162,,,AJ163)</f>
        <v>-2.869050742180545E-3</v>
      </c>
    </row>
    <row r="163" spans="35:37" ht="11.25" customHeight="1" x14ac:dyDescent="0.2">
      <c r="AI163" s="198" t="s">
        <v>134</v>
      </c>
      <c r="AJ163" s="156">
        <f>_xll.qlCalendarAdvance("TARGET",AJ162,AI163,"mf")</f>
        <v>43041</v>
      </c>
      <c r="AK163" s="201">
        <f>_xll.xlShmInterpRateFwd(curveName,AJ163,,,AJ164)</f>
        <v>-2.8633640327941547E-3</v>
      </c>
    </row>
    <row r="164" spans="35:37" ht="11.25" customHeight="1" x14ac:dyDescent="0.2">
      <c r="AI164" s="198" t="s">
        <v>134</v>
      </c>
      <c r="AJ164" s="156">
        <f>_xll.qlCalendarAdvance("TARGET",AJ163,AI164,"mf")</f>
        <v>43042</v>
      </c>
      <c r="AK164" s="201">
        <f>_xll.xlShmInterpRateFwd(curveName,AJ164,,,AJ165)</f>
        <v>-2.8495612925804135E-3</v>
      </c>
    </row>
    <row r="165" spans="35:37" ht="11.25" customHeight="1" x14ac:dyDescent="0.2">
      <c r="AI165" s="198" t="s">
        <v>134</v>
      </c>
      <c r="AJ165" s="156">
        <f>_xll.qlCalendarAdvance("TARGET",AJ164,AI165,"mf")</f>
        <v>43045</v>
      </c>
      <c r="AK165" s="201">
        <f>_xll.xlShmInterpRateFwd(curveName,AJ165,,,AJ166)</f>
        <v>-2.8333377998004793E-3</v>
      </c>
    </row>
    <row r="166" spans="35:37" ht="11.25" customHeight="1" x14ac:dyDescent="0.2">
      <c r="AI166" s="198" t="s">
        <v>134</v>
      </c>
      <c r="AJ166" s="156">
        <f>_xll.qlCalendarAdvance("TARGET",AJ165,AI166,"mf")</f>
        <v>43046</v>
      </c>
      <c r="AK166" s="201">
        <f>_xll.xlShmInterpRateFwd(curveName,AJ166,,,AJ167)</f>
        <v>-2.8239532210788823E-3</v>
      </c>
    </row>
    <row r="167" spans="35:37" ht="11.25" customHeight="1" x14ac:dyDescent="0.2">
      <c r="AI167" s="198" t="s">
        <v>134</v>
      </c>
      <c r="AJ167" s="156">
        <f>_xll.qlCalendarAdvance("TARGET",AJ166,AI167,"mf")</f>
        <v>43047</v>
      </c>
      <c r="AK167" s="201">
        <f>_xll.xlShmInterpRateFwd(curveName,AJ167,,,AJ168)</f>
        <v>-2.8137941654273156E-3</v>
      </c>
    </row>
    <row r="168" spans="35:37" ht="11.25" customHeight="1" x14ac:dyDescent="0.2">
      <c r="AI168" s="198" t="s">
        <v>134</v>
      </c>
      <c r="AJ168" s="156">
        <f>_xll.qlCalendarAdvance("TARGET",AJ167,AI168,"mf")</f>
        <v>43048</v>
      </c>
      <c r="AK168" s="201">
        <f>_xll.xlShmInterpRateFwd(curveName,AJ168,,,AJ169)</f>
        <v>-2.8028489986204668E-3</v>
      </c>
    </row>
    <row r="169" spans="35:37" ht="11.25" customHeight="1" x14ac:dyDescent="0.2">
      <c r="AI169" s="198" t="s">
        <v>134</v>
      </c>
      <c r="AJ169" s="156">
        <f>_xll.qlCalendarAdvance("TARGET",AJ168,AI169,"mf")</f>
        <v>43049</v>
      </c>
      <c r="AK169" s="201">
        <f>_xll.xlShmInterpRateFwd(curveName,AJ169,,,AJ170)</f>
        <v>-2.7782589748900797E-3</v>
      </c>
    </row>
    <row r="170" spans="35:37" ht="11.25" customHeight="1" x14ac:dyDescent="0.2">
      <c r="AI170" s="198" t="s">
        <v>134</v>
      </c>
      <c r="AJ170" s="156">
        <f>_xll.qlCalendarAdvance("TARGET",AJ169,AI170,"mf")</f>
        <v>43052</v>
      </c>
      <c r="AK170" s="201">
        <f>_xll.xlShmInterpRateFwd(curveName,AJ170,,,AJ171)</f>
        <v>-2.7509745312265742E-3</v>
      </c>
    </row>
    <row r="171" spans="35:37" ht="11.25" customHeight="1" x14ac:dyDescent="0.2">
      <c r="AI171" s="198" t="s">
        <v>134</v>
      </c>
      <c r="AJ171" s="156">
        <f>_xll.qlCalendarAdvance("TARGET",AJ170,AI171,"mf")</f>
        <v>43053</v>
      </c>
      <c r="AK171" s="201">
        <f>_xll.xlShmInterpRateFwd(curveName,AJ171,,,AJ172)</f>
        <v>-2.7359242924457489E-3</v>
      </c>
    </row>
    <row r="172" spans="35:37" ht="11.25" customHeight="1" x14ac:dyDescent="0.2">
      <c r="AI172" s="198" t="s">
        <v>134</v>
      </c>
      <c r="AJ172" s="156">
        <f>_xll.qlCalendarAdvance("TARGET",AJ171,AI172,"mf")</f>
        <v>43054</v>
      </c>
      <c r="AK172" s="201">
        <f>_xll.xlShmInterpRateFwd(curveName,AJ172,,,AJ173)</f>
        <v>-2.7200181360595376E-3</v>
      </c>
    </row>
    <row r="173" spans="35:37" ht="11.25" customHeight="1" x14ac:dyDescent="0.2">
      <c r="AI173" s="198" t="s">
        <v>134</v>
      </c>
      <c r="AJ173" s="156">
        <f>_xll.qlCalendarAdvance("TARGET",AJ172,AI173,"mf")</f>
        <v>43055</v>
      </c>
      <c r="AK173" s="201">
        <f>_xll.xlShmInterpRateFwd(curveName,AJ173,,,AJ174)</f>
        <v>-2.7032444278228614E-3</v>
      </c>
    </row>
    <row r="174" spans="35:37" ht="11.25" customHeight="1" x14ac:dyDescent="0.2">
      <c r="AI174" s="198" t="s">
        <v>134</v>
      </c>
      <c r="AJ174" s="156">
        <f>_xll.qlCalendarAdvance("TARGET",AJ173,AI174,"mf")</f>
        <v>43056</v>
      </c>
      <c r="AK174" s="201">
        <f>_xll.xlShmInterpRateFwd(curveName,AJ174,,,AJ175)</f>
        <v>-2.6667275159581606E-3</v>
      </c>
    </row>
    <row r="175" spans="35:37" ht="11.25" customHeight="1" x14ac:dyDescent="0.2">
      <c r="AI175" s="198" t="s">
        <v>134</v>
      </c>
      <c r="AJ175" s="156">
        <f>_xll.qlCalendarAdvance("TARGET",AJ174,AI175,"mf")</f>
        <v>43059</v>
      </c>
      <c r="AK175" s="201">
        <f>_xll.xlShmInterpRateFwd(curveName,AJ175,,,AJ176)</f>
        <v>-2.6275060635551645E-3</v>
      </c>
    </row>
    <row r="176" spans="35:37" ht="11.25" customHeight="1" x14ac:dyDescent="0.2">
      <c r="AI176" s="198" t="s">
        <v>134</v>
      </c>
      <c r="AJ176" s="156">
        <f>_xll.qlCalendarAdvance("TARGET",AJ175,AI176,"mf")</f>
        <v>43060</v>
      </c>
      <c r="AK176" s="201">
        <f>_xll.xlShmInterpRateFwd(curveName,AJ176,,,AJ177)</f>
        <v>-2.6078166106109839E-3</v>
      </c>
    </row>
    <row r="177" spans="35:37" ht="11.25" customHeight="1" x14ac:dyDescent="0.2">
      <c r="AI177" s="198" t="s">
        <v>134</v>
      </c>
      <c r="AJ177" s="156">
        <f>_xll.qlCalendarAdvance("TARGET",AJ176,AI177,"mf")</f>
        <v>43061</v>
      </c>
      <c r="AK177" s="201">
        <f>_xll.xlShmInterpRateFwd(curveName,AJ177,,,AJ178)</f>
        <v>-2.5888096225723371E-3</v>
      </c>
    </row>
    <row r="178" spans="35:37" ht="11.25" customHeight="1" x14ac:dyDescent="0.2">
      <c r="AI178" s="198" t="s">
        <v>134</v>
      </c>
      <c r="AJ178" s="156">
        <f>_xll.qlCalendarAdvance("TARGET",AJ177,AI178,"mf")</f>
        <v>43062</v>
      </c>
      <c r="AK178" s="201">
        <f>_xll.xlShmInterpRateFwd(curveName,AJ178,,,AJ179)</f>
        <v>-2.5704988740843271E-3</v>
      </c>
    </row>
    <row r="179" spans="35:37" ht="11.25" customHeight="1" x14ac:dyDescent="0.2">
      <c r="AI179" s="198" t="s">
        <v>134</v>
      </c>
      <c r="AJ179" s="156">
        <f>_xll.qlCalendarAdvance("TARGET",AJ178,AI179,"mf")</f>
        <v>43063</v>
      </c>
      <c r="AK179" s="201">
        <f>_xll.xlShmInterpRateFwd(curveName,AJ179,,,AJ180)</f>
        <v>-2.5362494267786467E-3</v>
      </c>
    </row>
    <row r="180" spans="35:37" ht="11.25" customHeight="1" x14ac:dyDescent="0.2">
      <c r="AI180" s="198" t="s">
        <v>134</v>
      </c>
      <c r="AJ180" s="156">
        <f>_xll.qlCalendarAdvance("TARGET",AJ179,AI180,"mf")</f>
        <v>43066</v>
      </c>
      <c r="AK180" s="201">
        <f>_xll.xlShmInterpRateFwd(curveName,AJ180,,,AJ181)</f>
        <v>-2.5044937729862969E-3</v>
      </c>
    </row>
    <row r="181" spans="35:37" ht="11.25" customHeight="1" x14ac:dyDescent="0.2">
      <c r="AI181" s="198" t="s">
        <v>134</v>
      </c>
      <c r="AJ181" s="156">
        <f>_xll.qlCalendarAdvance("TARGET",AJ180,AI181,"mf")</f>
        <v>43067</v>
      </c>
      <c r="AK181" s="201">
        <f>_xll.xlShmInterpRateFwd(curveName,AJ181,,,AJ182)</f>
        <v>-2.489870844826153E-3</v>
      </c>
    </row>
    <row r="182" spans="35:37" ht="11.25" customHeight="1" x14ac:dyDescent="0.2">
      <c r="AI182" s="198" t="s">
        <v>134</v>
      </c>
      <c r="AJ182" s="156">
        <f>_xll.qlCalendarAdvance("TARGET",AJ181,AI182,"mf")</f>
        <v>43068</v>
      </c>
      <c r="AK182" s="201">
        <f>_xll.xlShmInterpRateFwd(curveName,AJ182,,,AJ183)</f>
        <v>-2.4760268049918159E-3</v>
      </c>
    </row>
    <row r="183" spans="35:37" ht="11.25" customHeight="1" x14ac:dyDescent="0.2">
      <c r="AI183" s="198" t="s">
        <v>134</v>
      </c>
      <c r="AJ183" s="156">
        <f>_xll.qlCalendarAdvance("TARGET",AJ182,AI183,"mf")</f>
        <v>43069</v>
      </c>
      <c r="AK183" s="201">
        <f>_xll.xlShmInterpRateFwd(curveName,AJ183,,,AJ184)</f>
        <v>-2.4629754285057539E-3</v>
      </c>
    </row>
    <row r="184" spans="35:37" ht="11.25" customHeight="1" x14ac:dyDescent="0.2">
      <c r="AI184" s="198" t="s">
        <v>134</v>
      </c>
      <c r="AJ184" s="156">
        <f>_xll.qlCalendarAdvance("TARGET",AJ183,AI184,"mf")</f>
        <v>43070</v>
      </c>
      <c r="AK184" s="201">
        <f>_xll.xlShmInterpRateFwd(curveName,AJ184,,,AJ185)</f>
        <v>-2.4395674542656821E-3</v>
      </c>
    </row>
    <row r="185" spans="35:37" ht="11.25" customHeight="1" x14ac:dyDescent="0.2">
      <c r="AI185" s="198" t="s">
        <v>134</v>
      </c>
      <c r="AJ185" s="156">
        <f>_xll.qlCalendarAdvance("TARGET",AJ184,AI185,"mf")</f>
        <v>43073</v>
      </c>
      <c r="AK185" s="201">
        <f>_xll.xlShmInterpRateFwd(curveName,AJ185,,,AJ186)</f>
        <v>-2.4189720496157314E-3</v>
      </c>
    </row>
    <row r="186" spans="35:37" ht="11.25" customHeight="1" x14ac:dyDescent="0.2">
      <c r="AI186" s="198" t="s">
        <v>134</v>
      </c>
      <c r="AJ186" s="156">
        <f>_xll.qlCalendarAdvance("TARGET",AJ185,AI186,"mf")</f>
        <v>43074</v>
      </c>
      <c r="AK186" s="201">
        <f>_xll.xlShmInterpRateFwd(curveName,AJ186,,,AJ187)</f>
        <v>-2.4100906105908502E-3</v>
      </c>
    </row>
    <row r="187" spans="35:37" ht="11.25" customHeight="1" x14ac:dyDescent="0.2">
      <c r="AI187" s="198" t="s">
        <v>134</v>
      </c>
      <c r="AJ187" s="156">
        <f>_xll.qlCalendarAdvance("TARGET",AJ186,AI187,"mf")</f>
        <v>43075</v>
      </c>
      <c r="AK187" s="201">
        <f>_xll.xlShmInterpRateFwd(curveName,AJ187,,,AJ188)</f>
        <v>-2.4020844835181371E-3</v>
      </c>
    </row>
    <row r="188" spans="35:37" ht="11.25" customHeight="1" x14ac:dyDescent="0.2">
      <c r="AI188" s="198" t="s">
        <v>134</v>
      </c>
      <c r="AJ188" s="156">
        <f>_xll.qlCalendarAdvance("TARGET",AJ187,AI188,"mf")</f>
        <v>43076</v>
      </c>
      <c r="AK188" s="201">
        <f>_xll.xlShmInterpRateFwd(curveName,AJ188,,,AJ189)</f>
        <v>-2.3949674428768654E-3</v>
      </c>
    </row>
    <row r="189" spans="35:37" ht="11.25" customHeight="1" x14ac:dyDescent="0.2">
      <c r="AI189" s="198" t="s">
        <v>134</v>
      </c>
      <c r="AJ189" s="156">
        <f>_xll.qlCalendarAdvance("TARGET",AJ188,AI189,"mf")</f>
        <v>43077</v>
      </c>
      <c r="AK189" s="201">
        <f>_xll.xlShmInterpRateFwd(curveName,AJ189,,,AJ190)</f>
        <v>-2.3837502894522478E-3</v>
      </c>
    </row>
    <row r="190" spans="35:37" ht="11.25" customHeight="1" x14ac:dyDescent="0.2">
      <c r="AI190" s="198" t="s">
        <v>134</v>
      </c>
      <c r="AJ190" s="156">
        <f>_xll.qlCalendarAdvance("TARGET",AJ189,AI190,"mf")</f>
        <v>43080</v>
      </c>
      <c r="AK190" s="201">
        <f>_xll.xlShmInterpRateFwd(curveName,AJ190,,,AJ191)</f>
        <v>-2.3756656414406921E-3</v>
      </c>
    </row>
    <row r="191" spans="35:37" ht="11.25" customHeight="1" x14ac:dyDescent="0.2">
      <c r="AI191" s="198" t="s">
        <v>134</v>
      </c>
      <c r="AJ191" s="156">
        <f>_xll.qlCalendarAdvance("TARGET",AJ190,AI191,"mf")</f>
        <v>43081</v>
      </c>
      <c r="AK191" s="201">
        <f>_xll.xlShmInterpRateFwd(curveName,AJ191,,,AJ192)</f>
        <v>-2.3732006548527491E-3</v>
      </c>
    </row>
    <row r="192" spans="35:37" ht="11.25" customHeight="1" x14ac:dyDescent="0.2">
      <c r="AI192" s="198" t="s">
        <v>134</v>
      </c>
      <c r="AJ192" s="156">
        <f>_xll.qlCalendarAdvance("TARGET",AJ191,AI192,"mf")</f>
        <v>43082</v>
      </c>
      <c r="AK192" s="201">
        <f>_xll.xlShmInterpRateFwd(curveName,AJ192,,,AJ193)</f>
        <v>-2.3717074033490228E-3</v>
      </c>
    </row>
    <row r="193" spans="35:37" ht="11.25" customHeight="1" x14ac:dyDescent="0.2">
      <c r="AI193" s="198" t="s">
        <v>134</v>
      </c>
      <c r="AJ193" s="156">
        <f>_xll.qlCalendarAdvance("TARGET",AJ192,AI193,"mf")</f>
        <v>43083</v>
      </c>
      <c r="AK193" s="201">
        <f>_xll.xlShmInterpRateFwd(curveName,AJ193,,,AJ194)</f>
        <v>-2.3711996615623705E-3</v>
      </c>
    </row>
    <row r="194" spans="35:37" ht="11.25" customHeight="1" x14ac:dyDescent="0.2">
      <c r="AI194" s="198" t="s">
        <v>134</v>
      </c>
      <c r="AJ194" s="156">
        <f>_xll.qlCalendarAdvance("TARGET",AJ193,AI194,"mf")</f>
        <v>43084</v>
      </c>
      <c r="AK194" s="201">
        <f>_xll.xlShmInterpRateFwd(curveName,AJ194,,,AJ195)</f>
        <v>-2.3735226489531146E-3</v>
      </c>
    </row>
    <row r="195" spans="35:37" ht="11.25" customHeight="1" x14ac:dyDescent="0.2">
      <c r="AI195" s="198" t="s">
        <v>134</v>
      </c>
      <c r="AJ195" s="156">
        <f>_xll.qlCalendarAdvance("TARGET",AJ194,AI195,"mf")</f>
        <v>43087</v>
      </c>
      <c r="AK195" s="201">
        <f>_xll.xlShmInterpRateFwd(curveName,AJ195,,,AJ196)</f>
        <v>-2.3792992852194363E-3</v>
      </c>
    </row>
    <row r="196" spans="35:37" ht="11.25" customHeight="1" x14ac:dyDescent="0.2">
      <c r="AI196" s="198" t="s">
        <v>134</v>
      </c>
      <c r="AJ196" s="156">
        <f>_xll.qlCalendarAdvance("TARGET",AJ195,AI196,"mf")</f>
        <v>43088</v>
      </c>
      <c r="AK196" s="201">
        <f>_xll.xlShmInterpRateFwd(curveName,AJ196,,,AJ197)</f>
        <v>-2.3839257121519926E-3</v>
      </c>
    </row>
    <row r="197" spans="35:37" ht="11.25" customHeight="1" x14ac:dyDescent="0.2">
      <c r="AI197" s="198" t="s">
        <v>134</v>
      </c>
      <c r="AJ197" s="156">
        <f>_xll.qlCalendarAdvance("TARGET",AJ196,AI197,"mf")</f>
        <v>43089</v>
      </c>
      <c r="AK197" s="201">
        <f>_xll.xlShmInterpRateFwd(curveName,AJ197,,,AJ198)</f>
        <v>-2.3894290582959343E-3</v>
      </c>
    </row>
    <row r="198" spans="35:37" ht="11.25" customHeight="1" x14ac:dyDescent="0.2">
      <c r="AI198" s="198" t="s">
        <v>134</v>
      </c>
      <c r="AJ198" s="156">
        <f>_xll.qlCalendarAdvance("TARGET",AJ197,AI198,"mf")</f>
        <v>43090</v>
      </c>
      <c r="AK198" s="201">
        <f>_xll.xlShmInterpRateFwd(curveName,AJ198,,,AJ199)</f>
        <v>-2.3950526787801596E-3</v>
      </c>
    </row>
    <row r="199" spans="35:37" ht="11.25" customHeight="1" x14ac:dyDescent="0.2">
      <c r="AI199" s="198" t="s">
        <v>134</v>
      </c>
      <c r="AJ199" s="156">
        <f>_xll.qlCalendarAdvance("TARGET",AJ198,AI199,"mf")</f>
        <v>43091</v>
      </c>
      <c r="AK199" s="201">
        <f>_xll.xlShmInterpRateFwd(curveName,AJ199,,,AJ200)</f>
        <v>-2.411367849897273E-3</v>
      </c>
    </row>
    <row r="200" spans="35:37" ht="11.25" customHeight="1" x14ac:dyDescent="0.2">
      <c r="AI200" s="198" t="s">
        <v>134</v>
      </c>
      <c r="AJ200" s="156">
        <f>_xll.qlCalendarAdvance("TARGET",AJ199,AI200,"mf")</f>
        <v>43096</v>
      </c>
      <c r="AK200" s="201">
        <f>_xll.xlShmInterpRateFwd(curveName,AJ200,,,AJ201)</f>
        <v>-2.4271862752289655E-3</v>
      </c>
    </row>
    <row r="201" spans="35:37" ht="11.25" customHeight="1" x14ac:dyDescent="0.2">
      <c r="AI201" s="198" t="s">
        <v>134</v>
      </c>
      <c r="AJ201" s="156">
        <f>_xll.qlCalendarAdvance("TARGET",AJ200,AI201,"mf")</f>
        <v>43097</v>
      </c>
      <c r="AK201" s="201">
        <f>_xll.xlShmInterpRateFwd(curveName,AJ201,,,AJ202)</f>
        <v>-2.4322494263032866E-3</v>
      </c>
    </row>
    <row r="202" spans="35:37" ht="11.25" customHeight="1" x14ac:dyDescent="0.2">
      <c r="AI202" s="198" t="s">
        <v>134</v>
      </c>
      <c r="AJ202" s="156">
        <f>_xll.qlCalendarAdvance("TARGET",AJ201,AI202,"mf")</f>
        <v>43098</v>
      </c>
      <c r="AK202" s="201">
        <f>_xll.xlShmInterpRateFwd(curveName,AJ202,,,AJ203)</f>
        <v>-2.4444202543842156E-3</v>
      </c>
    </row>
    <row r="203" spans="35:37" ht="11.25" customHeight="1" x14ac:dyDescent="0.2">
      <c r="AI203" s="198" t="s">
        <v>134</v>
      </c>
      <c r="AJ203" s="156">
        <f>_xll.qlCalendarAdvance("TARGET",AJ202,AI203,"mf")</f>
        <v>43102</v>
      </c>
      <c r="AK203" s="201">
        <f>_xll.xlShmInterpRateFwd(curveName,AJ203,,,AJ204)</f>
        <v>-2.4561548001357527E-3</v>
      </c>
    </row>
    <row r="204" spans="35:37" ht="11.25" customHeight="1" x14ac:dyDescent="0.2">
      <c r="AI204" s="198" t="s">
        <v>134</v>
      </c>
      <c r="AJ204" s="156">
        <f>_xll.qlCalendarAdvance("TARGET",AJ203,AI204,"mf")</f>
        <v>43103</v>
      </c>
      <c r="AK204" s="201">
        <f>_xll.xlShmInterpRateFwd(curveName,AJ204,,,AJ205)</f>
        <v>-2.4606354781544597E-3</v>
      </c>
    </row>
    <row r="205" spans="35:37" ht="11.25" customHeight="1" x14ac:dyDescent="0.2">
      <c r="AI205" s="198" t="s">
        <v>134</v>
      </c>
      <c r="AJ205" s="156">
        <f>_xll.qlCalendarAdvance("TARGET",AJ204,AI205,"mf")</f>
        <v>43104</v>
      </c>
      <c r="AK205" s="201">
        <f>_xll.xlShmInterpRateFwd(curveName,AJ205,,,AJ206)</f>
        <v>-2.4650099173326064E-3</v>
      </c>
    </row>
    <row r="206" spans="35:37" ht="11.25" customHeight="1" x14ac:dyDescent="0.2">
      <c r="AI206" s="198" t="s">
        <v>134</v>
      </c>
      <c r="AJ206" s="156">
        <f>_xll.qlCalendarAdvance("TARGET",AJ205,AI206,"mf")</f>
        <v>43105</v>
      </c>
      <c r="AK206" s="201">
        <f>_xll.xlShmInterpRateFwd(curveName,AJ206,,,AJ207)</f>
        <v>-2.4733748187181913E-3</v>
      </c>
    </row>
    <row r="207" spans="35:37" ht="11.25" customHeight="1" x14ac:dyDescent="0.2">
      <c r="AI207" s="198" t="s">
        <v>134</v>
      </c>
      <c r="AJ207" s="156">
        <f>_xll.qlCalendarAdvance("TARGET",AJ206,AI207,"mf")</f>
        <v>43108</v>
      </c>
      <c r="AK207" s="201">
        <f>_xll.xlShmInterpRateFwd(curveName,AJ207,,,AJ208)</f>
        <v>-2.4813929396000811E-3</v>
      </c>
    </row>
    <row r="208" spans="35:37" ht="11.25" customHeight="1" x14ac:dyDescent="0.2">
      <c r="AI208" s="198" t="s">
        <v>134</v>
      </c>
      <c r="AJ208" s="156">
        <f>_xll.qlCalendarAdvance("TARGET",AJ207,AI208,"mf")</f>
        <v>43109</v>
      </c>
      <c r="AK208" s="201">
        <f>_xll.xlShmInterpRateFwd(curveName,AJ208,,,AJ209)</f>
        <v>-2.4851969255931475E-3</v>
      </c>
    </row>
    <row r="209" spans="35:37" ht="11.25" customHeight="1" x14ac:dyDescent="0.2">
      <c r="AI209" s="198" t="s">
        <v>134</v>
      </c>
      <c r="AJ209" s="156">
        <f>_xll.qlCalendarAdvance("TARGET",AJ208,AI209,"mf")</f>
        <v>43110</v>
      </c>
      <c r="AK209" s="201">
        <f>_xll.xlShmInterpRateFwd(curveName,AJ209,,,AJ210)</f>
        <v>-2.4888789695581138E-3</v>
      </c>
    </row>
    <row r="210" spans="35:37" ht="11.25" customHeight="1" x14ac:dyDescent="0.2">
      <c r="AI210" s="198" t="s">
        <v>134</v>
      </c>
      <c r="AJ210" s="156">
        <f>_xll.qlCalendarAdvance("TARGET",AJ209,AI210,"mf")</f>
        <v>43111</v>
      </c>
      <c r="AK210" s="201">
        <f>_xll.xlShmInterpRateFwd(curveName,AJ210,,,AJ211)</f>
        <v>-2.4924364541484686E-3</v>
      </c>
    </row>
    <row r="211" spans="35:37" ht="11.25" customHeight="1" x14ac:dyDescent="0.2">
      <c r="AI211" s="198" t="s">
        <v>134</v>
      </c>
      <c r="AJ211" s="156">
        <f>_xll.qlCalendarAdvance("TARGET",AJ210,AI211,"mf")</f>
        <v>43112</v>
      </c>
      <c r="AK211" s="201">
        <f>_xll.xlShmInterpRateFwd(curveName,AJ211,,,AJ212)</f>
        <v>-2.4991060280754357E-3</v>
      </c>
    </row>
    <row r="212" spans="35:37" ht="11.25" customHeight="1" x14ac:dyDescent="0.2">
      <c r="AI212" s="198" t="s">
        <v>134</v>
      </c>
      <c r="AJ212" s="156">
        <f>_xll.qlCalendarAdvance("TARGET",AJ211,AI212,"mf")</f>
        <v>43115</v>
      </c>
      <c r="AK212" s="201">
        <f>_xll.xlShmInterpRateFwd(curveName,AJ212,,,AJ213)</f>
        <v>-2.5053684546680792E-3</v>
      </c>
    </row>
    <row r="213" spans="35:37" ht="11.25" customHeight="1" x14ac:dyDescent="0.2">
      <c r="AI213" s="198" t="s">
        <v>134</v>
      </c>
      <c r="AJ213" s="156">
        <f>_xll.qlCalendarAdvance("TARGET",AJ212,AI213,"mf")</f>
        <v>43116</v>
      </c>
      <c r="AK213" s="201">
        <f>_xll.xlShmInterpRateFwd(curveName,AJ213,,,AJ214)</f>
        <v>-2.5082638845357135E-3</v>
      </c>
    </row>
    <row r="214" spans="35:37" ht="11.25" customHeight="1" x14ac:dyDescent="0.2">
      <c r="AI214" s="198" t="s">
        <v>134</v>
      </c>
      <c r="AJ214" s="156">
        <f>_xll.qlCalendarAdvance("TARGET",AJ213,AI214,"mf")</f>
        <v>43117</v>
      </c>
      <c r="AK214" s="201">
        <f>_xll.xlShmInterpRateFwd(curveName,AJ214,,,AJ215)</f>
        <v>-2.5110190516774325E-3</v>
      </c>
    </row>
    <row r="215" spans="35:37" ht="11.25" customHeight="1" x14ac:dyDescent="0.2">
      <c r="AI215" s="198" t="s">
        <v>134</v>
      </c>
      <c r="AJ215" s="156">
        <f>_xll.qlCalendarAdvance("TARGET",AJ214,AI215,"mf")</f>
        <v>43118</v>
      </c>
      <c r="AK215" s="201">
        <f>_xll.xlShmInterpRateFwd(curveName,AJ215,,,AJ216)</f>
        <v>-2.5136313392322717E-3</v>
      </c>
    </row>
    <row r="216" spans="35:37" ht="11.25" customHeight="1" x14ac:dyDescent="0.2">
      <c r="AI216" s="198" t="s">
        <v>134</v>
      </c>
      <c r="AJ216" s="156">
        <f>_xll.qlCalendarAdvance("TARGET",AJ215,AI216,"mf")</f>
        <v>43119</v>
      </c>
      <c r="AK216" s="201">
        <f>_xll.xlShmInterpRateFwd(curveName,AJ216,,,AJ217)</f>
        <v>-2.5183491867896467E-3</v>
      </c>
    </row>
    <row r="217" spans="35:37" ht="11.25" customHeight="1" x14ac:dyDescent="0.2">
      <c r="AI217" s="198" t="s">
        <v>134</v>
      </c>
      <c r="AJ217" s="156">
        <f>_xll.qlCalendarAdvance("TARGET",AJ216,AI217,"mf")</f>
        <v>43122</v>
      </c>
      <c r="AK217" s="201">
        <f>_xll.xlShmInterpRateFwd(curveName,AJ217,,,AJ218)</f>
        <v>-2.5225167395684267E-3</v>
      </c>
    </row>
    <row r="218" spans="35:37" ht="11.25" customHeight="1" x14ac:dyDescent="0.2">
      <c r="AI218" s="198" t="s">
        <v>134</v>
      </c>
      <c r="AJ218" s="156">
        <f>_xll.qlCalendarAdvance("TARGET",AJ217,AI218,"mf")</f>
        <v>43123</v>
      </c>
      <c r="AK218" s="201">
        <f>_xll.xlShmInterpRateFwd(curveName,AJ218,,,AJ219)</f>
        <v>-2.5238776079994476E-3</v>
      </c>
    </row>
    <row r="219" spans="35:37" ht="11.25" customHeight="1" x14ac:dyDescent="0.2">
      <c r="AI219" s="198" t="s">
        <v>134</v>
      </c>
      <c r="AJ219" s="156">
        <f>_xll.qlCalendarAdvance("TARGET",AJ218,AI219,"mf")</f>
        <v>43124</v>
      </c>
      <c r="AK219" s="201">
        <f>_xll.xlShmInterpRateFwd(curveName,AJ219,,,AJ220)</f>
        <v>-2.5245763244998386E-3</v>
      </c>
    </row>
    <row r="220" spans="35:37" ht="11.25" customHeight="1" x14ac:dyDescent="0.2">
      <c r="AI220" s="198" t="s">
        <v>134</v>
      </c>
      <c r="AJ220" s="156">
        <f>_xll.qlCalendarAdvance("TARGET",AJ219,AI220,"mf")</f>
        <v>43125</v>
      </c>
      <c r="AK220" s="201">
        <f>_xll.xlShmInterpRateFwd(curveName,AJ220,,,AJ221)</f>
        <v>-2.5246039378824569E-3</v>
      </c>
    </row>
    <row r="221" spans="35:37" ht="11.25" customHeight="1" x14ac:dyDescent="0.2">
      <c r="AI221" s="198" t="s">
        <v>134</v>
      </c>
      <c r="AJ221" s="156">
        <f>_xll.qlCalendarAdvance("TARGET",AJ220,AI221,"mf")</f>
        <v>43126</v>
      </c>
      <c r="AK221" s="201">
        <f>_xll.xlShmInterpRateFwd(curveName,AJ221,,,AJ222)</f>
        <v>-2.5223599656624303E-3</v>
      </c>
    </row>
    <row r="222" spans="35:37" ht="11.25" customHeight="1" x14ac:dyDescent="0.2">
      <c r="AI222" s="198" t="s">
        <v>134</v>
      </c>
      <c r="AJ222" s="156">
        <f>_xll.qlCalendarAdvance("TARGET",AJ221,AI222,"mf")</f>
        <v>43129</v>
      </c>
      <c r="AK222" s="201">
        <f>_xll.xlShmInterpRateFwd(curveName,AJ222,,,AJ223)</f>
        <v>-2.5178243309607802E-3</v>
      </c>
    </row>
    <row r="223" spans="35:37" ht="11.25" customHeight="1" x14ac:dyDescent="0.2">
      <c r="AI223" s="198" t="s">
        <v>134</v>
      </c>
      <c r="AJ223" s="156">
        <f>_xll.qlCalendarAdvance("TARGET",AJ222,AI223,"mf")</f>
        <v>43130</v>
      </c>
      <c r="AK223" s="201">
        <f>_xll.xlShmInterpRateFwd(curveName,AJ223,,,AJ224)</f>
        <v>-2.514362157194118E-3</v>
      </c>
    </row>
    <row r="224" spans="35:37" ht="11.25" customHeight="1" x14ac:dyDescent="0.2">
      <c r="AI224" s="198" t="s">
        <v>134</v>
      </c>
      <c r="AJ224" s="156">
        <f>_xll.qlCalendarAdvance("TARGET",AJ223,AI224,"mf")</f>
        <v>43131</v>
      </c>
      <c r="AK224" s="201">
        <f>_xll.xlShmInterpRateFwd(curveName,AJ224,,,AJ225)</f>
        <v>-2.5101751717243673E-3</v>
      </c>
    </row>
    <row r="225" spans="35:37" ht="11.25" customHeight="1" x14ac:dyDescent="0.2">
      <c r="AI225" s="198" t="s">
        <v>134</v>
      </c>
      <c r="AJ225" s="156">
        <f>_xll.qlCalendarAdvance("TARGET",AJ224,AI225,"mf")</f>
        <v>43132</v>
      </c>
      <c r="AK225" s="201">
        <f>_xll.xlShmInterpRateFwd(curveName,AJ225,,,AJ226)</f>
        <v>-2.5052544232248971E-3</v>
      </c>
    </row>
    <row r="226" spans="35:37" ht="11.25" customHeight="1" x14ac:dyDescent="0.2">
      <c r="AI226" s="198" t="s">
        <v>134</v>
      </c>
      <c r="AJ226" s="156">
        <f>_xll.qlCalendarAdvance("TARGET",AJ225,AI226,"mf")</f>
        <v>43133</v>
      </c>
      <c r="AK226" s="201">
        <f>_xll.xlShmInterpRateFwd(curveName,AJ226,,,AJ227)</f>
        <v>-2.4929052656564085E-3</v>
      </c>
    </row>
    <row r="227" spans="35:37" ht="11.25" customHeight="1" x14ac:dyDescent="0.2">
      <c r="AI227" s="198" t="s">
        <v>134</v>
      </c>
      <c r="AJ227" s="156">
        <f>_xll.qlCalendarAdvance("TARGET",AJ226,AI227,"mf")</f>
        <v>43136</v>
      </c>
      <c r="AK227" s="201">
        <f>_xll.xlShmInterpRateFwd(curveName,AJ227,,,AJ228)</f>
        <v>-2.4780547695361561E-3</v>
      </c>
    </row>
    <row r="228" spans="35:37" ht="11.25" customHeight="1" x14ac:dyDescent="0.2">
      <c r="AI228" s="198" t="s">
        <v>134</v>
      </c>
      <c r="AJ228" s="156">
        <f>_xll.qlCalendarAdvance("TARGET",AJ227,AI228,"mf")</f>
        <v>43137</v>
      </c>
      <c r="AK228" s="201">
        <f>_xll.xlShmInterpRateFwd(curveName,AJ228,,,AJ229)</f>
        <v>-2.4693309340949742E-3</v>
      </c>
    </row>
    <row r="229" spans="35:37" ht="11.25" customHeight="1" x14ac:dyDescent="0.2">
      <c r="AI229" s="198" t="s">
        <v>134</v>
      </c>
      <c r="AJ229" s="156">
        <f>_xll.qlCalendarAdvance("TARGET",AJ228,AI229,"mf")</f>
        <v>43138</v>
      </c>
      <c r="AK229" s="201">
        <f>_xll.xlShmInterpRateFwd(curveName,AJ229,,,AJ230)</f>
        <v>-2.4598196267984758E-3</v>
      </c>
    </row>
    <row r="230" spans="35:37" ht="11.25" customHeight="1" x14ac:dyDescent="0.2">
      <c r="AI230" s="198" t="s">
        <v>134</v>
      </c>
      <c r="AJ230" s="156">
        <f>_xll.qlCalendarAdvance("TARGET",AJ229,AI230,"mf")</f>
        <v>43139</v>
      </c>
      <c r="AK230" s="201">
        <f>_xll.xlShmInterpRateFwd(curveName,AJ230,,,AJ231)</f>
        <v>-2.4495118964061521E-3</v>
      </c>
    </row>
    <row r="231" spans="35:37" ht="11.25" customHeight="1" x14ac:dyDescent="0.2">
      <c r="AI231" s="198" t="s">
        <v>134</v>
      </c>
      <c r="AJ231" s="156">
        <f>_xll.qlCalendarAdvance("TARGET",AJ230,AI231,"mf")</f>
        <v>43140</v>
      </c>
      <c r="AK231" s="201">
        <f>_xll.xlShmInterpRateFwd(curveName,AJ231,,,AJ232)</f>
        <v>-2.4261808071825174E-3</v>
      </c>
    </row>
    <row r="232" spans="35:37" ht="11.25" customHeight="1" x14ac:dyDescent="0.2">
      <c r="AI232" s="198" t="s">
        <v>134</v>
      </c>
      <c r="AJ232" s="156">
        <f>_xll.qlCalendarAdvance("TARGET",AJ231,AI232,"mf")</f>
        <v>43143</v>
      </c>
      <c r="AK232" s="201">
        <f>_xll.xlShmInterpRateFwd(curveName,AJ232,,,AJ233)</f>
        <v>-2.4001377133592359E-3</v>
      </c>
    </row>
    <row r="233" spans="35:37" ht="11.25" customHeight="1" x14ac:dyDescent="0.2">
      <c r="AI233" s="198" t="s">
        <v>134</v>
      </c>
      <c r="AJ233" s="156">
        <f>_xll.qlCalendarAdvance("TARGET",AJ232,AI233,"mf")</f>
        <v>43144</v>
      </c>
      <c r="AK233" s="201">
        <f>_xll.xlShmInterpRateFwd(curveName,AJ233,,,AJ234)</f>
        <v>-2.3857135947052501E-3</v>
      </c>
    </row>
    <row r="234" spans="35:37" ht="11.25" customHeight="1" x14ac:dyDescent="0.2">
      <c r="AI234" s="198" t="s">
        <v>134</v>
      </c>
      <c r="AJ234" s="156">
        <f>_xll.qlCalendarAdvance("TARGET",AJ233,AI234,"mf")</f>
        <v>43145</v>
      </c>
      <c r="AK234" s="201">
        <f>_xll.xlShmInterpRateFwd(curveName,AJ234,,,AJ235)</f>
        <v>-2.3704393441851017E-3</v>
      </c>
    </row>
    <row r="235" spans="35:37" ht="11.25" customHeight="1" x14ac:dyDescent="0.2">
      <c r="AI235" s="198" t="s">
        <v>134</v>
      </c>
      <c r="AJ235" s="156">
        <f>_xll.qlCalendarAdvance("TARGET",AJ234,AI235,"mf")</f>
        <v>43146</v>
      </c>
      <c r="AK235" s="201">
        <f>_xll.xlShmInterpRateFwd(curveName,AJ235,,,AJ236)</f>
        <v>-2.3543060098959634E-3</v>
      </c>
    </row>
    <row r="236" spans="35:37" ht="11.25" customHeight="1" x14ac:dyDescent="0.2">
      <c r="AI236" s="198" t="s">
        <v>134</v>
      </c>
      <c r="AJ236" s="156">
        <f>_xll.qlCalendarAdvance("TARGET",AJ235,AI236,"mf")</f>
        <v>43147</v>
      </c>
      <c r="AK236" s="201">
        <f>_xll.xlShmInterpRateFwd(curveName,AJ236,,,AJ237)</f>
        <v>-2.3191162367994368E-3</v>
      </c>
    </row>
    <row r="237" spans="35:37" ht="11.25" customHeight="1" x14ac:dyDescent="0.2">
      <c r="AI237" s="198" t="s">
        <v>134</v>
      </c>
      <c r="AJ237" s="156">
        <f>_xll.qlCalendarAdvance("TARGET",AJ236,AI237,"mf")</f>
        <v>43150</v>
      </c>
      <c r="AK237" s="201">
        <f>_xll.xlShmInterpRateFwd(curveName,AJ237,,,AJ238)</f>
        <v>-2.2810028062580394E-3</v>
      </c>
    </row>
    <row r="238" spans="35:37" ht="11.25" customHeight="1" x14ac:dyDescent="0.2">
      <c r="AI238" s="198" t="s">
        <v>134</v>
      </c>
      <c r="AJ238" s="156">
        <f>_xll.qlCalendarAdvance("TARGET",AJ237,AI238,"mf")</f>
        <v>43151</v>
      </c>
      <c r="AK238" s="201">
        <f>_xll.xlShmInterpRateFwd(curveName,AJ238,,,AJ239)</f>
        <v>-2.2607135169378603E-3</v>
      </c>
    </row>
    <row r="239" spans="35:37" ht="11.25" customHeight="1" x14ac:dyDescent="0.2">
      <c r="AI239" s="198" t="s">
        <v>134</v>
      </c>
      <c r="AJ239" s="156">
        <f>_xll.qlCalendarAdvance("TARGET",AJ238,AI239,"mf")</f>
        <v>43152</v>
      </c>
      <c r="AK239" s="201">
        <f>_xll.xlShmInterpRateFwd(curveName,AJ239,,,AJ240)</f>
        <v>-2.2408865169111017E-3</v>
      </c>
    </row>
    <row r="240" spans="35:37" ht="11.25" customHeight="1" x14ac:dyDescent="0.2">
      <c r="AI240" s="198" t="s">
        <v>134</v>
      </c>
      <c r="AJ240" s="156">
        <f>_xll.qlCalendarAdvance("TARGET",AJ239,AI240,"mf")</f>
        <v>43153</v>
      </c>
      <c r="AK240" s="201">
        <f>_xll.xlShmInterpRateFwd(curveName,AJ240,,,AJ241)</f>
        <v>-2.2218041995789467E-3</v>
      </c>
    </row>
    <row r="241" spans="35:37" ht="11.25" customHeight="1" x14ac:dyDescent="0.2">
      <c r="AI241" s="198" t="s">
        <v>134</v>
      </c>
      <c r="AJ241" s="156">
        <f>_xll.qlCalendarAdvance("TARGET",AJ240,AI241,"mf")</f>
        <v>43154</v>
      </c>
      <c r="AK241" s="201">
        <f>_xll.xlShmInterpRateFwd(curveName,AJ241,,,AJ242)</f>
        <v>-2.1861600378183911E-3</v>
      </c>
    </row>
    <row r="242" spans="35:37" ht="11.25" customHeight="1" x14ac:dyDescent="0.2">
      <c r="AI242" s="198" t="s">
        <v>134</v>
      </c>
      <c r="AJ242" s="156">
        <f>_xll.qlCalendarAdvance("TARGET",AJ241,AI242,"mf")</f>
        <v>43157</v>
      </c>
      <c r="AK242" s="201">
        <f>_xll.xlShmInterpRateFwd(curveName,AJ242,,,AJ243)</f>
        <v>-2.1531269215683394E-3</v>
      </c>
    </row>
    <row r="243" spans="35:37" ht="11.25" customHeight="1" x14ac:dyDescent="0.2">
      <c r="AI243" s="198" t="s">
        <v>134</v>
      </c>
      <c r="AJ243" s="156">
        <f>_xll.qlCalendarAdvance("TARGET",AJ242,AI243,"mf")</f>
        <v>43158</v>
      </c>
      <c r="AK243" s="201">
        <f>_xll.xlShmInterpRateFwd(curveName,AJ243,,,AJ244)</f>
        <v>-2.1379218910397911E-3</v>
      </c>
    </row>
    <row r="244" spans="35:37" ht="11.25" customHeight="1" x14ac:dyDescent="0.2">
      <c r="AI244" s="198" t="s">
        <v>134</v>
      </c>
      <c r="AJ244" s="156">
        <f>_xll.qlCalendarAdvance("TARGET",AJ243,AI244,"mf")</f>
        <v>43159</v>
      </c>
      <c r="AK244" s="201">
        <f>_xll.xlShmInterpRateFwd(curveName,AJ244,,,AJ245)</f>
        <v>-2.12352309267418E-3</v>
      </c>
    </row>
    <row r="245" spans="35:37" ht="11.25" customHeight="1" x14ac:dyDescent="0.2">
      <c r="AI245" s="198" t="s">
        <v>134</v>
      </c>
      <c r="AJ245" s="156">
        <f>_xll.qlCalendarAdvance("TARGET",AJ244,AI245,"mf")</f>
        <v>43160</v>
      </c>
      <c r="AK245" s="201">
        <f>_xll.xlShmInterpRateFwd(curveName,AJ245,,,AJ246)</f>
        <v>-2.1099407845715013E-3</v>
      </c>
    </row>
    <row r="246" spans="35:37" ht="11.25" customHeight="1" x14ac:dyDescent="0.2">
      <c r="AI246" s="198" t="s">
        <v>134</v>
      </c>
      <c r="AJ246" s="156">
        <f>_xll.qlCalendarAdvance("TARGET",AJ245,AI246,"mf")</f>
        <v>43161</v>
      </c>
      <c r="AK246" s="201">
        <f>_xll.xlShmInterpRateFwd(curveName,AJ246,,,AJ247)</f>
        <v>-2.0855371774276053E-3</v>
      </c>
    </row>
    <row r="247" spans="35:37" ht="11.25" customHeight="1" x14ac:dyDescent="0.2">
      <c r="AI247" s="198" t="s">
        <v>134</v>
      </c>
      <c r="AJ247" s="156">
        <f>_xll.qlCalendarAdvance("TARGET",AJ246,AI247,"mf")</f>
        <v>43164</v>
      </c>
      <c r="AK247" s="201">
        <f>_xll.xlShmInterpRateFwd(curveName,AJ247,,,AJ248)</f>
        <v>-2.0639816193433846E-3</v>
      </c>
    </row>
    <row r="248" spans="35:37" ht="11.25" customHeight="1" x14ac:dyDescent="0.2">
      <c r="AI248" s="198" t="s">
        <v>134</v>
      </c>
      <c r="AJ248" s="156">
        <f>_xll.qlCalendarAdvance("TARGET",AJ247,AI248,"mf")</f>
        <v>43165</v>
      </c>
      <c r="AK248" s="201">
        <f>_xll.xlShmInterpRateFwd(curveName,AJ248,,,AJ249)</f>
        <v>-2.0546356359537549E-3</v>
      </c>
    </row>
    <row r="249" spans="35:37" ht="11.25" customHeight="1" x14ac:dyDescent="0.2">
      <c r="AI249" s="198" t="s">
        <v>134</v>
      </c>
      <c r="AJ249" s="156">
        <f>_xll.qlCalendarAdvance("TARGET",AJ248,AI249,"mf")</f>
        <v>43166</v>
      </c>
      <c r="AK249" s="201">
        <f>_xll.xlShmInterpRateFwd(curveName,AJ249,,,AJ250)</f>
        <v>-2.0461676920570269E-3</v>
      </c>
    </row>
    <row r="250" spans="35:37" ht="11.25" customHeight="1" x14ac:dyDescent="0.2">
      <c r="AI250" s="198" t="s">
        <v>134</v>
      </c>
      <c r="AJ250" s="156">
        <f>_xll.qlCalendarAdvance("TARGET",AJ249,AI250,"mf")</f>
        <v>43167</v>
      </c>
      <c r="AK250" s="201">
        <f>_xll.xlShmInterpRateFwd(curveName,AJ250,,,AJ251)</f>
        <v>-2.0385880459317359E-3</v>
      </c>
    </row>
    <row r="251" spans="35:37" ht="11.25" customHeight="1" x14ac:dyDescent="0.2">
      <c r="AI251" s="198" t="s">
        <v>134</v>
      </c>
      <c r="AJ251" s="156">
        <f>_xll.qlCalendarAdvance("TARGET",AJ250,AI251,"mf")</f>
        <v>43168</v>
      </c>
      <c r="AK251" s="201">
        <f>_xll.xlShmInterpRateFwd(curveName,AJ251,,,AJ252)</f>
        <v>-2.0264297865474029E-3</v>
      </c>
    </row>
    <row r="252" spans="35:37" ht="11.25" customHeight="1" x14ac:dyDescent="0.2">
      <c r="AI252" s="198" t="s">
        <v>134</v>
      </c>
      <c r="AJ252" s="156">
        <f>_xll.qlCalendarAdvance("TARGET",AJ251,AI252,"mf")</f>
        <v>43171</v>
      </c>
      <c r="AK252" s="201">
        <f>_xll.xlShmInterpRateFwd(curveName,AJ252,,,AJ253)</f>
        <v>-2.0173576024501336E-3</v>
      </c>
    </row>
    <row r="253" spans="35:37" ht="11.25" customHeight="1" x14ac:dyDescent="0.2">
      <c r="AI253" s="198" t="s">
        <v>134</v>
      </c>
      <c r="AJ253" s="156">
        <f>_xll.qlCalendarAdvance("TARGET",AJ252,AI253,"mf")</f>
        <v>43172</v>
      </c>
      <c r="AK253" s="201">
        <f>_xll.xlShmInterpRateFwd(curveName,AJ253,,,AJ254)</f>
        <v>-2.0143733178168443E-3</v>
      </c>
    </row>
    <row r="254" spans="35:37" ht="11.25" customHeight="1" x14ac:dyDescent="0.2">
      <c r="AI254" s="198" t="s">
        <v>134</v>
      </c>
      <c r="AJ254" s="156">
        <f>_xll.qlCalendarAdvance("TARGET",AJ253,AI254,"mf")</f>
        <v>43173</v>
      </c>
      <c r="AK254" s="201">
        <f>_xll.xlShmInterpRateFwd(curveName,AJ254,,,AJ255)</f>
        <v>-2.0123388798065824E-3</v>
      </c>
    </row>
    <row r="255" spans="35:37" ht="11.25" customHeight="1" x14ac:dyDescent="0.2">
      <c r="AI255" s="198" t="s">
        <v>134</v>
      </c>
      <c r="AJ255" s="156">
        <f>_xll.qlCalendarAdvance("TARGET",AJ254,AI255,"mf")</f>
        <v>43174</v>
      </c>
      <c r="AK255" s="201">
        <f>_xll.xlShmInterpRateFwd(curveName,AJ255,,,AJ256)</f>
        <v>-2.0112645467710512E-3</v>
      </c>
    </row>
    <row r="256" spans="35:37" ht="11.25" customHeight="1" x14ac:dyDescent="0.2">
      <c r="AI256" s="198" t="s">
        <v>134</v>
      </c>
      <c r="AJ256" s="156">
        <f>_xll.qlCalendarAdvance("TARGET",AJ255,AI256,"mf")</f>
        <v>43175</v>
      </c>
      <c r="AK256" s="201">
        <f>_xll.xlShmInterpRateFwd(curveName,AJ256,,,AJ257)</f>
        <v>-2.0123564262663944E-3</v>
      </c>
    </row>
    <row r="257" spans="35:37" ht="11.25" customHeight="1" x14ac:dyDescent="0.2">
      <c r="AI257" s="198" t="s">
        <v>134</v>
      </c>
      <c r="AJ257" s="156">
        <f>_xll.qlCalendarAdvance("TARGET",AJ256,AI257,"mf")</f>
        <v>43178</v>
      </c>
      <c r="AK257" s="201">
        <f>_xll.xlShmInterpRateFwd(curveName,AJ257,,,AJ258)</f>
        <v>-2.0167734265042893E-3</v>
      </c>
    </row>
    <row r="258" spans="35:37" ht="11.25" customHeight="1" x14ac:dyDescent="0.2">
      <c r="AI258" s="198" t="s">
        <v>134</v>
      </c>
      <c r="AJ258" s="156">
        <f>_xll.qlCalendarAdvance("TARGET",AJ257,AI258,"mf")</f>
        <v>43179</v>
      </c>
      <c r="AK258" s="201">
        <f>_xll.xlShmInterpRateFwd(curveName,AJ258,,,AJ259)</f>
        <v>-2.0204599874211393E-3</v>
      </c>
    </row>
    <row r="259" spans="35:37" ht="11.25" customHeight="1" x14ac:dyDescent="0.2">
      <c r="AI259" s="198" t="s">
        <v>134</v>
      </c>
      <c r="AJ259" s="156">
        <f>_xll.qlCalendarAdvance("TARGET",AJ258,AI259,"mf")</f>
        <v>43180</v>
      </c>
      <c r="AK259" s="201">
        <f>_xll.xlShmInterpRateFwd(curveName,AJ259,,,AJ260)</f>
        <v>-2.0241965052042324E-3</v>
      </c>
    </row>
    <row r="260" spans="35:37" ht="11.25" customHeight="1" x14ac:dyDescent="0.2">
      <c r="AI260" s="198" t="s">
        <v>134</v>
      </c>
      <c r="AJ260" s="156">
        <f>_xll.qlCalendarAdvance("TARGET",AJ259,AI260,"mf")</f>
        <v>43181</v>
      </c>
      <c r="AK260" s="201">
        <f>_xll.xlShmInterpRateFwd(curveName,AJ260,,,AJ261)</f>
        <v>-2.0277882298279223E-3</v>
      </c>
    </row>
    <row r="261" spans="35:37" ht="11.25" customHeight="1" x14ac:dyDescent="0.2">
      <c r="AI261" s="198" t="s">
        <v>134</v>
      </c>
      <c r="AJ261" s="156">
        <f>_xll.qlCalendarAdvance("TARGET",AJ260,AI261,"mf")</f>
        <v>43182</v>
      </c>
      <c r="AK261" s="201">
        <f>_xll.xlShmInterpRateFwd(curveName,AJ261,,,AJ262)</f>
        <v>-2.0344662281711855E-3</v>
      </c>
    </row>
    <row r="262" spans="35:37" ht="11.25" customHeight="1" x14ac:dyDescent="0.2">
      <c r="AI262" s="198" t="s">
        <v>134</v>
      </c>
      <c r="AJ262" s="156">
        <f>_xll.qlCalendarAdvance("TARGET",AJ261,AI262,"mf")</f>
        <v>43185</v>
      </c>
      <c r="AK262" s="201">
        <f>_xll.xlShmInterpRateFwd(curveName,AJ262,,,AJ263)</f>
        <v>-2.0406613286974144E-3</v>
      </c>
    </row>
    <row r="263" spans="35:37" ht="11.25" customHeight="1" x14ac:dyDescent="0.2">
      <c r="AI263" s="198" t="s">
        <v>134</v>
      </c>
      <c r="AJ263" s="156">
        <f>_xll.qlCalendarAdvance("TARGET",AJ262,AI263,"mf")</f>
        <v>43186</v>
      </c>
      <c r="AK263" s="201">
        <f>_xll.xlShmInterpRateFwd(curveName,AJ263,,,AJ264)</f>
        <v>-2.0434946867217735E-3</v>
      </c>
    </row>
    <row r="264" spans="35:37" ht="11.25" customHeight="1" x14ac:dyDescent="0.2">
      <c r="AI264" s="198" t="s">
        <v>134</v>
      </c>
      <c r="AJ264" s="156">
        <f>_xll.qlCalendarAdvance("TARGET",AJ263,AI264,"mf")</f>
        <v>43187</v>
      </c>
      <c r="AK264" s="201">
        <f>_xll.xlShmInterpRateFwd(curveName,AJ264,,,AJ265)</f>
        <v>-2.046169491264288E-3</v>
      </c>
    </row>
    <row r="265" spans="35:37" ht="11.25" customHeight="1" x14ac:dyDescent="0.2">
      <c r="AI265" s="198" t="s">
        <v>134</v>
      </c>
      <c r="AJ265" s="156">
        <f>_xll.qlCalendarAdvance("TARGET",AJ264,AI265,"mf")</f>
        <v>43188</v>
      </c>
      <c r="AK265" s="201">
        <f>_xll.xlShmInterpRateFwd(curveName,AJ265,,,AJ266)</f>
        <v>-2.0530288271130453E-3</v>
      </c>
    </row>
    <row r="266" spans="35:37" ht="11.25" customHeight="1" x14ac:dyDescent="0.2">
      <c r="AI266" s="198" t="s">
        <v>134</v>
      </c>
      <c r="AJ266" s="156">
        <f>_xll.qlCalendarAdvance("TARGET",AJ265,AI266,"mf")</f>
        <v>43193</v>
      </c>
      <c r="AK266" s="201">
        <f>_xll.xlShmInterpRateFwd(curveName,AJ266,,,AJ267)</f>
        <v>-2.0587602656822182E-3</v>
      </c>
    </row>
    <row r="267" spans="35:37" ht="11.25" customHeight="1" x14ac:dyDescent="0.2">
      <c r="AI267" s="198" t="s">
        <v>134</v>
      </c>
      <c r="AJ267" s="156">
        <f>_xll.qlCalendarAdvance("TARGET",AJ266,AI267,"mf")</f>
        <v>43194</v>
      </c>
      <c r="AK267" s="201">
        <f>_xll.xlShmInterpRateFwd(curveName,AJ267,,,AJ268)</f>
        <v>-2.0602609811071208E-3</v>
      </c>
    </row>
    <row r="268" spans="35:37" ht="11.25" customHeight="1" x14ac:dyDescent="0.2">
      <c r="AI268" s="198" t="s">
        <v>134</v>
      </c>
      <c r="AJ268" s="156">
        <f>_xll.qlCalendarAdvance("TARGET",AJ267,AI268,"mf")</f>
        <v>43195</v>
      </c>
      <c r="AK268" s="201">
        <f>_xll.xlShmInterpRateFwd(curveName,AJ268,,,AJ269)</f>
        <v>-2.0615847959644003E-3</v>
      </c>
    </row>
    <row r="269" spans="35:37" ht="11.25" customHeight="1" x14ac:dyDescent="0.2">
      <c r="AI269" s="198" t="s">
        <v>134</v>
      </c>
      <c r="AJ269" s="156">
        <f>_xll.qlCalendarAdvance("TARGET",AJ268,AI269,"mf")</f>
        <v>43196</v>
      </c>
      <c r="AK269" s="201">
        <f>_xll.xlShmInterpRateFwd(curveName,AJ269,,,AJ270)</f>
        <v>-2.0636196229394457E-3</v>
      </c>
    </row>
    <row r="270" spans="35:37" ht="11.25" customHeight="1" x14ac:dyDescent="0.2">
      <c r="AI270" s="198" t="s">
        <v>134</v>
      </c>
      <c r="AJ270" s="156">
        <f>_xll.qlCalendarAdvance("TARGET",AJ269,AI270,"mf")</f>
        <v>43199</v>
      </c>
      <c r="AK270" s="201">
        <f>_xll.xlShmInterpRateFwd(curveName,AJ270,,,AJ271)</f>
        <v>-2.0650651820819203E-3</v>
      </c>
    </row>
    <row r="271" spans="35:37" ht="11.25" customHeight="1" x14ac:dyDescent="0.2">
      <c r="AI271" s="198" t="s">
        <v>134</v>
      </c>
      <c r="AJ271" s="156">
        <f>_xll.qlCalendarAdvance("TARGET",AJ270,AI271,"mf")</f>
        <v>43200</v>
      </c>
      <c r="AK271" s="201">
        <f>_xll.xlShmInterpRateFwd(curveName,AJ271,,,AJ272)</f>
        <v>-2.0654700934715511E-3</v>
      </c>
    </row>
    <row r="272" spans="35:37" ht="11.25" customHeight="1" x14ac:dyDescent="0.2">
      <c r="AI272" s="198" t="s">
        <v>134</v>
      </c>
      <c r="AJ272" s="156">
        <f>_xll.qlCalendarAdvance("TARGET",AJ271,AI272,"mf")</f>
        <v>43201</v>
      </c>
      <c r="AK272" s="201">
        <f>_xll.xlShmInterpRateFwd(curveName,AJ272,,,AJ273)</f>
        <v>-2.0656843438598637E-3</v>
      </c>
    </row>
    <row r="273" spans="35:37" ht="11.25" customHeight="1" x14ac:dyDescent="0.2">
      <c r="AI273" s="198" t="s">
        <v>134</v>
      </c>
      <c r="AJ273" s="156">
        <f>_xll.qlCalendarAdvance("TARGET",AJ272,AI273,"mf")</f>
        <v>43202</v>
      </c>
      <c r="AK273" s="201">
        <f>_xll.xlShmInterpRateFwd(curveName,AJ273,,,AJ274)</f>
        <v>-2.0657056400689711E-3</v>
      </c>
    </row>
    <row r="274" spans="35:37" ht="11.25" customHeight="1" x14ac:dyDescent="0.2">
      <c r="AI274" s="198" t="s">
        <v>134</v>
      </c>
      <c r="AJ274" s="156">
        <f>_xll.qlCalendarAdvance("TARGET",AJ273,AI274,"mf")</f>
        <v>43203</v>
      </c>
      <c r="AK274" s="201">
        <f>_xll.xlShmInterpRateFwd(curveName,AJ274,,,AJ275)</f>
        <v>-2.0650819007082392E-3</v>
      </c>
    </row>
    <row r="275" spans="35:37" ht="11.25" customHeight="1" x14ac:dyDescent="0.2">
      <c r="AI275" s="198" t="s">
        <v>134</v>
      </c>
      <c r="AJ275" s="156">
        <f>_xll.qlCalendarAdvance("TARGET",AJ274,AI275,"mf")</f>
        <v>43206</v>
      </c>
      <c r="AK275" s="201">
        <f>_xll.xlShmInterpRateFwd(curveName,AJ275,,,AJ276)</f>
        <v>-2.0638154143469783E-3</v>
      </c>
    </row>
    <row r="276" spans="35:37" ht="11.25" customHeight="1" x14ac:dyDescent="0.2">
      <c r="AI276" s="198" t="s">
        <v>134</v>
      </c>
      <c r="AJ276" s="156">
        <f>_xll.qlCalendarAdvance("TARGET",AJ275,AI276,"mf")</f>
        <v>43207</v>
      </c>
      <c r="AK276" s="201">
        <f>_xll.xlShmInterpRateFwd(curveName,AJ276,,,AJ277)</f>
        <v>-2.06283753848473E-3</v>
      </c>
    </row>
    <row r="277" spans="35:37" ht="11.25" customHeight="1" x14ac:dyDescent="0.2">
      <c r="AI277" s="198" t="s">
        <v>134</v>
      </c>
      <c r="AJ277" s="156">
        <f>_xll.qlCalendarAdvance("TARGET",AJ276,AI277,"mf")</f>
        <v>43208</v>
      </c>
      <c r="AK277" s="201">
        <f>_xll.xlShmInterpRateFwd(curveName,AJ277,,,AJ278)</f>
        <v>-2.0616529479035445E-3</v>
      </c>
    </row>
    <row r="278" spans="35:37" ht="11.25" customHeight="1" x14ac:dyDescent="0.2">
      <c r="AI278" s="198" t="s">
        <v>134</v>
      </c>
      <c r="AJ278" s="156">
        <f>_xll.qlCalendarAdvance("TARGET",AJ277,AI278,"mf")</f>
        <v>43209</v>
      </c>
      <c r="AK278" s="201">
        <f>_xll.xlShmInterpRateFwd(curveName,AJ278,,,AJ279)</f>
        <v>-2.0602593494207697E-3</v>
      </c>
    </row>
    <row r="279" spans="35:37" ht="11.25" customHeight="1" x14ac:dyDescent="0.2">
      <c r="AI279" s="198" t="s">
        <v>134</v>
      </c>
      <c r="AJ279" s="156">
        <f>_xll.qlCalendarAdvance("TARGET",AJ278,AI279,"mf")</f>
        <v>43210</v>
      </c>
      <c r="AK279" s="201">
        <f>_xll.xlShmInterpRateFwd(curveName,AJ279,,,AJ280)</f>
        <v>-2.0555582261063124E-3</v>
      </c>
    </row>
    <row r="280" spans="35:37" ht="11.25" customHeight="1" x14ac:dyDescent="0.2">
      <c r="AI280" s="198" t="s">
        <v>134</v>
      </c>
      <c r="AJ280" s="156">
        <f>_xll.qlCalendarAdvance("TARGET",AJ279,AI280,"mf")</f>
        <v>43213</v>
      </c>
      <c r="AK280" s="201">
        <f>_xll.xlShmInterpRateFwd(curveName,AJ280,,,AJ281)</f>
        <v>-2.0476184890666983E-3</v>
      </c>
    </row>
    <row r="281" spans="35:37" ht="11.25" customHeight="1" x14ac:dyDescent="0.2">
      <c r="AI281" s="198" t="s">
        <v>134</v>
      </c>
      <c r="AJ281" s="156">
        <f>_xll.qlCalendarAdvance("TARGET",AJ280,AI281,"mf")</f>
        <v>43214</v>
      </c>
      <c r="AK281" s="201">
        <f>_xll.xlShmInterpRateFwd(curveName,AJ281,,,AJ282)</f>
        <v>-2.0419207751105266E-3</v>
      </c>
    </row>
    <row r="282" spans="35:37" ht="11.25" customHeight="1" x14ac:dyDescent="0.2">
      <c r="AI282" s="198" t="s">
        <v>134</v>
      </c>
      <c r="AJ282" s="156">
        <f>_xll.qlCalendarAdvance("TARGET",AJ281,AI282,"mf")</f>
        <v>43215</v>
      </c>
      <c r="AK282" s="201">
        <f>_xll.xlShmInterpRateFwd(curveName,AJ282,,,AJ283)</f>
        <v>-2.0351745338210775E-3</v>
      </c>
    </row>
    <row r="283" spans="35:37" ht="11.25" customHeight="1" x14ac:dyDescent="0.2">
      <c r="AI283" s="198" t="s">
        <v>134</v>
      </c>
      <c r="AJ283" s="156">
        <f>_xll.qlCalendarAdvance("TARGET",AJ282,AI283,"mf")</f>
        <v>43216</v>
      </c>
      <c r="AK283" s="201">
        <f>_xll.xlShmInterpRateFwd(curveName,AJ283,,,AJ284)</f>
        <v>-2.0273695696542541E-3</v>
      </c>
    </row>
    <row r="284" spans="35:37" ht="11.25" customHeight="1" x14ac:dyDescent="0.2">
      <c r="AI284" s="198" t="s">
        <v>134</v>
      </c>
      <c r="AJ284" s="156">
        <f>_xll.qlCalendarAdvance("TARGET",AJ283,AI284,"mf")</f>
        <v>43217</v>
      </c>
      <c r="AK284" s="201">
        <f>_xll.xlShmInterpRateFwd(curveName,AJ284,,,AJ285)</f>
        <v>-2.0081685389473887E-3</v>
      </c>
    </row>
    <row r="285" spans="35:37" ht="11.25" customHeight="1" x14ac:dyDescent="0.2">
      <c r="AI285" s="198" t="s">
        <v>134</v>
      </c>
      <c r="AJ285" s="156">
        <f>_xll.qlCalendarAdvance("TARGET",AJ284,AI285,"mf")</f>
        <v>43220</v>
      </c>
      <c r="AK285" s="201">
        <f>_xll.xlShmInterpRateFwd(curveName,AJ285,,,AJ286)</f>
        <v>-1.9787274556586948E-3</v>
      </c>
    </row>
    <row r="286" spans="35:37" ht="11.25" customHeight="1" x14ac:dyDescent="0.2">
      <c r="AI286" s="198" t="s">
        <v>134</v>
      </c>
      <c r="AJ286" s="156">
        <f>_xll.qlCalendarAdvance("TARGET",AJ285,AI286,"mf")</f>
        <v>43222</v>
      </c>
      <c r="AK286" s="201">
        <f>_xll.xlShmInterpRateFwd(curveName,AJ286,,,AJ287)</f>
        <v>-1.9577356573165839E-3</v>
      </c>
    </row>
    <row r="287" spans="35:37" ht="11.25" customHeight="1" x14ac:dyDescent="0.2">
      <c r="AI287" s="198" t="s">
        <v>134</v>
      </c>
      <c r="AJ287" s="156">
        <f>_xll.qlCalendarAdvance("TARGET",AJ286,AI287,"mf")</f>
        <v>43223</v>
      </c>
      <c r="AK287" s="201">
        <f>_xll.xlShmInterpRateFwd(curveName,AJ287,,,AJ288)</f>
        <v>-1.9422341594173696E-3</v>
      </c>
    </row>
    <row r="288" spans="35:37" ht="11.25" customHeight="1" x14ac:dyDescent="0.2">
      <c r="AI288" s="198" t="s">
        <v>134</v>
      </c>
      <c r="AJ288" s="156">
        <f>_xll.qlCalendarAdvance("TARGET",AJ287,AI288,"mf")</f>
        <v>43224</v>
      </c>
      <c r="AK288" s="201">
        <f>_xll.xlShmInterpRateFwd(curveName,AJ288,,,AJ289)</f>
        <v>-1.9074032475762577E-3</v>
      </c>
    </row>
    <row r="289" spans="35:37" ht="11.25" customHeight="1" x14ac:dyDescent="0.2">
      <c r="AI289" s="198" t="s">
        <v>134</v>
      </c>
      <c r="AJ289" s="156">
        <f>_xll.qlCalendarAdvance("TARGET",AJ288,AI289,"mf")</f>
        <v>43227</v>
      </c>
      <c r="AK289" s="201">
        <f>_xll.xlShmInterpRateFwd(curveName,AJ289,,,AJ290)</f>
        <v>-1.8687233439785408E-3</v>
      </c>
    </row>
    <row r="290" spans="35:37" ht="11.25" customHeight="1" x14ac:dyDescent="0.2">
      <c r="AI290" s="198" t="s">
        <v>134</v>
      </c>
      <c r="AJ290" s="156">
        <f>_xll.qlCalendarAdvance("TARGET",AJ289,AI290,"mf")</f>
        <v>43228</v>
      </c>
      <c r="AK290" s="201">
        <f>_xll.xlShmInterpRateFwd(curveName,AJ290,,,AJ291)</f>
        <v>-1.8474184563658242E-3</v>
      </c>
    </row>
    <row r="291" spans="35:37" ht="11.25" customHeight="1" x14ac:dyDescent="0.2">
      <c r="AI291" s="198" t="s">
        <v>134</v>
      </c>
      <c r="AJ291" s="156">
        <f>_xll.qlCalendarAdvance("TARGET",AJ290,AI291,"mf")</f>
        <v>43229</v>
      </c>
      <c r="AK291" s="201">
        <f>_xll.xlShmInterpRateFwd(curveName,AJ291,,,AJ292)</f>
        <v>-1.8249223039439307E-3</v>
      </c>
    </row>
    <row r="292" spans="35:37" ht="11.25" customHeight="1" x14ac:dyDescent="0.2">
      <c r="AI292" s="198" t="s">
        <v>134</v>
      </c>
      <c r="AJ292" s="156">
        <f>_xll.qlCalendarAdvance("TARGET",AJ291,AI292,"mf")</f>
        <v>43230</v>
      </c>
      <c r="AK292" s="201">
        <f>_xll.xlShmInterpRateFwd(curveName,AJ292,,,AJ293)</f>
        <v>-1.8012246910750148E-3</v>
      </c>
    </row>
    <row r="293" spans="35:37" ht="11.25" customHeight="1" x14ac:dyDescent="0.2">
      <c r="AI293" s="198" t="s">
        <v>134</v>
      </c>
      <c r="AJ293" s="156">
        <f>_xll.qlCalendarAdvance("TARGET",AJ292,AI293,"mf")</f>
        <v>43231</v>
      </c>
      <c r="AK293" s="201">
        <f>_xll.xlShmInterpRateFwd(curveName,AJ293,,,AJ294)</f>
        <v>-1.749765232093444E-3</v>
      </c>
    </row>
    <row r="294" spans="35:37" ht="11.25" customHeight="1" x14ac:dyDescent="0.2">
      <c r="AI294" s="198" t="s">
        <v>134</v>
      </c>
      <c r="AJ294" s="156">
        <f>_xll.qlCalendarAdvance("TARGET",AJ293,AI294,"mf")</f>
        <v>43234</v>
      </c>
      <c r="AK294" s="201">
        <f>_xll.xlShmInterpRateFwd(curveName,AJ294,,,AJ295)</f>
        <v>-1.6942157240213442E-3</v>
      </c>
    </row>
    <row r="295" spans="35:37" ht="11.25" customHeight="1" x14ac:dyDescent="0.2">
      <c r="AI295" s="198" t="s">
        <v>134</v>
      </c>
      <c r="AJ295" s="156">
        <f>_xll.qlCalendarAdvance("TARGET",AJ294,AI295,"mf")</f>
        <v>43235</v>
      </c>
      <c r="AK295" s="201">
        <f>_xll.xlShmInterpRateFwd(curveName,AJ295,,,AJ296)</f>
        <v>-1.6643578747735622E-3</v>
      </c>
    </row>
    <row r="296" spans="35:37" ht="11.25" customHeight="1" x14ac:dyDescent="0.2">
      <c r="AI296" s="198" t="s">
        <v>134</v>
      </c>
      <c r="AJ296" s="156">
        <f>_xll.qlCalendarAdvance("TARGET",AJ295,AI296,"mf")</f>
        <v>43236</v>
      </c>
      <c r="AK296" s="201">
        <f>_xll.xlShmInterpRateFwd(curveName,AJ296,,,AJ297)</f>
        <v>-1.6332373912695505E-3</v>
      </c>
    </row>
    <row r="297" spans="35:37" ht="11.25" customHeight="1" x14ac:dyDescent="0.2">
      <c r="AI297" s="198" t="s">
        <v>134</v>
      </c>
      <c r="AJ297" s="156">
        <f>_xll.qlCalendarAdvance("TARGET",AJ296,AI297,"mf")</f>
        <v>43237</v>
      </c>
      <c r="AK297" s="201">
        <f>_xll.xlShmInterpRateFwd(curveName,AJ297,,,AJ298)</f>
        <v>-1.6008440776548736E-3</v>
      </c>
    </row>
    <row r="298" spans="35:37" ht="11.25" customHeight="1" x14ac:dyDescent="0.2">
      <c r="AI298" s="198" t="s">
        <v>134</v>
      </c>
      <c r="AJ298" s="156">
        <f>_xll.qlCalendarAdvance("TARGET",AJ297,AI298,"mf")</f>
        <v>43238</v>
      </c>
      <c r="AK298" s="201">
        <f>_xll.xlShmInterpRateFwd(curveName,AJ298,,,AJ299)</f>
        <v>-1.5317572779180552E-3</v>
      </c>
    </row>
    <row r="299" spans="35:37" ht="11.25" customHeight="1" x14ac:dyDescent="0.2">
      <c r="AI299" s="198" t="s">
        <v>134</v>
      </c>
      <c r="AJ299" s="156">
        <f>_xll.qlCalendarAdvance("TARGET",AJ298,AI299,"mf")</f>
        <v>43241</v>
      </c>
      <c r="AK299" s="201">
        <f>_xll.xlShmInterpRateFwd(curveName,AJ299,,,AJ300)</f>
        <v>-1.4592869679511764E-3</v>
      </c>
    </row>
    <row r="300" spans="35:37" ht="11.25" customHeight="1" x14ac:dyDescent="0.2">
      <c r="AI300" s="198" t="s">
        <v>134</v>
      </c>
      <c r="AJ300" s="156">
        <f>_xll.qlCalendarAdvance("TARGET",AJ299,AI300,"mf")</f>
        <v>43242</v>
      </c>
      <c r="AK300" s="201">
        <f>_xll.xlShmInterpRateFwd(curveName,AJ300,,,AJ301)</f>
        <v>-1.4260842919010478E-3</v>
      </c>
    </row>
    <row r="301" spans="35:37" ht="11.25" customHeight="1" x14ac:dyDescent="0.2">
      <c r="AI301" s="198" t="s">
        <v>134</v>
      </c>
      <c r="AJ301" s="156">
        <f>_xll.qlCalendarAdvance("TARGET",AJ300,AI301,"mf")</f>
        <v>43243</v>
      </c>
      <c r="AK301" s="201">
        <f>_xll.xlShmInterpRateFwd(curveName,AJ301,,,AJ302)</f>
        <v>-1.3973036330671199E-3</v>
      </c>
    </row>
    <row r="302" spans="35:37" ht="11.25" customHeight="1" x14ac:dyDescent="0.2">
      <c r="AI302" s="198" t="s">
        <v>134</v>
      </c>
      <c r="AJ302" s="156">
        <f>_xll.qlCalendarAdvance("TARGET",AJ301,AI302,"mf")</f>
        <v>43244</v>
      </c>
      <c r="AK302" s="201">
        <f>_xll.xlShmInterpRateFwd(curveName,AJ302,,,AJ303)</f>
        <v>-1.3729874837606927E-3</v>
      </c>
    </row>
    <row r="303" spans="35:37" ht="11.25" customHeight="1" x14ac:dyDescent="0.2">
      <c r="AI303" s="198" t="s">
        <v>134</v>
      </c>
      <c r="AJ303" s="156">
        <f>_xll.qlCalendarAdvance("TARGET",AJ302,AI303,"mf")</f>
        <v>43245</v>
      </c>
      <c r="AK303" s="201">
        <f>_xll.xlShmInterpRateFwd(curveName,AJ303,,,AJ304)</f>
        <v>-1.3394444288145177E-3</v>
      </c>
    </row>
    <row r="304" spans="35:37" ht="11.25" customHeight="1" x14ac:dyDescent="0.2">
      <c r="AI304" s="198" t="s">
        <v>134</v>
      </c>
      <c r="AJ304" s="156">
        <f>_xll.qlCalendarAdvance("TARGET",AJ303,AI304,"mf")</f>
        <v>43248</v>
      </c>
      <c r="AK304" s="201">
        <f>_xll.xlShmInterpRateFwd(curveName,AJ304,,,AJ305)</f>
        <v>-1.3212178228054821E-3</v>
      </c>
    </row>
    <row r="305" spans="35:37" ht="11.25" customHeight="1" x14ac:dyDescent="0.2">
      <c r="AI305" s="198" t="s">
        <v>134</v>
      </c>
      <c r="AJ305" s="156">
        <f>_xll.qlCalendarAdvance("TARGET",AJ304,AI305,"mf")</f>
        <v>43249</v>
      </c>
      <c r="AK305" s="201">
        <f>_xll.xlShmInterpRateFwd(curveName,AJ305,,,AJ306)</f>
        <v>-1.3198616005089846E-3</v>
      </c>
    </row>
    <row r="306" spans="35:37" ht="11.25" customHeight="1" x14ac:dyDescent="0.2">
      <c r="AI306" s="198" t="s">
        <v>134</v>
      </c>
      <c r="AJ306" s="156">
        <f>_xll.qlCalendarAdvance("TARGET",AJ305,AI306,"mf")</f>
        <v>43250</v>
      </c>
      <c r="AK306" s="201">
        <f>_xll.xlShmInterpRateFwd(curveName,AJ306,,,AJ307)</f>
        <v>-1.3232248385242425E-3</v>
      </c>
    </row>
    <row r="307" spans="35:37" ht="11.25" customHeight="1" x14ac:dyDescent="0.2">
      <c r="AI307" s="198" t="s">
        <v>134</v>
      </c>
      <c r="AJ307" s="156">
        <f>_xll.qlCalendarAdvance("TARGET",AJ306,AI307,"mf")</f>
        <v>43251</v>
      </c>
      <c r="AK307" s="201">
        <f>_xll.xlShmInterpRateFwd(curveName,AJ307,,,AJ308)</f>
        <v>-1.3313500277107359E-3</v>
      </c>
    </row>
    <row r="308" spans="35:37" ht="11.25" customHeight="1" x14ac:dyDescent="0.2">
      <c r="AI308" s="198" t="s">
        <v>134</v>
      </c>
      <c r="AJ308" s="156">
        <f>_xll.qlCalendarAdvance("TARGET",AJ307,AI308,"mf")</f>
        <v>43252</v>
      </c>
      <c r="AK308" s="201">
        <f>_xll.xlShmInterpRateFwd(curveName,AJ308,,,AJ309)</f>
        <v>-1.3636809370775654E-3</v>
      </c>
    </row>
    <row r="309" spans="35:37" ht="11.25" customHeight="1" x14ac:dyDescent="0.2">
      <c r="AI309" s="198" t="s">
        <v>134</v>
      </c>
      <c r="AJ309" s="156">
        <f>_xll.qlCalendarAdvance("TARGET",AJ308,AI309,"mf")</f>
        <v>43255</v>
      </c>
      <c r="AK309" s="201">
        <f>_xll.xlShmInterpRateFwd(curveName,AJ309,,,AJ310)</f>
        <v>-1.412320113991859E-3</v>
      </c>
    </row>
    <row r="310" spans="35:37" ht="11.25" customHeight="1" x14ac:dyDescent="0.2">
      <c r="AI310" s="198" t="s">
        <v>134</v>
      </c>
      <c r="AJ310" s="156">
        <f>_xll.qlCalendarAdvance("TARGET",AJ309,AI310,"mf")</f>
        <v>43256</v>
      </c>
      <c r="AK310" s="201">
        <f>_xll.xlShmInterpRateFwd(curveName,AJ310,,,AJ311)</f>
        <v>-1.4448924202954338E-3</v>
      </c>
    </row>
    <row r="311" spans="35:37" ht="11.25" customHeight="1" x14ac:dyDescent="0.2">
      <c r="AI311" s="198" t="s">
        <v>134</v>
      </c>
      <c r="AJ311" s="156">
        <f>_xll.qlCalendarAdvance("TARGET",AJ310,AI311,"mf")</f>
        <v>43257</v>
      </c>
      <c r="AK311" s="201">
        <f>_xll.xlShmInterpRateFwd(curveName,AJ311,,,AJ312)</f>
        <v>-1.4824816207528301E-3</v>
      </c>
    </row>
    <row r="312" spans="35:37" ht="11.25" customHeight="1" x14ac:dyDescent="0.2">
      <c r="AI312" s="198" t="s">
        <v>134</v>
      </c>
      <c r="AJ312" s="156">
        <f>_xll.qlCalendarAdvance("TARGET",AJ311,AI312,"mf")</f>
        <v>43258</v>
      </c>
      <c r="AK312" s="201">
        <f>_xll.xlShmInterpRateFwd(curveName,AJ312,,,AJ313)</f>
        <v>-1.5251302049602681E-3</v>
      </c>
    </row>
    <row r="313" spans="35:37" ht="11.25" customHeight="1" x14ac:dyDescent="0.2">
      <c r="AI313" s="198" t="s">
        <v>134</v>
      </c>
      <c r="AJ313" s="156">
        <f>_xll.qlCalendarAdvance("TARGET",AJ312,AI313,"mf")</f>
        <v>43259</v>
      </c>
      <c r="AK313" s="201">
        <f>_xll.xlShmInterpRateFwd(curveName,AJ313,,,AJ314)</f>
        <v>-1.6274971789595413E-3</v>
      </c>
    </row>
    <row r="314" spans="35:37" ht="11.25" customHeight="1" x14ac:dyDescent="0.2">
      <c r="AI314" s="198" t="s">
        <v>134</v>
      </c>
      <c r="AJ314" s="156">
        <f>_xll.qlCalendarAdvance("TARGET",AJ313,AI314,"mf")</f>
        <v>43262</v>
      </c>
      <c r="AK314" s="201">
        <f>_xll.xlShmInterpRateFwd(curveName,AJ314,,,AJ315)</f>
        <v>-1.7471681661956687E-3</v>
      </c>
    </row>
    <row r="315" spans="35:37" ht="11.25" customHeight="1" x14ac:dyDescent="0.2">
      <c r="AI315" s="198" t="s">
        <v>134</v>
      </c>
      <c r="AJ315" s="156">
        <f>_xll.qlCalendarAdvance("TARGET",AJ314,AI315,"mf")</f>
        <v>43263</v>
      </c>
      <c r="AK315" s="201">
        <f>_xll.xlShmInterpRateFwd(curveName,AJ315,,,AJ316)</f>
        <v>-1.8157510069379055E-3</v>
      </c>
    </row>
    <row r="316" spans="35:37" ht="11.25" customHeight="1" x14ac:dyDescent="0.2">
      <c r="AI316" s="198" t="s">
        <v>134</v>
      </c>
      <c r="AJ316" s="156">
        <f>_xll.qlCalendarAdvance("TARGET",AJ315,AI316,"mf")</f>
        <v>43264</v>
      </c>
      <c r="AK316" s="201">
        <f>_xll.xlShmInterpRateFwd(curveName,AJ316,,,AJ317)</f>
        <v>-1.8896481649661519E-3</v>
      </c>
    </row>
    <row r="317" spans="35:37" ht="11.25" customHeight="1" x14ac:dyDescent="0.2">
      <c r="AI317" s="198" t="s">
        <v>134</v>
      </c>
      <c r="AJ317" s="156">
        <f>_xll.qlCalendarAdvance("TARGET",AJ316,AI317,"mf")</f>
        <v>43265</v>
      </c>
      <c r="AK317" s="201">
        <f>_xll.xlShmInterpRateFwd(curveName,AJ317,,,AJ318)</f>
        <v>-1.968902127957538E-3</v>
      </c>
    </row>
    <row r="318" spans="35:37" ht="11.25" customHeight="1" x14ac:dyDescent="0.2">
      <c r="AI318" s="198" t="s">
        <v>134</v>
      </c>
      <c r="AJ318" s="156">
        <f>_xll.qlCalendarAdvance("TARGET",AJ317,AI318,"mf")</f>
        <v>43266</v>
      </c>
      <c r="AK318" s="201">
        <f>_xll.xlShmInterpRateFwd(curveName,AJ318,,,AJ319)</f>
        <v>-2.1454659057165062E-3</v>
      </c>
    </row>
    <row r="319" spans="35:37" ht="11.25" customHeight="1" x14ac:dyDescent="0.2">
      <c r="AI319" s="198" t="s">
        <v>134</v>
      </c>
      <c r="AJ319" s="156">
        <f>_xll.qlCalendarAdvance("TARGET",AJ318,AI319,"mf")</f>
        <v>43269</v>
      </c>
      <c r="AK319" s="201">
        <f>_xll.xlShmInterpRateFwd(curveName,AJ319,,,AJ320)</f>
        <v>-2.340335781089851E-3</v>
      </c>
    </row>
    <row r="320" spans="35:37" ht="11.25" customHeight="1" x14ac:dyDescent="0.2">
      <c r="AI320" s="198" t="s">
        <v>134</v>
      </c>
      <c r="AJ320" s="156">
        <f>_xll.qlCalendarAdvance("TARGET",AJ319,AI320,"mf")</f>
        <v>43270</v>
      </c>
      <c r="AK320" s="201">
        <f>_xll.xlShmInterpRateFwd(curveName,AJ320,,,AJ321)</f>
        <v>-2.4470110796817406E-3</v>
      </c>
    </row>
    <row r="321" spans="35:37" ht="11.25" customHeight="1" x14ac:dyDescent="0.2">
      <c r="AI321" s="198" t="s">
        <v>134</v>
      </c>
      <c r="AJ321" s="156">
        <f>_xll.qlCalendarAdvance("TARGET",AJ320,AI321,"mf")</f>
        <v>43271</v>
      </c>
      <c r="AK321" s="201">
        <f>_xll.xlShmInterpRateFwd(curveName,AJ321,,,AJ322)</f>
        <v>-2.5337236500083855E-3</v>
      </c>
    </row>
    <row r="322" spans="35:37" ht="11.25" customHeight="1" x14ac:dyDescent="0.2">
      <c r="AI322" s="198" t="s">
        <v>134</v>
      </c>
      <c r="AJ322" s="156">
        <f>_xll.qlCalendarAdvance("TARGET",AJ321,AI322,"mf")</f>
        <v>43272</v>
      </c>
      <c r="AK322" s="201">
        <f>_xll.xlShmInterpRateFwd(curveName,AJ322,,,AJ323)</f>
        <v>-2.522666085862203E-3</v>
      </c>
    </row>
    <row r="323" spans="35:37" ht="11.25" customHeight="1" x14ac:dyDescent="0.2">
      <c r="AI323" s="198" t="s">
        <v>134</v>
      </c>
      <c r="AJ323" s="156">
        <f>_xll.qlCalendarAdvance("TARGET",AJ322,AI323,"mf")</f>
        <v>43273</v>
      </c>
      <c r="AK323" s="201">
        <f>_xll.xlShmInterpRateFwd(curveName,AJ323,,,AJ324)</f>
        <v>-2.4518296903432973E-3</v>
      </c>
    </row>
    <row r="324" spans="35:37" ht="11.25" customHeight="1" x14ac:dyDescent="0.2">
      <c r="AI324" s="198" t="s">
        <v>134</v>
      </c>
      <c r="AJ324" s="156">
        <f>_xll.qlCalendarAdvance("TARGET",AJ323,AI324,"mf")</f>
        <v>43276</v>
      </c>
      <c r="AK324" s="201">
        <f>_xll.xlShmInterpRateFwd(curveName,AJ324,,,AJ325)</f>
        <v>-2.3819088117470154E-3</v>
      </c>
    </row>
    <row r="325" spans="35:37" ht="11.25" customHeight="1" x14ac:dyDescent="0.2">
      <c r="AI325" s="198" t="s">
        <v>134</v>
      </c>
      <c r="AJ325" s="156">
        <f>_xll.qlCalendarAdvance("TARGET",AJ324,AI325,"mf")</f>
        <v>43277</v>
      </c>
      <c r="AK325" s="201">
        <f>_xll.xlShmInterpRateFwd(curveName,AJ325,,,AJ326)</f>
        <v>-2.3473918814083958E-3</v>
      </c>
    </row>
    <row r="326" spans="35:37" ht="11.25" customHeight="1" x14ac:dyDescent="0.2">
      <c r="AI326" s="198" t="s">
        <v>134</v>
      </c>
      <c r="AJ326" s="156">
        <f>_xll.qlCalendarAdvance("TARGET",AJ325,AI326,"mf")</f>
        <v>43278</v>
      </c>
      <c r="AK326" s="201">
        <f>_xll.xlShmInterpRateFwd(curveName,AJ326,,,AJ327)</f>
        <v>-2.313152269728772E-3</v>
      </c>
    </row>
    <row r="327" spans="35:37" ht="11.25" customHeight="1" x14ac:dyDescent="0.2">
      <c r="AI327" s="198" t="s">
        <v>134</v>
      </c>
      <c r="AJ327" s="156">
        <f>_xll.qlCalendarAdvance("TARGET",AJ326,AI327,"mf")</f>
        <v>43279</v>
      </c>
      <c r="AK327" s="201">
        <f>_xll.xlShmInterpRateFwd(curveName,AJ327,,,AJ328)</f>
        <v>-2.2791941580706876E-3</v>
      </c>
    </row>
    <row r="328" spans="35:37" ht="11.25" customHeight="1" x14ac:dyDescent="0.2">
      <c r="AI328" s="198" t="s">
        <v>134</v>
      </c>
      <c r="AJ328" s="156">
        <f>_xll.qlCalendarAdvance("TARGET",AJ327,AI328,"mf")</f>
        <v>43280</v>
      </c>
      <c r="AK328" s="201">
        <f>_xll.xlShmInterpRateFwd(curveName,AJ328,,,AJ329)</f>
        <v>-2.2122237690050516E-3</v>
      </c>
    </row>
    <row r="329" spans="35:37" ht="11.25" customHeight="1" x14ac:dyDescent="0.2">
      <c r="AI329" s="198" t="s">
        <v>134</v>
      </c>
      <c r="AJ329" s="156">
        <f>_xll.qlCalendarAdvance("TARGET",AJ328,AI329,"mf")</f>
        <v>43283</v>
      </c>
      <c r="AK329" s="201">
        <f>_xll.xlShmInterpRateFwd(curveName,AJ329,,,AJ330)</f>
        <v>-2.1462603436676591E-3</v>
      </c>
    </row>
    <row r="330" spans="35:37" ht="11.25" customHeight="1" x14ac:dyDescent="0.2">
      <c r="AI330" s="198" t="s">
        <v>134</v>
      </c>
      <c r="AJ330" s="156">
        <f>_xll.qlCalendarAdvance("TARGET",AJ329,AI330,"mf")</f>
        <v>43284</v>
      </c>
      <c r="AK330" s="201">
        <f>_xll.xlShmInterpRateFwd(curveName,AJ330,,,AJ331)</f>
        <v>-2.1137724561018654E-3</v>
      </c>
    </row>
    <row r="331" spans="35:37" ht="11.25" customHeight="1" x14ac:dyDescent="0.2">
      <c r="AI331" s="198" t="s">
        <v>134</v>
      </c>
      <c r="AJ331" s="156">
        <f>_xll.qlCalendarAdvance("TARGET",AJ330,AI331,"mf")</f>
        <v>43285</v>
      </c>
      <c r="AK331" s="201">
        <f>_xll.xlShmInterpRateFwd(curveName,AJ331,,,AJ332)</f>
        <v>-2.0815911581466063E-3</v>
      </c>
    </row>
    <row r="332" spans="35:37" ht="11.25" customHeight="1" x14ac:dyDescent="0.2">
      <c r="AI332" s="198" t="s">
        <v>134</v>
      </c>
      <c r="AJ332" s="156">
        <f>_xll.qlCalendarAdvance("TARGET",AJ331,AI332,"mf")</f>
        <v>43286</v>
      </c>
      <c r="AK332" s="201">
        <f>_xll.xlShmInterpRateFwd(curveName,AJ332,,,AJ333)</f>
        <v>-2.0497206313378749E-3</v>
      </c>
    </row>
    <row r="333" spans="35:37" ht="11.25" customHeight="1" x14ac:dyDescent="0.2">
      <c r="AI333" s="198" t="s">
        <v>134</v>
      </c>
      <c r="AJ333" s="156">
        <f>_xll.qlCalendarAdvance("TARGET",AJ332,AI333,"mf")</f>
        <v>43287</v>
      </c>
      <c r="AK333" s="201">
        <f>_xll.xlShmInterpRateFwd(curveName,AJ333,,,AJ334)</f>
        <v>-1.9870255729890194E-3</v>
      </c>
    </row>
    <row r="334" spans="35:37" ht="11.25" customHeight="1" x14ac:dyDescent="0.2">
      <c r="AI334" s="198" t="s">
        <v>134</v>
      </c>
      <c r="AJ334" s="156">
        <f>_xll.qlCalendarAdvance("TARGET",AJ333,AI334,"mf")</f>
        <v>43290</v>
      </c>
      <c r="AK334" s="201">
        <f>_xll.xlShmInterpRateFwd(curveName,AJ334,,,AJ335)</f>
        <v>-1.9254298672252384E-3</v>
      </c>
    </row>
    <row r="335" spans="35:37" ht="11.25" customHeight="1" x14ac:dyDescent="0.2">
      <c r="AI335" s="198" t="s">
        <v>134</v>
      </c>
      <c r="AJ335" s="156">
        <f>_xll.qlCalendarAdvance("TARGET",AJ334,AI335,"mf")</f>
        <v>43291</v>
      </c>
      <c r="AK335" s="201">
        <f>_xll.xlShmInterpRateFwd(curveName,AJ335,,,AJ336)</f>
        <v>-1.8951759200441279E-3</v>
      </c>
    </row>
    <row r="336" spans="35:37" ht="11.25" customHeight="1" x14ac:dyDescent="0.2">
      <c r="AI336" s="198" t="s">
        <v>134</v>
      </c>
      <c r="AJ336" s="156">
        <f>_xll.qlCalendarAdvance("TARGET",AJ335,AI336,"mf")</f>
        <v>43292</v>
      </c>
      <c r="AK336" s="201">
        <f>_xll.xlShmInterpRateFwd(curveName,AJ336,,,AJ337)</f>
        <v>-1.8652578334943939E-3</v>
      </c>
    </row>
    <row r="337" spans="35:37" ht="11.25" customHeight="1" x14ac:dyDescent="0.2">
      <c r="AI337" s="198" t="s">
        <v>134</v>
      </c>
      <c r="AJ337" s="156">
        <f>_xll.qlCalendarAdvance("TARGET",AJ336,AI337,"mf")</f>
        <v>43293</v>
      </c>
      <c r="AK337" s="201">
        <f>_xll.xlShmInterpRateFwd(curveName,AJ337,,,AJ338)</f>
        <v>-1.8356797892820134E-3</v>
      </c>
    </row>
    <row r="338" spans="35:37" ht="11.25" customHeight="1" x14ac:dyDescent="0.2">
      <c r="AI338" s="198" t="s">
        <v>134</v>
      </c>
      <c r="AJ338" s="156">
        <f>_xll.qlCalendarAdvance("TARGET",AJ337,AI338,"mf")</f>
        <v>43294</v>
      </c>
      <c r="AK338" s="201">
        <f>_xll.xlShmInterpRateFwd(curveName,AJ338,,,AJ339)</f>
        <v>-1.777669425830697E-3</v>
      </c>
    </row>
    <row r="339" spans="35:37" ht="11.25" customHeight="1" x14ac:dyDescent="0.2">
      <c r="AI339" s="198" t="s">
        <v>134</v>
      </c>
      <c r="AJ339" s="156">
        <f>_xll.qlCalendarAdvance("TARGET",AJ338,AI339,"mf")</f>
        <v>43297</v>
      </c>
      <c r="AK339" s="201">
        <f>_xll.xlShmInterpRateFwd(curveName,AJ339,,,AJ340)</f>
        <v>-1.7208516669541261E-3</v>
      </c>
    </row>
    <row r="340" spans="35:37" ht="11.25" customHeight="1" x14ac:dyDescent="0.2">
      <c r="AI340" s="198" t="s">
        <v>134</v>
      </c>
      <c r="AJ340" s="156">
        <f>_xll.qlCalendarAdvance("TARGET",AJ339,AI340,"mf")</f>
        <v>43298</v>
      </c>
      <c r="AK340" s="201">
        <f>_xll.xlShmInterpRateFwd(curveName,AJ340,,,AJ341)</f>
        <v>-1.6930365579371173E-3</v>
      </c>
    </row>
    <row r="341" spans="35:37" ht="11.25" customHeight="1" x14ac:dyDescent="0.2">
      <c r="AI341" s="198" t="s">
        <v>134</v>
      </c>
      <c r="AJ341" s="156">
        <f>_xll.qlCalendarAdvance("TARGET",AJ340,AI341,"mf")</f>
        <v>43299</v>
      </c>
      <c r="AK341" s="201">
        <f>_xll.xlShmInterpRateFwd(curveName,AJ341,,,AJ342)</f>
        <v>-1.6655865807784747E-3</v>
      </c>
    </row>
    <row r="342" spans="35:37" ht="11.25" customHeight="1" x14ac:dyDescent="0.2">
      <c r="AI342" s="198" t="s">
        <v>134</v>
      </c>
      <c r="AJ342" s="156">
        <f>_xll.qlCalendarAdvance("TARGET",AJ341,AI342,"mf")</f>
        <v>43300</v>
      </c>
      <c r="AK342" s="201">
        <f>_xll.xlShmInterpRateFwd(curveName,AJ342,,,AJ343)</f>
        <v>-1.6385059171882743E-3</v>
      </c>
    </row>
    <row r="343" spans="35:37" ht="11.25" customHeight="1" x14ac:dyDescent="0.2">
      <c r="AI343" s="198" t="s">
        <v>134</v>
      </c>
      <c r="AJ343" s="156">
        <f>_xll.qlCalendarAdvance("TARGET",AJ342,AI343,"mf")</f>
        <v>43301</v>
      </c>
      <c r="AK343" s="201">
        <f>_xll.xlShmInterpRateFwd(curveName,AJ343,,,AJ344)</f>
        <v>-1.5855896550660662E-3</v>
      </c>
    </row>
    <row r="344" spans="35:37" ht="11.25" customHeight="1" x14ac:dyDescent="0.2">
      <c r="AI344" s="198" t="s">
        <v>134</v>
      </c>
      <c r="AJ344" s="156">
        <f>_xll.qlCalendarAdvance("TARGET",AJ343,AI344,"mf")</f>
        <v>43304</v>
      </c>
      <c r="AK344" s="201">
        <f>_xll.xlShmInterpRateFwd(curveName,AJ344,,,AJ345)</f>
        <v>-1.533960028425196E-3</v>
      </c>
    </row>
    <row r="345" spans="35:37" ht="11.25" customHeight="1" x14ac:dyDescent="0.2">
      <c r="AI345" s="198" t="s">
        <v>134</v>
      </c>
      <c r="AJ345" s="156">
        <f>_xll.qlCalendarAdvance("TARGET",AJ344,AI345,"mf")</f>
        <v>43305</v>
      </c>
      <c r="AK345" s="201">
        <f>_xll.xlShmInterpRateFwd(curveName,AJ345,,,AJ346)</f>
        <v>-1.5087886557408779E-3</v>
      </c>
    </row>
    <row r="346" spans="35:37" ht="11.25" customHeight="1" x14ac:dyDescent="0.2">
      <c r="AI346" s="198" t="s">
        <v>134</v>
      </c>
      <c r="AJ346" s="156">
        <f>_xll.qlCalendarAdvance("TARGET",AJ345,AI346,"mf")</f>
        <v>43306</v>
      </c>
      <c r="AK346" s="201">
        <f>_xll.xlShmInterpRateFwd(curveName,AJ346,,,AJ347)</f>
        <v>-1.4840116860773817E-3</v>
      </c>
    </row>
    <row r="347" spans="35:37" ht="11.25" customHeight="1" x14ac:dyDescent="0.2">
      <c r="AI347" s="198" t="s">
        <v>134</v>
      </c>
      <c r="AJ347" s="156">
        <f>_xll.qlCalendarAdvance("TARGET",AJ346,AI347,"mf")</f>
        <v>43307</v>
      </c>
      <c r="AK347" s="201">
        <f>_xll.xlShmInterpRateFwd(curveName,AJ347,,,AJ348)</f>
        <v>-1.4596333009016234E-3</v>
      </c>
    </row>
    <row r="348" spans="35:37" ht="11.25" customHeight="1" x14ac:dyDescent="0.2">
      <c r="AI348" s="198" t="s">
        <v>134</v>
      </c>
      <c r="AJ348" s="156">
        <f>_xll.qlCalendarAdvance("TARGET",AJ347,AI348,"mf")</f>
        <v>43308</v>
      </c>
      <c r="AK348" s="201">
        <f>_xll.xlShmInterpRateFwd(curveName,AJ348,,,AJ349)</f>
        <v>-1.4122205903534459E-3</v>
      </c>
    </row>
    <row r="349" spans="35:37" ht="11.25" customHeight="1" x14ac:dyDescent="0.2">
      <c r="AI349" s="198" t="s">
        <v>134</v>
      </c>
      <c r="AJ349" s="156">
        <f>_xll.qlCalendarAdvance("TARGET",AJ348,AI349,"mf")</f>
        <v>43311</v>
      </c>
      <c r="AK349" s="201">
        <f>_xll.xlShmInterpRateFwd(curveName,AJ349,,,AJ350)</f>
        <v>-1.3661892381278736E-3</v>
      </c>
    </row>
    <row r="350" spans="35:37" ht="11.25" customHeight="1" x14ac:dyDescent="0.2">
      <c r="AI350" s="198" t="s">
        <v>134</v>
      </c>
      <c r="AJ350" s="156">
        <f>_xll.qlCalendarAdvance("TARGET",AJ349,AI350,"mf")</f>
        <v>43312</v>
      </c>
      <c r="AK350" s="201">
        <f>_xll.xlShmInterpRateFwd(curveName,AJ350,,,AJ351)</f>
        <v>-1.3438664996480118E-3</v>
      </c>
    </row>
    <row r="351" spans="35:37" ht="11.25" customHeight="1" x14ac:dyDescent="0.2">
      <c r="AI351" s="198" t="s">
        <v>134</v>
      </c>
      <c r="AJ351" s="156">
        <f>_xll.qlCalendarAdvance("TARGET",AJ350,AI351,"mf")</f>
        <v>43313</v>
      </c>
      <c r="AK351" s="201">
        <f>_xll.xlShmInterpRateFwd(curveName,AJ351,,,AJ352)</f>
        <v>-1.3219674355001852E-3</v>
      </c>
    </row>
    <row r="352" spans="35:37" ht="11.25" customHeight="1" x14ac:dyDescent="0.2">
      <c r="AI352" s="198" t="s">
        <v>134</v>
      </c>
      <c r="AJ352" s="156">
        <f>_xll.qlCalendarAdvance("TARGET",AJ351,AI352,"mf")</f>
        <v>43314</v>
      </c>
      <c r="AK352" s="201">
        <f>_xll.xlShmInterpRateFwd(curveName,AJ352,,,AJ353)</f>
        <v>-1.3004962268226513E-3</v>
      </c>
    </row>
    <row r="353" spans="35:37" ht="11.25" customHeight="1" x14ac:dyDescent="0.2">
      <c r="AI353" s="198" t="s">
        <v>134</v>
      </c>
      <c r="AJ353" s="156">
        <f>_xll.qlCalendarAdvance("TARGET",AJ352,AI353,"mf")</f>
        <v>43315</v>
      </c>
      <c r="AK353" s="201">
        <f>_xll.xlShmInterpRateFwd(curveName,AJ353,,,AJ354)</f>
        <v>-1.2589965612571929E-3</v>
      </c>
    </row>
    <row r="354" spans="35:37" ht="11.25" customHeight="1" x14ac:dyDescent="0.2">
      <c r="AI354" s="198" t="s">
        <v>134</v>
      </c>
      <c r="AJ354" s="156">
        <f>_xll.qlCalendarAdvance("TARGET",AJ353,AI354,"mf")</f>
        <v>43318</v>
      </c>
      <c r="AK354" s="201">
        <f>_xll.xlShmInterpRateFwd(curveName,AJ354,,,AJ355)</f>
        <v>-1.218973581699602E-3</v>
      </c>
    </row>
    <row r="355" spans="35:37" ht="11.25" customHeight="1" x14ac:dyDescent="0.2">
      <c r="AI355" s="198" t="s">
        <v>134</v>
      </c>
      <c r="AJ355" s="156">
        <f>_xll.qlCalendarAdvance("TARGET",AJ354,AI355,"mf")</f>
        <v>43319</v>
      </c>
      <c r="AK355" s="201">
        <f>_xll.xlShmInterpRateFwd(curveName,AJ355,,,AJ356)</f>
        <v>-1.1997043756748172E-3</v>
      </c>
    </row>
    <row r="356" spans="35:37" ht="11.25" customHeight="1" x14ac:dyDescent="0.2">
      <c r="AI356" s="198" t="s">
        <v>134</v>
      </c>
      <c r="AJ356" s="156">
        <f>_xll.qlCalendarAdvance("TARGET",AJ355,AI356,"mf")</f>
        <v>43320</v>
      </c>
      <c r="AK356" s="201">
        <f>_xll.xlShmInterpRateFwd(curveName,AJ356,,,AJ357)</f>
        <v>-1.1808881147615266E-3</v>
      </c>
    </row>
    <row r="357" spans="35:37" ht="11.25" customHeight="1" x14ac:dyDescent="0.2">
      <c r="AI357" s="198" t="s">
        <v>134</v>
      </c>
      <c r="AJ357" s="156">
        <f>_xll.qlCalendarAdvance("TARGET",AJ356,AI357,"mf")</f>
        <v>43321</v>
      </c>
      <c r="AK357" s="201">
        <f>_xll.xlShmInterpRateFwd(curveName,AJ357,,,AJ358)</f>
        <v>-1.1625289806560519E-3</v>
      </c>
    </row>
    <row r="358" spans="35:37" ht="11.25" customHeight="1" x14ac:dyDescent="0.2">
      <c r="AI358" s="198" t="s">
        <v>134</v>
      </c>
      <c r="AJ358" s="156">
        <f>_xll.qlCalendarAdvance("TARGET",AJ357,AI358,"mf")</f>
        <v>43322</v>
      </c>
      <c r="AK358" s="201">
        <f>_xll.xlShmInterpRateFwd(curveName,AJ358,,,AJ359)</f>
        <v>-1.1273518950174286E-3</v>
      </c>
    </row>
    <row r="359" spans="35:37" ht="11.25" customHeight="1" x14ac:dyDescent="0.2">
      <c r="AI359" s="198" t="s">
        <v>134</v>
      </c>
      <c r="AJ359" s="156">
        <f>_xll.qlCalendarAdvance("TARGET",AJ358,AI359,"mf")</f>
        <v>43325</v>
      </c>
      <c r="AK359" s="201">
        <f>_xll.xlShmInterpRateFwd(curveName,AJ359,,,AJ360)</f>
        <v>-1.0937473446360492E-3</v>
      </c>
    </row>
    <row r="360" spans="35:37" ht="11.25" customHeight="1" x14ac:dyDescent="0.2">
      <c r="AI360" s="198" t="s">
        <v>134</v>
      </c>
      <c r="AJ360" s="156">
        <f>_xll.qlCalendarAdvance("TARGET",AJ359,AI360,"mf")</f>
        <v>43326</v>
      </c>
      <c r="AK360" s="201">
        <f>_xll.xlShmInterpRateFwd(curveName,AJ360,,,AJ361)</f>
        <v>-1.0777365684913446E-3</v>
      </c>
    </row>
    <row r="361" spans="35:37" ht="11.25" customHeight="1" x14ac:dyDescent="0.2">
      <c r="AI361" s="198" t="s">
        <v>134</v>
      </c>
      <c r="AJ361" s="156">
        <f>_xll.qlCalendarAdvance("TARGET",AJ360,AI361,"mf")</f>
        <v>43327</v>
      </c>
      <c r="AK361" s="201">
        <f>_xll.xlShmInterpRateFwd(curveName,AJ361,,,AJ362)</f>
        <v>-1.062208008724985E-3</v>
      </c>
    </row>
    <row r="362" spans="35:37" ht="11.25" customHeight="1" x14ac:dyDescent="0.2">
      <c r="AI362" s="198" t="s">
        <v>134</v>
      </c>
      <c r="AJ362" s="156">
        <f>_xll.qlCalendarAdvance("TARGET",AJ361,AI362,"mf")</f>
        <v>43328</v>
      </c>
      <c r="AK362" s="201">
        <f>_xll.xlShmInterpRateFwd(curveName,AJ362,,,AJ363)</f>
        <v>-1.0471658467757906E-3</v>
      </c>
    </row>
    <row r="363" spans="35:37" ht="11.25" customHeight="1" x14ac:dyDescent="0.2">
      <c r="AI363" s="198" t="s">
        <v>134</v>
      </c>
      <c r="AJ363" s="156">
        <f>_xll.qlCalendarAdvance("TARGET",AJ362,AI363,"mf")</f>
        <v>43329</v>
      </c>
      <c r="AK363" s="201">
        <f>_xll.xlShmInterpRateFwd(curveName,AJ363,,,AJ364)</f>
        <v>-1.0187209141437033E-3</v>
      </c>
    </row>
    <row r="364" spans="35:37" ht="11.25" customHeight="1" x14ac:dyDescent="0.2">
      <c r="AI364" s="198" t="s">
        <v>134</v>
      </c>
      <c r="AJ364" s="156">
        <f>_xll.qlCalendarAdvance("TARGET",AJ363,AI364,"mf")</f>
        <v>43332</v>
      </c>
      <c r="AK364" s="201">
        <f>_xll.xlShmInterpRateFwd(curveName,AJ364,,,AJ365)</f>
        <v>-9.9194480972781716E-4</v>
      </c>
    </row>
    <row r="365" spans="35:37" ht="11.25" customHeight="1" x14ac:dyDescent="0.2">
      <c r="AI365" s="198" t="s">
        <v>134</v>
      </c>
      <c r="AJ365" s="156">
        <f>_xll.qlCalendarAdvance("TARGET",AJ364,AI365,"mf")</f>
        <v>43333</v>
      </c>
      <c r="AK365" s="201">
        <f>_xll.xlShmInterpRateFwd(curveName,AJ365,,,AJ366)</f>
        <v>-9.7939736103023339E-4</v>
      </c>
    </row>
    <row r="366" spans="35:37" ht="11.25" customHeight="1" x14ac:dyDescent="0.2">
      <c r="AI366" s="198" t="s">
        <v>134</v>
      </c>
      <c r="AJ366" s="156">
        <f>_xll.qlCalendarAdvance("TARGET",AJ365,AI366,"mf")</f>
        <v>43334</v>
      </c>
      <c r="AK366" s="201">
        <f>_xll.xlShmInterpRateFwd(curveName,AJ366,,,AJ367)</f>
        <v>-9.6736139969907985E-4</v>
      </c>
    </row>
    <row r="367" spans="35:37" ht="11.25" customHeight="1" x14ac:dyDescent="0.2">
      <c r="AI367" s="198" t="s">
        <v>134</v>
      </c>
      <c r="AJ367" s="156">
        <f>_xll.qlCalendarAdvance("TARGET",AJ366,AI367,"mf")</f>
        <v>43335</v>
      </c>
      <c r="AK367" s="201">
        <f>_xll.xlShmInterpRateFwd(curveName,AJ367,,,AJ368)</f>
        <v>-9.5584110715337496E-4</v>
      </c>
    </row>
    <row r="368" spans="35:37" ht="11.25" customHeight="1" x14ac:dyDescent="0.2">
      <c r="AI368" s="198" t="s">
        <v>134</v>
      </c>
      <c r="AJ368" s="156">
        <f>_xll.qlCalendarAdvance("TARGET",AJ367,AI368,"mf")</f>
        <v>43336</v>
      </c>
      <c r="AK368" s="201">
        <f>_xll.xlShmInterpRateFwd(curveName,AJ368,,,AJ369)</f>
        <v>-9.3453793375155257E-4</v>
      </c>
    </row>
    <row r="369" spans="35:37" ht="11.25" customHeight="1" x14ac:dyDescent="0.2">
      <c r="AI369" s="198" t="s">
        <v>134</v>
      </c>
      <c r="AJ369" s="156">
        <f>_xll.qlCalendarAdvance("TARGET",AJ368,AI369,"mf")</f>
        <v>43339</v>
      </c>
      <c r="AK369" s="201">
        <f>_xll.xlShmInterpRateFwd(curveName,AJ369,,,AJ370)</f>
        <v>-9.1500025762625834E-4</v>
      </c>
    </row>
    <row r="370" spans="35:37" ht="11.25" customHeight="1" x14ac:dyDescent="0.2">
      <c r="AI370" s="198" t="s">
        <v>134</v>
      </c>
      <c r="AJ370" s="156">
        <f>_xll.qlCalendarAdvance("TARGET",AJ369,AI370,"mf")</f>
        <v>43340</v>
      </c>
      <c r="AK370" s="201">
        <f>_xll.xlShmInterpRateFwd(curveName,AJ370,,,AJ371)</f>
        <v>-9.0612103333446959E-4</v>
      </c>
    </row>
    <row r="371" spans="35:37" ht="11.25" customHeight="1" x14ac:dyDescent="0.2">
      <c r="AI371" s="198" t="s">
        <v>134</v>
      </c>
      <c r="AJ371" s="156">
        <f>_xll.qlCalendarAdvance("TARGET",AJ370,AI371,"mf")</f>
        <v>43341</v>
      </c>
      <c r="AK371" s="201">
        <f>_xll.xlShmInterpRateFwd(curveName,AJ371,,,AJ372)</f>
        <v>-8.9778256707938233E-4</v>
      </c>
    </row>
    <row r="372" spans="35:37" ht="11.25" customHeight="1" x14ac:dyDescent="0.2">
      <c r="AI372" s="198" t="s">
        <v>134</v>
      </c>
      <c r="AJ372" s="156">
        <f>_xll.qlCalendarAdvance("TARGET",AJ371,AI372,"mf")</f>
        <v>43342</v>
      </c>
      <c r="AK372" s="201">
        <f>_xll.xlShmInterpRateFwd(curveName,AJ372,,,AJ373)</f>
        <v>-8.8998904082176794E-4</v>
      </c>
    </row>
    <row r="373" spans="35:37" ht="11.25" customHeight="1" x14ac:dyDescent="0.2">
      <c r="AI373" s="198" t="s">
        <v>134</v>
      </c>
      <c r="AJ373" s="156">
        <f>_xll.qlCalendarAdvance("TARGET",AJ372,AI373,"mf")</f>
        <v>43343</v>
      </c>
      <c r="AK373" s="201">
        <f>_xll.xlShmInterpRateFwd(curveName,AJ373,,,AJ374)</f>
        <v>-8.76237258641944E-4</v>
      </c>
    </row>
    <row r="374" spans="35:37" ht="11.25" customHeight="1" x14ac:dyDescent="0.2">
      <c r="AI374" s="198" t="s">
        <v>134</v>
      </c>
      <c r="AJ374" s="156">
        <f>_xll.qlCalendarAdvance("TARGET",AJ373,AI374,"mf")</f>
        <v>43346</v>
      </c>
      <c r="AK374" s="201">
        <f>_xll.xlShmInterpRateFwd(curveName,AJ374,,,AJ375)</f>
        <v>-8.6434796510834286E-4</v>
      </c>
    </row>
    <row r="375" spans="35:37" ht="11.25" customHeight="1" x14ac:dyDescent="0.2">
      <c r="AI375" s="198" t="s">
        <v>134</v>
      </c>
      <c r="AJ375" s="156">
        <f>_xll.qlCalendarAdvance("TARGET",AJ374,AI375,"mf")</f>
        <v>43347</v>
      </c>
      <c r="AK375" s="201">
        <f>_xll.xlShmInterpRateFwd(curveName,AJ375,,,AJ376)</f>
        <v>-8.5934186137346779E-4</v>
      </c>
    </row>
    <row r="376" spans="35:37" ht="11.25" customHeight="1" x14ac:dyDescent="0.2">
      <c r="AI376" s="198" t="s">
        <v>134</v>
      </c>
      <c r="AJ376" s="156">
        <f>_xll.qlCalendarAdvance("TARGET",AJ375,AI376,"mf")</f>
        <v>43348</v>
      </c>
      <c r="AK376" s="201">
        <f>_xll.xlShmInterpRateFwd(curveName,AJ376,,,AJ377)</f>
        <v>-8.5490578663477022E-4</v>
      </c>
    </row>
    <row r="377" spans="35:37" ht="11.25" customHeight="1" x14ac:dyDescent="0.2">
      <c r="AI377" s="198" t="s">
        <v>134</v>
      </c>
      <c r="AJ377" s="156">
        <f>_xll.qlCalendarAdvance("TARGET",AJ376,AI377,"mf")</f>
        <v>43349</v>
      </c>
      <c r="AK377" s="201">
        <f>_xll.xlShmInterpRateFwd(curveName,AJ377,,,AJ378)</f>
        <v>-8.5104392274031374E-4</v>
      </c>
    </row>
    <row r="378" spans="35:37" ht="11.25" customHeight="1" x14ac:dyDescent="0.2">
      <c r="AI378" s="198" t="s">
        <v>134</v>
      </c>
      <c r="AJ378" s="156">
        <f>_xll.qlCalendarAdvance("TARGET",AJ377,AI378,"mf")</f>
        <v>43350</v>
      </c>
      <c r="AK378" s="201">
        <f>_xll.xlShmInterpRateFwd(curveName,AJ378,,,AJ379)</f>
        <v>-8.4525318055585815E-4</v>
      </c>
    </row>
    <row r="379" spans="35:37" ht="11.25" customHeight="1" x14ac:dyDescent="0.2">
      <c r="AI379" s="198" t="s">
        <v>134</v>
      </c>
      <c r="AJ379" s="156">
        <f>_xll.qlCalendarAdvance("TARGET",AJ378,AI379,"mf")</f>
        <v>43353</v>
      </c>
      <c r="AK379" s="201">
        <f>_xll.xlShmInterpRateFwd(curveName,AJ379,,,AJ380)</f>
        <v>-8.414222042013534E-4</v>
      </c>
    </row>
    <row r="380" spans="35:37" ht="11.25" customHeight="1" x14ac:dyDescent="0.2">
      <c r="AI380" s="198" t="s">
        <v>134</v>
      </c>
      <c r="AJ380" s="156">
        <f>_xll.qlCalendarAdvance("TARGET",AJ379,AI380,"mf")</f>
        <v>43354</v>
      </c>
      <c r="AK380" s="201">
        <f>_xll.xlShmInterpRateFwd(curveName,AJ380,,,AJ381)</f>
        <v>-8.4049411655689359E-4</v>
      </c>
    </row>
    <row r="381" spans="35:37" ht="11.25" customHeight="1" x14ac:dyDescent="0.2">
      <c r="AI381" s="198" t="s">
        <v>134</v>
      </c>
      <c r="AJ381" s="156">
        <f>_xll.qlCalendarAdvance("TARGET",AJ380,AI381,"mf")</f>
        <v>43355</v>
      </c>
      <c r="AK381" s="201">
        <f>_xll.xlShmInterpRateFwd(curveName,AJ381,,,AJ382)</f>
        <v>-8.4016532887050692E-4</v>
      </c>
    </row>
    <row r="382" spans="35:37" ht="11.25" customHeight="1" x14ac:dyDescent="0.2">
      <c r="AI382" s="198" t="s">
        <v>134</v>
      </c>
      <c r="AJ382" s="156">
        <f>_xll.qlCalendarAdvance("TARGET",AJ381,AI382,"mf")</f>
        <v>43356</v>
      </c>
      <c r="AK382" s="201">
        <f>_xll.xlShmInterpRateFwd(curveName,AJ382,,,AJ383)</f>
        <v>-8.404400224658956E-4</v>
      </c>
    </row>
    <row r="383" spans="35:37" ht="11.25" customHeight="1" x14ac:dyDescent="0.2">
      <c r="AI383" s="198" t="s">
        <v>134</v>
      </c>
      <c r="AJ383" s="156">
        <f>_xll.qlCalendarAdvance("TARGET",AJ382,AI383,"mf")</f>
        <v>43357</v>
      </c>
      <c r="AK383" s="201">
        <f>_xll.xlShmInterpRateFwd(curveName,AJ383,,,AJ384)</f>
        <v>-8.4301997487459368E-4</v>
      </c>
    </row>
    <row r="384" spans="35:37" ht="11.25" customHeight="1" x14ac:dyDescent="0.2">
      <c r="AI384" s="198" t="s">
        <v>134</v>
      </c>
      <c r="AJ384" s="156">
        <f>_xll.qlCalendarAdvance("TARGET",AJ383,AI384,"mf")</f>
        <v>43360</v>
      </c>
      <c r="AK384" s="201">
        <f>_xll.xlShmInterpRateFwd(curveName,AJ384,,,AJ385)</f>
        <v>-8.4765724127590912E-4</v>
      </c>
    </row>
    <row r="385" spans="35:37" ht="11.25" customHeight="1" x14ac:dyDescent="0.2">
      <c r="AI385" s="198" t="s">
        <v>134</v>
      </c>
      <c r="AJ385" s="156">
        <f>_xll.qlCalendarAdvance("TARGET",AJ384,AI385,"mf")</f>
        <v>43361</v>
      </c>
      <c r="AK385" s="201">
        <f>_xll.xlShmInterpRateFwd(curveName,AJ385,,,AJ386)</f>
        <v>-8.5101206440635628E-4</v>
      </c>
    </row>
    <row r="386" spans="35:37" ht="11.25" customHeight="1" x14ac:dyDescent="0.2">
      <c r="AI386" s="198" t="s">
        <v>134</v>
      </c>
      <c r="AJ386" s="156">
        <f>_xll.qlCalendarAdvance("TARGET",AJ385,AI386,"mf")</f>
        <v>43362</v>
      </c>
      <c r="AK386" s="201">
        <f>_xll.xlShmInterpRateFwd(curveName,AJ386,,,AJ387)</f>
        <v>-8.5499545817010472E-4</v>
      </c>
    </row>
    <row r="387" spans="35:37" ht="11.25" customHeight="1" x14ac:dyDescent="0.2">
      <c r="AI387" s="198" t="s">
        <v>134</v>
      </c>
      <c r="AJ387" s="156">
        <f>_xll.qlCalendarAdvance("TARGET",AJ386,AI387,"mf")</f>
        <v>43363</v>
      </c>
      <c r="AK387" s="201">
        <f>_xll.xlShmInterpRateFwd(curveName,AJ387,,,AJ388)</f>
        <v>-8.5948943566297408E-4</v>
      </c>
    </row>
    <row r="388" spans="35:37" ht="11.25" customHeight="1" x14ac:dyDescent="0.2">
      <c r="AI388" s="198" t="s">
        <v>134</v>
      </c>
      <c r="AJ388" s="156">
        <f>_xll.qlCalendarAdvance("TARGET",AJ387,AI388,"mf")</f>
        <v>43364</v>
      </c>
      <c r="AK388" s="201">
        <f>_xll.xlShmInterpRateFwd(curveName,AJ388,,,AJ389)</f>
        <v>-8.6839226637664671E-4</v>
      </c>
    </row>
    <row r="389" spans="35:37" ht="11.25" customHeight="1" x14ac:dyDescent="0.2">
      <c r="AI389" s="198" t="s">
        <v>134</v>
      </c>
      <c r="AJ389" s="156">
        <f>_xll.qlCalendarAdvance("TARGET",AJ388,AI389,"mf")</f>
        <v>43367</v>
      </c>
      <c r="AK389" s="201">
        <f>_xll.xlShmInterpRateFwd(curveName,AJ389,,,AJ390)</f>
        <v>-8.7696716199911874E-4</v>
      </c>
    </row>
    <row r="390" spans="35:37" ht="11.25" customHeight="1" x14ac:dyDescent="0.2">
      <c r="AI390" s="198" t="s">
        <v>134</v>
      </c>
      <c r="AJ390" s="156">
        <f>_xll.qlCalendarAdvance("TARGET",AJ389,AI390,"mf")</f>
        <v>43368</v>
      </c>
      <c r="AK390" s="201">
        <f>_xll.xlShmInterpRateFwd(curveName,AJ390,,,AJ391)</f>
        <v>-8.8108476556852185E-4</v>
      </c>
    </row>
    <row r="391" spans="35:37" ht="11.25" customHeight="1" x14ac:dyDescent="0.2">
      <c r="AI391" s="198" t="s">
        <v>134</v>
      </c>
      <c r="AJ391" s="156">
        <f>_xll.qlCalendarAdvance("TARGET",AJ390,AI391,"mf")</f>
        <v>43369</v>
      </c>
      <c r="AK391" s="201">
        <f>_xll.xlShmInterpRateFwd(curveName,AJ391,,,AJ392)</f>
        <v>-8.8509941629177002E-4</v>
      </c>
    </row>
    <row r="392" spans="35:37" ht="11.25" customHeight="1" x14ac:dyDescent="0.2">
      <c r="AI392" s="198" t="s">
        <v>134</v>
      </c>
      <c r="AJ392" s="156">
        <f>_xll.qlCalendarAdvance("TARGET",AJ391,AI392,"mf")</f>
        <v>43370</v>
      </c>
      <c r="AK392" s="201">
        <f>_xll.xlShmInterpRateFwd(curveName,AJ392,,,AJ393)</f>
        <v>-8.8901000295551471E-4</v>
      </c>
    </row>
    <row r="393" spans="35:37" ht="11.25" customHeight="1" x14ac:dyDescent="0.2">
      <c r="AI393" s="198" t="s">
        <v>134</v>
      </c>
      <c r="AJ393" s="156">
        <f>_xll.qlCalendarAdvance("TARGET",AJ392,AI393,"mf")</f>
        <v>43371</v>
      </c>
      <c r="AK393" s="201">
        <f>_xll.xlShmInterpRateFwd(curveName,AJ393,,,AJ394)</f>
        <v>-8.9647653963407115E-4</v>
      </c>
    </row>
    <row r="394" spans="35:37" ht="11.25" customHeight="1" x14ac:dyDescent="0.2">
      <c r="AI394" s="198" t="s">
        <v>134</v>
      </c>
      <c r="AJ394" s="156">
        <f>_xll.qlCalendarAdvance("TARGET",AJ393,AI394,"mf")</f>
        <v>43374</v>
      </c>
      <c r="AK394" s="201">
        <f>_xll.xlShmInterpRateFwd(curveName,AJ394,,,AJ395)</f>
        <v>-9.0358949033766359E-4</v>
      </c>
    </row>
    <row r="395" spans="35:37" ht="11.25" customHeight="1" x14ac:dyDescent="0.2">
      <c r="AI395" s="198" t="s">
        <v>134</v>
      </c>
      <c r="AJ395" s="156">
        <f>_xll.qlCalendarAdvance("TARGET",AJ394,AI395,"mf")</f>
        <v>43375</v>
      </c>
      <c r="AK395" s="201">
        <f>_xll.xlShmInterpRateFwd(curveName,AJ395,,,AJ396)</f>
        <v>-9.0696309263392353E-4</v>
      </c>
    </row>
    <row r="396" spans="35:37" ht="11.25" customHeight="1" x14ac:dyDescent="0.2">
      <c r="AI396" s="198" t="s">
        <v>134</v>
      </c>
      <c r="AJ396" s="156">
        <f>_xll.qlCalendarAdvance("TARGET",AJ395,AI396,"mf")</f>
        <v>43376</v>
      </c>
      <c r="AK396" s="201">
        <f>_xll.xlShmInterpRateFwd(curveName,AJ396,,,AJ397)</f>
        <v>-9.1022596512852253E-4</v>
      </c>
    </row>
    <row r="397" spans="35:37" ht="11.25" customHeight="1" x14ac:dyDescent="0.2">
      <c r="AI397" s="198" t="s">
        <v>134</v>
      </c>
      <c r="AJ397" s="156">
        <f>_xll.qlCalendarAdvance("TARGET",AJ396,AI397,"mf")</f>
        <v>43377</v>
      </c>
      <c r="AK397" s="201">
        <f>_xll.xlShmInterpRateFwd(curveName,AJ397,,,AJ398)</f>
        <v>-9.133769968505429E-4</v>
      </c>
    </row>
    <row r="398" spans="35:37" ht="11.25" customHeight="1" x14ac:dyDescent="0.2">
      <c r="AI398" s="198" t="s">
        <v>134</v>
      </c>
      <c r="AJ398" s="156">
        <f>_xll.qlCalendarAdvance("TARGET",AJ397,AI398,"mf")</f>
        <v>43378</v>
      </c>
      <c r="AK398" s="201">
        <f>_xll.xlShmInterpRateFwd(curveName,AJ398,,,AJ399)</f>
        <v>-9.1929838786911034E-4</v>
      </c>
    </row>
    <row r="399" spans="35:37" ht="11.25" customHeight="1" x14ac:dyDescent="0.2">
      <c r="AI399" s="198" t="s">
        <v>134</v>
      </c>
      <c r="AJ399" s="156">
        <f>_xll.qlCalendarAdvance("TARGET",AJ398,AI399,"mf")</f>
        <v>43381</v>
      </c>
      <c r="AK399" s="201">
        <f>_xll.xlShmInterpRateFwd(curveName,AJ399,,,AJ400)</f>
        <v>-9.2484049756242563E-4</v>
      </c>
    </row>
    <row r="400" spans="35:37" ht="11.25" customHeight="1" x14ac:dyDescent="0.2">
      <c r="AI400" s="198" t="s">
        <v>134</v>
      </c>
      <c r="AJ400" s="156">
        <f>_xll.qlCalendarAdvance("TARGET",AJ399,AI400,"mf")</f>
        <v>43382</v>
      </c>
      <c r="AK400" s="201">
        <f>_xll.xlShmInterpRateFwd(curveName,AJ400,,,AJ401)</f>
        <v>-9.2741566142040283E-4</v>
      </c>
    </row>
    <row r="401" spans="35:37" ht="11.25" customHeight="1" x14ac:dyDescent="0.2">
      <c r="AI401" s="198" t="s">
        <v>134</v>
      </c>
      <c r="AJ401" s="156">
        <f>_xll.qlCalendarAdvance("TARGET",AJ400,AI401,"mf")</f>
        <v>43383</v>
      </c>
      <c r="AK401" s="201">
        <f>_xll.xlShmInterpRateFwd(curveName,AJ401,,,AJ402)</f>
        <v>-9.2987231875842058E-4</v>
      </c>
    </row>
    <row r="402" spans="35:37" ht="11.25" customHeight="1" x14ac:dyDescent="0.2">
      <c r="AI402" s="198" t="s">
        <v>134</v>
      </c>
      <c r="AJ402" s="156">
        <f>_xll.qlCalendarAdvance("TARGET",AJ401,AI402,"mf")</f>
        <v>43384</v>
      </c>
      <c r="AK402" s="201">
        <f>_xll.xlShmInterpRateFwd(curveName,AJ402,,,AJ403)</f>
        <v>-9.3220935860452219E-4</v>
      </c>
    </row>
    <row r="403" spans="35:37" ht="11.25" customHeight="1" x14ac:dyDescent="0.2">
      <c r="AI403" s="198" t="s">
        <v>134</v>
      </c>
      <c r="AJ403" s="156">
        <f>_xll.qlCalendarAdvance("TARGET",AJ402,AI403,"mf")</f>
        <v>43385</v>
      </c>
      <c r="AK403" s="201">
        <f>_xll.xlShmInterpRateFwd(curveName,AJ403,,,AJ404)</f>
        <v>-9.3647675622691236E-4</v>
      </c>
    </row>
    <row r="404" spans="35:37" ht="11.25" customHeight="1" x14ac:dyDescent="0.2">
      <c r="AI404" s="198" t="s">
        <v>134</v>
      </c>
      <c r="AJ404" s="156">
        <f>_xll.qlCalendarAdvance("TARGET",AJ403,AI404,"mf")</f>
        <v>43388</v>
      </c>
      <c r="AK404" s="201">
        <f>_xll.xlShmInterpRateFwd(curveName,AJ404,,,AJ405)</f>
        <v>-9.4033912483998058E-4</v>
      </c>
    </row>
    <row r="405" spans="35:37" ht="11.25" customHeight="1" x14ac:dyDescent="0.2">
      <c r="AI405" s="198" t="s">
        <v>134</v>
      </c>
      <c r="AJ405" s="156">
        <f>_xll.qlCalendarAdvance("TARGET",AJ404,AI405,"mf")</f>
        <v>43389</v>
      </c>
      <c r="AK405" s="201">
        <f>_xll.xlShmInterpRateFwd(curveName,AJ405,,,AJ406)</f>
        <v>-9.4206141320802715E-4</v>
      </c>
    </row>
    <row r="406" spans="35:37" ht="11.25" customHeight="1" x14ac:dyDescent="0.2">
      <c r="AI406" s="198" t="s">
        <v>134</v>
      </c>
      <c r="AJ406" s="156">
        <f>_xll.qlCalendarAdvance("TARGET",AJ405,AI406,"mf")</f>
        <v>43390</v>
      </c>
      <c r="AK406" s="201">
        <f>_xll.xlShmInterpRateFwd(curveName,AJ406,,,AJ407)</f>
        <v>-9.4365741832949169E-4</v>
      </c>
    </row>
    <row r="407" spans="35:37" ht="11.25" customHeight="1" x14ac:dyDescent="0.2">
      <c r="AI407" s="198" t="s">
        <v>134</v>
      </c>
      <c r="AJ407" s="156">
        <f>_xll.qlCalendarAdvance("TARGET",AJ406,AI407,"mf")</f>
        <v>43391</v>
      </c>
      <c r="AK407" s="201">
        <f>_xll.xlShmInterpRateFwd(curveName,AJ407,,,AJ408)</f>
        <v>-9.4512602947416141E-4</v>
      </c>
    </row>
    <row r="408" spans="35:37" ht="11.25" customHeight="1" x14ac:dyDescent="0.2">
      <c r="AI408" s="198" t="s">
        <v>134</v>
      </c>
      <c r="AJ408" s="156">
        <f>_xll.qlCalendarAdvance("TARGET",AJ407,AI408,"mf")</f>
        <v>43392</v>
      </c>
      <c r="AK408" s="201">
        <f>_xll.xlShmInterpRateFwd(curveName,AJ408,,,AJ409)</f>
        <v>-9.4763058932102414E-4</v>
      </c>
    </row>
    <row r="409" spans="35:37" ht="11.25" customHeight="1" x14ac:dyDescent="0.2">
      <c r="AI409" s="198" t="s">
        <v>134</v>
      </c>
      <c r="AJ409" s="156">
        <f>_xll.qlCalendarAdvance("TARGET",AJ408,AI409,"mf")</f>
        <v>43395</v>
      </c>
      <c r="AK409" s="201">
        <f>_xll.xlShmInterpRateFwd(curveName,AJ409,,,AJ410)</f>
        <v>-9.4970431302667684E-4</v>
      </c>
    </row>
    <row r="410" spans="35:37" ht="11.25" customHeight="1" x14ac:dyDescent="0.2">
      <c r="AI410" s="198" t="s">
        <v>134</v>
      </c>
      <c r="AJ410" s="156">
        <f>_xll.qlCalendarAdvance("TARGET",AJ409,AI410,"mf")</f>
        <v>43396</v>
      </c>
      <c r="AK410" s="201">
        <f>_xll.xlShmInterpRateFwd(curveName,AJ410,,,AJ411)</f>
        <v>-9.5051928894939592E-4</v>
      </c>
    </row>
    <row r="411" spans="35:37" ht="11.25" customHeight="1" x14ac:dyDescent="0.2">
      <c r="AI411" s="198" t="s">
        <v>134</v>
      </c>
      <c r="AJ411" s="156">
        <f>_xll.qlCalendarAdvance("TARGET",AJ410,AI411,"mf")</f>
        <v>43397</v>
      </c>
      <c r="AK411" s="201">
        <f>_xll.xlShmInterpRateFwd(curveName,AJ411,,,AJ412)</f>
        <v>-9.5120020496907744E-4</v>
      </c>
    </row>
    <row r="412" spans="35:37" ht="11.25" customHeight="1" x14ac:dyDescent="0.2">
      <c r="AI412" s="198" t="s">
        <v>134</v>
      </c>
      <c r="AJ412" s="156">
        <f>_xll.qlCalendarAdvance("TARGET",AJ411,AI412,"mf")</f>
        <v>43398</v>
      </c>
      <c r="AK412" s="201">
        <f>_xll.xlShmInterpRateFwd(curveName,AJ412,,,AJ413)</f>
        <v>-9.517459501105981E-4</v>
      </c>
    </row>
    <row r="413" spans="35:37" ht="11.25" customHeight="1" x14ac:dyDescent="0.2">
      <c r="AI413" s="198" t="s">
        <v>134</v>
      </c>
      <c r="AJ413" s="156">
        <f>_xll.qlCalendarAdvance("TARGET",AJ412,AI413,"mf")</f>
        <v>43399</v>
      </c>
      <c r="AK413" s="201">
        <f>_xll.xlShmInterpRateFwd(curveName,AJ413,,,AJ414)</f>
        <v>-9.5237883108406759E-4</v>
      </c>
    </row>
    <row r="414" spans="35:37" ht="11.25" customHeight="1" x14ac:dyDescent="0.2">
      <c r="AI414" s="198" t="s">
        <v>134</v>
      </c>
      <c r="AJ414" s="156">
        <f>_xll.qlCalendarAdvance("TARGET",AJ413,AI414,"mf")</f>
        <v>43402</v>
      </c>
      <c r="AK414" s="201">
        <f>_xll.xlShmInterpRateFwd(curveName,AJ414,,,AJ415)</f>
        <v>-9.5255500286873032E-4</v>
      </c>
    </row>
    <row r="415" spans="35:37" ht="11.25" customHeight="1" x14ac:dyDescent="0.2">
      <c r="AI415" s="198" t="s">
        <v>134</v>
      </c>
      <c r="AJ415" s="156">
        <f>_xll.qlCalendarAdvance("TARGET",AJ414,AI415,"mf")</f>
        <v>43403</v>
      </c>
      <c r="AK415" s="201">
        <f>_xll.xlShmInterpRateFwd(curveName,AJ415,,,AJ416)</f>
        <v>-9.5240822930650908E-4</v>
      </c>
    </row>
    <row r="416" spans="35:37" ht="11.25" customHeight="1" x14ac:dyDescent="0.2">
      <c r="AI416" s="198" t="s">
        <v>134</v>
      </c>
      <c r="AJ416" s="156">
        <f>_xll.qlCalendarAdvance("TARGET",AJ415,AI416,"mf")</f>
        <v>43404</v>
      </c>
      <c r="AK416" s="201">
        <f>_xll.xlShmInterpRateFwd(curveName,AJ416,,,AJ417)</f>
        <v>-9.5211961909015086E-4</v>
      </c>
    </row>
    <row r="417" spans="35:37" ht="11.25" customHeight="1" x14ac:dyDescent="0.2">
      <c r="AI417" s="198" t="s">
        <v>134</v>
      </c>
      <c r="AJ417" s="156">
        <f>_xll.qlCalendarAdvance("TARGET",AJ416,AI417,"mf")</f>
        <v>43405</v>
      </c>
      <c r="AK417" s="201">
        <f>_xll.xlShmInterpRateFwd(curveName,AJ417,,,AJ418)</f>
        <v>-9.5168806132340492E-4</v>
      </c>
    </row>
    <row r="418" spans="35:37" ht="11.25" customHeight="1" x14ac:dyDescent="0.2">
      <c r="AI418" s="198" t="s">
        <v>134</v>
      </c>
      <c r="AJ418" s="156">
        <f>_xll.qlCalendarAdvance("TARGET",AJ417,AI418,"mf")</f>
        <v>43406</v>
      </c>
      <c r="AK418" s="201">
        <f>_xll.xlShmInterpRateFwd(curveName,AJ418,,,AJ419)</f>
        <v>-9.5034042451350262E-4</v>
      </c>
    </row>
    <row r="419" spans="35:37" ht="11.25" customHeight="1" x14ac:dyDescent="0.2">
      <c r="AI419" s="198" t="s">
        <v>134</v>
      </c>
      <c r="AJ419" s="156">
        <f>_xll.qlCalendarAdvance("TARGET",AJ418,AI419,"mf")</f>
        <v>43409</v>
      </c>
      <c r="AK419" s="201">
        <f>_xll.xlShmInterpRateFwd(curveName,AJ419,,,AJ420)</f>
        <v>-9.4851013487018084E-4</v>
      </c>
    </row>
    <row r="420" spans="35:37" ht="11.25" customHeight="1" x14ac:dyDescent="0.2">
      <c r="AI420" s="198" t="s">
        <v>134</v>
      </c>
      <c r="AJ420" s="156">
        <f>_xll.qlCalendarAdvance("TARGET",AJ419,AI420,"mf")</f>
        <v>43410</v>
      </c>
      <c r="AK420" s="201">
        <f>_xll.xlShmInterpRateFwd(curveName,AJ420,,,AJ421)</f>
        <v>-9.4734717467967618E-4</v>
      </c>
    </row>
    <row r="421" spans="35:37" ht="11.25" customHeight="1" x14ac:dyDescent="0.2">
      <c r="AI421" s="198" t="s">
        <v>134</v>
      </c>
      <c r="AJ421" s="156">
        <f>_xll.qlCalendarAdvance("TARGET",AJ420,AI421,"mf")</f>
        <v>43411</v>
      </c>
      <c r="AK421" s="201">
        <f>_xll.xlShmInterpRateFwd(curveName,AJ421,,,AJ422)</f>
        <v>-9.4603460114850359E-4</v>
      </c>
    </row>
    <row r="422" spans="35:37" ht="11.25" customHeight="1" x14ac:dyDescent="0.2">
      <c r="AI422" s="198" t="s">
        <v>134</v>
      </c>
      <c r="AJ422" s="156">
        <f>_xll.qlCalendarAdvance("TARGET",AJ421,AI422,"mf")</f>
        <v>43412</v>
      </c>
      <c r="AK422" s="201">
        <f>_xll.xlShmInterpRateFwd(curveName,AJ422,,,AJ423)</f>
        <v>-9.4457130321572201E-4</v>
      </c>
    </row>
    <row r="423" spans="35:37" ht="11.25" customHeight="1" x14ac:dyDescent="0.2">
      <c r="AI423" s="198" t="s">
        <v>134</v>
      </c>
      <c r="AJ423" s="156">
        <f>_xll.qlCalendarAdvance("TARGET",AJ422,AI423,"mf")</f>
        <v>43413</v>
      </c>
      <c r="AK423" s="201">
        <f>_xll.xlShmInterpRateFwd(curveName,AJ423,,,AJ424)</f>
        <v>-9.4113431147456624E-4</v>
      </c>
    </row>
    <row r="424" spans="35:37" ht="11.25" customHeight="1" x14ac:dyDescent="0.2">
      <c r="AI424" s="198" t="s">
        <v>134</v>
      </c>
      <c r="AJ424" s="156">
        <f>_xll.qlCalendarAdvance("TARGET",AJ423,AI424,"mf")</f>
        <v>43416</v>
      </c>
      <c r="AK424" s="201">
        <f>_xll.xlShmInterpRateFwd(curveName,AJ424,,,AJ425)</f>
        <v>-9.3718864899079756E-4</v>
      </c>
    </row>
    <row r="425" spans="35:37" ht="11.25" customHeight="1" x14ac:dyDescent="0.2">
      <c r="AI425" s="198" t="s">
        <v>134</v>
      </c>
      <c r="AJ425" s="156">
        <f>_xll.qlCalendarAdvance("TARGET",AJ424,AI425,"mf")</f>
        <v>43417</v>
      </c>
      <c r="AK425" s="201">
        <f>_xll.xlShmInterpRateFwd(curveName,AJ425,,,AJ426)</f>
        <v>-9.349550649853332E-4</v>
      </c>
    </row>
    <row r="426" spans="35:37" ht="11.25" customHeight="1" x14ac:dyDescent="0.2">
      <c r="AI426" s="198" t="s">
        <v>134</v>
      </c>
      <c r="AJ426" s="156">
        <f>_xll.qlCalendarAdvance("TARGET",AJ425,AI426,"mf")</f>
        <v>43418</v>
      </c>
      <c r="AK426" s="201">
        <f>_xll.xlShmInterpRateFwd(curveName,AJ426,,,AJ427)</f>
        <v>-9.325640908521036E-4</v>
      </c>
    </row>
    <row r="427" spans="35:37" ht="11.25" customHeight="1" x14ac:dyDescent="0.2">
      <c r="AI427" s="198" t="s">
        <v>134</v>
      </c>
      <c r="AJ427" s="156">
        <f>_xll.qlCalendarAdvance("TARGET",AJ426,AI427,"mf")</f>
        <v>43419</v>
      </c>
      <c r="AK427" s="201">
        <f>_xll.xlShmInterpRateFwd(curveName,AJ427,,,AJ428)</f>
        <v>-9.30014615689213E-4</v>
      </c>
    </row>
    <row r="428" spans="35:37" ht="11.25" customHeight="1" x14ac:dyDescent="0.2">
      <c r="AI428" s="198" t="s">
        <v>134</v>
      </c>
      <c r="AJ428" s="156">
        <f>_xll.qlCalendarAdvance("TARGET",AJ427,AI428,"mf")</f>
        <v>43420</v>
      </c>
      <c r="AK428" s="201">
        <f>_xll.xlShmInterpRateFwd(curveName,AJ428,,,AJ429)</f>
        <v>-9.2437943247934099E-4</v>
      </c>
    </row>
    <row r="429" spans="35:37" ht="11.25" customHeight="1" x14ac:dyDescent="0.2">
      <c r="AI429" s="198" t="s">
        <v>134</v>
      </c>
      <c r="AJ429" s="156">
        <f>_xll.qlCalendarAdvance("TARGET",AJ428,AI429,"mf")</f>
        <v>43423</v>
      </c>
      <c r="AK429" s="201">
        <f>_xll.xlShmInterpRateFwd(curveName,AJ429,,,AJ430)</f>
        <v>-9.182094847412605E-4</v>
      </c>
    </row>
    <row r="430" spans="35:37" ht="11.25" customHeight="1" x14ac:dyDescent="0.2">
      <c r="AI430" s="198" t="s">
        <v>134</v>
      </c>
      <c r="AJ430" s="156">
        <f>_xll.qlCalendarAdvance("TARGET",AJ429,AI430,"mf")</f>
        <v>43424</v>
      </c>
      <c r="AK430" s="201">
        <f>_xll.xlShmInterpRateFwd(curveName,AJ430,,,AJ431)</f>
        <v>-9.1485083966904007E-4</v>
      </c>
    </row>
    <row r="431" spans="35:37" ht="11.25" customHeight="1" x14ac:dyDescent="0.2">
      <c r="AI431" s="198" t="s">
        <v>134</v>
      </c>
      <c r="AJ431" s="156">
        <f>_xll.qlCalendarAdvance("TARGET",AJ430,AI431,"mf")</f>
        <v>43425</v>
      </c>
      <c r="AK431" s="201">
        <f>_xll.xlShmInterpRateFwd(curveName,AJ431,,,AJ432)</f>
        <v>-9.1132702774027738E-4</v>
      </c>
    </row>
    <row r="432" spans="35:37" ht="11.25" customHeight="1" x14ac:dyDescent="0.2">
      <c r="AI432" s="198" t="s">
        <v>134</v>
      </c>
      <c r="AJ432" s="156">
        <f>_xll.qlCalendarAdvance("TARGET",AJ431,AI432,"mf")</f>
        <v>43426</v>
      </c>
      <c r="AK432" s="201">
        <f>_xll.xlShmInterpRateFwd(curveName,AJ432,,,AJ433)</f>
        <v>-9.0763693796851337E-4</v>
      </c>
    </row>
    <row r="433" spans="35:37" ht="11.25" customHeight="1" x14ac:dyDescent="0.2">
      <c r="AI433" s="198" t="s">
        <v>134</v>
      </c>
      <c r="AJ433" s="156">
        <f>_xll.qlCalendarAdvance("TARGET",AJ432,AI433,"mf")</f>
        <v>43427</v>
      </c>
      <c r="AK433" s="201">
        <f>_xll.xlShmInterpRateFwd(curveName,AJ433,,,AJ434)</f>
        <v>-8.996947264959832E-4</v>
      </c>
    </row>
    <row r="434" spans="35:37" ht="11.25" customHeight="1" x14ac:dyDescent="0.2">
      <c r="AI434" s="198" t="s">
        <v>134</v>
      </c>
      <c r="AJ434" s="156">
        <f>_xll.qlCalendarAdvance("TARGET",AJ433,AI434,"mf")</f>
        <v>43430</v>
      </c>
      <c r="AK434" s="201">
        <f>_xll.xlShmInterpRateFwd(curveName,AJ434,,,AJ435)</f>
        <v>-8.9119158118933651E-4</v>
      </c>
    </row>
    <row r="435" spans="35:37" ht="11.25" customHeight="1" x14ac:dyDescent="0.2">
      <c r="AI435" s="198" t="s">
        <v>134</v>
      </c>
      <c r="AJ435" s="156">
        <f>_xll.qlCalendarAdvance("TARGET",AJ434,AI435,"mf")</f>
        <v>43431</v>
      </c>
      <c r="AK435" s="201">
        <f>_xll.xlShmInterpRateFwd(curveName,AJ435,,,AJ436)</f>
        <v>-8.8665343771052087E-4</v>
      </c>
    </row>
    <row r="436" spans="35:37" ht="11.25" customHeight="1" x14ac:dyDescent="0.2">
      <c r="AI436" s="198" t="s">
        <v>134</v>
      </c>
      <c r="AJ436" s="156">
        <f>_xll.qlCalendarAdvance("TARGET",AJ435,AI436,"mf")</f>
        <v>43432</v>
      </c>
      <c r="AK436" s="201">
        <f>_xll.xlShmInterpRateFwd(curveName,AJ436,,,AJ437)</f>
        <v>-8.8194235062029303E-4</v>
      </c>
    </row>
    <row r="437" spans="35:37" ht="11.25" customHeight="1" x14ac:dyDescent="0.2">
      <c r="AI437" s="198" t="s">
        <v>134</v>
      </c>
      <c r="AJ437" s="156">
        <f>_xll.qlCalendarAdvance("TARGET",AJ436,AI437,"mf")</f>
        <v>43433</v>
      </c>
      <c r="AK437" s="201">
        <f>_xll.xlShmInterpRateFwd(curveName,AJ437,,,AJ438)</f>
        <v>-8.7705720892818171E-4</v>
      </c>
    </row>
    <row r="438" spans="35:37" ht="11.25" customHeight="1" x14ac:dyDescent="0.2">
      <c r="AI438" s="198" t="s">
        <v>134</v>
      </c>
      <c r="AJ438" s="156">
        <f>_xll.qlCalendarAdvance("TARGET",AJ437,AI438,"mf")</f>
        <v>43434</v>
      </c>
      <c r="AK438" s="201">
        <f>_xll.xlShmInterpRateFwd(curveName,AJ438,,,AJ439)</f>
        <v>-8.6669913068005485E-4</v>
      </c>
    </row>
    <row r="439" spans="35:37" ht="11.25" customHeight="1" x14ac:dyDescent="0.2">
      <c r="AI439" s="198" t="s">
        <v>134</v>
      </c>
      <c r="AJ439" s="156">
        <f>_xll.qlCalendarAdvance("TARGET",AJ438,AI439,"mf")</f>
        <v>43437</v>
      </c>
      <c r="AK439" s="201">
        <f>_xll.xlShmInterpRateFwd(curveName,AJ439,,,AJ440)</f>
        <v>-8.5575387671496343E-4</v>
      </c>
    </row>
    <row r="440" spans="35:37" ht="11.25" customHeight="1" x14ac:dyDescent="0.2">
      <c r="AI440" s="198" t="s">
        <v>134</v>
      </c>
      <c r="AJ440" s="156">
        <f>_xll.qlCalendarAdvance("TARGET",AJ439,AI440,"mf")</f>
        <v>43438</v>
      </c>
      <c r="AK440" s="201">
        <f>_xll.xlShmInterpRateFwd(curveName,AJ440,,,AJ441)</f>
        <v>-8.4998179737761086E-4</v>
      </c>
    </row>
    <row r="441" spans="35:37" ht="11.25" customHeight="1" x14ac:dyDescent="0.2">
      <c r="AI441" s="198" t="s">
        <v>134</v>
      </c>
      <c r="AJ441" s="156">
        <f>_xll.qlCalendarAdvance("TARGET",AJ440,AI441,"mf")</f>
        <v>43439</v>
      </c>
      <c r="AK441" s="201">
        <f>_xll.xlShmInterpRateFwd(curveName,AJ441,,,AJ442)</f>
        <v>-8.4402899764435323E-4</v>
      </c>
    </row>
    <row r="442" spans="35:37" ht="11.25" customHeight="1" x14ac:dyDescent="0.2">
      <c r="AI442" s="198" t="s">
        <v>134</v>
      </c>
      <c r="AJ442" s="156">
        <f>_xll.qlCalendarAdvance("TARGET",AJ441,AI442,"mf")</f>
        <v>43440</v>
      </c>
      <c r="AK442" s="201">
        <f>_xll.xlShmInterpRateFwd(curveName,AJ442,,,AJ443)</f>
        <v>-8.3789436660123542E-4</v>
      </c>
    </row>
    <row r="443" spans="35:37" ht="11.25" customHeight="1" x14ac:dyDescent="0.2">
      <c r="AI443" s="198" t="s">
        <v>134</v>
      </c>
      <c r="AJ443" s="156">
        <f>_xll.qlCalendarAdvance("TARGET",AJ442,AI443,"mf")</f>
        <v>43441</v>
      </c>
      <c r="AK443" s="201">
        <f>_xll.xlShmInterpRateFwd(curveName,AJ443,,,AJ444)</f>
        <v>-8.2501158013601199E-4</v>
      </c>
    </row>
    <row r="444" spans="35:37" ht="11.25" customHeight="1" x14ac:dyDescent="0.2">
      <c r="AI444" s="198" t="s">
        <v>134</v>
      </c>
      <c r="AJ444" s="156">
        <f>_xll.qlCalendarAdvance("TARGET",AJ443,AI444,"mf")</f>
        <v>43444</v>
      </c>
      <c r="AK444" s="201">
        <f>_xll.xlShmInterpRateFwd(curveName,AJ444,,,AJ445)</f>
        <v>-8.115153088384217E-4</v>
      </c>
    </row>
    <row r="445" spans="35:37" ht="11.25" customHeight="1" x14ac:dyDescent="0.2">
      <c r="AI445" s="198" t="s">
        <v>134</v>
      </c>
      <c r="AJ445" s="156">
        <f>_xll.qlCalendarAdvance("TARGET",AJ444,AI445,"mf")</f>
        <v>43445</v>
      </c>
      <c r="AK445" s="201">
        <f>_xll.xlShmInterpRateFwd(curveName,AJ445,,,AJ446)</f>
        <v>-8.0445485613433781E-4</v>
      </c>
    </row>
    <row r="446" spans="35:37" ht="11.25" customHeight="1" x14ac:dyDescent="0.2">
      <c r="AI446" s="198" t="s">
        <v>134</v>
      </c>
      <c r="AJ446" s="156">
        <f>_xll.qlCalendarAdvance("TARGET",AJ445,AI446,"mf")</f>
        <v>43446</v>
      </c>
      <c r="AK446" s="201">
        <f>_xll.xlShmInterpRateFwd(curveName,AJ446,,,AJ447)</f>
        <v>-7.972059062975864E-4</v>
      </c>
    </row>
    <row r="447" spans="35:37" ht="11.25" customHeight="1" x14ac:dyDescent="0.2">
      <c r="AI447" s="198" t="s">
        <v>134</v>
      </c>
      <c r="AJ447" s="156">
        <f>_xll.qlCalendarAdvance("TARGET",AJ446,AI447,"mf")</f>
        <v>43447</v>
      </c>
      <c r="AK447" s="201">
        <f>_xll.xlShmInterpRateFwd(curveName,AJ447,,,AJ448)</f>
        <v>-7.897673482470508E-4</v>
      </c>
    </row>
    <row r="448" spans="35:37" ht="11.25" customHeight="1" x14ac:dyDescent="0.2">
      <c r="AI448" s="198" t="s">
        <v>134</v>
      </c>
      <c r="AJ448" s="156">
        <f>_xll.qlCalendarAdvance("TARGET",AJ447,AI448,"mf")</f>
        <v>43448</v>
      </c>
      <c r="AK448" s="201">
        <f>_xll.xlShmInterpRateFwd(curveName,AJ448,,,AJ449)</f>
        <v>-7.7425100760079651E-4</v>
      </c>
    </row>
    <row r="449" spans="35:37" ht="11.25" customHeight="1" x14ac:dyDescent="0.2">
      <c r="AI449" s="198" t="s">
        <v>134</v>
      </c>
      <c r="AJ449" s="156">
        <f>_xll.qlCalendarAdvance("TARGET",AJ448,AI449,"mf")</f>
        <v>43451</v>
      </c>
      <c r="AK449" s="201">
        <f>_xll.xlShmInterpRateFwd(curveName,AJ449,,,AJ450)</f>
        <v>-7.5809481444578063E-4</v>
      </c>
    </row>
    <row r="450" spans="35:37" ht="11.25" customHeight="1" x14ac:dyDescent="0.2">
      <c r="AI450" s="198" t="s">
        <v>134</v>
      </c>
      <c r="AJ450" s="156">
        <f>_xll.qlCalendarAdvance("TARGET",AJ449,AI450,"mf")</f>
        <v>43452</v>
      </c>
      <c r="AK450" s="201">
        <f>_xll.xlShmInterpRateFwd(curveName,AJ450,,,AJ451)</f>
        <v>-7.4969155086523106E-4</v>
      </c>
    </row>
    <row r="451" spans="35:37" ht="11.25" customHeight="1" x14ac:dyDescent="0.2">
      <c r="AI451" s="198" t="s">
        <v>134</v>
      </c>
      <c r="AJ451" s="156">
        <f>_xll.qlCalendarAdvance("TARGET",AJ450,AI451,"mf")</f>
        <v>43453</v>
      </c>
      <c r="AK451" s="201">
        <f>_xll.xlShmInterpRateFwd(curveName,AJ451,,,AJ452)</f>
        <v>-7.4112905688912371E-4</v>
      </c>
    </row>
    <row r="452" spans="35:37" ht="11.25" customHeight="1" x14ac:dyDescent="0.2">
      <c r="AI452" s="198" t="s">
        <v>134</v>
      </c>
      <c r="AJ452" s="156">
        <f>_xll.qlCalendarAdvance("TARGET",AJ451,AI452,"mf")</f>
        <v>43454</v>
      </c>
      <c r="AK452" s="201">
        <f>_xll.xlShmInterpRateFwd(curveName,AJ452,,,AJ453)</f>
        <v>-7.3255485671974935E-4</v>
      </c>
    </row>
    <row r="453" spans="35:37" ht="11.25" customHeight="1" x14ac:dyDescent="0.2">
      <c r="AI453" s="198" t="s">
        <v>134</v>
      </c>
      <c r="AJ453" s="156">
        <f>_xll.qlCalendarAdvance("TARGET",AJ452,AI453,"mf")</f>
        <v>43455</v>
      </c>
      <c r="AK453" s="201">
        <f>_xll.xlShmInterpRateFwd(curveName,AJ453,,,AJ454)</f>
        <v>-7.1549047662349712E-4</v>
      </c>
    </row>
    <row r="454" spans="35:37" ht="11.25" customHeight="1" x14ac:dyDescent="0.2">
      <c r="AI454" s="198" t="s">
        <v>134</v>
      </c>
      <c r="AJ454" s="156">
        <f>_xll.qlCalendarAdvance("TARGET",AJ453,AI454,"mf")</f>
        <v>43458</v>
      </c>
      <c r="AK454" s="201">
        <f>_xll.xlShmInterpRateFwd(curveName,AJ454,,,AJ455)</f>
        <v>-6.9007926963439708E-4</v>
      </c>
    </row>
    <row r="455" spans="35:37" ht="11.25" customHeight="1" x14ac:dyDescent="0.2">
      <c r="AI455" s="198" t="s">
        <v>134</v>
      </c>
      <c r="AJ455" s="156">
        <f>_xll.qlCalendarAdvance("TARGET",AJ454,AI455,"mf")</f>
        <v>43461</v>
      </c>
      <c r="AK455" s="201">
        <f>_xll.xlShmInterpRateFwd(curveName,AJ455,,,AJ456)</f>
        <v>-6.7326432780866966E-4</v>
      </c>
    </row>
    <row r="456" spans="35:37" ht="11.25" customHeight="1" x14ac:dyDescent="0.2">
      <c r="AI456" s="198" t="s">
        <v>134</v>
      </c>
      <c r="AJ456" s="156">
        <f>_xll.qlCalendarAdvance("TARGET",AJ455,AI456,"mf")</f>
        <v>43462</v>
      </c>
      <c r="AK456" s="201">
        <f>_xll.xlShmInterpRateFwd(curveName,AJ456,,,AJ457)</f>
        <v>-6.5657466867280175E-4</v>
      </c>
    </row>
    <row r="457" spans="35:37" ht="11.25" customHeight="1" x14ac:dyDescent="0.2">
      <c r="AI457" s="198" t="s">
        <v>134</v>
      </c>
      <c r="AJ457" s="156">
        <f>_xll.qlCalendarAdvance("TARGET",AJ456,AI457,"mf")</f>
        <v>43465</v>
      </c>
      <c r="AK457" s="201">
        <f>_xll.xlShmInterpRateFwd(curveName,AJ457,,,AJ458)</f>
        <v>-6.3585462514131007E-4</v>
      </c>
    </row>
    <row r="458" spans="35:37" ht="11.25" customHeight="1" x14ac:dyDescent="0.2">
      <c r="AI458" s="198" t="s">
        <v>134</v>
      </c>
      <c r="AJ458" s="156">
        <f>_xll.qlCalendarAdvance("TARGET",AJ457,AI458,"mf")</f>
        <v>43467</v>
      </c>
      <c r="AK458" s="201">
        <f>_xll.xlShmInterpRateFwd(curveName,AJ458,,,AJ459)</f>
        <v>-6.2350814784153594E-4</v>
      </c>
    </row>
    <row r="459" spans="35:37" ht="11.25" customHeight="1" x14ac:dyDescent="0.2">
      <c r="AI459" s="198" t="s">
        <v>134</v>
      </c>
      <c r="AJ459" s="156">
        <f>_xll.qlCalendarAdvance("TARGET",AJ458,AI459,"mf")</f>
        <v>43468</v>
      </c>
      <c r="AK459" s="201">
        <f>_xll.xlShmInterpRateFwd(curveName,AJ459,,,AJ460)</f>
        <v>-6.1531536564890499E-4</v>
      </c>
    </row>
    <row r="460" spans="35:37" ht="11.25" customHeight="1" x14ac:dyDescent="0.2">
      <c r="AI460" s="198" t="s">
        <v>134</v>
      </c>
      <c r="AJ460" s="156">
        <f>_xll.qlCalendarAdvance("TARGET",AJ459,AI460,"mf")</f>
        <v>43469</v>
      </c>
      <c r="AK460" s="201">
        <f>_xll.xlShmInterpRateFwd(curveName,AJ460,,,AJ461)</f>
        <v>-5.9902681992729881E-4</v>
      </c>
    </row>
    <row r="461" spans="35:37" ht="11.25" customHeight="1" x14ac:dyDescent="0.2">
      <c r="AI461" s="198" t="s">
        <v>134</v>
      </c>
      <c r="AJ461" s="156">
        <f>_xll.qlCalendarAdvance("TARGET",AJ460,AI461,"mf")</f>
        <v>43472</v>
      </c>
      <c r="AK461" s="201">
        <f>_xll.xlShmInterpRateFwd(curveName,AJ461,,,AJ462)</f>
        <v>-5.8283958986692877E-4</v>
      </c>
    </row>
    <row r="462" spans="35:37" ht="11.25" customHeight="1" x14ac:dyDescent="0.2">
      <c r="AI462" s="198" t="s">
        <v>134</v>
      </c>
      <c r="AJ462" s="156">
        <f>_xll.qlCalendarAdvance("TARGET",AJ461,AI462,"mf")</f>
        <v>43473</v>
      </c>
      <c r="AK462" s="201">
        <f>_xll.xlShmInterpRateFwd(curveName,AJ462,,,AJ463)</f>
        <v>-5.7479583198368563E-4</v>
      </c>
    </row>
    <row r="463" spans="35:37" ht="11.25" customHeight="1" x14ac:dyDescent="0.2">
      <c r="AI463" s="198" t="s">
        <v>134</v>
      </c>
      <c r="AJ463" s="156">
        <f>_xll.qlCalendarAdvance("TARGET",AJ462,AI463,"mf")</f>
        <v>43474</v>
      </c>
      <c r="AK463" s="201">
        <f>_xll.xlShmInterpRateFwd(curveName,AJ463,,,AJ464)</f>
        <v>-5.6678268774875925E-4</v>
      </c>
    </row>
    <row r="464" spans="35:37" ht="11.25" customHeight="1" x14ac:dyDescent="0.2">
      <c r="AI464" s="198" t="s">
        <v>134</v>
      </c>
      <c r="AJ464" s="156">
        <f>_xll.qlCalendarAdvance("TARGET",AJ463,AI464,"mf")</f>
        <v>43475</v>
      </c>
      <c r="AK464" s="201">
        <f>_xll.xlShmInterpRateFwd(curveName,AJ464,,,AJ465)</f>
        <v>-5.5880042640110272E-4</v>
      </c>
    </row>
    <row r="465" spans="35:37" ht="11.25" customHeight="1" x14ac:dyDescent="0.2">
      <c r="AI465" s="198" t="s">
        <v>134</v>
      </c>
      <c r="AJ465" s="156">
        <f>_xll.qlCalendarAdvance("TARGET",AJ464,AI465,"mf")</f>
        <v>43476</v>
      </c>
      <c r="AK465" s="201">
        <f>_xll.xlShmInterpRateFwd(curveName,AJ465,,,AJ466)</f>
        <v>-5.4293938777250853E-4</v>
      </c>
    </row>
    <row r="466" spans="35:37" ht="11.25" customHeight="1" x14ac:dyDescent="0.2">
      <c r="AI466" s="198" t="s">
        <v>134</v>
      </c>
      <c r="AJ466" s="156">
        <f>_xll.qlCalendarAdvance("TARGET",AJ465,AI466,"mf")</f>
        <v>43479</v>
      </c>
      <c r="AK466" s="201">
        <f>_xll.xlShmInterpRateFwd(curveName,AJ466,,,AJ467)</f>
        <v>-5.2718560333525415E-4</v>
      </c>
    </row>
    <row r="467" spans="35:37" ht="11.25" customHeight="1" x14ac:dyDescent="0.2">
      <c r="AI467" s="198" t="s">
        <v>134</v>
      </c>
      <c r="AJ467" s="156">
        <f>_xll.qlCalendarAdvance("TARGET",AJ466,AI467,"mf")</f>
        <v>43480</v>
      </c>
      <c r="AK467" s="201">
        <f>_xll.xlShmInterpRateFwd(curveName,AJ467,,,AJ468)</f>
        <v>-5.1936180084464405E-4</v>
      </c>
    </row>
    <row r="468" spans="35:37" ht="11.25" customHeight="1" x14ac:dyDescent="0.2">
      <c r="AI468" s="198" t="s">
        <v>134</v>
      </c>
      <c r="AJ468" s="156">
        <f>_xll.qlCalendarAdvance("TARGET",AJ467,AI468,"mf")</f>
        <v>43481</v>
      </c>
      <c r="AK468" s="201">
        <f>_xll.xlShmInterpRateFwd(curveName,AJ468,,,AJ469)</f>
        <v>-5.1157049870181914E-4</v>
      </c>
    </row>
    <row r="469" spans="35:37" ht="11.25" customHeight="1" x14ac:dyDescent="0.2">
      <c r="AI469" s="198" t="s">
        <v>134</v>
      </c>
      <c r="AJ469" s="156">
        <f>_xll.qlCalendarAdvance("TARGET",AJ468,AI469,"mf")</f>
        <v>43482</v>
      </c>
      <c r="AK469" s="201">
        <f>_xll.xlShmInterpRateFwd(curveName,AJ469,,,AJ470)</f>
        <v>-5.0381196647012773E-4</v>
      </c>
    </row>
    <row r="470" spans="35:37" ht="11.25" customHeight="1" x14ac:dyDescent="0.2">
      <c r="AI470" s="198" t="s">
        <v>134</v>
      </c>
      <c r="AJ470" s="156">
        <f>_xll.qlCalendarAdvance("TARGET",AJ469,AI470,"mf")</f>
        <v>43483</v>
      </c>
      <c r="AK470" s="201">
        <f>_xll.xlShmInterpRateFwd(curveName,AJ470,,,AJ471)</f>
        <v>-4.8840482950985448E-4</v>
      </c>
    </row>
    <row r="471" spans="35:37" ht="11.25" customHeight="1" x14ac:dyDescent="0.2">
      <c r="AI471" s="198" t="s">
        <v>134</v>
      </c>
      <c r="AJ471" s="156">
        <f>_xll.qlCalendarAdvance("TARGET",AJ470,AI471,"mf")</f>
        <v>43486</v>
      </c>
      <c r="AK471" s="201">
        <f>_xll.xlShmInterpRateFwd(curveName,AJ471,,,AJ472)</f>
        <v>-4.7311092816578149E-4</v>
      </c>
    </row>
    <row r="472" spans="35:37" ht="11.25" customHeight="1" x14ac:dyDescent="0.2">
      <c r="AI472" s="198" t="s">
        <v>134</v>
      </c>
      <c r="AJ472" s="156">
        <f>_xll.qlCalendarAdvance("TARGET",AJ471,AI472,"mf")</f>
        <v>43487</v>
      </c>
      <c r="AK472" s="201">
        <f>_xll.xlShmInterpRateFwd(curveName,AJ472,,,AJ473)</f>
        <v>-4.6552028910304757E-4</v>
      </c>
    </row>
    <row r="473" spans="35:37" ht="11.25" customHeight="1" x14ac:dyDescent="0.2">
      <c r="AI473" s="198" t="s">
        <v>134</v>
      </c>
      <c r="AJ473" s="156">
        <f>_xll.qlCalendarAdvance("TARGET",AJ472,AI473,"mf")</f>
        <v>43488</v>
      </c>
      <c r="AK473" s="201">
        <f>_xll.xlShmInterpRateFwd(curveName,AJ473,,,AJ474)</f>
        <v>-4.5796403717002172E-4</v>
      </c>
    </row>
    <row r="474" spans="35:37" ht="11.25" customHeight="1" x14ac:dyDescent="0.2">
      <c r="AI474" s="198" t="s">
        <v>134</v>
      </c>
      <c r="AJ474" s="156">
        <f>_xll.qlCalendarAdvance("TARGET",AJ473,AI474,"mf")</f>
        <v>43489</v>
      </c>
      <c r="AK474" s="201">
        <f>_xll.xlShmInterpRateFwd(curveName,AJ474,,,AJ475)</f>
        <v>-4.5044244201128603E-4</v>
      </c>
    </row>
    <row r="475" spans="35:37" ht="11.25" customHeight="1" x14ac:dyDescent="0.2">
      <c r="AI475" s="198" t="s">
        <v>134</v>
      </c>
      <c r="AJ475" s="156">
        <f>_xll.qlCalendarAdvance("TARGET",AJ474,AI475,"mf")</f>
        <v>43490</v>
      </c>
      <c r="AK475" s="201">
        <f>_xll.xlShmInterpRateFwd(curveName,AJ475,,,AJ476)</f>
        <v>-4.3551560273899281E-4</v>
      </c>
    </row>
    <row r="476" spans="35:37" ht="11.25" customHeight="1" x14ac:dyDescent="0.2">
      <c r="AI476" s="198" t="s">
        <v>134</v>
      </c>
      <c r="AJ476" s="156">
        <f>_xll.qlCalendarAdvance("TARGET",AJ475,AI476,"mf")</f>
        <v>43493</v>
      </c>
      <c r="AK476" s="201">
        <f>_xll.xlShmInterpRateFwd(curveName,AJ476,,,AJ477)</f>
        <v>-4.2070802087709757E-4</v>
      </c>
    </row>
    <row r="477" spans="35:37" ht="11.25" customHeight="1" x14ac:dyDescent="0.2">
      <c r="AI477" s="198" t="s">
        <v>134</v>
      </c>
      <c r="AJ477" s="156">
        <f>_xll.qlCalendarAdvance("TARGET",AJ476,AI477,"mf")</f>
        <v>43494</v>
      </c>
      <c r="AK477" s="201">
        <f>_xll.xlShmInterpRateFwd(curveName,AJ477,,,AJ478)</f>
        <v>-4.1336375304370181E-4</v>
      </c>
    </row>
    <row r="478" spans="35:37" ht="11.25" customHeight="1" x14ac:dyDescent="0.2">
      <c r="AI478" s="198" t="s">
        <v>134</v>
      </c>
      <c r="AJ478" s="156">
        <f>_xll.qlCalendarAdvance("TARGET",AJ477,AI478,"mf")</f>
        <v>43495</v>
      </c>
      <c r="AK478" s="201">
        <f>_xll.xlShmInterpRateFwd(curveName,AJ478,,,AJ479)</f>
        <v>-4.0605575944736069E-4</v>
      </c>
    </row>
    <row r="479" spans="35:37" ht="11.25" customHeight="1" x14ac:dyDescent="0.2">
      <c r="AI479" s="198" t="s">
        <v>134</v>
      </c>
      <c r="AJ479" s="156">
        <f>_xll.qlCalendarAdvance("TARGET",AJ478,AI479,"mf")</f>
        <v>43496</v>
      </c>
      <c r="AK479" s="201">
        <f>_xll.xlShmInterpRateFwd(curveName,AJ479,,,AJ480)</f>
        <v>-3.9878430948968053E-4</v>
      </c>
    </row>
    <row r="480" spans="35:37" ht="11.25" customHeight="1" x14ac:dyDescent="0.2">
      <c r="AI480" s="198" t="s">
        <v>134</v>
      </c>
      <c r="AJ480" s="156">
        <f>_xll.qlCalendarAdvance("TARGET",AJ479,AI480,"mf")</f>
        <v>43497</v>
      </c>
      <c r="AK480" s="201">
        <f>_xll.xlShmInterpRateFwd(curveName,AJ480,,,AJ481)</f>
        <v>-3.8436416495529584E-4</v>
      </c>
    </row>
    <row r="481" spans="35:37" ht="11.25" customHeight="1" x14ac:dyDescent="0.2">
      <c r="AI481" s="198" t="s">
        <v>134</v>
      </c>
      <c r="AJ481" s="156">
        <f>_xll.qlCalendarAdvance("TARGET",AJ480,AI481,"mf")</f>
        <v>43500</v>
      </c>
      <c r="AK481" s="201">
        <f>_xll.xlShmInterpRateFwd(curveName,AJ481,,,AJ482)</f>
        <v>-3.7006933756340762E-4</v>
      </c>
    </row>
    <row r="482" spans="35:37" ht="11.25" customHeight="1" x14ac:dyDescent="0.2">
      <c r="AI482" s="198" t="s">
        <v>134</v>
      </c>
      <c r="AJ482" s="156">
        <f>_xll.qlCalendarAdvance("TARGET",AJ481,AI482,"mf")</f>
        <v>43501</v>
      </c>
      <c r="AK482" s="201">
        <f>_xll.xlShmInterpRateFwd(curveName,AJ482,,,AJ483)</f>
        <v>-3.6298464933627746E-4</v>
      </c>
    </row>
    <row r="483" spans="35:37" ht="11.25" customHeight="1" x14ac:dyDescent="0.2">
      <c r="AI483" s="198" t="s">
        <v>134</v>
      </c>
      <c r="AJ483" s="156">
        <f>_xll.qlCalendarAdvance("TARGET",AJ482,AI483,"mf")</f>
        <v>43502</v>
      </c>
      <c r="AK483" s="201">
        <f>_xll.xlShmInterpRateFwd(curveName,AJ483,,,AJ484)</f>
        <v>-3.5593812204937796E-4</v>
      </c>
    </row>
    <row r="484" spans="35:37" ht="11.25" customHeight="1" x14ac:dyDescent="0.2">
      <c r="AI484" s="198" t="s">
        <v>134</v>
      </c>
      <c r="AJ484" s="156">
        <f>_xll.qlCalendarAdvance("TARGET",AJ483,AI484,"mf")</f>
        <v>43503</v>
      </c>
      <c r="AK484" s="201">
        <f>_xll.xlShmInterpRateFwd(curveName,AJ484,,,AJ485)</f>
        <v>-3.4893002526654418E-4</v>
      </c>
    </row>
    <row r="485" spans="35:37" ht="11.25" customHeight="1" x14ac:dyDescent="0.2">
      <c r="AI485" s="198" t="s">
        <v>134</v>
      </c>
      <c r="AJ485" s="156">
        <f>_xll.qlCalendarAdvance("TARGET",AJ484,AI485,"mf")</f>
        <v>43504</v>
      </c>
      <c r="AK485" s="201">
        <f>_xll.xlShmInterpRateFwd(curveName,AJ485,,,AJ486)</f>
        <v>-3.3504297392937077E-4</v>
      </c>
    </row>
    <row r="486" spans="35:37" ht="11.25" customHeight="1" x14ac:dyDescent="0.2">
      <c r="AI486" s="198" t="s">
        <v>134</v>
      </c>
      <c r="AJ486" s="156">
        <f>_xll.qlCalendarAdvance("TARGET",AJ485,AI486,"mf")</f>
        <v>43507</v>
      </c>
      <c r="AK486" s="201">
        <f>_xll.xlShmInterpRateFwd(curveName,AJ486,,,AJ487)</f>
        <v>-3.2128733485838512E-4</v>
      </c>
    </row>
    <row r="487" spans="35:37" ht="11.25" customHeight="1" x14ac:dyDescent="0.2">
      <c r="AI487" s="198" t="s">
        <v>134</v>
      </c>
      <c r="AJ487" s="156">
        <f>_xll.qlCalendarAdvance("TARGET",AJ486,AI487,"mf")</f>
        <v>43508</v>
      </c>
      <c r="AK487" s="201">
        <f>_xll.xlShmInterpRateFwd(curveName,AJ487,,,AJ488)</f>
        <v>-3.1447543413503227E-4</v>
      </c>
    </row>
    <row r="488" spans="35:37" ht="11.25" customHeight="1" x14ac:dyDescent="0.2">
      <c r="AI488" s="198" t="s">
        <v>134</v>
      </c>
      <c r="AJ488" s="156">
        <f>_xll.qlCalendarAdvance("TARGET",AJ487,AI488,"mf")</f>
        <v>43509</v>
      </c>
      <c r="AK488" s="201">
        <f>_xll.xlShmInterpRateFwd(curveName,AJ488,,,AJ489)</f>
        <v>-3.0770358129909631E-4</v>
      </c>
    </row>
    <row r="489" spans="35:37" ht="11.25" customHeight="1" x14ac:dyDescent="0.2">
      <c r="AI489" s="198" t="s">
        <v>134</v>
      </c>
      <c r="AJ489" s="156">
        <f>_xll.qlCalendarAdvance("TARGET",AJ488,AI489,"mf")</f>
        <v>43510</v>
      </c>
      <c r="AK489" s="201">
        <f>_xll.xlShmInterpRateFwd(curveName,AJ489,,,AJ490)</f>
        <v>-3.0097204583347448E-4</v>
      </c>
    </row>
    <row r="490" spans="35:37" ht="11.25" customHeight="1" x14ac:dyDescent="0.2">
      <c r="AI490" s="198" t="s">
        <v>134</v>
      </c>
      <c r="AJ490" s="156">
        <f>_xll.qlCalendarAdvance("TARGET",AJ489,AI490,"mf")</f>
        <v>43511</v>
      </c>
      <c r="AK490" s="201">
        <f>_xll.xlShmInterpRateFwd(curveName,AJ490,,,AJ491)</f>
        <v>-2.8764448732874798E-4</v>
      </c>
    </row>
    <row r="491" spans="35:37" ht="11.25" customHeight="1" x14ac:dyDescent="0.2">
      <c r="AI491" s="198" t="s">
        <v>134</v>
      </c>
      <c r="AJ491" s="156">
        <f>_xll.qlCalendarAdvance("TARGET",AJ490,AI491,"mf")</f>
        <v>43514</v>
      </c>
      <c r="AK491" s="201">
        <f>_xll.xlShmInterpRateFwd(curveName,AJ491,,,AJ492)</f>
        <v>-2.7445446911553904E-4</v>
      </c>
    </row>
    <row r="492" spans="35:37" ht="11.25" customHeight="1" x14ac:dyDescent="0.2">
      <c r="AI492" s="198" t="s">
        <v>134</v>
      </c>
      <c r="AJ492" s="156">
        <f>_xll.qlCalendarAdvance("TARGET",AJ491,AI492,"mf")</f>
        <v>43515</v>
      </c>
      <c r="AK492" s="201">
        <f>_xll.xlShmInterpRateFwd(curveName,AJ492,,,AJ493)</f>
        <v>-2.6792856388003383E-4</v>
      </c>
    </row>
    <row r="493" spans="35:37" ht="11.25" customHeight="1" x14ac:dyDescent="0.2">
      <c r="AI493" s="198" t="s">
        <v>134</v>
      </c>
      <c r="AJ493" s="156">
        <f>_xll.qlCalendarAdvance("TARGET",AJ492,AI493,"mf")</f>
        <v>43516</v>
      </c>
      <c r="AK493" s="201">
        <f>_xll.xlShmInterpRateFwd(curveName,AJ493,,,AJ494)</f>
        <v>-2.6144459356085124E-4</v>
      </c>
    </row>
    <row r="494" spans="35:37" ht="11.25" customHeight="1" x14ac:dyDescent="0.2">
      <c r="AI494" s="198" t="s">
        <v>134</v>
      </c>
      <c r="AJ494" s="156">
        <f>_xll.qlCalendarAdvance("TARGET",AJ493,AI494,"mf")</f>
        <v>43517</v>
      </c>
      <c r="AK494" s="201">
        <f>_xll.xlShmInterpRateFwd(curveName,AJ494,,,AJ495)</f>
        <v>-2.5500282739782977E-4</v>
      </c>
    </row>
    <row r="495" spans="35:37" ht="11.25" customHeight="1" x14ac:dyDescent="0.2">
      <c r="AI495" s="198" t="s">
        <v>134</v>
      </c>
      <c r="AJ495" s="156">
        <f>_xll.qlCalendarAdvance("TARGET",AJ494,AI495,"mf")</f>
        <v>43518</v>
      </c>
      <c r="AK495" s="201">
        <f>_xll.xlShmInterpRateFwd(curveName,AJ495,,,AJ496)</f>
        <v>-2.4226116306757487E-4</v>
      </c>
    </row>
    <row r="496" spans="35:37" ht="11.25" customHeight="1" x14ac:dyDescent="0.2">
      <c r="AI496" s="198" t="s">
        <v>134</v>
      </c>
      <c r="AJ496" s="156">
        <f>_xll.qlCalendarAdvance("TARGET",AJ495,AI496,"mf")</f>
        <v>43521</v>
      </c>
      <c r="AK496" s="201">
        <f>_xll.xlShmInterpRateFwd(curveName,AJ496,,,AJ497)</f>
        <v>-2.2966319672275764E-4</v>
      </c>
    </row>
    <row r="497" spans="35:37" ht="11.25" customHeight="1" x14ac:dyDescent="0.2">
      <c r="AI497" s="198" t="s">
        <v>134</v>
      </c>
      <c r="AJ497" s="156">
        <f>_xll.qlCalendarAdvance("TARGET",AJ496,AI497,"mf")</f>
        <v>43522</v>
      </c>
      <c r="AK497" s="201">
        <f>_xll.xlShmInterpRateFwd(curveName,AJ497,,,AJ498)</f>
        <v>-2.2343649512535972E-4</v>
      </c>
    </row>
    <row r="498" spans="35:37" ht="11.25" customHeight="1" x14ac:dyDescent="0.2">
      <c r="AI498" s="198" t="s">
        <v>134</v>
      </c>
      <c r="AJ498" s="156">
        <f>_xll.qlCalendarAdvance("TARGET",AJ497,AI498,"mf")</f>
        <v>43523</v>
      </c>
      <c r="AK498" s="201">
        <f>_xll.xlShmInterpRateFwd(curveName,AJ498,,,AJ499)</f>
        <v>-2.1725361531156387E-4</v>
      </c>
    </row>
    <row r="499" spans="35:37" ht="11.25" customHeight="1" x14ac:dyDescent="0.2">
      <c r="AI499" s="198" t="s">
        <v>134</v>
      </c>
      <c r="AJ499" s="156">
        <f>_xll.qlCalendarAdvance("TARGET",AJ498,AI499,"mf")</f>
        <v>43524</v>
      </c>
      <c r="AK499" s="201">
        <f>_xll.xlShmInterpRateFwd(curveName,AJ499,,,AJ500)</f>
        <v>-2.1111482660230363E-4</v>
      </c>
    </row>
    <row r="500" spans="35:37" ht="11.25" customHeight="1" x14ac:dyDescent="0.2">
      <c r="AI500" s="198" t="s">
        <v>134</v>
      </c>
      <c r="AJ500" s="156">
        <f>_xll.qlCalendarAdvance("TARGET",AJ499,AI500,"mf")</f>
        <v>43525</v>
      </c>
      <c r="AK500" s="201">
        <f>_xll.xlShmInterpRateFwd(curveName,AJ500,,,AJ501)</f>
        <v>-1.9898545892549301E-4</v>
      </c>
    </row>
    <row r="501" spans="35:37" ht="11.25" customHeight="1" x14ac:dyDescent="0.2">
      <c r="AI501" s="198" t="s">
        <v>134</v>
      </c>
      <c r="AJ501" s="156">
        <f>_xll.qlCalendarAdvance("TARGET",AJ500,AI501,"mf")</f>
        <v>43528</v>
      </c>
      <c r="AK501" s="201">
        <f>_xll.xlShmInterpRateFwd(curveName,AJ501,,,AJ502)</f>
        <v>-1.8700597409220001E-4</v>
      </c>
    </row>
    <row r="502" spans="35:37" ht="11.25" customHeight="1" x14ac:dyDescent="0.2">
      <c r="AI502" s="198" t="s">
        <v>134</v>
      </c>
      <c r="AJ502" s="156">
        <f>_xll.qlCalendarAdvance("TARGET",AJ501,AI502,"mf")</f>
        <v>43529</v>
      </c>
      <c r="AK502" s="201">
        <f>_xll.xlShmInterpRateFwd(curveName,AJ502,,,AJ503)</f>
        <v>-1.810916844478762E-4</v>
      </c>
    </row>
    <row r="503" spans="35:37" ht="11.25" customHeight="1" x14ac:dyDescent="0.2">
      <c r="AI503" s="198" t="s">
        <v>134</v>
      </c>
      <c r="AJ503" s="156">
        <f>_xll.qlCalendarAdvance("TARGET",AJ502,AI503,"mf")</f>
        <v>43530</v>
      </c>
      <c r="AK503" s="201">
        <f>_xll.xlShmInterpRateFwd(curveName,AJ503,,,AJ504)</f>
        <v>-1.7522310313049781E-4</v>
      </c>
    </row>
    <row r="504" spans="35:37" ht="11.25" customHeight="1" x14ac:dyDescent="0.2">
      <c r="AI504" s="198" t="s">
        <v>134</v>
      </c>
      <c r="AJ504" s="156">
        <f>_xll.qlCalendarAdvance("TARGET",AJ503,AI504,"mf")</f>
        <v>43531</v>
      </c>
      <c r="AK504" s="201">
        <f>_xll.xlShmInterpRateFwd(curveName,AJ504,,,AJ505)</f>
        <v>-1.694004997852002E-4</v>
      </c>
    </row>
    <row r="505" spans="35:37" ht="11.25" customHeight="1" x14ac:dyDescent="0.2">
      <c r="AI505" s="198" t="s">
        <v>134</v>
      </c>
      <c r="AJ505" s="156">
        <f>_xll.qlCalendarAdvance("TARGET",AJ504,AI505,"mf")</f>
        <v>43532</v>
      </c>
      <c r="AK505" s="201">
        <f>_xll.xlShmInterpRateFwd(curveName,AJ505,,,AJ506)</f>
        <v>-1.5790983278646115E-4</v>
      </c>
    </row>
    <row r="506" spans="35:37" ht="11.25" customHeight="1" x14ac:dyDescent="0.2">
      <c r="AI506" s="198" t="s">
        <v>134</v>
      </c>
      <c r="AJ506" s="156">
        <f>_xll.qlCalendarAdvance("TARGET",AJ505,AI506,"mf")</f>
        <v>43535</v>
      </c>
      <c r="AK506" s="201">
        <f>_xll.xlShmInterpRateFwd(curveName,AJ506,,,AJ507)</f>
        <v>-1.4657525789285746E-4</v>
      </c>
    </row>
    <row r="507" spans="35:37" ht="11.25" customHeight="1" x14ac:dyDescent="0.2">
      <c r="AI507" s="198" t="s">
        <v>134</v>
      </c>
      <c r="AJ507" s="156">
        <f>_xll.qlCalendarAdvance("TARGET",AJ506,AI507,"mf")</f>
        <v>43536</v>
      </c>
      <c r="AK507" s="201">
        <f>_xll.xlShmInterpRateFwd(curveName,AJ507,,,AJ508)</f>
        <v>-1.4098658795031689E-4</v>
      </c>
    </row>
    <row r="508" spans="35:37" ht="11.25" customHeight="1" x14ac:dyDescent="0.2">
      <c r="AI508" s="198" t="s">
        <v>134</v>
      </c>
      <c r="AJ508" s="156">
        <f>_xll.qlCalendarAdvance("TARGET",AJ507,AI508,"mf")</f>
        <v>43537</v>
      </c>
      <c r="AK508" s="201">
        <f>_xll.xlShmInterpRateFwd(curveName,AJ508,,,AJ509)</f>
        <v>-1.3544551328331769E-4</v>
      </c>
    </row>
    <row r="509" spans="35:37" ht="11.25" customHeight="1" x14ac:dyDescent="0.2">
      <c r="AI509" s="198" t="s">
        <v>134</v>
      </c>
      <c r="AJ509" s="156">
        <f>_xll.qlCalendarAdvance("TARGET",AJ508,AI509,"mf")</f>
        <v>43538</v>
      </c>
      <c r="AK509" s="201">
        <f>_xll.xlShmInterpRateFwd(curveName,AJ509,,,AJ510)</f>
        <v>-1.299523035369794E-4</v>
      </c>
    </row>
    <row r="510" spans="35:37" ht="11.25" customHeight="1" x14ac:dyDescent="0.2">
      <c r="AI510" s="198" t="s">
        <v>134</v>
      </c>
      <c r="AJ510" s="156">
        <f>_xll.qlCalendarAdvance("TARGET",AJ509,AI510,"mf")</f>
        <v>43539</v>
      </c>
      <c r="AK510" s="201">
        <f>_xll.xlShmInterpRateFwd(curveName,AJ510,,,AJ511)</f>
        <v>-1.1912674255198993E-4</v>
      </c>
    </row>
    <row r="511" spans="35:37" ht="11.25" customHeight="1" x14ac:dyDescent="0.2">
      <c r="AI511" s="198" t="s">
        <v>134</v>
      </c>
      <c r="AJ511" s="156">
        <f>_xll.qlCalendarAdvance("TARGET",AJ510,AI511,"mf")</f>
        <v>43542</v>
      </c>
      <c r="AK511" s="201">
        <f>_xll.xlShmInterpRateFwd(curveName,AJ511,,,AJ512)</f>
        <v>-1.0846350431009241E-4</v>
      </c>
    </row>
    <row r="512" spans="35:37" ht="11.25" customHeight="1" x14ac:dyDescent="0.2">
      <c r="AI512" s="198" t="s">
        <v>134</v>
      </c>
      <c r="AJ512" s="156">
        <f>_xll.qlCalendarAdvance("TARGET",AJ511,AI512,"mf")</f>
        <v>43543</v>
      </c>
      <c r="AK512" s="201">
        <f>_xll.xlShmInterpRateFwd(curveName,AJ512,,,AJ513)</f>
        <v>-1.0320429052239058E-4</v>
      </c>
    </row>
    <row r="513" spans="35:37" ht="11.25" customHeight="1" x14ac:dyDescent="0.2">
      <c r="AI513" s="198" t="s">
        <v>134</v>
      </c>
      <c r="AJ513" s="156">
        <f>_xll.qlCalendarAdvance("TARGET",AJ512,AI513,"mf")</f>
        <v>43544</v>
      </c>
      <c r="AK513" s="201">
        <f>_xll.xlShmInterpRateFwd(curveName,AJ513,,,AJ514)</f>
        <v>-9.7947598336804327E-5</v>
      </c>
    </row>
    <row r="514" spans="35:37" ht="11.25" customHeight="1" x14ac:dyDescent="0.2">
      <c r="AI514" s="198" t="s">
        <v>134</v>
      </c>
      <c r="AJ514" s="156">
        <f>_xll.qlCalendarAdvance("TARGET",AJ513,AI514,"mf")</f>
        <v>43545</v>
      </c>
      <c r="AK514" s="201">
        <f>_xll.xlShmInterpRateFwd(curveName,AJ514,,,AJ515)</f>
        <v>-9.2684044706204012E-5</v>
      </c>
    </row>
    <row r="515" spans="35:37" ht="11.25" customHeight="1" x14ac:dyDescent="0.2">
      <c r="AI515" s="198" t="s">
        <v>134</v>
      </c>
      <c r="AJ515" s="156">
        <f>_xll.qlCalendarAdvance("TARGET",AJ514,AI515,"mf")</f>
        <v>43546</v>
      </c>
      <c r="AK515" s="201">
        <f>_xll.xlShmInterpRateFwd(curveName,AJ515,,,AJ516)</f>
        <v>-8.2133862900541786E-5</v>
      </c>
    </row>
    <row r="516" spans="35:37" ht="11.25" customHeight="1" x14ac:dyDescent="0.2">
      <c r="AI516" s="198" t="s">
        <v>134</v>
      </c>
      <c r="AJ516" s="156">
        <f>_xll.qlCalendarAdvance("TARGET",AJ515,AI516,"mf")</f>
        <v>43549</v>
      </c>
      <c r="AK516" s="201">
        <f>_xll.xlShmInterpRateFwd(curveName,AJ516,,,AJ517)</f>
        <v>-7.1560477633587113E-5</v>
      </c>
    </row>
    <row r="517" spans="35:37" ht="11.25" customHeight="1" x14ac:dyDescent="0.2">
      <c r="AI517" s="198" t="s">
        <v>134</v>
      </c>
      <c r="AJ517" s="156">
        <f>_xll.qlCalendarAdvance("TARGET",AJ516,AI517,"mf")</f>
        <v>43550</v>
      </c>
      <c r="AK517" s="201">
        <f>_xll.xlShmInterpRateFwd(curveName,AJ517,,,AJ518)</f>
        <v>-6.6262063385170034E-5</v>
      </c>
    </row>
    <row r="518" spans="35:37" ht="11.25" customHeight="1" x14ac:dyDescent="0.2">
      <c r="AI518" s="198" t="s">
        <v>134</v>
      </c>
      <c r="AJ518" s="156">
        <f>_xll.qlCalendarAdvance("TARGET",AJ517,AI518,"mf")</f>
        <v>43551</v>
      </c>
      <c r="AK518" s="201">
        <f>_xll.xlShmInterpRateFwd(curveName,AJ518,,,AJ519)</f>
        <v>-6.0956566431860364E-5</v>
      </c>
    </row>
    <row r="519" spans="35:37" ht="11.25" customHeight="1" x14ac:dyDescent="0.2">
      <c r="AI519" s="198" t="s">
        <v>134</v>
      </c>
      <c r="AJ519" s="156">
        <f>_xll.qlCalendarAdvance("TARGET",AJ518,AI519,"mf")</f>
        <v>43552</v>
      </c>
      <c r="AK519" s="201">
        <f>_xll.xlShmInterpRateFwd(curveName,AJ519,,,AJ520)</f>
        <v>-5.5643949734901362E-5</v>
      </c>
    </row>
    <row r="520" spans="35:37" ht="11.25" customHeight="1" x14ac:dyDescent="0.2">
      <c r="AI520" s="198" t="s">
        <v>134</v>
      </c>
      <c r="AJ520" s="156">
        <f>_xll.qlCalendarAdvance("TARGET",AJ519,AI520,"mf")</f>
        <v>43553</v>
      </c>
      <c r="AK520" s="201">
        <f>_xll.xlShmInterpRateFwd(curveName,AJ520,,,AJ521)</f>
        <v>-4.4994794434792022E-5</v>
      </c>
    </row>
    <row r="521" spans="35:37" ht="11.25" customHeight="1" x14ac:dyDescent="0.2">
      <c r="AI521" s="198" t="s">
        <v>134</v>
      </c>
      <c r="AJ521" s="156">
        <f>_xll.qlCalendarAdvance("TARGET",AJ520,AI521,"mf")</f>
        <v>43556</v>
      </c>
      <c r="AK521" s="201">
        <f>_xll.xlShmInterpRateFwd(curveName,AJ521,,,AJ522)</f>
        <v>-3.4321549192801559E-5</v>
      </c>
    </row>
    <row r="522" spans="35:37" ht="11.25" customHeight="1" x14ac:dyDescent="0.2">
      <c r="AI522" s="198" t="s">
        <v>134</v>
      </c>
      <c r="AJ522" s="156">
        <f>_xll.qlCalendarAdvance("TARGET",AJ521,AI522,"mf")</f>
        <v>43557</v>
      </c>
      <c r="AK522" s="201">
        <f>_xll.xlShmInterpRateFwd(curveName,AJ522,,,AJ523)</f>
        <v>-2.8972781113730114E-5</v>
      </c>
    </row>
    <row r="523" spans="35:37" ht="11.25" customHeight="1" x14ac:dyDescent="0.2">
      <c r="AI523" s="198" t="s">
        <v>134</v>
      </c>
      <c r="AJ523" s="156">
        <f>_xll.qlCalendarAdvance("TARGET",AJ522,AI523,"mf")</f>
        <v>43558</v>
      </c>
      <c r="AK523" s="201">
        <f>_xll.xlShmInterpRateFwd(curveName,AJ523,,,AJ524)</f>
        <v>-2.361667219300837E-5</v>
      </c>
    </row>
    <row r="524" spans="35:37" ht="11.25" customHeight="1" x14ac:dyDescent="0.2">
      <c r="AI524" s="198" t="s">
        <v>134</v>
      </c>
      <c r="AJ524" s="156">
        <f>_xll.qlCalendarAdvance("TARGET",AJ523,AI524,"mf")</f>
        <v>43559</v>
      </c>
      <c r="AK524" s="201">
        <f>_xll.xlShmInterpRateFwd(curveName,AJ524,,,AJ525)</f>
        <v>-1.825318539184338E-5</v>
      </c>
    </row>
    <row r="525" spans="35:37" ht="11.25" customHeight="1" x14ac:dyDescent="0.2">
      <c r="AI525" s="198" t="s">
        <v>134</v>
      </c>
      <c r="AJ525" s="156">
        <f>_xll.qlCalendarAdvance("TARGET",AJ524,AI525,"mf")</f>
        <v>43560</v>
      </c>
      <c r="AK525" s="201">
        <f>_xll.xlShmInterpRateFwd(curveName,AJ525,,,AJ526)</f>
        <v>-7.5014345399196473E-6</v>
      </c>
    </row>
    <row r="526" spans="35:37" ht="11.25" customHeight="1" x14ac:dyDescent="0.2">
      <c r="AI526" s="198" t="s">
        <v>134</v>
      </c>
      <c r="AJ526" s="156">
        <f>_xll.qlCalendarAdvance("TARGET",AJ525,AI526,"mf")</f>
        <v>43563</v>
      </c>
      <c r="AK526" s="201">
        <f>_xll.xlShmInterpRateFwd(curveName,AJ526,,,AJ527)</f>
        <v>3.2752775435933442E-6</v>
      </c>
    </row>
    <row r="527" spans="35:37" ht="11.25" customHeight="1" x14ac:dyDescent="0.2">
      <c r="AI527" s="198" t="s">
        <v>134</v>
      </c>
      <c r="AJ527" s="156">
        <f>_xll.qlCalendarAdvance("TARGET",AJ526,AI527,"mf")</f>
        <v>43564</v>
      </c>
      <c r="AK527" s="201">
        <f>_xll.xlShmInterpRateFwd(curveName,AJ527,,,AJ528)</f>
        <v>8.676206573479015E-6</v>
      </c>
    </row>
    <row r="528" spans="35:37" ht="11.25" customHeight="1" x14ac:dyDescent="0.2">
      <c r="AI528" s="198" t="s">
        <v>134</v>
      </c>
      <c r="AJ528" s="156">
        <f>_xll.qlCalendarAdvance("TARGET",AJ527,AI528,"mf")</f>
        <v>43565</v>
      </c>
      <c r="AK528" s="201">
        <f>_xll.xlShmInterpRateFwd(curveName,AJ528,,,AJ529)</f>
        <v>1.4084734784643808E-5</v>
      </c>
    </row>
    <row r="529" spans="35:37" ht="11.25" customHeight="1" x14ac:dyDescent="0.2">
      <c r="AI529" s="198" t="s">
        <v>134</v>
      </c>
      <c r="AJ529" s="156">
        <f>_xll.qlCalendarAdvance("TARGET",AJ528,AI529,"mf")</f>
        <v>43566</v>
      </c>
      <c r="AK529" s="201">
        <f>_xll.xlShmInterpRateFwd(curveName,AJ529,,,AJ530)</f>
        <v>1.9500898932255605E-5</v>
      </c>
    </row>
    <row r="530" spans="35:37" ht="11.25" customHeight="1" x14ac:dyDescent="0.2">
      <c r="AI530" s="198" t="s">
        <v>134</v>
      </c>
      <c r="AJ530" s="156">
        <f>_xll.qlCalendarAdvance("TARGET",AJ529,AI530,"mf")</f>
        <v>43567</v>
      </c>
      <c r="AK530" s="201">
        <f>_xll.xlShmInterpRateFwd(curveName,AJ530,,,AJ531)</f>
        <v>3.0358867351569378E-5</v>
      </c>
    </row>
    <row r="531" spans="35:37" ht="11.25" customHeight="1" x14ac:dyDescent="0.2">
      <c r="AI531" s="198" t="s">
        <v>134</v>
      </c>
      <c r="AJ531" s="156">
        <f>_xll.qlCalendarAdvance("TARGET",AJ530,AI531,"mf")</f>
        <v>43570</v>
      </c>
      <c r="AK531" s="201">
        <f>_xll.xlShmInterpRateFwd(curveName,AJ531,,,AJ532)</f>
        <v>4.124265286786066E-5</v>
      </c>
    </row>
    <row r="532" spans="35:37" ht="11.25" customHeight="1" x14ac:dyDescent="0.2">
      <c r="AI532" s="198" t="s">
        <v>134</v>
      </c>
      <c r="AJ532" s="156">
        <f>_xll.qlCalendarAdvance("TARGET",AJ531,AI532,"mf")</f>
        <v>43571</v>
      </c>
      <c r="AK532" s="201">
        <f>_xll.xlShmInterpRateFwd(curveName,AJ532,,,AJ533)</f>
        <v>4.669755021366268E-5</v>
      </c>
    </row>
    <row r="533" spans="35:37" ht="11.25" customHeight="1" x14ac:dyDescent="0.2">
      <c r="AI533" s="198" t="s">
        <v>134</v>
      </c>
      <c r="AJ533" s="156">
        <f>_xll.qlCalendarAdvance("TARGET",AJ532,AI533,"mf")</f>
        <v>43572</v>
      </c>
      <c r="AK533" s="201">
        <f>_xll.xlShmInterpRateFwd(curveName,AJ533,,,AJ534)</f>
        <v>5.2160304796971274E-5</v>
      </c>
    </row>
    <row r="534" spans="35:37" ht="11.25" customHeight="1" x14ac:dyDescent="0.2">
      <c r="AI534" s="198" t="s">
        <v>134</v>
      </c>
      <c r="AJ534" s="156">
        <f>_xll.qlCalendarAdvance("TARGET",AJ533,AI534,"mf")</f>
        <v>43573</v>
      </c>
      <c r="AK534" s="201">
        <f>_xll.xlShmInterpRateFwd(curveName,AJ534,,,AJ535)</f>
        <v>6.8604111278736709E-5</v>
      </c>
    </row>
    <row r="535" spans="35:37" ht="11.25" customHeight="1" x14ac:dyDescent="0.2">
      <c r="AI535" s="198" t="s">
        <v>134</v>
      </c>
      <c r="AJ535" s="156">
        <f>_xll.qlCalendarAdvance("TARGET",AJ534,AI535,"mf")</f>
        <v>43578</v>
      </c>
      <c r="AK535" s="201">
        <f>_xll.xlShmInterpRateFwd(curveName,AJ535,,,AJ536)</f>
        <v>8.5103900073134637E-5</v>
      </c>
    </row>
    <row r="536" spans="35:37" ht="11.25" customHeight="1" x14ac:dyDescent="0.2">
      <c r="AI536" s="198" t="s">
        <v>134</v>
      </c>
      <c r="AJ536" s="156">
        <f>_xll.qlCalendarAdvance("TARGET",AJ535,AI536,"mf")</f>
        <v>43579</v>
      </c>
      <c r="AK536" s="201">
        <f>_xll.xlShmInterpRateFwd(curveName,AJ536,,,AJ537)</f>
        <v>9.0622688152656428E-5</v>
      </c>
    </row>
    <row r="537" spans="35:37" ht="11.25" customHeight="1" x14ac:dyDescent="0.2">
      <c r="AI537" s="198" t="s">
        <v>134</v>
      </c>
      <c r="AJ537" s="156">
        <f>_xll.qlCalendarAdvance("TARGET",AJ536,AI537,"mf")</f>
        <v>43580</v>
      </c>
      <c r="AK537" s="201">
        <f>_xll.xlShmInterpRateFwd(curveName,AJ537,,,AJ538)</f>
        <v>9.6149628565084168E-5</v>
      </c>
    </row>
    <row r="538" spans="35:37" ht="11.25" customHeight="1" x14ac:dyDescent="0.2">
      <c r="AI538" s="198" t="s">
        <v>134</v>
      </c>
      <c r="AJ538" s="156">
        <f>_xll.qlCalendarAdvance("TARGET",AJ537,AI538,"mf")</f>
        <v>43581</v>
      </c>
      <c r="AK538" s="201">
        <f>_xll.xlShmInterpRateFwd(curveName,AJ538,,,AJ539)</f>
        <v>1.0723089973364391E-4</v>
      </c>
    </row>
    <row r="539" spans="35:37" ht="11.25" customHeight="1" x14ac:dyDescent="0.2">
      <c r="AI539" s="198" t="s">
        <v>134</v>
      </c>
      <c r="AJ539" s="156">
        <f>_xll.qlCalendarAdvance("TARGET",AJ538,AI539,"mf")</f>
        <v>43584</v>
      </c>
      <c r="AK539" s="201">
        <f>_xll.xlShmInterpRateFwd(curveName,AJ539,,,AJ540)</f>
        <v>1.1833965116136436E-4</v>
      </c>
    </row>
    <row r="540" spans="35:37" ht="11.25" customHeight="1" x14ac:dyDescent="0.2">
      <c r="AI540" s="198" t="s">
        <v>134</v>
      </c>
      <c r="AJ540" s="156">
        <f>_xll.qlCalendarAdvance("TARGET",AJ539,AI540,"mf")</f>
        <v>43585</v>
      </c>
      <c r="AK540" s="201">
        <f>_xll.xlShmInterpRateFwd(curveName,AJ540,,,AJ541)</f>
        <v>1.2669624289669409E-4</v>
      </c>
    </row>
    <row r="541" spans="35:37" ht="11.25" customHeight="1" x14ac:dyDescent="0.2">
      <c r="AI541" s="198" t="s">
        <v>134</v>
      </c>
      <c r="AJ541" s="156">
        <f>_xll.qlCalendarAdvance("TARGET",AJ540,AI541,"mf")</f>
        <v>43587</v>
      </c>
      <c r="AK541" s="201">
        <f>_xll.xlShmInterpRateFwd(curveName,AJ541,,,AJ542)</f>
        <v>1.3506957479165208E-4</v>
      </c>
    </row>
    <row r="542" spans="35:37" ht="11.25" customHeight="1" x14ac:dyDescent="0.2">
      <c r="AI542" s="198" t="s">
        <v>134</v>
      </c>
      <c r="AJ542" s="156">
        <f>_xll.qlCalendarAdvance("TARGET",AJ541,AI542,"mf")</f>
        <v>43588</v>
      </c>
      <c r="AK542" s="201">
        <f>_xll.xlShmInterpRateFwd(curveName,AJ542,,,AJ543)</f>
        <v>1.4626793147121147E-4</v>
      </c>
    </row>
    <row r="543" spans="35:37" ht="11.25" customHeight="1" x14ac:dyDescent="0.2">
      <c r="AI543" s="198" t="s">
        <v>134</v>
      </c>
      <c r="AJ543" s="156">
        <f>_xll.qlCalendarAdvance("TARGET",AJ542,AI543,"mf")</f>
        <v>43591</v>
      </c>
      <c r="AK543" s="201">
        <f>_xll.xlShmInterpRateFwd(curveName,AJ543,,,AJ544)</f>
        <v>1.5749457482037174E-4</v>
      </c>
    </row>
    <row r="544" spans="35:37" ht="11.25" customHeight="1" x14ac:dyDescent="0.2">
      <c r="AI544" s="198" t="s">
        <v>134</v>
      </c>
      <c r="AJ544" s="156">
        <f>_xll.qlCalendarAdvance("TARGET",AJ543,AI544,"mf")</f>
        <v>43592</v>
      </c>
      <c r="AK544" s="201">
        <f>_xll.xlShmInterpRateFwd(curveName,AJ544,,,AJ545)</f>
        <v>1.6312221994534221E-4</v>
      </c>
    </row>
    <row r="545" spans="35:37" ht="11.25" customHeight="1" x14ac:dyDescent="0.2">
      <c r="AI545" s="198" t="s">
        <v>134</v>
      </c>
      <c r="AJ545" s="156">
        <f>_xll.qlCalendarAdvance("TARGET",AJ544,AI545,"mf")</f>
        <v>43593</v>
      </c>
      <c r="AK545" s="201">
        <f>_xll.xlShmInterpRateFwd(curveName,AJ545,,,AJ546)</f>
        <v>1.6875849684282795E-4</v>
      </c>
    </row>
    <row r="546" spans="35:37" ht="11.25" customHeight="1" x14ac:dyDescent="0.2">
      <c r="AI546" s="198" t="s">
        <v>134</v>
      </c>
      <c r="AJ546" s="156">
        <f>_xll.qlCalendarAdvance("TARGET",AJ545,AI546,"mf")</f>
        <v>43594</v>
      </c>
      <c r="AK546" s="201">
        <f>_xll.xlShmInterpRateFwd(curveName,AJ546,,,AJ547)</f>
        <v>1.7440344230867531E-4</v>
      </c>
    </row>
    <row r="547" spans="35:37" ht="11.25" customHeight="1" x14ac:dyDescent="0.2">
      <c r="AI547" s="198" t="s">
        <v>134</v>
      </c>
      <c r="AJ547" s="156">
        <f>_xll.qlCalendarAdvance("TARGET",AJ546,AI547,"mf")</f>
        <v>43595</v>
      </c>
      <c r="AK547" s="201">
        <f>_xll.xlShmInterpRateFwd(curveName,AJ547,,,AJ548)</f>
        <v>1.8572250780905282E-4</v>
      </c>
    </row>
    <row r="548" spans="35:37" ht="11.25" customHeight="1" x14ac:dyDescent="0.2">
      <c r="AI548" s="198" t="s">
        <v>134</v>
      </c>
      <c r="AJ548" s="156">
        <f>_xll.qlCalendarAdvance("TARGET",AJ547,AI548,"mf")</f>
        <v>43598</v>
      </c>
      <c r="AK548" s="201">
        <f>_xll.xlShmInterpRateFwd(curveName,AJ548,,,AJ549)</f>
        <v>1.9707064877152761E-4</v>
      </c>
    </row>
    <row r="549" spans="35:37" ht="11.25" customHeight="1" x14ac:dyDescent="0.2">
      <c r="AI549" s="198" t="s">
        <v>134</v>
      </c>
      <c r="AJ549" s="156">
        <f>_xll.qlCalendarAdvance("TARGET",AJ548,AI549,"mf")</f>
        <v>43599</v>
      </c>
      <c r="AK549" s="201">
        <f>_xll.xlShmInterpRateFwd(curveName,AJ549,,,AJ550)</f>
        <v>2.027594908406255E-4</v>
      </c>
    </row>
    <row r="550" spans="35:37" ht="11.25" customHeight="1" x14ac:dyDescent="0.2">
      <c r="AI550" s="198" t="s">
        <v>134</v>
      </c>
      <c r="AJ550" s="156">
        <f>_xll.qlCalendarAdvance("TARGET",AJ549,AI550,"mf")</f>
        <v>43600</v>
      </c>
      <c r="AK550" s="201">
        <f>_xll.xlShmInterpRateFwd(curveName,AJ550,,,AJ551)</f>
        <v>2.0845722286113336E-4</v>
      </c>
    </row>
    <row r="551" spans="35:37" ht="11.25" customHeight="1" x14ac:dyDescent="0.2">
      <c r="AI551" s="198" t="s">
        <v>134</v>
      </c>
      <c r="AJ551" s="156">
        <f>_xll.qlCalendarAdvance("TARGET",AJ550,AI551,"mf")</f>
        <v>43601</v>
      </c>
      <c r="AK551" s="201">
        <f>_xll.xlShmInterpRateFwd(curveName,AJ551,,,AJ552)</f>
        <v>2.1416388175050802E-4</v>
      </c>
    </row>
    <row r="552" spans="35:37" ht="11.25" customHeight="1" x14ac:dyDescent="0.2">
      <c r="AI552" s="198" t="s">
        <v>134</v>
      </c>
      <c r="AJ552" s="156">
        <f>_xll.qlCalendarAdvance("TARGET",AJ551,AI552,"mf")</f>
        <v>43602</v>
      </c>
      <c r="AK552" s="201">
        <f>_xll.xlShmInterpRateFwd(curveName,AJ552,,,AJ553)</f>
        <v>2.2560727947207302E-4</v>
      </c>
    </row>
    <row r="553" spans="35:37" ht="11.25" customHeight="1" x14ac:dyDescent="0.2">
      <c r="AI553" s="198" t="s">
        <v>134</v>
      </c>
      <c r="AJ553" s="156">
        <f>_xll.qlCalendarAdvance("TARGET",AJ552,AI553,"mf")</f>
        <v>43605</v>
      </c>
      <c r="AK553" s="201">
        <f>_xll.xlShmInterpRateFwd(curveName,AJ553,,,AJ554)</f>
        <v>2.3708052321137023E-4</v>
      </c>
    </row>
    <row r="554" spans="35:37" ht="11.25" customHeight="1" x14ac:dyDescent="0.2">
      <c r="AI554" s="198" t="s">
        <v>134</v>
      </c>
      <c r="AJ554" s="156">
        <f>_xll.qlCalendarAdvance("TARGET",AJ553,AI554,"mf")</f>
        <v>43606</v>
      </c>
      <c r="AK554" s="201">
        <f>_xll.xlShmInterpRateFwd(curveName,AJ554,,,AJ555)</f>
        <v>2.4283236963981505E-4</v>
      </c>
    </row>
    <row r="555" spans="35:37" ht="11.25" customHeight="1" x14ac:dyDescent="0.2">
      <c r="AI555" s="198" t="s">
        <v>134</v>
      </c>
      <c r="AJ555" s="156">
        <f>_xll.qlCalendarAdvance("TARGET",AJ554,AI555,"mf")</f>
        <v>43607</v>
      </c>
      <c r="AK555" s="201">
        <f>_xll.xlShmInterpRateFwd(curveName,AJ555,,,AJ556)</f>
        <v>2.4859336395571444E-4</v>
      </c>
    </row>
    <row r="556" spans="35:37" ht="11.25" customHeight="1" x14ac:dyDescent="0.2">
      <c r="AI556" s="198" t="s">
        <v>134</v>
      </c>
      <c r="AJ556" s="156">
        <f>_xll.qlCalendarAdvance("TARGET",AJ555,AI556,"mf")</f>
        <v>43608</v>
      </c>
      <c r="AK556" s="201">
        <f>_xll.xlShmInterpRateFwd(curveName,AJ556,,,AJ557)</f>
        <v>2.5436354340075274E-4</v>
      </c>
    </row>
    <row r="557" spans="35:37" ht="11.25" customHeight="1" x14ac:dyDescent="0.2">
      <c r="AI557" s="198" t="s">
        <v>134</v>
      </c>
      <c r="AJ557" s="156">
        <f>_xll.qlCalendarAdvance("TARGET",AJ556,AI557,"mf")</f>
        <v>43609</v>
      </c>
      <c r="AK557" s="201">
        <f>_xll.xlShmInterpRateFwd(curveName,AJ557,,,AJ558)</f>
        <v>2.6593489710573324E-4</v>
      </c>
    </row>
    <row r="558" spans="35:37" ht="11.25" customHeight="1" x14ac:dyDescent="0.2">
      <c r="AI558" s="198" t="s">
        <v>134</v>
      </c>
      <c r="AJ558" s="156">
        <f>_xll.qlCalendarAdvance("TARGET",AJ557,AI558,"mf")</f>
        <v>43612</v>
      </c>
      <c r="AK558" s="201">
        <f>_xll.xlShmInterpRateFwd(curveName,AJ558,,,AJ559)</f>
        <v>2.775368487963205E-4</v>
      </c>
    </row>
    <row r="559" spans="35:37" ht="11.25" customHeight="1" x14ac:dyDescent="0.2">
      <c r="AI559" s="198" t="s">
        <v>134</v>
      </c>
      <c r="AJ559" s="156">
        <f>_xll.qlCalendarAdvance("TARGET",AJ558,AI559,"mf")</f>
        <v>43613</v>
      </c>
      <c r="AK559" s="201">
        <f>_xll.xlShmInterpRateFwd(curveName,AJ559,,,AJ560)</f>
        <v>2.8335350651509627E-4</v>
      </c>
    </row>
    <row r="560" spans="35:37" ht="11.25" customHeight="1" x14ac:dyDescent="0.2">
      <c r="AI560" s="198" t="s">
        <v>134</v>
      </c>
      <c r="AJ560" s="156">
        <f>_xll.qlCalendarAdvance("TARGET",AJ559,AI560,"mf")</f>
        <v>43614</v>
      </c>
      <c r="AK560" s="201">
        <f>_xll.xlShmInterpRateFwd(curveName,AJ560,,,AJ561)</f>
        <v>2.8917957054394502E-4</v>
      </c>
    </row>
    <row r="561" spans="35:37" ht="11.25" customHeight="1" x14ac:dyDescent="0.2">
      <c r="AI561" s="198" t="s">
        <v>134</v>
      </c>
      <c r="AJ561" s="156">
        <f>_xll.qlCalendarAdvance("TARGET",AJ560,AI561,"mf")</f>
        <v>43615</v>
      </c>
      <c r="AK561" s="201">
        <f>_xll.xlShmInterpRateFwd(curveName,AJ561,,,AJ562)</f>
        <v>2.9501507775988515E-4</v>
      </c>
    </row>
    <row r="562" spans="35:37" ht="11.25" customHeight="1" x14ac:dyDescent="0.2">
      <c r="AI562" s="198" t="s">
        <v>134</v>
      </c>
      <c r="AJ562" s="156">
        <f>_xll.qlCalendarAdvance("TARGET",AJ561,AI562,"mf")</f>
        <v>43616</v>
      </c>
      <c r="AK562" s="201">
        <f>_xll.xlShmInterpRateFwd(curveName,AJ562,,,AJ563)</f>
        <v>3.0671801147957471E-4</v>
      </c>
    </row>
    <row r="563" spans="35:37" ht="11.25" customHeight="1" x14ac:dyDescent="0.2">
      <c r="AI563" s="198" t="s">
        <v>134</v>
      </c>
      <c r="AJ563" s="156">
        <f>_xll.qlCalendarAdvance("TARGET",AJ562,AI563,"mf")</f>
        <v>43619</v>
      </c>
      <c r="AK563" s="201">
        <f>_xll.xlShmInterpRateFwd(curveName,AJ563,,,AJ564)</f>
        <v>3.1845227587304641E-4</v>
      </c>
    </row>
    <row r="564" spans="35:37" ht="11.25" customHeight="1" x14ac:dyDescent="0.2">
      <c r="AI564" s="198" t="s">
        <v>134</v>
      </c>
      <c r="AJ564" s="156">
        <f>_xll.qlCalendarAdvance("TARGET",AJ563,AI564,"mf")</f>
        <v>43620</v>
      </c>
      <c r="AK564" s="201">
        <f>_xll.xlShmInterpRateFwd(curveName,AJ564,,,AJ565)</f>
        <v>3.2433555217993305E-4</v>
      </c>
    </row>
    <row r="565" spans="35:37" ht="11.25" customHeight="1" x14ac:dyDescent="0.2">
      <c r="AI565" s="198" t="s">
        <v>134</v>
      </c>
      <c r="AJ565" s="156">
        <f>_xll.qlCalendarAdvance("TARGET",AJ564,AI565,"mf")</f>
        <v>43621</v>
      </c>
      <c r="AK565" s="201">
        <f>_xll.xlShmInterpRateFwd(curveName,AJ565,,,AJ566)</f>
        <v>3.3022849301719712E-4</v>
      </c>
    </row>
    <row r="566" spans="35:37" ht="11.25" customHeight="1" x14ac:dyDescent="0.2">
      <c r="AI566" s="198" t="s">
        <v>134</v>
      </c>
      <c r="AJ566" s="156">
        <f>_xll.qlCalendarAdvance("TARGET",AJ565,AI566,"mf")</f>
        <v>43622</v>
      </c>
      <c r="AK566" s="201">
        <f>_xll.xlShmInterpRateFwd(curveName,AJ566,,,AJ567)</f>
        <v>3.3613113509980763E-4</v>
      </c>
    </row>
    <row r="567" spans="35:37" ht="11.25" customHeight="1" x14ac:dyDescent="0.2">
      <c r="AI567" s="198" t="s">
        <v>134</v>
      </c>
      <c r="AJ567" s="156">
        <f>_xll.qlCalendarAdvance("TARGET",AJ566,AI567,"mf")</f>
        <v>43623</v>
      </c>
      <c r="AK567" s="201">
        <f>_xll.xlShmInterpRateFwd(curveName,AJ567,,,AJ568)</f>
        <v>3.4796927333956756E-4</v>
      </c>
    </row>
    <row r="568" spans="35:37" ht="11.25" customHeight="1" x14ac:dyDescent="0.2">
      <c r="AI568" s="198" t="s">
        <v>134</v>
      </c>
      <c r="AJ568" s="156">
        <f>_xll.qlCalendarAdvance("TARGET",AJ567,AI568,"mf")</f>
        <v>43626</v>
      </c>
      <c r="AK568" s="201">
        <f>_xll.xlShmInterpRateFwd(curveName,AJ568,,,AJ569)</f>
        <v>3.5983945480296215E-4</v>
      </c>
    </row>
    <row r="569" spans="35:37" ht="11.25" customHeight="1" x14ac:dyDescent="0.2">
      <c r="AI569" s="198" t="s">
        <v>134</v>
      </c>
      <c r="AJ569" s="156">
        <f>_xll.qlCalendarAdvance("TARGET",AJ568,AI569,"mf")</f>
        <v>43627</v>
      </c>
      <c r="AK569" s="201">
        <f>_xll.xlShmInterpRateFwd(curveName,AJ569,,,AJ570)</f>
        <v>3.6579115703839576E-4</v>
      </c>
    </row>
    <row r="570" spans="35:37" ht="11.25" customHeight="1" x14ac:dyDescent="0.2">
      <c r="AI570" s="198" t="s">
        <v>134</v>
      </c>
      <c r="AJ570" s="156">
        <f>_xll.qlCalendarAdvance("TARGET",AJ569,AI570,"mf")</f>
        <v>43628</v>
      </c>
      <c r="AK570" s="201">
        <f>_xll.xlShmInterpRateFwd(curveName,AJ570,,,AJ571)</f>
        <v>3.7175278174115698E-4</v>
      </c>
    </row>
    <row r="571" spans="35:37" ht="11.25" customHeight="1" x14ac:dyDescent="0.2">
      <c r="AI571" s="198" t="s">
        <v>134</v>
      </c>
      <c r="AJ571" s="156">
        <f>_xll.qlCalendarAdvance("TARGET",AJ570,AI571,"mf")</f>
        <v>43629</v>
      </c>
      <c r="AK571" s="201">
        <f>_xll.xlShmInterpRateFwd(curveName,AJ571,,,AJ572)</f>
        <v>3.7772436595044537E-4</v>
      </c>
    </row>
    <row r="572" spans="35:37" ht="11.25" customHeight="1" x14ac:dyDescent="0.2">
      <c r="AI572" s="198" t="s">
        <v>134</v>
      </c>
      <c r="AJ572" s="156">
        <f>_xll.qlCalendarAdvance("TARGET",AJ571,AI572,"mf")</f>
        <v>43630</v>
      </c>
      <c r="AK572" s="201">
        <f>_xll.xlShmInterpRateFwd(curveName,AJ572,,,AJ573)</f>
        <v>3.8970133349011758E-4</v>
      </c>
    </row>
    <row r="573" spans="35:37" ht="11.25" customHeight="1" x14ac:dyDescent="0.2">
      <c r="AI573" s="198" t="s">
        <v>134</v>
      </c>
      <c r="AJ573" s="156">
        <f>_xll.qlCalendarAdvance("TARGET",AJ572,AI573,"mf")</f>
        <v>43633</v>
      </c>
      <c r="AK573" s="201">
        <f>_xll.xlShmInterpRateFwd(curveName,AJ573,,,AJ574)</f>
        <v>4.0171103608412073E-4</v>
      </c>
    </row>
    <row r="574" spans="35:37" ht="11.25" customHeight="1" x14ac:dyDescent="0.2">
      <c r="AI574" s="198" t="s">
        <v>134</v>
      </c>
      <c r="AJ574" s="156">
        <f>_xll.qlCalendarAdvance("TARGET",AJ573,AI574,"mf")</f>
        <v>43634</v>
      </c>
      <c r="AK574" s="201">
        <f>_xll.xlShmInterpRateFwd(curveName,AJ574,,,AJ575)</f>
        <v>4.0773297130705432E-4</v>
      </c>
    </row>
    <row r="575" spans="35:37" ht="11.25" customHeight="1" x14ac:dyDescent="0.2">
      <c r="AI575" s="198" t="s">
        <v>134</v>
      </c>
      <c r="AJ575" s="156">
        <f>_xll.qlCalendarAdvance("TARGET",AJ574,AI575,"mf")</f>
        <v>43635</v>
      </c>
      <c r="AK575" s="201">
        <f>_xll.xlShmInterpRateFwd(curveName,AJ575,,,AJ576)</f>
        <v>4.1376508721824366E-4</v>
      </c>
    </row>
    <row r="576" spans="35:37" ht="11.25" customHeight="1" x14ac:dyDescent="0.2">
      <c r="AI576" s="198" t="s">
        <v>134</v>
      </c>
      <c r="AJ576" s="156">
        <f>_xll.qlCalendarAdvance("TARGET",AJ575,AI576,"mf")</f>
        <v>43636</v>
      </c>
      <c r="AK576" s="201">
        <f>_xll.xlShmInterpRateFwd(curveName,AJ576,,,AJ577)</f>
        <v>4.1980694896387834E-4</v>
      </c>
    </row>
    <row r="577" spans="35:37" ht="11.25" customHeight="1" x14ac:dyDescent="0.2">
      <c r="AI577" s="198" t="s">
        <v>134</v>
      </c>
      <c r="AJ577" s="156">
        <f>_xll.qlCalendarAdvance("TARGET",AJ576,AI577,"mf")</f>
        <v>43637</v>
      </c>
      <c r="AK577" s="201">
        <f>_xll.xlShmInterpRateFwd(curveName,AJ577,,,AJ578)</f>
        <v>4.3191689496884086E-4</v>
      </c>
    </row>
    <row r="578" spans="35:37" ht="11.25" customHeight="1" x14ac:dyDescent="0.2">
      <c r="AI578" s="198" t="s">
        <v>134</v>
      </c>
      <c r="AJ578" s="156">
        <f>_xll.qlCalendarAdvance("TARGET",AJ577,AI578,"mf")</f>
        <v>43640</v>
      </c>
      <c r="AK578" s="201">
        <f>_xll.xlShmInterpRateFwd(curveName,AJ578,,,AJ579)</f>
        <v>4.4405070470501627E-4</v>
      </c>
    </row>
    <row r="579" spans="35:37" ht="11.25" customHeight="1" x14ac:dyDescent="0.2">
      <c r="AI579" s="198" t="s">
        <v>134</v>
      </c>
      <c r="AJ579" s="156">
        <f>_xll.qlCalendarAdvance("TARGET",AJ578,AI579,"mf")</f>
        <v>43641</v>
      </c>
      <c r="AK579" s="201">
        <f>_xll.xlShmInterpRateFwd(curveName,AJ579,,,AJ580)</f>
        <v>4.501303659919978E-4</v>
      </c>
    </row>
    <row r="580" spans="35:37" ht="11.25" customHeight="1" x14ac:dyDescent="0.2">
      <c r="AI580" s="198" t="s">
        <v>134</v>
      </c>
      <c r="AJ580" s="156">
        <f>_xll.qlCalendarAdvance("TARGET",AJ579,AI580,"mf")</f>
        <v>43642</v>
      </c>
      <c r="AK580" s="201">
        <f>_xll.xlShmInterpRateFwd(curveName,AJ580,,,AJ581)</f>
        <v>4.5621756265673633E-4</v>
      </c>
    </row>
    <row r="581" spans="35:37" ht="11.25" customHeight="1" x14ac:dyDescent="0.2">
      <c r="AI581" s="198" t="s">
        <v>134</v>
      </c>
      <c r="AJ581" s="156">
        <f>_xll.qlCalendarAdvance("TARGET",AJ580,AI581,"mf")</f>
        <v>43643</v>
      </c>
      <c r="AK581" s="201">
        <f>_xll.xlShmInterpRateFwd(curveName,AJ581,,,AJ582)</f>
        <v>4.6231231767666453E-4</v>
      </c>
    </row>
    <row r="582" spans="35:37" ht="11.25" customHeight="1" x14ac:dyDescent="0.2">
      <c r="AI582" s="198" t="s">
        <v>134</v>
      </c>
      <c r="AJ582" s="156">
        <f>_xll.qlCalendarAdvance("TARGET",AJ581,AI582,"mf")</f>
        <v>43644</v>
      </c>
      <c r="AK582" s="201">
        <f>_xll.xlShmInterpRateFwd(curveName,AJ582,,,AJ583)</f>
        <v>4.7452775572398185E-4</v>
      </c>
    </row>
    <row r="583" spans="35:37" ht="11.25" customHeight="1" x14ac:dyDescent="0.2">
      <c r="AI583" s="198" t="s">
        <v>134</v>
      </c>
      <c r="AJ583" s="156">
        <f>_xll.qlCalendarAdvance("TARGET",AJ582,AI583,"mf")</f>
        <v>43647</v>
      </c>
      <c r="AK583" s="201">
        <f>_xll.xlShmInterpRateFwd(curveName,AJ583,,,AJ584)</f>
        <v>4.8676738673294302E-4</v>
      </c>
    </row>
    <row r="584" spans="35:37" ht="11.25" customHeight="1" x14ac:dyDescent="0.2">
      <c r="AI584" s="198" t="s">
        <v>134</v>
      </c>
      <c r="AJ584" s="156">
        <f>_xll.qlCalendarAdvance("TARGET",AJ583,AI584,"mf")</f>
        <v>43648</v>
      </c>
      <c r="AK584" s="201">
        <f>_xll.xlShmInterpRateFwd(curveName,AJ584,,,AJ585)</f>
        <v>4.9290028208068509E-4</v>
      </c>
    </row>
    <row r="585" spans="35:37" ht="11.25" customHeight="1" x14ac:dyDescent="0.2">
      <c r="AI585" s="198" t="s">
        <v>134</v>
      </c>
      <c r="AJ585" s="156">
        <f>_xll.qlCalendarAdvance("TARGET",AJ584,AI585,"mf")</f>
        <v>43649</v>
      </c>
      <c r="AK585" s="201">
        <f>_xll.xlShmInterpRateFwd(curveName,AJ585,,,AJ586)</f>
        <v>4.9904087510713559E-4</v>
      </c>
    </row>
    <row r="586" spans="35:37" ht="11.25" customHeight="1" x14ac:dyDescent="0.2">
      <c r="AI586" s="198" t="s">
        <v>134</v>
      </c>
      <c r="AJ586" s="156">
        <f>_xll.qlCalendarAdvance("TARGET",AJ585,AI586,"mf")</f>
        <v>43650</v>
      </c>
      <c r="AK586" s="201">
        <f>_xll.xlShmInterpRateFwd(curveName,AJ586,,,AJ587)</f>
        <v>5.0518918874923246E-4</v>
      </c>
    </row>
    <row r="587" spans="35:37" ht="11.25" customHeight="1" x14ac:dyDescent="0.2">
      <c r="AI587" s="198" t="s">
        <v>134</v>
      </c>
      <c r="AJ587" s="156">
        <f>_xll.qlCalendarAdvance("TARGET",AJ586,AI587,"mf")</f>
        <v>43651</v>
      </c>
      <c r="AK587" s="201">
        <f>_xll.xlShmInterpRateFwd(curveName,AJ587,,,AJ588)</f>
        <v>5.1751240189796546E-4</v>
      </c>
    </row>
    <row r="588" spans="35:37" ht="11.25" customHeight="1" x14ac:dyDescent="0.2">
      <c r="AI588" s="198" t="s">
        <v>134</v>
      </c>
      <c r="AJ588" s="156">
        <f>_xll.qlCalendarAdvance("TARGET",AJ587,AI588,"mf")</f>
        <v>43654</v>
      </c>
      <c r="AK588" s="201">
        <f>_xll.xlShmInterpRateFwd(curveName,AJ588,,,AJ589)</f>
        <v>5.2986011534507935E-4</v>
      </c>
    </row>
    <row r="589" spans="35:37" ht="11.25" customHeight="1" x14ac:dyDescent="0.2">
      <c r="AI589" s="198" t="s">
        <v>134</v>
      </c>
      <c r="AJ589" s="156">
        <f>_xll.qlCalendarAdvance("TARGET",AJ588,AI589,"mf")</f>
        <v>43655</v>
      </c>
      <c r="AK589" s="201">
        <f>_xll.xlShmInterpRateFwd(curveName,AJ589,,,AJ590)</f>
        <v>5.360473807797955E-4</v>
      </c>
    </row>
    <row r="590" spans="35:37" ht="11.25" customHeight="1" x14ac:dyDescent="0.2">
      <c r="AI590" s="198" t="s">
        <v>134</v>
      </c>
      <c r="AJ590" s="156">
        <f>_xll.qlCalendarAdvance("TARGET",AJ589,AI590,"mf")</f>
        <v>43656</v>
      </c>
      <c r="AK590" s="201">
        <f>_xll.xlShmInterpRateFwd(curveName,AJ590,,,AJ591)</f>
        <v>5.4224250623489533E-4</v>
      </c>
    </row>
    <row r="591" spans="35:37" ht="11.25" customHeight="1" x14ac:dyDescent="0.2">
      <c r="AI591" s="198" t="s">
        <v>134</v>
      </c>
      <c r="AJ591" s="156">
        <f>_xll.qlCalendarAdvance("TARGET",AJ590,AI591,"mf")</f>
        <v>43657</v>
      </c>
      <c r="AK591" s="201">
        <f>_xll.xlShmInterpRateFwd(curveName,AJ591,,,AJ592)</f>
        <v>5.4844551464734573E-4</v>
      </c>
    </row>
    <row r="592" spans="35:37" ht="11.25" customHeight="1" x14ac:dyDescent="0.2">
      <c r="AI592" s="198" t="s">
        <v>134</v>
      </c>
      <c r="AJ592" s="156">
        <f>_xll.qlCalendarAdvance("TARGET",AJ591,AI592,"mf")</f>
        <v>43658</v>
      </c>
      <c r="AK592" s="201">
        <f>_xll.xlShmInterpRateFwd(curveName,AJ592,,,AJ593)</f>
        <v>5.6087878626629101E-4</v>
      </c>
    </row>
    <row r="593" spans="35:37" ht="11.25" customHeight="1" x14ac:dyDescent="0.2">
      <c r="AI593" s="198" t="s">
        <v>134</v>
      </c>
      <c r="AJ593" s="156">
        <f>_xll.qlCalendarAdvance("TARGET",AJ592,AI593,"mf")</f>
        <v>43661</v>
      </c>
      <c r="AK593" s="201">
        <f>_xll.xlShmInterpRateFwd(curveName,AJ593,,,AJ594)</f>
        <v>5.733368429722876E-4</v>
      </c>
    </row>
    <row r="594" spans="35:37" ht="11.25" customHeight="1" x14ac:dyDescent="0.2">
      <c r="AI594" s="198" t="s">
        <v>134</v>
      </c>
      <c r="AJ594" s="156">
        <f>_xll.qlCalendarAdvance("TARGET",AJ593,AI594,"mf")</f>
        <v>43662</v>
      </c>
      <c r="AK594" s="201">
        <f>_xll.xlShmInterpRateFwd(curveName,AJ594,,,AJ595)</f>
        <v>5.7957961468369824E-4</v>
      </c>
    </row>
    <row r="595" spans="35:37" ht="11.25" customHeight="1" x14ac:dyDescent="0.2">
      <c r="AI595" s="198" t="s">
        <v>134</v>
      </c>
      <c r="AJ595" s="156">
        <f>_xll.qlCalendarAdvance("TARGET",AJ594,AI595,"mf")</f>
        <v>43663</v>
      </c>
      <c r="AK595" s="201">
        <f>_xll.xlShmInterpRateFwd(curveName,AJ595,,,AJ596)</f>
        <v>5.8583040851423207E-4</v>
      </c>
    </row>
    <row r="596" spans="35:37" ht="11.25" customHeight="1" x14ac:dyDescent="0.2">
      <c r="AI596" s="198" t="s">
        <v>134</v>
      </c>
      <c r="AJ596" s="156">
        <f>_xll.qlCalendarAdvance("TARGET",AJ595,AI596,"mf")</f>
        <v>43664</v>
      </c>
      <c r="AK596" s="201">
        <f>_xll.xlShmInterpRateFwd(curveName,AJ596,,,AJ597)</f>
        <v>5.9208924772507175E-4</v>
      </c>
    </row>
    <row r="597" spans="35:37" ht="11.25" customHeight="1" x14ac:dyDescent="0.2">
      <c r="AI597" s="198" t="s">
        <v>134</v>
      </c>
      <c r="AJ597" s="156">
        <f>_xll.qlCalendarAdvance("TARGET",AJ596,AI597,"mf")</f>
        <v>43665</v>
      </c>
      <c r="AK597" s="201">
        <f>_xll.xlShmInterpRateFwd(curveName,AJ597,,,AJ598)</f>
        <v>6.0463486163422073E-4</v>
      </c>
    </row>
    <row r="598" spans="35:37" ht="11.25" customHeight="1" x14ac:dyDescent="0.2">
      <c r="AI598" s="198" t="s">
        <v>134</v>
      </c>
      <c r="AJ598" s="156">
        <f>_xll.qlCalendarAdvance("TARGET",AJ597,AI598,"mf")</f>
        <v>43668</v>
      </c>
      <c r="AK598" s="201">
        <f>_xll.xlShmInterpRateFwd(curveName,AJ598,,,AJ599)</f>
        <v>6.1720552213644488E-4</v>
      </c>
    </row>
    <row r="599" spans="35:37" ht="11.25" customHeight="1" x14ac:dyDescent="0.2">
      <c r="AI599" s="198" t="s">
        <v>134</v>
      </c>
      <c r="AJ599" s="156">
        <f>_xll.qlCalendarAdvance("TARGET",AJ598,AI599,"mf")</f>
        <v>43669</v>
      </c>
      <c r="AK599" s="201">
        <f>_xll.xlShmInterpRateFwd(curveName,AJ599,,,AJ600)</f>
        <v>6.2350493615361512E-4</v>
      </c>
    </row>
    <row r="600" spans="35:37" ht="11.25" customHeight="1" x14ac:dyDescent="0.2">
      <c r="AI600" s="198" t="s">
        <v>134</v>
      </c>
      <c r="AJ600" s="156">
        <f>_xll.qlCalendarAdvance("TARGET",AJ599,AI600,"mf")</f>
        <v>43670</v>
      </c>
      <c r="AK600" s="201">
        <f>_xll.xlShmInterpRateFwd(curveName,AJ600,,,AJ601)</f>
        <v>6.298125345104255E-4</v>
      </c>
    </row>
    <row r="601" spans="35:37" ht="11.25" customHeight="1" x14ac:dyDescent="0.2">
      <c r="AI601" s="198" t="s">
        <v>134</v>
      </c>
      <c r="AJ601" s="156">
        <f>_xll.qlCalendarAdvance("TARGET",AJ600,AI601,"mf")</f>
        <v>43671</v>
      </c>
      <c r="AK601" s="201">
        <f>_xll.xlShmInterpRateFwd(curveName,AJ601,,,AJ602)</f>
        <v>6.3612834054913481E-4</v>
      </c>
    </row>
    <row r="602" spans="35:37" ht="11.25" customHeight="1" x14ac:dyDescent="0.2">
      <c r="AI602" s="198" t="s">
        <v>134</v>
      </c>
      <c r="AJ602" s="156">
        <f>_xll.qlCalendarAdvance("TARGET",AJ601,AI602,"mf")</f>
        <v>43672</v>
      </c>
      <c r="AK602" s="201">
        <f>_xll.xlShmInterpRateFwd(curveName,AJ602,,,AJ603)</f>
        <v>6.4878858076974498E-4</v>
      </c>
    </row>
    <row r="603" spans="35:37" ht="11.25" customHeight="1" x14ac:dyDescent="0.2">
      <c r="AI603" s="198" t="s">
        <v>134</v>
      </c>
      <c r="AJ603" s="156">
        <f>_xll.qlCalendarAdvance("TARGET",AJ602,AI603,"mf")</f>
        <v>43675</v>
      </c>
      <c r="AK603" s="201">
        <f>_xll.xlShmInterpRateFwd(curveName,AJ603,,,AJ604)</f>
        <v>6.6147410545061287E-4</v>
      </c>
    </row>
    <row r="604" spans="35:37" ht="11.25" customHeight="1" x14ac:dyDescent="0.2">
      <c r="AI604" s="198" t="s">
        <v>134</v>
      </c>
      <c r="AJ604" s="156">
        <f>_xll.qlCalendarAdvance("TARGET",AJ603,AI604,"mf")</f>
        <v>43676</v>
      </c>
      <c r="AK604" s="201">
        <f>_xll.xlShmInterpRateFwd(curveName,AJ604,,,AJ605)</f>
        <v>6.678312976014537E-4</v>
      </c>
    </row>
    <row r="605" spans="35:37" ht="11.25" customHeight="1" x14ac:dyDescent="0.2">
      <c r="AI605" s="198" t="s">
        <v>134</v>
      </c>
      <c r="AJ605" s="156">
        <f>_xll.qlCalendarAdvance("TARGET",AJ604,AI605,"mf")</f>
        <v>43677</v>
      </c>
      <c r="AK605" s="201">
        <f>_xll.xlShmInterpRateFwd(curveName,AJ605,,,AJ606)</f>
        <v>6.7419683671789534E-4</v>
      </c>
    </row>
    <row r="606" spans="35:37" ht="11.25" customHeight="1" x14ac:dyDescent="0.2">
      <c r="AI606" s="198" t="s">
        <v>134</v>
      </c>
      <c r="AJ606" s="156">
        <f>_xll.qlCalendarAdvance("TARGET",AJ605,AI606,"mf")</f>
        <v>43678</v>
      </c>
      <c r="AK606" s="201">
        <f>_xll.xlShmInterpRateFwd(curveName,AJ606,,,AJ607)</f>
        <v>6.8057074565594728E-4</v>
      </c>
    </row>
    <row r="607" spans="35:37" ht="11.25" customHeight="1" x14ac:dyDescent="0.2">
      <c r="AI607" s="198" t="s">
        <v>134</v>
      </c>
      <c r="AJ607" s="156">
        <f>_xll.qlCalendarAdvance("TARGET",AJ606,AI607,"mf")</f>
        <v>43679</v>
      </c>
      <c r="AK607" s="201">
        <f>_xll.xlShmInterpRateFwd(curveName,AJ607,,,AJ608)</f>
        <v>6.9334789652566759E-4</v>
      </c>
    </row>
    <row r="608" spans="35:37" ht="11.25" customHeight="1" x14ac:dyDescent="0.2">
      <c r="AI608" s="198" t="s">
        <v>134</v>
      </c>
      <c r="AJ608" s="156">
        <f>_xll.qlCalendarAdvance("TARGET",AJ607,AI608,"mf")</f>
        <v>43682</v>
      </c>
      <c r="AK608" s="201">
        <f>_xll.xlShmInterpRateFwd(curveName,AJ608,,,AJ609)</f>
        <v>7.0615054513293034E-4</v>
      </c>
    </row>
    <row r="609" spans="35:37" ht="11.25" customHeight="1" x14ac:dyDescent="0.2">
      <c r="AI609" s="198" t="s">
        <v>134</v>
      </c>
      <c r="AJ609" s="156">
        <f>_xll.qlCalendarAdvance("TARGET",AJ608,AI609,"mf")</f>
        <v>43683</v>
      </c>
      <c r="AK609" s="201">
        <f>_xll.xlShmInterpRateFwd(curveName,AJ609,,,AJ610)</f>
        <v>7.1256665177364274E-4</v>
      </c>
    </row>
    <row r="610" spans="35:37" ht="11.25" customHeight="1" x14ac:dyDescent="0.2">
      <c r="AI610" s="198" t="s">
        <v>134</v>
      </c>
      <c r="AJ610" s="156">
        <f>_xll.qlCalendarAdvance("TARGET",AJ609,AI610,"mf")</f>
        <v>43684</v>
      </c>
      <c r="AK610" s="201">
        <f>_xll.xlShmInterpRateFwd(curveName,AJ610,,,AJ611)</f>
        <v>7.1899126751985131E-4</v>
      </c>
    </row>
    <row r="611" spans="35:37" ht="11.25" customHeight="1" x14ac:dyDescent="0.2">
      <c r="AI611" s="198" t="s">
        <v>134</v>
      </c>
      <c r="AJ611" s="156">
        <f>_xll.qlCalendarAdvance("TARGET",AJ610,AI611,"mf")</f>
        <v>43685</v>
      </c>
      <c r="AK611" s="201">
        <f>_xll.xlShmInterpRateFwd(curveName,AJ611,,,AJ612)</f>
        <v>7.254244154707366E-4</v>
      </c>
    </row>
    <row r="612" spans="35:37" ht="11.25" customHeight="1" x14ac:dyDescent="0.2">
      <c r="AI612" s="198" t="s">
        <v>134</v>
      </c>
      <c r="AJ612" s="156">
        <f>_xll.qlCalendarAdvance("TARGET",AJ611,AI612,"mf")</f>
        <v>43686</v>
      </c>
      <c r="AK612" s="201">
        <f>_xll.xlShmInterpRateFwd(curveName,AJ612,,,AJ613)</f>
        <v>7.3832076173206717E-4</v>
      </c>
    </row>
    <row r="613" spans="35:37" ht="11.25" customHeight="1" x14ac:dyDescent="0.2">
      <c r="AI613" s="198" t="s">
        <v>134</v>
      </c>
      <c r="AJ613" s="156">
        <f>_xll.qlCalendarAdvance("TARGET",AJ612,AI613,"mf")</f>
        <v>43689</v>
      </c>
      <c r="AK613" s="201">
        <f>_xll.xlShmInterpRateFwd(curveName,AJ613,,,AJ614)</f>
        <v>7.5124279389830186E-4</v>
      </c>
    </row>
    <row r="614" spans="35:37" ht="11.25" customHeight="1" x14ac:dyDescent="0.2">
      <c r="AI614" s="198" t="s">
        <v>134</v>
      </c>
      <c r="AJ614" s="156">
        <f>_xll.qlCalendarAdvance("TARGET",AJ613,AI614,"mf")</f>
        <v>43690</v>
      </c>
      <c r="AK614" s="201">
        <f>_xll.xlShmInterpRateFwd(curveName,AJ614,,,AJ615)</f>
        <v>7.5771895094084289E-4</v>
      </c>
    </row>
    <row r="615" spans="35:37" ht="11.25" customHeight="1" x14ac:dyDescent="0.2">
      <c r="AI615" s="198" t="s">
        <v>134</v>
      </c>
      <c r="AJ615" s="156">
        <f>_xll.qlCalendarAdvance("TARGET",AJ614,AI615,"mf")</f>
        <v>43691</v>
      </c>
      <c r="AK615" s="201">
        <f>_xll.xlShmInterpRateFwd(curveName,AJ615,,,AJ616)</f>
        <v>7.6420377947213384E-4</v>
      </c>
    </row>
    <row r="616" spans="35:37" ht="11.25" customHeight="1" x14ac:dyDescent="0.2">
      <c r="AI616" s="198" t="s">
        <v>134</v>
      </c>
      <c r="AJ616" s="156">
        <f>_xll.qlCalendarAdvance("TARGET",AJ615,AI616,"mf")</f>
        <v>43692</v>
      </c>
      <c r="AK616" s="201">
        <f>_xll.xlShmInterpRateFwd(curveName,AJ616,,,AJ617)</f>
        <v>7.7069730255086325E-4</v>
      </c>
    </row>
    <row r="617" spans="35:37" ht="11.25" customHeight="1" x14ac:dyDescent="0.2">
      <c r="AI617" s="198" t="s">
        <v>134</v>
      </c>
      <c r="AJ617" s="156">
        <f>_xll.qlCalendarAdvance("TARGET",AJ616,AI617,"mf")</f>
        <v>43693</v>
      </c>
      <c r="AK617" s="201">
        <f>_xll.xlShmInterpRateFwd(curveName,AJ617,,,AJ618)</f>
        <v>7.8371512918332597E-4</v>
      </c>
    </row>
    <row r="618" spans="35:37" ht="11.25" customHeight="1" x14ac:dyDescent="0.2">
      <c r="AI618" s="198" t="s">
        <v>134</v>
      </c>
      <c r="AJ618" s="156">
        <f>_xll.qlCalendarAdvance("TARGET",AJ617,AI618,"mf")</f>
        <v>43696</v>
      </c>
      <c r="AK618" s="201">
        <f>_xll.xlShmInterpRateFwd(curveName,AJ618,,,AJ619)</f>
        <v>7.9675880414811122E-4</v>
      </c>
    </row>
    <row r="619" spans="35:37" ht="11.25" customHeight="1" x14ac:dyDescent="0.2">
      <c r="AI619" s="198" t="s">
        <v>134</v>
      </c>
      <c r="AJ619" s="156">
        <f>_xll.qlCalendarAdvance("TARGET",AJ618,AI619,"mf")</f>
        <v>43697</v>
      </c>
      <c r="AK619" s="201">
        <f>_xll.xlShmInterpRateFwd(curveName,AJ619,,,AJ620)</f>
        <v>8.0329614783016337E-4</v>
      </c>
    </row>
    <row r="620" spans="35:37" ht="11.25" customHeight="1" x14ac:dyDescent="0.2">
      <c r="AI620" s="198" t="s">
        <v>134</v>
      </c>
      <c r="AJ620" s="156">
        <f>_xll.qlCalendarAdvance("TARGET",AJ619,AI620,"mf")</f>
        <v>43698</v>
      </c>
      <c r="AK620" s="201">
        <f>_xll.xlShmInterpRateFwd(curveName,AJ620,,,AJ621)</f>
        <v>8.0984232514130089E-4</v>
      </c>
    </row>
    <row r="621" spans="35:37" ht="11.25" customHeight="1" x14ac:dyDescent="0.2">
      <c r="AI621" s="198" t="s">
        <v>134</v>
      </c>
      <c r="AJ621" s="156">
        <f>_xll.qlCalendarAdvance("TARGET",AJ620,AI621,"mf")</f>
        <v>43699</v>
      </c>
      <c r="AK621" s="201">
        <f>_xll.xlShmInterpRateFwd(curveName,AJ621,,,AJ622)</f>
        <v>8.1639735930233773E-4</v>
      </c>
    </row>
    <row r="622" spans="35:37" ht="11.25" customHeight="1" x14ac:dyDescent="0.2">
      <c r="AI622" s="198" t="s">
        <v>134</v>
      </c>
      <c r="AJ622" s="156">
        <f>_xll.qlCalendarAdvance("TARGET",AJ621,AI622,"mf")</f>
        <v>43700</v>
      </c>
      <c r="AK622" s="201">
        <f>_xll.xlShmInterpRateFwd(curveName,AJ622,,,AJ623)</f>
        <v>8.2953895181427659E-4</v>
      </c>
    </row>
    <row r="623" spans="35:37" ht="11.25" customHeight="1" x14ac:dyDescent="0.2">
      <c r="AI623" s="198" t="s">
        <v>134</v>
      </c>
      <c r="AJ623" s="156">
        <f>_xll.qlCalendarAdvance("TARGET",AJ622,AI623,"mf")</f>
        <v>43703</v>
      </c>
      <c r="AK623" s="201">
        <f>_xll.xlShmInterpRateFwd(curveName,AJ623,,,AJ624)</f>
        <v>8.4270652845668426E-4</v>
      </c>
    </row>
    <row r="624" spans="35:37" ht="11.25" customHeight="1" x14ac:dyDescent="0.2">
      <c r="AI624" s="198" t="s">
        <v>134</v>
      </c>
      <c r="AJ624" s="156">
        <f>_xll.qlCalendarAdvance("TARGET",AJ623,AI624,"mf")</f>
        <v>43704</v>
      </c>
      <c r="AK624" s="201">
        <f>_xll.xlShmInterpRateFwd(curveName,AJ624,,,AJ625)</f>
        <v>8.4930619473383125E-4</v>
      </c>
    </row>
    <row r="625" spans="35:37" ht="11.25" customHeight="1" x14ac:dyDescent="0.2">
      <c r="AI625" s="198" t="s">
        <v>134</v>
      </c>
      <c r="AJ625" s="156">
        <f>_xll.qlCalendarAdvance("TARGET",AJ624,AI625,"mf")</f>
        <v>43705</v>
      </c>
      <c r="AK625" s="201">
        <f>_xll.xlShmInterpRateFwd(curveName,AJ625,,,AJ626)</f>
        <v>8.5591485698324158E-4</v>
      </c>
    </row>
    <row r="626" spans="35:37" ht="11.25" customHeight="1" x14ac:dyDescent="0.2">
      <c r="AI626" s="198" t="s">
        <v>134</v>
      </c>
      <c r="AJ626" s="156">
        <f>_xll.qlCalendarAdvance("TARGET",AJ625,AI626,"mf")</f>
        <v>43706</v>
      </c>
      <c r="AK626" s="201">
        <f>_xll.xlShmInterpRateFwd(curveName,AJ626,,,AJ627)</f>
        <v>8.6253253838523846E-4</v>
      </c>
    </row>
    <row r="627" spans="35:37" ht="11.25" customHeight="1" x14ac:dyDescent="0.2">
      <c r="AI627" s="198" t="s">
        <v>134</v>
      </c>
      <c r="AJ627" s="156">
        <f>_xll.qlCalendarAdvance("TARGET",AJ626,AI627,"mf")</f>
        <v>43707</v>
      </c>
      <c r="AK627" s="201">
        <f>_xll.xlShmInterpRateFwd(curveName,AJ627,,,AJ628)</f>
        <v>8.7580018240358576E-4</v>
      </c>
    </row>
    <row r="628" spans="35:37" ht="11.25" customHeight="1" x14ac:dyDescent="0.2">
      <c r="AI628" s="198" t="s">
        <v>134</v>
      </c>
      <c r="AJ628" s="156">
        <f>_xll.qlCalendarAdvance("TARGET",AJ627,AI628,"mf")</f>
        <v>43710</v>
      </c>
      <c r="AK628" s="201">
        <f>_xll.xlShmInterpRateFwd(curveName,AJ628,,,AJ629)</f>
        <v>8.890939194093814E-4</v>
      </c>
    </row>
    <row r="629" spans="35:37" ht="11.25" customHeight="1" x14ac:dyDescent="0.2">
      <c r="AI629" s="198" t="s">
        <v>134</v>
      </c>
      <c r="AJ629" s="156">
        <f>_xll.qlCalendarAdvance("TARGET",AJ628,AI629,"mf")</f>
        <v>43711</v>
      </c>
      <c r="AK629" s="201">
        <f>_xll.xlShmInterpRateFwd(curveName,AJ629,,,AJ630)</f>
        <v>8.9575704431984571E-4</v>
      </c>
    </row>
    <row r="630" spans="35:37" ht="11.25" customHeight="1" x14ac:dyDescent="0.2">
      <c r="AI630" s="198" t="s">
        <v>134</v>
      </c>
      <c r="AJ630" s="156">
        <f>_xll.qlCalendarAdvance("TARGET",AJ629,AI630,"mf")</f>
        <v>43712</v>
      </c>
      <c r="AK630" s="201">
        <f>_xll.xlShmInterpRateFwd(curveName,AJ630,,,AJ631)</f>
        <v>9.0242932754598106E-4</v>
      </c>
    </row>
    <row r="631" spans="35:37" ht="11.25" customHeight="1" x14ac:dyDescent="0.2">
      <c r="AI631" s="198" t="s">
        <v>134</v>
      </c>
      <c r="AJ631" s="156">
        <f>_xll.qlCalendarAdvance("TARGET",AJ630,AI631,"mf")</f>
        <v>43713</v>
      </c>
      <c r="AK631" s="201">
        <f>_xll.xlShmInterpRateFwd(curveName,AJ631,,,AJ632)</f>
        <v>9.0911079230866689E-4</v>
      </c>
    </row>
    <row r="632" spans="35:37" ht="11.25" customHeight="1" x14ac:dyDescent="0.2">
      <c r="AI632" s="198" t="s">
        <v>134</v>
      </c>
      <c r="AJ632" s="156">
        <f>_xll.qlCalendarAdvance("TARGET",AJ631,AI632,"mf")</f>
        <v>43714</v>
      </c>
      <c r="AK632" s="201">
        <f>_xll.xlShmInterpRateFwd(curveName,AJ632,,,AJ633)</f>
        <v>9.225067739255259E-4</v>
      </c>
    </row>
    <row r="633" spans="35:37" ht="11.25" customHeight="1" x14ac:dyDescent="0.2">
      <c r="AI633" s="198" t="s">
        <v>134</v>
      </c>
      <c r="AJ633" s="156">
        <f>_xll.qlCalendarAdvance("TARGET",AJ632,AI633,"mf")</f>
        <v>43717</v>
      </c>
      <c r="AK633" s="201">
        <f>_xll.xlShmInterpRateFwd(curveName,AJ633,,,AJ634)</f>
        <v>9.3592892931912473E-4</v>
      </c>
    </row>
    <row r="634" spans="35:37" ht="11.25" customHeight="1" x14ac:dyDescent="0.2">
      <c r="AI634" s="198" t="s">
        <v>134</v>
      </c>
      <c r="AJ634" s="156">
        <f>_xll.qlCalendarAdvance("TARGET",AJ633,AI634,"mf")</f>
        <v>43718</v>
      </c>
      <c r="AK634" s="201">
        <f>_xll.xlShmInterpRateFwd(curveName,AJ634,,,AJ635)</f>
        <v>9.4265664902431806E-4</v>
      </c>
    </row>
    <row r="635" spans="35:37" ht="11.25" customHeight="1" x14ac:dyDescent="0.2">
      <c r="AI635" s="198" t="s">
        <v>134</v>
      </c>
      <c r="AJ635" s="156">
        <f>_xll.qlCalendarAdvance("TARGET",AJ634,AI635,"mf")</f>
        <v>43719</v>
      </c>
      <c r="AK635" s="201">
        <f>_xll.xlShmInterpRateFwd(curveName,AJ635,,,AJ636)</f>
        <v>9.4939368938882346E-4</v>
      </c>
    </row>
    <row r="636" spans="35:37" ht="11.25" customHeight="1" x14ac:dyDescent="0.2">
      <c r="AI636" s="198" t="s">
        <v>134</v>
      </c>
      <c r="AJ636" s="156">
        <f>_xll.qlCalendarAdvance("TARGET",AJ635,AI636,"mf")</f>
        <v>43720</v>
      </c>
      <c r="AK636" s="201">
        <f>_xll.xlShmInterpRateFwd(curveName,AJ636,,,AJ637)</f>
        <v>9.5614007343093762E-4</v>
      </c>
    </row>
    <row r="637" spans="35:37" ht="11.25" customHeight="1" x14ac:dyDescent="0.2">
      <c r="AI637" s="198" t="s">
        <v>134</v>
      </c>
      <c r="AJ637" s="156">
        <f>_xll.qlCalendarAdvance("TARGET",AJ636,AI637,"mf")</f>
        <v>43721</v>
      </c>
      <c r="AK637" s="201">
        <f>_xll.xlShmInterpRateFwd(curveName,AJ637,,,AJ638)</f>
        <v>9.6966667930740958E-4</v>
      </c>
    </row>
    <row r="638" spans="35:37" ht="11.25" customHeight="1" x14ac:dyDescent="0.2">
      <c r="AI638" s="198" t="s">
        <v>134</v>
      </c>
      <c r="AJ638" s="156">
        <f>_xll.qlCalendarAdvance("TARGET",AJ637,AI638,"mf")</f>
        <v>43724</v>
      </c>
      <c r="AK638" s="201">
        <f>_xll.xlShmInterpRateFwd(curveName,AJ638,,,AJ639)</f>
        <v>9.8321951091548811E-4</v>
      </c>
    </row>
    <row r="639" spans="35:37" ht="11.25" customHeight="1" x14ac:dyDescent="0.2">
      <c r="AI639" s="198" t="s">
        <v>134</v>
      </c>
      <c r="AJ639" s="156">
        <f>_xll.qlCalendarAdvance("TARGET",AJ638,AI639,"mf")</f>
        <v>43725</v>
      </c>
      <c r="AK639" s="201">
        <f>_xll.xlShmInterpRateFwd(curveName,AJ639,,,AJ640)</f>
        <v>9.9001296145689909E-4</v>
      </c>
    </row>
    <row r="640" spans="35:37" ht="11.25" customHeight="1" x14ac:dyDescent="0.2">
      <c r="AI640" s="198" t="s">
        <v>134</v>
      </c>
      <c r="AJ640" s="156">
        <f>_xll.qlCalendarAdvance("TARGET",AJ639,AI640,"mf")</f>
        <v>43726</v>
      </c>
      <c r="AK640" s="201">
        <f>_xll.xlShmInterpRateFwd(curveName,AJ640,,,AJ641)</f>
        <v>9.9681589496097779E-4</v>
      </c>
    </row>
    <row r="641" spans="35:37" ht="11.25" customHeight="1" x14ac:dyDescent="0.2">
      <c r="AI641" s="198" t="s">
        <v>134</v>
      </c>
      <c r="AJ641" s="156">
        <f>_xll.qlCalendarAdvance("TARGET",AJ640,AI641,"mf")</f>
        <v>43727</v>
      </c>
      <c r="AK641" s="201">
        <f>_xll.xlShmInterpRateFwd(curveName,AJ641,,,AJ642)</f>
        <v>1.0036215350309355E-3</v>
      </c>
    </row>
    <row r="642" spans="35:37" ht="11.25" customHeight="1" x14ac:dyDescent="0.2">
      <c r="AI642" s="198" t="s">
        <v>134</v>
      </c>
      <c r="AJ642" s="156">
        <f>_xll.qlCalendarAdvance("TARGET",AJ641,AI642,"mf")</f>
        <v>43728</v>
      </c>
      <c r="AK642" s="201">
        <f>_xll.xlShmInterpRateFwd(curveName,AJ642,,,AJ643)</f>
        <v>1.0171445894539919E-3</v>
      </c>
    </row>
    <row r="643" spans="35:37" ht="11.25" customHeight="1" x14ac:dyDescent="0.2">
      <c r="AI643" s="198" t="s">
        <v>134</v>
      </c>
      <c r="AJ643" s="156">
        <f>_xll.qlCalendarAdvance("TARGET",AJ642,AI643,"mf")</f>
        <v>43731</v>
      </c>
      <c r="AK643" s="201">
        <f>_xll.xlShmInterpRateFwd(curveName,AJ643,,,AJ644)</f>
        <v>1.0305565727514582E-3</v>
      </c>
    </row>
    <row r="644" spans="35:37" ht="11.25" customHeight="1" x14ac:dyDescent="0.2">
      <c r="AI644" s="198" t="s">
        <v>134</v>
      </c>
      <c r="AJ644" s="156">
        <f>_xll.qlCalendarAdvance("TARGET",AJ643,AI644,"mf")</f>
        <v>43732</v>
      </c>
      <c r="AK644" s="201">
        <f>_xll.xlShmInterpRateFwd(curveName,AJ644,,,AJ645)</f>
        <v>1.0372108939374735E-3</v>
      </c>
    </row>
    <row r="645" spans="35:37" ht="11.25" customHeight="1" x14ac:dyDescent="0.2">
      <c r="AI645" s="198" t="s">
        <v>134</v>
      </c>
      <c r="AJ645" s="156">
        <f>_xll.qlCalendarAdvance("TARGET",AJ644,AI645,"mf")</f>
        <v>43733</v>
      </c>
      <c r="AK645" s="201">
        <f>_xll.xlShmInterpRateFwd(curveName,AJ645,,,AJ646)</f>
        <v>1.0438331306620078E-3</v>
      </c>
    </row>
    <row r="646" spans="35:37" ht="11.25" customHeight="1" x14ac:dyDescent="0.2">
      <c r="AI646" s="198" t="s">
        <v>134</v>
      </c>
      <c r="AJ646" s="156">
        <f>_xll.qlCalendarAdvance("TARGET",AJ645,AI646,"mf")</f>
        <v>43734</v>
      </c>
      <c r="AK646" s="201">
        <f>_xll.xlShmInterpRateFwd(curveName,AJ646,,,AJ647)</f>
        <v>1.0504231286085611E-3</v>
      </c>
    </row>
    <row r="647" spans="35:37" ht="11.25" customHeight="1" x14ac:dyDescent="0.2">
      <c r="AI647" s="198" t="s">
        <v>134</v>
      </c>
      <c r="AJ647" s="156">
        <f>_xll.qlCalendarAdvance("TARGET",AJ646,AI647,"mf")</f>
        <v>43735</v>
      </c>
      <c r="AK647" s="201">
        <f>_xll.xlShmInterpRateFwd(curveName,AJ647,,,AJ648)</f>
        <v>1.0634979865474892E-3</v>
      </c>
    </row>
    <row r="648" spans="35:37" ht="11.25" customHeight="1" x14ac:dyDescent="0.2">
      <c r="AI648" s="198" t="s">
        <v>134</v>
      </c>
      <c r="AJ648" s="156">
        <f>_xll.qlCalendarAdvance("TARGET",AJ647,AI648,"mf")</f>
        <v>43738</v>
      </c>
      <c r="AK648" s="201">
        <f>_xll.xlShmInterpRateFwd(curveName,AJ648,,,AJ649)</f>
        <v>1.0764576380990758E-3</v>
      </c>
    </row>
    <row r="649" spans="35:37" ht="11.25" customHeight="1" x14ac:dyDescent="0.2">
      <c r="AI649" s="198" t="s">
        <v>134</v>
      </c>
      <c r="AJ649" s="156">
        <f>_xll.qlCalendarAdvance("TARGET",AJ648,AI649,"mf")</f>
        <v>43739</v>
      </c>
      <c r="AK649" s="201">
        <f>_xll.xlShmInterpRateFwd(curveName,AJ649,,,AJ650)</f>
        <v>1.0828841222615888E-3</v>
      </c>
    </row>
    <row r="650" spans="35:37" ht="11.25" customHeight="1" x14ac:dyDescent="0.2">
      <c r="AI650" s="198" t="s">
        <v>134</v>
      </c>
      <c r="AJ650" s="156">
        <f>_xll.qlCalendarAdvance("TARGET",AJ649,AI650,"mf")</f>
        <v>43740</v>
      </c>
      <c r="AK650" s="201">
        <f>_xll.xlShmInterpRateFwd(curveName,AJ650,,,AJ651)</f>
        <v>1.0892774398019007E-3</v>
      </c>
    </row>
    <row r="651" spans="35:37" ht="11.25" customHeight="1" x14ac:dyDescent="0.2">
      <c r="AI651" s="198" t="s">
        <v>134</v>
      </c>
      <c r="AJ651" s="156">
        <f>_xll.qlCalendarAdvance("TARGET",AJ650,AI651,"mf")</f>
        <v>43741</v>
      </c>
      <c r="AK651" s="201">
        <f>_xll.xlShmInterpRateFwd(curveName,AJ651,,,AJ652)</f>
        <v>1.0956374364034802E-3</v>
      </c>
    </row>
    <row r="652" spans="35:37" ht="11.25" customHeight="1" x14ac:dyDescent="0.2">
      <c r="AI652" s="198" t="s">
        <v>134</v>
      </c>
      <c r="AJ652" s="156">
        <f>_xll.qlCalendarAdvance("TARGET",AJ651,AI652,"mf")</f>
        <v>43742</v>
      </c>
      <c r="AK652" s="201">
        <f>_xll.xlShmInterpRateFwd(curveName,AJ652,,,AJ653)</f>
        <v>1.1082489513006347E-3</v>
      </c>
    </row>
    <row r="653" spans="35:37" ht="11.25" customHeight="1" x14ac:dyDescent="0.2">
      <c r="AI653" s="198" t="s">
        <v>134</v>
      </c>
      <c r="AJ653" s="156">
        <f>_xll.qlCalendarAdvance("TARGET",AJ652,AI653,"mf")</f>
        <v>43745</v>
      </c>
      <c r="AK653" s="201">
        <f>_xll.xlShmInterpRateFwd(curveName,AJ653,,,AJ654)</f>
        <v>1.1207411204459188E-3</v>
      </c>
    </row>
    <row r="654" spans="35:37" ht="11.25" customHeight="1" x14ac:dyDescent="0.2">
      <c r="AI654" s="198" t="s">
        <v>134</v>
      </c>
      <c r="AJ654" s="156">
        <f>_xll.qlCalendarAdvance("TARGET",AJ653,AI654,"mf")</f>
        <v>43746</v>
      </c>
      <c r="AK654" s="201">
        <f>_xll.xlShmInterpRateFwd(curveName,AJ654,,,AJ655)</f>
        <v>1.1269321930671517E-3</v>
      </c>
    </row>
    <row r="655" spans="35:37" ht="11.25" customHeight="1" x14ac:dyDescent="0.2">
      <c r="AI655" s="198" t="s">
        <v>134</v>
      </c>
      <c r="AJ655" s="156">
        <f>_xll.qlCalendarAdvance("TARGET",AJ654,AI655,"mf")</f>
        <v>43747</v>
      </c>
      <c r="AK655" s="201">
        <f>_xll.xlShmInterpRateFwd(curveName,AJ655,,,AJ656)</f>
        <v>1.1330890170673791E-3</v>
      </c>
    </row>
    <row r="656" spans="35:37" ht="11.25" customHeight="1" x14ac:dyDescent="0.2">
      <c r="AI656" s="198" t="s">
        <v>134</v>
      </c>
      <c r="AJ656" s="156">
        <f>_xll.qlCalendarAdvance("TARGET",AJ655,AI656,"mf")</f>
        <v>43748</v>
      </c>
      <c r="AK656" s="201">
        <f>_xll.xlShmInterpRateFwd(curveName,AJ656,,,AJ657)</f>
        <v>1.1392114380084823E-3</v>
      </c>
    </row>
    <row r="657" spans="35:37" ht="11.25" customHeight="1" x14ac:dyDescent="0.2">
      <c r="AI657" s="198" t="s">
        <v>134</v>
      </c>
      <c r="AJ657" s="156">
        <f>_xll.qlCalendarAdvance("TARGET",AJ656,AI657,"mf")</f>
        <v>43749</v>
      </c>
      <c r="AK657" s="201">
        <f>_xll.xlShmInterpRateFwd(curveName,AJ657,,,AJ658)</f>
        <v>1.1513444616953836E-3</v>
      </c>
    </row>
    <row r="658" spans="35:37" ht="11.25" customHeight="1" x14ac:dyDescent="0.2">
      <c r="AI658" s="198" t="s">
        <v>134</v>
      </c>
      <c r="AJ658" s="156">
        <f>_xll.qlCalendarAdvance("TARGET",AJ657,AI658,"mf")</f>
        <v>43752</v>
      </c>
      <c r="AK658" s="201">
        <f>_xll.xlShmInterpRateFwd(curveName,AJ658,,,AJ659)</f>
        <v>1.1633539990963321E-3</v>
      </c>
    </row>
    <row r="659" spans="35:37" ht="11.25" customHeight="1" x14ac:dyDescent="0.2">
      <c r="AI659" s="198" t="s">
        <v>134</v>
      </c>
      <c r="AJ659" s="156">
        <f>_xll.qlCalendarAdvance("TARGET",AJ658,AI659,"mf")</f>
        <v>43753</v>
      </c>
      <c r="AK659" s="201">
        <f>_xll.xlShmInterpRateFwd(curveName,AJ659,,,AJ660)</f>
        <v>1.1693020857791246E-3</v>
      </c>
    </row>
    <row r="660" spans="35:37" ht="11.25" customHeight="1" x14ac:dyDescent="0.2">
      <c r="AI660" s="198" t="s">
        <v>134</v>
      </c>
      <c r="AJ660" s="156">
        <f>_xll.qlCalendarAdvance("TARGET",AJ659,AI660,"mf")</f>
        <v>43754</v>
      </c>
      <c r="AK660" s="201">
        <f>_xll.xlShmInterpRateFwd(curveName,AJ660,,,AJ661)</f>
        <v>1.1752148420446442E-3</v>
      </c>
    </row>
    <row r="661" spans="35:37" ht="11.25" customHeight="1" x14ac:dyDescent="0.2">
      <c r="AI661" s="198" t="s">
        <v>134</v>
      </c>
      <c r="AJ661" s="156">
        <f>_xll.qlCalendarAdvance("TARGET",AJ660,AI661,"mf")</f>
        <v>43755</v>
      </c>
      <c r="AK661" s="201">
        <f>_xll.xlShmInterpRateFwd(curveName,AJ661,,,AJ662)</f>
        <v>1.1810921128874424E-3</v>
      </c>
    </row>
    <row r="662" spans="35:37" ht="11.25" customHeight="1" x14ac:dyDescent="0.2">
      <c r="AI662" s="198" t="s">
        <v>134</v>
      </c>
      <c r="AJ662" s="156">
        <f>_xll.qlCalendarAdvance("TARGET",AJ661,AI662,"mf")</f>
        <v>43756</v>
      </c>
      <c r="AK662" s="201">
        <f>_xll.xlShmInterpRateFwd(curveName,AJ662,,,AJ663)</f>
        <v>1.1927314956282219E-3</v>
      </c>
    </row>
    <row r="663" spans="35:37" ht="11.25" customHeight="1" x14ac:dyDescent="0.2">
      <c r="AI663" s="198" t="s">
        <v>134</v>
      </c>
      <c r="AJ663" s="156">
        <f>_xll.qlCalendarAdvance("TARGET",AJ662,AI663,"mf")</f>
        <v>43759</v>
      </c>
      <c r="AK663" s="201">
        <f>_xll.xlShmInterpRateFwd(curveName,AJ663,,,AJ664)</f>
        <v>1.2042432536337275E-3</v>
      </c>
    </row>
    <row r="664" spans="35:37" ht="11.25" customHeight="1" x14ac:dyDescent="0.2">
      <c r="AI664" s="198" t="s">
        <v>134</v>
      </c>
      <c r="AJ664" s="156">
        <f>_xll.qlCalendarAdvance("TARGET",AJ663,AI664,"mf")</f>
        <v>43760</v>
      </c>
      <c r="AK664" s="201">
        <f>_xll.xlShmInterpRateFwd(curveName,AJ664,,,AJ665)</f>
        <v>1.2099407801427554E-3</v>
      </c>
    </row>
    <row r="665" spans="35:37" ht="11.25" customHeight="1" x14ac:dyDescent="0.2">
      <c r="AI665" s="198" t="s">
        <v>134</v>
      </c>
      <c r="AJ665" s="156">
        <f>_xll.qlCalendarAdvance("TARGET",AJ664,AI665,"mf")</f>
        <v>43761</v>
      </c>
      <c r="AK665" s="201">
        <f>_xll.xlShmInterpRateFwd(curveName,AJ665,,,AJ666)</f>
        <v>1.21560189391146E-3</v>
      </c>
    </row>
    <row r="666" spans="35:37" ht="11.25" customHeight="1" x14ac:dyDescent="0.2">
      <c r="AI666" s="198" t="s">
        <v>134</v>
      </c>
      <c r="AJ666" s="156">
        <f>_xll.qlCalendarAdvance("TARGET",AJ665,AI666,"mf")</f>
        <v>43762</v>
      </c>
      <c r="AK666" s="201">
        <f>_xll.xlShmInterpRateFwd(curveName,AJ666,,,AJ667)</f>
        <v>1.2212264406233021E-3</v>
      </c>
    </row>
    <row r="667" spans="35:37" ht="11.25" customHeight="1" x14ac:dyDescent="0.2">
      <c r="AI667" s="198" t="s">
        <v>134</v>
      </c>
      <c r="AJ667" s="156">
        <f>_xll.qlCalendarAdvance("TARGET",AJ666,AI667,"mf")</f>
        <v>43763</v>
      </c>
      <c r="AK667" s="201">
        <f>_xll.xlShmInterpRateFwd(curveName,AJ667,,,AJ668)</f>
        <v>1.2323570310328884E-3</v>
      </c>
    </row>
    <row r="668" spans="35:37" ht="11.25" customHeight="1" x14ac:dyDescent="0.2">
      <c r="AI668" s="198" t="s">
        <v>134</v>
      </c>
      <c r="AJ668" s="156">
        <f>_xll.qlCalendarAdvance("TARGET",AJ667,AI668,"mf")</f>
        <v>43766</v>
      </c>
      <c r="AK668" s="201">
        <f>_xll.xlShmInterpRateFwd(curveName,AJ668,,,AJ669)</f>
        <v>1.2433558633987111E-3</v>
      </c>
    </row>
    <row r="669" spans="35:37" ht="11.25" customHeight="1" x14ac:dyDescent="0.2">
      <c r="AI669" s="198" t="s">
        <v>134</v>
      </c>
      <c r="AJ669" s="156">
        <f>_xll.qlCalendarAdvance("TARGET",AJ668,AI669,"mf")</f>
        <v>43767</v>
      </c>
      <c r="AK669" s="201">
        <f>_xll.xlShmInterpRateFwd(curveName,AJ669,,,AJ670)</f>
        <v>1.2487952552964917E-3</v>
      </c>
    </row>
    <row r="670" spans="35:37" ht="11.25" customHeight="1" x14ac:dyDescent="0.2">
      <c r="AI670" s="198" t="s">
        <v>134</v>
      </c>
      <c r="AJ670" s="156">
        <f>_xll.qlCalendarAdvance("TARGET",AJ669,AI670,"mf")</f>
        <v>43768</v>
      </c>
      <c r="AK670" s="201">
        <f>_xll.xlShmInterpRateFwd(curveName,AJ670,,,AJ671)</f>
        <v>1.2541971524957353E-3</v>
      </c>
    </row>
    <row r="671" spans="35:37" ht="11.25" customHeight="1" x14ac:dyDescent="0.2">
      <c r="AI671" s="198" t="s">
        <v>134</v>
      </c>
      <c r="AJ671" s="156">
        <f>_xll.qlCalendarAdvance("TARGET",AJ670,AI671,"mf")</f>
        <v>43769</v>
      </c>
      <c r="AK671" s="201">
        <f>_xll.xlShmInterpRateFwd(curveName,AJ671,,,AJ672)</f>
        <v>1.2595614003962647E-3</v>
      </c>
    </row>
    <row r="672" spans="35:37" ht="11.25" customHeight="1" x14ac:dyDescent="0.2">
      <c r="AI672" s="198" t="s">
        <v>134</v>
      </c>
      <c r="AJ672" s="156">
        <f>_xll.qlCalendarAdvance("TARGET",AJ671,AI672,"mf")</f>
        <v>43770</v>
      </c>
      <c r="AK672" s="201">
        <f>_xll.xlShmInterpRateFwd(curveName,AJ672,,,AJ673)</f>
        <v>1.2701680458954982E-3</v>
      </c>
    </row>
    <row r="673" spans="35:37" ht="11.25" customHeight="1" x14ac:dyDescent="0.2">
      <c r="AI673" s="198" t="s">
        <v>134</v>
      </c>
      <c r="AJ673" s="156">
        <f>_xll.qlCalendarAdvance("TARGET",AJ672,AI673,"mf")</f>
        <v>43773</v>
      </c>
      <c r="AK673" s="201">
        <f>_xll.xlShmInterpRateFwd(curveName,AJ673,,,AJ674)</f>
        <v>1.2806388079399237E-3</v>
      </c>
    </row>
    <row r="674" spans="35:37" ht="11.25" customHeight="1" x14ac:dyDescent="0.2">
      <c r="AI674" s="198" t="s">
        <v>134</v>
      </c>
      <c r="AJ674" s="156">
        <f>_xll.qlCalendarAdvance("TARGET",AJ673,AI674,"mf")</f>
        <v>43774</v>
      </c>
      <c r="AK674" s="201">
        <f>_xll.xlShmInterpRateFwd(curveName,AJ674,,,AJ675)</f>
        <v>1.2858124908712199E-3</v>
      </c>
    </row>
    <row r="675" spans="35:37" ht="11.25" customHeight="1" x14ac:dyDescent="0.2">
      <c r="AI675" s="198" t="s">
        <v>134</v>
      </c>
      <c r="AJ675" s="156">
        <f>_xll.qlCalendarAdvance("TARGET",AJ674,AI675,"mf")</f>
        <v>43775</v>
      </c>
      <c r="AK675" s="201">
        <f>_xll.xlShmInterpRateFwd(curveName,AJ675,,,AJ676)</f>
        <v>1.2909475970244273E-3</v>
      </c>
    </row>
    <row r="676" spans="35:37" ht="11.25" customHeight="1" x14ac:dyDescent="0.2">
      <c r="AI676" s="198" t="s">
        <v>134</v>
      </c>
      <c r="AJ676" s="156">
        <f>_xll.qlCalendarAdvance("TARGET",AJ675,AI676,"mf")</f>
        <v>43776</v>
      </c>
      <c r="AK676" s="201">
        <f>_xll.xlShmInterpRateFwd(curveName,AJ676,,,AJ677)</f>
        <v>1.2960439719209818E-3</v>
      </c>
    </row>
    <row r="677" spans="35:37" ht="11.25" customHeight="1" x14ac:dyDescent="0.2">
      <c r="AI677" s="198" t="s">
        <v>134</v>
      </c>
      <c r="AJ677" s="156">
        <f>_xll.qlCalendarAdvance("TARGET",AJ676,AI677,"mf")</f>
        <v>43777</v>
      </c>
      <c r="AK677" s="201">
        <f>_xll.xlShmInterpRateFwd(curveName,AJ677,,,AJ678)</f>
        <v>1.3061115181215368E-3</v>
      </c>
    </row>
    <row r="678" spans="35:37" ht="11.25" customHeight="1" x14ac:dyDescent="0.2">
      <c r="AI678" s="198" t="s">
        <v>134</v>
      </c>
      <c r="AJ678" s="156">
        <f>_xll.qlCalendarAdvance("TARGET",AJ677,AI678,"mf")</f>
        <v>43780</v>
      </c>
      <c r="AK678" s="201">
        <f>_xll.xlShmInterpRateFwd(curveName,AJ678,,,AJ679)</f>
        <v>1.3160390666545694E-3</v>
      </c>
    </row>
    <row r="679" spans="35:37" ht="11.25" customHeight="1" x14ac:dyDescent="0.2">
      <c r="AI679" s="198" t="s">
        <v>134</v>
      </c>
      <c r="AJ679" s="156">
        <f>_xll.qlCalendarAdvance("TARGET",AJ678,AI679,"mf")</f>
        <v>43781</v>
      </c>
      <c r="AK679" s="201">
        <f>_xll.xlShmInterpRateFwd(curveName,AJ679,,,AJ680)</f>
        <v>1.3209394663066263E-3</v>
      </c>
    </row>
    <row r="680" spans="35:37" ht="11.25" customHeight="1" x14ac:dyDescent="0.2">
      <c r="AI680" s="198" t="s">
        <v>134</v>
      </c>
      <c r="AJ680" s="156">
        <f>_xll.qlCalendarAdvance("TARGET",AJ679,AI680,"mf")</f>
        <v>43782</v>
      </c>
      <c r="AK680" s="201">
        <f>_xll.xlShmInterpRateFwd(curveName,AJ680,,,AJ681)</f>
        <v>1.3258002070608628E-3</v>
      </c>
    </row>
    <row r="681" spans="35:37" ht="11.25" customHeight="1" x14ac:dyDescent="0.2">
      <c r="AI681" s="198" t="s">
        <v>134</v>
      </c>
      <c r="AJ681" s="156">
        <f>_xll.qlCalendarAdvance("TARGET",AJ680,AI681,"mf")</f>
        <v>43783</v>
      </c>
      <c r="AK681" s="201">
        <f>_xll.xlShmInterpRateFwd(curveName,AJ681,,,AJ682)</f>
        <v>1.3306211345603431E-3</v>
      </c>
    </row>
    <row r="682" spans="35:37" ht="11.25" customHeight="1" x14ac:dyDescent="0.2">
      <c r="AI682" s="198" t="s">
        <v>134</v>
      </c>
      <c r="AJ682" s="156">
        <f>_xll.qlCalendarAdvance("TARGET",AJ681,AI682,"mf")</f>
        <v>43784</v>
      </c>
      <c r="AK682" s="201">
        <f>_xll.xlShmInterpRateFwd(curveName,AJ682,,,AJ683)</f>
        <v>1.3401344257275107E-3</v>
      </c>
    </row>
    <row r="683" spans="35:37" ht="11.25" customHeight="1" x14ac:dyDescent="0.2">
      <c r="AI683" s="198" t="s">
        <v>134</v>
      </c>
      <c r="AJ683" s="156">
        <f>_xll.qlCalendarAdvance("TARGET",AJ682,AI683,"mf")</f>
        <v>43787</v>
      </c>
      <c r="AK683" s="201">
        <f>_xll.xlShmInterpRateFwd(curveName,AJ683,,,AJ684)</f>
        <v>1.3495036191179964E-3</v>
      </c>
    </row>
    <row r="684" spans="35:37" ht="11.25" customHeight="1" x14ac:dyDescent="0.2">
      <c r="AI684" s="198" t="s">
        <v>134</v>
      </c>
      <c r="AJ684" s="156">
        <f>_xll.qlCalendarAdvance("TARGET",AJ683,AI684,"mf")</f>
        <v>43788</v>
      </c>
      <c r="AK684" s="201">
        <f>_xll.xlShmInterpRateFwd(curveName,AJ684,,,AJ685)</f>
        <v>1.3541231610997542E-3</v>
      </c>
    </row>
    <row r="685" spans="35:37" ht="11.25" customHeight="1" x14ac:dyDescent="0.2">
      <c r="AI685" s="198" t="s">
        <v>134</v>
      </c>
      <c r="AJ685" s="156">
        <f>_xll.qlCalendarAdvance("TARGET",AJ684,AI685,"mf")</f>
        <v>43789</v>
      </c>
      <c r="AK685" s="201">
        <f>_xll.xlShmInterpRateFwd(curveName,AJ685,,,AJ686)</f>
        <v>1.3587019621454637E-3</v>
      </c>
    </row>
    <row r="686" spans="35:37" ht="11.25" customHeight="1" x14ac:dyDescent="0.2">
      <c r="AI686" s="198" t="s">
        <v>134</v>
      </c>
      <c r="AJ686" s="156">
        <f>_xll.qlCalendarAdvance("TARGET",AJ685,AI686,"mf")</f>
        <v>43790</v>
      </c>
      <c r="AK686" s="201">
        <f>_xll.xlShmInterpRateFwd(curveName,AJ686,,,AJ687)</f>
        <v>1.3632398677361696E-3</v>
      </c>
    </row>
    <row r="687" spans="35:37" ht="11.25" customHeight="1" x14ac:dyDescent="0.2">
      <c r="AI687" s="198" t="s">
        <v>134</v>
      </c>
      <c r="AJ687" s="156">
        <f>_xll.qlCalendarAdvance("TARGET",AJ686,AI687,"mf")</f>
        <v>43791</v>
      </c>
      <c r="AK687" s="201">
        <f>_xll.xlShmInterpRateFwd(curveName,AJ687,,,AJ688)</f>
        <v>1.3721837467223755E-3</v>
      </c>
    </row>
    <row r="688" spans="35:37" ht="11.25" customHeight="1" x14ac:dyDescent="0.2">
      <c r="AI688" s="198" t="s">
        <v>134</v>
      </c>
      <c r="AJ688" s="156">
        <f>_xll.qlCalendarAdvance("TARGET",AJ687,AI688,"mf")</f>
        <v>43794</v>
      </c>
      <c r="AK688" s="201">
        <f>_xll.xlShmInterpRateFwd(curveName,AJ688,,,AJ689)</f>
        <v>1.3809794447245305E-3</v>
      </c>
    </row>
    <row r="689" spans="35:37" ht="11.25" customHeight="1" x14ac:dyDescent="0.2">
      <c r="AI689" s="198" t="s">
        <v>134</v>
      </c>
      <c r="AJ689" s="156">
        <f>_xll.qlCalendarAdvance("TARGET",AJ688,AI689,"mf")</f>
        <v>43795</v>
      </c>
      <c r="AK689" s="201">
        <f>_xll.xlShmInterpRateFwd(curveName,AJ689,,,AJ690)</f>
        <v>1.3853105545674296E-3</v>
      </c>
    </row>
    <row r="690" spans="35:37" ht="11.25" customHeight="1" x14ac:dyDescent="0.2">
      <c r="AI690" s="198" t="s">
        <v>134</v>
      </c>
      <c r="AJ690" s="156">
        <f>_xll.qlCalendarAdvance("TARGET",AJ689,AI690,"mf")</f>
        <v>43796</v>
      </c>
      <c r="AK690" s="201">
        <f>_xll.xlShmInterpRateFwd(curveName,AJ690,,,AJ691)</f>
        <v>1.3895998415987198E-3</v>
      </c>
    </row>
    <row r="691" spans="35:37" ht="11.25" customHeight="1" x14ac:dyDescent="0.2">
      <c r="AI691" s="198" t="s">
        <v>134</v>
      </c>
      <c r="AJ691" s="156">
        <f>_xll.qlCalendarAdvance("TARGET",AJ690,AI691,"mf")</f>
        <v>43797</v>
      </c>
      <c r="AK691" s="201">
        <f>_xll.xlShmInterpRateFwd(curveName,AJ691,,,AJ692)</f>
        <v>1.3938471511374441E-3</v>
      </c>
    </row>
    <row r="692" spans="35:37" ht="11.25" customHeight="1" x14ac:dyDescent="0.2">
      <c r="AI692" s="198" t="s">
        <v>134</v>
      </c>
      <c r="AJ692" s="156">
        <f>_xll.qlCalendarAdvance("TARGET",AJ691,AI692,"mf")</f>
        <v>43798</v>
      </c>
      <c r="AK692" s="201">
        <f>_xll.xlShmInterpRateFwd(curveName,AJ692,,,AJ693)</f>
        <v>1.4022064591515204E-3</v>
      </c>
    </row>
    <row r="693" spans="35:37" ht="11.25" customHeight="1" x14ac:dyDescent="0.2">
      <c r="AI693" s="198" t="s">
        <v>134</v>
      </c>
      <c r="AJ693" s="156">
        <f>_xll.qlCalendarAdvance("TARGET",AJ692,AI693,"mf")</f>
        <v>43801</v>
      </c>
      <c r="AK693" s="201">
        <f>_xll.xlShmInterpRateFwd(curveName,AJ693,,,AJ694)</f>
        <v>1.4104135229768423E-3</v>
      </c>
    </row>
    <row r="694" spans="35:37" ht="11.25" customHeight="1" x14ac:dyDescent="0.2">
      <c r="AI694" s="198" t="s">
        <v>134</v>
      </c>
      <c r="AJ694" s="156">
        <f>_xll.qlCalendarAdvance("TARGET",AJ693,AI694,"mf")</f>
        <v>43802</v>
      </c>
      <c r="AK694" s="201">
        <f>_xll.xlShmInterpRateFwd(curveName,AJ694,,,AJ695)</f>
        <v>1.4144486264598376E-3</v>
      </c>
    </row>
    <row r="695" spans="35:37" ht="11.25" customHeight="1" x14ac:dyDescent="0.2">
      <c r="AI695" s="198" t="s">
        <v>134</v>
      </c>
      <c r="AJ695" s="156">
        <f>_xll.qlCalendarAdvance("TARGET",AJ694,AI695,"mf")</f>
        <v>43803</v>
      </c>
      <c r="AK695" s="201">
        <f>_xll.xlShmInterpRateFwd(curveName,AJ695,,,AJ696)</f>
        <v>1.4184408250537397E-3</v>
      </c>
    </row>
    <row r="696" spans="35:37" ht="11.25" customHeight="1" x14ac:dyDescent="0.2">
      <c r="AI696" s="198" t="s">
        <v>134</v>
      </c>
      <c r="AJ696" s="156">
        <f>_xll.qlCalendarAdvance("TARGET",AJ695,AI696,"mf")</f>
        <v>43804</v>
      </c>
      <c r="AK696" s="201">
        <f>_xll.xlShmInterpRateFwd(curveName,AJ696,,,AJ697)</f>
        <v>1.4223899640777007E-3</v>
      </c>
    </row>
    <row r="697" spans="35:37" ht="11.25" customHeight="1" x14ac:dyDescent="0.2">
      <c r="AI697" s="198" t="s">
        <v>134</v>
      </c>
      <c r="AJ697" s="156">
        <f>_xll.qlCalendarAdvance("TARGET",AJ696,AI697,"mf")</f>
        <v>43805</v>
      </c>
      <c r="AK697" s="201">
        <f>_xll.xlShmInterpRateFwd(curveName,AJ697,,,AJ698)</f>
        <v>1.4301495411277098E-3</v>
      </c>
    </row>
    <row r="698" spans="35:37" ht="11.25" customHeight="1" x14ac:dyDescent="0.2">
      <c r="AI698" s="198" t="s">
        <v>134</v>
      </c>
      <c r="AJ698" s="156">
        <f>_xll.qlCalendarAdvance("TARGET",AJ697,AI698,"mf")</f>
        <v>43808</v>
      </c>
      <c r="AK698" s="201">
        <f>_xll.xlShmInterpRateFwd(curveName,AJ698,,,AJ699)</f>
        <v>1.4377528334107534E-3</v>
      </c>
    </row>
    <row r="699" spans="35:37" ht="11.25" customHeight="1" x14ac:dyDescent="0.2">
      <c r="AI699" s="198" t="s">
        <v>134</v>
      </c>
      <c r="AJ699" s="156">
        <f>_xll.qlCalendarAdvance("TARGET",AJ698,AI699,"mf")</f>
        <v>43809</v>
      </c>
      <c r="AK699" s="201">
        <f>_xll.xlShmInterpRateFwd(curveName,AJ699,,,AJ700)</f>
        <v>1.4414843561964521E-3</v>
      </c>
    </row>
    <row r="700" spans="35:37" ht="11.25" customHeight="1" x14ac:dyDescent="0.2">
      <c r="AI700" s="198" t="s">
        <v>134</v>
      </c>
      <c r="AJ700" s="156">
        <f>_xll.qlCalendarAdvance("TARGET",AJ699,AI700,"mf")</f>
        <v>43810</v>
      </c>
      <c r="AK700" s="201">
        <f>_xll.xlShmInterpRateFwd(curveName,AJ700,,,AJ701)</f>
        <v>1.4451718920163901E-3</v>
      </c>
    </row>
    <row r="701" spans="35:37" ht="11.25" customHeight="1" x14ac:dyDescent="0.2">
      <c r="AI701" s="198" t="s">
        <v>134</v>
      </c>
      <c r="AJ701" s="156">
        <f>_xll.qlCalendarAdvance("TARGET",AJ700,AI701,"mf")</f>
        <v>43811</v>
      </c>
      <c r="AK701" s="201">
        <f>_xll.xlShmInterpRateFwd(curveName,AJ701,,,AJ702)</f>
        <v>1.448815286149323E-3</v>
      </c>
    </row>
    <row r="702" spans="35:37" ht="11.25" customHeight="1" x14ac:dyDescent="0.2">
      <c r="AI702" s="198" t="s">
        <v>134</v>
      </c>
      <c r="AJ702" s="156">
        <f>_xll.qlCalendarAdvance("TARGET",AJ701,AI702,"mf")</f>
        <v>43812</v>
      </c>
      <c r="AK702" s="201">
        <f>_xll.xlShmInterpRateFwd(curveName,AJ702,,,AJ703)</f>
        <v>1.4559599707409136E-3</v>
      </c>
    </row>
    <row r="703" spans="35:37" ht="11.25" customHeight="1" x14ac:dyDescent="0.2">
      <c r="AI703" s="198" t="s">
        <v>134</v>
      </c>
      <c r="AJ703" s="156">
        <f>_xll.qlCalendarAdvance("TARGET",AJ702,AI703,"mf")</f>
        <v>43815</v>
      </c>
      <c r="AK703" s="201">
        <f>_xll.xlShmInterpRateFwd(curveName,AJ703,,,AJ704)</f>
        <v>1.4629443556417689E-3</v>
      </c>
    </row>
    <row r="704" spans="35:37" ht="11.25" customHeight="1" x14ac:dyDescent="0.2">
      <c r="AI704" s="198" t="s">
        <v>134</v>
      </c>
      <c r="AJ704" s="156">
        <f>_xll.qlCalendarAdvance("TARGET",AJ703,AI704,"mf")</f>
        <v>43816</v>
      </c>
      <c r="AK704" s="201">
        <f>_xll.xlShmInterpRateFwd(curveName,AJ704,,,AJ705)</f>
        <v>1.4663647233178251E-3</v>
      </c>
    </row>
    <row r="705" spans="35:37" ht="11.25" customHeight="1" x14ac:dyDescent="0.2">
      <c r="AI705" s="198" t="s">
        <v>134</v>
      </c>
      <c r="AJ705" s="156">
        <f>_xll.qlCalendarAdvance("TARGET",AJ704,AI705,"mf")</f>
        <v>43817</v>
      </c>
      <c r="AK705" s="201">
        <f>_xll.xlShmInterpRateFwd(curveName,AJ705,,,AJ706)</f>
        <v>1.469754121971081E-3</v>
      </c>
    </row>
    <row r="706" spans="35:37" ht="11.25" customHeight="1" x14ac:dyDescent="0.2">
      <c r="AI706" s="198" t="s">
        <v>134</v>
      </c>
      <c r="AJ706" s="156">
        <f>_xll.qlCalendarAdvance("TARGET",AJ705,AI706,"mf")</f>
        <v>43818</v>
      </c>
      <c r="AK706" s="201">
        <f>_xll.xlShmInterpRateFwd(curveName,AJ706,,,AJ707)</f>
        <v>1.4731689087612476E-3</v>
      </c>
    </row>
    <row r="707" spans="35:37" ht="11.25" customHeight="1" x14ac:dyDescent="0.2">
      <c r="AI707" s="198" t="s">
        <v>134</v>
      </c>
      <c r="AJ707" s="156">
        <f>_xll.qlCalendarAdvance("TARGET",AJ706,AI707,"mf")</f>
        <v>43819</v>
      </c>
      <c r="AK707" s="201">
        <f>_xll.xlShmInterpRateFwd(curveName,AJ707,,,AJ708)</f>
        <v>1.4801369248537693E-3</v>
      </c>
    </row>
    <row r="708" spans="35:37" ht="11.25" customHeight="1" x14ac:dyDescent="0.2">
      <c r="AI708" s="198" t="s">
        <v>134</v>
      </c>
      <c r="AJ708" s="156">
        <f>_xll.qlCalendarAdvance("TARGET",AJ707,AI708,"mf")</f>
        <v>43822</v>
      </c>
      <c r="AK708" s="201">
        <f>_xll.xlShmInterpRateFwd(curveName,AJ708,,,AJ709)</f>
        <v>1.4872262822056739E-3</v>
      </c>
    </row>
    <row r="709" spans="35:37" ht="11.25" customHeight="1" x14ac:dyDescent="0.2">
      <c r="AI709" s="198" t="s">
        <v>134</v>
      </c>
      <c r="AJ709" s="156">
        <f>_xll.qlCalendarAdvance("TARGET",AJ708,AI709,"mf")</f>
        <v>43823</v>
      </c>
      <c r="AK709" s="201">
        <f>_xll.xlShmInterpRateFwd(curveName,AJ709,,,AJ710)</f>
        <v>1.4945161358684478E-3</v>
      </c>
    </row>
    <row r="710" spans="35:37" ht="11.25" customHeight="1" x14ac:dyDescent="0.2">
      <c r="AI710" s="198" t="s">
        <v>134</v>
      </c>
      <c r="AJ710" s="156">
        <f>_xll.qlCalendarAdvance("TARGET",AJ709,AI710,"mf")</f>
        <v>43826</v>
      </c>
      <c r="AK710" s="201">
        <f>_xll.xlShmInterpRateFwd(curveName,AJ710,,,AJ711)</f>
        <v>1.5057275613203234E-3</v>
      </c>
    </row>
    <row r="711" spans="35:37" ht="11.25" customHeight="1" x14ac:dyDescent="0.2">
      <c r="AI711" s="198" t="s">
        <v>134</v>
      </c>
      <c r="AJ711" s="156">
        <f>_xll.qlCalendarAdvance("TARGET",AJ710,AI711,"mf")</f>
        <v>43829</v>
      </c>
      <c r="AK711" s="201">
        <f>_xll.xlShmInterpRateFwd(curveName,AJ711,,,AJ712)</f>
        <v>1.5133877506000111E-3</v>
      </c>
    </row>
    <row r="712" spans="35:37" ht="11.25" customHeight="1" x14ac:dyDescent="0.2">
      <c r="AI712" s="198" t="s">
        <v>134</v>
      </c>
      <c r="AJ712" s="156">
        <f>_xll.qlCalendarAdvance("TARGET",AJ711,AI712,"mf")</f>
        <v>43830</v>
      </c>
      <c r="AK712" s="201">
        <f>_xll.xlShmInterpRateFwd(curveName,AJ712,,,AJ713)</f>
        <v>1.5192654791162704E-3</v>
      </c>
    </row>
    <row r="713" spans="35:37" ht="11.25" customHeight="1" x14ac:dyDescent="0.2">
      <c r="AI713" s="198" t="s">
        <v>134</v>
      </c>
      <c r="AJ713" s="156">
        <f>_xll.qlCalendarAdvance("TARGET",AJ712,AI713,"mf")</f>
        <v>43832</v>
      </c>
      <c r="AK713" s="201">
        <f>_xll.xlShmInterpRateFwd(curveName,AJ713,,,AJ714)</f>
        <v>1.5252206951744405E-3</v>
      </c>
    </row>
    <row r="714" spans="35:37" ht="11.25" customHeight="1" x14ac:dyDescent="0.2">
      <c r="AI714" s="198" t="s">
        <v>134</v>
      </c>
      <c r="AJ714" s="156">
        <f>_xll.qlCalendarAdvance("TARGET",AJ713,AI714,"mf")</f>
        <v>43833</v>
      </c>
      <c r="AK714" s="201">
        <f>_xll.xlShmInterpRateFwd(curveName,AJ714,,,AJ715)</f>
        <v>1.5333405312604879E-3</v>
      </c>
    </row>
    <row r="715" spans="35:37" ht="11.25" customHeight="1" x14ac:dyDescent="0.2">
      <c r="AI715" s="198" t="s">
        <v>134</v>
      </c>
      <c r="AJ715" s="156">
        <f>_xll.qlCalendarAdvance("TARGET",AJ714,AI715,"mf")</f>
        <v>43836</v>
      </c>
      <c r="AK715" s="201">
        <f>_xll.xlShmInterpRateFwd(curveName,AJ715,,,AJ716)</f>
        <v>1.5415892833742523E-3</v>
      </c>
    </row>
    <row r="716" spans="35:37" ht="11.25" customHeight="1" x14ac:dyDescent="0.2">
      <c r="AI716" s="198" t="s">
        <v>134</v>
      </c>
      <c r="AJ716" s="156">
        <f>_xll.qlCalendarAdvance("TARGET",AJ715,AI716,"mf")</f>
        <v>43837</v>
      </c>
      <c r="AK716" s="201">
        <f>_xll.xlShmInterpRateFwd(curveName,AJ716,,,AJ717)</f>
        <v>1.5457882323613795E-3</v>
      </c>
    </row>
    <row r="717" spans="35:37" ht="11.25" customHeight="1" x14ac:dyDescent="0.2">
      <c r="AI717" s="198" t="s">
        <v>134</v>
      </c>
      <c r="AJ717" s="156">
        <f>_xll.qlCalendarAdvance("TARGET",AJ716,AI717,"mf")</f>
        <v>43838</v>
      </c>
      <c r="AK717" s="201">
        <f>_xll.xlShmInterpRateFwd(curveName,AJ717,,,AJ718)</f>
        <v>1.550030264514542E-3</v>
      </c>
    </row>
    <row r="718" spans="35:37" ht="11.25" customHeight="1" x14ac:dyDescent="0.2">
      <c r="AI718" s="198" t="s">
        <v>134</v>
      </c>
      <c r="AJ718" s="156">
        <f>_xll.qlCalendarAdvance("TARGET",AJ717,AI718,"mf")</f>
        <v>43839</v>
      </c>
      <c r="AK718" s="201">
        <f>_xll.xlShmInterpRateFwd(curveName,AJ718,,,AJ719)</f>
        <v>1.5543155608551537E-3</v>
      </c>
    </row>
    <row r="719" spans="35:37" ht="11.25" customHeight="1" x14ac:dyDescent="0.2">
      <c r="AI719" s="198" t="s">
        <v>134</v>
      </c>
      <c r="AJ719" s="156">
        <f>_xll.qlCalendarAdvance("TARGET",AJ718,AI719,"mf")</f>
        <v>43840</v>
      </c>
      <c r="AK719" s="201">
        <f>_xll.xlShmInterpRateFwd(curveName,AJ719,,,AJ720)</f>
        <v>1.5630379665232594E-3</v>
      </c>
    </row>
    <row r="720" spans="35:37" ht="11.25" customHeight="1" x14ac:dyDescent="0.2">
      <c r="AI720" s="198" t="s">
        <v>134</v>
      </c>
      <c r="AJ720" s="156">
        <f>_xll.qlCalendarAdvance("TARGET",AJ719,AI720,"mf")</f>
        <v>43843</v>
      </c>
      <c r="AK720" s="201">
        <f>_xll.xlShmInterpRateFwd(curveName,AJ720,,,AJ721)</f>
        <v>1.5718930109939887E-3</v>
      </c>
    </row>
    <row r="721" spans="35:37" ht="11.25" customHeight="1" x14ac:dyDescent="0.2">
      <c r="AI721" s="198" t="s">
        <v>134</v>
      </c>
      <c r="AJ721" s="156">
        <f>_xll.qlCalendarAdvance("TARGET",AJ720,AI721,"mf")</f>
        <v>43844</v>
      </c>
      <c r="AK721" s="201">
        <f>_xll.xlShmInterpRateFwd(curveName,AJ721,,,AJ722)</f>
        <v>1.5763973454183007E-3</v>
      </c>
    </row>
    <row r="722" spans="35:37" ht="11.25" customHeight="1" x14ac:dyDescent="0.2">
      <c r="AI722" s="198" t="s">
        <v>134</v>
      </c>
      <c r="AJ722" s="156">
        <f>_xll.qlCalendarAdvance("TARGET",AJ721,AI722,"mf")</f>
        <v>43845</v>
      </c>
      <c r="AK722" s="201">
        <f>_xll.xlShmInterpRateFwd(curveName,AJ722,,,AJ723)</f>
        <v>1.5809460310105565E-3</v>
      </c>
    </row>
    <row r="723" spans="35:37" ht="11.25" customHeight="1" x14ac:dyDescent="0.2">
      <c r="AI723" s="198" t="s">
        <v>134</v>
      </c>
      <c r="AJ723" s="156">
        <f>_xll.qlCalendarAdvance("TARGET",AJ722,AI723,"mf")</f>
        <v>43846</v>
      </c>
      <c r="AK723" s="201">
        <f>_xll.xlShmInterpRateFwd(curveName,AJ723,,,AJ724)</f>
        <v>1.5855392486709432E-3</v>
      </c>
    </row>
    <row r="724" spans="35:37" ht="11.25" customHeight="1" x14ac:dyDescent="0.2">
      <c r="AI724" s="198" t="s">
        <v>134</v>
      </c>
      <c r="AJ724" s="156">
        <f>_xll.qlCalendarAdvance("TARGET",AJ723,AI724,"mf")</f>
        <v>43847</v>
      </c>
      <c r="AK724" s="201">
        <f>_xll.xlShmInterpRateFwd(curveName,AJ724,,,AJ725)</f>
        <v>1.5948819992620147E-3</v>
      </c>
    </row>
    <row r="725" spans="35:37" ht="11.25" customHeight="1" x14ac:dyDescent="0.2">
      <c r="AI725" s="198" t="s">
        <v>134</v>
      </c>
      <c r="AJ725" s="156">
        <f>_xll.qlCalendarAdvance("TARGET",AJ724,AI725,"mf")</f>
        <v>43850</v>
      </c>
      <c r="AK725" s="201">
        <f>_xll.xlShmInterpRateFwd(curveName,AJ725,,,AJ726)</f>
        <v>1.6043610640778356E-3</v>
      </c>
    </row>
    <row r="726" spans="35:37" ht="11.25" customHeight="1" x14ac:dyDescent="0.2">
      <c r="AI726" s="198" t="s">
        <v>134</v>
      </c>
      <c r="AJ726" s="156">
        <f>_xll.qlCalendarAdvance("TARGET",AJ725,AI726,"mf")</f>
        <v>43851</v>
      </c>
      <c r="AK726" s="201">
        <f>_xll.xlShmInterpRateFwd(curveName,AJ726,,,AJ727)</f>
        <v>1.6091796598789556E-3</v>
      </c>
    </row>
    <row r="727" spans="35:37" ht="11.25" customHeight="1" x14ac:dyDescent="0.2">
      <c r="AI727" s="198" t="s">
        <v>134</v>
      </c>
      <c r="AJ727" s="156">
        <f>_xll.qlCalendarAdvance("TARGET",AJ726,AI727,"mf")</f>
        <v>43852</v>
      </c>
      <c r="AK727" s="201">
        <f>_xll.xlShmInterpRateFwd(curveName,AJ727,,,AJ728)</f>
        <v>1.6140438745282058E-3</v>
      </c>
    </row>
    <row r="728" spans="35:37" ht="11.25" customHeight="1" x14ac:dyDescent="0.2">
      <c r="AI728" s="198" t="s">
        <v>134</v>
      </c>
      <c r="AJ728" s="156">
        <f>_xll.qlCalendarAdvance("TARGET",AJ727,AI728,"mf")</f>
        <v>43853</v>
      </c>
      <c r="AK728" s="201">
        <f>_xll.xlShmInterpRateFwd(curveName,AJ728,,,AJ729)</f>
        <v>1.6189538894529423E-3</v>
      </c>
    </row>
    <row r="729" spans="35:37" ht="11.25" customHeight="1" x14ac:dyDescent="0.2">
      <c r="AI729" s="198" t="s">
        <v>134</v>
      </c>
      <c r="AJ729" s="156">
        <f>_xll.qlCalendarAdvance("TARGET",AJ728,AI729,"mf")</f>
        <v>43854</v>
      </c>
      <c r="AK729" s="201">
        <f>_xll.xlShmInterpRateFwd(curveName,AJ729,,,AJ730)</f>
        <v>1.6289347616724498E-3</v>
      </c>
    </row>
    <row r="730" spans="35:37" ht="11.25" customHeight="1" x14ac:dyDescent="0.2">
      <c r="AI730" s="198" t="s">
        <v>134</v>
      </c>
      <c r="AJ730" s="156">
        <f>_xll.qlCalendarAdvance("TARGET",AJ729,AI730,"mf")</f>
        <v>43857</v>
      </c>
      <c r="AK730" s="201">
        <f>_xll.xlShmInterpRateFwd(curveName,AJ730,,,AJ731)</f>
        <v>1.6390555733641708E-3</v>
      </c>
    </row>
    <row r="731" spans="35:37" ht="11.25" customHeight="1" x14ac:dyDescent="0.2">
      <c r="AI731" s="198" t="s">
        <v>134</v>
      </c>
      <c r="AJ731" s="156">
        <f>_xll.qlCalendarAdvance("TARGET",AJ730,AI731,"mf")</f>
        <v>43858</v>
      </c>
      <c r="AK731" s="201">
        <f>_xll.xlShmInterpRateFwd(curveName,AJ731,,,AJ732)</f>
        <v>1.6441973060131543E-3</v>
      </c>
    </row>
    <row r="732" spans="35:37" ht="11.25" customHeight="1" x14ac:dyDescent="0.2">
      <c r="AI732" s="198" t="s">
        <v>134</v>
      </c>
      <c r="AJ732" s="156">
        <f>_xll.qlCalendarAdvance("TARGET",AJ731,AI732,"mf")</f>
        <v>43859</v>
      </c>
      <c r="AK732" s="201">
        <f>_xll.xlShmInterpRateFwd(curveName,AJ732,,,AJ733)</f>
        <v>1.649385925800925E-3</v>
      </c>
    </row>
    <row r="733" spans="35:37" ht="11.25" customHeight="1" x14ac:dyDescent="0.2">
      <c r="AI733" s="198" t="s">
        <v>134</v>
      </c>
      <c r="AJ733" s="156">
        <f>_xll.qlCalendarAdvance("TARGET",AJ732,AI733,"mf")</f>
        <v>43860</v>
      </c>
      <c r="AK733" s="201">
        <f>_xll.xlShmInterpRateFwd(curveName,AJ733,,,AJ734)</f>
        <v>1.6546216137094674E-3</v>
      </c>
    </row>
    <row r="734" spans="35:37" ht="11.25" customHeight="1" x14ac:dyDescent="0.2">
      <c r="AI734" s="198" t="s">
        <v>134</v>
      </c>
      <c r="AJ734" s="156">
        <f>_xll.qlCalendarAdvance("TARGET",AJ733,AI734,"mf")</f>
        <v>43861</v>
      </c>
      <c r="AK734" s="201">
        <f>_xll.xlShmInterpRateFwd(curveName,AJ734,,,AJ735)</f>
        <v>1.6652583862849782E-3</v>
      </c>
    </row>
    <row r="735" spans="35:37" ht="11.25" customHeight="1" x14ac:dyDescent="0.2">
      <c r="AI735" s="198" t="s">
        <v>134</v>
      </c>
      <c r="AJ735" s="156">
        <f>_xll.qlCalendarAdvance("TARGET",AJ734,AI735,"mf")</f>
        <v>43864</v>
      </c>
      <c r="AK735" s="201">
        <f>_xll.xlShmInterpRateFwd(curveName,AJ735,,,AJ736)</f>
        <v>1.6760386691918026E-3</v>
      </c>
    </row>
    <row r="736" spans="35:37" ht="11.25" customHeight="1" x14ac:dyDescent="0.2">
      <c r="AI736" s="198" t="s">
        <v>134</v>
      </c>
      <c r="AJ736" s="156">
        <f>_xll.qlCalendarAdvance("TARGET",AJ735,AI736,"mf")</f>
        <v>43865</v>
      </c>
      <c r="AK736" s="201">
        <f>_xll.xlShmInterpRateFwd(curveName,AJ736,,,AJ737)</f>
        <v>1.6815124148674039E-3</v>
      </c>
    </row>
    <row r="737" spans="35:37" ht="11.25" customHeight="1" x14ac:dyDescent="0.2">
      <c r="AI737" s="198" t="s">
        <v>134</v>
      </c>
      <c r="AJ737" s="156">
        <f>_xll.qlCalendarAdvance("TARGET",AJ736,AI737,"mf")</f>
        <v>43866</v>
      </c>
      <c r="AK737" s="201">
        <f>_xll.xlShmInterpRateFwd(curveName,AJ737,,,AJ738)</f>
        <v>1.6870343154078962E-3</v>
      </c>
    </row>
    <row r="738" spans="35:37" ht="11.25" customHeight="1" x14ac:dyDescent="0.2">
      <c r="AI738" s="198" t="s">
        <v>134</v>
      </c>
      <c r="AJ738" s="156">
        <f>_xll.qlCalendarAdvance("TARGET",AJ737,AI738,"mf")</f>
        <v>43867</v>
      </c>
      <c r="AK738" s="201">
        <f>_xll.xlShmInterpRateFwd(curveName,AJ738,,,AJ739)</f>
        <v>1.6926045521198617E-3</v>
      </c>
    </row>
    <row r="739" spans="35:37" ht="11.25" customHeight="1" x14ac:dyDescent="0.2">
      <c r="AI739" s="198" t="s">
        <v>134</v>
      </c>
      <c r="AJ739" s="156">
        <f>_xll.qlCalendarAdvance("TARGET",AJ738,AI739,"mf")</f>
        <v>43868</v>
      </c>
      <c r="AK739" s="201">
        <f>_xll.xlShmInterpRateFwd(curveName,AJ739,,,AJ740)</f>
        <v>1.7039150057579712E-3</v>
      </c>
    </row>
    <row r="740" spans="35:37" ht="11.25" customHeight="1" x14ac:dyDescent="0.2">
      <c r="AI740" s="198" t="s">
        <v>134</v>
      </c>
      <c r="AJ740" s="156">
        <f>_xll.qlCalendarAdvance("TARGET",AJ739,AI740,"mf")</f>
        <v>43871</v>
      </c>
      <c r="AK740" s="201">
        <f>_xll.xlShmInterpRateFwd(curveName,AJ740,,,AJ741)</f>
        <v>1.7153724826423145E-3</v>
      </c>
    </row>
    <row r="741" spans="35:37" ht="11.25" customHeight="1" x14ac:dyDescent="0.2">
      <c r="AI741" s="198" t="s">
        <v>134</v>
      </c>
      <c r="AJ741" s="156">
        <f>_xll.qlCalendarAdvance("TARGET",AJ740,AI741,"mf")</f>
        <v>43872</v>
      </c>
      <c r="AK741" s="201">
        <f>_xll.xlShmInterpRateFwd(curveName,AJ741,,,AJ742)</f>
        <v>1.7211871169758731E-3</v>
      </c>
    </row>
    <row r="742" spans="35:37" ht="11.25" customHeight="1" x14ac:dyDescent="0.2">
      <c r="AI742" s="198" t="s">
        <v>134</v>
      </c>
      <c r="AJ742" s="156">
        <f>_xll.qlCalendarAdvance("TARGET",AJ741,AI742,"mf")</f>
        <v>43873</v>
      </c>
      <c r="AK742" s="201">
        <f>_xll.xlShmInterpRateFwd(curveName,AJ742,,,AJ743)</f>
        <v>1.7270511741870281E-3</v>
      </c>
    </row>
    <row r="743" spans="35:37" ht="11.25" customHeight="1" x14ac:dyDescent="0.2">
      <c r="AI743" s="198" t="s">
        <v>134</v>
      </c>
      <c r="AJ743" s="156">
        <f>_xll.qlCalendarAdvance("TARGET",AJ742,AI743,"mf")</f>
        <v>43874</v>
      </c>
      <c r="AK743" s="201">
        <f>_xll.xlShmInterpRateFwd(curveName,AJ743,,,AJ744)</f>
        <v>1.732964835501749E-3</v>
      </c>
    </row>
    <row r="744" spans="35:37" ht="11.25" customHeight="1" x14ac:dyDescent="0.2">
      <c r="AI744" s="198" t="s">
        <v>134</v>
      </c>
      <c r="AJ744" s="156">
        <f>_xll.qlCalendarAdvance("TARGET",AJ743,AI744,"mf")</f>
        <v>43875</v>
      </c>
      <c r="AK744" s="201">
        <f>_xll.xlShmInterpRateFwd(curveName,AJ744,,,AJ745)</f>
        <v>1.7449667529012677E-3</v>
      </c>
    </row>
    <row r="745" spans="35:37" ht="11.25" customHeight="1" x14ac:dyDescent="0.2">
      <c r="AI745" s="198" t="s">
        <v>134</v>
      </c>
      <c r="AJ745" s="156">
        <f>_xll.qlCalendarAdvance("TARGET",AJ744,AI745,"mf")</f>
        <v>43878</v>
      </c>
      <c r="AK745" s="201">
        <f>_xll.xlShmInterpRateFwd(curveName,AJ745,,,AJ746)</f>
        <v>1.7571191443727793E-3</v>
      </c>
    </row>
    <row r="746" spans="35:37" ht="11.25" customHeight="1" x14ac:dyDescent="0.2">
      <c r="AI746" s="198" t="s">
        <v>134</v>
      </c>
      <c r="AJ746" s="156">
        <f>_xll.qlCalendarAdvance("TARGET",AJ745,AI746,"mf")</f>
        <v>43879</v>
      </c>
      <c r="AK746" s="201">
        <f>_xll.xlShmInterpRateFwd(curveName,AJ746,,,AJ747)</f>
        <v>1.7632835432598352E-3</v>
      </c>
    </row>
    <row r="747" spans="35:37" ht="11.25" customHeight="1" x14ac:dyDescent="0.2">
      <c r="AI747" s="198" t="s">
        <v>134</v>
      </c>
      <c r="AJ747" s="156">
        <f>_xll.qlCalendarAdvance("TARGET",AJ746,AI747,"mf")</f>
        <v>43880</v>
      </c>
      <c r="AK747" s="201">
        <f>_xll.xlShmInterpRateFwd(curveName,AJ747,,,AJ748)</f>
        <v>1.7694986329187268E-3</v>
      </c>
    </row>
    <row r="748" spans="35:37" ht="11.25" customHeight="1" x14ac:dyDescent="0.2">
      <c r="AI748" s="198" t="s">
        <v>134</v>
      </c>
      <c r="AJ748" s="156">
        <f>_xll.qlCalendarAdvance("TARGET",AJ747,AI748,"mf")</f>
        <v>43881</v>
      </c>
      <c r="AK748" s="201">
        <f>_xll.xlShmInterpRateFwd(curveName,AJ748,,,AJ749)</f>
        <v>1.7757645947379748E-3</v>
      </c>
    </row>
    <row r="749" spans="35:37" ht="11.25" customHeight="1" x14ac:dyDescent="0.2">
      <c r="AI749" s="198" t="s">
        <v>134</v>
      </c>
      <c r="AJ749" s="156">
        <f>_xll.qlCalendarAdvance("TARGET",AJ748,AI749,"mf")</f>
        <v>43882</v>
      </c>
      <c r="AK749" s="201">
        <f>_xll.xlShmInterpRateFwd(curveName,AJ749,,,AJ750)</f>
        <v>1.7884757608489068E-3</v>
      </c>
    </row>
    <row r="750" spans="35:37" ht="11.25" customHeight="1" x14ac:dyDescent="0.2">
      <c r="AI750" s="198" t="s">
        <v>134</v>
      </c>
      <c r="AJ750" s="156">
        <f>_xll.qlCalendarAdvance("TARGET",AJ749,AI750,"mf")</f>
        <v>43885</v>
      </c>
      <c r="AK750" s="201">
        <f>_xll.xlShmInterpRateFwd(curveName,AJ750,,,AJ751)</f>
        <v>1.8013407853127684E-3</v>
      </c>
    </row>
    <row r="751" spans="35:37" ht="11.25" customHeight="1" x14ac:dyDescent="0.2">
      <c r="AI751" s="198" t="s">
        <v>134</v>
      </c>
      <c r="AJ751" s="156">
        <f>_xll.qlCalendarAdvance("TARGET",AJ750,AI751,"mf")</f>
        <v>43886</v>
      </c>
      <c r="AK751" s="201">
        <f>_xll.xlShmInterpRateFwd(curveName,AJ751,,,AJ752)</f>
        <v>1.8078638244684788E-3</v>
      </c>
    </row>
    <row r="752" spans="35:37" ht="11.25" customHeight="1" x14ac:dyDescent="0.2">
      <c r="AI752" s="198" t="s">
        <v>134</v>
      </c>
      <c r="AJ752" s="156">
        <f>_xll.qlCalendarAdvance("TARGET",AJ751,AI752,"mf")</f>
        <v>43887</v>
      </c>
      <c r="AK752" s="201">
        <f>_xll.xlShmInterpRateFwd(curveName,AJ752,,,AJ753)</f>
        <v>1.8144388226582506E-3</v>
      </c>
    </row>
    <row r="753" spans="35:37" ht="11.25" customHeight="1" x14ac:dyDescent="0.2">
      <c r="AI753" s="198" t="s">
        <v>134</v>
      </c>
      <c r="AJ753" s="156">
        <f>_xll.qlCalendarAdvance("TARGET",AJ752,AI753,"mf")</f>
        <v>43888</v>
      </c>
      <c r="AK753" s="201">
        <f>_xll.xlShmInterpRateFwd(curveName,AJ753,,,AJ754)</f>
        <v>1.8210659607037563E-3</v>
      </c>
    </row>
    <row r="754" spans="35:37" ht="11.25" customHeight="1" x14ac:dyDescent="0.2">
      <c r="AI754" s="198" t="s">
        <v>134</v>
      </c>
      <c r="AJ754" s="156">
        <f>_xll.qlCalendarAdvance("TARGET",AJ753,AI754,"mf")</f>
        <v>43889</v>
      </c>
      <c r="AK754" s="201">
        <f>_xll.xlShmInterpRateFwd(curveName,AJ754,,,AJ755)</f>
        <v>1.8395302017378784E-3</v>
      </c>
    </row>
    <row r="755" spans="35:37" ht="11.25" customHeight="1" x14ac:dyDescent="0.2">
      <c r="AI755" s="198" t="s">
        <v>134</v>
      </c>
      <c r="AJ755" s="156">
        <f>_xll.qlCalendarAdvance("TARGET",AJ754,AI755,"mf")</f>
        <v>43892</v>
      </c>
      <c r="AK755" s="201">
        <f>_xll.xlShmInterpRateFwd(curveName,AJ755,,,AJ756)</f>
        <v>1.848099536389005E-3</v>
      </c>
    </row>
    <row r="756" spans="35:37" ht="11.25" customHeight="1" x14ac:dyDescent="0.2">
      <c r="AI756" s="198" t="s">
        <v>134</v>
      </c>
      <c r="AJ756" s="156">
        <f>_xll.qlCalendarAdvance("TARGET",AJ755,AI756,"mf")</f>
        <v>43893</v>
      </c>
      <c r="AK756" s="201">
        <f>_xll.xlShmInterpRateFwd(curveName,AJ756,,,AJ757)</f>
        <v>1.8549900918356341E-3</v>
      </c>
    </row>
    <row r="757" spans="35:37" ht="11.25" customHeight="1" x14ac:dyDescent="0.2">
      <c r="AI757" s="198" t="s">
        <v>134</v>
      </c>
      <c r="AJ757" s="156">
        <f>_xll.qlCalendarAdvance("TARGET",AJ756,AI757,"mf")</f>
        <v>43894</v>
      </c>
      <c r="AK757" s="201">
        <f>_xll.xlShmInterpRateFwd(curveName,AJ757,,,AJ758)</f>
        <v>1.861933874095716E-3</v>
      </c>
    </row>
    <row r="758" spans="35:37" ht="11.25" customHeight="1" x14ac:dyDescent="0.2">
      <c r="AI758" s="198" t="s">
        <v>134</v>
      </c>
      <c r="AJ758" s="156">
        <f>_xll.qlCalendarAdvance("TARGET",AJ757,AI758,"mf")</f>
        <v>43895</v>
      </c>
      <c r="AK758" s="201">
        <f>_xll.xlShmInterpRateFwd(curveName,AJ758,,,AJ759)</f>
        <v>1.8689310644371903E-3</v>
      </c>
    </row>
    <row r="759" spans="35:37" ht="11.25" customHeight="1" x14ac:dyDescent="0.2">
      <c r="AI759" s="198" t="s">
        <v>134</v>
      </c>
      <c r="AJ759" s="156">
        <f>_xll.qlCalendarAdvance("TARGET",AJ758,AI759,"mf")</f>
        <v>43896</v>
      </c>
      <c r="AK759" s="201">
        <f>_xll.xlShmInterpRateFwd(curveName,AJ759,,,AJ760)</f>
        <v>1.8831140927612537E-3</v>
      </c>
    </row>
    <row r="760" spans="35:37" ht="11.25" customHeight="1" x14ac:dyDescent="0.2">
      <c r="AI760" s="198" t="s">
        <v>134</v>
      </c>
      <c r="AJ760" s="156">
        <f>_xll.qlCalendarAdvance("TARGET",AJ759,AI760,"mf")</f>
        <v>43899</v>
      </c>
      <c r="AK760" s="201">
        <f>_xll.xlShmInterpRateFwd(curveName,AJ760,,,AJ761)</f>
        <v>1.8974575286554692E-3</v>
      </c>
    </row>
    <row r="761" spans="35:37" ht="11.25" customHeight="1" x14ac:dyDescent="0.2">
      <c r="AI761" s="198" t="s">
        <v>134</v>
      </c>
      <c r="AJ761" s="156">
        <f>_xll.qlCalendarAdvance("TARGET",AJ760,AI761,"mf")</f>
        <v>43900</v>
      </c>
      <c r="AK761" s="201">
        <f>_xll.xlShmInterpRateFwd(curveName,AJ761,,,AJ762)</f>
        <v>1.9047244762373397E-3</v>
      </c>
    </row>
    <row r="762" spans="35:37" ht="11.25" customHeight="1" x14ac:dyDescent="0.2">
      <c r="AI762" s="198" t="s">
        <v>134</v>
      </c>
      <c r="AJ762" s="156">
        <f>_xll.qlCalendarAdvance("TARGET",AJ761,AI762,"mf")</f>
        <v>43901</v>
      </c>
      <c r="AK762" s="201">
        <f>_xll.xlShmInterpRateFwd(curveName,AJ762,,,AJ763)</f>
        <v>1.9120459186183008E-3</v>
      </c>
    </row>
    <row r="763" spans="35:37" ht="11.25" customHeight="1" x14ac:dyDescent="0.2">
      <c r="AI763" s="198" t="s">
        <v>134</v>
      </c>
      <c r="AJ763" s="156">
        <f>_xll.qlCalendarAdvance("TARGET",AJ762,AI763,"mf")</f>
        <v>43902</v>
      </c>
      <c r="AK763" s="201">
        <f>_xll.xlShmInterpRateFwd(curveName,AJ763,,,AJ764)</f>
        <v>1.9194220369452542E-3</v>
      </c>
    </row>
    <row r="764" spans="35:37" ht="11.25" customHeight="1" x14ac:dyDescent="0.2">
      <c r="AI764" s="198" t="s">
        <v>134</v>
      </c>
      <c r="AJ764" s="156">
        <f>_xll.qlCalendarAdvance("TARGET",AJ763,AI764,"mf")</f>
        <v>43903</v>
      </c>
      <c r="AK764" s="201">
        <f>_xll.xlShmInterpRateFwd(curveName,AJ764,,,AJ765)</f>
        <v>1.9343676841117861E-3</v>
      </c>
    </row>
    <row r="765" spans="35:37" ht="11.25" customHeight="1" x14ac:dyDescent="0.2">
      <c r="AI765" s="198" t="s">
        <v>134</v>
      </c>
      <c r="AJ765" s="156">
        <f>_xll.qlCalendarAdvance("TARGET",AJ764,AI765,"mf")</f>
        <v>43906</v>
      </c>
      <c r="AK765" s="201">
        <f>_xll.xlShmInterpRateFwd(curveName,AJ765,,,AJ766)</f>
        <v>1.9494768933426617E-3</v>
      </c>
    </row>
    <row r="766" spans="35:37" ht="11.25" customHeight="1" x14ac:dyDescent="0.2">
      <c r="AI766" s="198" t="s">
        <v>134</v>
      </c>
      <c r="AJ766" s="156">
        <f>_xll.qlCalendarAdvance("TARGET",AJ765,AI766,"mf")</f>
        <v>43907</v>
      </c>
      <c r="AK766" s="201">
        <f>_xll.xlShmInterpRateFwd(curveName,AJ766,,,AJ767)</f>
        <v>1.9571291088489933E-3</v>
      </c>
    </row>
    <row r="767" spans="35:37" ht="11.25" customHeight="1" x14ac:dyDescent="0.2">
      <c r="AI767" s="198" t="s">
        <v>134</v>
      </c>
      <c r="AJ767" s="156">
        <f>_xll.qlCalendarAdvance("TARGET",AJ766,AI767,"mf")</f>
        <v>43908</v>
      </c>
      <c r="AK767" s="201">
        <f>_xll.xlShmInterpRateFwd(curveName,AJ767,,,AJ768)</f>
        <v>1.9648370871843883E-3</v>
      </c>
    </row>
    <row r="768" spans="35:37" ht="11.25" customHeight="1" x14ac:dyDescent="0.2">
      <c r="AI768" s="198" t="s">
        <v>134</v>
      </c>
      <c r="AJ768" s="156">
        <f>_xll.qlCalendarAdvance("TARGET",AJ767,AI768,"mf")</f>
        <v>43909</v>
      </c>
      <c r="AK768" s="201">
        <f>_xll.xlShmInterpRateFwd(curveName,AJ768,,,AJ769)</f>
        <v>1.9726010095773541E-3</v>
      </c>
    </row>
    <row r="769" spans="35:37" ht="11.25" customHeight="1" x14ac:dyDescent="0.2">
      <c r="AI769" s="198" t="s">
        <v>134</v>
      </c>
      <c r="AJ769" s="156">
        <f>_xll.qlCalendarAdvance("TARGET",AJ768,AI769,"mf")</f>
        <v>43910</v>
      </c>
      <c r="AK769" s="201">
        <f>_xll.xlShmInterpRateFwd(curveName,AJ769,,,AJ770)</f>
        <v>1.9882464258660095E-3</v>
      </c>
    </row>
    <row r="770" spans="35:37" ht="11.25" customHeight="1" x14ac:dyDescent="0.2">
      <c r="AI770" s="198" t="s">
        <v>134</v>
      </c>
      <c r="AJ770" s="156">
        <f>_xll.qlCalendarAdvance("TARGET",AJ769,AI770,"mf")</f>
        <v>43913</v>
      </c>
      <c r="AK770" s="201">
        <f>_xll.xlShmInterpRateFwd(curveName,AJ770,,,AJ771)</f>
        <v>2.0038877037463049E-3</v>
      </c>
    </row>
    <row r="771" spans="35:37" ht="11.25" customHeight="1" x14ac:dyDescent="0.2">
      <c r="AI771" s="198" t="s">
        <v>134</v>
      </c>
      <c r="AJ771" s="156">
        <f>_xll.qlCalendarAdvance("TARGET",AJ770,AI771,"mf")</f>
        <v>43914</v>
      </c>
      <c r="AK771" s="201">
        <f>_xll.xlShmInterpRateFwd(curveName,AJ771,,,AJ772)</f>
        <v>2.011718020348878E-3</v>
      </c>
    </row>
    <row r="772" spans="35:37" ht="11.25" customHeight="1" x14ac:dyDescent="0.2">
      <c r="AI772" s="198" t="s">
        <v>134</v>
      </c>
      <c r="AJ772" s="156">
        <f>_xll.qlCalendarAdvance("TARGET",AJ771,AI772,"mf")</f>
        <v>43915</v>
      </c>
      <c r="AK772" s="201">
        <f>_xll.xlShmInterpRateFwd(curveName,AJ772,,,AJ773)</f>
        <v>2.0195508739019818E-3</v>
      </c>
    </row>
    <row r="773" spans="35:37" ht="11.25" customHeight="1" x14ac:dyDescent="0.2">
      <c r="AI773" s="198" t="s">
        <v>134</v>
      </c>
      <c r="AJ773" s="156">
        <f>_xll.qlCalendarAdvance("TARGET",AJ772,AI773,"mf")</f>
        <v>43916</v>
      </c>
      <c r="AK773" s="201">
        <f>_xll.xlShmInterpRateFwd(curveName,AJ773,,,AJ774)</f>
        <v>2.0273862502226871E-3</v>
      </c>
    </row>
    <row r="774" spans="35:37" ht="11.25" customHeight="1" x14ac:dyDescent="0.2">
      <c r="AI774" s="198" t="s">
        <v>134</v>
      </c>
      <c r="AJ774" s="156">
        <f>_xll.qlCalendarAdvance("TARGET",AJ773,AI774,"mf")</f>
        <v>43917</v>
      </c>
      <c r="AK774" s="201">
        <f>_xll.xlShmInterpRateFwd(curveName,AJ774,,,AJ775)</f>
        <v>2.043076779563589E-3</v>
      </c>
    </row>
    <row r="775" spans="35:37" ht="11.25" customHeight="1" x14ac:dyDescent="0.2">
      <c r="AI775" s="198" t="s">
        <v>134</v>
      </c>
      <c r="AJ775" s="156">
        <f>_xll.qlCalendarAdvance("TARGET",AJ774,AI775,"mf")</f>
        <v>43920</v>
      </c>
      <c r="AK775" s="201">
        <f>_xll.xlShmInterpRateFwd(curveName,AJ775,,,AJ776)</f>
        <v>2.0587527085595943E-3</v>
      </c>
    </row>
    <row r="776" spans="35:37" ht="11.25" customHeight="1" x14ac:dyDescent="0.2">
      <c r="AI776" s="198" t="s">
        <v>134</v>
      </c>
      <c r="AJ776" s="156">
        <f>_xll.qlCalendarAdvance("TARGET",AJ775,AI776,"mf")</f>
        <v>43921</v>
      </c>
      <c r="AK776" s="201">
        <f>_xll.xlShmInterpRateFwd(curveName,AJ776,,,AJ777)</f>
        <v>2.066600492174382E-3</v>
      </c>
    </row>
    <row r="777" spans="35:37" ht="11.25" customHeight="1" x14ac:dyDescent="0.2">
      <c r="AI777" s="198" t="s">
        <v>134</v>
      </c>
      <c r="AJ777" s="156">
        <f>_xll.qlCalendarAdvance("TARGET",AJ776,AI777,"mf")</f>
        <v>43922</v>
      </c>
      <c r="AK777" s="201">
        <f>_xll.xlShmInterpRateFwd(curveName,AJ777,,,AJ778)</f>
        <v>2.074450715850034E-3</v>
      </c>
    </row>
    <row r="778" spans="35:37" ht="11.25" customHeight="1" x14ac:dyDescent="0.2">
      <c r="AI778" s="198" t="s">
        <v>134</v>
      </c>
      <c r="AJ778" s="156">
        <f>_xll.qlCalendarAdvance("TARGET",AJ777,AI778,"mf")</f>
        <v>43923</v>
      </c>
      <c r="AK778" s="201">
        <f>_xll.xlShmInterpRateFwd(curveName,AJ778,,,AJ779)</f>
        <v>2.0823033654441278E-3</v>
      </c>
    </row>
    <row r="779" spans="35:37" ht="11.25" customHeight="1" x14ac:dyDescent="0.2">
      <c r="AI779" s="198" t="s">
        <v>134</v>
      </c>
      <c r="AJ779" s="156">
        <f>_xll.qlCalendarAdvance("TARGET",AJ778,AI779,"mf")</f>
        <v>43924</v>
      </c>
      <c r="AK779" s="201">
        <f>_xll.xlShmInterpRateFwd(curveName,AJ779,,,AJ780)</f>
        <v>2.0980287421508773E-3</v>
      </c>
    </row>
    <row r="780" spans="35:37" ht="11.25" customHeight="1" x14ac:dyDescent="0.2">
      <c r="AI780" s="198" t="s">
        <v>134</v>
      </c>
      <c r="AJ780" s="156">
        <f>_xll.qlCalendarAdvance("TARGET",AJ779,AI780,"mf")</f>
        <v>43927</v>
      </c>
      <c r="AK780" s="201">
        <f>_xll.xlShmInterpRateFwd(curveName,AJ780,,,AJ781)</f>
        <v>2.1137379488284434E-3</v>
      </c>
    </row>
    <row r="781" spans="35:37" ht="11.25" customHeight="1" x14ac:dyDescent="0.2">
      <c r="AI781" s="198" t="s">
        <v>134</v>
      </c>
      <c r="AJ781" s="156">
        <f>_xll.qlCalendarAdvance("TARGET",AJ780,AI781,"mf")</f>
        <v>43928</v>
      </c>
      <c r="AK781" s="201">
        <f>_xll.xlShmInterpRateFwd(curveName,AJ781,,,AJ782)</f>
        <v>2.1216025216326804E-3</v>
      </c>
    </row>
    <row r="782" spans="35:37" ht="11.25" customHeight="1" x14ac:dyDescent="0.2">
      <c r="AI782" s="198" t="s">
        <v>134</v>
      </c>
      <c r="AJ782" s="156">
        <f>_xll.qlCalendarAdvance("TARGET",AJ781,AI782,"mf")</f>
        <v>43929</v>
      </c>
      <c r="AK782" s="201">
        <f>_xll.xlShmInterpRateFwd(curveName,AJ782,,,AJ783)</f>
        <v>2.1294694376485274E-3</v>
      </c>
    </row>
    <row r="783" spans="35:37" ht="11.25" customHeight="1" x14ac:dyDescent="0.2">
      <c r="AI783" s="198" t="s">
        <v>134</v>
      </c>
      <c r="AJ783" s="156">
        <f>_xll.qlCalendarAdvance("TARGET",AJ782,AI783,"mf")</f>
        <v>43930</v>
      </c>
      <c r="AK783" s="201">
        <f>_xll.xlShmInterpRateFwd(curveName,AJ783,,,AJ784)</f>
        <v>2.1531117951746758E-3</v>
      </c>
    </row>
    <row r="784" spans="35:37" ht="11.25" customHeight="1" x14ac:dyDescent="0.2">
      <c r="AI784" s="198" t="s">
        <v>134</v>
      </c>
      <c r="AJ784" s="156">
        <f>_xll.qlCalendarAdvance("TARGET",AJ783,AI784,"mf")</f>
        <v>43935</v>
      </c>
      <c r="AK784" s="201">
        <f>_xll.xlShmInterpRateFwd(curveName,AJ784,,,AJ785)</f>
        <v>2.176719364285473E-3</v>
      </c>
    </row>
    <row r="785" spans="35:37" ht="11.25" customHeight="1" x14ac:dyDescent="0.2">
      <c r="AI785" s="198" t="s">
        <v>134</v>
      </c>
      <c r="AJ785" s="156">
        <f>_xll.qlCalendarAdvance("TARGET",AJ784,AI785,"mf")</f>
        <v>43936</v>
      </c>
      <c r="AK785" s="201">
        <f>_xll.xlShmInterpRateFwd(curveName,AJ785,,,AJ786)</f>
        <v>2.1846022948583768E-3</v>
      </c>
    </row>
    <row r="786" spans="35:37" ht="11.25" customHeight="1" x14ac:dyDescent="0.2">
      <c r="AI786" s="198" t="s">
        <v>134</v>
      </c>
      <c r="AJ786" s="156">
        <f>_xll.qlCalendarAdvance("TARGET",AJ785,AI786,"mf")</f>
        <v>43937</v>
      </c>
      <c r="AK786" s="201">
        <f>_xll.xlShmInterpRateFwd(curveName,AJ786,,,AJ787)</f>
        <v>2.1924874578131623E-3</v>
      </c>
    </row>
    <row r="787" spans="35:37" ht="11.25" customHeight="1" x14ac:dyDescent="0.2">
      <c r="AI787" s="198" t="s">
        <v>134</v>
      </c>
      <c r="AJ787" s="156">
        <f>_xll.qlCalendarAdvance("TARGET",AJ786,AI787,"mf")</f>
        <v>43938</v>
      </c>
      <c r="AK787" s="201">
        <f>_xll.xlShmInterpRateFwd(curveName,AJ787,,,AJ788)</f>
        <v>2.2082785162598709E-3</v>
      </c>
    </row>
    <row r="788" spans="35:37" ht="11.25" customHeight="1" x14ac:dyDescent="0.2">
      <c r="AI788" s="198" t="s">
        <v>134</v>
      </c>
      <c r="AJ788" s="156">
        <f>_xll.qlCalendarAdvance("TARGET",AJ787,AI788,"mf")</f>
        <v>43941</v>
      </c>
      <c r="AK788" s="201">
        <f>_xll.xlShmInterpRateFwd(curveName,AJ788,,,AJ789)</f>
        <v>2.2240501578556795E-3</v>
      </c>
    </row>
    <row r="789" spans="35:37" ht="11.25" customHeight="1" x14ac:dyDescent="0.2">
      <c r="AI789" s="198" t="s">
        <v>134</v>
      </c>
      <c r="AJ789" s="156">
        <f>_xll.qlCalendarAdvance("TARGET",AJ788,AI789,"mf")</f>
        <v>43942</v>
      </c>
      <c r="AK789" s="201">
        <f>_xll.xlShmInterpRateFwd(curveName,AJ789,,,AJ790)</f>
        <v>2.2319462756889498E-3</v>
      </c>
    </row>
    <row r="790" spans="35:37" ht="11.25" customHeight="1" x14ac:dyDescent="0.2">
      <c r="AI790" s="198" t="s">
        <v>134</v>
      </c>
      <c r="AJ790" s="156">
        <f>_xll.qlCalendarAdvance("TARGET",AJ789,AI790,"mf")</f>
        <v>43943</v>
      </c>
      <c r="AK790" s="201">
        <f>_xll.xlShmInterpRateFwd(curveName,AJ790,,,AJ791)</f>
        <v>2.2398445429539352E-3</v>
      </c>
    </row>
    <row r="791" spans="35:37" ht="11.25" customHeight="1" x14ac:dyDescent="0.2">
      <c r="AI791" s="198" t="s">
        <v>134</v>
      </c>
      <c r="AJ791" s="156">
        <f>_xll.qlCalendarAdvance("TARGET",AJ790,AI791,"mf")</f>
        <v>43944</v>
      </c>
      <c r="AK791" s="201">
        <f>_xll.xlShmInterpRateFwd(curveName,AJ791,,,AJ792)</f>
        <v>2.2477449460349716E-3</v>
      </c>
    </row>
    <row r="792" spans="35:37" ht="11.25" customHeight="1" x14ac:dyDescent="0.2">
      <c r="AI792" s="198" t="s">
        <v>134</v>
      </c>
      <c r="AJ792" s="156">
        <f>_xll.qlCalendarAdvance("TARGET",AJ791,AI792,"mf")</f>
        <v>43945</v>
      </c>
      <c r="AK792" s="201">
        <f>_xll.xlShmInterpRateFwd(curveName,AJ792,,,AJ793)</f>
        <v>2.2635668389404551E-3</v>
      </c>
    </row>
    <row r="793" spans="35:37" ht="11.25" customHeight="1" x14ac:dyDescent="0.2">
      <c r="AI793" s="198" t="s">
        <v>134</v>
      </c>
      <c r="AJ793" s="156">
        <f>_xll.qlCalendarAdvance("TARGET",AJ792,AI793,"mf")</f>
        <v>43948</v>
      </c>
      <c r="AK793" s="201">
        <f>_xll.xlShmInterpRateFwd(curveName,AJ793,,,AJ794)</f>
        <v>2.279367637641444E-3</v>
      </c>
    </row>
    <row r="794" spans="35:37" ht="11.25" customHeight="1" x14ac:dyDescent="0.2">
      <c r="AI794" s="198" t="s">
        <v>134</v>
      </c>
      <c r="AJ794" s="156">
        <f>_xll.qlCalendarAdvance("TARGET",AJ793,AI794,"mf")</f>
        <v>43949</v>
      </c>
      <c r="AK794" s="201">
        <f>_xll.xlShmInterpRateFwd(curveName,AJ794,,,AJ795)</f>
        <v>2.2872785113127159E-3</v>
      </c>
    </row>
    <row r="795" spans="35:37" ht="11.25" customHeight="1" x14ac:dyDescent="0.2">
      <c r="AI795" s="198" t="s">
        <v>134</v>
      </c>
      <c r="AJ795" s="156">
        <f>_xll.qlCalendarAdvance("TARGET",AJ794,AI795,"mf")</f>
        <v>43950</v>
      </c>
      <c r="AK795" s="201">
        <f>_xll.xlShmInterpRateFwd(curveName,AJ795,,,AJ796)</f>
        <v>2.295191437606633E-3</v>
      </c>
    </row>
    <row r="796" spans="35:37" ht="11.25" customHeight="1" x14ac:dyDescent="0.2">
      <c r="AI796" s="198" t="s">
        <v>134</v>
      </c>
      <c r="AJ796" s="156">
        <f>_xll.qlCalendarAdvance("TARGET",AJ795,AI796,"mf")</f>
        <v>43951</v>
      </c>
      <c r="AK796" s="201">
        <f>_xll.xlShmInterpRateFwd(curveName,AJ796,,,AJ797)</f>
        <v>2.3150059195788794E-3</v>
      </c>
    </row>
    <row r="797" spans="35:37" ht="11.25" customHeight="1" x14ac:dyDescent="0.2">
      <c r="AI797" s="198" t="s">
        <v>134</v>
      </c>
      <c r="AJ797" s="156">
        <f>_xll.qlCalendarAdvance("TARGET",AJ796,AI797,"mf")</f>
        <v>43955</v>
      </c>
      <c r="AK797" s="201">
        <f>_xll.xlShmInterpRateFwd(curveName,AJ797,,,AJ798)</f>
        <v>2.3347863748564178E-3</v>
      </c>
    </row>
    <row r="798" spans="35:37" ht="11.25" customHeight="1" x14ac:dyDescent="0.2">
      <c r="AI798" s="198" t="s">
        <v>134</v>
      </c>
      <c r="AJ798" s="156">
        <f>_xll.qlCalendarAdvance("TARGET",AJ797,AI798,"mf")</f>
        <v>43956</v>
      </c>
      <c r="AK798" s="201">
        <f>_xll.xlShmInterpRateFwd(curveName,AJ798,,,AJ799)</f>
        <v>2.3427113266613351E-3</v>
      </c>
    </row>
    <row r="799" spans="35:37" ht="11.25" customHeight="1" x14ac:dyDescent="0.2">
      <c r="AI799" s="198" t="s">
        <v>134</v>
      </c>
      <c r="AJ799" s="156">
        <f>_xll.qlCalendarAdvance("TARGET",AJ798,AI799,"mf")</f>
        <v>43957</v>
      </c>
      <c r="AK799" s="201">
        <f>_xll.xlShmInterpRateFwd(curveName,AJ799,,,AJ800)</f>
        <v>2.3506382342391888E-3</v>
      </c>
    </row>
    <row r="800" spans="35:37" ht="11.25" customHeight="1" x14ac:dyDescent="0.2">
      <c r="AI800" s="198" t="s">
        <v>134</v>
      </c>
      <c r="AJ800" s="156">
        <f>_xll.qlCalendarAdvance("TARGET",AJ799,AI800,"mf")</f>
        <v>43958</v>
      </c>
      <c r="AK800" s="201">
        <f>_xll.xlShmInterpRateFwd(curveName,AJ800,,,AJ801)</f>
        <v>2.3585670837311416E-3</v>
      </c>
    </row>
    <row r="801" spans="35:37" ht="11.25" customHeight="1" x14ac:dyDescent="0.2">
      <c r="AI801" s="198" t="s">
        <v>134</v>
      </c>
      <c r="AJ801" s="156">
        <f>_xll.qlCalendarAdvance("TARGET",AJ800,AI801,"mf")</f>
        <v>43959</v>
      </c>
      <c r="AK801" s="201">
        <f>_xll.xlShmInterpRateFwd(curveName,AJ801,,,AJ802)</f>
        <v>2.3744466333801887E-3</v>
      </c>
    </row>
    <row r="802" spans="35:37" ht="11.25" customHeight="1" x14ac:dyDescent="0.2">
      <c r="AI802" s="198" t="s">
        <v>134</v>
      </c>
      <c r="AJ802" s="156">
        <f>_xll.qlCalendarAdvance("TARGET",AJ801,AI802,"mf")</f>
        <v>43962</v>
      </c>
      <c r="AK802" s="201">
        <f>_xll.xlShmInterpRateFwd(curveName,AJ802,,,AJ803)</f>
        <v>2.3903016252840373E-3</v>
      </c>
    </row>
    <row r="803" spans="35:37" ht="11.25" customHeight="1" x14ac:dyDescent="0.2">
      <c r="AI803" s="198" t="s">
        <v>134</v>
      </c>
      <c r="AJ803" s="156">
        <f>_xll.qlCalendarAdvance("TARGET",AJ802,AI803,"mf")</f>
        <v>43963</v>
      </c>
      <c r="AK803" s="201">
        <f>_xll.xlShmInterpRateFwd(curveName,AJ803,,,AJ804)</f>
        <v>2.3982399772742996E-3</v>
      </c>
    </row>
    <row r="804" spans="35:37" ht="11.25" customHeight="1" x14ac:dyDescent="0.2">
      <c r="AI804" s="198" t="s">
        <v>134</v>
      </c>
      <c r="AJ804" s="156">
        <f>_xll.qlCalendarAdvance("TARGET",AJ803,AI804,"mf")</f>
        <v>43964</v>
      </c>
      <c r="AK804" s="201">
        <f>_xll.xlShmInterpRateFwd(curveName,AJ804,,,AJ805)</f>
        <v>2.4061801882687239E-3</v>
      </c>
    </row>
    <row r="805" spans="35:37" ht="11.25" customHeight="1" x14ac:dyDescent="0.2">
      <c r="AI805" s="198" t="s">
        <v>134</v>
      </c>
      <c r="AJ805" s="156">
        <f>_xll.qlCalendarAdvance("TARGET",AJ804,AI805,"mf")</f>
        <v>43965</v>
      </c>
      <c r="AK805" s="201">
        <f>_xll.xlShmInterpRateFwd(curveName,AJ805,,,AJ806)</f>
        <v>2.4141222445300259E-3</v>
      </c>
    </row>
    <row r="806" spans="35:37" ht="11.25" customHeight="1" x14ac:dyDescent="0.2">
      <c r="AI806" s="198" t="s">
        <v>134</v>
      </c>
      <c r="AJ806" s="156">
        <f>_xll.qlCalendarAdvance("TARGET",AJ805,AI806,"mf")</f>
        <v>43966</v>
      </c>
      <c r="AK806" s="201">
        <f>_xll.xlShmInterpRateFwd(curveName,AJ806,,,AJ807)</f>
        <v>2.4300286161844931E-3</v>
      </c>
    </row>
    <row r="807" spans="35:37" ht="11.25" customHeight="1" x14ac:dyDescent="0.2">
      <c r="AI807" s="198" t="s">
        <v>134</v>
      </c>
      <c r="AJ807" s="156">
        <f>_xll.qlCalendarAdvance("TARGET",AJ806,AI807,"mf")</f>
        <v>43969</v>
      </c>
      <c r="AK807" s="201">
        <f>_xll.xlShmInterpRateFwd(curveName,AJ807,,,AJ808)</f>
        <v>2.4459086442158392E-3</v>
      </c>
    </row>
    <row r="808" spans="35:37" ht="11.25" customHeight="1" x14ac:dyDescent="0.2">
      <c r="AI808" s="198" t="s">
        <v>134</v>
      </c>
      <c r="AJ808" s="156">
        <f>_xll.qlCalendarAdvance("TARGET",AJ807,AI808,"mf")</f>
        <v>43970</v>
      </c>
      <c r="AK808" s="201">
        <f>_xll.xlShmInterpRateFwd(curveName,AJ808,,,AJ809)</f>
        <v>2.4538597186854858E-3</v>
      </c>
    </row>
    <row r="809" spans="35:37" ht="11.25" customHeight="1" x14ac:dyDescent="0.2">
      <c r="AI809" s="198" t="s">
        <v>134</v>
      </c>
      <c r="AJ809" s="156">
        <f>_xll.qlCalendarAdvance("TARGET",AJ808,AI809,"mf")</f>
        <v>43971</v>
      </c>
      <c r="AK809" s="201">
        <f>_xll.xlShmInterpRateFwd(curveName,AJ809,,,AJ810)</f>
        <v>2.4618125554714508E-3</v>
      </c>
    </row>
    <row r="810" spans="35:37" ht="11.25" customHeight="1" x14ac:dyDescent="0.2">
      <c r="AI810" s="198" t="s">
        <v>134</v>
      </c>
      <c r="AJ810" s="156">
        <f>_xll.qlCalendarAdvance("TARGET",AJ809,AI810,"mf")</f>
        <v>43972</v>
      </c>
      <c r="AK810" s="201">
        <f>_xll.xlShmInterpRateFwd(curveName,AJ810,,,AJ811)</f>
        <v>2.4697671403906734E-3</v>
      </c>
    </row>
    <row r="811" spans="35:37" ht="11.25" customHeight="1" x14ac:dyDescent="0.2">
      <c r="AI811" s="198" t="s">
        <v>134</v>
      </c>
      <c r="AJ811" s="156">
        <f>_xll.qlCalendarAdvance("TARGET",AJ810,AI811,"mf")</f>
        <v>43973</v>
      </c>
      <c r="AK811" s="201">
        <f>_xll.xlShmInterpRateFwd(curveName,AJ811,,,AJ812)</f>
        <v>2.4856989967722834E-3</v>
      </c>
    </row>
    <row r="812" spans="35:37" ht="11.25" customHeight="1" x14ac:dyDescent="0.2">
      <c r="AI812" s="198" t="s">
        <v>134</v>
      </c>
      <c r="AJ812" s="156">
        <f>_xll.qlCalendarAdvance("TARGET",AJ811,AI812,"mf")</f>
        <v>43976</v>
      </c>
      <c r="AK812" s="201">
        <f>_xll.xlShmInterpRateFwd(curveName,AJ812,,,AJ813)</f>
        <v>2.5016026872213886E-3</v>
      </c>
    </row>
    <row r="813" spans="35:37" ht="11.25" customHeight="1" x14ac:dyDescent="0.2">
      <c r="AI813" s="198" t="s">
        <v>134</v>
      </c>
      <c r="AJ813" s="156">
        <f>_xll.qlCalendarAdvance("TARGET",AJ812,AI813,"mf")</f>
        <v>43977</v>
      </c>
      <c r="AK813" s="201">
        <f>_xll.xlShmInterpRateFwd(curveName,AJ813,,,AJ814)</f>
        <v>2.5095658064231258E-3</v>
      </c>
    </row>
    <row r="814" spans="35:37" ht="11.25" customHeight="1" x14ac:dyDescent="0.2">
      <c r="AI814" s="198" t="s">
        <v>134</v>
      </c>
      <c r="AJ814" s="156">
        <f>_xll.qlCalendarAdvance("TARGET",AJ813,AI814,"mf")</f>
        <v>43978</v>
      </c>
      <c r="AK814" s="201">
        <f>_xll.xlShmInterpRateFwd(curveName,AJ814,,,AJ815)</f>
        <v>2.5175305910506048E-3</v>
      </c>
    </row>
    <row r="815" spans="35:37" ht="11.25" customHeight="1" x14ac:dyDescent="0.2">
      <c r="AI815" s="198" t="s">
        <v>134</v>
      </c>
      <c r="AJ815" s="156">
        <f>_xll.qlCalendarAdvance("TARGET",AJ814,AI815,"mf")</f>
        <v>43979</v>
      </c>
      <c r="AK815" s="201">
        <f>_xll.xlShmInterpRateFwd(curveName,AJ815,,,AJ816)</f>
        <v>2.5254970270423187E-3</v>
      </c>
    </row>
    <row r="816" spans="35:37" ht="11.25" customHeight="1" x14ac:dyDescent="0.2">
      <c r="AI816" s="198" t="s">
        <v>134</v>
      </c>
      <c r="AJ816" s="156">
        <f>_xll.qlCalendarAdvance("TARGET",AJ815,AI816,"mf")</f>
        <v>43980</v>
      </c>
      <c r="AK816" s="201">
        <f>_xll.xlShmInterpRateFwd(curveName,AJ816,,,AJ817)</f>
        <v>2.5414530306846466E-3</v>
      </c>
    </row>
    <row r="817" spans="35:37" ht="11.25" customHeight="1" x14ac:dyDescent="0.2">
      <c r="AI817" s="198" t="s">
        <v>134</v>
      </c>
      <c r="AJ817" s="156">
        <f>_xll.qlCalendarAdvance("TARGET",AJ816,AI817,"mf")</f>
        <v>43983</v>
      </c>
      <c r="AK817" s="201">
        <f>_xll.xlShmInterpRateFwd(curveName,AJ817,,,AJ818)</f>
        <v>2.5573790098240624E-3</v>
      </c>
    </row>
    <row r="818" spans="35:37" ht="11.25" customHeight="1" x14ac:dyDescent="0.2">
      <c r="AI818" s="198" t="s">
        <v>134</v>
      </c>
      <c r="AJ818" s="156">
        <f>_xll.qlCalendarAdvance("TARGET",AJ817,AI818,"mf")</f>
        <v>43984</v>
      </c>
      <c r="AK818" s="201">
        <f>_xll.xlShmInterpRateFwd(curveName,AJ818,,,AJ819)</f>
        <v>2.5653534959692637E-3</v>
      </c>
    </row>
    <row r="819" spans="35:37" ht="11.25" customHeight="1" x14ac:dyDescent="0.2">
      <c r="AI819" s="198" t="s">
        <v>134</v>
      </c>
      <c r="AJ819" s="156">
        <f>_xll.qlCalendarAdvance("TARGET",AJ818,AI819,"mf")</f>
        <v>43985</v>
      </c>
      <c r="AK819" s="201">
        <f>_xll.xlShmInterpRateFwd(curveName,AJ819,,,AJ820)</f>
        <v>2.5733295505684659E-3</v>
      </c>
    </row>
    <row r="820" spans="35:37" ht="11.25" customHeight="1" x14ac:dyDescent="0.2">
      <c r="AI820" s="198" t="s">
        <v>134</v>
      </c>
      <c r="AJ820" s="156">
        <f>_xll.qlCalendarAdvance("TARGET",AJ819,AI820,"mf")</f>
        <v>43986</v>
      </c>
      <c r="AK820" s="201">
        <f>_xll.xlShmInterpRateFwd(curveName,AJ820,,,AJ821)</f>
        <v>2.5813071600059062E-3</v>
      </c>
    </row>
    <row r="821" spans="35:37" ht="11.25" customHeight="1" x14ac:dyDescent="0.2">
      <c r="AI821" s="198" t="s">
        <v>134</v>
      </c>
      <c r="AJ821" s="156">
        <f>_xll.qlCalendarAdvance("TARGET",AJ820,AI821,"mf")</f>
        <v>43987</v>
      </c>
      <c r="AK821" s="201">
        <f>_xll.xlShmInterpRateFwd(curveName,AJ821,,,AJ822)</f>
        <v>2.5972859733780964E-3</v>
      </c>
    </row>
    <row r="822" spans="35:37" ht="11.25" customHeight="1" x14ac:dyDescent="0.2">
      <c r="AI822" s="198" t="s">
        <v>134</v>
      </c>
      <c r="AJ822" s="156">
        <f>_xll.qlCalendarAdvance("TARGET",AJ821,AI822,"mf")</f>
        <v>43990</v>
      </c>
      <c r="AK822" s="201">
        <f>_xll.xlShmInterpRateFwd(curveName,AJ822,,,AJ823)</f>
        <v>2.6132328675415547E-3</v>
      </c>
    </row>
    <row r="823" spans="35:37" ht="11.25" customHeight="1" x14ac:dyDescent="0.2">
      <c r="AI823" s="198" t="s">
        <v>134</v>
      </c>
      <c r="AJ823" s="156">
        <f>_xll.qlCalendarAdvance("TARGET",AJ822,AI823,"mf")</f>
        <v>43991</v>
      </c>
      <c r="AK823" s="201">
        <f>_xll.xlShmInterpRateFwd(curveName,AJ823,,,AJ824)</f>
        <v>2.6212180428002549E-3</v>
      </c>
    </row>
    <row r="824" spans="35:37" ht="11.25" customHeight="1" x14ac:dyDescent="0.2">
      <c r="AI824" s="198" t="s">
        <v>134</v>
      </c>
      <c r="AJ824" s="156">
        <f>_xll.qlCalendarAdvance("TARGET",AJ823,AI824,"mf")</f>
        <v>43992</v>
      </c>
      <c r="AK824" s="201">
        <f>_xll.xlShmInterpRateFwd(curveName,AJ824,,,AJ825)</f>
        <v>2.6292046897437174E-3</v>
      </c>
    </row>
    <row r="825" spans="35:37" ht="11.25" customHeight="1" x14ac:dyDescent="0.2">
      <c r="AI825" s="198" t="s">
        <v>134</v>
      </c>
      <c r="AJ825" s="156">
        <f>_xll.qlCalendarAdvance("TARGET",AJ824,AI825,"mf")</f>
        <v>43993</v>
      </c>
      <c r="AK825" s="201">
        <f>_xll.xlShmInterpRateFwd(curveName,AJ825,,,AJ826)</f>
        <v>2.6371927945940685E-3</v>
      </c>
    </row>
    <row r="826" spans="35:37" ht="11.25" customHeight="1" x14ac:dyDescent="0.2">
      <c r="AI826" s="198" t="s">
        <v>134</v>
      </c>
      <c r="AJ826" s="156">
        <f>_xll.qlCalendarAdvance("TARGET",AJ825,AI826,"mf")</f>
        <v>43994</v>
      </c>
      <c r="AK826" s="201">
        <f>_xll.xlShmInterpRateFwd(curveName,AJ826,,,AJ827)</f>
        <v>2.6531930804406349E-3</v>
      </c>
    </row>
    <row r="827" spans="35:37" ht="11.25" customHeight="1" x14ac:dyDescent="0.2">
      <c r="AI827" s="198" t="s">
        <v>134</v>
      </c>
      <c r="AJ827" s="156">
        <f>_xll.qlCalendarAdvance("TARGET",AJ826,AI827,"mf")</f>
        <v>43997</v>
      </c>
      <c r="AK827" s="201">
        <f>_xll.xlShmInterpRateFwd(curveName,AJ827,,,AJ828)</f>
        <v>2.6691595158453295E-3</v>
      </c>
    </row>
    <row r="828" spans="35:37" ht="11.25" customHeight="1" x14ac:dyDescent="0.2">
      <c r="AI828" s="198" t="s">
        <v>134</v>
      </c>
      <c r="AJ828" s="156">
        <f>_xll.qlCalendarAdvance("TARGET",AJ827,AI828,"mf")</f>
        <v>43998</v>
      </c>
      <c r="AK828" s="201">
        <f>_xll.xlShmInterpRateFwd(curveName,AJ828,,,AJ829)</f>
        <v>2.6771547024272706E-3</v>
      </c>
    </row>
    <row r="829" spans="35:37" ht="11.25" customHeight="1" x14ac:dyDescent="0.2">
      <c r="AI829" s="198" t="s">
        <v>134</v>
      </c>
      <c r="AJ829" s="156">
        <f>_xll.qlCalendarAdvance("TARGET",AJ828,AI829,"mf")</f>
        <v>43999</v>
      </c>
      <c r="AK829" s="201">
        <f>_xll.xlShmInterpRateFwd(curveName,AJ829,,,AJ830)</f>
        <v>2.6851512638840958E-3</v>
      </c>
    </row>
    <row r="830" spans="35:37" ht="11.25" customHeight="1" x14ac:dyDescent="0.2">
      <c r="AI830" s="198" t="s">
        <v>134</v>
      </c>
      <c r="AJ830" s="156">
        <f>_xll.qlCalendarAdvance("TARGET",AJ829,AI830,"mf")</f>
        <v>44000</v>
      </c>
      <c r="AK830" s="201">
        <f>_xll.xlShmInterpRateFwd(curveName,AJ830,,,AJ831)</f>
        <v>2.693149186478437E-3</v>
      </c>
    </row>
    <row r="831" spans="35:37" ht="11.25" customHeight="1" x14ac:dyDescent="0.2">
      <c r="AI831" s="198" t="s">
        <v>134</v>
      </c>
      <c r="AJ831" s="156">
        <f>_xll.qlCalendarAdvance("TARGET",AJ830,AI831,"mf")</f>
        <v>44001</v>
      </c>
      <c r="AK831" s="201">
        <f>_xll.xlShmInterpRateFwd(curveName,AJ831,,,AJ832)</f>
        <v>2.7091696072945185E-3</v>
      </c>
    </row>
    <row r="832" spans="35:37" ht="11.25" customHeight="1" x14ac:dyDescent="0.2">
      <c r="AI832" s="198" t="s">
        <v>134</v>
      </c>
      <c r="AJ832" s="156">
        <f>_xll.qlCalendarAdvance("TARGET",AJ831,AI832,"mf")</f>
        <v>44004</v>
      </c>
      <c r="AK832" s="201">
        <f>_xll.xlShmInterpRateFwd(curveName,AJ832,,,AJ833)</f>
        <v>2.7251542102011265E-3</v>
      </c>
    </row>
    <row r="833" spans="35:37" ht="11.25" customHeight="1" x14ac:dyDescent="0.2">
      <c r="AI833" s="198" t="s">
        <v>134</v>
      </c>
      <c r="AJ833" s="156">
        <f>_xll.qlCalendarAdvance("TARGET",AJ832,AI833,"mf")</f>
        <v>44005</v>
      </c>
      <c r="AK833" s="201">
        <f>_xll.xlShmInterpRateFwd(curveName,AJ833,,,AJ834)</f>
        <v>2.7331587303962798E-3</v>
      </c>
    </row>
    <row r="834" spans="35:37" ht="11.25" customHeight="1" x14ac:dyDescent="0.2">
      <c r="AI834" s="198" t="s">
        <v>134</v>
      </c>
      <c r="AJ834" s="156">
        <f>_xll.qlCalendarAdvance("TARGET",AJ833,AI834,"mf")</f>
        <v>44006</v>
      </c>
      <c r="AK834" s="201">
        <f>_xll.xlShmInterpRateFwd(curveName,AJ834,,,AJ835)</f>
        <v>2.7411645286563196E-3</v>
      </c>
    </row>
    <row r="835" spans="35:37" ht="11.25" customHeight="1" x14ac:dyDescent="0.2">
      <c r="AI835" s="198" t="s">
        <v>134</v>
      </c>
      <c r="AJ835" s="156">
        <f>_xll.qlCalendarAdvance("TARGET",AJ834,AI835,"mf")</f>
        <v>44007</v>
      </c>
      <c r="AK835" s="201">
        <f>_xll.xlShmInterpRateFwd(curveName,AJ835,,,AJ836)</f>
        <v>2.7491715910412441E-3</v>
      </c>
    </row>
    <row r="836" spans="35:37" ht="11.25" customHeight="1" x14ac:dyDescent="0.2">
      <c r="AI836" s="198" t="s">
        <v>134</v>
      </c>
      <c r="AJ836" s="156">
        <f>_xll.qlCalendarAdvance("TARGET",AJ835,AI836,"mf")</f>
        <v>44008</v>
      </c>
      <c r="AK836" s="201">
        <f>_xll.xlShmInterpRateFwd(curveName,AJ836,,,AJ837)</f>
        <v>2.765210809452853E-3</v>
      </c>
    </row>
    <row r="837" spans="35:37" ht="11.25" customHeight="1" x14ac:dyDescent="0.2">
      <c r="AI837" s="198" t="s">
        <v>134</v>
      </c>
      <c r="AJ837" s="156">
        <f>_xll.qlCalendarAdvance("TARGET",AJ836,AI837,"mf")</f>
        <v>44011</v>
      </c>
      <c r="AK837" s="201">
        <f>_xll.xlShmInterpRateFwd(curveName,AJ837,,,AJ838)</f>
        <v>2.7812122061499898E-3</v>
      </c>
    </row>
    <row r="838" spans="35:37" ht="11.25" customHeight="1" x14ac:dyDescent="0.2">
      <c r="AI838" s="198" t="s">
        <v>134</v>
      </c>
      <c r="AJ838" s="156">
        <f>_xll.qlCalendarAdvance("TARGET",AJ837,AI838,"mf")</f>
        <v>44012</v>
      </c>
      <c r="AK838" s="201">
        <f>_xll.xlShmInterpRateFwd(curveName,AJ838,,,AJ839)</f>
        <v>2.7892253822069798E-3</v>
      </c>
    </row>
    <row r="839" spans="35:37" ht="11.25" customHeight="1" x14ac:dyDescent="0.2">
      <c r="AI839" s="198" t="s">
        <v>134</v>
      </c>
      <c r="AJ839" s="156">
        <f>_xll.qlCalendarAdvance("TARGET",AJ838,AI839,"mf")</f>
        <v>44013</v>
      </c>
      <c r="AK839" s="201">
        <f>_xll.xlShmInterpRateFwd(curveName,AJ839,,,AJ840)</f>
        <v>2.7972397393161235E-3</v>
      </c>
    </row>
    <row r="840" spans="35:37" ht="11.25" customHeight="1" x14ac:dyDescent="0.2">
      <c r="AI840" s="198" t="s">
        <v>134</v>
      </c>
      <c r="AJ840" s="156">
        <f>_xll.qlCalendarAdvance("TARGET",AJ839,AI840,"mf")</f>
        <v>44014</v>
      </c>
      <c r="AK840" s="201">
        <f>_xll.xlShmInterpRateFwd(curveName,AJ840,,,AJ841)</f>
        <v>2.8052552638615923E-3</v>
      </c>
    </row>
    <row r="841" spans="35:37" ht="11.25" customHeight="1" x14ac:dyDescent="0.2">
      <c r="AI841" s="198" t="s">
        <v>134</v>
      </c>
      <c r="AJ841" s="156">
        <f>_xll.qlCalendarAdvance("TARGET",AJ840,AI841,"mf")</f>
        <v>44015</v>
      </c>
      <c r="AK841" s="201">
        <f>_xll.xlShmInterpRateFwd(curveName,AJ841,,,AJ842)</f>
        <v>2.8213119424249883E-3</v>
      </c>
    </row>
    <row r="842" spans="35:37" ht="11.25" customHeight="1" x14ac:dyDescent="0.2">
      <c r="AI842" s="198" t="s">
        <v>134</v>
      </c>
      <c r="AJ842" s="156">
        <f>_xll.qlCalendarAdvance("TARGET",AJ841,AI842,"mf")</f>
        <v>44018</v>
      </c>
      <c r="AK842" s="201">
        <f>_xll.xlShmInterpRateFwd(curveName,AJ842,,,AJ843)</f>
        <v>2.8373287592677269E-3</v>
      </c>
    </row>
    <row r="843" spans="35:37" ht="11.25" customHeight="1" x14ac:dyDescent="0.2">
      <c r="AI843" s="198" t="s">
        <v>134</v>
      </c>
      <c r="AJ843" s="156">
        <f>_xll.qlCalendarAdvance("TARGET",AJ842,AI843,"mf")</f>
        <v>44019</v>
      </c>
      <c r="AK843" s="201">
        <f>_xll.xlShmInterpRateFwd(curveName,AJ843,,,AJ844)</f>
        <v>2.8453499131912115E-3</v>
      </c>
    </row>
    <row r="844" spans="35:37" ht="11.25" customHeight="1" x14ac:dyDescent="0.2">
      <c r="AI844" s="198" t="s">
        <v>134</v>
      </c>
      <c r="AJ844" s="156">
        <f>_xll.qlCalendarAdvance("TARGET",AJ843,AI844,"mf")</f>
        <v>44020</v>
      </c>
      <c r="AK844" s="201">
        <f>_xll.xlShmInterpRateFwd(curveName,AJ844,,,AJ845)</f>
        <v>2.8533721515187132E-3</v>
      </c>
    </row>
    <row r="845" spans="35:37" ht="11.25" customHeight="1" x14ac:dyDescent="0.2">
      <c r="AI845" s="198" t="s">
        <v>134</v>
      </c>
      <c r="AJ845" s="156">
        <f>_xll.qlCalendarAdvance("TARGET",AJ844,AI845,"mf")</f>
        <v>44021</v>
      </c>
      <c r="AK845" s="201">
        <f>_xll.xlShmInterpRateFwd(curveName,AJ845,,,AJ846)</f>
        <v>2.8613954604317674E-3</v>
      </c>
    </row>
    <row r="846" spans="35:37" ht="11.25" customHeight="1" x14ac:dyDescent="0.2">
      <c r="AI846" s="198" t="s">
        <v>134</v>
      </c>
      <c r="AJ846" s="156">
        <f>_xll.qlCalendarAdvance("TARGET",AJ845,AI846,"mf")</f>
        <v>44022</v>
      </c>
      <c r="AK846" s="201">
        <f>_xll.xlShmInterpRateFwd(curveName,AJ846,,,AJ847)</f>
        <v>2.8774682616624333E-3</v>
      </c>
    </row>
    <row r="847" spans="35:37" ht="11.25" customHeight="1" x14ac:dyDescent="0.2">
      <c r="AI847" s="198" t="s">
        <v>134</v>
      </c>
      <c r="AJ847" s="156">
        <f>_xll.qlCalendarAdvance("TARGET",AJ846,AI847,"mf")</f>
        <v>44025</v>
      </c>
      <c r="AK847" s="201">
        <f>_xll.xlShmInterpRateFwd(curveName,AJ847,,,AJ848)</f>
        <v>2.8934991248812272E-3</v>
      </c>
    </row>
    <row r="848" spans="35:37" ht="11.25" customHeight="1" x14ac:dyDescent="0.2">
      <c r="AI848" s="198" t="s">
        <v>134</v>
      </c>
      <c r="AJ848" s="156">
        <f>_xll.qlCalendarAdvance("TARGET",AJ847,AI848,"mf")</f>
        <v>44026</v>
      </c>
      <c r="AK848" s="201">
        <f>_xll.xlShmInterpRateFwd(curveName,AJ848,,,AJ849)</f>
        <v>2.901527579039752E-3</v>
      </c>
    </row>
    <row r="849" spans="35:37" ht="11.25" customHeight="1" x14ac:dyDescent="0.2">
      <c r="AI849" s="198" t="s">
        <v>134</v>
      </c>
      <c r="AJ849" s="156">
        <f>_xll.qlCalendarAdvance("TARGET",AJ848,AI849,"mf")</f>
        <v>44027</v>
      </c>
      <c r="AK849" s="201">
        <f>_xll.xlShmInterpRateFwd(curveName,AJ849,,,AJ850)</f>
        <v>2.9095570207108962E-3</v>
      </c>
    </row>
    <row r="850" spans="35:37" ht="11.25" customHeight="1" x14ac:dyDescent="0.2">
      <c r="AI850" s="198" t="s">
        <v>134</v>
      </c>
      <c r="AJ850" s="156">
        <f>_xll.qlCalendarAdvance("TARGET",AJ849,AI850,"mf")</f>
        <v>44028</v>
      </c>
      <c r="AK850" s="201">
        <f>_xll.xlShmInterpRateFwd(curveName,AJ850,,,AJ851)</f>
        <v>2.9175874361572259E-3</v>
      </c>
    </row>
    <row r="851" spans="35:37" ht="11.25" customHeight="1" x14ac:dyDescent="0.2">
      <c r="AI851" s="198" t="s">
        <v>134</v>
      </c>
      <c r="AJ851" s="156">
        <f>_xll.qlCalendarAdvance("TARGET",AJ850,AI851,"mf")</f>
        <v>44029</v>
      </c>
      <c r="AK851" s="201">
        <f>_xll.xlShmInterpRateFwd(curveName,AJ851,,,AJ852)</f>
        <v>2.9336750226263541E-3</v>
      </c>
    </row>
    <row r="852" spans="35:37" ht="11.25" customHeight="1" x14ac:dyDescent="0.2">
      <c r="AI852" s="198" t="s">
        <v>134</v>
      </c>
      <c r="AJ852" s="156">
        <f>_xll.qlCalendarAdvance("TARGET",AJ851,AI852,"mf")</f>
        <v>44032</v>
      </c>
      <c r="AK852" s="201">
        <f>_xll.xlShmInterpRateFwd(curveName,AJ852,,,AJ853)</f>
        <v>2.9497185585142076E-3</v>
      </c>
    </row>
    <row r="853" spans="35:37" ht="11.25" customHeight="1" x14ac:dyDescent="0.2">
      <c r="AI853" s="198" t="s">
        <v>134</v>
      </c>
      <c r="AJ853" s="156">
        <f>_xll.qlCalendarAdvance("TARGET",AJ852,AI853,"mf")</f>
        <v>44033</v>
      </c>
      <c r="AK853" s="201">
        <f>_xll.xlShmInterpRateFwd(curveName,AJ853,,,AJ854)</f>
        <v>2.9577536351944431E-3</v>
      </c>
    </row>
    <row r="854" spans="35:37" ht="11.25" customHeight="1" x14ac:dyDescent="0.2">
      <c r="AI854" s="198" t="s">
        <v>134</v>
      </c>
      <c r="AJ854" s="156">
        <f>_xll.qlCalendarAdvance("TARGET",AJ853,AI854,"mf")</f>
        <v>44034</v>
      </c>
      <c r="AK854" s="201">
        <f>_xll.xlShmInterpRateFwd(curveName,AJ854,,,AJ855)</f>
        <v>2.9657896024147335E-3</v>
      </c>
    </row>
    <row r="855" spans="35:37" ht="11.25" customHeight="1" x14ac:dyDescent="0.2">
      <c r="AI855" s="198" t="s">
        <v>134</v>
      </c>
      <c r="AJ855" s="156">
        <f>_xll.qlCalendarAdvance("TARGET",AJ854,AI855,"mf")</f>
        <v>44035</v>
      </c>
      <c r="AK855" s="201">
        <f>_xll.xlShmInterpRateFwd(curveName,AJ855,,,AJ856)</f>
        <v>2.9738264466807715E-3</v>
      </c>
    </row>
    <row r="856" spans="35:37" ht="11.25" customHeight="1" x14ac:dyDescent="0.2">
      <c r="AI856" s="198" t="s">
        <v>134</v>
      </c>
      <c r="AJ856" s="156">
        <f>_xll.qlCalendarAdvance("TARGET",AJ855,AI856,"mf")</f>
        <v>44036</v>
      </c>
      <c r="AK856" s="201">
        <f>_xll.xlShmInterpRateFwd(curveName,AJ856,,,AJ857)</f>
        <v>2.9899274807199893E-3</v>
      </c>
    </row>
    <row r="857" spans="35:37" ht="11.25" customHeight="1" x14ac:dyDescent="0.2">
      <c r="AI857" s="198" t="s">
        <v>134</v>
      </c>
      <c r="AJ857" s="156">
        <f>_xll.qlCalendarAdvance("TARGET",AJ856,AI857,"mf")</f>
        <v>44039</v>
      </c>
      <c r="AK857" s="201">
        <f>_xll.xlShmInterpRateFwd(curveName,AJ857,,,AJ858)</f>
        <v>3.0059823158466773E-3</v>
      </c>
    </row>
    <row r="858" spans="35:37" ht="11.25" customHeight="1" x14ac:dyDescent="0.2">
      <c r="AI858" s="198" t="s">
        <v>134</v>
      </c>
      <c r="AJ858" s="156">
        <f>_xll.qlCalendarAdvance("TARGET",AJ857,AI858,"mf")</f>
        <v>44040</v>
      </c>
      <c r="AK858" s="201">
        <f>_xll.xlShmInterpRateFwd(curveName,AJ858,,,AJ859)</f>
        <v>3.0140233369292239E-3</v>
      </c>
    </row>
    <row r="859" spans="35:37" ht="11.25" customHeight="1" x14ac:dyDescent="0.2">
      <c r="AI859" s="198" t="s">
        <v>134</v>
      </c>
      <c r="AJ859" s="156">
        <f>_xll.qlCalendarAdvance("TARGET",AJ858,AI859,"mf")</f>
        <v>44041</v>
      </c>
      <c r="AK859" s="201">
        <f>_xll.xlShmInterpRateFwd(curveName,AJ859,,,AJ860)</f>
        <v>3.0220651521059537E-3</v>
      </c>
    </row>
    <row r="860" spans="35:37" ht="11.25" customHeight="1" x14ac:dyDescent="0.2">
      <c r="AI860" s="198" t="s">
        <v>134</v>
      </c>
      <c r="AJ860" s="156">
        <f>_xll.qlCalendarAdvance("TARGET",AJ859,AI860,"mf")</f>
        <v>44042</v>
      </c>
      <c r="AK860" s="201">
        <f>_xll.xlShmInterpRateFwd(curveName,AJ860,,,AJ861)</f>
        <v>3.0301077473557305E-3</v>
      </c>
    </row>
    <row r="861" spans="35:37" ht="11.25" customHeight="1" x14ac:dyDescent="0.2">
      <c r="AI861" s="198" t="s">
        <v>134</v>
      </c>
      <c r="AJ861" s="156">
        <f>_xll.qlCalendarAdvance("TARGET",AJ860,AI861,"mf")</f>
        <v>44043</v>
      </c>
      <c r="AK861" s="201">
        <f>_xll.xlShmInterpRateFwd(curveName,AJ861,,,AJ862)</f>
        <v>3.046220891464225E-3</v>
      </c>
    </row>
    <row r="862" spans="35:37" ht="11.25" customHeight="1" x14ac:dyDescent="0.2">
      <c r="AI862" s="198" t="s">
        <v>134</v>
      </c>
      <c r="AJ862" s="156">
        <f>_xll.qlCalendarAdvance("TARGET",AJ861,AI862,"mf")</f>
        <v>44046</v>
      </c>
      <c r="AK862" s="201">
        <f>_xll.xlShmInterpRateFwd(curveName,AJ862,,,AJ863)</f>
        <v>3.0622856521475899E-3</v>
      </c>
    </row>
    <row r="863" spans="35:37" ht="11.25" customHeight="1" x14ac:dyDescent="0.2">
      <c r="AI863" s="198" t="s">
        <v>134</v>
      </c>
      <c r="AJ863" s="156">
        <f>_xll.qlCalendarAdvance("TARGET",AJ862,AI863,"mf")</f>
        <v>44047</v>
      </c>
      <c r="AK863" s="201">
        <f>_xll.xlShmInterpRateFwd(curveName,AJ863,,,AJ864)</f>
        <v>3.0703319400795519E-3</v>
      </c>
    </row>
    <row r="864" spans="35:37" ht="11.25" customHeight="1" x14ac:dyDescent="0.2">
      <c r="AI864" s="198" t="s">
        <v>134</v>
      </c>
      <c r="AJ864" s="156">
        <f>_xll.qlCalendarAdvance("TARGET",AJ863,AI864,"mf")</f>
        <v>44048</v>
      </c>
      <c r="AK864" s="201">
        <f>_xll.xlShmInterpRateFwd(curveName,AJ864,,,AJ865)</f>
        <v>3.078378925173418E-3</v>
      </c>
    </row>
    <row r="865" spans="35:37" ht="11.25" customHeight="1" x14ac:dyDescent="0.2">
      <c r="AI865" s="198" t="s">
        <v>134</v>
      </c>
      <c r="AJ865" s="156">
        <f>_xll.qlCalendarAdvance("TARGET",AJ864,AI865,"mf")</f>
        <v>44049</v>
      </c>
      <c r="AK865" s="201">
        <f>_xll.xlShmInterpRateFwd(curveName,AJ865,,,AJ866)</f>
        <v>3.0864265936511805E-3</v>
      </c>
    </row>
    <row r="866" spans="35:37" ht="11.25" customHeight="1" x14ac:dyDescent="0.2">
      <c r="AI866" s="198" t="s">
        <v>134</v>
      </c>
      <c r="AJ866" s="156">
        <f>_xll.qlCalendarAdvance("TARGET",AJ865,AI866,"mf")</f>
        <v>44050</v>
      </c>
      <c r="AK866" s="201">
        <f>_xll.xlShmInterpRateFwd(curveName,AJ866,,,AJ867)</f>
        <v>3.1025505103084387E-3</v>
      </c>
    </row>
    <row r="867" spans="35:37" ht="11.25" customHeight="1" x14ac:dyDescent="0.2">
      <c r="AI867" s="198" t="s">
        <v>134</v>
      </c>
      <c r="AJ867" s="156">
        <f>_xll.qlCalendarAdvance("TARGET",AJ866,AI867,"mf")</f>
        <v>44053</v>
      </c>
      <c r="AK867" s="201">
        <f>_xll.xlShmInterpRateFwd(curveName,AJ867,,,AJ868)</f>
        <v>3.1186238228016454E-3</v>
      </c>
    </row>
    <row r="868" spans="35:37" ht="11.25" customHeight="1" x14ac:dyDescent="0.2">
      <c r="AI868" s="198" t="s">
        <v>134</v>
      </c>
      <c r="AJ868" s="156">
        <f>_xll.qlCalendarAdvance("TARGET",AJ867,AI868,"mf")</f>
        <v>44054</v>
      </c>
      <c r="AK868" s="201">
        <f>_xll.xlShmInterpRateFwd(curveName,AJ868,,,AJ869)</f>
        <v>3.1266746999482442E-3</v>
      </c>
    </row>
    <row r="869" spans="35:37" ht="11.25" customHeight="1" x14ac:dyDescent="0.2">
      <c r="AI869" s="198" t="s">
        <v>134</v>
      </c>
      <c r="AJ869" s="156">
        <f>_xll.qlCalendarAdvance("TARGET",AJ868,AI869,"mf")</f>
        <v>44055</v>
      </c>
      <c r="AK869" s="201">
        <f>_xll.xlShmInterpRateFwd(curveName,AJ869,,,AJ870)</f>
        <v>3.1347261772027794E-3</v>
      </c>
    </row>
    <row r="870" spans="35:37" ht="11.25" customHeight="1" x14ac:dyDescent="0.2">
      <c r="AI870" s="198" t="s">
        <v>134</v>
      </c>
      <c r="AJ870" s="156">
        <f>_xll.qlCalendarAdvance("TARGET",AJ869,AI870,"mf")</f>
        <v>44056</v>
      </c>
      <c r="AK870" s="201">
        <f>_xll.xlShmInterpRateFwd(curveName,AJ870,,,AJ871)</f>
        <v>3.1427782410303677E-3</v>
      </c>
    </row>
    <row r="871" spans="35:37" ht="11.25" customHeight="1" x14ac:dyDescent="0.2">
      <c r="AI871" s="198" t="s">
        <v>134</v>
      </c>
      <c r="AJ871" s="156">
        <f>_xll.qlCalendarAdvance("TARGET",AJ870,AI871,"mf")</f>
        <v>44057</v>
      </c>
      <c r="AK871" s="201">
        <f>_xll.xlShmInterpRateFwd(curveName,AJ871,,,AJ872)</f>
        <v>3.1589115926169663E-3</v>
      </c>
    </row>
    <row r="872" spans="35:37" ht="11.25" customHeight="1" x14ac:dyDescent="0.2">
      <c r="AI872" s="198" t="s">
        <v>134</v>
      </c>
      <c r="AJ872" s="156">
        <f>_xll.qlCalendarAdvance("TARGET",AJ871,AI872,"mf")</f>
        <v>44060</v>
      </c>
      <c r="AK872" s="201">
        <f>_xll.xlShmInterpRateFwd(curveName,AJ872,,,AJ873)</f>
        <v>3.1749920835929435E-3</v>
      </c>
    </row>
    <row r="873" spans="35:37" ht="11.25" customHeight="1" x14ac:dyDescent="0.2">
      <c r="AI873" s="198" t="s">
        <v>134</v>
      </c>
      <c r="AJ873" s="156">
        <f>_xll.qlCalendarAdvance("TARGET",AJ872,AI873,"mf")</f>
        <v>44061</v>
      </c>
      <c r="AK873" s="201">
        <f>_xll.xlShmInterpRateFwd(curveName,AJ873,,,AJ874)</f>
        <v>3.183046871953853E-3</v>
      </c>
    </row>
    <row r="874" spans="35:37" ht="11.25" customHeight="1" x14ac:dyDescent="0.2">
      <c r="AI874" s="198" t="s">
        <v>134</v>
      </c>
      <c r="AJ874" s="156">
        <f>_xll.qlCalendarAdvance("TARGET",AJ873,AI874,"mf")</f>
        <v>44062</v>
      </c>
      <c r="AK874" s="201">
        <f>_xll.xlShmInterpRateFwd(curveName,AJ874,,,AJ875)</f>
        <v>3.191102163692801E-3</v>
      </c>
    </row>
    <row r="875" spans="35:37" ht="11.25" customHeight="1" x14ac:dyDescent="0.2">
      <c r="AI875" s="198" t="s">
        <v>134</v>
      </c>
      <c r="AJ875" s="156">
        <f>_xll.qlCalendarAdvance("TARGET",AJ874,AI875,"mf")</f>
        <v>44063</v>
      </c>
      <c r="AK875" s="201">
        <f>_xll.xlShmInterpRateFwd(curveName,AJ875,,,AJ876)</f>
        <v>3.1991579451127934E-3</v>
      </c>
    </row>
    <row r="876" spans="35:37" ht="11.25" customHeight="1" x14ac:dyDescent="0.2">
      <c r="AI876" s="198" t="s">
        <v>134</v>
      </c>
      <c r="AJ876" s="156">
        <f>_xll.qlCalendarAdvance("TARGET",AJ875,AI876,"mf")</f>
        <v>44064</v>
      </c>
      <c r="AK876" s="201">
        <f>_xll.xlShmInterpRateFwd(curveName,AJ876,,,AJ877)</f>
        <v>3.2152993938041547E-3</v>
      </c>
    </row>
    <row r="877" spans="35:37" ht="11.25" customHeight="1" x14ac:dyDescent="0.2">
      <c r="AI877" s="198" t="s">
        <v>134</v>
      </c>
      <c r="AJ877" s="156">
        <f>_xll.qlCalendarAdvance("TARGET",AJ876,AI877,"mf")</f>
        <v>44067</v>
      </c>
      <c r="AK877" s="201">
        <f>_xll.xlShmInterpRateFwd(curveName,AJ877,,,AJ878)</f>
        <v>3.2313856897729296E-3</v>
      </c>
    </row>
    <row r="878" spans="35:37" ht="11.25" customHeight="1" x14ac:dyDescent="0.2">
      <c r="AI878" s="198" t="s">
        <v>134</v>
      </c>
      <c r="AJ878" s="156">
        <f>_xll.qlCalendarAdvance("TARGET",AJ877,AI878,"mf")</f>
        <v>44068</v>
      </c>
      <c r="AK878" s="201">
        <f>_xll.xlShmInterpRateFwd(curveName,AJ878,,,AJ879)</f>
        <v>3.23944371159013E-3</v>
      </c>
    </row>
    <row r="879" spans="35:37" ht="11.25" customHeight="1" x14ac:dyDescent="0.2">
      <c r="AI879" s="198" t="s">
        <v>134</v>
      </c>
      <c r="AJ879" s="156">
        <f>_xll.qlCalendarAdvance("TARGET",AJ878,AI879,"mf")</f>
        <v>44069</v>
      </c>
      <c r="AK879" s="201">
        <f>_xll.xlShmInterpRateFwd(curveName,AJ879,,,AJ880)</f>
        <v>3.2475021400553525E-3</v>
      </c>
    </row>
    <row r="880" spans="35:37" ht="11.25" customHeight="1" x14ac:dyDescent="0.2">
      <c r="AI880" s="198" t="s">
        <v>134</v>
      </c>
      <c r="AJ880" s="156">
        <f>_xll.qlCalendarAdvance("TARGET",AJ879,AI880,"mf")</f>
        <v>44070</v>
      </c>
      <c r="AK880" s="201">
        <f>_xll.xlShmInterpRateFwd(curveName,AJ880,,,AJ881)</f>
        <v>3.255560961187919E-3</v>
      </c>
    </row>
    <row r="881" spans="35:37" ht="11.25" customHeight="1" x14ac:dyDescent="0.2">
      <c r="AI881" s="198" t="s">
        <v>134</v>
      </c>
      <c r="AJ881" s="156">
        <f>_xll.qlCalendarAdvance("TARGET",AJ880,AI881,"mf")</f>
        <v>44071</v>
      </c>
      <c r="AK881" s="201">
        <f>_xll.xlShmInterpRateFwd(curveName,AJ881,,,AJ882)</f>
        <v>3.2717091693613594E-3</v>
      </c>
    </row>
    <row r="882" spans="35:37" ht="11.25" customHeight="1" x14ac:dyDescent="0.2">
      <c r="AI882" s="198" t="s">
        <v>134</v>
      </c>
      <c r="AJ882" s="156">
        <f>_xll.qlCalendarAdvance("TARGET",AJ881,AI882,"mf")</f>
        <v>44074</v>
      </c>
      <c r="AK882" s="201">
        <f>_xll.xlShmInterpRateFwd(curveName,AJ882,,,AJ883)</f>
        <v>3.2877998968708633E-3</v>
      </c>
    </row>
    <row r="883" spans="35:37" ht="11.25" customHeight="1" x14ac:dyDescent="0.2">
      <c r="AI883" s="198" t="s">
        <v>134</v>
      </c>
      <c r="AJ883" s="156">
        <f>_xll.qlCalendarAdvance("TARGET",AJ882,AI883,"mf")</f>
        <v>44075</v>
      </c>
      <c r="AK883" s="201">
        <f>_xll.xlShmInterpRateFwd(curveName,AJ883,,,AJ884)</f>
        <v>3.295860474385499E-3</v>
      </c>
    </row>
    <row r="884" spans="35:37" ht="11.25" customHeight="1" x14ac:dyDescent="0.2">
      <c r="AI884" s="198" t="s">
        <v>134</v>
      </c>
      <c r="AJ884" s="156">
        <f>_xll.qlCalendarAdvance("TARGET",AJ883,AI884,"mf")</f>
        <v>44076</v>
      </c>
      <c r="AK884" s="201">
        <f>_xll.xlShmInterpRateFwd(curveName,AJ884,,,AJ885)</f>
        <v>3.3039213616964497E-3</v>
      </c>
    </row>
    <row r="885" spans="35:37" ht="11.25" customHeight="1" x14ac:dyDescent="0.2">
      <c r="AI885" s="198" t="s">
        <v>134</v>
      </c>
      <c r="AJ885" s="156">
        <f>_xll.qlCalendarAdvance("TARGET",AJ884,AI885,"mf")</f>
        <v>44077</v>
      </c>
      <c r="AK885" s="201">
        <f>_xll.xlShmInterpRateFwd(curveName,AJ885,,,AJ886)</f>
        <v>3.3119825448635429E-3</v>
      </c>
    </row>
    <row r="886" spans="35:37" ht="11.25" customHeight="1" x14ac:dyDescent="0.2">
      <c r="AI886" s="198" t="s">
        <v>134</v>
      </c>
      <c r="AJ886" s="156">
        <f>_xll.qlCalendarAdvance("TARGET",AJ885,AI886,"mf")</f>
        <v>44078</v>
      </c>
      <c r="AK886" s="201">
        <f>_xll.xlShmInterpRateFwd(curveName,AJ886,,,AJ887)</f>
        <v>3.3281361746137716E-3</v>
      </c>
    </row>
    <row r="887" spans="35:37" ht="11.25" customHeight="1" x14ac:dyDescent="0.2">
      <c r="AI887" s="198" t="s">
        <v>134</v>
      </c>
      <c r="AJ887" s="156">
        <f>_xll.qlCalendarAdvance("TARGET",AJ886,AI887,"mf")</f>
        <v>44081</v>
      </c>
      <c r="AK887" s="201">
        <f>_xll.xlShmInterpRateFwd(curveName,AJ887,,,AJ888)</f>
        <v>3.3442299604101479E-3</v>
      </c>
    </row>
    <row r="888" spans="35:37" ht="11.25" customHeight="1" x14ac:dyDescent="0.2">
      <c r="AI888" s="198" t="s">
        <v>134</v>
      </c>
      <c r="AJ888" s="156">
        <f>_xll.qlCalendarAdvance("TARGET",AJ887,AI888,"mf")</f>
        <v>44082</v>
      </c>
      <c r="AK888" s="201">
        <f>_xll.xlShmInterpRateFwd(curveName,AJ888,,,AJ889)</f>
        <v>3.3522924158220016E-3</v>
      </c>
    </row>
    <row r="889" spans="35:37" ht="11.25" customHeight="1" x14ac:dyDescent="0.2">
      <c r="AI889" s="198" t="s">
        <v>134</v>
      </c>
      <c r="AJ889" s="156">
        <f>_xll.qlCalendarAdvance("TARGET",AJ888,AI889,"mf")</f>
        <v>44083</v>
      </c>
      <c r="AK889" s="201">
        <f>_xll.xlShmInterpRateFwd(curveName,AJ889,,,AJ890)</f>
        <v>3.3603550841378189E-3</v>
      </c>
    </row>
    <row r="890" spans="35:37" ht="11.25" customHeight="1" x14ac:dyDescent="0.2">
      <c r="AI890" s="198" t="s">
        <v>134</v>
      </c>
      <c r="AJ890" s="156">
        <f>_xll.qlCalendarAdvance("TARGET",AJ889,AI890,"mf")</f>
        <v>44084</v>
      </c>
      <c r="AK890" s="201">
        <f>_xll.xlShmInterpRateFwd(curveName,AJ890,,,AJ891)</f>
        <v>3.36841795162003E-3</v>
      </c>
    </row>
    <row r="891" spans="35:37" ht="11.25" customHeight="1" x14ac:dyDescent="0.2">
      <c r="AI891" s="198" t="s">
        <v>134</v>
      </c>
      <c r="AJ891" s="156">
        <f>_xll.qlCalendarAdvance("TARGET",AJ890,AI891,"mf")</f>
        <v>44085</v>
      </c>
      <c r="AK891" s="201">
        <f>_xll.xlShmInterpRateFwd(curveName,AJ891,,,AJ892)</f>
        <v>3.3845756649770677E-3</v>
      </c>
    </row>
    <row r="892" spans="35:37" ht="11.25" customHeight="1" x14ac:dyDescent="0.2">
      <c r="AI892" s="198" t="s">
        <v>134</v>
      </c>
      <c r="AJ892" s="156">
        <f>_xll.qlCalendarAdvance("TARGET",AJ891,AI892,"mf")</f>
        <v>44088</v>
      </c>
      <c r="AK892" s="201">
        <f>_xll.xlShmInterpRateFwd(curveName,AJ892,,,AJ893)</f>
        <v>3.4006711357867491E-3</v>
      </c>
    </row>
    <row r="893" spans="35:37" ht="11.25" customHeight="1" x14ac:dyDescent="0.2">
      <c r="AI893" s="198" t="s">
        <v>134</v>
      </c>
      <c r="AJ893" s="156">
        <f>_xll.qlCalendarAdvance("TARGET",AJ892,AI893,"mf")</f>
        <v>44089</v>
      </c>
      <c r="AK893" s="201">
        <f>_xll.xlShmInterpRateFwd(curveName,AJ893,,,AJ894)</f>
        <v>3.4087347912542419E-3</v>
      </c>
    </row>
    <row r="894" spans="35:37" ht="11.25" customHeight="1" x14ac:dyDescent="0.2">
      <c r="AI894" s="198" t="s">
        <v>134</v>
      </c>
      <c r="AJ894" s="156">
        <f>_xll.qlCalendarAdvance("TARGET",AJ893,AI894,"mf")</f>
        <v>44090</v>
      </c>
      <c r="AK894" s="201">
        <f>_xll.xlShmInterpRateFwd(curveName,AJ894,,,AJ895)</f>
        <v>3.4167985628953236E-3</v>
      </c>
    </row>
    <row r="895" spans="35:37" ht="11.25" customHeight="1" x14ac:dyDescent="0.2">
      <c r="AI895" s="198" t="s">
        <v>134</v>
      </c>
      <c r="AJ895" s="156">
        <f>_xll.qlCalendarAdvance("TARGET",AJ894,AI895,"mf")</f>
        <v>44091</v>
      </c>
      <c r="AK895" s="201">
        <f>_xll.xlShmInterpRateFwd(curveName,AJ895,,,AJ896)</f>
        <v>3.4248624368103105E-3</v>
      </c>
    </row>
    <row r="896" spans="35:37" ht="11.25" customHeight="1" x14ac:dyDescent="0.2">
      <c r="AI896" s="198" t="s">
        <v>134</v>
      </c>
      <c r="AJ896" s="156">
        <f>_xll.qlCalendarAdvance("TARGET",AJ895,AI896,"mf")</f>
        <v>44092</v>
      </c>
      <c r="AK896" s="201">
        <f>_xll.xlShmInterpRateFwd(curveName,AJ896,,,AJ897)</f>
        <v>3.4410228958358128E-3</v>
      </c>
    </row>
    <row r="897" spans="35:37" ht="11.25" customHeight="1" x14ac:dyDescent="0.2">
      <c r="AI897" s="198" t="s">
        <v>134</v>
      </c>
      <c r="AJ897" s="156">
        <f>_xll.qlCalendarAdvance("TARGET",AJ896,AI897,"mf")</f>
        <v>44095</v>
      </c>
      <c r="AK897" s="201">
        <f>_xll.xlShmInterpRateFwd(curveName,AJ897,,,AJ898)</f>
        <v>3.457118678471816E-3</v>
      </c>
    </row>
    <row r="898" spans="35:37" ht="11.25" customHeight="1" x14ac:dyDescent="0.2">
      <c r="AI898" s="198" t="s">
        <v>134</v>
      </c>
      <c r="AJ898" s="156">
        <f>_xll.qlCalendarAdvance("TARGET",AJ897,AI898,"mf")</f>
        <v>44096</v>
      </c>
      <c r="AK898" s="201">
        <f>_xll.xlShmInterpRateFwd(curveName,AJ898,,,AJ899)</f>
        <v>3.4651828562335786E-3</v>
      </c>
    </row>
    <row r="899" spans="35:37" ht="11.25" customHeight="1" x14ac:dyDescent="0.2">
      <c r="AI899" s="198" t="s">
        <v>134</v>
      </c>
      <c r="AJ899" s="156">
        <f>_xll.qlCalendarAdvance("TARGET",AJ898,AI899,"mf")</f>
        <v>44097</v>
      </c>
      <c r="AK899" s="201">
        <f>_xll.xlShmInterpRateFwd(curveName,AJ899,,,AJ900)</f>
        <v>3.4732470533573871E-3</v>
      </c>
    </row>
    <row r="900" spans="35:37" ht="11.25" customHeight="1" x14ac:dyDescent="0.2">
      <c r="AI900" s="198" t="s">
        <v>134</v>
      </c>
      <c r="AJ900" s="156">
        <f>_xll.qlCalendarAdvance("TARGET",AJ899,AI900,"mf")</f>
        <v>44098</v>
      </c>
      <c r="AK900" s="201">
        <f>_xll.xlShmInterpRateFwd(curveName,AJ900,,,AJ901)</f>
        <v>3.481311255903017E-3</v>
      </c>
    </row>
    <row r="901" spans="35:37" ht="11.25" customHeight="1" x14ac:dyDescent="0.2">
      <c r="AI901" s="198" t="s">
        <v>134</v>
      </c>
      <c r="AJ901" s="156">
        <f>_xll.qlCalendarAdvance("TARGET",AJ900,AI901,"mf")</f>
        <v>44099</v>
      </c>
      <c r="AK901" s="201">
        <f>_xll.xlShmInterpRateFwd(curveName,AJ901,,,AJ902)</f>
        <v>3.4974731225569716E-3</v>
      </c>
    </row>
    <row r="902" spans="35:37" ht="11.25" customHeight="1" x14ac:dyDescent="0.2">
      <c r="AI902" s="198" t="s">
        <v>134</v>
      </c>
      <c r="AJ902" s="156">
        <f>_xll.qlCalendarAdvance("TARGET",AJ901,AI902,"mf")</f>
        <v>44102</v>
      </c>
      <c r="AK902" s="201">
        <f>_xll.xlShmInterpRateFwd(curveName,AJ902,,,AJ903)</f>
        <v>3.5135678440116756E-3</v>
      </c>
    </row>
    <row r="903" spans="35:37" ht="11.25" customHeight="1" x14ac:dyDescent="0.2">
      <c r="AI903" s="198" t="s">
        <v>134</v>
      </c>
      <c r="AJ903" s="156">
        <f>_xll.qlCalendarAdvance("TARGET",AJ902,AI903,"mf")</f>
        <v>44103</v>
      </c>
      <c r="AK903" s="201">
        <f>_xll.xlShmInterpRateFwd(curveName,AJ903,,,AJ904)</f>
        <v>3.5216318661839292E-3</v>
      </c>
    </row>
    <row r="904" spans="35:37" ht="11.25" customHeight="1" x14ac:dyDescent="0.2">
      <c r="AI904" s="198" t="s">
        <v>134</v>
      </c>
      <c r="AJ904" s="156">
        <f>_xll.qlCalendarAdvance("TARGET",AJ903,AI904,"mf")</f>
        <v>44104</v>
      </c>
      <c r="AK904" s="201">
        <f>_xll.xlShmInterpRateFwd(curveName,AJ904,,,AJ905)</f>
        <v>3.5296958110686604E-3</v>
      </c>
    </row>
    <row r="905" spans="35:37" ht="11.25" customHeight="1" x14ac:dyDescent="0.2">
      <c r="AI905" s="198" t="s">
        <v>134</v>
      </c>
      <c r="AJ905" s="156">
        <f>_xll.qlCalendarAdvance("TARGET",AJ904,AI905,"mf")</f>
        <v>44105</v>
      </c>
      <c r="AK905" s="201">
        <f>_xll.xlShmInterpRateFwd(curveName,AJ905,,,AJ906)</f>
        <v>3.5377596644014381E-3</v>
      </c>
    </row>
    <row r="906" spans="35:37" ht="11.25" customHeight="1" x14ac:dyDescent="0.2">
      <c r="AI906" s="198" t="s">
        <v>134</v>
      </c>
      <c r="AJ906" s="156">
        <f>_xll.qlCalendarAdvance("TARGET",AJ905,AI906,"mf")</f>
        <v>44106</v>
      </c>
      <c r="AK906" s="201">
        <f>_xll.xlShmInterpRateFwd(curveName,AJ906,,,AJ907)</f>
        <v>3.5539216005439308E-3</v>
      </c>
    </row>
    <row r="907" spans="35:37" ht="11.25" customHeight="1" x14ac:dyDescent="0.2">
      <c r="AI907" s="198" t="s">
        <v>134</v>
      </c>
      <c r="AJ907" s="156">
        <f>_xll.qlCalendarAdvance("TARGET",AJ906,AI907,"mf")</f>
        <v>44109</v>
      </c>
      <c r="AK907" s="201">
        <f>_xll.xlShmInterpRateFwd(curveName,AJ907,,,AJ908)</f>
        <v>3.5700138876631183E-3</v>
      </c>
    </row>
    <row r="908" spans="35:37" ht="11.25" customHeight="1" x14ac:dyDescent="0.2">
      <c r="AI908" s="198" t="s">
        <v>134</v>
      </c>
      <c r="AJ908" s="156">
        <f>_xll.qlCalendarAdvance("TARGET",AJ907,AI908,"mf")</f>
        <v>44110</v>
      </c>
      <c r="AK908" s="201">
        <f>_xll.xlShmInterpRateFwd(curveName,AJ908,,,AJ909)</f>
        <v>3.5780770765638631E-3</v>
      </c>
    </row>
    <row r="909" spans="35:37" ht="11.25" customHeight="1" x14ac:dyDescent="0.2">
      <c r="AI909" s="198" t="s">
        <v>134</v>
      </c>
      <c r="AJ909" s="156">
        <f>_xll.qlCalendarAdvance("TARGET",AJ908,AI909,"mf")</f>
        <v>44111</v>
      </c>
      <c r="AK909" s="201">
        <f>_xll.xlShmInterpRateFwd(curveName,AJ909,,,AJ910)</f>
        <v>3.586140091365304E-3</v>
      </c>
    </row>
    <row r="910" spans="35:37" ht="11.25" customHeight="1" x14ac:dyDescent="0.2">
      <c r="AI910" s="198" t="s">
        <v>134</v>
      </c>
      <c r="AJ910" s="156">
        <f>_xll.qlCalendarAdvance("TARGET",AJ909,AI910,"mf")</f>
        <v>44112</v>
      </c>
      <c r="AK910" s="201">
        <f>_xll.xlShmInterpRateFwd(curveName,AJ910,,,AJ911)</f>
        <v>3.5942029177219435E-3</v>
      </c>
    </row>
    <row r="911" spans="35:37" ht="11.25" customHeight="1" x14ac:dyDescent="0.2">
      <c r="AI911" s="198" t="s">
        <v>134</v>
      </c>
      <c r="AJ911" s="156">
        <f>_xll.qlCalendarAdvance("TARGET",AJ910,AI911,"mf")</f>
        <v>44113</v>
      </c>
      <c r="AK911" s="201">
        <f>_xll.xlShmInterpRateFwd(curveName,AJ911,,,AJ912)</f>
        <v>3.6103635851554529E-3</v>
      </c>
    </row>
    <row r="912" spans="35:37" ht="11.25" customHeight="1" x14ac:dyDescent="0.2">
      <c r="AI912" s="198" t="s">
        <v>134</v>
      </c>
      <c r="AJ912" s="156">
        <f>_xll.qlCalendarAdvance("TARGET",AJ911,AI912,"mf")</f>
        <v>44116</v>
      </c>
      <c r="AK912" s="201">
        <f>_xll.xlShmInterpRateFwd(curveName,AJ912,,,AJ913)</f>
        <v>3.6264520649202077E-3</v>
      </c>
    </row>
    <row r="913" spans="35:37" ht="11.25" customHeight="1" x14ac:dyDescent="0.2">
      <c r="AI913" s="198" t="s">
        <v>134</v>
      </c>
      <c r="AJ913" s="156">
        <f>_xll.qlCalendarAdvance("TARGET",AJ912,AI913,"mf")</f>
        <v>44117</v>
      </c>
      <c r="AK913" s="201">
        <f>_xll.xlShmInterpRateFwd(curveName,AJ913,,,AJ914)</f>
        <v>3.634513742947655E-3</v>
      </c>
    </row>
    <row r="914" spans="35:37" ht="11.25" customHeight="1" x14ac:dyDescent="0.2">
      <c r="AI914" s="198" t="s">
        <v>134</v>
      </c>
      <c r="AJ914" s="156">
        <f>_xll.qlCalendarAdvance("TARGET",AJ913,AI914,"mf")</f>
        <v>44118</v>
      </c>
      <c r="AK914" s="201">
        <f>_xll.xlShmInterpRateFwd(curveName,AJ914,,,AJ915)</f>
        <v>3.6425751497397049E-3</v>
      </c>
    </row>
    <row r="915" spans="35:37" ht="11.25" customHeight="1" x14ac:dyDescent="0.2">
      <c r="AI915" s="198" t="s">
        <v>134</v>
      </c>
      <c r="AJ915" s="156">
        <f>_xll.qlCalendarAdvance("TARGET",AJ914,AI915,"mf")</f>
        <v>44119</v>
      </c>
      <c r="AK915" s="201">
        <f>_xll.xlShmInterpRateFwd(curveName,AJ915,,,AJ916)</f>
        <v>3.6506362713966053E-3</v>
      </c>
    </row>
    <row r="916" spans="35:37" ht="11.25" customHeight="1" x14ac:dyDescent="0.2">
      <c r="AI916" s="198" t="s">
        <v>134</v>
      </c>
      <c r="AJ916" s="156">
        <f>_xll.qlCalendarAdvance("TARGET",AJ915,AI916,"mf")</f>
        <v>44120</v>
      </c>
      <c r="AK916" s="201">
        <f>_xll.xlShmInterpRateFwd(curveName,AJ916,,,AJ917)</f>
        <v>3.6667943316516386E-3</v>
      </c>
    </row>
    <row r="917" spans="35:37" ht="11.25" customHeight="1" x14ac:dyDescent="0.2">
      <c r="AI917" s="198" t="s">
        <v>134</v>
      </c>
      <c r="AJ917" s="156">
        <f>_xll.qlCalendarAdvance("TARGET",AJ916,AI917,"mf")</f>
        <v>44123</v>
      </c>
      <c r="AK917" s="201">
        <f>_xll.xlShmInterpRateFwd(curveName,AJ917,,,AJ918)</f>
        <v>3.6828776314737598E-3</v>
      </c>
    </row>
    <row r="918" spans="35:37" ht="11.25" customHeight="1" x14ac:dyDescent="0.2">
      <c r="AI918" s="198" t="s">
        <v>134</v>
      </c>
      <c r="AJ918" s="156">
        <f>_xll.qlCalendarAdvance("TARGET",AJ917,AI918,"mf")</f>
        <v>44124</v>
      </c>
      <c r="AK918" s="201">
        <f>_xll.xlShmInterpRateFwd(curveName,AJ918,,,AJ919)</f>
        <v>3.6909371205795191E-3</v>
      </c>
    </row>
    <row r="919" spans="35:37" ht="11.25" customHeight="1" x14ac:dyDescent="0.2">
      <c r="AI919" s="198" t="s">
        <v>134</v>
      </c>
      <c r="AJ919" s="156">
        <f>_xll.qlCalendarAdvance("TARGET",AJ918,AI919,"mf")</f>
        <v>44125</v>
      </c>
      <c r="AK919" s="201">
        <f>_xll.xlShmInterpRateFwd(curveName,AJ919,,,AJ920)</f>
        <v>3.6989962416378594E-3</v>
      </c>
    </row>
    <row r="920" spans="35:37" ht="11.25" customHeight="1" x14ac:dyDescent="0.2">
      <c r="AI920" s="198" t="s">
        <v>134</v>
      </c>
      <c r="AJ920" s="156">
        <f>_xll.qlCalendarAdvance("TARGET",AJ919,AI920,"mf")</f>
        <v>44126</v>
      </c>
      <c r="AK920" s="201">
        <f>_xll.xlShmInterpRateFwd(curveName,AJ920,,,AJ921)</f>
        <v>3.7070549807895346E-3</v>
      </c>
    </row>
    <row r="921" spans="35:37" ht="11.25" customHeight="1" x14ac:dyDescent="0.2">
      <c r="AI921" s="198" t="s">
        <v>134</v>
      </c>
      <c r="AJ921" s="156">
        <f>_xll.qlCalendarAdvance("TARGET",AJ920,AI921,"mf")</f>
        <v>44127</v>
      </c>
      <c r="AK921" s="201">
        <f>_xll.xlShmInterpRateFwd(curveName,AJ921,,,AJ922)</f>
        <v>3.7232090954641122E-3</v>
      </c>
    </row>
    <row r="922" spans="35:37" ht="11.25" customHeight="1" x14ac:dyDescent="0.2">
      <c r="AI922" s="198" t="s">
        <v>134</v>
      </c>
      <c r="AJ922" s="156">
        <f>_xll.qlCalendarAdvance("TARGET",AJ921,AI922,"mf")</f>
        <v>44130</v>
      </c>
      <c r="AK922" s="201">
        <f>_xll.xlShmInterpRateFwd(curveName,AJ922,,,AJ923)</f>
        <v>3.7392858425629606E-3</v>
      </c>
    </row>
    <row r="923" spans="35:37" ht="11.25" customHeight="1" x14ac:dyDescent="0.2">
      <c r="AI923" s="198" t="s">
        <v>134</v>
      </c>
      <c r="AJ923" s="156">
        <f>_xll.qlCalendarAdvance("TARGET",AJ922,AI923,"mf")</f>
        <v>44131</v>
      </c>
      <c r="AK923" s="201">
        <f>_xll.xlShmInterpRateFwd(curveName,AJ923,,,AJ924)</f>
        <v>3.747342464940948E-3</v>
      </c>
    </row>
    <row r="924" spans="35:37" ht="11.25" customHeight="1" x14ac:dyDescent="0.2">
      <c r="AI924" s="198" t="s">
        <v>134</v>
      </c>
      <c r="AJ924" s="156">
        <f>_xll.qlCalendarAdvance("TARGET",AJ923,AI924,"mf")</f>
        <v>44132</v>
      </c>
      <c r="AK924" s="201">
        <f>_xll.xlShmInterpRateFwd(curveName,AJ924,,,AJ925)</f>
        <v>3.7553986225404216E-3</v>
      </c>
    </row>
    <row r="925" spans="35:37" ht="11.25" customHeight="1" x14ac:dyDescent="0.2">
      <c r="AI925" s="198" t="s">
        <v>134</v>
      </c>
      <c r="AJ925" s="156">
        <f>_xll.qlCalendarAdvance("TARGET",AJ924,AI925,"mf")</f>
        <v>44133</v>
      </c>
      <c r="AK925" s="201">
        <f>_xll.xlShmInterpRateFwd(curveName,AJ925,,,AJ926)</f>
        <v>3.763454301461596E-3</v>
      </c>
    </row>
    <row r="926" spans="35:37" ht="11.25" customHeight="1" x14ac:dyDescent="0.2">
      <c r="AI926" s="198" t="s">
        <v>134</v>
      </c>
      <c r="AJ926" s="156">
        <f>_xll.qlCalendarAdvance("TARGET",AJ925,AI926,"mf")</f>
        <v>44134</v>
      </c>
      <c r="AK926" s="201">
        <f>_xll.xlShmInterpRateFwd(curveName,AJ926,,,AJ927)</f>
        <v>3.7796031318853298E-3</v>
      </c>
    </row>
    <row r="927" spans="35:37" ht="11.25" customHeight="1" x14ac:dyDescent="0.2">
      <c r="AI927" s="198" t="s">
        <v>134</v>
      </c>
      <c r="AJ927" s="156">
        <f>_xll.qlCalendarAdvance("TARGET",AJ926,AI927,"mf")</f>
        <v>44137</v>
      </c>
      <c r="AK927" s="201">
        <f>_xll.xlShmInterpRateFwd(curveName,AJ927,,,AJ928)</f>
        <v>3.7956719536237551E-3</v>
      </c>
    </row>
    <row r="928" spans="35:37" ht="11.25" customHeight="1" x14ac:dyDescent="0.2">
      <c r="AI928" s="198" t="s">
        <v>134</v>
      </c>
      <c r="AJ928" s="156">
        <f>_xll.qlCalendarAdvance("TARGET",AJ927,AI928,"mf")</f>
        <v>44138</v>
      </c>
      <c r="AK928" s="201">
        <f>_xll.xlShmInterpRateFwd(curveName,AJ928,,,AJ929)</f>
        <v>3.8037250315886202E-3</v>
      </c>
    </row>
    <row r="929" spans="35:37" ht="11.25" customHeight="1" x14ac:dyDescent="0.2">
      <c r="AI929" s="198" t="s">
        <v>134</v>
      </c>
      <c r="AJ929" s="156">
        <f>_xll.qlCalendarAdvance("TARGET",AJ928,AI929,"mf")</f>
        <v>44139</v>
      </c>
      <c r="AK929" s="201">
        <f>_xll.xlShmInterpRateFwd(curveName,AJ929,,,AJ930)</f>
        <v>3.8117775479627105E-3</v>
      </c>
    </row>
    <row r="930" spans="35:37" ht="11.25" customHeight="1" x14ac:dyDescent="0.2">
      <c r="AI930" s="198" t="s">
        <v>134</v>
      </c>
      <c r="AJ930" s="156">
        <f>_xll.qlCalendarAdvance("TARGET",AJ929,AI930,"mf")</f>
        <v>44140</v>
      </c>
      <c r="AK930" s="201">
        <f>_xll.xlShmInterpRateFwd(curveName,AJ930,,,AJ931)</f>
        <v>3.8198294887246517E-3</v>
      </c>
    </row>
    <row r="931" spans="35:37" ht="11.25" customHeight="1" x14ac:dyDescent="0.2">
      <c r="AI931" s="198" t="s">
        <v>134</v>
      </c>
      <c r="AJ931" s="156">
        <f>_xll.qlCalendarAdvance("TARGET",AJ930,AI931,"mf")</f>
        <v>44141</v>
      </c>
      <c r="AK931" s="201">
        <f>_xll.xlShmInterpRateFwd(curveName,AJ931,,,AJ932)</f>
        <v>3.8359716962171912E-3</v>
      </c>
    </row>
    <row r="932" spans="35:37" ht="11.25" customHeight="1" x14ac:dyDescent="0.2">
      <c r="AI932" s="198" t="s">
        <v>134</v>
      </c>
      <c r="AJ932" s="156">
        <f>_xll.qlCalendarAdvance("TARGET",AJ931,AI932,"mf")</f>
        <v>44144</v>
      </c>
      <c r="AK932" s="201">
        <f>_xll.xlShmInterpRateFwd(curveName,AJ932,,,AJ933)</f>
        <v>3.8520312201672795E-3</v>
      </c>
    </row>
    <row r="933" spans="35:37" ht="11.25" customHeight="1" x14ac:dyDescent="0.2">
      <c r="AI933" s="198" t="s">
        <v>134</v>
      </c>
      <c r="AJ933" s="156">
        <f>_xll.qlCalendarAdvance("TARGET",AJ932,AI933,"mf")</f>
        <v>44145</v>
      </c>
      <c r="AK933" s="201">
        <f>_xll.xlShmInterpRateFwd(curveName,AJ933,,,AJ934)</f>
        <v>3.8600800759112648E-3</v>
      </c>
    </row>
    <row r="934" spans="35:37" ht="11.25" customHeight="1" x14ac:dyDescent="0.2">
      <c r="AI934" s="198" t="s">
        <v>134</v>
      </c>
      <c r="AJ934" s="156">
        <f>_xll.qlCalendarAdvance("TARGET",AJ933,AI934,"mf")</f>
        <v>44146</v>
      </c>
      <c r="AK934" s="201">
        <f>_xll.xlShmInterpRateFwd(curveName,AJ934,,,AJ935)</f>
        <v>3.8681282731710472E-3</v>
      </c>
    </row>
    <row r="935" spans="35:37" ht="11.25" customHeight="1" x14ac:dyDescent="0.2">
      <c r="AI935" s="198" t="s">
        <v>134</v>
      </c>
      <c r="AJ935" s="156">
        <f>_xll.qlCalendarAdvance("TARGET",AJ934,AI935,"mf")</f>
        <v>44147</v>
      </c>
      <c r="AK935" s="201">
        <f>_xll.xlShmInterpRateFwd(curveName,AJ935,,,AJ936)</f>
        <v>3.8761757980468061E-3</v>
      </c>
    </row>
    <row r="936" spans="35:37" ht="11.25" customHeight="1" x14ac:dyDescent="0.2">
      <c r="AI936" s="198" t="s">
        <v>134</v>
      </c>
      <c r="AJ936" s="156">
        <f>_xll.qlCalendarAdvance("TARGET",AJ935,AI936,"mf")</f>
        <v>44148</v>
      </c>
      <c r="AK936" s="201">
        <f>_xll.xlShmInterpRateFwd(curveName,AJ936,,,AJ937)</f>
        <v>3.8923100438521068E-3</v>
      </c>
    </row>
    <row r="937" spans="35:37" ht="11.25" customHeight="1" x14ac:dyDescent="0.2">
      <c r="AI937" s="198" t="s">
        <v>134</v>
      </c>
      <c r="AJ937" s="156">
        <f>_xll.qlCalendarAdvance("TARGET",AJ936,AI937,"mf")</f>
        <v>44151</v>
      </c>
      <c r="AK937" s="201">
        <f>_xll.xlShmInterpRateFwd(curveName,AJ937,,,AJ938)</f>
        <v>3.9083588976177707E-3</v>
      </c>
    </row>
    <row r="938" spans="35:37" ht="11.25" customHeight="1" x14ac:dyDescent="0.2">
      <c r="AI938" s="198" t="s">
        <v>134</v>
      </c>
      <c r="AJ938" s="156">
        <f>_xll.qlCalendarAdvance("TARGET",AJ937,AI938,"mf")</f>
        <v>44152</v>
      </c>
      <c r="AK938" s="201">
        <f>_xll.xlShmInterpRateFwd(curveName,AJ938,,,AJ939)</f>
        <v>3.9164028533322836E-3</v>
      </c>
    </row>
    <row r="939" spans="35:37" ht="11.25" customHeight="1" x14ac:dyDescent="0.2">
      <c r="AI939" s="198" t="s">
        <v>134</v>
      </c>
      <c r="AJ939" s="156">
        <f>_xll.qlCalendarAdvance("TARGET",AJ938,AI939,"mf")</f>
        <v>44153</v>
      </c>
      <c r="AK939" s="201">
        <f>_xll.xlShmInterpRateFwd(curveName,AJ939,,,AJ940)</f>
        <v>3.9244460537095696E-3</v>
      </c>
    </row>
    <row r="940" spans="35:37" ht="11.25" customHeight="1" x14ac:dyDescent="0.2">
      <c r="AI940" s="198" t="s">
        <v>134</v>
      </c>
      <c r="AJ940" s="156">
        <f>_xll.qlCalendarAdvance("TARGET",AJ939,AI940,"mf")</f>
        <v>44154</v>
      </c>
      <c r="AK940" s="201">
        <f>_xll.xlShmInterpRateFwd(curveName,AJ940,,,AJ941)</f>
        <v>3.9324884848497919E-3</v>
      </c>
    </row>
    <row r="941" spans="35:37" ht="11.25" customHeight="1" x14ac:dyDescent="0.2">
      <c r="AI941" s="198" t="s">
        <v>134</v>
      </c>
      <c r="AJ941" s="156">
        <f>_xll.qlCalendarAdvance("TARGET",AJ940,AI941,"mf")</f>
        <v>44155</v>
      </c>
      <c r="AK941" s="201">
        <f>_xll.xlShmInterpRateFwd(curveName,AJ941,,,AJ942)</f>
        <v>3.9486134300163594E-3</v>
      </c>
    </row>
    <row r="942" spans="35:37" ht="11.25" customHeight="1" x14ac:dyDescent="0.2">
      <c r="AI942" s="198" t="s">
        <v>134</v>
      </c>
      <c r="AJ942" s="156">
        <f>_xll.qlCalendarAdvance("TARGET",AJ941,AI942,"mf")</f>
        <v>44158</v>
      </c>
      <c r="AK942" s="201">
        <f>_xll.xlShmInterpRateFwd(curveName,AJ942,,,AJ943)</f>
        <v>3.9646502413531017E-3</v>
      </c>
    </row>
    <row r="943" spans="35:37" ht="11.25" customHeight="1" x14ac:dyDescent="0.2">
      <c r="AI943" s="198" t="s">
        <v>134</v>
      </c>
      <c r="AJ943" s="156">
        <f>_xll.qlCalendarAdvance("TARGET",AJ942,AI943,"mf")</f>
        <v>44159</v>
      </c>
      <c r="AK943" s="201">
        <f>_xll.xlShmInterpRateFwd(curveName,AJ943,,,AJ944)</f>
        <v>3.9726886193097635E-3</v>
      </c>
    </row>
    <row r="944" spans="35:37" ht="11.25" customHeight="1" x14ac:dyDescent="0.2">
      <c r="AI944" s="198" t="s">
        <v>134</v>
      </c>
      <c r="AJ944" s="156">
        <f>_xll.qlCalendarAdvance("TARGET",AJ943,AI944,"mf")</f>
        <v>44160</v>
      </c>
      <c r="AK944" s="201">
        <f>_xll.xlShmInterpRateFwd(curveName,AJ944,,,AJ945)</f>
        <v>3.9807261449139588E-3</v>
      </c>
    </row>
    <row r="945" spans="35:37" ht="11.25" customHeight="1" x14ac:dyDescent="0.2">
      <c r="AI945" s="198" t="s">
        <v>134</v>
      </c>
      <c r="AJ945" s="156">
        <f>_xll.qlCalendarAdvance("TARGET",AJ944,AI945,"mf")</f>
        <v>44161</v>
      </c>
      <c r="AK945" s="201">
        <f>_xll.xlShmInterpRateFwd(curveName,AJ945,,,AJ946)</f>
        <v>3.9887628046710753E-3</v>
      </c>
    </row>
    <row r="946" spans="35:37" ht="11.25" customHeight="1" x14ac:dyDescent="0.2">
      <c r="AI946" s="198" t="s">
        <v>134</v>
      </c>
      <c r="AJ946" s="156">
        <f>_xll.qlCalendarAdvance("TARGET",AJ945,AI946,"mf")</f>
        <v>44162</v>
      </c>
      <c r="AK946" s="201">
        <f>_xll.xlShmInterpRateFwd(curveName,AJ946,,,AJ947)</f>
        <v>4.0048771100402985E-3</v>
      </c>
    </row>
    <row r="947" spans="35:37" ht="11.25" customHeight="1" x14ac:dyDescent="0.2">
      <c r="AI947" s="198" t="s">
        <v>134</v>
      </c>
      <c r="AJ947" s="156">
        <f>_xll.qlCalendarAdvance("TARGET",AJ946,AI947,"mf")</f>
        <v>44165</v>
      </c>
      <c r="AK947" s="201">
        <f>_xll.xlShmInterpRateFwd(curveName,AJ947,,,AJ948)</f>
        <v>4.0209005069479289E-3</v>
      </c>
    </row>
    <row r="948" spans="35:37" ht="11.25" customHeight="1" x14ac:dyDescent="0.2">
      <c r="AI948" s="198" t="s">
        <v>134</v>
      </c>
      <c r="AJ948" s="156">
        <f>_xll.qlCalendarAdvance("TARGET",AJ947,AI948,"mf")</f>
        <v>44166</v>
      </c>
      <c r="AK948" s="201">
        <f>_xll.xlShmInterpRateFwd(curveName,AJ948,,,AJ949)</f>
        <v>4.0289326291743834E-3</v>
      </c>
    </row>
    <row r="949" spans="35:37" ht="11.25" customHeight="1" x14ac:dyDescent="0.2">
      <c r="AI949" s="198" t="s">
        <v>134</v>
      </c>
      <c r="AJ949" s="156">
        <f>_xll.qlCalendarAdvance("TARGET",AJ948,AI949,"mf")</f>
        <v>44167</v>
      </c>
      <c r="AK949" s="201">
        <f>_xll.xlShmInterpRateFwd(curveName,AJ949,,,AJ950)</f>
        <v>4.03696380239773E-3</v>
      </c>
    </row>
    <row r="950" spans="35:37" ht="11.25" customHeight="1" x14ac:dyDescent="0.2">
      <c r="AI950" s="198" t="s">
        <v>134</v>
      </c>
      <c r="AJ950" s="156">
        <f>_xll.qlCalendarAdvance("TARGET",AJ949,AI950,"mf")</f>
        <v>44168</v>
      </c>
      <c r="AK950" s="201">
        <f>_xll.xlShmInterpRateFwd(curveName,AJ950,,,AJ951)</f>
        <v>4.0449940128801957E-3</v>
      </c>
    </row>
    <row r="951" spans="35:37" ht="11.25" customHeight="1" x14ac:dyDescent="0.2">
      <c r="AI951" s="198" t="s">
        <v>134</v>
      </c>
      <c r="AJ951" s="156">
        <f>_xll.qlCalendarAdvance("TARGET",AJ950,AI951,"mf")</f>
        <v>44169</v>
      </c>
      <c r="AK951" s="201">
        <f>_xll.xlShmInterpRateFwd(curveName,AJ951,,,AJ952)</f>
        <v>4.0610963391557401E-3</v>
      </c>
    </row>
    <row r="952" spans="35:37" ht="11.25" customHeight="1" x14ac:dyDescent="0.2">
      <c r="AI952" s="198" t="s">
        <v>134</v>
      </c>
      <c r="AJ952" s="156">
        <f>_xll.qlCalendarAdvance("TARGET",AJ951,AI952,"mf")</f>
        <v>44172</v>
      </c>
      <c r="AK952" s="201">
        <f>_xll.xlShmInterpRateFwd(curveName,AJ952,,,AJ953)</f>
        <v>4.0771049497279428E-3</v>
      </c>
    </row>
    <row r="953" spans="35:37" ht="11.25" customHeight="1" x14ac:dyDescent="0.2">
      <c r="AI953" s="198" t="s">
        <v>134</v>
      </c>
      <c r="AJ953" s="156">
        <f>_xll.qlCalendarAdvance("TARGET",AJ952,AI953,"mf")</f>
        <v>44173</v>
      </c>
      <c r="AK953" s="201">
        <f>_xll.xlShmInterpRateFwd(curveName,AJ953,,,AJ954)</f>
        <v>4.0851301384536238E-3</v>
      </c>
    </row>
    <row r="954" spans="35:37" ht="11.25" customHeight="1" x14ac:dyDescent="0.2">
      <c r="AI954" s="198" t="s">
        <v>134</v>
      </c>
      <c r="AJ954" s="156">
        <f>_xll.qlCalendarAdvance("TARGET",AJ953,AI954,"mf")</f>
        <v>44174</v>
      </c>
      <c r="AK954" s="201">
        <f>_xll.xlShmInterpRateFwd(curveName,AJ954,,,AJ955)</f>
        <v>4.0931542814443894E-3</v>
      </c>
    </row>
    <row r="955" spans="35:37" ht="11.25" customHeight="1" x14ac:dyDescent="0.2">
      <c r="AI955" s="198" t="s">
        <v>134</v>
      </c>
      <c r="AJ955" s="156">
        <f>_xll.qlCalendarAdvance("TARGET",AJ954,AI955,"mf")</f>
        <v>44175</v>
      </c>
      <c r="AK955" s="201">
        <f>_xll.xlShmInterpRateFwd(curveName,AJ955,,,AJ956)</f>
        <v>4.1011773648814004E-3</v>
      </c>
    </row>
    <row r="956" spans="35:37" ht="11.25" customHeight="1" x14ac:dyDescent="0.2">
      <c r="AI956" s="198" t="s">
        <v>134</v>
      </c>
      <c r="AJ956" s="156">
        <f>_xll.qlCalendarAdvance("TARGET",AJ955,AI956,"mf")</f>
        <v>44176</v>
      </c>
      <c r="AK956" s="201">
        <f>_xll.xlShmInterpRateFwd(curveName,AJ956,,,AJ957)</f>
        <v>4.1172663727526686E-3</v>
      </c>
    </row>
    <row r="957" spans="35:37" ht="11.25" customHeight="1" x14ac:dyDescent="0.2">
      <c r="AI957" s="198" t="s">
        <v>134</v>
      </c>
      <c r="AJ957" s="156">
        <f>_xll.qlCalendarAdvance("TARGET",AJ956,AI957,"mf")</f>
        <v>44179</v>
      </c>
      <c r="AK957" s="201">
        <f>_xll.xlShmInterpRateFwd(curveName,AJ957,,,AJ958)</f>
        <v>4.1332588250130205E-3</v>
      </c>
    </row>
    <row r="958" spans="35:37" ht="11.25" customHeight="1" x14ac:dyDescent="0.2">
      <c r="AI958" s="198" t="s">
        <v>134</v>
      </c>
      <c r="AJ958" s="156">
        <f>_xll.qlCalendarAdvance("TARGET",AJ957,AI958,"mf")</f>
        <v>44180</v>
      </c>
      <c r="AK958" s="201">
        <f>_xll.xlShmInterpRateFwd(curveName,AJ958,,,AJ959)</f>
        <v>4.1412764025881036E-3</v>
      </c>
    </row>
    <row r="959" spans="35:37" ht="11.25" customHeight="1" x14ac:dyDescent="0.2">
      <c r="AI959" s="198" t="s">
        <v>134</v>
      </c>
      <c r="AJ959" s="156">
        <f>_xll.qlCalendarAdvance("TARGET",AJ958,AI959,"mf")</f>
        <v>44181</v>
      </c>
      <c r="AK959" s="201">
        <f>_xll.xlShmInterpRateFwd(curveName,AJ959,,,AJ960)</f>
        <v>4.149292837615298E-3</v>
      </c>
    </row>
    <row r="960" spans="35:37" ht="11.25" customHeight="1" x14ac:dyDescent="0.2">
      <c r="AI960" s="198" t="s">
        <v>134</v>
      </c>
      <c r="AJ960" s="156">
        <f>_xll.qlCalendarAdvance("TARGET",AJ959,AI960,"mf")</f>
        <v>44182</v>
      </c>
      <c r="AK960" s="201">
        <f>_xll.xlShmInterpRateFwd(curveName,AJ960,,,AJ961)</f>
        <v>4.157308116032603E-3</v>
      </c>
    </row>
    <row r="961" spans="35:37" ht="11.25" customHeight="1" x14ac:dyDescent="0.2">
      <c r="AI961" s="198" t="s">
        <v>134</v>
      </c>
      <c r="AJ961" s="156">
        <f>_xll.qlCalendarAdvance("TARGET",AJ960,AI961,"mf")</f>
        <v>44183</v>
      </c>
      <c r="AK961" s="201">
        <f>_xll.xlShmInterpRateFwd(curveName,AJ961,,,AJ962)</f>
        <v>4.1733824660145332E-3</v>
      </c>
    </row>
    <row r="962" spans="35:37" ht="11.25" customHeight="1" x14ac:dyDescent="0.2">
      <c r="AI962" s="198" t="s">
        <v>134</v>
      </c>
      <c r="AJ962" s="156">
        <f>_xll.qlCalendarAdvance("TARGET",AJ961,AI962,"mf")</f>
        <v>44186</v>
      </c>
      <c r="AK962" s="201">
        <f>_xll.xlShmInterpRateFwd(curveName,AJ962,,,AJ963)</f>
        <v>4.1893573884414321E-3</v>
      </c>
    </row>
    <row r="963" spans="35:37" ht="11.25" customHeight="1" x14ac:dyDescent="0.2">
      <c r="AI963" s="198" t="s">
        <v>134</v>
      </c>
      <c r="AJ963" s="156">
        <f>_xll.qlCalendarAdvance("TARGET",AJ962,AI963,"mf")</f>
        <v>44187</v>
      </c>
      <c r="AK963" s="201">
        <f>_xll.xlShmInterpRateFwd(curveName,AJ963,,,AJ964)</f>
        <v>4.1973666770126474E-3</v>
      </c>
    </row>
    <row r="964" spans="35:37" ht="11.25" customHeight="1" x14ac:dyDescent="0.2">
      <c r="AI964" s="198" t="s">
        <v>134</v>
      </c>
      <c r="AJ964" s="156">
        <f>_xll.qlCalendarAdvance("TARGET",AJ963,AI964,"mf")</f>
        <v>44188</v>
      </c>
      <c r="AK964" s="201">
        <f>_xll.xlShmInterpRateFwd(curveName,AJ964,,,AJ965)</f>
        <v>4.2053747261013089E-3</v>
      </c>
    </row>
    <row r="965" spans="35:37" ht="11.25" customHeight="1" x14ac:dyDescent="0.2">
      <c r="AI965" s="198" t="s">
        <v>134</v>
      </c>
      <c r="AJ965" s="156">
        <f>_xll.qlCalendarAdvance("TARGET",AJ964,AI965,"mf")</f>
        <v>44189</v>
      </c>
      <c r="AK965" s="201">
        <f>_xll.xlShmInterpRateFwd(curveName,AJ965,,,AJ966)</f>
        <v>4.225461903096475E-3</v>
      </c>
    </row>
    <row r="966" spans="35:37" ht="11.25" customHeight="1" x14ac:dyDescent="0.2">
      <c r="AI966" s="198" t="s">
        <v>134</v>
      </c>
      <c r="AJ966" s="156">
        <f>_xll.qlCalendarAdvance("TARGET",AJ965,AI966,"mf")</f>
        <v>44193</v>
      </c>
      <c r="AK966" s="201">
        <f>_xll.xlShmInterpRateFwd(curveName,AJ966,,,AJ967)</f>
        <v>4.2453958952809456E-3</v>
      </c>
    </row>
    <row r="967" spans="35:37" ht="11.25" customHeight="1" x14ac:dyDescent="0.2">
      <c r="AI967" s="198" t="s">
        <v>134</v>
      </c>
      <c r="AJ967" s="156">
        <f>_xll.qlCalendarAdvance("TARGET",AJ966,AI967,"mf")</f>
        <v>44194</v>
      </c>
      <c r="AK967" s="201">
        <f>_xll.xlShmInterpRateFwd(curveName,AJ967,,,AJ968)</f>
        <v>4.2533962170752436E-3</v>
      </c>
    </row>
    <row r="968" spans="35:37" ht="11.25" customHeight="1" x14ac:dyDescent="0.2">
      <c r="AI968" s="198" t="s">
        <v>134</v>
      </c>
      <c r="AJ968" s="156">
        <f>_xll.qlCalendarAdvance("TARGET",AJ967,AI968,"mf")</f>
        <v>44195</v>
      </c>
      <c r="AK968" s="201">
        <f>_xll.xlShmInterpRateFwd(curveName,AJ968,,,AJ969)</f>
        <v>4.2613952024116815E-3</v>
      </c>
    </row>
    <row r="969" spans="35:37" ht="11.25" customHeight="1" x14ac:dyDescent="0.2">
      <c r="AI969" s="198" t="s">
        <v>134</v>
      </c>
      <c r="AJ969" s="156">
        <f>_xll.qlCalendarAdvance("TARGET",AJ968,AI969,"mf")</f>
        <v>44196</v>
      </c>
      <c r="AK969" s="201">
        <f>_xll.xlShmInterpRateFwd(curveName,AJ969,,,AJ970)</f>
        <v>4.2814611938848737E-3</v>
      </c>
    </row>
    <row r="970" spans="35:37" ht="11.25" customHeight="1" x14ac:dyDescent="0.2">
      <c r="AI970" s="198" t="s">
        <v>134</v>
      </c>
      <c r="AJ970" s="156">
        <f>_xll.qlCalendarAdvance("TARGET",AJ969,AI970,"mf")</f>
        <v>44200</v>
      </c>
      <c r="AK970" s="201">
        <f>_xll.xlShmInterpRateFwd(curveName,AJ970,,,AJ971)</f>
        <v>4.3013696010367015E-3</v>
      </c>
    </row>
    <row r="971" spans="35:37" ht="11.25" customHeight="1" x14ac:dyDescent="0.2">
      <c r="AI971" s="198" t="s">
        <v>134</v>
      </c>
      <c r="AJ971" s="156">
        <f>_xll.qlCalendarAdvance("TARGET",AJ970,AI971,"mf")</f>
        <v>44201</v>
      </c>
      <c r="AK971" s="201">
        <f>_xll.xlShmInterpRateFwd(curveName,AJ971,,,AJ972)</f>
        <v>4.3093602781181135E-3</v>
      </c>
    </row>
    <row r="972" spans="35:37" ht="11.25" customHeight="1" x14ac:dyDescent="0.2">
      <c r="AI972" s="198" t="s">
        <v>134</v>
      </c>
      <c r="AJ972" s="156">
        <f>_xll.qlCalendarAdvance("TARGET",AJ971,AI972,"mf")</f>
        <v>44202</v>
      </c>
      <c r="AK972" s="201">
        <f>_xll.xlShmInterpRateFwd(curveName,AJ972,,,AJ973)</f>
        <v>4.317349522171483E-3</v>
      </c>
    </row>
    <row r="973" spans="35:37" ht="11.25" customHeight="1" x14ac:dyDescent="0.2">
      <c r="AI973" s="198" t="s">
        <v>134</v>
      </c>
      <c r="AJ973" s="156">
        <f>_xll.qlCalendarAdvance("TARGET",AJ972,AI973,"mf")</f>
        <v>44203</v>
      </c>
      <c r="AK973" s="201">
        <f>_xll.xlShmInterpRateFwd(curveName,AJ973,,,AJ974)</f>
        <v>4.32533731925633E-3</v>
      </c>
    </row>
    <row r="974" spans="35:37" ht="11.25" customHeight="1" x14ac:dyDescent="0.2">
      <c r="AI974" s="198" t="s">
        <v>134</v>
      </c>
      <c r="AJ974" s="156">
        <f>_xll.qlCalendarAdvance("TARGET",AJ973,AI974,"mf")</f>
        <v>44204</v>
      </c>
      <c r="AK974" s="201">
        <f>_xll.xlShmInterpRateFwd(curveName,AJ974,,,AJ975)</f>
        <v>4.3413596565391975E-3</v>
      </c>
    </row>
    <row r="975" spans="35:37" ht="11.25" customHeight="1" x14ac:dyDescent="0.2">
      <c r="AI975" s="198" t="s">
        <v>134</v>
      </c>
      <c r="AJ975" s="156">
        <f>_xll.qlCalendarAdvance("TARGET",AJ974,AI975,"mf")</f>
        <v>44207</v>
      </c>
      <c r="AK975" s="201">
        <f>_xll.xlShmInterpRateFwd(curveName,AJ975,,,AJ976)</f>
        <v>4.3572737610054636E-3</v>
      </c>
    </row>
    <row r="976" spans="35:37" ht="11.25" customHeight="1" x14ac:dyDescent="0.2">
      <c r="AI976" s="198" t="s">
        <v>134</v>
      </c>
      <c r="AJ976" s="156">
        <f>_xll.qlCalendarAdvance("TARGET",AJ975,AI976,"mf")</f>
        <v>44208</v>
      </c>
      <c r="AK976" s="201">
        <f>_xll.xlShmInterpRateFwd(curveName,AJ976,,,AJ977)</f>
        <v>4.365254115761396E-3</v>
      </c>
    </row>
    <row r="977" spans="35:37" ht="11.25" customHeight="1" x14ac:dyDescent="0.2">
      <c r="AI977" s="198" t="s">
        <v>134</v>
      </c>
      <c r="AJ977" s="156">
        <f>_xll.qlCalendarAdvance("TARGET",AJ976,AI977,"mf")</f>
        <v>44209</v>
      </c>
      <c r="AK977" s="201">
        <f>_xll.xlShmInterpRateFwd(curveName,AJ977,,,AJ978)</f>
        <v>4.3732329405947908E-3</v>
      </c>
    </row>
    <row r="978" spans="35:37" ht="11.25" customHeight="1" x14ac:dyDescent="0.2">
      <c r="AI978" s="198" t="s">
        <v>134</v>
      </c>
      <c r="AJ978" s="156">
        <f>_xll.qlCalendarAdvance("TARGET",AJ977,AI978,"mf")</f>
        <v>44210</v>
      </c>
      <c r="AK978" s="201">
        <f>_xll.xlShmInterpRateFwd(curveName,AJ978,,,AJ979)</f>
        <v>4.3812102214435822E-3</v>
      </c>
    </row>
    <row r="979" spans="35:37" ht="11.25" customHeight="1" x14ac:dyDescent="0.2">
      <c r="AI979" s="198" t="s">
        <v>134</v>
      </c>
      <c r="AJ979" s="156">
        <f>_xll.qlCalendarAdvance("TARGET",AJ978,AI979,"mf")</f>
        <v>44211</v>
      </c>
      <c r="AK979" s="201">
        <f>_xll.xlShmInterpRateFwd(curveName,AJ979,,,AJ980)</f>
        <v>4.3972125410968047E-3</v>
      </c>
    </row>
    <row r="980" spans="35:37" ht="11.25" customHeight="1" x14ac:dyDescent="0.2">
      <c r="AI980" s="198" t="s">
        <v>134</v>
      </c>
      <c r="AJ980" s="156">
        <f>_xll.qlCalendarAdvance("TARGET",AJ979,AI980,"mf")</f>
        <v>44214</v>
      </c>
      <c r="AK980" s="201">
        <f>_xll.xlShmInterpRateFwd(curveName,AJ980,,,AJ981)</f>
        <v>4.4131036308429792E-3</v>
      </c>
    </row>
    <row r="981" spans="35:37" ht="11.25" customHeight="1" x14ac:dyDescent="0.2">
      <c r="AI981" s="198" t="s">
        <v>134</v>
      </c>
      <c r="AJ981" s="156">
        <f>_xll.qlCalendarAdvance("TARGET",AJ980,AI981,"mf")</f>
        <v>44215</v>
      </c>
      <c r="AK981" s="201">
        <f>_xll.xlShmInterpRateFwd(curveName,AJ981,,,AJ982)</f>
        <v>4.4210729852547743E-3</v>
      </c>
    </row>
    <row r="982" spans="35:37" ht="11.25" customHeight="1" x14ac:dyDescent="0.2">
      <c r="AI982" s="198" t="s">
        <v>134</v>
      </c>
      <c r="AJ982" s="156">
        <f>_xll.qlCalendarAdvance("TARGET",AJ981,AI982,"mf")</f>
        <v>44216</v>
      </c>
      <c r="AK982" s="201">
        <f>_xll.xlShmInterpRateFwd(curveName,AJ982,,,AJ983)</f>
        <v>4.4290407130520449E-3</v>
      </c>
    </row>
    <row r="983" spans="35:37" ht="11.25" customHeight="1" x14ac:dyDescent="0.2">
      <c r="AI983" s="198" t="s">
        <v>134</v>
      </c>
      <c r="AJ983" s="156">
        <f>_xll.qlCalendarAdvance("TARGET",AJ982,AI983,"mf")</f>
        <v>44217</v>
      </c>
      <c r="AK983" s="201">
        <f>_xll.xlShmInterpRateFwd(curveName,AJ983,,,AJ984)</f>
        <v>4.4370068001321804E-3</v>
      </c>
    </row>
    <row r="984" spans="35:37" ht="11.25" customHeight="1" x14ac:dyDescent="0.2">
      <c r="AI984" s="198" t="s">
        <v>134</v>
      </c>
      <c r="AJ984" s="156">
        <f>_xll.qlCalendarAdvance("TARGET",AJ983,AI984,"mf")</f>
        <v>44218</v>
      </c>
      <c r="AK984" s="201">
        <f>_xll.xlShmInterpRateFwd(curveName,AJ984,,,AJ985)</f>
        <v>4.4529877615443348E-3</v>
      </c>
    </row>
    <row r="985" spans="35:37" ht="11.25" customHeight="1" x14ac:dyDescent="0.2">
      <c r="AI985" s="198" t="s">
        <v>134</v>
      </c>
      <c r="AJ985" s="156">
        <f>_xll.qlCalendarAdvance("TARGET",AJ984,AI985,"mf")</f>
        <v>44221</v>
      </c>
      <c r="AK985" s="201">
        <f>_xll.xlShmInterpRateFwd(curveName,AJ985,,,AJ986)</f>
        <v>4.4688544656724602E-3</v>
      </c>
    </row>
    <row r="986" spans="35:37" ht="11.25" customHeight="1" x14ac:dyDescent="0.2">
      <c r="AI986" s="198" t="s">
        <v>134</v>
      </c>
      <c r="AJ986" s="156">
        <f>_xll.qlCalendarAdvance("TARGET",AJ985,AI986,"mf")</f>
        <v>44222</v>
      </c>
      <c r="AK986" s="201">
        <f>_xll.xlShmInterpRateFwd(curveName,AJ986,,,AJ987)</f>
        <v>4.4768121421664133E-3</v>
      </c>
    </row>
    <row r="987" spans="35:37" ht="11.25" customHeight="1" x14ac:dyDescent="0.2">
      <c r="AI987" s="198" t="s">
        <v>134</v>
      </c>
      <c r="AJ987" s="156">
        <f>_xll.qlCalendarAdvance("TARGET",AJ986,AI987,"mf")</f>
        <v>44223</v>
      </c>
      <c r="AK987" s="201">
        <f>_xll.xlShmInterpRateFwd(curveName,AJ987,,,AJ988)</f>
        <v>4.4847680949484953E-3</v>
      </c>
    </row>
    <row r="988" spans="35:37" ht="11.25" customHeight="1" x14ac:dyDescent="0.2">
      <c r="AI988" s="198" t="s">
        <v>134</v>
      </c>
      <c r="AJ988" s="156">
        <f>_xll.qlCalendarAdvance("TARGET",AJ987,AI988,"mf")</f>
        <v>44224</v>
      </c>
      <c r="AK988" s="201">
        <f>_xll.xlShmInterpRateFwd(curveName,AJ988,,,AJ989)</f>
        <v>4.4927223104428938E-3</v>
      </c>
    </row>
    <row r="989" spans="35:37" ht="11.25" customHeight="1" x14ac:dyDescent="0.2">
      <c r="AI989" s="198" t="s">
        <v>134</v>
      </c>
      <c r="AJ989" s="156">
        <f>_xll.qlCalendarAdvance("TARGET",AJ988,AI989,"mf")</f>
        <v>44225</v>
      </c>
      <c r="AK989" s="201">
        <f>_xll.xlShmInterpRateFwd(curveName,AJ989,,,AJ990)</f>
        <v>4.5086805731643738E-3</v>
      </c>
    </row>
    <row r="990" spans="35:37" ht="11.25" customHeight="1" x14ac:dyDescent="0.2">
      <c r="AI990" s="198" t="s">
        <v>134</v>
      </c>
      <c r="AJ990" s="156">
        <f>_xll.qlCalendarAdvance("TARGET",AJ989,AI990,"mf")</f>
        <v>44228</v>
      </c>
      <c r="AK990" s="201">
        <f>_xll.xlShmInterpRateFwd(curveName,AJ990,,,AJ991)</f>
        <v>4.5245215210166631E-3</v>
      </c>
    </row>
    <row r="991" spans="35:37" ht="11.25" customHeight="1" x14ac:dyDescent="0.2">
      <c r="AI991" s="198" t="s">
        <v>134</v>
      </c>
      <c r="AJ991" s="156">
        <f>_xll.qlCalendarAdvance("TARGET",AJ990,AI991,"mf")</f>
        <v>44229</v>
      </c>
      <c r="AK991" s="201">
        <f>_xll.xlShmInterpRateFwd(curveName,AJ991,,,AJ992)</f>
        <v>4.5324668416940632E-3</v>
      </c>
    </row>
    <row r="992" spans="35:37" ht="11.25" customHeight="1" x14ac:dyDescent="0.2">
      <c r="AI992" s="198" t="s">
        <v>134</v>
      </c>
      <c r="AJ992" s="156">
        <f>_xll.qlCalendarAdvance("TARGET",AJ991,AI992,"mf")</f>
        <v>44230</v>
      </c>
      <c r="AK992" s="201">
        <f>_xll.xlShmInterpRateFwd(curveName,AJ992,,,AJ993)</f>
        <v>4.540410341967371E-3</v>
      </c>
    </row>
    <row r="993" spans="35:37" ht="11.25" customHeight="1" x14ac:dyDescent="0.2">
      <c r="AI993" s="198" t="s">
        <v>134</v>
      </c>
      <c r="AJ993" s="156">
        <f>_xll.qlCalendarAdvance("TARGET",AJ992,AI993,"mf")</f>
        <v>44231</v>
      </c>
      <c r="AK993" s="201">
        <f>_xll.xlShmInterpRateFwd(curveName,AJ993,,,AJ994)</f>
        <v>4.5483520079365658E-3</v>
      </c>
    </row>
    <row r="994" spans="35:37" ht="11.25" customHeight="1" x14ac:dyDescent="0.2">
      <c r="AI994" s="198" t="s">
        <v>134</v>
      </c>
      <c r="AJ994" s="156">
        <f>_xll.qlCalendarAdvance("TARGET",AJ993,AI994,"mf")</f>
        <v>44232</v>
      </c>
      <c r="AK994" s="201">
        <f>_xll.xlShmInterpRateFwd(curveName,AJ994,,,AJ995)</f>
        <v>4.5642862310468464E-3</v>
      </c>
    </row>
    <row r="995" spans="35:37" ht="11.25" customHeight="1" x14ac:dyDescent="0.2">
      <c r="AI995" s="198" t="s">
        <v>134</v>
      </c>
      <c r="AJ995" s="156">
        <f>_xll.qlCalendarAdvance("TARGET",AJ994,AI995,"mf")</f>
        <v>44235</v>
      </c>
      <c r="AK995" s="201">
        <f>_xll.xlShmInterpRateFwd(curveName,AJ995,,,AJ996)</f>
        <v>4.5801000523926633E-3</v>
      </c>
    </row>
    <row r="996" spans="35:37" ht="11.25" customHeight="1" x14ac:dyDescent="0.2">
      <c r="AI996" s="198" t="s">
        <v>134</v>
      </c>
      <c r="AJ996" s="156">
        <f>_xll.qlCalendarAdvance("TARGET",AJ995,AI996,"mf")</f>
        <v>44236</v>
      </c>
      <c r="AK996" s="201">
        <f>_xll.xlShmInterpRateFwd(curveName,AJ996,,,AJ997)</f>
        <v>4.5880323393539917E-3</v>
      </c>
    </row>
    <row r="997" spans="35:37" ht="11.25" customHeight="1" x14ac:dyDescent="0.2">
      <c r="AI997" s="198" t="s">
        <v>134</v>
      </c>
      <c r="AJ997" s="156">
        <f>_xll.qlCalendarAdvance("TARGET",AJ996,AI997,"mf")</f>
        <v>44237</v>
      </c>
      <c r="AK997" s="201">
        <f>_xll.xlShmInterpRateFwd(curveName,AJ997,,,AJ998)</f>
        <v>4.5959627092188897E-3</v>
      </c>
    </row>
    <row r="998" spans="35:37" ht="11.25" customHeight="1" x14ac:dyDescent="0.2">
      <c r="AI998" s="198" t="s">
        <v>134</v>
      </c>
      <c r="AJ998" s="156">
        <f>_xll.qlCalendarAdvance("TARGET",AJ997,AI998,"mf")</f>
        <v>44238</v>
      </c>
      <c r="AK998" s="201">
        <f>_xll.xlShmInterpRateFwd(curveName,AJ998,,,AJ999)</f>
        <v>4.6038911478036544E-3</v>
      </c>
    </row>
    <row r="999" spans="35:37" ht="11.25" customHeight="1" x14ac:dyDescent="0.2">
      <c r="AI999" s="198" t="s">
        <v>134</v>
      </c>
      <c r="AJ999" s="156">
        <f>_xll.qlCalendarAdvance("TARGET",AJ998,AI999,"mf")</f>
        <v>44239</v>
      </c>
      <c r="AK999" s="201">
        <f>_xll.xlShmInterpRateFwd(curveName,AJ999,,,AJ1000)</f>
        <v>4.6197999905483733E-3</v>
      </c>
    </row>
    <row r="1000" spans="35:37" ht="11.25" customHeight="1" x14ac:dyDescent="0.2">
      <c r="AI1000" s="198" t="s">
        <v>134</v>
      </c>
      <c r="AJ1000" s="156">
        <f>_xll.qlCalendarAdvance("TARGET",AJ999,AI1000,"mf")</f>
        <v>44242</v>
      </c>
      <c r="AK1000" s="201">
        <f>_xll.xlShmInterpRateFwd(curveName,AJ1000,,,AJ1001)</f>
        <v>4.6355853149066435E-3</v>
      </c>
    </row>
    <row r="1001" spans="35:37" ht="11.25" customHeight="1" x14ac:dyDescent="0.2">
      <c r="AI1001" s="198" t="s">
        <v>134</v>
      </c>
      <c r="AJ1001" s="156">
        <f>_xll.qlCalendarAdvance("TARGET",AJ1000,AI1001,"mf")</f>
        <v>44243</v>
      </c>
      <c r="AK1001" s="201">
        <f>_xll.xlShmInterpRateFwd(curveName,AJ1001,,,AJ1002)</f>
        <v>4.6435038905352421E-3</v>
      </c>
    </row>
    <row r="1002" spans="35:37" ht="11.25" customHeight="1" x14ac:dyDescent="0.2">
      <c r="AI1002" s="198" t="s">
        <v>134</v>
      </c>
      <c r="AJ1002" s="156">
        <f>_xll.qlCalendarAdvance("TARGET",AJ1001,AI1002,"mf")</f>
        <v>44244</v>
      </c>
      <c r="AK1002" s="201">
        <f>_xll.xlShmInterpRateFwd(curveName,AJ1002,,,AJ1003)</f>
        <v>4.6514204522128634E-3</v>
      </c>
    </row>
    <row r="1003" spans="35:37" ht="11.25" customHeight="1" x14ac:dyDescent="0.2">
      <c r="AI1003" s="198" t="s">
        <v>134</v>
      </c>
      <c r="AJ1003" s="156">
        <f>_xll.qlCalendarAdvance("TARGET",AJ1002,AI1003,"mf")</f>
        <v>44245</v>
      </c>
      <c r="AK1003" s="201">
        <f>_xll.xlShmInterpRateFwd(curveName,AJ1003,,,AJ1004)</f>
        <v>4.6593349857557854E-3</v>
      </c>
    </row>
    <row r="1004" spans="35:37" ht="11.25" customHeight="1" x14ac:dyDescent="0.2">
      <c r="AI1004" s="198" t="s">
        <v>134</v>
      </c>
      <c r="AJ1004" s="156">
        <f>_xll.qlCalendarAdvance("TARGET",AJ1003,AI1004,"mf")</f>
        <v>44246</v>
      </c>
      <c r="AK1004" s="201">
        <f>_xll.xlShmInterpRateFwd(curveName,AJ1004,,,AJ1005)</f>
        <v>4.6752171067249767E-3</v>
      </c>
    </row>
    <row r="1005" spans="35:37" ht="11.25" customHeight="1" x14ac:dyDescent="0.2">
      <c r="AI1005" s="198" t="s">
        <v>134</v>
      </c>
      <c r="AJ1005" s="156">
        <f>_xll.qlCalendarAdvance("TARGET",AJ1004,AI1005,"mf")</f>
        <v>44249</v>
      </c>
      <c r="AK1005" s="201">
        <f>_xll.xlShmInterpRateFwd(curveName,AJ1005,,,AJ1006)</f>
        <v>4.6909725642264909E-3</v>
      </c>
    </row>
    <row r="1006" spans="35:37" ht="11.25" customHeight="1" x14ac:dyDescent="0.2">
      <c r="AI1006" s="198" t="s">
        <v>134</v>
      </c>
      <c r="AJ1006" s="156">
        <f>_xll.qlCalendarAdvance("TARGET",AJ1005,AI1006,"mf")</f>
        <v>44250</v>
      </c>
      <c r="AK1006" s="201">
        <f>_xll.xlShmInterpRateFwd(curveName,AJ1006,,,AJ1007)</f>
        <v>4.6988767507022793E-3</v>
      </c>
    </row>
    <row r="1007" spans="35:37" ht="11.25" customHeight="1" x14ac:dyDescent="0.2">
      <c r="AI1007" s="198" t="s">
        <v>134</v>
      </c>
      <c r="AJ1007" s="156">
        <f>_xll.qlCalendarAdvance("TARGET",AJ1006,AI1007,"mf")</f>
        <v>44251</v>
      </c>
      <c r="AK1007" s="201">
        <f>_xll.xlShmInterpRateFwd(curveName,AJ1007,,,AJ1008)</f>
        <v>4.7067788262103328E-3</v>
      </c>
    </row>
    <row r="1008" spans="35:37" ht="11.25" customHeight="1" x14ac:dyDescent="0.2">
      <c r="AI1008" s="198" t="s">
        <v>134</v>
      </c>
      <c r="AJ1008" s="156">
        <f>_xll.qlCalendarAdvance("TARGET",AJ1007,AI1008,"mf")</f>
        <v>44252</v>
      </c>
      <c r="AK1008" s="201">
        <f>_xll.xlShmInterpRateFwd(curveName,AJ1008,,,AJ1009)</f>
        <v>4.7146787770126763E-3</v>
      </c>
    </row>
    <row r="1009" spans="35:37" ht="11.25" customHeight="1" x14ac:dyDescent="0.2">
      <c r="AI1009" s="198" t="s">
        <v>134</v>
      </c>
      <c r="AJ1009" s="156">
        <f>_xll.qlCalendarAdvance("TARGET",AJ1008,AI1009,"mf")</f>
        <v>44253</v>
      </c>
      <c r="AK1009" s="201">
        <f>_xll.xlShmInterpRateFwd(curveName,AJ1009,,,AJ1010)</f>
        <v>4.7305328348319743E-3</v>
      </c>
    </row>
    <row r="1010" spans="35:37" ht="11.25" customHeight="1" x14ac:dyDescent="0.2">
      <c r="AI1010" s="198" t="s">
        <v>134</v>
      </c>
      <c r="AJ1010" s="156">
        <f>_xll.qlCalendarAdvance("TARGET",AJ1009,AI1010,"mf")</f>
        <v>44256</v>
      </c>
      <c r="AK1010" s="201">
        <f>_xll.xlShmInterpRateFwd(curveName,AJ1010,,,AJ1011)</f>
        <v>4.7462570557308178E-3</v>
      </c>
    </row>
    <row r="1011" spans="35:37" ht="11.25" customHeight="1" x14ac:dyDescent="0.2">
      <c r="AI1011" s="198" t="s">
        <v>134</v>
      </c>
      <c r="AJ1011" s="156">
        <f>_xll.qlCalendarAdvance("TARGET",AJ1010,AI1011,"mf")</f>
        <v>44257</v>
      </c>
      <c r="AK1011" s="201">
        <f>_xll.xlShmInterpRateFwd(curveName,AJ1011,,,AJ1012)</f>
        <v>4.7541461751113437E-3</v>
      </c>
    </row>
    <row r="1012" spans="35:37" ht="11.25" customHeight="1" x14ac:dyDescent="0.2">
      <c r="AI1012" s="198" t="s">
        <v>134</v>
      </c>
      <c r="AJ1012" s="156">
        <f>_xll.qlCalendarAdvance("TARGET",AJ1011,AI1012,"mf")</f>
        <v>44258</v>
      </c>
      <c r="AK1012" s="201">
        <f>_xll.xlShmInterpRateFwd(curveName,AJ1012,,,AJ1013)</f>
        <v>4.7620330868314567E-3</v>
      </c>
    </row>
    <row r="1013" spans="35:37" ht="11.25" customHeight="1" x14ac:dyDescent="0.2">
      <c r="AI1013" s="198" t="s">
        <v>134</v>
      </c>
      <c r="AJ1013" s="156">
        <f>_xll.qlCalendarAdvance("TARGET",AJ1012,AI1013,"mf")</f>
        <v>44259</v>
      </c>
      <c r="AK1013" s="201">
        <f>_xll.xlShmInterpRateFwd(curveName,AJ1013,,,AJ1014)</f>
        <v>4.7699177769100201E-3</v>
      </c>
    </row>
    <row r="1014" spans="35:37" ht="11.25" customHeight="1" x14ac:dyDescent="0.2">
      <c r="AI1014" s="198" t="s">
        <v>134</v>
      </c>
      <c r="AJ1014" s="156">
        <f>_xll.qlCalendarAdvance("TARGET",AJ1013,AI1014,"mf")</f>
        <v>44260</v>
      </c>
      <c r="AK1014" s="201">
        <f>_xll.xlShmInterpRateFwd(curveName,AJ1014,,,AJ1015)</f>
        <v>4.78574243002687E-3</v>
      </c>
    </row>
    <row r="1015" spans="35:37" ht="11.25" customHeight="1" x14ac:dyDescent="0.2">
      <c r="AI1015" s="198" t="s">
        <v>134</v>
      </c>
      <c r="AJ1015" s="156">
        <f>_xll.qlCalendarAdvance("TARGET",AJ1014,AI1015,"mf")</f>
        <v>44263</v>
      </c>
      <c r="AK1015" s="201">
        <f>_xll.xlShmInterpRateFwd(curveName,AJ1015,,,AJ1016)</f>
        <v>4.8014340447116062E-3</v>
      </c>
    </row>
    <row r="1016" spans="35:37" ht="11.25" customHeight="1" x14ac:dyDescent="0.2">
      <c r="AI1016" s="198" t="s">
        <v>134</v>
      </c>
      <c r="AJ1016" s="156">
        <f>_xll.qlCalendarAdvance("TARGET",AJ1015,AI1016,"mf")</f>
        <v>44264</v>
      </c>
      <c r="AK1016" s="201">
        <f>_xll.xlShmInterpRateFwd(curveName,AJ1016,,,AJ1017)</f>
        <v>4.8093074192967697E-3</v>
      </c>
    </row>
    <row r="1017" spans="35:37" ht="11.25" customHeight="1" x14ac:dyDescent="0.2">
      <c r="AI1017" s="198" t="s">
        <v>134</v>
      </c>
      <c r="AJ1017" s="156">
        <f>_xll.qlCalendarAdvance("TARGET",AJ1016,AI1017,"mf")</f>
        <v>44265</v>
      </c>
      <c r="AK1017" s="201">
        <f>_xll.xlShmInterpRateFwd(curveName,AJ1017,,,AJ1018)</f>
        <v>4.8171784893261058E-3</v>
      </c>
    </row>
    <row r="1018" spans="35:37" ht="11.25" customHeight="1" x14ac:dyDescent="0.2">
      <c r="AI1018" s="198" t="s">
        <v>134</v>
      </c>
      <c r="AJ1018" s="156">
        <f>_xll.qlCalendarAdvance("TARGET",AJ1017,AI1018,"mf")</f>
        <v>44266</v>
      </c>
      <c r="AK1018" s="201">
        <f>_xll.xlShmInterpRateFwd(curveName,AJ1018,,,AJ1019)</f>
        <v>4.825047240940036E-3</v>
      </c>
    </row>
    <row r="1019" spans="35:37" ht="11.25" customHeight="1" x14ac:dyDescent="0.2">
      <c r="AI1019" s="198" t="s">
        <v>134</v>
      </c>
      <c r="AJ1019" s="156">
        <f>_xll.qlCalendarAdvance("TARGET",AJ1018,AI1019,"mf")</f>
        <v>44267</v>
      </c>
      <c r="AK1019" s="201">
        <f>_xll.xlShmInterpRateFwd(curveName,AJ1019,,,AJ1020)</f>
        <v>4.8408411474910084E-3</v>
      </c>
    </row>
    <row r="1020" spans="35:37" ht="11.25" customHeight="1" x14ac:dyDescent="0.2">
      <c r="AI1020" s="198" t="s">
        <v>134</v>
      </c>
      <c r="AJ1020" s="156">
        <f>_xll.qlCalendarAdvance("TARGET",AJ1019,AI1020,"mf")</f>
        <v>44270</v>
      </c>
      <c r="AK1020" s="201">
        <f>_xll.xlShmInterpRateFwd(curveName,AJ1020,,,AJ1021)</f>
        <v>4.8564987865363342E-3</v>
      </c>
    </row>
    <row r="1021" spans="35:37" ht="11.25" customHeight="1" x14ac:dyDescent="0.2">
      <c r="AI1021" s="198" t="s">
        <v>134</v>
      </c>
      <c r="AJ1021" s="156">
        <f>_xll.qlCalendarAdvance("TARGET",AJ1020,AI1021,"mf")</f>
        <v>44271</v>
      </c>
      <c r="AK1021" s="201">
        <f>_xll.xlShmInterpRateFwd(curveName,AJ1021,,,AJ1022)</f>
        <v>4.8643557385441936E-3</v>
      </c>
    </row>
    <row r="1022" spans="35:37" ht="11.25" customHeight="1" x14ac:dyDescent="0.2">
      <c r="AI1022" s="198" t="s">
        <v>134</v>
      </c>
      <c r="AJ1022" s="156">
        <f>_xll.qlCalendarAdvance("TARGET",AJ1021,AI1022,"mf")</f>
        <v>44272</v>
      </c>
      <c r="AK1022" s="201">
        <f>_xll.xlShmInterpRateFwd(curveName,AJ1022,,,AJ1023)</f>
        <v>4.8722102891006992E-3</v>
      </c>
    </row>
    <row r="1023" spans="35:37" ht="11.25" customHeight="1" x14ac:dyDescent="0.2">
      <c r="AI1023" s="198" t="s">
        <v>134</v>
      </c>
      <c r="AJ1023" s="156">
        <f>_xll.qlCalendarAdvance("TARGET",AJ1022,AI1023,"mf")</f>
        <v>44273</v>
      </c>
      <c r="AK1023" s="201">
        <f>_xll.xlShmInterpRateFwd(curveName,AJ1023,,,AJ1024)</f>
        <v>4.8800624244678299E-3</v>
      </c>
    </row>
    <row r="1024" spans="35:37" ht="11.25" customHeight="1" x14ac:dyDescent="0.2">
      <c r="AI1024" s="198" t="s">
        <v>134</v>
      </c>
      <c r="AJ1024" s="156">
        <f>_xll.qlCalendarAdvance("TARGET",AJ1023,AI1024,"mf")</f>
        <v>44274</v>
      </c>
      <c r="AK1024" s="201">
        <f>_xll.xlShmInterpRateFwd(curveName,AJ1024,,,AJ1025)</f>
        <v>4.8958242423621139E-3</v>
      </c>
    </row>
    <row r="1025" spans="35:37" ht="11.25" customHeight="1" x14ac:dyDescent="0.2">
      <c r="AI1025" s="198" t="s">
        <v>134</v>
      </c>
      <c r="AJ1025" s="156">
        <f>_xll.qlCalendarAdvance("TARGET",AJ1024,AI1025,"mf")</f>
        <v>44277</v>
      </c>
      <c r="AK1025" s="201">
        <f>_xll.xlShmInterpRateFwd(curveName,AJ1025,,,AJ1026)</f>
        <v>4.9114467135767973E-3</v>
      </c>
    </row>
    <row r="1026" spans="35:37" ht="11.25" customHeight="1" x14ac:dyDescent="0.2">
      <c r="AI1026" s="198" t="s">
        <v>134</v>
      </c>
      <c r="AJ1026" s="156">
        <f>_xll.qlCalendarAdvance("TARGET",AJ1025,AI1026,"mf")</f>
        <v>44278</v>
      </c>
      <c r="AK1026" s="201">
        <f>_xll.xlShmInterpRateFwd(curveName,AJ1026,,,AJ1027)</f>
        <v>4.9192876274863438E-3</v>
      </c>
    </row>
    <row r="1027" spans="35:37" ht="11.25" customHeight="1" x14ac:dyDescent="0.2">
      <c r="AI1027" s="198" t="s">
        <v>134</v>
      </c>
      <c r="AJ1027" s="156">
        <f>_xll.qlCalendarAdvance("TARGET",AJ1026,AI1027,"mf")</f>
        <v>44279</v>
      </c>
      <c r="AK1027" s="201">
        <f>_xll.xlShmInterpRateFwd(curveName,AJ1027,,,AJ1028)</f>
        <v>4.9271271082690178E-3</v>
      </c>
    </row>
    <row r="1028" spans="35:37" ht="11.25" customHeight="1" x14ac:dyDescent="0.2">
      <c r="AI1028" s="198" t="s">
        <v>134</v>
      </c>
      <c r="AJ1028" s="156">
        <f>_xll.qlCalendarAdvance("TARGET",AJ1027,AI1028,"mf")</f>
        <v>44280</v>
      </c>
      <c r="AK1028" s="201">
        <f>_xll.xlShmInterpRateFwd(curveName,AJ1028,,,AJ1029)</f>
        <v>4.9349651447804675E-3</v>
      </c>
    </row>
    <row r="1029" spans="35:37" ht="11.25" customHeight="1" x14ac:dyDescent="0.2">
      <c r="AI1029" s="198" t="s">
        <v>134</v>
      </c>
      <c r="AJ1029" s="156">
        <f>_xll.qlCalendarAdvance("TARGET",AJ1028,AI1029,"mf")</f>
        <v>44281</v>
      </c>
      <c r="AK1029" s="201">
        <f>_xll.xlShmInterpRateFwd(curveName,AJ1029,,,AJ1030)</f>
        <v>4.9507034969292589E-3</v>
      </c>
    </row>
    <row r="1030" spans="35:37" ht="11.25" customHeight="1" x14ac:dyDescent="0.2">
      <c r="AI1030" s="198" t="s">
        <v>134</v>
      </c>
      <c r="AJ1030" s="156">
        <f>_xll.qlCalendarAdvance("TARGET",AJ1029,AI1030,"mf")</f>
        <v>44284</v>
      </c>
      <c r="AK1030" s="201">
        <f>_xll.xlShmInterpRateFwd(curveName,AJ1030,,,AJ1031)</f>
        <v>4.9663026304546066E-3</v>
      </c>
    </row>
    <row r="1031" spans="35:37" ht="11.25" customHeight="1" x14ac:dyDescent="0.2">
      <c r="AI1031" s="198" t="s">
        <v>134</v>
      </c>
      <c r="AJ1031" s="156">
        <f>_xll.qlCalendarAdvance("TARGET",AJ1030,AI1031,"mf")</f>
        <v>44285</v>
      </c>
      <c r="AK1031" s="201">
        <f>_xll.xlShmInterpRateFwd(curveName,AJ1031,,,AJ1032)</f>
        <v>4.9741332820512889E-3</v>
      </c>
    </row>
    <row r="1032" spans="35:37" ht="11.25" customHeight="1" x14ac:dyDescent="0.2">
      <c r="AI1032" s="198" t="s">
        <v>134</v>
      </c>
      <c r="AJ1032" s="156">
        <f>_xll.qlCalendarAdvance("TARGET",AJ1031,AI1032,"mf")</f>
        <v>44286</v>
      </c>
      <c r="AK1032" s="201">
        <f>_xll.xlShmInterpRateFwd(curveName,AJ1032,,,AJ1033)</f>
        <v>4.981962423847912E-3</v>
      </c>
    </row>
    <row r="1033" spans="35:37" ht="11.25" customHeight="1" x14ac:dyDescent="0.2">
      <c r="AI1033" s="198" t="s">
        <v>134</v>
      </c>
      <c r="AJ1033" s="156">
        <f>_xll.qlCalendarAdvance("TARGET",AJ1032,AI1033,"mf")</f>
        <v>44287</v>
      </c>
      <c r="AK1033" s="201">
        <f>_xll.xlShmInterpRateFwd(curveName,AJ1033,,,AJ1034)</f>
        <v>5.0055764135074786E-3</v>
      </c>
    </row>
    <row r="1034" spans="35:37" ht="11.25" customHeight="1" x14ac:dyDescent="0.2">
      <c r="AI1034" s="198" t="s">
        <v>134</v>
      </c>
      <c r="AJ1034" s="156">
        <f>_xll.qlCalendarAdvance("TARGET",AJ1033,AI1034,"mf")</f>
        <v>44292</v>
      </c>
      <c r="AK1034" s="201">
        <f>_xll.xlShmInterpRateFwd(curveName,AJ1034,,,AJ1035)</f>
        <v>5.0289049556835009E-3</v>
      </c>
    </row>
    <row r="1035" spans="35:37" ht="11.25" customHeight="1" x14ac:dyDescent="0.2">
      <c r="AI1035" s="198" t="s">
        <v>134</v>
      </c>
      <c r="AJ1035" s="156">
        <f>_xll.qlCalendarAdvance("TARGET",AJ1034,AI1035,"mf")</f>
        <v>44293</v>
      </c>
      <c r="AK1035" s="201">
        <f>_xll.xlShmInterpRateFwd(curveName,AJ1035,,,AJ1036)</f>
        <v>5.0367232224297941E-3</v>
      </c>
    </row>
    <row r="1036" spans="35:37" ht="11.25" customHeight="1" x14ac:dyDescent="0.2">
      <c r="AI1036" s="198" t="s">
        <v>134</v>
      </c>
      <c r="AJ1036" s="156">
        <f>_xll.qlCalendarAdvance("TARGET",AJ1035,AI1036,"mf")</f>
        <v>44294</v>
      </c>
      <c r="AK1036" s="201">
        <f>_xll.xlShmInterpRateFwd(curveName,AJ1036,,,AJ1037)</f>
        <v>5.0445398918420436E-3</v>
      </c>
    </row>
    <row r="1037" spans="35:37" ht="11.25" customHeight="1" x14ac:dyDescent="0.2">
      <c r="AI1037" s="198" t="s">
        <v>134</v>
      </c>
      <c r="AJ1037" s="156">
        <f>_xll.qlCalendarAdvance("TARGET",AJ1036,AI1037,"mf")</f>
        <v>44295</v>
      </c>
      <c r="AK1037" s="201">
        <f>_xll.xlShmInterpRateFwd(curveName,AJ1037,,,AJ1038)</f>
        <v>5.0602380032172909E-3</v>
      </c>
    </row>
    <row r="1038" spans="35:37" ht="11.25" customHeight="1" x14ac:dyDescent="0.2">
      <c r="AI1038" s="198" t="s">
        <v>134</v>
      </c>
      <c r="AJ1038" s="156">
        <f>_xll.qlCalendarAdvance("TARGET",AJ1037,AI1038,"mf")</f>
        <v>44298</v>
      </c>
      <c r="AK1038" s="201">
        <f>_xll.xlShmInterpRateFwd(curveName,AJ1038,,,AJ1039)</f>
        <v>5.0757903771938995E-3</v>
      </c>
    </row>
    <row r="1039" spans="35:37" ht="11.25" customHeight="1" x14ac:dyDescent="0.2">
      <c r="AI1039" s="198" t="s">
        <v>134</v>
      </c>
      <c r="AJ1039" s="156">
        <f>_xll.qlCalendarAdvance("TARGET",AJ1038,AI1039,"mf")</f>
        <v>44299</v>
      </c>
      <c r="AK1039" s="201">
        <f>_xll.xlShmInterpRateFwd(curveName,AJ1039,,,AJ1040)</f>
        <v>5.0835988957690353E-3</v>
      </c>
    </row>
    <row r="1040" spans="35:37" ht="11.25" customHeight="1" x14ac:dyDescent="0.2">
      <c r="AI1040" s="198" t="s">
        <v>134</v>
      </c>
      <c r="AJ1040" s="156">
        <f>_xll.qlCalendarAdvance("TARGET",AJ1039,AI1040,"mf")</f>
        <v>44300</v>
      </c>
      <c r="AK1040" s="201">
        <f>_xll.xlShmInterpRateFwd(curveName,AJ1040,,,AJ1041)</f>
        <v>5.0914057514000891E-3</v>
      </c>
    </row>
    <row r="1041" spans="35:37" ht="11.25" customHeight="1" x14ac:dyDescent="0.2">
      <c r="AI1041" s="198" t="s">
        <v>134</v>
      </c>
      <c r="AJ1041" s="156">
        <f>_xll.qlCalendarAdvance("TARGET",AJ1040,AI1041,"mf")</f>
        <v>44301</v>
      </c>
      <c r="AK1041" s="201">
        <f>_xll.xlShmInterpRateFwd(curveName,AJ1041,,,AJ1042)</f>
        <v>5.0992109331047704E-3</v>
      </c>
    </row>
    <row r="1042" spans="35:37" ht="11.25" customHeight="1" x14ac:dyDescent="0.2">
      <c r="AI1042" s="198" t="s">
        <v>134</v>
      </c>
      <c r="AJ1042" s="156">
        <f>_xll.qlCalendarAdvance("TARGET",AJ1041,AI1042,"mf")</f>
        <v>44302</v>
      </c>
      <c r="AK1042" s="201">
        <f>_xll.xlShmInterpRateFwd(curveName,AJ1042,,,AJ1043)</f>
        <v>5.1148873371859591E-3</v>
      </c>
    </row>
    <row r="1043" spans="35:37" ht="11.25" customHeight="1" x14ac:dyDescent="0.2">
      <c r="AI1043" s="198" t="s">
        <v>134</v>
      </c>
      <c r="AJ1043" s="156">
        <f>_xll.qlCalendarAdvance("TARGET",AJ1042,AI1043,"mf")</f>
        <v>44305</v>
      </c>
      <c r="AK1043" s="201">
        <f>_xll.xlShmInterpRateFwd(curveName,AJ1043,,,AJ1044)</f>
        <v>5.1304147017433048E-3</v>
      </c>
    </row>
    <row r="1044" spans="35:37" ht="11.25" customHeight="1" x14ac:dyDescent="0.2">
      <c r="AI1044" s="198" t="s">
        <v>134</v>
      </c>
      <c r="AJ1044" s="156">
        <f>_xll.qlCalendarAdvance("TARGET",AJ1043,AI1044,"mf")</f>
        <v>44306</v>
      </c>
      <c r="AK1044" s="201">
        <f>_xll.xlShmInterpRateFwd(curveName,AJ1044,,,AJ1045)</f>
        <v>5.1382113497300723E-3</v>
      </c>
    </row>
    <row r="1045" spans="35:37" ht="11.25" customHeight="1" x14ac:dyDescent="0.2">
      <c r="AI1045" s="198" t="s">
        <v>134</v>
      </c>
      <c r="AJ1045" s="156">
        <f>_xll.qlCalendarAdvance("TARGET",AJ1044,AI1045,"mf")</f>
        <v>44307</v>
      </c>
      <c r="AK1045" s="201">
        <f>_xll.xlShmInterpRateFwd(curveName,AJ1045,,,AJ1046)</f>
        <v>5.1460062581398262E-3</v>
      </c>
    </row>
    <row r="1046" spans="35:37" ht="11.25" customHeight="1" x14ac:dyDescent="0.2">
      <c r="AI1046" s="198" t="s">
        <v>134</v>
      </c>
      <c r="AJ1046" s="156">
        <f>_xll.qlCalendarAdvance("TARGET",AJ1045,AI1046,"mf")</f>
        <v>44308</v>
      </c>
      <c r="AK1046" s="201">
        <f>_xll.xlShmInterpRateFwd(curveName,AJ1046,,,AJ1047)</f>
        <v>5.1537994160307868E-3</v>
      </c>
    </row>
    <row r="1047" spans="35:37" ht="11.25" customHeight="1" x14ac:dyDescent="0.2">
      <c r="AI1047" s="198" t="s">
        <v>134</v>
      </c>
      <c r="AJ1047" s="156">
        <f>_xll.qlCalendarAdvance("TARGET",AJ1046,AI1047,"mf")</f>
        <v>44309</v>
      </c>
      <c r="AK1047" s="201">
        <f>_xll.xlShmInterpRateFwd(curveName,AJ1047,,,AJ1048)</f>
        <v>5.1694530546403097E-3</v>
      </c>
    </row>
    <row r="1048" spans="35:37" ht="11.25" customHeight="1" x14ac:dyDescent="0.2">
      <c r="AI1048" s="198" t="s">
        <v>134</v>
      </c>
      <c r="AJ1048" s="156">
        <f>_xll.qlCalendarAdvance("TARGET",AJ1047,AI1048,"mf")</f>
        <v>44312</v>
      </c>
      <c r="AK1048" s="201">
        <f>_xll.xlShmInterpRateFwd(curveName,AJ1048,,,AJ1049)</f>
        <v>5.1849543236926025E-3</v>
      </c>
    </row>
    <row r="1049" spans="35:37" ht="11.25" customHeight="1" x14ac:dyDescent="0.2">
      <c r="AI1049" s="198" t="s">
        <v>134</v>
      </c>
      <c r="AJ1049" s="156">
        <f>_xll.qlCalendarAdvance("TARGET",AJ1048,AI1049,"mf")</f>
        <v>44313</v>
      </c>
      <c r="AK1049" s="201">
        <f>_xll.xlShmInterpRateFwd(curveName,AJ1049,,,AJ1050)</f>
        <v>5.1927385649033573E-3</v>
      </c>
    </row>
    <row r="1050" spans="35:37" ht="11.25" customHeight="1" x14ac:dyDescent="0.2">
      <c r="AI1050" s="198" t="s">
        <v>134</v>
      </c>
      <c r="AJ1050" s="156">
        <f>_xll.qlCalendarAdvance("TARGET",AJ1049,AI1050,"mf")</f>
        <v>44314</v>
      </c>
      <c r="AK1050" s="201">
        <f>_xll.xlShmInterpRateFwd(curveName,AJ1050,,,AJ1051)</f>
        <v>5.2005209900256493E-3</v>
      </c>
    </row>
    <row r="1051" spans="35:37" ht="11.25" customHeight="1" x14ac:dyDescent="0.2">
      <c r="AI1051" s="198" t="s">
        <v>134</v>
      </c>
      <c r="AJ1051" s="156">
        <f>_xll.qlCalendarAdvance("TARGET",AJ1050,AI1051,"mf")</f>
        <v>44315</v>
      </c>
      <c r="AK1051" s="201">
        <f>_xll.xlShmInterpRateFwd(curveName,AJ1051,,,AJ1052)</f>
        <v>5.2083015880366379E-3</v>
      </c>
    </row>
    <row r="1052" spans="35:37" ht="11.25" customHeight="1" x14ac:dyDescent="0.2">
      <c r="AI1052" s="198" t="s">
        <v>134</v>
      </c>
      <c r="AJ1052" s="156">
        <f>_xll.qlCalendarAdvance("TARGET",AJ1051,AI1052,"mf")</f>
        <v>44316</v>
      </c>
      <c r="AK1052" s="201">
        <f>_xll.xlShmInterpRateFwd(curveName,AJ1052,,,AJ1053)</f>
        <v>5.2239314028063857E-3</v>
      </c>
    </row>
    <row r="1053" spans="35:37" ht="11.25" customHeight="1" x14ac:dyDescent="0.2">
      <c r="AI1053" s="198" t="s">
        <v>134</v>
      </c>
      <c r="AJ1053" s="156">
        <f>_xll.qlCalendarAdvance("TARGET",AJ1052,AI1053,"mf")</f>
        <v>44319</v>
      </c>
      <c r="AK1053" s="201">
        <f>_xll.xlShmInterpRateFwd(curveName,AJ1053,,,AJ1054)</f>
        <v>5.239405490253219E-3</v>
      </c>
    </row>
    <row r="1054" spans="35:37" ht="11.25" customHeight="1" x14ac:dyDescent="0.2">
      <c r="AI1054" s="198" t="s">
        <v>134</v>
      </c>
      <c r="AJ1054" s="156">
        <f>_xll.qlCalendarAdvance("TARGET",AJ1053,AI1054,"mf")</f>
        <v>44320</v>
      </c>
      <c r="AK1054" s="201">
        <f>_xll.xlShmInterpRateFwd(curveName,AJ1054,,,AJ1055)</f>
        <v>5.2471767887428376E-3</v>
      </c>
    </row>
    <row r="1055" spans="35:37" ht="11.25" customHeight="1" x14ac:dyDescent="0.2">
      <c r="AI1055" s="198" t="s">
        <v>134</v>
      </c>
      <c r="AJ1055" s="156">
        <f>_xll.qlCalendarAdvance("TARGET",AJ1054,AI1055,"mf")</f>
        <v>44321</v>
      </c>
      <c r="AK1055" s="201">
        <f>_xll.xlShmInterpRateFwd(curveName,AJ1055,,,AJ1056)</f>
        <v>5.254946194429835E-3</v>
      </c>
    </row>
    <row r="1056" spans="35:37" ht="11.25" customHeight="1" x14ac:dyDescent="0.2">
      <c r="AI1056" s="198" t="s">
        <v>134</v>
      </c>
      <c r="AJ1056" s="156">
        <f>_xll.qlCalendarAdvance("TARGET",AJ1055,AI1056,"mf")</f>
        <v>44322</v>
      </c>
      <c r="AK1056" s="201">
        <f>_xll.xlShmInterpRateFwd(curveName,AJ1056,,,AJ1057)</f>
        <v>5.2627136964534544E-3</v>
      </c>
    </row>
    <row r="1057" spans="35:37" ht="11.25" customHeight="1" x14ac:dyDescent="0.2">
      <c r="AI1057" s="198" t="s">
        <v>134</v>
      </c>
      <c r="AJ1057" s="156">
        <f>_xll.qlCalendarAdvance("TARGET",AJ1056,AI1057,"mf")</f>
        <v>44323</v>
      </c>
      <c r="AK1057" s="201">
        <f>_xll.xlShmInterpRateFwd(curveName,AJ1057,,,AJ1058)</f>
        <v>5.2783186288701302E-3</v>
      </c>
    </row>
    <row r="1058" spans="35:37" ht="11.25" customHeight="1" x14ac:dyDescent="0.2">
      <c r="AI1058" s="198" t="s">
        <v>134</v>
      </c>
      <c r="AJ1058" s="156">
        <f>_xll.qlCalendarAdvance("TARGET",AJ1057,AI1058,"mf")</f>
        <v>44326</v>
      </c>
      <c r="AK1058" s="201">
        <f>_xll.xlShmInterpRateFwd(curveName,AJ1058,,,AJ1059)</f>
        <v>5.2937644489969467E-3</v>
      </c>
    </row>
    <row r="1059" spans="35:37" ht="11.25" customHeight="1" x14ac:dyDescent="0.2">
      <c r="AI1059" s="198" t="s">
        <v>134</v>
      </c>
      <c r="AJ1059" s="156">
        <f>_xll.qlCalendarAdvance("TARGET",AJ1058,AI1059,"mf")</f>
        <v>44327</v>
      </c>
      <c r="AK1059" s="201">
        <f>_xll.xlShmInterpRateFwd(curveName,AJ1059,,,AJ1060)</f>
        <v>5.301522268536015E-3</v>
      </c>
    </row>
    <row r="1060" spans="35:37" ht="11.25" customHeight="1" x14ac:dyDescent="0.2">
      <c r="AI1060" s="198" t="s">
        <v>134</v>
      </c>
      <c r="AJ1060" s="156">
        <f>_xll.qlCalendarAdvance("TARGET",AJ1059,AI1060,"mf")</f>
        <v>44328</v>
      </c>
      <c r="AK1060" s="201">
        <f>_xll.xlShmInterpRateFwd(curveName,AJ1060,,,AJ1061)</f>
        <v>5.3092781188013617E-3</v>
      </c>
    </row>
    <row r="1061" spans="35:37" ht="11.25" customHeight="1" x14ac:dyDescent="0.2">
      <c r="AI1061" s="198" t="s">
        <v>134</v>
      </c>
      <c r="AJ1061" s="156">
        <f>_xll.qlCalendarAdvance("TARGET",AJ1060,AI1061,"mf")</f>
        <v>44329</v>
      </c>
      <c r="AK1061" s="201">
        <f>_xll.xlShmInterpRateFwd(curveName,AJ1061,,,AJ1062)</f>
        <v>5.3170319886890714E-3</v>
      </c>
    </row>
    <row r="1062" spans="35:37" ht="11.25" customHeight="1" x14ac:dyDescent="0.2">
      <c r="AI1062" s="198" t="s">
        <v>134</v>
      </c>
      <c r="AJ1062" s="156">
        <f>_xll.qlCalendarAdvance("TARGET",AJ1061,AI1062,"mf")</f>
        <v>44330</v>
      </c>
      <c r="AK1062" s="201">
        <f>_xll.xlShmInterpRateFwd(curveName,AJ1062,,,AJ1063)</f>
        <v>5.3326109800449955E-3</v>
      </c>
    </row>
    <row r="1063" spans="35:37" ht="11.25" customHeight="1" x14ac:dyDescent="0.2">
      <c r="AI1063" s="198" t="s">
        <v>134</v>
      </c>
      <c r="AJ1063" s="156">
        <f>_xll.qlCalendarAdvance("TARGET",AJ1062,AI1063,"mf")</f>
        <v>44333</v>
      </c>
      <c r="AK1063" s="201">
        <f>_xll.xlShmInterpRateFwd(curveName,AJ1063,,,AJ1064)</f>
        <v>5.3480274471670464E-3</v>
      </c>
    </row>
    <row r="1064" spans="35:37" ht="11.25" customHeight="1" x14ac:dyDescent="0.2">
      <c r="AI1064" s="198" t="s">
        <v>134</v>
      </c>
      <c r="AJ1064" s="156">
        <f>_xll.qlCalendarAdvance("TARGET",AJ1063,AI1064,"mf")</f>
        <v>44334</v>
      </c>
      <c r="AK1064" s="201">
        <f>_xll.xlShmInterpRateFwd(curveName,AJ1064,,,AJ1065)</f>
        <v>5.3557712518092051E-3</v>
      </c>
    </row>
    <row r="1065" spans="35:37" ht="11.25" customHeight="1" x14ac:dyDescent="0.2">
      <c r="AI1065" s="198" t="s">
        <v>134</v>
      </c>
      <c r="AJ1065" s="156">
        <f>_xll.qlCalendarAdvance("TARGET",AJ1064,AI1065,"mf")</f>
        <v>44335</v>
      </c>
      <c r="AK1065" s="201">
        <f>_xll.xlShmInterpRateFwd(curveName,AJ1065,,,AJ1066)</f>
        <v>5.363513010422781E-3</v>
      </c>
    </row>
    <row r="1066" spans="35:37" ht="11.25" customHeight="1" x14ac:dyDescent="0.2">
      <c r="AI1066" s="198" t="s">
        <v>134</v>
      </c>
      <c r="AJ1066" s="156">
        <f>_xll.qlCalendarAdvance("TARGET",AJ1065,AI1066,"mf")</f>
        <v>44336</v>
      </c>
      <c r="AK1066" s="201">
        <f>_xll.xlShmInterpRateFwd(curveName,AJ1066,,,AJ1067)</f>
        <v>5.3712527122685679E-3</v>
      </c>
    </row>
    <row r="1067" spans="35:37" ht="11.25" customHeight="1" x14ac:dyDescent="0.2">
      <c r="AI1067" s="198" t="s">
        <v>134</v>
      </c>
      <c r="AJ1067" s="156">
        <f>_xll.qlCalendarAdvance("TARGET",AJ1066,AI1067,"mf")</f>
        <v>44337</v>
      </c>
      <c r="AK1067" s="201">
        <f>_xll.xlShmInterpRateFwd(curveName,AJ1067,,,AJ1068)</f>
        <v>5.3868047034639262E-3</v>
      </c>
    </row>
    <row r="1068" spans="35:37" ht="11.25" customHeight="1" x14ac:dyDescent="0.2">
      <c r="AI1068" s="198" t="s">
        <v>134</v>
      </c>
      <c r="AJ1068" s="156">
        <f>_xll.qlCalendarAdvance("TARGET",AJ1067,AI1068,"mf")</f>
        <v>44340</v>
      </c>
      <c r="AK1068" s="201">
        <f>_xll.xlShmInterpRateFwd(curveName,AJ1068,,,AJ1069)</f>
        <v>5.4021907322456125E-3</v>
      </c>
    </row>
    <row r="1069" spans="35:37" ht="11.25" customHeight="1" x14ac:dyDescent="0.2">
      <c r="AI1069" s="198" t="s">
        <v>134</v>
      </c>
      <c r="AJ1069" s="156">
        <f>_xll.qlCalendarAdvance("TARGET",AJ1068,AI1069,"mf")</f>
        <v>44341</v>
      </c>
      <c r="AK1069" s="201">
        <f>_xll.xlShmInterpRateFwd(curveName,AJ1069,,,AJ1070)</f>
        <v>5.4099199857602131E-3</v>
      </c>
    </row>
    <row r="1070" spans="35:37" ht="11.25" customHeight="1" x14ac:dyDescent="0.2">
      <c r="AI1070" s="198" t="s">
        <v>134</v>
      </c>
      <c r="AJ1070" s="156">
        <f>_xll.qlCalendarAdvance("TARGET",AJ1069,AI1070,"mf")</f>
        <v>44342</v>
      </c>
      <c r="AK1070" s="201">
        <f>_xll.xlShmInterpRateFwd(curveName,AJ1070,,,AJ1071)</f>
        <v>5.4176471167749572E-3</v>
      </c>
    </row>
    <row r="1071" spans="35:37" ht="11.25" customHeight="1" x14ac:dyDescent="0.2">
      <c r="AI1071" s="198" t="s">
        <v>134</v>
      </c>
      <c r="AJ1071" s="156">
        <f>_xll.qlCalendarAdvance("TARGET",AJ1070,AI1071,"mf")</f>
        <v>44343</v>
      </c>
      <c r="AK1071" s="201">
        <f>_xll.xlShmInterpRateFwd(curveName,AJ1071,,,AJ1072)</f>
        <v>5.4253721143479993E-3</v>
      </c>
    </row>
    <row r="1072" spans="35:37" ht="11.25" customHeight="1" x14ac:dyDescent="0.2">
      <c r="AI1072" s="198" t="s">
        <v>134</v>
      </c>
      <c r="AJ1072" s="156">
        <f>_xll.qlCalendarAdvance("TARGET",AJ1071,AI1072,"mf")</f>
        <v>44344</v>
      </c>
      <c r="AK1072" s="201">
        <f>_xll.xlShmInterpRateFwd(curveName,AJ1072,,,AJ1073)</f>
        <v>5.4408960463550333E-3</v>
      </c>
    </row>
    <row r="1073" spans="35:37" ht="11.25" customHeight="1" x14ac:dyDescent="0.2">
      <c r="AI1073" s="198" t="s">
        <v>134</v>
      </c>
      <c r="AJ1073" s="156">
        <f>_xll.qlCalendarAdvance("TARGET",AJ1072,AI1073,"mf")</f>
        <v>44347</v>
      </c>
      <c r="AK1073" s="201">
        <f>_xll.xlShmInterpRateFwd(curveName,AJ1073,,,AJ1074)</f>
        <v>5.4562505515483428E-3</v>
      </c>
    </row>
    <row r="1074" spans="35:37" ht="11.25" customHeight="1" x14ac:dyDescent="0.2">
      <c r="AI1074" s="198" t="s">
        <v>134</v>
      </c>
      <c r="AJ1074" s="156">
        <f>_xll.qlCalendarAdvance("TARGET",AJ1073,AI1074,"mf")</f>
        <v>44348</v>
      </c>
      <c r="AK1074" s="201">
        <f>_xll.xlShmInterpRateFwd(curveName,AJ1074,,,AJ1075)</f>
        <v>5.4639647179067522E-3</v>
      </c>
    </row>
    <row r="1075" spans="35:37" ht="11.25" customHeight="1" x14ac:dyDescent="0.2">
      <c r="AI1075" s="198" t="s">
        <v>134</v>
      </c>
      <c r="AJ1075" s="156">
        <f>_xll.qlCalendarAdvance("TARGET",AJ1074,AI1075,"mf")</f>
        <v>44349</v>
      </c>
      <c r="AK1075" s="201">
        <f>_xll.xlShmInterpRateFwd(curveName,AJ1075,,,AJ1076)</f>
        <v>5.471676685172365E-3</v>
      </c>
    </row>
    <row r="1076" spans="35:37" ht="11.25" customHeight="1" x14ac:dyDescent="0.2">
      <c r="AI1076" s="198" t="s">
        <v>134</v>
      </c>
      <c r="AJ1076" s="156">
        <f>_xll.qlCalendarAdvance("TARGET",AJ1075,AI1076,"mf")</f>
        <v>44350</v>
      </c>
      <c r="AK1076" s="201">
        <f>_xll.xlShmInterpRateFwd(curveName,AJ1076,,,AJ1077)</f>
        <v>5.4793864424033294E-3</v>
      </c>
    </row>
    <row r="1077" spans="35:37" ht="11.25" customHeight="1" x14ac:dyDescent="0.2">
      <c r="AI1077" s="198" t="s">
        <v>134</v>
      </c>
      <c r="AJ1077" s="156">
        <f>_xll.qlCalendarAdvance("TARGET",AJ1076,AI1077,"mf")</f>
        <v>44351</v>
      </c>
      <c r="AK1077" s="201">
        <f>_xll.xlShmInterpRateFwd(curveName,AJ1077,,,AJ1078)</f>
        <v>5.4948812558930585E-3</v>
      </c>
    </row>
    <row r="1078" spans="35:37" ht="11.25" customHeight="1" x14ac:dyDescent="0.2">
      <c r="AI1078" s="198" t="s">
        <v>134</v>
      </c>
      <c r="AJ1078" s="156">
        <f>_xll.qlCalendarAdvance("TARGET",AJ1077,AI1078,"mf")</f>
        <v>44354</v>
      </c>
      <c r="AK1078" s="201">
        <f>_xll.xlShmInterpRateFwd(curveName,AJ1078,,,AJ1079)</f>
        <v>5.5102031524677138E-3</v>
      </c>
    </row>
    <row r="1079" spans="35:37" ht="11.25" customHeight="1" x14ac:dyDescent="0.2">
      <c r="AI1079" s="198" t="s">
        <v>134</v>
      </c>
      <c r="AJ1079" s="156">
        <f>_xll.qlCalendarAdvance("TARGET",AJ1078,AI1079,"mf")</f>
        <v>44355</v>
      </c>
      <c r="AK1079" s="201">
        <f>_xll.xlShmInterpRateFwd(curveName,AJ1079,,,AJ1080)</f>
        <v>5.5179016955191115E-3</v>
      </c>
    </row>
    <row r="1080" spans="35:37" ht="11.25" customHeight="1" x14ac:dyDescent="0.2">
      <c r="AI1080" s="198" t="s">
        <v>134</v>
      </c>
      <c r="AJ1080" s="156">
        <f>_xll.qlCalendarAdvance("TARGET",AJ1079,AI1080,"mf")</f>
        <v>44356</v>
      </c>
      <c r="AK1080" s="201">
        <f>_xll.xlShmInterpRateFwd(curveName,AJ1080,,,AJ1081)</f>
        <v>5.5255979630467883E-3</v>
      </c>
    </row>
    <row r="1081" spans="35:37" ht="11.25" customHeight="1" x14ac:dyDescent="0.2">
      <c r="AI1081" s="198" t="s">
        <v>134</v>
      </c>
      <c r="AJ1081" s="156">
        <f>_xll.qlCalendarAdvance("TARGET",AJ1080,AI1081,"mf")</f>
        <v>44357</v>
      </c>
      <c r="AK1081" s="201">
        <f>_xll.xlShmInterpRateFwd(curveName,AJ1081,,,AJ1082)</f>
        <v>5.5332919437846816E-3</v>
      </c>
    </row>
    <row r="1082" spans="35:37" ht="11.25" customHeight="1" x14ac:dyDescent="0.2">
      <c r="AI1082" s="198" t="s">
        <v>134</v>
      </c>
      <c r="AJ1082" s="156">
        <f>_xll.qlCalendarAdvance("TARGET",AJ1081,AI1082,"mf")</f>
        <v>44358</v>
      </c>
      <c r="AK1082" s="201">
        <f>_xll.xlShmInterpRateFwd(curveName,AJ1082,,,AJ1083)</f>
        <v>5.5487565792129512E-3</v>
      </c>
    </row>
    <row r="1083" spans="35:37" ht="11.25" customHeight="1" x14ac:dyDescent="0.2">
      <c r="AI1083" s="198" t="s">
        <v>134</v>
      </c>
      <c r="AJ1083" s="156">
        <f>_xll.qlCalendarAdvance("TARGET",AJ1082,AI1083,"mf")</f>
        <v>44361</v>
      </c>
      <c r="AK1083" s="201">
        <f>_xll.xlShmInterpRateFwd(curveName,AJ1083,,,AJ1084)</f>
        <v>5.5640447823514221E-3</v>
      </c>
    </row>
    <row r="1084" spans="35:37" ht="11.25" customHeight="1" x14ac:dyDescent="0.2">
      <c r="AI1084" s="198" t="s">
        <v>134</v>
      </c>
      <c r="AJ1084" s="156">
        <f>_xll.qlCalendarAdvance("TARGET",AJ1083,AI1084,"mf")</f>
        <v>44362</v>
      </c>
      <c r="AK1084" s="201">
        <f>_xll.xlShmInterpRateFwd(curveName,AJ1084,,,AJ1085)</f>
        <v>5.5717271661470062E-3</v>
      </c>
    </row>
    <row r="1085" spans="35:37" ht="11.25" customHeight="1" x14ac:dyDescent="0.2">
      <c r="AI1085" s="198" t="s">
        <v>134</v>
      </c>
      <c r="AJ1085" s="156">
        <f>_xll.qlCalendarAdvance("TARGET",AJ1084,AI1085,"mf")</f>
        <v>44363</v>
      </c>
      <c r="AK1085" s="201">
        <f>_xll.xlShmInterpRateFwd(curveName,AJ1085,,,AJ1086)</f>
        <v>5.5794071976231381E-3</v>
      </c>
    </row>
    <row r="1086" spans="35:37" ht="11.25" customHeight="1" x14ac:dyDescent="0.2">
      <c r="AI1086" s="198" t="s">
        <v>134</v>
      </c>
      <c r="AJ1086" s="156">
        <f>_xll.qlCalendarAdvance("TARGET",AJ1085,AI1086,"mf")</f>
        <v>44364</v>
      </c>
      <c r="AK1086" s="201">
        <f>_xll.xlShmInterpRateFwd(curveName,AJ1086,,,AJ1087)</f>
        <v>5.5870848659595098E-3</v>
      </c>
    </row>
    <row r="1087" spans="35:37" ht="11.25" customHeight="1" x14ac:dyDescent="0.2">
      <c r="AI1087" s="198" t="s">
        <v>134</v>
      </c>
      <c r="AJ1087" s="156">
        <f>_xll.qlCalendarAdvance("TARGET",AJ1086,AI1087,"mf")</f>
        <v>44365</v>
      </c>
      <c r="AK1087" s="201">
        <f>_xll.xlShmInterpRateFwd(curveName,AJ1087,,,AJ1088)</f>
        <v>5.6025182634774724E-3</v>
      </c>
    </row>
    <row r="1088" spans="35:37" ht="11.25" customHeight="1" x14ac:dyDescent="0.2">
      <c r="AI1088" s="198" t="s">
        <v>134</v>
      </c>
      <c r="AJ1088" s="156">
        <f>_xll.qlCalendarAdvance("TARGET",AJ1087,AI1088,"mf")</f>
        <v>44368</v>
      </c>
      <c r="AK1088" s="201">
        <f>_xll.xlShmInterpRateFwd(curveName,AJ1088,,,AJ1089)</f>
        <v>5.6177716886645071E-3</v>
      </c>
    </row>
    <row r="1089" spans="35:37" ht="11.25" customHeight="1" x14ac:dyDescent="0.2">
      <c r="AI1089" s="198" t="s">
        <v>134</v>
      </c>
      <c r="AJ1089" s="156">
        <f>_xll.qlCalendarAdvance("TARGET",AJ1088,AI1089,"mf")</f>
        <v>44369</v>
      </c>
      <c r="AK1089" s="201">
        <f>_xll.xlShmInterpRateFwd(curveName,AJ1089,,,AJ1090)</f>
        <v>5.625437376971203E-3</v>
      </c>
    </row>
    <row r="1090" spans="35:37" ht="11.25" customHeight="1" x14ac:dyDescent="0.2">
      <c r="AI1090" s="198" t="s">
        <v>134</v>
      </c>
      <c r="AJ1090" s="156">
        <f>_xll.qlCalendarAdvance("TARGET",AJ1089,AI1090,"mf")</f>
        <v>44370</v>
      </c>
      <c r="AK1090" s="201">
        <f>_xll.xlShmInterpRateFwd(curveName,AJ1090,,,AJ1091)</f>
        <v>5.6331006364462996E-3</v>
      </c>
    </row>
    <row r="1091" spans="35:37" ht="11.25" customHeight="1" x14ac:dyDescent="0.2">
      <c r="AI1091" s="198" t="s">
        <v>134</v>
      </c>
      <c r="AJ1091" s="156">
        <f>_xll.qlCalendarAdvance("TARGET",AJ1090,AI1091,"mf")</f>
        <v>44371</v>
      </c>
      <c r="AK1091" s="201">
        <f>_xll.xlShmInterpRateFwd(curveName,AJ1091,,,AJ1092)</f>
        <v>5.6407614561884293E-3</v>
      </c>
    </row>
    <row r="1092" spans="35:37" ht="11.25" customHeight="1" x14ac:dyDescent="0.2">
      <c r="AI1092" s="198" t="s">
        <v>134</v>
      </c>
      <c r="AJ1092" s="156">
        <f>_xll.qlCalendarAdvance("TARGET",AJ1091,AI1092,"mf")</f>
        <v>44372</v>
      </c>
      <c r="AK1092" s="201">
        <f>_xll.xlShmInterpRateFwd(curveName,AJ1092,,,AJ1093)</f>
        <v>5.6561625558502531E-3</v>
      </c>
    </row>
    <row r="1093" spans="35:37" ht="11.25" customHeight="1" x14ac:dyDescent="0.2">
      <c r="AI1093" s="198" t="s">
        <v>134</v>
      </c>
      <c r="AJ1093" s="156">
        <f>_xll.qlCalendarAdvance("TARGET",AJ1092,AI1093,"mf")</f>
        <v>44375</v>
      </c>
      <c r="AK1093" s="201">
        <f>_xll.xlShmInterpRateFwd(curveName,AJ1093,,,AJ1094)</f>
        <v>5.6713801186651794E-3</v>
      </c>
    </row>
    <row r="1094" spans="35:37" ht="11.25" customHeight="1" x14ac:dyDescent="0.2">
      <c r="AI1094" s="198" t="s">
        <v>134</v>
      </c>
      <c r="AJ1094" s="156">
        <f>_xll.qlCalendarAdvance("TARGET",AJ1093,AI1094,"mf")</f>
        <v>44376</v>
      </c>
      <c r="AK1094" s="201">
        <f>_xll.xlShmInterpRateFwd(curveName,AJ1094,,,AJ1095)</f>
        <v>5.6790285754114104E-3</v>
      </c>
    </row>
    <row r="1095" spans="35:37" ht="11.25" customHeight="1" x14ac:dyDescent="0.2">
      <c r="AI1095" s="198" t="s">
        <v>134</v>
      </c>
      <c r="AJ1095" s="156">
        <f>_xll.qlCalendarAdvance("TARGET",AJ1094,AI1095,"mf")</f>
        <v>44377</v>
      </c>
      <c r="AK1095" s="201">
        <f>_xll.xlShmInterpRateFwd(curveName,AJ1095,,,AJ1096)</f>
        <v>5.6866745268543345E-3</v>
      </c>
    </row>
    <row r="1096" spans="35:37" ht="11.25" customHeight="1" x14ac:dyDescent="0.2">
      <c r="AI1096" s="198" t="s">
        <v>134</v>
      </c>
      <c r="AJ1096" s="156">
        <f>_xll.qlCalendarAdvance("TARGET",AJ1095,AI1096,"mf")</f>
        <v>44378</v>
      </c>
      <c r="AK1096" s="201">
        <f>_xll.xlShmInterpRateFwd(curveName,AJ1096,,,AJ1097)</f>
        <v>5.6943179618494247E-3</v>
      </c>
    </row>
    <row r="1097" spans="35:37" ht="11.25" customHeight="1" x14ac:dyDescent="0.2">
      <c r="AI1097" s="198" t="s">
        <v>134</v>
      </c>
      <c r="AJ1097" s="156">
        <f>_xll.qlCalendarAdvance("TARGET",AJ1096,AI1097,"mf")</f>
        <v>44379</v>
      </c>
      <c r="AK1097" s="201">
        <f>_xll.xlShmInterpRateFwd(curveName,AJ1097,,,AJ1098)</f>
        <v>5.7096857035093705E-3</v>
      </c>
    </row>
    <row r="1098" spans="35:37" ht="11.25" customHeight="1" x14ac:dyDescent="0.2">
      <c r="AI1098" s="198" t="s">
        <v>134</v>
      </c>
      <c r="AJ1098" s="156">
        <f>_xll.qlCalendarAdvance("TARGET",AJ1097,AI1098,"mf")</f>
        <v>44382</v>
      </c>
      <c r="AK1098" s="201">
        <f>_xll.xlShmInterpRateFwd(curveName,AJ1098,,,AJ1099)</f>
        <v>5.7248663196885173E-3</v>
      </c>
    </row>
    <row r="1099" spans="35:37" ht="11.25" customHeight="1" x14ac:dyDescent="0.2">
      <c r="AI1099" s="198" t="s">
        <v>134</v>
      </c>
      <c r="AJ1099" s="156">
        <f>_xll.qlCalendarAdvance("TARGET",AJ1098,AI1099,"mf")</f>
        <v>44383</v>
      </c>
      <c r="AK1099" s="201">
        <f>_xll.xlShmInterpRateFwd(curveName,AJ1099,,,AJ1100)</f>
        <v>5.7324970089236834E-3</v>
      </c>
    </row>
    <row r="1100" spans="35:37" ht="11.25" customHeight="1" x14ac:dyDescent="0.2">
      <c r="AI1100" s="198" t="s">
        <v>134</v>
      </c>
      <c r="AJ1100" s="156">
        <f>_xll.qlCalendarAdvance("TARGET",AJ1099,AI1100,"mf")</f>
        <v>44384</v>
      </c>
      <c r="AK1100" s="201">
        <f>_xll.xlShmInterpRateFwd(curveName,AJ1100,,,AJ1101)</f>
        <v>5.7401251161000796E-3</v>
      </c>
    </row>
    <row r="1101" spans="35:37" ht="11.25" customHeight="1" x14ac:dyDescent="0.2">
      <c r="AI1101" s="198" t="s">
        <v>134</v>
      </c>
      <c r="AJ1101" s="156">
        <f>_xll.qlCalendarAdvance("TARGET",AJ1100,AI1101,"mf")</f>
        <v>44385</v>
      </c>
      <c r="AK1101" s="201">
        <f>_xll.xlShmInterpRateFwd(curveName,AJ1101,,,AJ1102)</f>
        <v>5.7477506303568382E-3</v>
      </c>
    </row>
    <row r="1102" spans="35:37" ht="11.25" customHeight="1" x14ac:dyDescent="0.2">
      <c r="AI1102" s="198" t="s">
        <v>134</v>
      </c>
      <c r="AJ1102" s="156">
        <f>_xll.qlCalendarAdvance("TARGET",AJ1101,AI1102,"mf")</f>
        <v>44386</v>
      </c>
      <c r="AK1102" s="201">
        <f>_xll.xlShmInterpRateFwd(curveName,AJ1102,,,AJ1103)</f>
        <v>5.7630839535393521E-3</v>
      </c>
    </row>
    <row r="1103" spans="35:37" ht="11.25" customHeight="1" x14ac:dyDescent="0.2">
      <c r="AI1103" s="198" t="s">
        <v>134</v>
      </c>
      <c r="AJ1103" s="156">
        <f>_xll.qlCalendarAdvance("TARGET",AJ1102,AI1103,"mf")</f>
        <v>44389</v>
      </c>
      <c r="AK1103" s="201">
        <f>_xll.xlShmInterpRateFwd(curveName,AJ1103,,,AJ1104)</f>
        <v>5.7782265392680582E-3</v>
      </c>
    </row>
    <row r="1104" spans="35:37" ht="11.25" customHeight="1" x14ac:dyDescent="0.2">
      <c r="AI1104" s="198" t="s">
        <v>134</v>
      </c>
      <c r="AJ1104" s="156">
        <f>_xll.qlCalendarAdvance("TARGET",AJ1103,AI1104,"mf")</f>
        <v>44390</v>
      </c>
      <c r="AK1104" s="201">
        <f>_xll.xlShmInterpRateFwd(curveName,AJ1104,,,AJ1105)</f>
        <v>5.7858389247572991E-3</v>
      </c>
    </row>
    <row r="1105" spans="35:37" ht="11.25" customHeight="1" x14ac:dyDescent="0.2">
      <c r="AI1105" s="198" t="s">
        <v>134</v>
      </c>
      <c r="AJ1105" s="156">
        <f>_xll.qlCalendarAdvance("TARGET",AJ1104,AI1105,"mf")</f>
        <v>44391</v>
      </c>
      <c r="AK1105" s="201">
        <f>_xll.xlShmInterpRateFwd(curveName,AJ1105,,,AJ1106)</f>
        <v>5.7934486516753678E-3</v>
      </c>
    </row>
    <row r="1106" spans="35:37" ht="11.25" customHeight="1" x14ac:dyDescent="0.2">
      <c r="AI1106" s="198" t="s">
        <v>134</v>
      </c>
      <c r="AJ1106" s="156">
        <f>_xll.qlCalendarAdvance("TARGET",AJ1105,AI1106,"mf")</f>
        <v>44392</v>
      </c>
      <c r="AK1106" s="201">
        <f>_xll.xlShmInterpRateFwd(curveName,AJ1106,,,AJ1107)</f>
        <v>5.8010557090803373E-3</v>
      </c>
    </row>
    <row r="1107" spans="35:37" ht="11.25" customHeight="1" x14ac:dyDescent="0.2">
      <c r="AI1107" s="198" t="s">
        <v>134</v>
      </c>
      <c r="AJ1107" s="156">
        <f>_xll.qlCalendarAdvance("TARGET",AJ1106,AI1107,"mf")</f>
        <v>44393</v>
      </c>
      <c r="AK1107" s="201">
        <f>_xll.xlShmInterpRateFwd(curveName,AJ1107,,,AJ1108)</f>
        <v>5.8163535531068648E-3</v>
      </c>
    </row>
    <row r="1108" spans="35:37" ht="11.25" customHeight="1" x14ac:dyDescent="0.2">
      <c r="AI1108" s="198" t="s">
        <v>134</v>
      </c>
      <c r="AJ1108" s="156">
        <f>_xll.qlCalendarAdvance("TARGET",AJ1107,AI1108,"mf")</f>
        <v>44396</v>
      </c>
      <c r="AK1108" s="201">
        <f>_xll.xlShmInterpRateFwd(curveName,AJ1108,,,AJ1109)</f>
        <v>5.831457024649541E-3</v>
      </c>
    </row>
    <row r="1109" spans="35:37" ht="11.25" customHeight="1" x14ac:dyDescent="0.2">
      <c r="AI1109" s="198" t="s">
        <v>134</v>
      </c>
      <c r="AJ1109" s="156">
        <f>_xll.qlCalendarAdvance("TARGET",AJ1108,AI1109,"mf")</f>
        <v>44397</v>
      </c>
      <c r="AK1109" s="201">
        <f>_xll.xlShmInterpRateFwd(curveName,AJ1109,,,AJ1110)</f>
        <v>5.8390505703195027E-3</v>
      </c>
    </row>
    <row r="1110" spans="35:37" ht="11.25" customHeight="1" x14ac:dyDescent="0.2">
      <c r="AI1110" s="198" t="s">
        <v>134</v>
      </c>
      <c r="AJ1110" s="156">
        <f>_xll.qlCalendarAdvance("TARGET",AJ1109,AI1110,"mf")</f>
        <v>44398</v>
      </c>
      <c r="AK1110" s="201">
        <f>_xll.xlShmInterpRateFwd(curveName,AJ1110,,,AJ1111)</f>
        <v>5.8466413809058083E-3</v>
      </c>
    </row>
    <row r="1111" spans="35:37" ht="11.25" customHeight="1" x14ac:dyDescent="0.2">
      <c r="AI1111" s="198" t="s">
        <v>134</v>
      </c>
      <c r="AJ1111" s="156">
        <f>_xll.qlCalendarAdvance("TARGET",AJ1110,AI1111,"mf")</f>
        <v>44399</v>
      </c>
      <c r="AK1111" s="201">
        <f>_xll.xlShmInterpRateFwd(curveName,AJ1111,,,AJ1112)</f>
        <v>5.8542294453449431E-3</v>
      </c>
    </row>
    <row r="1112" spans="35:37" ht="11.25" customHeight="1" x14ac:dyDescent="0.2">
      <c r="AI1112" s="198" t="s">
        <v>134</v>
      </c>
      <c r="AJ1112" s="156">
        <f>_xll.qlCalendarAdvance("TARGET",AJ1111,AI1112,"mf")</f>
        <v>44400</v>
      </c>
      <c r="AK1112" s="201">
        <f>_xll.xlShmInterpRateFwd(curveName,AJ1112,,,AJ1113)</f>
        <v>5.8694907493121997E-3</v>
      </c>
    </row>
    <row r="1113" spans="35:37" ht="11.25" customHeight="1" x14ac:dyDescent="0.2">
      <c r="AI1113" s="198" t="s">
        <v>134</v>
      </c>
      <c r="AJ1113" s="156">
        <f>_xll.qlCalendarAdvance("TARGET",AJ1112,AI1113,"mf")</f>
        <v>44403</v>
      </c>
      <c r="AK1113" s="201">
        <f>_xll.xlShmInterpRateFwd(curveName,AJ1113,,,AJ1114)</f>
        <v>5.8845540232366923E-3</v>
      </c>
    </row>
    <row r="1114" spans="35:37" ht="11.25" customHeight="1" x14ac:dyDescent="0.2">
      <c r="AI1114" s="198" t="s">
        <v>134</v>
      </c>
      <c r="AJ1114" s="156">
        <f>_xll.qlCalendarAdvance("TARGET",AJ1113,AI1114,"mf")</f>
        <v>44404</v>
      </c>
      <c r="AK1114" s="201">
        <f>_xll.xlShmInterpRateFwd(curveName,AJ1114,,,AJ1115)</f>
        <v>5.8921281930134376E-3</v>
      </c>
    </row>
    <row r="1115" spans="35:37" ht="11.25" customHeight="1" x14ac:dyDescent="0.2">
      <c r="AI1115" s="198" t="s">
        <v>134</v>
      </c>
      <c r="AJ1115" s="156">
        <f>_xll.qlCalendarAdvance("TARGET",AJ1114,AI1115,"mf")</f>
        <v>44405</v>
      </c>
      <c r="AK1115" s="201">
        <f>_xll.xlShmInterpRateFwd(curveName,AJ1115,,,AJ1116)</f>
        <v>5.899699551112911E-3</v>
      </c>
    </row>
    <row r="1116" spans="35:37" ht="11.25" customHeight="1" x14ac:dyDescent="0.2">
      <c r="AI1116" s="198" t="s">
        <v>134</v>
      </c>
      <c r="AJ1116" s="156">
        <f>_xll.qlCalendarAdvance("TARGET",AJ1115,AI1116,"mf")</f>
        <v>44406</v>
      </c>
      <c r="AK1116" s="201">
        <f>_xll.xlShmInterpRateFwd(curveName,AJ1116,,,AJ1117)</f>
        <v>5.9072680865121085E-3</v>
      </c>
    </row>
    <row r="1117" spans="35:37" ht="11.25" customHeight="1" x14ac:dyDescent="0.2">
      <c r="AI1117" s="198" t="s">
        <v>134</v>
      </c>
      <c r="AJ1117" s="156">
        <f>_xll.qlCalendarAdvance("TARGET",AJ1116,AI1117,"mf")</f>
        <v>44407</v>
      </c>
      <c r="AK1117" s="201">
        <f>_xll.xlShmInterpRateFwd(curveName,AJ1117,,,AJ1118)</f>
        <v>5.9224917893244368E-3</v>
      </c>
    </row>
    <row r="1118" spans="35:37" ht="11.25" customHeight="1" x14ac:dyDescent="0.2">
      <c r="AI1118" s="198" t="s">
        <v>134</v>
      </c>
      <c r="AJ1118" s="156">
        <f>_xll.qlCalendarAdvance("TARGET",AJ1117,AI1118,"mf")</f>
        <v>44410</v>
      </c>
      <c r="AK1118" s="201">
        <f>_xll.xlShmInterpRateFwd(curveName,AJ1118,,,AJ1119)</f>
        <v>5.9375137823075852E-3</v>
      </c>
    </row>
    <row r="1119" spans="35:37" ht="11.25" customHeight="1" x14ac:dyDescent="0.2">
      <c r="AI1119" s="198" t="s">
        <v>134</v>
      </c>
      <c r="AJ1119" s="156">
        <f>_xll.qlCalendarAdvance("TARGET",AJ1118,AI1119,"mf")</f>
        <v>44411</v>
      </c>
      <c r="AK1119" s="201">
        <f>_xll.xlShmInterpRateFwd(curveName,AJ1119,,,AJ1120)</f>
        <v>5.9450680401571228E-3</v>
      </c>
    </row>
    <row r="1120" spans="35:37" ht="11.25" customHeight="1" x14ac:dyDescent="0.2">
      <c r="AI1120" s="198" t="s">
        <v>134</v>
      </c>
      <c r="AJ1120" s="156">
        <f>_xll.qlCalendarAdvance("TARGET",AJ1119,AI1120,"mf")</f>
        <v>44412</v>
      </c>
      <c r="AK1120" s="201">
        <f>_xll.xlShmInterpRateFwd(curveName,AJ1120,,,AJ1121)</f>
        <v>5.9526194096951625E-3</v>
      </c>
    </row>
    <row r="1121" spans="35:37" ht="11.25" customHeight="1" x14ac:dyDescent="0.2">
      <c r="AI1121" s="198" t="s">
        <v>134</v>
      </c>
      <c r="AJ1121" s="156">
        <f>_xll.qlCalendarAdvance("TARGET",AJ1120,AI1121,"mf")</f>
        <v>44413</v>
      </c>
      <c r="AK1121" s="201">
        <f>_xll.xlShmInterpRateFwd(curveName,AJ1121,,,AJ1122)</f>
        <v>5.9601678798986927E-3</v>
      </c>
    </row>
    <row r="1122" spans="35:37" ht="11.25" customHeight="1" x14ac:dyDescent="0.2">
      <c r="AI1122" s="198" t="s">
        <v>134</v>
      </c>
      <c r="AJ1122" s="156">
        <f>_xll.qlCalendarAdvance("TARGET",AJ1121,AI1122,"mf")</f>
        <v>44414</v>
      </c>
      <c r="AK1122" s="201">
        <f>_xll.xlShmInterpRateFwd(curveName,AJ1122,,,AJ1123)</f>
        <v>5.9753529202329313E-3</v>
      </c>
    </row>
    <row r="1123" spans="35:37" ht="11.25" customHeight="1" x14ac:dyDescent="0.2">
      <c r="AI1123" s="198" t="s">
        <v>134</v>
      </c>
      <c r="AJ1123" s="156">
        <f>_xll.qlCalendarAdvance("TARGET",AJ1122,AI1123,"mf")</f>
        <v>44417</v>
      </c>
      <c r="AK1123" s="201">
        <f>_xll.xlShmInterpRateFwd(curveName,AJ1123,,,AJ1124)</f>
        <v>5.9903325493388671E-3</v>
      </c>
    </row>
    <row r="1124" spans="35:37" ht="11.25" customHeight="1" x14ac:dyDescent="0.2">
      <c r="AI1124" s="198" t="s">
        <v>134</v>
      </c>
      <c r="AJ1124" s="156">
        <f>_xll.qlCalendarAdvance("TARGET",AJ1123,AI1124,"mf")</f>
        <v>44418</v>
      </c>
      <c r="AK1124" s="201">
        <f>_xll.xlShmInterpRateFwd(curveName,AJ1124,,,AJ1125)</f>
        <v>5.9978663591050523E-3</v>
      </c>
    </row>
    <row r="1125" spans="35:37" ht="11.25" customHeight="1" x14ac:dyDescent="0.2">
      <c r="AI1125" s="198" t="s">
        <v>134</v>
      </c>
      <c r="AJ1125" s="156">
        <f>_xll.qlCalendarAdvance("TARGET",AJ1124,AI1125,"mf")</f>
        <v>44419</v>
      </c>
      <c r="AK1125" s="201">
        <f>_xll.xlShmInterpRateFwd(curveName,AJ1125,,,AJ1126)</f>
        <v>6.0053972039659587E-3</v>
      </c>
    </row>
    <row r="1126" spans="35:37" ht="11.25" customHeight="1" x14ac:dyDescent="0.2">
      <c r="AI1126" s="198" t="s">
        <v>134</v>
      </c>
      <c r="AJ1126" s="156">
        <f>_xll.qlCalendarAdvance("TARGET",AJ1125,AI1126,"mf")</f>
        <v>44420</v>
      </c>
      <c r="AK1126" s="201">
        <f>_xll.xlShmInterpRateFwd(curveName,AJ1126,,,AJ1127)</f>
        <v>6.0129250729796108E-3</v>
      </c>
    </row>
    <row r="1127" spans="35:37" ht="11.25" customHeight="1" x14ac:dyDescent="0.2">
      <c r="AI1127" s="198" t="s">
        <v>134</v>
      </c>
      <c r="AJ1127" s="156">
        <f>_xll.qlCalendarAdvance("TARGET",AJ1126,AI1127,"mf")</f>
        <v>44421</v>
      </c>
      <c r="AK1127" s="201">
        <f>_xll.xlShmInterpRateFwd(curveName,AJ1127,,,AJ1128)</f>
        <v>6.0280703891284551E-3</v>
      </c>
    </row>
    <row r="1128" spans="35:37" ht="11.25" customHeight="1" x14ac:dyDescent="0.2">
      <c r="AI1128" s="198" t="s">
        <v>134</v>
      </c>
      <c r="AJ1128" s="156">
        <f>_xll.qlCalendarAdvance("TARGET",AJ1127,AI1128,"mf")</f>
        <v>44424</v>
      </c>
      <c r="AK1128" s="201">
        <f>_xll.xlShmInterpRateFwd(curveName,AJ1128,,,AJ1129)</f>
        <v>6.0430065716005361E-3</v>
      </c>
    </row>
    <row r="1129" spans="35:37" ht="11.25" customHeight="1" x14ac:dyDescent="0.2">
      <c r="AI1129" s="198" t="s">
        <v>134</v>
      </c>
      <c r="AJ1129" s="156">
        <f>_xll.qlCalendarAdvance("TARGET",AJ1128,AI1129,"mf")</f>
        <v>44425</v>
      </c>
      <c r="AK1129" s="201">
        <f>_xll.xlShmInterpRateFwd(curveName,AJ1129,,,AJ1130)</f>
        <v>6.0505193972482281E-3</v>
      </c>
    </row>
    <row r="1130" spans="35:37" ht="11.25" customHeight="1" x14ac:dyDescent="0.2">
      <c r="AI1130" s="198" t="s">
        <v>134</v>
      </c>
      <c r="AJ1130" s="156">
        <f>_xll.qlCalendarAdvance("TARGET",AJ1129,AI1130,"mf")</f>
        <v>44426</v>
      </c>
      <c r="AK1130" s="201">
        <f>_xll.xlShmInterpRateFwd(curveName,AJ1130,,,AJ1131)</f>
        <v>6.0580291813562533E-3</v>
      </c>
    </row>
    <row r="1131" spans="35:37" ht="11.25" customHeight="1" x14ac:dyDescent="0.2">
      <c r="AI1131" s="198" t="s">
        <v>134</v>
      </c>
      <c r="AJ1131" s="156">
        <f>_xll.qlCalendarAdvance("TARGET",AJ1130,AI1131,"mf")</f>
        <v>44427</v>
      </c>
      <c r="AK1131" s="201">
        <f>_xll.xlShmInterpRateFwd(curveName,AJ1131,,,AJ1132)</f>
        <v>6.0655359130231488E-3</v>
      </c>
    </row>
    <row r="1132" spans="35:37" ht="11.25" customHeight="1" x14ac:dyDescent="0.2">
      <c r="AI1132" s="198" t="s">
        <v>134</v>
      </c>
      <c r="AJ1132" s="156">
        <f>_xll.qlCalendarAdvance("TARGET",AJ1131,AI1132,"mf")</f>
        <v>44428</v>
      </c>
      <c r="AK1132" s="201">
        <f>_xll.xlShmInterpRateFwd(curveName,AJ1132,,,AJ1133)</f>
        <v>6.0806404431438081E-3</v>
      </c>
    </row>
    <row r="1133" spans="35:37" ht="11.25" customHeight="1" x14ac:dyDescent="0.2">
      <c r="AI1133" s="198" t="s">
        <v>134</v>
      </c>
      <c r="AJ1133" s="156">
        <f>_xll.qlCalendarAdvance("TARGET",AJ1132,AI1133,"mf")</f>
        <v>44431</v>
      </c>
      <c r="AK1133" s="201">
        <f>_xll.xlShmInterpRateFwd(curveName,AJ1133,,,AJ1134)</f>
        <v>6.0955320965206975E-3</v>
      </c>
    </row>
    <row r="1134" spans="35:37" ht="11.25" customHeight="1" x14ac:dyDescent="0.2">
      <c r="AI1134" s="198" t="s">
        <v>134</v>
      </c>
      <c r="AJ1134" s="156">
        <f>_xll.qlCalendarAdvance("TARGET",AJ1133,AI1134,"mf")</f>
        <v>44432</v>
      </c>
      <c r="AK1134" s="201">
        <f>_xll.xlShmInterpRateFwd(curveName,AJ1134,,,AJ1135)</f>
        <v>6.1030234018520872E-3</v>
      </c>
    </row>
    <row r="1135" spans="35:37" ht="11.25" customHeight="1" x14ac:dyDescent="0.2">
      <c r="AI1135" s="198" t="s">
        <v>134</v>
      </c>
      <c r="AJ1135" s="156">
        <f>_xll.qlCalendarAdvance("TARGET",AJ1134,AI1135,"mf")</f>
        <v>44433</v>
      </c>
      <c r="AK1135" s="201">
        <f>_xll.xlShmInterpRateFwd(curveName,AJ1135,,,AJ1136)</f>
        <v>6.1105115891714398E-3</v>
      </c>
    </row>
    <row r="1136" spans="35:37" ht="11.25" customHeight="1" x14ac:dyDescent="0.2">
      <c r="AI1136" s="198" t="s">
        <v>134</v>
      </c>
      <c r="AJ1136" s="156">
        <f>_xll.qlCalendarAdvance("TARGET",AJ1135,AI1136,"mf")</f>
        <v>44434</v>
      </c>
      <c r="AK1136" s="201">
        <f>_xll.xlShmInterpRateFwd(curveName,AJ1136,,,AJ1137)</f>
        <v>6.1179966474151845E-3</v>
      </c>
    </row>
    <row r="1137" spans="35:37" ht="11.25" customHeight="1" x14ac:dyDescent="0.2">
      <c r="AI1137" s="198" t="s">
        <v>134</v>
      </c>
      <c r="AJ1137" s="156">
        <f>_xll.qlCalendarAdvance("TARGET",AJ1136,AI1137,"mf")</f>
        <v>44435</v>
      </c>
      <c r="AK1137" s="201">
        <f>_xll.xlShmInterpRateFwd(curveName,AJ1137,,,AJ1138)</f>
        <v>6.1330593293728542E-3</v>
      </c>
    </row>
    <row r="1138" spans="35:37" ht="11.25" customHeight="1" x14ac:dyDescent="0.2">
      <c r="AI1138" s="198" t="s">
        <v>134</v>
      </c>
      <c r="AJ1138" s="156">
        <f>_xll.qlCalendarAdvance("TARGET",AJ1137,AI1138,"mf")</f>
        <v>44438</v>
      </c>
      <c r="AK1138" s="201">
        <f>_xll.xlShmInterpRateFwd(curveName,AJ1138,,,AJ1139)</f>
        <v>6.1479053713613925E-3</v>
      </c>
    </row>
    <row r="1139" spans="35:37" ht="11.25" customHeight="1" x14ac:dyDescent="0.2">
      <c r="AI1139" s="198" t="s">
        <v>134</v>
      </c>
      <c r="AJ1139" s="156">
        <f>_xll.qlCalendarAdvance("TARGET",AJ1138,AI1139,"mf")</f>
        <v>44439</v>
      </c>
      <c r="AK1139" s="201">
        <f>_xll.xlShmInterpRateFwd(curveName,AJ1139,,,AJ1140)</f>
        <v>6.1553746203402062E-3</v>
      </c>
    </row>
    <row r="1140" spans="35:37" ht="11.25" customHeight="1" x14ac:dyDescent="0.2">
      <c r="AI1140" s="198" t="s">
        <v>134</v>
      </c>
      <c r="AJ1140" s="156">
        <f>_xll.qlCalendarAdvance("TARGET",AJ1139,AI1140,"mf")</f>
        <v>44440</v>
      </c>
      <c r="AK1140" s="201">
        <f>_xll.xlShmInterpRateFwd(curveName,AJ1140,,,AJ1141)</f>
        <v>6.1628406747129593E-3</v>
      </c>
    </row>
    <row r="1141" spans="35:37" ht="11.25" customHeight="1" x14ac:dyDescent="0.2">
      <c r="AI1141" s="198" t="s">
        <v>134</v>
      </c>
      <c r="AJ1141" s="156">
        <f>_xll.qlCalendarAdvance("TARGET",AJ1140,AI1141,"mf")</f>
        <v>44441</v>
      </c>
      <c r="AK1141" s="201">
        <f>_xll.xlShmInterpRateFwd(curveName,AJ1141,,,AJ1142)</f>
        <v>6.1703035234971174E-3</v>
      </c>
    </row>
    <row r="1142" spans="35:37" ht="11.25" customHeight="1" x14ac:dyDescent="0.2">
      <c r="AI1142" s="198" t="s">
        <v>134</v>
      </c>
      <c r="AJ1142" s="156">
        <f>_xll.qlCalendarAdvance("TARGET",AJ1141,AI1142,"mf")</f>
        <v>44442</v>
      </c>
      <c r="AK1142" s="201">
        <f>_xll.xlShmInterpRateFwd(curveName,AJ1142,,,AJ1143)</f>
        <v>6.1853232949111436E-3</v>
      </c>
    </row>
    <row r="1143" spans="35:37" ht="11.25" customHeight="1" x14ac:dyDescent="0.2">
      <c r="AI1143" s="198" t="s">
        <v>134</v>
      </c>
      <c r="AJ1143" s="156">
        <f>_xll.qlCalendarAdvance("TARGET",AJ1142,AI1143,"mf")</f>
        <v>44445</v>
      </c>
      <c r="AK1143" s="201">
        <f>_xll.xlShmInterpRateFwd(curveName,AJ1143,,,AJ1144)</f>
        <v>6.2001226435023041E-3</v>
      </c>
    </row>
    <row r="1144" spans="35:37" ht="11.25" customHeight="1" x14ac:dyDescent="0.2">
      <c r="AI1144" s="198" t="s">
        <v>134</v>
      </c>
      <c r="AJ1144" s="156">
        <f>_xll.qlCalendarAdvance("TARGET",AJ1143,AI1144,"mf")</f>
        <v>44446</v>
      </c>
      <c r="AK1144" s="201">
        <f>_xll.xlShmInterpRateFwd(curveName,AJ1144,,,AJ1145)</f>
        <v>6.2075693000917089E-3</v>
      </c>
    </row>
    <row r="1145" spans="35:37" ht="11.25" customHeight="1" x14ac:dyDescent="0.2">
      <c r="AI1145" s="198" t="s">
        <v>134</v>
      </c>
      <c r="AJ1145" s="156">
        <f>_xll.qlCalendarAdvance("TARGET",AJ1144,AI1145,"mf")</f>
        <v>44447</v>
      </c>
      <c r="AK1145" s="201">
        <f>_xll.xlShmInterpRateFwd(curveName,AJ1145,,,AJ1146)</f>
        <v>6.2150126854404264E-3</v>
      </c>
    </row>
    <row r="1146" spans="35:37" ht="11.25" customHeight="1" x14ac:dyDescent="0.2">
      <c r="AI1146" s="198" t="s">
        <v>134</v>
      </c>
      <c r="AJ1146" s="156">
        <f>_xll.qlCalendarAdvance("TARGET",AJ1145,AI1146,"mf")</f>
        <v>44448</v>
      </c>
      <c r="AK1146" s="201">
        <f>_xll.xlShmInterpRateFwd(curveName,AJ1146,,,AJ1147)</f>
        <v>6.2224527885659086E-3</v>
      </c>
    </row>
    <row r="1147" spans="35:37" ht="11.25" customHeight="1" x14ac:dyDescent="0.2">
      <c r="AI1147" s="198" t="s">
        <v>134</v>
      </c>
      <c r="AJ1147" s="156">
        <f>_xll.qlCalendarAdvance("TARGET",AJ1146,AI1147,"mf")</f>
        <v>44449</v>
      </c>
      <c r="AK1147" s="201">
        <f>_xll.xlShmInterpRateFwd(curveName,AJ1147,,,AJ1148)</f>
        <v>6.2374285868154735E-3</v>
      </c>
    </row>
    <row r="1148" spans="35:37" ht="11.25" customHeight="1" x14ac:dyDescent="0.2">
      <c r="AI1148" s="198" t="s">
        <v>134</v>
      </c>
      <c r="AJ1148" s="156">
        <f>_xll.qlCalendarAdvance("TARGET",AJ1147,AI1148,"mf")</f>
        <v>44452</v>
      </c>
      <c r="AK1148" s="201">
        <f>_xll.xlShmInterpRateFwd(curveName,AJ1148,,,AJ1149)</f>
        <v>6.2521801603192149E-3</v>
      </c>
    </row>
    <row r="1149" spans="35:37" ht="11.25" customHeight="1" x14ac:dyDescent="0.2">
      <c r="AI1149" s="198" t="s">
        <v>134</v>
      </c>
      <c r="AJ1149" s="156">
        <f>_xll.qlCalendarAdvance("TARGET",AJ1148,AI1149,"mf")</f>
        <v>44453</v>
      </c>
      <c r="AK1149" s="201">
        <f>_xll.xlShmInterpRateFwd(curveName,AJ1149,,,AJ1150)</f>
        <v>6.2596036883602497E-3</v>
      </c>
    </row>
    <row r="1150" spans="35:37" ht="11.25" customHeight="1" x14ac:dyDescent="0.2">
      <c r="AI1150" s="198" t="s">
        <v>134</v>
      </c>
      <c r="AJ1150" s="156">
        <f>_xll.qlCalendarAdvance("TARGET",AJ1149,AI1150,"mf")</f>
        <v>44454</v>
      </c>
      <c r="AK1150" s="201">
        <f>_xll.xlShmInterpRateFwd(curveName,AJ1150,,,AJ1151)</f>
        <v>6.267023868566415E-3</v>
      </c>
    </row>
    <row r="1151" spans="35:37" ht="11.25" customHeight="1" x14ac:dyDescent="0.2">
      <c r="AI1151" s="198" t="s">
        <v>134</v>
      </c>
      <c r="AJ1151" s="156">
        <f>_xll.qlCalendarAdvance("TARGET",AJ1150,AI1151,"mf")</f>
        <v>44455</v>
      </c>
      <c r="AK1151" s="201">
        <f>_xll.xlShmInterpRateFwd(curveName,AJ1151,,,AJ1152)</f>
        <v>6.2744406900362018E-3</v>
      </c>
    </row>
    <row r="1152" spans="35:37" ht="11.25" customHeight="1" x14ac:dyDescent="0.2">
      <c r="AI1152" s="198" t="s">
        <v>134</v>
      </c>
      <c r="AJ1152" s="156">
        <f>_xll.qlCalendarAdvance("TARGET",AJ1151,AI1152,"mf")</f>
        <v>44456</v>
      </c>
      <c r="AK1152" s="201">
        <f>_xll.xlShmInterpRateFwd(curveName,AJ1152,,,AJ1153)</f>
        <v>6.2893714522120666E-3</v>
      </c>
    </row>
    <row r="1153" spans="35:37" ht="11.25" customHeight="1" x14ac:dyDescent="0.2">
      <c r="AI1153" s="198" t="s">
        <v>134</v>
      </c>
      <c r="AJ1153" s="156">
        <f>_xll.qlCalendarAdvance("TARGET",AJ1152,AI1153,"mf")</f>
        <v>44459</v>
      </c>
      <c r="AK1153" s="201">
        <f>_xll.xlShmInterpRateFwd(curveName,AJ1153,,,AJ1154)</f>
        <v>6.3040741691435141E-3</v>
      </c>
    </row>
    <row r="1154" spans="35:37" ht="11.25" customHeight="1" x14ac:dyDescent="0.2">
      <c r="AI1154" s="198" t="s">
        <v>134</v>
      </c>
      <c r="AJ1154" s="156">
        <f>_xll.qlCalendarAdvance("TARGET",AJ1153,AI1154,"mf")</f>
        <v>44460</v>
      </c>
      <c r="AK1154" s="201">
        <f>_xll.xlShmInterpRateFwd(curveName,AJ1154,,,AJ1155)</f>
        <v>6.3114740325577179E-3</v>
      </c>
    </row>
    <row r="1155" spans="35:37" ht="11.25" customHeight="1" x14ac:dyDescent="0.2">
      <c r="AI1155" s="198" t="s">
        <v>134</v>
      </c>
      <c r="AJ1155" s="156">
        <f>_xll.qlCalendarAdvance("TARGET",AJ1154,AI1155,"mf")</f>
        <v>44461</v>
      </c>
      <c r="AK1155" s="201">
        <f>_xll.xlShmInterpRateFwd(curveName,AJ1155,,,AJ1156)</f>
        <v>6.3188704715427908E-3</v>
      </c>
    </row>
    <row r="1156" spans="35:37" ht="11.25" customHeight="1" x14ac:dyDescent="0.2">
      <c r="AI1156" s="198" t="s">
        <v>134</v>
      </c>
      <c r="AJ1156" s="156">
        <f>_xll.qlCalendarAdvance("TARGET",AJ1155,AI1156,"mf")</f>
        <v>44462</v>
      </c>
      <c r="AK1156" s="201">
        <f>_xll.xlShmInterpRateFwd(curveName,AJ1156,,,AJ1157)</f>
        <v>6.3262634751972135E-3</v>
      </c>
    </row>
    <row r="1157" spans="35:37" ht="11.25" customHeight="1" x14ac:dyDescent="0.2">
      <c r="AI1157" s="198" t="s">
        <v>134</v>
      </c>
      <c r="AJ1157" s="156">
        <f>_xll.qlCalendarAdvance("TARGET",AJ1156,AI1157,"mf")</f>
        <v>44463</v>
      </c>
      <c r="AK1157" s="201">
        <f>_xll.xlShmInterpRateFwd(curveName,AJ1157,,,AJ1158)</f>
        <v>6.3411481381480629E-3</v>
      </c>
    </row>
    <row r="1158" spans="35:37" ht="11.25" customHeight="1" x14ac:dyDescent="0.2">
      <c r="AI1158" s="198" t="s">
        <v>134</v>
      </c>
      <c r="AJ1158" s="156">
        <f>_xll.qlCalendarAdvance("TARGET",AJ1157,AI1158,"mf")</f>
        <v>44466</v>
      </c>
      <c r="AK1158" s="201">
        <f>_xll.xlShmInterpRateFwd(curveName,AJ1158,,,AJ1159)</f>
        <v>6.3558009173027554E-3</v>
      </c>
    </row>
    <row r="1159" spans="35:37" ht="11.25" customHeight="1" x14ac:dyDescent="0.2">
      <c r="AI1159" s="198" t="s">
        <v>134</v>
      </c>
      <c r="AJ1159" s="156">
        <f>_xll.qlCalendarAdvance("TARGET",AJ1158,AI1159,"mf")</f>
        <v>44467</v>
      </c>
      <c r="AK1159" s="201">
        <f>_xll.xlShmInterpRateFwd(curveName,AJ1159,,,AJ1160)</f>
        <v>6.3631765799705958E-3</v>
      </c>
    </row>
    <row r="1160" spans="35:37" ht="11.25" customHeight="1" x14ac:dyDescent="0.2">
      <c r="AI1160" s="198" t="s">
        <v>134</v>
      </c>
      <c r="AJ1160" s="156">
        <f>_xll.qlCalendarAdvance("TARGET",AJ1159,AI1160,"mf")</f>
        <v>44468</v>
      </c>
      <c r="AK1160" s="201">
        <f>_xll.xlShmInterpRateFwd(curveName,AJ1160,,,AJ1161)</f>
        <v>6.3705487417365413E-3</v>
      </c>
    </row>
    <row r="1161" spans="35:37" ht="11.25" customHeight="1" x14ac:dyDescent="0.2">
      <c r="AI1161" s="198" t="s">
        <v>134</v>
      </c>
      <c r="AJ1161" s="156">
        <f>_xll.qlCalendarAdvance("TARGET",AJ1160,AI1161,"mf")</f>
        <v>44469</v>
      </c>
      <c r="AK1161" s="201">
        <f>_xll.xlShmInterpRateFwd(curveName,AJ1161,,,AJ1162)</f>
        <v>6.3779173914559131E-3</v>
      </c>
    </row>
    <row r="1162" spans="35:37" ht="11.25" customHeight="1" x14ac:dyDescent="0.2">
      <c r="AI1162" s="198" t="s">
        <v>134</v>
      </c>
      <c r="AJ1162" s="156">
        <f>_xll.qlCalendarAdvance("TARGET",AJ1161,AI1162,"mf")</f>
        <v>44470</v>
      </c>
      <c r="AK1162" s="201">
        <f>_xll.xlShmInterpRateFwd(curveName,AJ1162,,,AJ1163)</f>
        <v>6.3927548916861855E-3</v>
      </c>
    </row>
    <row r="1163" spans="35:37" ht="11.25" customHeight="1" x14ac:dyDescent="0.2">
      <c r="AI1163" s="198" t="s">
        <v>134</v>
      </c>
      <c r="AJ1163" s="156">
        <f>_xll.qlCalendarAdvance("TARGET",AJ1162,AI1163,"mf")</f>
        <v>44473</v>
      </c>
      <c r="AK1163" s="201">
        <f>_xll.xlShmInterpRateFwd(curveName,AJ1163,,,AJ1164)</f>
        <v>6.407356652161216E-3</v>
      </c>
    </row>
    <row r="1164" spans="35:37" ht="11.25" customHeight="1" x14ac:dyDescent="0.2">
      <c r="AI1164" s="198" t="s">
        <v>134</v>
      </c>
      <c r="AJ1164" s="156">
        <f>_xll.qlCalendarAdvance("TARGET",AJ1163,AI1164,"mf")</f>
        <v>44474</v>
      </c>
      <c r="AK1164" s="201">
        <f>_xll.xlShmInterpRateFwd(curveName,AJ1164,,,AJ1165)</f>
        <v>6.4147075780031466E-3</v>
      </c>
    </row>
    <row r="1165" spans="35:37" ht="11.25" customHeight="1" x14ac:dyDescent="0.2">
      <c r="AI1165" s="198" t="s">
        <v>134</v>
      </c>
      <c r="AJ1165" s="156">
        <f>_xll.qlCalendarAdvance("TARGET",AJ1164,AI1165,"mf")</f>
        <v>44475</v>
      </c>
      <c r="AK1165" s="201">
        <f>_xll.xlShmInterpRateFwd(curveName,AJ1165,,,AJ1166)</f>
        <v>6.4220549263892899E-3</v>
      </c>
    </row>
    <row r="1166" spans="35:37" ht="11.25" customHeight="1" x14ac:dyDescent="0.2">
      <c r="AI1166" s="198" t="s">
        <v>134</v>
      </c>
      <c r="AJ1166" s="156">
        <f>_xll.qlCalendarAdvance("TARGET",AJ1165,AI1166,"mf")</f>
        <v>44476</v>
      </c>
      <c r="AK1166" s="201">
        <f>_xll.xlShmInterpRateFwd(curveName,AJ1166,,,AJ1167)</f>
        <v>6.4293986860939111E-3</v>
      </c>
    </row>
    <row r="1167" spans="35:37" ht="11.25" customHeight="1" x14ac:dyDescent="0.2">
      <c r="AI1167" s="198" t="s">
        <v>134</v>
      </c>
      <c r="AJ1167" s="156">
        <f>_xll.qlCalendarAdvance("TARGET",AJ1166,AI1167,"mf")</f>
        <v>44477</v>
      </c>
      <c r="AK1167" s="201">
        <f>_xll.xlShmInterpRateFwd(curveName,AJ1167,,,AJ1168)</f>
        <v>6.4441879599048488E-3</v>
      </c>
    </row>
    <row r="1168" spans="35:37" ht="11.25" customHeight="1" x14ac:dyDescent="0.2">
      <c r="AI1168" s="198" t="s">
        <v>134</v>
      </c>
      <c r="AJ1168" s="156">
        <f>_xll.qlCalendarAdvance("TARGET",AJ1167,AI1168,"mf")</f>
        <v>44480</v>
      </c>
      <c r="AK1168" s="201">
        <f>_xll.xlShmInterpRateFwd(curveName,AJ1168,,,AJ1169)</f>
        <v>6.4587376210388835E-3</v>
      </c>
    </row>
    <row r="1169" spans="35:37" ht="11.25" customHeight="1" x14ac:dyDescent="0.2">
      <c r="AI1169" s="198" t="s">
        <v>134</v>
      </c>
      <c r="AJ1169" s="156">
        <f>_xll.qlCalendarAdvance("TARGET",AJ1168,AI1169,"mf")</f>
        <v>44481</v>
      </c>
      <c r="AK1169" s="201">
        <f>_xll.xlShmInterpRateFwd(curveName,AJ1169,,,AJ1170)</f>
        <v>6.4660632740153436E-3</v>
      </c>
    </row>
    <row r="1170" spans="35:37" ht="11.25" customHeight="1" x14ac:dyDescent="0.2">
      <c r="AI1170" s="198" t="s">
        <v>134</v>
      </c>
      <c r="AJ1170" s="156">
        <f>_xll.qlCalendarAdvance("TARGET",AJ1169,AI1170,"mf")</f>
        <v>44482</v>
      </c>
      <c r="AK1170" s="201">
        <f>_xll.xlShmInterpRateFwd(curveName,AJ1170,,,AJ1171)</f>
        <v>6.4733852728604798E-3</v>
      </c>
    </row>
    <row r="1171" spans="35:37" ht="11.25" customHeight="1" x14ac:dyDescent="0.2">
      <c r="AI1171" s="198" t="s">
        <v>134</v>
      </c>
      <c r="AJ1171" s="156">
        <f>_xll.qlCalendarAdvance("TARGET",AJ1170,AI1171,"mf")</f>
        <v>44483</v>
      </c>
      <c r="AK1171" s="201">
        <f>_xll.xlShmInterpRateFwd(curveName,AJ1171,,,AJ1172)</f>
        <v>6.4807036065106394E-3</v>
      </c>
    </row>
    <row r="1172" spans="35:37" ht="11.25" customHeight="1" x14ac:dyDescent="0.2">
      <c r="AI1172" s="198" t="s">
        <v>134</v>
      </c>
      <c r="AJ1172" s="156">
        <f>_xll.qlCalendarAdvance("TARGET",AJ1171,AI1172,"mf")</f>
        <v>44484</v>
      </c>
      <c r="AK1172" s="201">
        <f>_xll.xlShmInterpRateFwd(curveName,AJ1172,,,AJ1173)</f>
        <v>6.4954435898577313E-3</v>
      </c>
    </row>
    <row r="1173" spans="35:37" ht="11.25" customHeight="1" x14ac:dyDescent="0.2">
      <c r="AI1173" s="198" t="s">
        <v>134</v>
      </c>
      <c r="AJ1173" s="156">
        <f>_xll.qlCalendarAdvance("TARGET",AJ1172,AI1173,"mf")</f>
        <v>44487</v>
      </c>
      <c r="AK1173" s="201">
        <f>_xll.xlShmInterpRateFwd(curveName,AJ1173,,,AJ1174)</f>
        <v>6.5099400712925358E-3</v>
      </c>
    </row>
    <row r="1174" spans="35:37" ht="11.25" customHeight="1" x14ac:dyDescent="0.2">
      <c r="AI1174" s="198" t="s">
        <v>134</v>
      </c>
      <c r="AJ1174" s="156">
        <f>_xll.qlCalendarAdvance("TARGET",AJ1173,AI1174,"mf")</f>
        <v>44488</v>
      </c>
      <c r="AK1174" s="201">
        <f>_xll.xlShmInterpRateFwd(curveName,AJ1174,,,AJ1175)</f>
        <v>6.517239915241866E-3</v>
      </c>
    </row>
    <row r="1175" spans="35:37" ht="11.25" customHeight="1" x14ac:dyDescent="0.2">
      <c r="AI1175" s="198" t="s">
        <v>134</v>
      </c>
      <c r="AJ1175" s="156">
        <f>_xll.qlCalendarAdvance("TARGET",AJ1174,AI1175,"mf")</f>
        <v>44489</v>
      </c>
      <c r="AK1175" s="201">
        <f>_xll.xlShmInterpRateFwd(curveName,AJ1175,,,AJ1176)</f>
        <v>6.5245360284653048E-3</v>
      </c>
    </row>
    <row r="1176" spans="35:37" ht="11.25" customHeight="1" x14ac:dyDescent="0.2">
      <c r="AI1176" s="198" t="s">
        <v>134</v>
      </c>
      <c r="AJ1176" s="156">
        <f>_xll.qlCalendarAdvance("TARGET",AJ1175,AI1176,"mf")</f>
        <v>44490</v>
      </c>
      <c r="AK1176" s="201">
        <f>_xll.xlShmInterpRateFwd(curveName,AJ1176,,,AJ1177)</f>
        <v>6.5318284000207647E-3</v>
      </c>
    </row>
    <row r="1177" spans="35:37" ht="11.25" customHeight="1" x14ac:dyDescent="0.2">
      <c r="AI1177" s="198" t="s">
        <v>134</v>
      </c>
      <c r="AJ1177" s="156">
        <f>_xll.qlCalendarAdvance("TARGET",AJ1176,AI1177,"mf")</f>
        <v>44491</v>
      </c>
      <c r="AK1177" s="201">
        <f>_xll.xlShmInterpRateFwd(curveName,AJ1177,,,AJ1178)</f>
        <v>6.5465180285873975E-3</v>
      </c>
    </row>
    <row r="1178" spans="35:37" ht="11.25" customHeight="1" x14ac:dyDescent="0.2">
      <c r="AI1178" s="198" t="s">
        <v>134</v>
      </c>
      <c r="AJ1178" s="156">
        <f>_xll.qlCalendarAdvance("TARGET",AJ1177,AI1178,"mf")</f>
        <v>44494</v>
      </c>
      <c r="AK1178" s="201">
        <f>_xll.xlShmInterpRateFwd(curveName,AJ1178,,,AJ1179)</f>
        <v>6.5609602502752582E-3</v>
      </c>
    </row>
    <row r="1179" spans="35:37" ht="11.25" customHeight="1" x14ac:dyDescent="0.2">
      <c r="AI1179" s="198" t="s">
        <v>134</v>
      </c>
      <c r="AJ1179" s="156">
        <f>_xll.qlCalendarAdvance("TARGET",AJ1178,AI1179,"mf")</f>
        <v>44495</v>
      </c>
      <c r="AK1179" s="201">
        <f>_xll.xlShmInterpRateFwd(curveName,AJ1179,,,AJ1180)</f>
        <v>6.5682337490757959E-3</v>
      </c>
    </row>
    <row r="1180" spans="35:37" ht="11.25" customHeight="1" x14ac:dyDescent="0.2">
      <c r="AI1180" s="198" t="s">
        <v>134</v>
      </c>
      <c r="AJ1180" s="156">
        <f>_xll.qlCalendarAdvance("TARGET",AJ1179,AI1180,"mf")</f>
        <v>44496</v>
      </c>
      <c r="AK1180" s="201">
        <f>_xll.xlShmInterpRateFwd(curveName,AJ1180,,,AJ1181)</f>
        <v>6.5755034406368516E-3</v>
      </c>
    </row>
    <row r="1181" spans="35:37" ht="11.25" customHeight="1" x14ac:dyDescent="0.2">
      <c r="AI1181" s="198" t="s">
        <v>134</v>
      </c>
      <c r="AJ1181" s="156">
        <f>_xll.qlCalendarAdvance("TARGET",AJ1180,AI1181,"mf")</f>
        <v>44497</v>
      </c>
      <c r="AK1181" s="201">
        <f>_xll.xlShmInterpRateFwd(curveName,AJ1181,,,AJ1182)</f>
        <v>6.5827693139352758E-3</v>
      </c>
    </row>
    <row r="1182" spans="35:37" ht="11.25" customHeight="1" x14ac:dyDescent="0.2">
      <c r="AI1182" s="198" t="s">
        <v>134</v>
      </c>
      <c r="AJ1182" s="156">
        <f>_xll.qlCalendarAdvance("TARGET",AJ1181,AI1182,"mf")</f>
        <v>44498</v>
      </c>
      <c r="AK1182" s="201">
        <f>_xll.xlShmInterpRateFwd(curveName,AJ1182,,,AJ1183)</f>
        <v>6.5974075231659355E-3</v>
      </c>
    </row>
    <row r="1183" spans="35:37" ht="11.25" customHeight="1" x14ac:dyDescent="0.2">
      <c r="AI1183" s="198" t="s">
        <v>134</v>
      </c>
      <c r="AJ1183" s="156">
        <f>_xll.qlCalendarAdvance("TARGET",AJ1182,AI1183,"mf")</f>
        <v>44501</v>
      </c>
      <c r="AK1183" s="201">
        <f>_xll.xlShmInterpRateFwd(curveName,AJ1183,,,AJ1184)</f>
        <v>6.6117944052149057E-3</v>
      </c>
    </row>
    <row r="1184" spans="35:37" ht="11.25" customHeight="1" x14ac:dyDescent="0.2">
      <c r="AI1184" s="198" t="s">
        <v>134</v>
      </c>
      <c r="AJ1184" s="156">
        <f>_xll.qlCalendarAdvance("TARGET",AJ1183,AI1184,"mf")</f>
        <v>44502</v>
      </c>
      <c r="AK1184" s="201">
        <f>_xll.xlShmInterpRateFwd(curveName,AJ1184,,,AJ1185)</f>
        <v>6.6190410229065681E-3</v>
      </c>
    </row>
    <row r="1185" spans="35:37" ht="11.25" customHeight="1" x14ac:dyDescent="0.2">
      <c r="AI1185" s="198" t="s">
        <v>134</v>
      </c>
      <c r="AJ1185" s="156">
        <f>_xll.qlCalendarAdvance("TARGET",AJ1184,AI1185,"mf")</f>
        <v>44503</v>
      </c>
      <c r="AK1185" s="201">
        <f>_xll.xlShmInterpRateFwd(curveName,AJ1185,,,AJ1186)</f>
        <v>6.6262837566424589E-3</v>
      </c>
    </row>
    <row r="1186" spans="35:37" ht="11.25" customHeight="1" x14ac:dyDescent="0.2">
      <c r="AI1186" s="198" t="s">
        <v>134</v>
      </c>
      <c r="AJ1186" s="156">
        <f>_xll.qlCalendarAdvance("TARGET",AJ1185,AI1186,"mf")</f>
        <v>44504</v>
      </c>
      <c r="AK1186" s="201">
        <f>_xll.xlShmInterpRateFwd(curveName,AJ1186,,,AJ1187)</f>
        <v>6.6335225955615204E-3</v>
      </c>
    </row>
    <row r="1187" spans="35:37" ht="11.25" customHeight="1" x14ac:dyDescent="0.2">
      <c r="AI1187" s="198" t="s">
        <v>134</v>
      </c>
      <c r="AJ1187" s="156">
        <f>_xll.qlCalendarAdvance("TARGET",AJ1186,AI1187,"mf")</f>
        <v>44505</v>
      </c>
      <c r="AK1187" s="201">
        <f>_xll.xlShmInterpRateFwd(curveName,AJ1187,,,AJ1188)</f>
        <v>6.6481083206140126E-3</v>
      </c>
    </row>
    <row r="1188" spans="35:37" ht="11.25" customHeight="1" x14ac:dyDescent="0.2">
      <c r="AI1188" s="198" t="s">
        <v>134</v>
      </c>
      <c r="AJ1188" s="156">
        <f>_xll.qlCalendarAdvance("TARGET",AJ1187,AI1188,"mf")</f>
        <v>44508</v>
      </c>
      <c r="AK1188" s="201">
        <f>_xll.xlShmInterpRateFwd(curveName,AJ1188,,,AJ1189)</f>
        <v>6.6624387835383346E-3</v>
      </c>
    </row>
    <row r="1189" spans="35:37" ht="11.25" customHeight="1" x14ac:dyDescent="0.2">
      <c r="AI1189" s="198" t="s">
        <v>134</v>
      </c>
      <c r="AJ1189" s="156">
        <f>_xll.qlCalendarAdvance("TARGET",AJ1188,AI1189,"mf")</f>
        <v>44509</v>
      </c>
      <c r="AK1189" s="201">
        <f>_xll.xlShmInterpRateFwd(curveName,AJ1189,,,AJ1190)</f>
        <v>6.669657983957902E-3</v>
      </c>
    </row>
    <row r="1190" spans="35:37" ht="11.25" customHeight="1" x14ac:dyDescent="0.2">
      <c r="AI1190" s="198" t="s">
        <v>134</v>
      </c>
      <c r="AJ1190" s="156">
        <f>_xll.qlCalendarAdvance("TARGET",AJ1189,AI1190,"mf")</f>
        <v>44510</v>
      </c>
      <c r="AK1190" s="201">
        <f>_xll.xlShmInterpRateFwd(curveName,AJ1190,,,AJ1191)</f>
        <v>6.67687322382691E-3</v>
      </c>
    </row>
    <row r="1191" spans="35:37" ht="11.25" customHeight="1" x14ac:dyDescent="0.2">
      <c r="AI1191" s="198" t="s">
        <v>134</v>
      </c>
      <c r="AJ1191" s="156">
        <f>_xll.qlCalendarAdvance("TARGET",AJ1190,AI1191,"mf")</f>
        <v>44511</v>
      </c>
      <c r="AK1191" s="201">
        <f>_xll.xlShmInterpRateFwd(curveName,AJ1191,,,AJ1192)</f>
        <v>6.6840844922842904E-3</v>
      </c>
    </row>
    <row r="1192" spans="35:37" ht="11.25" customHeight="1" x14ac:dyDescent="0.2">
      <c r="AI1192" s="198" t="s">
        <v>134</v>
      </c>
      <c r="AJ1192" s="156">
        <f>_xll.qlCalendarAdvance("TARGET",AJ1191,AI1192,"mf")</f>
        <v>44512</v>
      </c>
      <c r="AK1192" s="201">
        <f>_xll.xlShmInterpRateFwd(curveName,AJ1192,,,AJ1193)</f>
        <v>6.6986166679550273E-3</v>
      </c>
    </row>
    <row r="1193" spans="35:37" ht="11.25" customHeight="1" x14ac:dyDescent="0.2">
      <c r="AI1193" s="198" t="s">
        <v>134</v>
      </c>
      <c r="AJ1193" s="156">
        <f>_xll.qlCalendarAdvance("TARGET",AJ1192,AI1193,"mf")</f>
        <v>44515</v>
      </c>
      <c r="AK1193" s="201">
        <f>_xll.xlShmInterpRateFwd(curveName,AJ1193,,,AJ1194)</f>
        <v>6.7128896325877735E-3</v>
      </c>
    </row>
    <row r="1194" spans="35:37" ht="11.25" customHeight="1" x14ac:dyDescent="0.2">
      <c r="AI1194" s="198" t="s">
        <v>134</v>
      </c>
      <c r="AJ1194" s="156">
        <f>_xll.qlCalendarAdvance("TARGET",AJ1193,AI1194,"mf")</f>
        <v>44516</v>
      </c>
      <c r="AK1194" s="201">
        <f>_xll.xlShmInterpRateFwd(curveName,AJ1194,,,AJ1195)</f>
        <v>6.7200808796120419E-3</v>
      </c>
    </row>
    <row r="1195" spans="35:37" ht="11.25" customHeight="1" x14ac:dyDescent="0.2">
      <c r="AI1195" s="198" t="s">
        <v>134</v>
      </c>
      <c r="AJ1195" s="156">
        <f>_xll.qlCalendarAdvance("TARGET",AJ1194,AI1195,"mf")</f>
        <v>44517</v>
      </c>
      <c r="AK1195" s="201">
        <f>_xll.xlShmInterpRateFwd(curveName,AJ1195,,,AJ1196)</f>
        <v>6.7272680895719399E-3</v>
      </c>
    </row>
    <row r="1196" spans="35:37" ht="11.25" customHeight="1" x14ac:dyDescent="0.2">
      <c r="AI1196" s="198" t="s">
        <v>134</v>
      </c>
      <c r="AJ1196" s="156">
        <f>_xll.qlCalendarAdvance("TARGET",AJ1195,AI1196,"mf")</f>
        <v>44518</v>
      </c>
      <c r="AK1196" s="201">
        <f>_xll.xlShmInterpRateFwd(curveName,AJ1196,,,AJ1197)</f>
        <v>6.7344512514442923E-3</v>
      </c>
    </row>
    <row r="1197" spans="35:37" ht="11.25" customHeight="1" x14ac:dyDescent="0.2">
      <c r="AI1197" s="198" t="s">
        <v>134</v>
      </c>
      <c r="AJ1197" s="156">
        <f>_xll.qlCalendarAdvance("TARGET",AJ1196,AI1197,"mf")</f>
        <v>44519</v>
      </c>
      <c r="AK1197" s="201">
        <f>_xll.xlShmInterpRateFwd(curveName,AJ1197,,,AJ1198)</f>
        <v>6.748928812255757E-3</v>
      </c>
    </row>
    <row r="1198" spans="35:37" ht="11.25" customHeight="1" x14ac:dyDescent="0.2">
      <c r="AI1198" s="198" t="s">
        <v>134</v>
      </c>
      <c r="AJ1198" s="156">
        <f>_xll.qlCalendarAdvance("TARGET",AJ1197,AI1198,"mf")</f>
        <v>44522</v>
      </c>
      <c r="AK1198" s="201">
        <f>_xll.xlShmInterpRateFwd(curveName,AJ1198,,,AJ1199)</f>
        <v>6.7631431997019062E-3</v>
      </c>
    </row>
    <row r="1199" spans="35:37" ht="11.25" customHeight="1" x14ac:dyDescent="0.2">
      <c r="AI1199" s="198" t="s">
        <v>134</v>
      </c>
      <c r="AJ1199" s="156">
        <f>_xll.qlCalendarAdvance("TARGET",AJ1198,AI1199,"mf")</f>
        <v>44523</v>
      </c>
      <c r="AK1199" s="201">
        <f>_xll.xlShmInterpRateFwd(curveName,AJ1199,,,AJ1200)</f>
        <v>6.7703059572071676E-3</v>
      </c>
    </row>
    <row r="1200" spans="35:37" ht="11.25" customHeight="1" x14ac:dyDescent="0.2">
      <c r="AI1200" s="198" t="s">
        <v>134</v>
      </c>
      <c r="AJ1200" s="156">
        <f>_xll.qlCalendarAdvance("TARGET",AJ1199,AI1200,"mf")</f>
        <v>44524</v>
      </c>
      <c r="AK1200" s="201">
        <f>_xll.xlShmInterpRateFwd(curveName,AJ1200,,,AJ1201)</f>
        <v>6.7774646010936544E-3</v>
      </c>
    </row>
    <row r="1201" spans="35:37" ht="11.25" customHeight="1" x14ac:dyDescent="0.2">
      <c r="AI1201" s="198" t="s">
        <v>134</v>
      </c>
      <c r="AJ1201" s="156">
        <f>_xll.qlCalendarAdvance("TARGET",AJ1200,AI1201,"mf")</f>
        <v>44525</v>
      </c>
      <c r="AK1201" s="201">
        <f>_xll.xlShmInterpRateFwd(curveName,AJ1201,,,AJ1202)</f>
        <v>6.7846191202976533E-3</v>
      </c>
    </row>
    <row r="1202" spans="35:37" ht="11.25" customHeight="1" x14ac:dyDescent="0.2">
      <c r="AI1202" s="198" t="s">
        <v>134</v>
      </c>
      <c r="AJ1202" s="156">
        <f>_xll.qlCalendarAdvance("TARGET",AJ1201,AI1202,"mf")</f>
        <v>44526</v>
      </c>
      <c r="AK1202" s="201">
        <f>_xll.xlShmInterpRateFwd(curveName,AJ1202,,,AJ1203)</f>
        <v>6.7990410005184052E-3</v>
      </c>
    </row>
    <row r="1203" spans="35:37" ht="11.25" customHeight="1" x14ac:dyDescent="0.2">
      <c r="AI1203" s="198" t="s">
        <v>134</v>
      </c>
      <c r="AJ1203" s="156">
        <f>_xll.qlCalendarAdvance("TARGET",AJ1202,AI1203,"mf")</f>
        <v>44529</v>
      </c>
      <c r="AK1203" s="201">
        <f>_xll.xlShmInterpRateFwd(curveName,AJ1203,,,AJ1204)</f>
        <v>6.8131957320943428E-3</v>
      </c>
    </row>
    <row r="1204" spans="35:37" ht="11.25" customHeight="1" x14ac:dyDescent="0.2">
      <c r="AI1204" s="198" t="s">
        <v>134</v>
      </c>
      <c r="AJ1204" s="156">
        <f>_xll.qlCalendarAdvance("TARGET",AJ1203,AI1204,"mf")</f>
        <v>44530</v>
      </c>
      <c r="AK1204" s="201">
        <f>_xll.xlShmInterpRateFwd(curveName,AJ1204,,,AJ1205)</f>
        <v>6.8203294640779696E-3</v>
      </c>
    </row>
    <row r="1205" spans="35:37" ht="11.25" customHeight="1" x14ac:dyDescent="0.2">
      <c r="AI1205" s="198" t="s">
        <v>134</v>
      </c>
      <c r="AJ1205" s="156">
        <f>_xll.qlCalendarAdvance("TARGET",AJ1204,AI1205,"mf")</f>
        <v>44531</v>
      </c>
      <c r="AK1205" s="201">
        <f>_xll.xlShmInterpRateFwd(curveName,AJ1205,,,AJ1206)</f>
        <v>6.82745900576677E-3</v>
      </c>
    </row>
    <row r="1206" spans="35:37" ht="11.25" customHeight="1" x14ac:dyDescent="0.2">
      <c r="AI1206" s="198" t="s">
        <v>134</v>
      </c>
      <c r="AJ1206" s="156">
        <f>_xll.qlCalendarAdvance("TARGET",AJ1205,AI1206,"mf")</f>
        <v>44532</v>
      </c>
      <c r="AK1206" s="201">
        <f>_xll.xlShmInterpRateFwd(curveName,AJ1206,,,AJ1207)</f>
        <v>6.8345843462591224E-3</v>
      </c>
    </row>
    <row r="1207" spans="35:37" ht="11.25" customHeight="1" x14ac:dyDescent="0.2">
      <c r="AI1207" s="198" t="s">
        <v>134</v>
      </c>
      <c r="AJ1207" s="156">
        <f>_xll.qlCalendarAdvance("TARGET",AJ1206,AI1207,"mf")</f>
        <v>44533</v>
      </c>
      <c r="AK1207" s="201">
        <f>_xll.xlShmInterpRateFwd(curveName,AJ1207,,,AJ1208)</f>
        <v>6.848949479748262E-3</v>
      </c>
    </row>
    <row r="1208" spans="35:37" ht="11.25" customHeight="1" x14ac:dyDescent="0.2">
      <c r="AI1208" s="198" t="s">
        <v>134</v>
      </c>
      <c r="AJ1208" s="156">
        <f>_xll.qlCalendarAdvance("TARGET",AJ1207,AI1208,"mf")</f>
        <v>44536</v>
      </c>
      <c r="AK1208" s="201">
        <f>_xll.xlShmInterpRateFwd(curveName,AJ1208,,,AJ1209)</f>
        <v>6.8630434772183812E-3</v>
      </c>
    </row>
    <row r="1209" spans="35:37" ht="11.25" customHeight="1" x14ac:dyDescent="0.2">
      <c r="AI1209" s="198" t="s">
        <v>134</v>
      </c>
      <c r="AJ1209" s="156">
        <f>_xll.qlCalendarAdvance("TARGET",AJ1208,AI1209,"mf")</f>
        <v>44537</v>
      </c>
      <c r="AK1209" s="201">
        <f>_xll.xlShmInterpRateFwd(curveName,AJ1209,,,AJ1210)</f>
        <v>6.8701476475151535E-3</v>
      </c>
    </row>
    <row r="1210" spans="35:37" ht="11.25" customHeight="1" x14ac:dyDescent="0.2">
      <c r="AI1210" s="198" t="s">
        <v>134</v>
      </c>
      <c r="AJ1210" s="156">
        <f>_xll.qlCalendarAdvance("TARGET",AJ1209,AI1210,"mf")</f>
        <v>44538</v>
      </c>
      <c r="AK1210" s="201">
        <f>_xll.xlShmInterpRateFwd(curveName,AJ1210,,,AJ1211)</f>
        <v>6.8772475509220297E-3</v>
      </c>
    </row>
    <row r="1211" spans="35:37" ht="11.25" customHeight="1" x14ac:dyDescent="0.2">
      <c r="AI1211" s="198" t="s">
        <v>134</v>
      </c>
      <c r="AJ1211" s="156">
        <f>_xll.qlCalendarAdvance("TARGET",AJ1210,AI1211,"mf")</f>
        <v>44539</v>
      </c>
      <c r="AK1211" s="201">
        <f>_xll.xlShmInterpRateFwd(curveName,AJ1211,,,AJ1212)</f>
        <v>6.8843431765779001E-3</v>
      </c>
    </row>
    <row r="1212" spans="35:37" ht="11.25" customHeight="1" x14ac:dyDescent="0.2">
      <c r="AI1212" s="198" t="s">
        <v>134</v>
      </c>
      <c r="AJ1212" s="156">
        <f>_xll.qlCalendarAdvance("TARGET",AJ1211,AI1212,"mf")</f>
        <v>44540</v>
      </c>
      <c r="AK1212" s="201">
        <f>_xll.xlShmInterpRateFwd(curveName,AJ1212,,,AJ1213)</f>
        <v>6.8986504970078759E-3</v>
      </c>
    </row>
    <row r="1213" spans="35:37" ht="11.25" customHeight="1" x14ac:dyDescent="0.2">
      <c r="AI1213" s="198" t="s">
        <v>134</v>
      </c>
      <c r="AJ1213" s="156">
        <f>_xll.qlCalendarAdvance("TARGET",AJ1212,AI1213,"mf")</f>
        <v>44543</v>
      </c>
      <c r="AK1213" s="201">
        <f>_xll.xlShmInterpRateFwd(curveName,AJ1213,,,AJ1214)</f>
        <v>6.9126826822807535E-3</v>
      </c>
    </row>
    <row r="1214" spans="35:37" ht="11.25" customHeight="1" x14ac:dyDescent="0.2">
      <c r="AI1214" s="198" t="s">
        <v>134</v>
      </c>
      <c r="AJ1214" s="156">
        <f>_xll.qlCalendarAdvance("TARGET",AJ1213,AI1214,"mf")</f>
        <v>44544</v>
      </c>
      <c r="AK1214" s="201">
        <f>_xll.xlShmInterpRateFwd(curveName,AJ1214,,,AJ1215)</f>
        <v>6.919756754846542E-3</v>
      </c>
    </row>
    <row r="1215" spans="35:37" ht="11.25" customHeight="1" x14ac:dyDescent="0.2">
      <c r="AI1215" s="198" t="s">
        <v>134</v>
      </c>
      <c r="AJ1215" s="156">
        <f>_xll.qlCalendarAdvance("TARGET",AJ1214,AI1215,"mf")</f>
        <v>44545</v>
      </c>
      <c r="AK1215" s="201">
        <f>_xll.xlShmInterpRateFwd(curveName,AJ1215,,,AJ1216)</f>
        <v>6.9268264839678177E-3</v>
      </c>
    </row>
    <row r="1216" spans="35:37" ht="11.25" customHeight="1" x14ac:dyDescent="0.2">
      <c r="AI1216" s="198" t="s">
        <v>134</v>
      </c>
      <c r="AJ1216" s="156">
        <f>_xll.qlCalendarAdvance("TARGET",AJ1215,AI1216,"mf")</f>
        <v>44546</v>
      </c>
      <c r="AK1216" s="201">
        <f>_xll.xlShmInterpRateFwd(curveName,AJ1216,,,AJ1217)</f>
        <v>6.9338918585808403E-3</v>
      </c>
    </row>
    <row r="1217" spans="35:37" ht="11.25" customHeight="1" x14ac:dyDescent="0.2">
      <c r="AI1217" s="198" t="s">
        <v>134</v>
      </c>
      <c r="AJ1217" s="156">
        <f>_xll.qlCalendarAdvance("TARGET",AJ1216,AI1217,"mf")</f>
        <v>44547</v>
      </c>
      <c r="AK1217" s="201">
        <f>_xll.xlShmInterpRateFwd(curveName,AJ1217,,,AJ1218)</f>
        <v>6.9481402992685728E-3</v>
      </c>
    </row>
    <row r="1218" spans="35:37" ht="11.25" customHeight="1" x14ac:dyDescent="0.2">
      <c r="AI1218" s="198" t="s">
        <v>134</v>
      </c>
      <c r="AJ1218" s="156">
        <f>_xll.qlCalendarAdvance("TARGET",AJ1217,AI1218,"mf")</f>
        <v>44550</v>
      </c>
      <c r="AK1218" s="201">
        <f>_xll.xlShmInterpRateFwd(curveName,AJ1218,,,AJ1219)</f>
        <v>6.9621095947279598E-3</v>
      </c>
    </row>
    <row r="1219" spans="35:37" ht="11.25" customHeight="1" x14ac:dyDescent="0.2">
      <c r="AI1219" s="198" t="s">
        <v>134</v>
      </c>
      <c r="AJ1219" s="156">
        <f>_xll.qlCalendarAdvance("TARGET",AJ1218,AI1219,"mf")</f>
        <v>44551</v>
      </c>
      <c r="AK1219" s="201">
        <f>_xll.xlShmInterpRateFwd(curveName,AJ1219,,,AJ1220)</f>
        <v>6.9691530333965811E-3</v>
      </c>
    </row>
    <row r="1220" spans="35:37" ht="11.25" customHeight="1" x14ac:dyDescent="0.2">
      <c r="AI1220" s="198" t="s">
        <v>134</v>
      </c>
      <c r="AJ1220" s="156">
        <f>_xll.qlCalendarAdvance("TARGET",AJ1219,AI1220,"mf")</f>
        <v>44552</v>
      </c>
      <c r="AK1220" s="201">
        <f>_xll.xlShmInterpRateFwd(curveName,AJ1220,,,AJ1221)</f>
        <v>6.9761920520660086E-3</v>
      </c>
    </row>
    <row r="1221" spans="35:37" ht="11.25" customHeight="1" x14ac:dyDescent="0.2">
      <c r="AI1221" s="198" t="s">
        <v>134</v>
      </c>
      <c r="AJ1221" s="156">
        <f>_xll.qlCalendarAdvance("TARGET",AJ1220,AI1221,"mf")</f>
        <v>44553</v>
      </c>
      <c r="AK1221" s="201">
        <f>_xll.xlShmInterpRateFwd(curveName,AJ1221,,,AJ1222)</f>
        <v>6.9832266396724881E-3</v>
      </c>
    </row>
    <row r="1222" spans="35:37" ht="11.25" customHeight="1" x14ac:dyDescent="0.2">
      <c r="AI1222" s="198" t="s">
        <v>134</v>
      </c>
      <c r="AJ1222" s="156">
        <f>_xll.qlCalendarAdvance("TARGET",AJ1221,AI1222,"mf")</f>
        <v>44554</v>
      </c>
      <c r="AK1222" s="201">
        <f>_xll.xlShmInterpRateFwd(curveName,AJ1222,,,AJ1223)</f>
        <v>6.9974151335321678E-3</v>
      </c>
    </row>
    <row r="1223" spans="35:37" ht="11.25" customHeight="1" x14ac:dyDescent="0.2">
      <c r="AI1223" s="198" t="s">
        <v>134</v>
      </c>
      <c r="AJ1223" s="156">
        <f>_xll.qlCalendarAdvance("TARGET",AJ1222,AI1223,"mf")</f>
        <v>44557</v>
      </c>
      <c r="AK1223" s="201">
        <f>_xll.xlShmInterpRateFwd(curveName,AJ1223,,,AJ1224)</f>
        <v>7.011320461800548E-3</v>
      </c>
    </row>
    <row r="1224" spans="35:37" ht="11.25" customHeight="1" x14ac:dyDescent="0.2">
      <c r="AI1224" s="198" t="s">
        <v>134</v>
      </c>
      <c r="AJ1224" s="156">
        <f>_xll.qlCalendarAdvance("TARGET",AJ1223,AI1224,"mf")</f>
        <v>44558</v>
      </c>
      <c r="AK1224" s="201">
        <f>_xll.xlShmInterpRateFwd(curveName,AJ1224,,,AJ1225)</f>
        <v>7.0183327305269215E-3</v>
      </c>
    </row>
    <row r="1225" spans="35:37" ht="11.25" customHeight="1" x14ac:dyDescent="0.2">
      <c r="AI1225" s="198" t="s">
        <v>134</v>
      </c>
      <c r="AJ1225" s="156">
        <f>_xll.qlCalendarAdvance("TARGET",AJ1224,AI1225,"mf")</f>
        <v>44559</v>
      </c>
      <c r="AK1225" s="201">
        <f>_xll.xlShmInterpRateFwd(curveName,AJ1225,,,AJ1226)</f>
        <v>7.025340502577776E-3</v>
      </c>
    </row>
    <row r="1226" spans="35:37" ht="11.25" customHeight="1" x14ac:dyDescent="0.2">
      <c r="AI1226" s="198" t="s">
        <v>134</v>
      </c>
      <c r="AJ1226" s="156">
        <f>_xll.qlCalendarAdvance("TARGET",AJ1225,AI1226,"mf")</f>
        <v>44560</v>
      </c>
      <c r="AK1226" s="201">
        <f>_xll.xlShmInterpRateFwd(curveName,AJ1226,,,AJ1227)</f>
        <v>7.0323437670919732E-3</v>
      </c>
    </row>
    <row r="1227" spans="35:37" ht="11.25" customHeight="1" x14ac:dyDescent="0.2">
      <c r="AI1227" s="198" t="s">
        <v>134</v>
      </c>
      <c r="AJ1227" s="156">
        <f>_xll.qlCalendarAdvance("TARGET",AJ1226,AI1227,"mf")</f>
        <v>44561</v>
      </c>
      <c r="AK1227" s="201">
        <f>_xll.xlShmInterpRateFwd(curveName,AJ1227,,,AJ1228)</f>
        <v>7.046471246817591E-3</v>
      </c>
    </row>
    <row r="1228" spans="35:37" ht="11.25" customHeight="1" x14ac:dyDescent="0.2">
      <c r="AI1228" s="198" t="s">
        <v>134</v>
      </c>
      <c r="AJ1228" s="156">
        <f>_xll.qlCalendarAdvance("TARGET",AJ1227,AI1228,"mf")</f>
        <v>44564</v>
      </c>
      <c r="AK1228" s="201">
        <f>_xll.xlShmInterpRateFwd(curveName,AJ1228,,,AJ1229)</f>
        <v>7.0603115308573482E-3</v>
      </c>
    </row>
    <row r="1229" spans="35:37" ht="11.25" customHeight="1" x14ac:dyDescent="0.2">
      <c r="AI1229" s="198" t="s">
        <v>134</v>
      </c>
      <c r="AJ1229" s="156">
        <f>_xll.qlCalendarAdvance("TARGET",AJ1228,AI1229,"mf")</f>
        <v>44565</v>
      </c>
      <c r="AK1229" s="201">
        <f>_xll.xlShmInterpRateFwd(curveName,AJ1229,,,AJ1230)</f>
        <v>7.0672920934743517E-3</v>
      </c>
    </row>
    <row r="1230" spans="35:37" ht="11.25" customHeight="1" x14ac:dyDescent="0.2">
      <c r="AI1230" s="198" t="s">
        <v>134</v>
      </c>
      <c r="AJ1230" s="156">
        <f>_xll.qlCalendarAdvance("TARGET",AJ1229,AI1230,"mf")</f>
        <v>44566</v>
      </c>
      <c r="AK1230" s="201">
        <f>_xll.xlShmInterpRateFwd(curveName,AJ1230,,,AJ1231)</f>
        <v>7.0742680829420706E-3</v>
      </c>
    </row>
    <row r="1231" spans="35:37" ht="11.25" customHeight="1" x14ac:dyDescent="0.2">
      <c r="AI1231" s="198" t="s">
        <v>134</v>
      </c>
      <c r="AJ1231" s="156">
        <f>_xll.qlCalendarAdvance("TARGET",AJ1230,AI1231,"mf")</f>
        <v>44567</v>
      </c>
      <c r="AK1231" s="201">
        <f>_xll.xlShmInterpRateFwd(curveName,AJ1231,,,AJ1232)</f>
        <v>7.0812394881967318E-3</v>
      </c>
    </row>
    <row r="1232" spans="35:37" ht="11.25" customHeight="1" x14ac:dyDescent="0.2">
      <c r="AI1232" s="198" t="s">
        <v>134</v>
      </c>
      <c r="AJ1232" s="156">
        <f>_xll.qlCalendarAdvance("TARGET",AJ1231,AI1232,"mf")</f>
        <v>44568</v>
      </c>
      <c r="AK1232" s="201">
        <f>_xll.xlShmInterpRateFwd(curveName,AJ1232,,,AJ1233)</f>
        <v>7.0953048861204923E-3</v>
      </c>
    </row>
    <row r="1233" spans="35:37" ht="11.25" customHeight="1" x14ac:dyDescent="0.2">
      <c r="AI1233" s="198" t="s">
        <v>134</v>
      </c>
      <c r="AJ1233" s="156">
        <f>_xll.qlCalendarAdvance("TARGET",AJ1232,AI1233,"mf")</f>
        <v>44571</v>
      </c>
      <c r="AK1233" s="201">
        <f>_xll.xlShmInterpRateFwd(curveName,AJ1233,,,AJ1234)</f>
        <v>7.1090790491728992E-3</v>
      </c>
    </row>
    <row r="1234" spans="35:37" ht="11.25" customHeight="1" x14ac:dyDescent="0.2">
      <c r="AI1234" s="198" t="s">
        <v>134</v>
      </c>
      <c r="AJ1234" s="156">
        <f>_xll.qlCalendarAdvance("TARGET",AJ1233,AI1234,"mf")</f>
        <v>44572</v>
      </c>
      <c r="AK1234" s="201">
        <f>_xll.xlShmInterpRateFwd(curveName,AJ1234,,,AJ1235)</f>
        <v>7.1160273696750506E-3</v>
      </c>
    </row>
    <row r="1235" spans="35:37" ht="11.25" customHeight="1" x14ac:dyDescent="0.2">
      <c r="AI1235" s="198" t="s">
        <v>134</v>
      </c>
      <c r="AJ1235" s="156">
        <f>_xll.qlCalendarAdvance("TARGET",AJ1234,AI1235,"mf")</f>
        <v>44573</v>
      </c>
      <c r="AK1235" s="201">
        <f>_xll.xlShmInterpRateFwd(curveName,AJ1235,,,AJ1236)</f>
        <v>7.1229710403109365E-3</v>
      </c>
    </row>
    <row r="1236" spans="35:37" ht="11.25" customHeight="1" x14ac:dyDescent="0.2">
      <c r="AI1236" s="198" t="s">
        <v>134</v>
      </c>
      <c r="AJ1236" s="156">
        <f>_xll.qlCalendarAdvance("TARGET",AJ1235,AI1236,"mf")</f>
        <v>44574</v>
      </c>
      <c r="AK1236" s="201">
        <f>_xll.xlShmInterpRateFwd(curveName,AJ1236,,,AJ1237)</f>
        <v>7.129910050340975E-3</v>
      </c>
    </row>
    <row r="1237" spans="35:37" ht="11.25" customHeight="1" x14ac:dyDescent="0.2">
      <c r="AI1237" s="198" t="s">
        <v>134</v>
      </c>
      <c r="AJ1237" s="156">
        <f>_xll.qlCalendarAdvance("TARGET",AJ1236,AI1237,"mf")</f>
        <v>44575</v>
      </c>
      <c r="AK1237" s="201">
        <f>_xll.xlShmInterpRateFwd(curveName,AJ1237,,,AJ1238)</f>
        <v>7.143912298399867E-3</v>
      </c>
    </row>
    <row r="1238" spans="35:37" ht="11.25" customHeight="1" x14ac:dyDescent="0.2">
      <c r="AI1238" s="198" t="s">
        <v>134</v>
      </c>
      <c r="AJ1238" s="156">
        <f>_xll.qlCalendarAdvance("TARGET",AJ1237,AI1238,"mf")</f>
        <v>44578</v>
      </c>
      <c r="AK1238" s="201">
        <f>_xll.xlShmInterpRateFwd(curveName,AJ1238,,,AJ1239)</f>
        <v>7.157619264099589E-3</v>
      </c>
    </row>
    <row r="1239" spans="35:37" ht="11.25" customHeight="1" x14ac:dyDescent="0.2">
      <c r="AI1239" s="198" t="s">
        <v>134</v>
      </c>
      <c r="AJ1239" s="156">
        <f>_xll.qlCalendarAdvance("TARGET",AJ1238,AI1239,"mf")</f>
        <v>44579</v>
      </c>
      <c r="AK1239" s="201">
        <f>_xll.xlShmInterpRateFwd(curveName,AJ1239,,,AJ1240)</f>
        <v>7.1645348063188539E-3</v>
      </c>
    </row>
    <row r="1240" spans="35:37" ht="11.25" customHeight="1" x14ac:dyDescent="0.2">
      <c r="AI1240" s="198" t="s">
        <v>134</v>
      </c>
      <c r="AJ1240" s="156">
        <f>_xll.qlCalendarAdvance("TARGET",AJ1239,AI1240,"mf")</f>
        <v>44580</v>
      </c>
      <c r="AK1240" s="201">
        <f>_xll.xlShmInterpRateFwd(curveName,AJ1240,,,AJ1241)</f>
        <v>7.1714456221574326E-3</v>
      </c>
    </row>
    <row r="1241" spans="35:37" ht="11.25" customHeight="1" x14ac:dyDescent="0.2">
      <c r="AI1241" s="198" t="s">
        <v>134</v>
      </c>
      <c r="AJ1241" s="156">
        <f>_xll.qlCalendarAdvance("TARGET",AJ1240,AI1241,"mf")</f>
        <v>44581</v>
      </c>
      <c r="AK1241" s="201">
        <f>_xll.xlShmInterpRateFwd(curveName,AJ1241,,,AJ1242)</f>
        <v>7.1783517006731102E-3</v>
      </c>
    </row>
    <row r="1242" spans="35:37" ht="11.25" customHeight="1" x14ac:dyDescent="0.2">
      <c r="AI1242" s="198" t="s">
        <v>134</v>
      </c>
      <c r="AJ1242" s="156">
        <f>_xll.qlCalendarAdvance("TARGET",AJ1241,AI1242,"mf")</f>
        <v>44582</v>
      </c>
      <c r="AK1242" s="201">
        <f>_xll.xlShmInterpRateFwd(curveName,AJ1242,,,AJ1243)</f>
        <v>7.1922897306997769E-3</v>
      </c>
    </row>
    <row r="1243" spans="35:37" ht="11.25" customHeight="1" x14ac:dyDescent="0.2">
      <c r="AI1243" s="198" t="s">
        <v>134</v>
      </c>
      <c r="AJ1243" s="156">
        <f>_xll.qlCalendarAdvance("TARGET",AJ1242,AI1243,"mf")</f>
        <v>44585</v>
      </c>
      <c r="AK1243" s="201">
        <f>_xll.xlShmInterpRateFwd(curveName,AJ1243,,,AJ1244)</f>
        <v>7.2059284229056041E-3</v>
      </c>
    </row>
    <row r="1244" spans="35:37" ht="11.25" customHeight="1" x14ac:dyDescent="0.2">
      <c r="AI1244" s="198" t="s">
        <v>134</v>
      </c>
      <c r="AJ1244" s="156">
        <f>_xll.qlCalendarAdvance("TARGET",AJ1243,AI1244,"mf")</f>
        <v>44586</v>
      </c>
      <c r="AK1244" s="201">
        <f>_xll.xlShmInterpRateFwd(curveName,AJ1244,,,AJ1245)</f>
        <v>7.2128106507545519E-3</v>
      </c>
    </row>
    <row r="1245" spans="35:37" ht="11.25" customHeight="1" x14ac:dyDescent="0.2">
      <c r="AI1245" s="198" t="s">
        <v>134</v>
      </c>
      <c r="AJ1245" s="156">
        <f>_xll.qlCalendarAdvance("TARGET",AJ1244,AI1245,"mf")</f>
        <v>44587</v>
      </c>
      <c r="AK1245" s="201">
        <f>_xll.xlShmInterpRateFwd(curveName,AJ1245,,,AJ1246)</f>
        <v>7.2196880756678029E-3</v>
      </c>
    </row>
    <row r="1246" spans="35:37" ht="11.25" customHeight="1" x14ac:dyDescent="0.2">
      <c r="AI1246" s="198" t="s">
        <v>134</v>
      </c>
      <c r="AJ1246" s="156">
        <f>_xll.qlCalendarAdvance("TARGET",AJ1245,AI1246,"mf")</f>
        <v>44588</v>
      </c>
      <c r="AK1246" s="201">
        <f>_xll.xlShmInterpRateFwd(curveName,AJ1246,,,AJ1247)</f>
        <v>7.2265606867031361E-3</v>
      </c>
    </row>
    <row r="1247" spans="35:37" ht="11.25" customHeight="1" x14ac:dyDescent="0.2">
      <c r="AI1247" s="198" t="s">
        <v>134</v>
      </c>
      <c r="AJ1247" s="156">
        <f>_xll.qlCalendarAdvance("TARGET",AJ1246,AI1247,"mf")</f>
        <v>44589</v>
      </c>
      <c r="AK1247" s="201">
        <f>_xll.xlShmInterpRateFwd(curveName,AJ1247,,,AJ1248)</f>
        <v>7.240433429933346E-3</v>
      </c>
    </row>
    <row r="1248" spans="35:37" ht="11.25" customHeight="1" x14ac:dyDescent="0.2">
      <c r="AI1248" s="198" t="s">
        <v>134</v>
      </c>
      <c r="AJ1248" s="156">
        <f>_xll.qlCalendarAdvance("TARGET",AJ1247,AI1248,"mf")</f>
        <v>44592</v>
      </c>
      <c r="AK1248" s="201">
        <f>_xll.xlShmInterpRateFwd(curveName,AJ1248,,,AJ1249)</f>
        <v>7.2540027729370779E-3</v>
      </c>
    </row>
    <row r="1249" spans="35:37" ht="11.25" customHeight="1" x14ac:dyDescent="0.2">
      <c r="AI1249" s="198" t="s">
        <v>134</v>
      </c>
      <c r="AJ1249" s="156">
        <f>_xll.qlCalendarAdvance("TARGET",AJ1248,AI1249,"mf")</f>
        <v>44593</v>
      </c>
      <c r="AK1249" s="201">
        <f>_xll.xlShmInterpRateFwd(curveName,AJ1249,,,AJ1250)</f>
        <v>7.2608511503683597E-3</v>
      </c>
    </row>
    <row r="1250" spans="35:37" ht="11.25" customHeight="1" x14ac:dyDescent="0.2">
      <c r="AI1250" s="198" t="s">
        <v>134</v>
      </c>
      <c r="AJ1250" s="156">
        <f>_xll.qlCalendarAdvance("TARGET",AJ1249,AI1250,"mf")</f>
        <v>44594</v>
      </c>
      <c r="AK1250" s="201">
        <f>_xll.xlShmInterpRateFwd(curveName,AJ1250,,,AJ1251)</f>
        <v>7.2676946482278263E-3</v>
      </c>
    </row>
    <row r="1251" spans="35:37" ht="11.25" customHeight="1" x14ac:dyDescent="0.2">
      <c r="AI1251" s="198" t="s">
        <v>134</v>
      </c>
      <c r="AJ1251" s="156">
        <f>_xll.qlCalendarAdvance("TARGET",AJ1250,AI1251,"mf")</f>
        <v>44595</v>
      </c>
      <c r="AK1251" s="201">
        <f>_xll.xlShmInterpRateFwd(curveName,AJ1251,,,AJ1252)</f>
        <v>7.2745332555732446E-3</v>
      </c>
    </row>
    <row r="1252" spans="35:37" ht="11.25" customHeight="1" x14ac:dyDescent="0.2">
      <c r="AI1252" s="198" t="s">
        <v>134</v>
      </c>
      <c r="AJ1252" s="156">
        <f>_xll.qlCalendarAdvance("TARGET",AJ1251,AI1252,"mf")</f>
        <v>44596</v>
      </c>
      <c r="AK1252" s="201">
        <f>_xll.xlShmInterpRateFwd(curveName,AJ1252,,,AJ1253)</f>
        <v>7.2883396431395794E-3</v>
      </c>
    </row>
    <row r="1253" spans="35:37" ht="11.25" customHeight="1" x14ac:dyDescent="0.2">
      <c r="AI1253" s="198" t="s">
        <v>134</v>
      </c>
      <c r="AJ1253" s="156">
        <f>_xll.qlCalendarAdvance("TARGET",AJ1252,AI1253,"mf")</f>
        <v>44599</v>
      </c>
      <c r="AK1253" s="201">
        <f>_xll.xlShmInterpRateFwd(curveName,AJ1253,,,AJ1254)</f>
        <v>7.3018385614560324E-3</v>
      </c>
    </row>
    <row r="1254" spans="35:37" ht="11.25" customHeight="1" x14ac:dyDescent="0.2">
      <c r="AI1254" s="198" t="s">
        <v>134</v>
      </c>
      <c r="AJ1254" s="156">
        <f>_xll.qlCalendarAdvance("TARGET",AJ1253,AI1254,"mf")</f>
        <v>44600</v>
      </c>
      <c r="AK1254" s="201">
        <f>_xll.xlShmInterpRateFwd(curveName,AJ1254,,,AJ1255)</f>
        <v>7.3086525523408203E-3</v>
      </c>
    </row>
    <row r="1255" spans="35:37" ht="11.25" customHeight="1" x14ac:dyDescent="0.2">
      <c r="AI1255" s="198" t="s">
        <v>134</v>
      </c>
      <c r="AJ1255" s="156">
        <f>_xll.qlCalendarAdvance("TARGET",AJ1254,AI1255,"mf")</f>
        <v>44601</v>
      </c>
      <c r="AK1255" s="201">
        <f>_xll.xlShmInterpRateFwd(curveName,AJ1255,,,AJ1256)</f>
        <v>7.3154615870986619E-3</v>
      </c>
    </row>
    <row r="1256" spans="35:37" ht="11.25" customHeight="1" x14ac:dyDescent="0.2">
      <c r="AI1256" s="198" t="s">
        <v>134</v>
      </c>
      <c r="AJ1256" s="156">
        <f>_xll.qlCalendarAdvance("TARGET",AJ1255,AI1256,"mf")</f>
        <v>44602</v>
      </c>
      <c r="AK1256" s="201">
        <f>_xll.xlShmInterpRateFwd(curveName,AJ1256,,,AJ1257)</f>
        <v>7.3222656547467894E-3</v>
      </c>
    </row>
    <row r="1257" spans="35:37" ht="11.25" customHeight="1" x14ac:dyDescent="0.2">
      <c r="AI1257" s="198" t="s">
        <v>134</v>
      </c>
      <c r="AJ1257" s="156">
        <f>_xll.qlCalendarAdvance("TARGET",AJ1256,AI1257,"mf")</f>
        <v>44603</v>
      </c>
      <c r="AK1257" s="201">
        <f>_xll.xlShmInterpRateFwd(curveName,AJ1257,,,AJ1258)</f>
        <v>7.3360046172268271E-3</v>
      </c>
    </row>
    <row r="1258" spans="35:37" ht="11.25" customHeight="1" x14ac:dyDescent="0.2">
      <c r="AI1258" s="198" t="s">
        <v>134</v>
      </c>
      <c r="AJ1258" s="156">
        <f>_xll.qlCalendarAdvance("TARGET",AJ1257,AI1258,"mf")</f>
        <v>44606</v>
      </c>
      <c r="AK1258" s="201">
        <f>_xll.xlShmInterpRateFwd(curveName,AJ1258,,,AJ1259)</f>
        <v>7.3494320359241087E-3</v>
      </c>
    </row>
    <row r="1259" spans="35:37" ht="11.25" customHeight="1" x14ac:dyDescent="0.2">
      <c r="AI1259" s="198" t="s">
        <v>134</v>
      </c>
      <c r="AJ1259" s="156">
        <f>_xll.qlCalendarAdvance("TARGET",AJ1258,AI1259,"mf")</f>
        <v>44607</v>
      </c>
      <c r="AK1259" s="201">
        <f>_xll.xlShmInterpRateFwd(curveName,AJ1259,,,AJ1260)</f>
        <v>7.3562111040926248E-3</v>
      </c>
    </row>
    <row r="1260" spans="35:37" ht="11.25" customHeight="1" x14ac:dyDescent="0.2">
      <c r="AI1260" s="198" t="s">
        <v>134</v>
      </c>
      <c r="AJ1260" s="156">
        <f>_xll.qlCalendarAdvance("TARGET",AJ1259,AI1260,"mf")</f>
        <v>44608</v>
      </c>
      <c r="AK1260" s="201">
        <f>_xll.xlShmInterpRateFwd(curveName,AJ1260,,,AJ1261)</f>
        <v>7.362985139619525E-3</v>
      </c>
    </row>
    <row r="1261" spans="35:37" ht="11.25" customHeight="1" x14ac:dyDescent="0.2">
      <c r="AI1261" s="198" t="s">
        <v>134</v>
      </c>
      <c r="AJ1261" s="156">
        <f>_xll.qlCalendarAdvance("TARGET",AJ1260,AI1261,"mf")</f>
        <v>44609</v>
      </c>
      <c r="AK1261" s="201">
        <f>_xll.xlShmInterpRateFwd(curveName,AJ1261,,,AJ1262)</f>
        <v>7.3697541314004609E-3</v>
      </c>
    </row>
    <row r="1262" spans="35:37" ht="11.25" customHeight="1" x14ac:dyDescent="0.2">
      <c r="AI1262" s="198" t="s">
        <v>134</v>
      </c>
      <c r="AJ1262" s="156">
        <f>_xll.qlCalendarAdvance("TARGET",AJ1261,AI1262,"mf")</f>
        <v>44610</v>
      </c>
      <c r="AK1262" s="201">
        <f>_xll.xlShmInterpRateFwd(curveName,AJ1262,,,AJ1263)</f>
        <v>7.3834245992161051E-3</v>
      </c>
    </row>
    <row r="1263" spans="35:37" ht="11.25" customHeight="1" x14ac:dyDescent="0.2">
      <c r="AI1263" s="198" t="s">
        <v>134</v>
      </c>
      <c r="AJ1263" s="156">
        <f>_xll.qlCalendarAdvance("TARGET",AJ1262,AI1263,"mf")</f>
        <v>44613</v>
      </c>
      <c r="AK1263" s="201">
        <f>_xll.xlShmInterpRateFwd(curveName,AJ1263,,,AJ1264)</f>
        <v>7.3967794434352642E-3</v>
      </c>
    </row>
    <row r="1264" spans="35:37" ht="11.25" customHeight="1" x14ac:dyDescent="0.2">
      <c r="AI1264" s="198" t="s">
        <v>134</v>
      </c>
      <c r="AJ1264" s="156">
        <f>_xll.qlCalendarAdvance("TARGET",AJ1263,AI1264,"mf")</f>
        <v>44614</v>
      </c>
      <c r="AK1264" s="201">
        <f>_xll.xlShmInterpRateFwd(curveName,AJ1264,,,AJ1265)</f>
        <v>7.4035230529199336E-3</v>
      </c>
    </row>
    <row r="1265" spans="35:37" ht="11.25" customHeight="1" x14ac:dyDescent="0.2">
      <c r="AI1265" s="198" t="s">
        <v>134</v>
      </c>
      <c r="AJ1265" s="156">
        <f>_xll.qlCalendarAdvance("TARGET",AJ1264,AI1265,"mf")</f>
        <v>44615</v>
      </c>
      <c r="AK1265" s="201">
        <f>_xll.xlShmInterpRateFwd(curveName,AJ1265,,,AJ1266)</f>
        <v>7.4102615530861615E-3</v>
      </c>
    </row>
    <row r="1266" spans="35:37" ht="11.25" customHeight="1" x14ac:dyDescent="0.2">
      <c r="AI1266" s="198" t="s">
        <v>134</v>
      </c>
      <c r="AJ1266" s="156">
        <f>_xll.qlCalendarAdvance("TARGET",AJ1265,AI1266,"mf")</f>
        <v>44616</v>
      </c>
      <c r="AK1266" s="201">
        <f>_xll.xlShmInterpRateFwd(curveName,AJ1266,,,AJ1267)</f>
        <v>7.4169949329916888E-3</v>
      </c>
    </row>
    <row r="1267" spans="35:37" ht="11.25" customHeight="1" x14ac:dyDescent="0.2">
      <c r="AI1267" s="198" t="s">
        <v>134</v>
      </c>
      <c r="AJ1267" s="156">
        <f>_xll.qlCalendarAdvance("TARGET",AJ1266,AI1267,"mf")</f>
        <v>44617</v>
      </c>
      <c r="AK1267" s="201">
        <f>_xll.xlShmInterpRateFwd(curveName,AJ1267,,,AJ1268)</f>
        <v>7.4305958360521094E-3</v>
      </c>
    </row>
    <row r="1268" spans="35:37" ht="11.25" customHeight="1" x14ac:dyDescent="0.2">
      <c r="AI1268" s="198" t="s">
        <v>134</v>
      </c>
      <c r="AJ1268" s="156">
        <f>_xll.qlCalendarAdvance("TARGET",AJ1267,AI1268,"mf")</f>
        <v>44620</v>
      </c>
      <c r="AK1268" s="201">
        <f>_xll.xlShmInterpRateFwd(curveName,AJ1268,,,AJ1269)</f>
        <v>7.4644318043730626E-3</v>
      </c>
    </row>
    <row r="1269" spans="35:37" ht="11.25" customHeight="1" x14ac:dyDescent="0.2">
      <c r="AI1269" s="198" t="s">
        <v>135</v>
      </c>
      <c r="AJ1269" s="156">
        <f>_xll.qlCalendarAdvance("TARGET",AJ1268,AI1269,"mf")</f>
        <v>44627</v>
      </c>
      <c r="AK1269" s="201">
        <f>_xll.xlShmInterpRateFwd(curveName,AJ1269,,,AJ1270)</f>
        <v>7.5111715966664459E-3</v>
      </c>
    </row>
    <row r="1270" spans="35:37" ht="11.25" customHeight="1" x14ac:dyDescent="0.2">
      <c r="AI1270" s="198" t="s">
        <v>135</v>
      </c>
      <c r="AJ1270" s="156">
        <f>_xll.qlCalendarAdvance("TARGET",AJ1269,AI1270,"mf")</f>
        <v>44634</v>
      </c>
      <c r="AK1270" s="201">
        <f>_xll.xlShmInterpRateFwd(curveName,AJ1270,,,AJ1271)</f>
        <v>7.5576524594599282E-3</v>
      </c>
    </row>
    <row r="1271" spans="35:37" ht="11.25" customHeight="1" x14ac:dyDescent="0.2">
      <c r="AI1271" s="198" t="s">
        <v>135</v>
      </c>
      <c r="AJ1271" s="156">
        <f>_xll.qlCalendarAdvance("TARGET",AJ1270,AI1271,"mf")</f>
        <v>44641</v>
      </c>
      <c r="AK1271" s="201">
        <f>_xll.xlShmInterpRateFwd(curveName,AJ1271,,,AJ1272)</f>
        <v>7.6039301284732755E-3</v>
      </c>
    </row>
    <row r="1272" spans="35:37" ht="11.25" customHeight="1" x14ac:dyDescent="0.2">
      <c r="AI1272" s="198" t="s">
        <v>135</v>
      </c>
      <c r="AJ1272" s="156">
        <f>_xll.qlCalendarAdvance("TARGET",AJ1271,AI1272,"mf")</f>
        <v>44648</v>
      </c>
      <c r="AK1272" s="201">
        <f>_xll.xlShmInterpRateFwd(curveName,AJ1272,,,AJ1273)</f>
        <v>7.6502406208011952E-3</v>
      </c>
    </row>
    <row r="1273" spans="35:37" ht="11.25" customHeight="1" x14ac:dyDescent="0.2">
      <c r="AI1273" s="198" t="s">
        <v>135</v>
      </c>
      <c r="AJ1273" s="156">
        <f>_xll.qlCalendarAdvance("TARGET",AJ1272,AI1273,"mf")</f>
        <v>44655</v>
      </c>
      <c r="AK1273" s="201">
        <f>_xll.xlShmInterpRateFwd(curveName,AJ1273,,,AJ1274)</f>
        <v>7.6966446574748479E-3</v>
      </c>
    </row>
    <row r="1274" spans="35:37" ht="11.25" customHeight="1" x14ac:dyDescent="0.2">
      <c r="AI1274" s="198" t="s">
        <v>135</v>
      </c>
      <c r="AJ1274" s="156">
        <f>_xll.qlCalendarAdvance("TARGET",AJ1273,AI1274,"mf")</f>
        <v>44662</v>
      </c>
      <c r="AK1274" s="201">
        <f>_xll.xlShmInterpRateFwd(curveName,AJ1274,,,AJ1275)</f>
        <v>7.7465524239830452E-3</v>
      </c>
    </row>
    <row r="1275" spans="35:37" ht="11.25" customHeight="1" x14ac:dyDescent="0.2">
      <c r="AI1275" s="198" t="s">
        <v>135</v>
      </c>
      <c r="AJ1275" s="156">
        <f>_xll.qlCalendarAdvance("TARGET",AJ1274,AI1275,"mf")</f>
        <v>44670</v>
      </c>
      <c r="AK1275" s="201">
        <f>_xll.xlShmInterpRateFwd(curveName,AJ1275,,,AJ1276)</f>
        <v>7.7964047095313649E-3</v>
      </c>
    </row>
    <row r="1276" spans="35:37" ht="11.25" customHeight="1" x14ac:dyDescent="0.2">
      <c r="AI1276" s="198" t="s">
        <v>135</v>
      </c>
      <c r="AJ1276" s="156">
        <f>_xll.qlCalendarAdvance("TARGET",AJ1275,AI1276,"mf")</f>
        <v>44677</v>
      </c>
      <c r="AK1276" s="201">
        <f>_xll.xlShmInterpRateFwd(curveName,AJ1276,,,AJ1277)</f>
        <v>7.8431137108043586E-3</v>
      </c>
    </row>
    <row r="1277" spans="35:37" ht="11.25" customHeight="1" x14ac:dyDescent="0.2">
      <c r="AI1277" s="198" t="s">
        <v>135</v>
      </c>
      <c r="AJ1277" s="156">
        <f>_xll.qlCalendarAdvance("TARGET",AJ1276,AI1277,"mf")</f>
        <v>44684</v>
      </c>
      <c r="AK1277" s="201">
        <f>_xll.xlShmInterpRateFwd(curveName,AJ1277,,,AJ1278)</f>
        <v>7.8899232361337845E-3</v>
      </c>
    </row>
    <row r="1278" spans="35:37" ht="11.25" customHeight="1" x14ac:dyDescent="0.2">
      <c r="AI1278" s="198" t="s">
        <v>135</v>
      </c>
      <c r="AJ1278" s="156">
        <f>_xll.qlCalendarAdvance("TARGET",AJ1277,AI1278,"mf")</f>
        <v>44691</v>
      </c>
      <c r="AK1278" s="201">
        <f>_xll.xlShmInterpRateFwd(curveName,AJ1278,,,AJ1279)</f>
        <v>7.93683497027514E-3</v>
      </c>
    </row>
    <row r="1279" spans="35:37" ht="11.25" customHeight="1" x14ac:dyDescent="0.2">
      <c r="AI1279" s="198" t="s">
        <v>135</v>
      </c>
      <c r="AJ1279" s="156">
        <f>_xll.qlCalendarAdvance("TARGET",AJ1278,AI1279,"mf")</f>
        <v>44698</v>
      </c>
      <c r="AK1279" s="201">
        <f>_xll.xlShmInterpRateFwd(curveName,AJ1279,,,AJ1280)</f>
        <v>7.9838505980377728E-3</v>
      </c>
    </row>
    <row r="1280" spans="35:37" ht="11.25" customHeight="1" x14ac:dyDescent="0.2">
      <c r="AI1280" s="198" t="s">
        <v>135</v>
      </c>
      <c r="AJ1280" s="156">
        <f>_xll.qlCalendarAdvance("TARGET",AJ1279,AI1280,"mf")</f>
        <v>44705</v>
      </c>
      <c r="AK1280" s="201">
        <f>_xll.xlShmInterpRateFwd(curveName,AJ1280,,,AJ1281)</f>
        <v>8.0309718041691215E-3</v>
      </c>
    </row>
    <row r="1281" spans="35:37" ht="11.25" customHeight="1" x14ac:dyDescent="0.2">
      <c r="AI1281" s="198" t="s">
        <v>135</v>
      </c>
      <c r="AJ1281" s="156">
        <f>_xll.qlCalendarAdvance("TARGET",AJ1280,AI1281,"mf")</f>
        <v>44712</v>
      </c>
      <c r="AK1281" s="201">
        <f>_xll.xlShmInterpRateFwd(curveName,AJ1281,,,AJ1282)</f>
        <v>8.0782002734879742E-3</v>
      </c>
    </row>
    <row r="1282" spans="35:37" ht="11.25" customHeight="1" x14ac:dyDescent="0.2">
      <c r="AI1282" s="198" t="s">
        <v>135</v>
      </c>
      <c r="AJ1282" s="156">
        <f>_xll.qlCalendarAdvance("TARGET",AJ1281,AI1282,"mf")</f>
        <v>44719</v>
      </c>
      <c r="AK1282" s="201">
        <f>_xll.xlShmInterpRateFwd(curveName,AJ1282,,,AJ1283)</f>
        <v>8.1255376907861075E-3</v>
      </c>
    </row>
    <row r="1283" spans="35:37" ht="11.25" customHeight="1" x14ac:dyDescent="0.2">
      <c r="AI1283" s="198" t="s">
        <v>135</v>
      </c>
      <c r="AJ1283" s="156">
        <f>_xll.qlCalendarAdvance("TARGET",AJ1282,AI1283,"mf")</f>
        <v>44726</v>
      </c>
      <c r="AK1283" s="201">
        <f>_xll.xlShmInterpRateFwd(curveName,AJ1283,,,AJ1284)</f>
        <v>8.1729857408688704E-3</v>
      </c>
    </row>
    <row r="1284" spans="35:37" ht="11.25" customHeight="1" x14ac:dyDescent="0.2">
      <c r="AI1284" s="198" t="s">
        <v>135</v>
      </c>
      <c r="AJ1284" s="156">
        <f>_xll.qlCalendarAdvance("TARGET",AJ1283,AI1284,"mf")</f>
        <v>44733</v>
      </c>
      <c r="AK1284" s="201">
        <f>_xll.xlShmInterpRateFwd(curveName,AJ1284,,,AJ1285)</f>
        <v>8.2205461085494789E-3</v>
      </c>
    </row>
    <row r="1285" spans="35:37" ht="11.25" customHeight="1" x14ac:dyDescent="0.2">
      <c r="AI1285" s="198" t="s">
        <v>135</v>
      </c>
      <c r="AJ1285" s="156">
        <f>_xll.qlCalendarAdvance("TARGET",AJ1284,AI1285,"mf")</f>
        <v>44740</v>
      </c>
      <c r="AK1285" s="201">
        <f>_xll.xlShmInterpRateFwd(curveName,AJ1285,,,AJ1286)</f>
        <v>8.2682204786432914E-3</v>
      </c>
    </row>
    <row r="1286" spans="35:37" ht="11.25" customHeight="1" x14ac:dyDescent="0.2">
      <c r="AI1286" s="198" t="s">
        <v>135</v>
      </c>
      <c r="AJ1286" s="156">
        <f>_xll.qlCalendarAdvance("TARGET",AJ1285,AI1286,"mf")</f>
        <v>44747</v>
      </c>
      <c r="AK1286" s="201">
        <f>_xll.xlShmInterpRateFwd(curveName,AJ1286,,,AJ1287)</f>
        <v>8.3160105359794661E-3</v>
      </c>
    </row>
    <row r="1287" spans="35:37" ht="11.25" customHeight="1" x14ac:dyDescent="0.2">
      <c r="AI1287" s="198" t="s">
        <v>135</v>
      </c>
      <c r="AJ1287" s="156">
        <f>_xll.qlCalendarAdvance("TARGET",AJ1286,AI1287,"mf")</f>
        <v>44754</v>
      </c>
      <c r="AK1287" s="201">
        <f>_xll.xlShmInterpRateFwd(curveName,AJ1287,,,AJ1288)</f>
        <v>8.3639179653952414E-3</v>
      </c>
    </row>
    <row r="1288" spans="35:37" ht="11.25" customHeight="1" x14ac:dyDescent="0.2">
      <c r="AI1288" s="198" t="s">
        <v>135</v>
      </c>
      <c r="AJ1288" s="156">
        <f>_xll.qlCalendarAdvance("TARGET",AJ1287,AI1288,"mf")</f>
        <v>44761</v>
      </c>
      <c r="AK1288" s="201">
        <f>_xll.xlShmInterpRateFwd(curveName,AJ1288,,,AJ1289)</f>
        <v>8.4119444517186462E-3</v>
      </c>
    </row>
    <row r="1289" spans="35:37" ht="11.25" customHeight="1" x14ac:dyDescent="0.2">
      <c r="AI1289" s="198" t="s">
        <v>135</v>
      </c>
      <c r="AJ1289" s="156">
        <f>_xll.qlCalendarAdvance("TARGET",AJ1288,AI1289,"mf")</f>
        <v>44768</v>
      </c>
      <c r="AK1289" s="201">
        <f>_xll.xlShmInterpRateFwd(curveName,AJ1289,,,AJ1290)</f>
        <v>8.4600916798091026E-3</v>
      </c>
    </row>
    <row r="1290" spans="35:37" ht="11.25" customHeight="1" x14ac:dyDescent="0.2">
      <c r="AI1290" s="198" t="s">
        <v>135</v>
      </c>
      <c r="AJ1290" s="156">
        <f>_xll.qlCalendarAdvance("TARGET",AJ1289,AI1290,"mf")</f>
        <v>44775</v>
      </c>
      <c r="AK1290" s="201">
        <f>_xll.xlShmInterpRateFwd(curveName,AJ1290,,,AJ1291)</f>
        <v>8.508361334516967E-3</v>
      </c>
    </row>
    <row r="1291" spans="35:37" ht="11.25" customHeight="1" x14ac:dyDescent="0.2">
      <c r="AI1291" s="198" t="s">
        <v>135</v>
      </c>
      <c r="AJ1291" s="156">
        <f>_xll.qlCalendarAdvance("TARGET",AJ1290,AI1291,"mf")</f>
        <v>44782</v>
      </c>
      <c r="AK1291" s="201">
        <f>_xll.xlShmInterpRateFwd(curveName,AJ1291,,,AJ1292)</f>
        <v>8.5567551007009936E-3</v>
      </c>
    </row>
    <row r="1292" spans="35:37" ht="11.25" customHeight="1" x14ac:dyDescent="0.2">
      <c r="AI1292" s="198" t="s">
        <v>135</v>
      </c>
      <c r="AJ1292" s="156">
        <f>_xll.qlCalendarAdvance("TARGET",AJ1291,AI1292,"mf")</f>
        <v>44789</v>
      </c>
      <c r="AK1292" s="201">
        <f>_xll.xlShmInterpRateFwd(curveName,AJ1292,,,AJ1293)</f>
        <v>8.6052746632283988E-3</v>
      </c>
    </row>
    <row r="1293" spans="35:37" ht="11.25" customHeight="1" x14ac:dyDescent="0.2">
      <c r="AI1293" s="198" t="s">
        <v>135</v>
      </c>
      <c r="AJ1293" s="156">
        <f>_xll.qlCalendarAdvance("TARGET",AJ1292,AI1293,"mf")</f>
        <v>44796</v>
      </c>
      <c r="AK1293" s="201">
        <f>_xll.xlShmInterpRateFwd(curveName,AJ1293,,,AJ1294)</f>
        <v>8.6539217069865389E-3</v>
      </c>
    </row>
    <row r="1294" spans="35:37" ht="11.25" customHeight="1" x14ac:dyDescent="0.2">
      <c r="AI1294" s="198" t="s">
        <v>135</v>
      </c>
      <c r="AJ1294" s="156">
        <f>_xll.qlCalendarAdvance("TARGET",AJ1293,AI1294,"mf")</f>
        <v>44803</v>
      </c>
      <c r="AK1294" s="201">
        <f>_xll.xlShmInterpRateFwd(curveName,AJ1294,,,AJ1295)</f>
        <v>8.7026979168424376E-3</v>
      </c>
    </row>
    <row r="1295" spans="35:37" ht="11.25" customHeight="1" x14ac:dyDescent="0.2">
      <c r="AI1295" s="198" t="s">
        <v>135</v>
      </c>
      <c r="AJ1295" s="156">
        <f>_xll.qlCalendarAdvance("TARGET",AJ1294,AI1295,"mf")</f>
        <v>44810</v>
      </c>
      <c r="AK1295" s="201">
        <f>_xll.xlShmInterpRateFwd(curveName,AJ1295,,,AJ1296)</f>
        <v>8.7516049777007915E-3</v>
      </c>
    </row>
    <row r="1296" spans="35:37" ht="11.25" customHeight="1" x14ac:dyDescent="0.2">
      <c r="AI1296" s="198" t="s">
        <v>135</v>
      </c>
      <c r="AJ1296" s="156">
        <f>_xll.qlCalendarAdvance("TARGET",AJ1295,AI1296,"mf")</f>
        <v>44817</v>
      </c>
      <c r="AK1296" s="201">
        <f>_xll.xlShmInterpRateFwd(curveName,AJ1296,,,AJ1297)</f>
        <v>8.8006445744403562E-3</v>
      </c>
    </row>
    <row r="1297" spans="35:37" ht="11.25" customHeight="1" x14ac:dyDescent="0.2">
      <c r="AI1297" s="198" t="s">
        <v>135</v>
      </c>
      <c r="AJ1297" s="156">
        <f>_xll.qlCalendarAdvance("TARGET",AJ1296,AI1297,"mf")</f>
        <v>44824</v>
      </c>
      <c r="AK1297" s="201">
        <f>_xll.xlShmInterpRateFwd(curveName,AJ1297,,,AJ1298)</f>
        <v>8.8498183919777183E-3</v>
      </c>
    </row>
    <row r="1298" spans="35:37" ht="11.25" customHeight="1" x14ac:dyDescent="0.2">
      <c r="AI1298" s="198" t="s">
        <v>135</v>
      </c>
      <c r="AJ1298" s="156">
        <f>_xll.qlCalendarAdvance("TARGET",AJ1297,AI1298,"mf")</f>
        <v>44831</v>
      </c>
      <c r="AK1298" s="201">
        <f>_xll.xlShmInterpRateFwd(curveName,AJ1298,,,AJ1299)</f>
        <v>8.8991281152384343E-3</v>
      </c>
    </row>
    <row r="1299" spans="35:37" ht="11.25" customHeight="1" x14ac:dyDescent="0.2">
      <c r="AI1299" s="198" t="s">
        <v>135</v>
      </c>
      <c r="AJ1299" s="156">
        <f>_xll.qlCalendarAdvance("TARGET",AJ1298,AI1299,"mf")</f>
        <v>44838</v>
      </c>
      <c r="AK1299" s="201">
        <f>_xll.xlShmInterpRateFwd(curveName,AJ1299,,,AJ1300)</f>
        <v>8.9485754291107958E-3</v>
      </c>
    </row>
    <row r="1300" spans="35:37" ht="11.25" customHeight="1" x14ac:dyDescent="0.2">
      <c r="AI1300" s="198" t="s">
        <v>135</v>
      </c>
      <c r="AJ1300" s="156">
        <f>_xll.qlCalendarAdvance("TARGET",AJ1299,AI1300,"mf")</f>
        <v>44845</v>
      </c>
      <c r="AK1300" s="201">
        <f>_xll.xlShmInterpRateFwd(curveName,AJ1300,,,AJ1301)</f>
        <v>8.9981620185443523E-3</v>
      </c>
    </row>
    <row r="1301" spans="35:37" ht="11.25" customHeight="1" x14ac:dyDescent="0.2">
      <c r="AI1301" s="198" t="s">
        <v>135</v>
      </c>
      <c r="AJ1301" s="156">
        <f>_xll.qlCalendarAdvance("TARGET",AJ1300,AI1301,"mf")</f>
        <v>44852</v>
      </c>
      <c r="AK1301" s="201">
        <f>_xll.xlShmInterpRateFwd(curveName,AJ1301,,,AJ1302)</f>
        <v>9.0478895684631445E-3</v>
      </c>
    </row>
    <row r="1302" spans="35:37" ht="11.25" customHeight="1" x14ac:dyDescent="0.2">
      <c r="AI1302" s="198" t="s">
        <v>135</v>
      </c>
      <c r="AJ1302" s="156">
        <f>_xll.qlCalendarAdvance("TARGET",AJ1301,AI1302,"mf")</f>
        <v>44859</v>
      </c>
      <c r="AK1302" s="201">
        <f>_xll.xlShmInterpRateFwd(curveName,AJ1302,,,AJ1303)</f>
        <v>9.0977597638237026E-3</v>
      </c>
    </row>
    <row r="1303" spans="35:37" ht="11.25" customHeight="1" x14ac:dyDescent="0.2">
      <c r="AI1303" s="198" t="s">
        <v>135</v>
      </c>
      <c r="AJ1303" s="156">
        <f>_xll.qlCalendarAdvance("TARGET",AJ1302,AI1303,"mf")</f>
        <v>44866</v>
      </c>
      <c r="AK1303" s="201">
        <f>_xll.xlShmInterpRateFwd(curveName,AJ1303,,,AJ1304)</f>
        <v>9.147774289557228E-3</v>
      </c>
    </row>
    <row r="1304" spans="35:37" ht="11.25" customHeight="1" x14ac:dyDescent="0.2">
      <c r="AI1304" s="198" t="s">
        <v>135</v>
      </c>
      <c r="AJ1304" s="156">
        <f>_xll.qlCalendarAdvance("TARGET",AJ1303,AI1304,"mf")</f>
        <v>44873</v>
      </c>
      <c r="AK1304" s="201">
        <f>_xll.xlShmInterpRateFwd(curveName,AJ1304,,,AJ1305)</f>
        <v>9.1979348306333863E-3</v>
      </c>
    </row>
    <row r="1305" spans="35:37" ht="11.25" customHeight="1" x14ac:dyDescent="0.2">
      <c r="AI1305" s="198" t="s">
        <v>135</v>
      </c>
      <c r="AJ1305" s="156">
        <f>_xll.qlCalendarAdvance("TARGET",AJ1304,AI1305,"mf")</f>
        <v>44880</v>
      </c>
      <c r="AK1305" s="201">
        <f>_xll.xlShmInterpRateFwd(curveName,AJ1305,,,AJ1306)</f>
        <v>9.2482430720140715E-3</v>
      </c>
    </row>
    <row r="1306" spans="35:37" ht="11.25" customHeight="1" x14ac:dyDescent="0.2">
      <c r="AI1306" s="198" t="s">
        <v>135</v>
      </c>
      <c r="AJ1306" s="156">
        <f>_xll.qlCalendarAdvance("TARGET",AJ1305,AI1306,"mf")</f>
        <v>44887</v>
      </c>
      <c r="AK1306" s="201">
        <f>_xll.xlShmInterpRateFwd(curveName,AJ1306,,,AJ1307)</f>
        <v>9.2987006986592954E-3</v>
      </c>
    </row>
    <row r="1307" spans="35:37" ht="11.25" customHeight="1" x14ac:dyDescent="0.2">
      <c r="AI1307" s="198" t="s">
        <v>135</v>
      </c>
      <c r="AJ1307" s="156">
        <f>_xll.qlCalendarAdvance("TARGET",AJ1306,AI1307,"mf")</f>
        <v>44894</v>
      </c>
      <c r="AK1307" s="201">
        <f>_xll.xlShmInterpRateFwd(curveName,AJ1307,,,AJ1308)</f>
        <v>9.3493093955793975E-3</v>
      </c>
    </row>
    <row r="1308" spans="35:37" ht="11.25" customHeight="1" x14ac:dyDescent="0.2">
      <c r="AI1308" s="198" t="s">
        <v>135</v>
      </c>
      <c r="AJ1308" s="156">
        <f>_xll.qlCalendarAdvance("TARGET",AJ1307,AI1308,"mf")</f>
        <v>44901</v>
      </c>
      <c r="AK1308" s="201">
        <f>_xll.xlShmInterpRateFwd(curveName,AJ1308,,,AJ1309)</f>
        <v>9.4000708477367054E-3</v>
      </c>
    </row>
    <row r="1309" spans="35:37" ht="11.25" customHeight="1" x14ac:dyDescent="0.2">
      <c r="AI1309" s="198" t="s">
        <v>135</v>
      </c>
      <c r="AJ1309" s="156">
        <f>_xll.qlCalendarAdvance("TARGET",AJ1308,AI1309,"mf")</f>
        <v>44908</v>
      </c>
      <c r="AK1309" s="201">
        <f>_xll.xlShmInterpRateFwd(curveName,AJ1309,,,AJ1310)</f>
        <v>9.4509867401324846E-3</v>
      </c>
    </row>
    <row r="1310" spans="35:37" ht="11.25" customHeight="1" x14ac:dyDescent="0.2">
      <c r="AI1310" s="198" t="s">
        <v>135</v>
      </c>
      <c r="AJ1310" s="156">
        <f>_xll.qlCalendarAdvance("TARGET",AJ1309,AI1310,"mf")</f>
        <v>44915</v>
      </c>
      <c r="AK1310" s="201">
        <f>_xll.xlShmInterpRateFwd(curveName,AJ1310,,,AJ1311)</f>
        <v>9.502058757772297E-3</v>
      </c>
    </row>
    <row r="1311" spans="35:37" ht="11.25" customHeight="1" x14ac:dyDescent="0.2">
      <c r="AI1311" s="198" t="s">
        <v>135</v>
      </c>
      <c r="AJ1311" s="156">
        <f>_xll.qlCalendarAdvance("TARGET",AJ1310,AI1311,"mf")</f>
        <v>44922</v>
      </c>
      <c r="AK1311" s="201">
        <f>_xll.xlShmInterpRateFwd(curveName,AJ1311,,,AJ1312)</f>
        <v>9.5532885856718965E-3</v>
      </c>
    </row>
    <row r="1312" spans="35:37" ht="11.25" customHeight="1" x14ac:dyDescent="0.2">
      <c r="AI1312" s="198" t="s">
        <v>135</v>
      </c>
      <c r="AJ1312" s="156">
        <f>_xll.qlCalendarAdvance("TARGET",AJ1311,AI1312,"mf")</f>
        <v>44929</v>
      </c>
      <c r="AK1312" s="201">
        <f>_xll.xlShmInterpRateFwd(curveName,AJ1312,,,AJ1313)</f>
        <v>9.6046779088515381E-3</v>
      </c>
    </row>
    <row r="1313" spans="35:37" ht="11.25" customHeight="1" x14ac:dyDescent="0.2">
      <c r="AI1313" s="198" t="s">
        <v>135</v>
      </c>
      <c r="AJ1313" s="156">
        <f>_xll.qlCalendarAdvance("TARGET",AJ1312,AI1313,"mf")</f>
        <v>44936</v>
      </c>
      <c r="AK1313" s="201">
        <f>_xll.xlShmInterpRateFwd(curveName,AJ1313,,,AJ1314)</f>
        <v>9.6562284123418649E-3</v>
      </c>
    </row>
    <row r="1314" spans="35:37" ht="11.25" customHeight="1" x14ac:dyDescent="0.2">
      <c r="AI1314" s="198" t="s">
        <v>135</v>
      </c>
      <c r="AJ1314" s="156">
        <f>_xll.qlCalendarAdvance("TARGET",AJ1313,AI1314,"mf")</f>
        <v>44943</v>
      </c>
      <c r="AK1314" s="201">
        <f>_xll.xlShmInterpRateFwd(curveName,AJ1314,,,AJ1315)</f>
        <v>9.7079417811666412E-3</v>
      </c>
    </row>
    <row r="1315" spans="35:37" ht="11.25" customHeight="1" x14ac:dyDescent="0.2">
      <c r="AI1315" s="198" t="s">
        <v>135</v>
      </c>
      <c r="AJ1315" s="156">
        <f>_xll.qlCalendarAdvance("TARGET",AJ1314,AI1315,"mf")</f>
        <v>44950</v>
      </c>
      <c r="AK1315" s="201">
        <f>_xll.xlShmInterpRateFwd(curveName,AJ1315,,,AJ1316)</f>
        <v>9.7598197003776095E-3</v>
      </c>
    </row>
    <row r="1316" spans="35:37" ht="11.25" customHeight="1" x14ac:dyDescent="0.2">
      <c r="AI1316" s="198" t="s">
        <v>135</v>
      </c>
      <c r="AJ1316" s="156">
        <f>_xll.qlCalendarAdvance("TARGET",AJ1315,AI1316,"mf")</f>
        <v>44957</v>
      </c>
      <c r="AK1316" s="201">
        <f>_xll.xlShmInterpRateFwd(curveName,AJ1316,,,AJ1317)</f>
        <v>9.8118638550430074E-3</v>
      </c>
    </row>
    <row r="1317" spans="35:37" ht="11.25" customHeight="1" x14ac:dyDescent="0.2">
      <c r="AI1317" s="198" t="s">
        <v>135</v>
      </c>
      <c r="AJ1317" s="156">
        <f>_xll.qlCalendarAdvance("TARGET",AJ1316,AI1317,"mf")</f>
        <v>44964</v>
      </c>
      <c r="AK1317" s="201">
        <f>_xll.xlShmInterpRateFwd(curveName,AJ1317,,,AJ1318)</f>
        <v>9.8640759301897672E-3</v>
      </c>
    </row>
    <row r="1318" spans="35:37" ht="11.25" customHeight="1" x14ac:dyDescent="0.2">
      <c r="AI1318" s="198" t="s">
        <v>135</v>
      </c>
      <c r="AJ1318" s="156">
        <f>_xll.qlCalendarAdvance("TARGET",AJ1317,AI1318,"mf")</f>
        <v>44971</v>
      </c>
      <c r="AK1318" s="201">
        <f>_xll.xlShmInterpRateFwd(curveName,AJ1318,,,AJ1319)</f>
        <v>9.9164576109194418E-3</v>
      </c>
    </row>
    <row r="1319" spans="35:37" ht="11.25" customHeight="1" x14ac:dyDescent="0.2">
      <c r="AI1319" s="198" t="s">
        <v>135</v>
      </c>
      <c r="AJ1319" s="156">
        <f>_xll.qlCalendarAdvance("TARGET",AJ1318,AI1319,"mf")</f>
        <v>44978</v>
      </c>
      <c r="AK1319" s="201">
        <f>_xll.xlShmInterpRateFwd(curveName,AJ1319,,,AJ1320)</f>
        <v>9.9690105822982881E-3</v>
      </c>
    </row>
    <row r="1320" spans="35:37" ht="11.25" customHeight="1" x14ac:dyDescent="0.2">
      <c r="AI1320" s="198" t="s">
        <v>135</v>
      </c>
      <c r="AJ1320" s="156">
        <f>_xll.qlCalendarAdvance("TARGET",AJ1319,AI1320,"mf")</f>
        <v>44985</v>
      </c>
      <c r="AK1320" s="201">
        <f>_xll.xlShmInterpRateFwd(curveName,AJ1320,,,AJ1321)</f>
        <v>1.0021736529409494E-2</v>
      </c>
    </row>
    <row r="1321" spans="35:37" ht="11.25" customHeight="1" x14ac:dyDescent="0.2">
      <c r="AI1321" s="198" t="s">
        <v>135</v>
      </c>
      <c r="AJ1321" s="156">
        <f>_xll.qlCalendarAdvance("TARGET",AJ1320,AI1321,"mf")</f>
        <v>44992</v>
      </c>
      <c r="AK1321" s="201">
        <f>_xll.xlShmInterpRateFwd(curveName,AJ1321,,,AJ1322)</f>
        <v>1.0074637137353286E-2</v>
      </c>
    </row>
    <row r="1322" spans="35:37" ht="11.25" customHeight="1" x14ac:dyDescent="0.2">
      <c r="AI1322" s="198" t="s">
        <v>135</v>
      </c>
      <c r="AJ1322" s="156">
        <f>_xll.qlCalendarAdvance("TARGET",AJ1321,AI1322,"mf")</f>
        <v>44999</v>
      </c>
      <c r="AK1322" s="201">
        <f>_xll.xlShmInterpRateFwd(curveName,AJ1322,,,AJ1323)</f>
        <v>1.0127713935276591E-2</v>
      </c>
    </row>
    <row r="1323" spans="35:37" ht="11.25" customHeight="1" x14ac:dyDescent="0.2">
      <c r="AI1323" s="198" t="s">
        <v>135</v>
      </c>
      <c r="AJ1323" s="156">
        <f>_xll.qlCalendarAdvance("TARGET",AJ1322,AI1323,"mf")</f>
        <v>45006</v>
      </c>
      <c r="AK1323" s="201">
        <f>_xll.xlShmInterpRateFwd(curveName,AJ1323,,,AJ1324)</f>
        <v>1.0180889129075209E-2</v>
      </c>
    </row>
    <row r="1324" spans="35:37" ht="11.25" customHeight="1" x14ac:dyDescent="0.2">
      <c r="AI1324" s="198" t="s">
        <v>135</v>
      </c>
      <c r="AJ1324" s="156">
        <f>_xll.qlCalendarAdvance("TARGET",AJ1323,AI1324,"mf")</f>
        <v>45013</v>
      </c>
      <c r="AK1324" s="201">
        <f>_xll.xlShmInterpRateFwd(curveName,AJ1324,,,AJ1325)</f>
        <v>1.0233954179122573E-2</v>
      </c>
    </row>
    <row r="1325" spans="35:37" ht="11.25" customHeight="1" x14ac:dyDescent="0.2">
      <c r="AI1325" s="198" t="s">
        <v>135</v>
      </c>
      <c r="AJ1325" s="156">
        <f>_xll.qlCalendarAdvance("TARGET",AJ1324,AI1325,"mf")</f>
        <v>45020</v>
      </c>
      <c r="AK1325" s="201">
        <f>_xll.xlShmInterpRateFwd(curveName,AJ1325,,,AJ1326)</f>
        <v>1.0286873098576304E-2</v>
      </c>
    </row>
    <row r="1326" spans="35:37" ht="11.25" customHeight="1" x14ac:dyDescent="0.2">
      <c r="AI1326" s="198" t="s">
        <v>135</v>
      </c>
      <c r="AJ1326" s="156">
        <f>_xll.qlCalendarAdvance("TARGET",AJ1325,AI1326,"mf")</f>
        <v>45027</v>
      </c>
      <c r="AK1326" s="201">
        <f>_xll.xlShmInterpRateFwd(curveName,AJ1326,,,AJ1327)</f>
        <v>1.0339643479241075E-2</v>
      </c>
    </row>
    <row r="1327" spans="35:37" ht="11.25" customHeight="1" x14ac:dyDescent="0.2">
      <c r="AI1327" s="198" t="s">
        <v>135</v>
      </c>
      <c r="AJ1327" s="156">
        <f>_xll.qlCalendarAdvance("TARGET",AJ1326,AI1327,"mf")</f>
        <v>45034</v>
      </c>
      <c r="AK1327" s="201">
        <f>_xll.xlShmInterpRateFwd(curveName,AJ1327,,,AJ1328)</f>
        <v>1.0392262912939328E-2</v>
      </c>
    </row>
    <row r="1328" spans="35:37" ht="11.25" customHeight="1" x14ac:dyDescent="0.2">
      <c r="AI1328" s="198" t="s">
        <v>135</v>
      </c>
      <c r="AJ1328" s="156">
        <f>_xll.qlCalendarAdvance("TARGET",AJ1327,AI1328,"mf")</f>
        <v>45041</v>
      </c>
      <c r="AK1328" s="201">
        <f>_xll.xlShmInterpRateFwd(curveName,AJ1328,,,AJ1329)</f>
        <v>1.0444728991465087E-2</v>
      </c>
    </row>
    <row r="1329" spans="35:37" ht="11.25" customHeight="1" x14ac:dyDescent="0.2">
      <c r="AI1329" s="198" t="s">
        <v>135</v>
      </c>
      <c r="AJ1329" s="156">
        <f>_xll.qlCalendarAdvance("TARGET",AJ1328,AI1329,"mf")</f>
        <v>45048</v>
      </c>
      <c r="AK1329" s="201">
        <f>_xll.xlShmInterpRateFwd(curveName,AJ1329,,,AJ1330)</f>
        <v>1.0497039306607258E-2</v>
      </c>
    </row>
    <row r="1330" spans="35:37" ht="11.25" customHeight="1" x14ac:dyDescent="0.2">
      <c r="AI1330" s="198" t="s">
        <v>135</v>
      </c>
      <c r="AJ1330" s="156">
        <f>_xll.qlCalendarAdvance("TARGET",AJ1329,AI1330,"mf")</f>
        <v>45055</v>
      </c>
      <c r="AK1330" s="201">
        <f>_xll.xlShmInterpRateFwd(curveName,AJ1330,,,AJ1331)</f>
        <v>1.0549191450155572E-2</v>
      </c>
    </row>
    <row r="1331" spans="35:37" ht="11.25" customHeight="1" x14ac:dyDescent="0.2">
      <c r="AI1331" s="198" t="s">
        <v>135</v>
      </c>
      <c r="AJ1331" s="156">
        <f>_xll.qlCalendarAdvance("TARGET",AJ1330,AI1331,"mf")</f>
        <v>45062</v>
      </c>
      <c r="AK1331" s="201">
        <f>_xll.xlShmInterpRateFwd(curveName,AJ1331,,,AJ1332)</f>
        <v>1.060118301388913E-2</v>
      </c>
    </row>
    <row r="1332" spans="35:37" ht="11.25" customHeight="1" x14ac:dyDescent="0.2">
      <c r="AI1332" s="198" t="s">
        <v>135</v>
      </c>
      <c r="AJ1332" s="156">
        <f>_xll.qlCalendarAdvance("TARGET",AJ1331,AI1332,"mf")</f>
        <v>45069</v>
      </c>
      <c r="AK1332" s="201">
        <f>_xll.xlShmInterpRateFwd(curveName,AJ1332,,,AJ1333)</f>
        <v>1.0653011589564989E-2</v>
      </c>
    </row>
    <row r="1333" spans="35:37" ht="11.25" customHeight="1" x14ac:dyDescent="0.2">
      <c r="AI1333" s="198" t="s">
        <v>135</v>
      </c>
      <c r="AJ1333" s="156">
        <f>_xll.qlCalendarAdvance("TARGET",AJ1332,AI1333,"mf")</f>
        <v>45076</v>
      </c>
      <c r="AK1333" s="201">
        <f>_xll.xlShmInterpRateFwd(curveName,AJ1333,,,AJ1334)</f>
        <v>1.0704674768947249E-2</v>
      </c>
    </row>
    <row r="1334" spans="35:37" ht="11.25" customHeight="1" x14ac:dyDescent="0.2">
      <c r="AI1334" s="198" t="s">
        <v>135</v>
      </c>
      <c r="AJ1334" s="156">
        <f>_xll.qlCalendarAdvance("TARGET",AJ1333,AI1334,"mf")</f>
        <v>45083</v>
      </c>
      <c r="AK1334" s="201">
        <f>_xll.xlShmInterpRateFwd(curveName,AJ1334,,,AJ1335)</f>
        <v>1.0756170143789845E-2</v>
      </c>
    </row>
    <row r="1335" spans="35:37" ht="11.25" customHeight="1" x14ac:dyDescent="0.2">
      <c r="AI1335" s="198" t="s">
        <v>135</v>
      </c>
      <c r="AJ1335" s="156">
        <f>_xll.qlCalendarAdvance("TARGET",AJ1334,AI1335,"mf")</f>
        <v>45090</v>
      </c>
      <c r="AK1335" s="201">
        <f>_xll.xlShmInterpRateFwd(curveName,AJ1335,,,AJ1336)</f>
        <v>1.0807495305842489E-2</v>
      </c>
    </row>
    <row r="1336" spans="35:37" ht="11.25" customHeight="1" x14ac:dyDescent="0.2">
      <c r="AI1336" s="198" t="s">
        <v>135</v>
      </c>
      <c r="AJ1336" s="156">
        <f>_xll.qlCalendarAdvance("TARGET",AJ1335,AI1336,"mf")</f>
        <v>45097</v>
      </c>
      <c r="AK1336" s="201">
        <f>_xll.xlShmInterpRateFwd(curveName,AJ1336,,,AJ1337)</f>
        <v>1.0858647846821855E-2</v>
      </c>
    </row>
    <row r="1337" spans="35:37" ht="11.25" customHeight="1" x14ac:dyDescent="0.2">
      <c r="AI1337" s="198" t="s">
        <v>135</v>
      </c>
      <c r="AJ1337" s="156">
        <f>_xll.qlCalendarAdvance("TARGET",AJ1336,AI1337,"mf")</f>
        <v>45104</v>
      </c>
      <c r="AK1337" s="201">
        <f>_xll.xlShmInterpRateFwd(curveName,AJ1337,,,AJ1338)</f>
        <v>1.0909625358481259E-2</v>
      </c>
    </row>
    <row r="1338" spans="35:37" ht="11.25" customHeight="1" x14ac:dyDescent="0.2">
      <c r="AI1338" s="198" t="s">
        <v>135</v>
      </c>
      <c r="AJ1338" s="156">
        <f>_xll.qlCalendarAdvance("TARGET",AJ1337,AI1338,"mf")</f>
        <v>45111</v>
      </c>
      <c r="AK1338" s="201">
        <f>_xll.xlShmInterpRateFwd(curveName,AJ1338,,,AJ1339)</f>
        <v>1.0960425432523931E-2</v>
      </c>
    </row>
    <row r="1339" spans="35:37" ht="11.25" customHeight="1" x14ac:dyDescent="0.2">
      <c r="AI1339" s="198" t="s">
        <v>135</v>
      </c>
      <c r="AJ1339" s="156">
        <f>_xll.qlCalendarAdvance("TARGET",AJ1338,AI1339,"mf")</f>
        <v>45118</v>
      </c>
      <c r="AK1339" s="201">
        <f>_xll.xlShmInterpRateFwd(curveName,AJ1339,,,AJ1340)</f>
        <v>1.1011045660666883E-2</v>
      </c>
    </row>
    <row r="1340" spans="35:37" ht="11.25" customHeight="1" x14ac:dyDescent="0.2">
      <c r="AI1340" s="198" t="s">
        <v>135</v>
      </c>
      <c r="AJ1340" s="156">
        <f>_xll.qlCalendarAdvance("TARGET",AJ1339,AI1340,"mf")</f>
        <v>45125</v>
      </c>
      <c r="AK1340" s="201">
        <f>_xll.xlShmInterpRateFwd(curveName,AJ1340,,,AJ1341)</f>
        <v>1.1061483634606331E-2</v>
      </c>
    </row>
    <row r="1341" spans="35:37" ht="11.25" customHeight="1" x14ac:dyDescent="0.2">
      <c r="AI1341" s="198" t="s">
        <v>135</v>
      </c>
      <c r="AJ1341" s="156">
        <f>_xll.qlCalendarAdvance("TARGET",AJ1340,AI1341,"mf")</f>
        <v>45132</v>
      </c>
      <c r="AK1341" s="201">
        <f>_xll.xlShmInterpRateFwd(curveName,AJ1341,,,AJ1342)</f>
        <v>1.1111736946069989E-2</v>
      </c>
    </row>
    <row r="1342" spans="35:37" ht="11.25" customHeight="1" x14ac:dyDescent="0.2">
      <c r="AI1342" s="198" t="s">
        <v>135</v>
      </c>
      <c r="AJ1342" s="156">
        <f>_xll.qlCalendarAdvance("TARGET",AJ1341,AI1342,"mf")</f>
        <v>45139</v>
      </c>
      <c r="AK1342" s="201">
        <f>_xll.xlShmInterpRateFwd(curveName,AJ1342,,,AJ1343)</f>
        <v>1.1161803186718779E-2</v>
      </c>
    </row>
    <row r="1343" spans="35:37" ht="11.25" customHeight="1" x14ac:dyDescent="0.2">
      <c r="AI1343" s="198" t="s">
        <v>135</v>
      </c>
      <c r="AJ1343" s="156">
        <f>_xll.qlCalendarAdvance("TARGET",AJ1342,AI1343,"mf")</f>
        <v>45146</v>
      </c>
      <c r="AK1343" s="201">
        <f>_xll.xlShmInterpRateFwd(curveName,AJ1343,,,AJ1344)</f>
        <v>1.1211679948245451E-2</v>
      </c>
    </row>
    <row r="1344" spans="35:37" ht="11.25" customHeight="1" x14ac:dyDescent="0.2">
      <c r="AI1344" s="198" t="s">
        <v>135</v>
      </c>
      <c r="AJ1344" s="156">
        <f>_xll.qlCalendarAdvance("TARGET",AJ1343,AI1344,"mf")</f>
        <v>45153</v>
      </c>
      <c r="AK1344" s="201">
        <f>_xll.xlShmInterpRateFwd(curveName,AJ1344,,,AJ1345)</f>
        <v>1.1261364822322643E-2</v>
      </c>
    </row>
    <row r="1345" spans="35:37" ht="11.25" customHeight="1" x14ac:dyDescent="0.2">
      <c r="AI1345" s="198" t="s">
        <v>135</v>
      </c>
      <c r="AJ1345" s="156">
        <f>_xll.qlCalendarAdvance("TARGET",AJ1344,AI1345,"mf")</f>
        <v>45160</v>
      </c>
      <c r="AK1345" s="201">
        <f>_xll.xlShmInterpRateFwd(curveName,AJ1345,,,AJ1346)</f>
        <v>1.1310855400637806E-2</v>
      </c>
    </row>
    <row r="1346" spans="35:37" ht="11.25" customHeight="1" x14ac:dyDescent="0.2">
      <c r="AI1346" s="198" t="s">
        <v>135</v>
      </c>
      <c r="AJ1346" s="156">
        <f>_xll.qlCalendarAdvance("TARGET",AJ1345,AI1346,"mf")</f>
        <v>45167</v>
      </c>
      <c r="AK1346" s="201">
        <f>_xll.xlShmInterpRateFwd(curveName,AJ1346,,,AJ1347)</f>
        <v>1.1360149274823881E-2</v>
      </c>
    </row>
    <row r="1347" spans="35:37" ht="11.25" customHeight="1" x14ac:dyDescent="0.2">
      <c r="AI1347" s="198" t="s">
        <v>135</v>
      </c>
      <c r="AJ1347" s="156">
        <f>_xll.qlCalendarAdvance("TARGET",AJ1346,AI1347,"mf")</f>
        <v>45174</v>
      </c>
      <c r="AK1347" s="201">
        <f>_xll.xlShmInterpRateFwd(curveName,AJ1347,,,AJ1348)</f>
        <v>1.140924403656372E-2</v>
      </c>
    </row>
    <row r="1348" spans="35:37" ht="11.25" customHeight="1" x14ac:dyDescent="0.2">
      <c r="AI1348" s="198" t="s">
        <v>135</v>
      </c>
      <c r="AJ1348" s="156">
        <f>_xll.qlCalendarAdvance("TARGET",AJ1347,AI1348,"mf")</f>
        <v>45181</v>
      </c>
      <c r="AK1348" s="201">
        <f>_xll.xlShmInterpRateFwd(curveName,AJ1348,,,AJ1349)</f>
        <v>1.1458137277486041E-2</v>
      </c>
    </row>
    <row r="1349" spans="35:37" ht="11.25" customHeight="1" x14ac:dyDescent="0.2">
      <c r="AI1349" s="198" t="s">
        <v>135</v>
      </c>
      <c r="AJ1349" s="156">
        <f>_xll.qlCalendarAdvance("TARGET",AJ1348,AI1349,"mf")</f>
        <v>45188</v>
      </c>
      <c r="AK1349" s="201">
        <f>_xll.xlShmInterpRateFwd(curveName,AJ1349,,,AJ1350)</f>
        <v>1.1506826589246668E-2</v>
      </c>
    </row>
    <row r="1350" spans="35:37" ht="11.25" customHeight="1" x14ac:dyDescent="0.2">
      <c r="AI1350" s="198" t="s">
        <v>135</v>
      </c>
      <c r="AJ1350" s="156">
        <f>_xll.qlCalendarAdvance("TARGET",AJ1349,AI1350,"mf")</f>
        <v>45195</v>
      </c>
      <c r="AK1350" s="201">
        <f>_xll.xlShmInterpRateFwd(curveName,AJ1350,,,AJ1351)</f>
        <v>1.1555309563470829E-2</v>
      </c>
    </row>
    <row r="1351" spans="35:37" ht="11.25" customHeight="1" x14ac:dyDescent="0.2">
      <c r="AI1351" s="198" t="s">
        <v>135</v>
      </c>
      <c r="AJ1351" s="156">
        <f>_xll.qlCalendarAdvance("TARGET",AJ1350,AI1351,"mf")</f>
        <v>45202</v>
      </c>
      <c r="AK1351" s="201">
        <f>_xll.xlShmInterpRateFwd(curveName,AJ1351,,,AJ1352)</f>
        <v>1.1603583791793867E-2</v>
      </c>
    </row>
    <row r="1352" spans="35:37" ht="11.25" customHeight="1" x14ac:dyDescent="0.2">
      <c r="AI1352" s="198" t="s">
        <v>135</v>
      </c>
      <c r="AJ1352" s="156">
        <f>_xll.qlCalendarAdvance("TARGET",AJ1351,AI1352,"mf")</f>
        <v>45209</v>
      </c>
      <c r="AK1352" s="201">
        <f>_xll.xlShmInterpRateFwd(curveName,AJ1352,,,AJ1353)</f>
        <v>1.1651646865832482E-2</v>
      </c>
    </row>
    <row r="1353" spans="35:37" ht="11.25" customHeight="1" x14ac:dyDescent="0.2">
      <c r="AI1353" s="198" t="s">
        <v>135</v>
      </c>
      <c r="AJ1353" s="156">
        <f>_xll.qlCalendarAdvance("TARGET",AJ1352,AI1353,"mf")</f>
        <v>45216</v>
      </c>
      <c r="AK1353" s="201">
        <f>_xll.xlShmInterpRateFwd(curveName,AJ1353,,,AJ1354)</f>
        <v>1.1699496377208095E-2</v>
      </c>
    </row>
    <row r="1354" spans="35:37" ht="11.25" customHeight="1" x14ac:dyDescent="0.2">
      <c r="AI1354" s="198" t="s">
        <v>135</v>
      </c>
      <c r="AJ1354" s="156">
        <f>_xll.qlCalendarAdvance("TARGET",AJ1353,AI1354,"mf")</f>
        <v>45223</v>
      </c>
      <c r="AK1354" s="201">
        <f>_xll.xlShmInterpRateFwd(curveName,AJ1354,,,AJ1355)</f>
        <v>1.1747129917518074E-2</v>
      </c>
    </row>
    <row r="1355" spans="35:37" ht="11.25" customHeight="1" x14ac:dyDescent="0.2">
      <c r="AI1355" s="198" t="s">
        <v>135</v>
      </c>
      <c r="AJ1355" s="156">
        <f>_xll.qlCalendarAdvance("TARGET",AJ1354,AI1355,"mf")</f>
        <v>45230</v>
      </c>
      <c r="AK1355" s="201">
        <f>_xll.xlShmInterpRateFwd(curveName,AJ1355,,,AJ1356)</f>
        <v>1.1794545078382276E-2</v>
      </c>
    </row>
    <row r="1356" spans="35:37" ht="11.25" customHeight="1" x14ac:dyDescent="0.2">
      <c r="AI1356" s="198" t="s">
        <v>135</v>
      </c>
      <c r="AJ1356" s="156">
        <f>_xll.qlCalendarAdvance("TARGET",AJ1355,AI1356,"mf")</f>
        <v>45237</v>
      </c>
      <c r="AK1356" s="201">
        <f>_xll.xlShmInterpRateFwd(curveName,AJ1356,,,AJ1357)</f>
        <v>1.1841739451396912E-2</v>
      </c>
    </row>
    <row r="1357" spans="35:37" ht="11.25" customHeight="1" x14ac:dyDescent="0.2">
      <c r="AI1357" s="198" t="s">
        <v>135</v>
      </c>
      <c r="AJ1357" s="156">
        <f>_xll.qlCalendarAdvance("TARGET",AJ1356,AI1357,"mf")</f>
        <v>45244</v>
      </c>
      <c r="AK1357" s="201">
        <f>_xll.xlShmInterpRateFwd(curveName,AJ1357,,,AJ1358)</f>
        <v>1.1888710628146334E-2</v>
      </c>
    </row>
    <row r="1358" spans="35:37" ht="11.25" customHeight="1" x14ac:dyDescent="0.2">
      <c r="AI1358" s="198" t="s">
        <v>135</v>
      </c>
      <c r="AJ1358" s="156">
        <f>_xll.qlCalendarAdvance("TARGET",AJ1357,AI1358,"mf")</f>
        <v>45251</v>
      </c>
      <c r="AK1358" s="201">
        <f>_xll.xlShmInterpRateFwd(curveName,AJ1358,,,AJ1359)</f>
        <v>1.1935456200214814E-2</v>
      </c>
    </row>
    <row r="1359" spans="35:37" ht="11.25" customHeight="1" x14ac:dyDescent="0.2">
      <c r="AI1359" s="198" t="s">
        <v>135</v>
      </c>
      <c r="AJ1359" s="156">
        <f>_xll.qlCalendarAdvance("TARGET",AJ1358,AI1359,"mf")</f>
        <v>45258</v>
      </c>
      <c r="AK1359" s="201">
        <f>_xll.xlShmInterpRateFwd(curveName,AJ1359,,,AJ1360)</f>
        <v>1.1981973759186767E-2</v>
      </c>
    </row>
    <row r="1360" spans="35:37" ht="11.25" customHeight="1" x14ac:dyDescent="0.2">
      <c r="AI1360" s="198" t="s">
        <v>135</v>
      </c>
      <c r="AJ1360" s="156">
        <f>_xll.qlCalendarAdvance("TARGET",AJ1359,AI1360,"mf")</f>
        <v>45265</v>
      </c>
      <c r="AK1360" s="201">
        <f>_xll.xlShmInterpRateFwd(curveName,AJ1360,,,AJ1361)</f>
        <v>1.2028260896635366E-2</v>
      </c>
    </row>
    <row r="1361" spans="35:37" ht="11.25" customHeight="1" x14ac:dyDescent="0.2">
      <c r="AI1361" s="198" t="s">
        <v>135</v>
      </c>
      <c r="AJ1361" s="156">
        <f>_xll.qlCalendarAdvance("TARGET",AJ1360,AI1361,"mf")</f>
        <v>45272</v>
      </c>
      <c r="AK1361" s="201">
        <f>_xll.xlShmInterpRateFwd(curveName,AJ1361,,,AJ1362)</f>
        <v>1.2074315204128548E-2</v>
      </c>
    </row>
    <row r="1362" spans="35:37" ht="11.25" customHeight="1" x14ac:dyDescent="0.2">
      <c r="AI1362" s="198" t="s">
        <v>135</v>
      </c>
      <c r="AJ1362" s="156">
        <f>_xll.qlCalendarAdvance("TARGET",AJ1361,AI1362,"mf")</f>
        <v>45279</v>
      </c>
      <c r="AK1362" s="201">
        <f>_xll.xlShmInterpRateFwd(curveName,AJ1362,,,AJ1363)</f>
        <v>1.2123596289446543E-2</v>
      </c>
    </row>
    <row r="1363" spans="35:37" ht="11.25" customHeight="1" x14ac:dyDescent="0.2">
      <c r="AI1363" s="198" t="s">
        <v>135</v>
      </c>
      <c r="AJ1363" s="156">
        <f>_xll.qlCalendarAdvance("TARGET",AJ1362,AI1363,"mf")</f>
        <v>45287</v>
      </c>
      <c r="AK1363" s="201">
        <f>_xll.xlShmInterpRateFwd(curveName,AJ1363,,,AJ1364)</f>
        <v>1.2172207787085739E-2</v>
      </c>
    </row>
    <row r="1364" spans="35:37" ht="11.25" customHeight="1" x14ac:dyDescent="0.2">
      <c r="AI1364" s="198" t="s">
        <v>135</v>
      </c>
      <c r="AJ1364" s="156">
        <f>_xll.qlCalendarAdvance("TARGET",AJ1363,AI1364,"mf")</f>
        <v>45294</v>
      </c>
      <c r="AK1364" s="201">
        <f>_xll.xlShmInterpRateFwd(curveName,AJ1364,,,AJ1365)</f>
        <v>1.2217514663859518E-2</v>
      </c>
    </row>
    <row r="1365" spans="35:37" ht="11.25" customHeight="1" x14ac:dyDescent="0.2">
      <c r="AI1365" s="198" t="s">
        <v>135</v>
      </c>
      <c r="AJ1365" s="156">
        <f>_xll.qlCalendarAdvance("TARGET",AJ1364,AI1365,"mf")</f>
        <v>45301</v>
      </c>
      <c r="AK1365" s="201">
        <f>_xll.xlShmInterpRateFwd(curveName,AJ1365,,,AJ1366)</f>
        <v>1.2262578732831391E-2</v>
      </c>
    </row>
    <row r="1366" spans="35:37" ht="11.25" customHeight="1" x14ac:dyDescent="0.2">
      <c r="AI1366" s="198" t="s">
        <v>135</v>
      </c>
      <c r="AJ1366" s="156">
        <f>_xll.qlCalendarAdvance("TARGET",AJ1365,AI1366,"mf")</f>
        <v>45308</v>
      </c>
      <c r="AK1366" s="201">
        <f>_xll.xlShmInterpRateFwd(curveName,AJ1366,,,AJ1367)</f>
        <v>1.2307397585556556E-2</v>
      </c>
    </row>
    <row r="1367" spans="35:37" ht="11.25" customHeight="1" x14ac:dyDescent="0.2">
      <c r="AI1367" s="198" t="s">
        <v>135</v>
      </c>
      <c r="AJ1367" s="156">
        <f>_xll.qlCalendarAdvance("TARGET",AJ1366,AI1367,"mf")</f>
        <v>45315</v>
      </c>
      <c r="AK1367" s="201">
        <f>_xll.xlShmInterpRateFwd(curveName,AJ1367,,,AJ1368)</f>
        <v>1.2351968813557353E-2</v>
      </c>
    </row>
    <row r="1368" spans="35:37" ht="11.25" customHeight="1" x14ac:dyDescent="0.2">
      <c r="AI1368" s="198" t="s">
        <v>135</v>
      </c>
      <c r="AJ1368" s="156">
        <f>_xll.qlCalendarAdvance("TARGET",AJ1367,AI1368,"mf")</f>
        <v>45322</v>
      </c>
      <c r="AK1368" s="201">
        <f>_xll.xlShmInterpRateFwd(curveName,AJ1368,,,AJ1369)</f>
        <v>1.2396290008381437E-2</v>
      </c>
    </row>
    <row r="1369" spans="35:37" ht="11.25" customHeight="1" x14ac:dyDescent="0.2">
      <c r="AI1369" s="198" t="s">
        <v>135</v>
      </c>
      <c r="AJ1369" s="156">
        <f>_xll.qlCalendarAdvance("TARGET",AJ1368,AI1369,"mf")</f>
        <v>45329</v>
      </c>
      <c r="AK1369" s="201">
        <f>_xll.xlShmInterpRateFwd(curveName,AJ1369,,,AJ1370)</f>
        <v>1.2440358761538274E-2</v>
      </c>
    </row>
    <row r="1370" spans="35:37" ht="11.25" customHeight="1" x14ac:dyDescent="0.2">
      <c r="AI1370" s="198" t="s">
        <v>135</v>
      </c>
      <c r="AJ1370" s="156">
        <f>_xll.qlCalendarAdvance("TARGET",AJ1369,AI1370,"mf")</f>
        <v>45336</v>
      </c>
      <c r="AK1370" s="201">
        <f>_xll.xlShmInterpRateFwd(curveName,AJ1370,,,AJ1371)</f>
        <v>1.2484172664574673E-2</v>
      </c>
    </row>
    <row r="1371" spans="35:37" ht="11.25" customHeight="1" x14ac:dyDescent="0.2">
      <c r="AI1371" s="198" t="s">
        <v>135</v>
      </c>
      <c r="AJ1371" s="156">
        <f>_xll.qlCalendarAdvance("TARGET",AJ1370,AI1371,"mf")</f>
        <v>45343</v>
      </c>
      <c r="AK1371" s="201">
        <f>_xll.xlShmInterpRateFwd(curveName,AJ1371,,,AJ1372)</f>
        <v>1.2527729308999739E-2</v>
      </c>
    </row>
    <row r="1372" spans="35:37" ht="11.25" customHeight="1" x14ac:dyDescent="0.2">
      <c r="AI1372" s="198" t="s">
        <v>135</v>
      </c>
      <c r="AJ1372" s="156">
        <f>_xll.qlCalendarAdvance("TARGET",AJ1371,AI1372,"mf")</f>
        <v>45350</v>
      </c>
      <c r="AK1372" s="201">
        <f>_xll.xlShmInterpRateFwd(curveName,AJ1372,,,AJ1373)</f>
        <v>1.2605467454227567E-2</v>
      </c>
    </row>
    <row r="1373" spans="35:37" ht="11.25" customHeight="1" x14ac:dyDescent="0.2">
      <c r="AI1373" s="198" t="s">
        <v>135</v>
      </c>
      <c r="AJ1373" s="156">
        <f>_xll.qlCalendarAdvance("TARGET",AJ1372,AI1373,"mf")</f>
        <v>45357</v>
      </c>
      <c r="AK1373" s="201">
        <f>_xll.xlShmInterpRateFwd(curveName,AJ1373,,,AJ1374)</f>
        <v>1.2614061188050448E-2</v>
      </c>
    </row>
    <row r="1374" spans="35:37" ht="11.25" customHeight="1" x14ac:dyDescent="0.2">
      <c r="AI1374" s="198" t="s">
        <v>135</v>
      </c>
      <c r="AJ1374" s="156">
        <f>_xll.qlCalendarAdvance("TARGET",AJ1373,AI1374,"mf")</f>
        <v>45364</v>
      </c>
      <c r="AK1374" s="201">
        <f>_xll.xlShmInterpRateFwd(curveName,AJ1374,,,AJ1375)</f>
        <v>1.2656831605704782E-2</v>
      </c>
    </row>
    <row r="1375" spans="35:37" ht="11.25" customHeight="1" x14ac:dyDescent="0.2">
      <c r="AI1375" s="198" t="s">
        <v>135</v>
      </c>
      <c r="AJ1375" s="156">
        <f>_xll.qlCalendarAdvance("TARGET",AJ1374,AI1375,"mf")</f>
        <v>45371</v>
      </c>
      <c r="AK1375" s="201">
        <f>_xll.xlShmInterpRateFwd(curveName,AJ1375,,,AJ1376)</f>
        <v>1.2699400651652683E-2</v>
      </c>
    </row>
    <row r="1376" spans="35:37" ht="11.25" customHeight="1" x14ac:dyDescent="0.2">
      <c r="AI1376" s="198" t="s">
        <v>135</v>
      </c>
      <c r="AJ1376" s="156">
        <f>_xll.qlCalendarAdvance("TARGET",AJ1375,AI1376,"mf")</f>
        <v>45378</v>
      </c>
      <c r="AK1376" s="201">
        <f>_xll.xlShmInterpRateFwd(curveName,AJ1376,,,AJ1377)</f>
        <v>1.2742029430074587E-2</v>
      </c>
    </row>
    <row r="1377" spans="35:37" ht="11.25" customHeight="1" x14ac:dyDescent="0.2">
      <c r="AI1377" s="198" t="s">
        <v>135</v>
      </c>
      <c r="AJ1377" s="156">
        <f>_xll.qlCalendarAdvance("TARGET",AJ1376,AI1377,"mf")</f>
        <v>45385</v>
      </c>
      <c r="AK1377" s="201">
        <f>_xll.xlShmInterpRateFwd(curveName,AJ1377,,,AJ1378)</f>
        <v>1.278478498346397E-2</v>
      </c>
    </row>
    <row r="1378" spans="35:37" ht="11.25" customHeight="1" x14ac:dyDescent="0.2">
      <c r="AI1378" s="198" t="s">
        <v>135</v>
      </c>
      <c r="AJ1378" s="156">
        <f>_xll.qlCalendarAdvance("TARGET",AJ1377,AI1378,"mf")</f>
        <v>45392</v>
      </c>
      <c r="AK1378" s="201">
        <f>_xll.xlShmInterpRateFwd(curveName,AJ1378,,,AJ1379)</f>
        <v>1.2827669190700912E-2</v>
      </c>
    </row>
    <row r="1379" spans="35:37" ht="11.25" customHeight="1" x14ac:dyDescent="0.2">
      <c r="AI1379" s="198" t="s">
        <v>135</v>
      </c>
      <c r="AJ1379" s="156">
        <f>_xll.qlCalendarAdvance("TARGET",AJ1378,AI1379,"mf")</f>
        <v>45399</v>
      </c>
      <c r="AK1379" s="201">
        <f>_xll.xlShmInterpRateFwd(curveName,AJ1379,,,AJ1380)</f>
        <v>1.287068393067973E-2</v>
      </c>
    </row>
    <row r="1380" spans="35:37" ht="11.25" customHeight="1" x14ac:dyDescent="0.2">
      <c r="AI1380" s="198" t="s">
        <v>135</v>
      </c>
      <c r="AJ1380" s="156">
        <f>_xll.qlCalendarAdvance("TARGET",AJ1379,AI1380,"mf")</f>
        <v>45406</v>
      </c>
      <c r="AK1380" s="201">
        <f>_xll.xlShmInterpRateFwd(curveName,AJ1380,,,AJ1381)</f>
        <v>1.2917148393373127E-2</v>
      </c>
    </row>
    <row r="1381" spans="35:37" ht="11.25" customHeight="1" x14ac:dyDescent="0.2">
      <c r="AI1381" s="198" t="s">
        <v>135</v>
      </c>
      <c r="AJ1381" s="156">
        <f>_xll.qlCalendarAdvance("TARGET",AJ1380,AI1381,"mf")</f>
        <v>45414</v>
      </c>
      <c r="AK1381" s="201">
        <f>_xll.xlShmInterpRateFwd(curveName,AJ1381,,,AJ1382)</f>
        <v>1.2963306659671473E-2</v>
      </c>
    </row>
    <row r="1382" spans="35:37" ht="11.25" customHeight="1" x14ac:dyDescent="0.2">
      <c r="AI1382" s="198" t="s">
        <v>135</v>
      </c>
      <c r="AJ1382" s="156">
        <f>_xll.qlCalendarAdvance("TARGET",AJ1381,AI1382,"mf")</f>
        <v>45421</v>
      </c>
      <c r="AK1382" s="201">
        <f>_xll.xlShmInterpRateFwd(curveName,AJ1382,,,AJ1383)</f>
        <v>1.3006743877433443E-2</v>
      </c>
    </row>
    <row r="1383" spans="35:37" ht="11.25" customHeight="1" x14ac:dyDescent="0.2">
      <c r="AI1383" s="198" t="s">
        <v>135</v>
      </c>
      <c r="AJ1383" s="156">
        <f>_xll.qlCalendarAdvance("TARGET",AJ1382,AI1383,"mf")</f>
        <v>45428</v>
      </c>
      <c r="AK1383" s="201">
        <f>_xll.xlShmInterpRateFwd(curveName,AJ1383,,,AJ1384)</f>
        <v>1.3050319411992455E-2</v>
      </c>
    </row>
    <row r="1384" spans="35:37" ht="11.25" customHeight="1" x14ac:dyDescent="0.2">
      <c r="AI1384" s="198" t="s">
        <v>135</v>
      </c>
      <c r="AJ1384" s="156">
        <f>_xll.qlCalendarAdvance("TARGET",AJ1383,AI1384,"mf")</f>
        <v>45435</v>
      </c>
      <c r="AK1384" s="201">
        <f>_xll.xlShmInterpRateFwd(curveName,AJ1384,,,AJ1385)</f>
        <v>1.3094035142253872E-2</v>
      </c>
    </row>
    <row r="1385" spans="35:37" ht="11.25" customHeight="1" x14ac:dyDescent="0.2">
      <c r="AI1385" s="198" t="s">
        <v>135</v>
      </c>
      <c r="AJ1385" s="156">
        <f>_xll.qlCalendarAdvance("TARGET",AJ1384,AI1385,"mf")</f>
        <v>45442</v>
      </c>
      <c r="AK1385" s="201">
        <f>_xll.xlShmInterpRateFwd(curveName,AJ1385,,,AJ1386)</f>
        <v>1.3137892947178422E-2</v>
      </c>
    </row>
    <row r="1386" spans="35:37" ht="11.25" customHeight="1" x14ac:dyDescent="0.2">
      <c r="AI1386" s="198" t="s">
        <v>135</v>
      </c>
      <c r="AJ1386" s="156">
        <f>_xll.qlCalendarAdvance("TARGET",AJ1385,AI1386,"mf")</f>
        <v>45449</v>
      </c>
      <c r="AK1386" s="201">
        <f>_xll.xlShmInterpRateFwd(curveName,AJ1386,,,AJ1387)</f>
        <v>1.3181894705678071E-2</v>
      </c>
    </row>
    <row r="1387" spans="35:37" ht="11.25" customHeight="1" x14ac:dyDescent="0.2">
      <c r="AI1387" s="198" t="s">
        <v>135</v>
      </c>
      <c r="AJ1387" s="156">
        <f>_xll.qlCalendarAdvance("TARGET",AJ1386,AI1387,"mf")</f>
        <v>45456</v>
      </c>
      <c r="AK1387" s="201">
        <f>_xll.xlShmInterpRateFwd(curveName,AJ1387,,,AJ1388)</f>
        <v>1.322604229671457E-2</v>
      </c>
    </row>
    <row r="1388" spans="35:37" ht="11.25" customHeight="1" x14ac:dyDescent="0.2">
      <c r="AI1388" s="198" t="s">
        <v>135</v>
      </c>
      <c r="AJ1388" s="156">
        <f>_xll.qlCalendarAdvance("TARGET",AJ1387,AI1388,"mf")</f>
        <v>45463</v>
      </c>
      <c r="AK1388" s="201">
        <f>_xll.xlShmInterpRateFwd(curveName,AJ1388,,,AJ1389)</f>
        <v>1.3270337599264824E-2</v>
      </c>
    </row>
    <row r="1389" spans="35:37" ht="11.25" customHeight="1" x14ac:dyDescent="0.2">
      <c r="AI1389" s="198" t="s">
        <v>135</v>
      </c>
      <c r="AJ1389" s="156">
        <f>_xll.qlCalendarAdvance("TARGET",AJ1388,AI1389,"mf")</f>
        <v>45470</v>
      </c>
      <c r="AK1389" s="201">
        <f>_xll.xlShmInterpRateFwd(curveName,AJ1389,,,AJ1390)</f>
        <v>1.3314782492257272E-2</v>
      </c>
    </row>
    <row r="1390" spans="35:37" ht="11.25" customHeight="1" x14ac:dyDescent="0.2">
      <c r="AI1390" s="198" t="s">
        <v>135</v>
      </c>
      <c r="AJ1390" s="156">
        <f>_xll.qlCalendarAdvance("TARGET",AJ1389,AI1390,"mf")</f>
        <v>45477</v>
      </c>
      <c r="AK1390" s="201">
        <f>_xll.xlShmInterpRateFwd(curveName,AJ1390,,,AJ1391)</f>
        <v>1.3359378854693628E-2</v>
      </c>
    </row>
    <row r="1391" spans="35:37" ht="11.25" customHeight="1" x14ac:dyDescent="0.2">
      <c r="AI1391" s="198" t="s">
        <v>135</v>
      </c>
      <c r="AJ1391" s="156">
        <f>_xll.qlCalendarAdvance("TARGET",AJ1390,AI1391,"mf")</f>
        <v>45484</v>
      </c>
      <c r="AK1391" s="201">
        <f>_xll.xlShmInterpRateFwd(curveName,AJ1391,,,AJ1392)</f>
        <v>1.3404128565538955E-2</v>
      </c>
    </row>
    <row r="1392" spans="35:37" ht="11.25" customHeight="1" x14ac:dyDescent="0.2">
      <c r="AI1392" s="198" t="s">
        <v>135</v>
      </c>
      <c r="AJ1392" s="156">
        <f>_xll.qlCalendarAdvance("TARGET",AJ1391,AI1392,"mf")</f>
        <v>45491</v>
      </c>
      <c r="AK1392" s="201">
        <f>_xll.xlShmInterpRateFwd(curveName,AJ1392,,,AJ1393)</f>
        <v>1.3449033503779677E-2</v>
      </c>
    </row>
    <row r="1393" spans="35:37" ht="11.25" customHeight="1" x14ac:dyDescent="0.2">
      <c r="AI1393" s="198" t="s">
        <v>135</v>
      </c>
      <c r="AJ1393" s="156">
        <f>_xll.qlCalendarAdvance("TARGET",AJ1392,AI1393,"mf")</f>
        <v>45498</v>
      </c>
      <c r="AK1393" s="201">
        <f>_xll.xlShmInterpRateFwd(curveName,AJ1393,,,AJ1394)</f>
        <v>1.3494095548423695E-2</v>
      </c>
    </row>
    <row r="1394" spans="35:37" ht="11.25" customHeight="1" x14ac:dyDescent="0.2">
      <c r="AI1394" s="198" t="s">
        <v>135</v>
      </c>
      <c r="AJ1394" s="156">
        <f>_xll.qlCalendarAdvance("TARGET",AJ1393,AI1394,"mf")</f>
        <v>45505</v>
      </c>
      <c r="AK1394" s="201">
        <f>_xll.xlShmInterpRateFwd(curveName,AJ1394,,,AJ1395)</f>
        <v>1.3539316578459965E-2</v>
      </c>
    </row>
    <row r="1395" spans="35:37" ht="11.25" customHeight="1" x14ac:dyDescent="0.2">
      <c r="AI1395" s="198" t="s">
        <v>135</v>
      </c>
      <c r="AJ1395" s="156">
        <f>_xll.qlCalendarAdvance("TARGET",AJ1394,AI1395,"mf")</f>
        <v>45512</v>
      </c>
      <c r="AK1395" s="201">
        <f>_xll.xlShmInterpRateFwd(curveName,AJ1395,,,AJ1396)</f>
        <v>1.3584698472904938E-2</v>
      </c>
    </row>
    <row r="1396" spans="35:37" ht="11.25" customHeight="1" x14ac:dyDescent="0.2">
      <c r="AI1396" s="198" t="s">
        <v>135</v>
      </c>
      <c r="AJ1396" s="156">
        <f>_xll.qlCalendarAdvance("TARGET",AJ1395,AI1396,"mf")</f>
        <v>45519</v>
      </c>
      <c r="AK1396" s="201">
        <f>_xll.xlShmInterpRateFwd(curveName,AJ1396,,,AJ1397)</f>
        <v>1.3630243110785303E-2</v>
      </c>
    </row>
    <row r="1397" spans="35:37" ht="11.25" customHeight="1" x14ac:dyDescent="0.2">
      <c r="AI1397" s="198" t="s">
        <v>135</v>
      </c>
      <c r="AJ1397" s="156">
        <f>_xll.qlCalendarAdvance("TARGET",AJ1396,AI1397,"mf")</f>
        <v>45526</v>
      </c>
      <c r="AK1397" s="201">
        <f>_xll.xlShmInterpRateFwd(curveName,AJ1397,,,AJ1398)</f>
        <v>1.3675952371120724E-2</v>
      </c>
    </row>
    <row r="1398" spans="35:37" ht="11.25" customHeight="1" x14ac:dyDescent="0.2">
      <c r="AI1398" s="198" t="s">
        <v>135</v>
      </c>
      <c r="AJ1398" s="156">
        <f>_xll.qlCalendarAdvance("TARGET",AJ1397,AI1398,"mf")</f>
        <v>45533</v>
      </c>
      <c r="AK1398" s="201">
        <f>_xll.xlShmInterpRateFwd(curveName,AJ1398,,,AJ1399)</f>
        <v>1.3721828132947131E-2</v>
      </c>
    </row>
    <row r="1399" spans="35:37" ht="11.25" customHeight="1" x14ac:dyDescent="0.2">
      <c r="AI1399" s="198" t="s">
        <v>135</v>
      </c>
      <c r="AJ1399" s="156">
        <f>_xll.qlCalendarAdvance("TARGET",AJ1398,AI1399,"mf")</f>
        <v>45540</v>
      </c>
      <c r="AK1399" s="201">
        <f>_xll.xlShmInterpRateFwd(curveName,AJ1399,,,AJ1400)</f>
        <v>1.3767872275311044E-2</v>
      </c>
    </row>
    <row r="1400" spans="35:37" ht="11.25" customHeight="1" x14ac:dyDescent="0.2">
      <c r="AI1400" s="198" t="s">
        <v>135</v>
      </c>
      <c r="AJ1400" s="156">
        <f>_xll.qlCalendarAdvance("TARGET",AJ1399,AI1400,"mf")</f>
        <v>45547</v>
      </c>
      <c r="AK1400" s="201">
        <f>_xll.xlShmInterpRateFwd(curveName,AJ1400,,,AJ1401)</f>
        <v>1.381408667725811E-2</v>
      </c>
    </row>
    <row r="1401" spans="35:37" ht="11.25" customHeight="1" x14ac:dyDescent="0.2">
      <c r="AI1401" s="198" t="s">
        <v>135</v>
      </c>
      <c r="AJ1401" s="156">
        <f>_xll.qlCalendarAdvance("TARGET",AJ1400,AI1401,"mf")</f>
        <v>45554</v>
      </c>
      <c r="AK1401" s="201">
        <f>_xll.xlShmInterpRateFwd(curveName,AJ1401,,,AJ1402)</f>
        <v>1.38604732178506E-2</v>
      </c>
    </row>
    <row r="1402" spans="35:37" ht="11.25" customHeight="1" x14ac:dyDescent="0.2">
      <c r="AI1402" s="198" t="s">
        <v>135</v>
      </c>
      <c r="AJ1402" s="156">
        <f>_xll.qlCalendarAdvance("TARGET",AJ1401,AI1402,"mf")</f>
        <v>45561</v>
      </c>
      <c r="AK1402" s="201">
        <f>_xll.xlShmInterpRateFwd(curveName,AJ1402,,,AJ1403)</f>
        <v>1.3907033776173328E-2</v>
      </c>
    </row>
    <row r="1403" spans="35:37" ht="11.25" customHeight="1" x14ac:dyDescent="0.2">
      <c r="AI1403" s="198" t="s">
        <v>135</v>
      </c>
      <c r="AJ1403" s="156">
        <f>_xll.qlCalendarAdvance("TARGET",AJ1402,AI1403,"mf")</f>
        <v>45568</v>
      </c>
      <c r="AK1403" s="201">
        <f>_xll.xlShmInterpRateFwd(curveName,AJ1403,,,AJ1404)</f>
        <v>1.3953770231281647E-2</v>
      </c>
    </row>
    <row r="1404" spans="35:37" ht="11.25" customHeight="1" x14ac:dyDescent="0.2">
      <c r="AI1404" s="198" t="s">
        <v>135</v>
      </c>
      <c r="AJ1404" s="156">
        <f>_xll.qlCalendarAdvance("TARGET",AJ1403,AI1404,"mf")</f>
        <v>45575</v>
      </c>
      <c r="AK1404" s="201">
        <f>_xll.xlShmInterpRateFwd(curveName,AJ1404,,,AJ1405)</f>
        <v>1.4000684462271068E-2</v>
      </c>
    </row>
    <row r="1405" spans="35:37" ht="11.25" customHeight="1" x14ac:dyDescent="0.2">
      <c r="AI1405" s="198" t="s">
        <v>135</v>
      </c>
      <c r="AJ1405" s="156">
        <f>_xll.qlCalendarAdvance("TARGET",AJ1404,AI1405,"mf")</f>
        <v>45582</v>
      </c>
      <c r="AK1405" s="201">
        <f>_xll.xlShmInterpRateFwd(curveName,AJ1405,,,AJ1406)</f>
        <v>1.4047778348231075E-2</v>
      </c>
    </row>
    <row r="1406" spans="35:37" ht="11.25" customHeight="1" x14ac:dyDescent="0.2">
      <c r="AI1406" s="198" t="s">
        <v>135</v>
      </c>
      <c r="AJ1406" s="156">
        <f>_xll.qlCalendarAdvance("TARGET",AJ1405,AI1406,"mf")</f>
        <v>45589</v>
      </c>
      <c r="AK1406" s="201">
        <f>_xll.xlShmInterpRateFwd(curveName,AJ1406,,,AJ1407)</f>
        <v>1.4095053768274184E-2</v>
      </c>
    </row>
    <row r="1407" spans="35:37" ht="11.25" customHeight="1" x14ac:dyDescent="0.2">
      <c r="AI1407" s="198" t="s">
        <v>135</v>
      </c>
      <c r="AJ1407" s="156">
        <f>_xll.qlCalendarAdvance("TARGET",AJ1406,AI1407,"mf")</f>
        <v>45596</v>
      </c>
      <c r="AK1407" s="201">
        <f>_xll.xlShmInterpRateFwd(curveName,AJ1407,,,AJ1408)</f>
        <v>1.4142512601501348E-2</v>
      </c>
    </row>
    <row r="1408" spans="35:37" ht="11.25" customHeight="1" x14ac:dyDescent="0.2">
      <c r="AI1408" s="198" t="s">
        <v>135</v>
      </c>
      <c r="AJ1408" s="156">
        <f>_xll.qlCalendarAdvance("TARGET",AJ1407,AI1408,"mf")</f>
        <v>45603</v>
      </c>
      <c r="AK1408" s="201">
        <f>_xll.xlShmInterpRateFwd(curveName,AJ1408,,,AJ1409)</f>
        <v>1.419015672703103E-2</v>
      </c>
    </row>
    <row r="1409" spans="35:37" ht="11.25" customHeight="1" x14ac:dyDescent="0.2">
      <c r="AI1409" s="198" t="s">
        <v>135</v>
      </c>
      <c r="AJ1409" s="156">
        <f>_xll.qlCalendarAdvance("TARGET",AJ1408,AI1409,"mf")</f>
        <v>45610</v>
      </c>
      <c r="AK1409" s="201">
        <f>_xll.xlShmInterpRateFwd(curveName,AJ1409,,,AJ1410)</f>
        <v>1.4237988024016723E-2</v>
      </c>
    </row>
    <row r="1410" spans="35:37" ht="11.25" customHeight="1" x14ac:dyDescent="0.2">
      <c r="AI1410" s="198" t="s">
        <v>135</v>
      </c>
      <c r="AJ1410" s="156">
        <f>_xll.qlCalendarAdvance("TARGET",AJ1409,AI1410,"mf")</f>
        <v>45617</v>
      </c>
      <c r="AK1410" s="201">
        <f>_xll.xlShmInterpRateFwd(curveName,AJ1410,,,AJ1411)</f>
        <v>1.4286008371560193E-2</v>
      </c>
    </row>
    <row r="1411" spans="35:37" ht="11.25" customHeight="1" x14ac:dyDescent="0.2">
      <c r="AI1411" s="198" t="s">
        <v>135</v>
      </c>
      <c r="AJ1411" s="156">
        <f>_xll.qlCalendarAdvance("TARGET",AJ1410,AI1411,"mf")</f>
        <v>45624</v>
      </c>
      <c r="AK1411" s="201">
        <f>_xll.xlShmInterpRateFwd(curveName,AJ1411,,,AJ1412)</f>
        <v>1.4334219648839056E-2</v>
      </c>
    </row>
    <row r="1412" spans="35:37" ht="11.25" customHeight="1" x14ac:dyDescent="0.2">
      <c r="AI1412" s="198" t="s">
        <v>135</v>
      </c>
      <c r="AJ1412" s="156">
        <f>_xll.qlCalendarAdvance("TARGET",AJ1411,AI1412,"mf")</f>
        <v>45631</v>
      </c>
      <c r="AK1412" s="201">
        <f>_xll.xlShmInterpRateFwd(curveName,AJ1412,,,AJ1413)</f>
        <v>1.4382623734979469E-2</v>
      </c>
    </row>
    <row r="1413" spans="35:37" ht="11.25" customHeight="1" x14ac:dyDescent="0.2">
      <c r="AI1413" s="198" t="s">
        <v>135</v>
      </c>
      <c r="AJ1413" s="156">
        <f>_xll.qlCalendarAdvance("TARGET",AJ1412,AI1413,"mf")</f>
        <v>45638</v>
      </c>
      <c r="AK1413" s="201">
        <f>_xll.xlShmInterpRateFwd(curveName,AJ1413,,,AJ1414)</f>
        <v>1.4431222509183706E-2</v>
      </c>
    </row>
    <row r="1414" spans="35:37" ht="11.25" customHeight="1" x14ac:dyDescent="0.2">
      <c r="AI1414" s="198" t="s">
        <v>135</v>
      </c>
      <c r="AJ1414" s="156">
        <f>_xll.qlCalendarAdvance("TARGET",AJ1413,AI1414,"mf")</f>
        <v>45645</v>
      </c>
      <c r="AK1414" s="201">
        <f>_xll.xlShmInterpRateFwd(curveName,AJ1414,,,AJ1415)</f>
        <v>1.4483800672127492E-2</v>
      </c>
    </row>
    <row r="1415" spans="35:37" ht="11.25" customHeight="1" x14ac:dyDescent="0.2">
      <c r="AI1415" s="198" t="s">
        <v>135</v>
      </c>
      <c r="AJ1415" s="156">
        <f>_xll.qlCalendarAdvance("TARGET",AJ1414,AI1415,"mf")</f>
        <v>45653</v>
      </c>
      <c r="AK1415" s="201">
        <f>_xll.xlShmInterpRateFwd(curveName,AJ1415,,,AJ1416)</f>
        <v>1.45360270602315E-2</v>
      </c>
    </row>
    <row r="1416" spans="35:37" ht="11.25" customHeight="1" x14ac:dyDescent="0.2">
      <c r="AI1416" s="198" t="s">
        <v>135</v>
      </c>
      <c r="AJ1416" s="156">
        <f>_xll.qlCalendarAdvance("TARGET",AJ1415,AI1416,"mf")</f>
        <v>45660</v>
      </c>
      <c r="AK1416" s="201">
        <f>_xll.xlShmInterpRateFwd(curveName,AJ1416,,,AJ1417)</f>
        <v>1.4585249944985104E-2</v>
      </c>
    </row>
    <row r="1417" spans="35:37" ht="11.25" customHeight="1" x14ac:dyDescent="0.2">
      <c r="AI1417" s="198" t="s">
        <v>135</v>
      </c>
      <c r="AJ1417" s="156">
        <f>_xll.qlCalendarAdvance("TARGET",AJ1416,AI1417,"mf")</f>
        <v>45667</v>
      </c>
      <c r="AK1417" s="201">
        <f>_xll.xlShmInterpRateFwd(curveName,AJ1417,,,AJ1418)</f>
        <v>1.4634675302985498E-2</v>
      </c>
    </row>
    <row r="1418" spans="35:37" ht="11.25" customHeight="1" x14ac:dyDescent="0.2">
      <c r="AI1418" s="198" t="s">
        <v>135</v>
      </c>
      <c r="AJ1418" s="156">
        <f>_xll.qlCalendarAdvance("TARGET",AJ1417,AI1418,"mf")</f>
        <v>45674</v>
      </c>
      <c r="AK1418" s="201">
        <f>_xll.xlShmInterpRateFwd(curveName,AJ1418,,,AJ1419)</f>
        <v>1.4684305013472839E-2</v>
      </c>
    </row>
    <row r="1419" spans="35:37" ht="11.25" customHeight="1" x14ac:dyDescent="0.2">
      <c r="AI1419" s="198" t="s">
        <v>135</v>
      </c>
      <c r="AJ1419" s="156">
        <f>_xll.qlCalendarAdvance("TARGET",AJ1418,AI1419,"mf")</f>
        <v>45681</v>
      </c>
      <c r="AK1419" s="201">
        <f>_xll.xlShmInterpRateFwd(curveName,AJ1419,,,AJ1420)</f>
        <v>1.4734140955631064E-2</v>
      </c>
    </row>
    <row r="1420" spans="35:37" ht="11.25" customHeight="1" x14ac:dyDescent="0.2">
      <c r="AI1420" s="198" t="s">
        <v>135</v>
      </c>
      <c r="AJ1420" s="156">
        <f>_xll.qlCalendarAdvance("TARGET",AJ1419,AI1420,"mf")</f>
        <v>45688</v>
      </c>
      <c r="AK1420" s="201">
        <f>_xll.xlShmInterpRateFwd(curveName,AJ1420,,,AJ1421)</f>
        <v>1.478418500872704E-2</v>
      </c>
    </row>
    <row r="1421" spans="35:37" ht="11.25" customHeight="1" x14ac:dyDescent="0.2">
      <c r="AI1421" s="198" t="s">
        <v>135</v>
      </c>
      <c r="AJ1421" s="156">
        <f>_xll.qlCalendarAdvance("TARGET",AJ1420,AI1421,"mf")</f>
        <v>45695</v>
      </c>
      <c r="AK1421" s="201">
        <f>_xll.xlShmInterpRateFwd(curveName,AJ1421,,,AJ1422)</f>
        <v>1.4834439051965919E-2</v>
      </c>
    </row>
    <row r="1422" spans="35:37" ht="11.25" customHeight="1" x14ac:dyDescent="0.2">
      <c r="AI1422" s="198" t="s">
        <v>135</v>
      </c>
      <c r="AJ1422" s="156">
        <f>_xll.qlCalendarAdvance("TARGET",AJ1421,AI1422,"mf")</f>
        <v>45702</v>
      </c>
      <c r="AK1422" s="201">
        <f>_xll.xlShmInterpRateFwd(curveName,AJ1422,,,AJ1423)</f>
        <v>1.4884904964641874E-2</v>
      </c>
    </row>
    <row r="1423" spans="35:37" ht="11.25" customHeight="1" x14ac:dyDescent="0.2">
      <c r="AI1423" s="198" t="s">
        <v>135</v>
      </c>
      <c r="AJ1423" s="156">
        <f>_xll.qlCalendarAdvance("TARGET",AJ1422,AI1423,"mf")</f>
        <v>45709</v>
      </c>
      <c r="AK1423" s="201">
        <f>_xll.xlShmInterpRateFwd(curveName,AJ1423,,,AJ1424)</f>
        <v>1.4935584625981871E-2</v>
      </c>
    </row>
    <row r="1424" spans="35:37" ht="11.25" customHeight="1" x14ac:dyDescent="0.2">
      <c r="AI1424" s="198" t="s">
        <v>135</v>
      </c>
      <c r="AJ1424" s="156">
        <f>_xll.qlCalendarAdvance("TARGET",AJ1423,AI1424,"mf")</f>
        <v>45716</v>
      </c>
      <c r="AK1424" s="201">
        <f>_xll.xlShmInterpRateFwd(curveName,AJ1424,,,AJ1425)</f>
        <v>1.4986479915273248E-2</v>
      </c>
    </row>
    <row r="1425" spans="35:37" ht="11.25" customHeight="1" x14ac:dyDescent="0.2">
      <c r="AI1425" s="198" t="s">
        <v>135</v>
      </c>
      <c r="AJ1425" s="156">
        <f>_xll.qlCalendarAdvance("TARGET",AJ1424,AI1425,"mf")</f>
        <v>45723</v>
      </c>
      <c r="AK1425" s="201">
        <f>_xll.xlShmInterpRateFwd(curveName,AJ1425,,,AJ1426)</f>
        <v>1.5037592711800149E-2</v>
      </c>
    </row>
    <row r="1426" spans="35:37" ht="11.25" customHeight="1" x14ac:dyDescent="0.2">
      <c r="AI1426" s="198" t="s">
        <v>135</v>
      </c>
      <c r="AJ1426" s="156">
        <f>_xll.qlCalendarAdvance("TARGET",AJ1425,AI1426,"mf")</f>
        <v>45730</v>
      </c>
      <c r="AK1426" s="201">
        <f>_xll.xlShmInterpRateFwd(curveName,AJ1426,,,AJ1427)</f>
        <v>1.508892459587626E-2</v>
      </c>
    </row>
    <row r="1427" spans="35:37" ht="11.25" customHeight="1" x14ac:dyDescent="0.2">
      <c r="AI1427" s="198" t="s">
        <v>135</v>
      </c>
      <c r="AJ1427" s="156">
        <f>_xll.qlCalendarAdvance("TARGET",AJ1426,AI1427,"mf")</f>
        <v>45737</v>
      </c>
      <c r="AK1427" s="201">
        <f>_xll.xlShmInterpRateFwd(curveName,AJ1427,,,AJ1428)</f>
        <v>1.5140325206727005E-2</v>
      </c>
    </row>
    <row r="1428" spans="35:37" ht="11.25" customHeight="1" x14ac:dyDescent="0.2">
      <c r="AI1428" s="198" t="s">
        <v>135</v>
      </c>
      <c r="AJ1428" s="156">
        <f>_xll.qlCalendarAdvance("TARGET",AJ1427,AI1428,"mf")</f>
        <v>45744</v>
      </c>
      <c r="AK1428" s="201">
        <f>_xll.xlShmInterpRateFwd(curveName,AJ1428,,,AJ1429)</f>
        <v>1.5191394541195056E-2</v>
      </c>
    </row>
    <row r="1429" spans="35:37" ht="11.25" customHeight="1" x14ac:dyDescent="0.2">
      <c r="AI1429" s="198" t="s">
        <v>135</v>
      </c>
      <c r="AJ1429" s="156">
        <f>_xll.qlCalendarAdvance("TARGET",AJ1428,AI1429,"mf")</f>
        <v>45751</v>
      </c>
      <c r="AK1429" s="201">
        <f>_xll.xlShmInterpRateFwd(curveName,AJ1429,,,AJ1430)</f>
        <v>1.5242064169157415E-2</v>
      </c>
    </row>
    <row r="1430" spans="35:37" ht="11.25" customHeight="1" x14ac:dyDescent="0.2">
      <c r="AI1430" s="198" t="s">
        <v>135</v>
      </c>
      <c r="AJ1430" s="156">
        <f>_xll.qlCalendarAdvance("TARGET",AJ1429,AI1430,"mf")</f>
        <v>45758</v>
      </c>
      <c r="AK1430" s="201">
        <f>_xll.xlShmInterpRateFwd(curveName,AJ1430,,,AJ1431)</f>
        <v>1.5307875760205144E-2</v>
      </c>
    </row>
    <row r="1431" spans="35:37" ht="11.25" customHeight="1" x14ac:dyDescent="0.2">
      <c r="AI1431" s="198" t="s">
        <v>135</v>
      </c>
      <c r="AJ1431" s="156">
        <f>_xll.qlCalendarAdvance("TARGET",AJ1430,AI1431,"mf")</f>
        <v>45769</v>
      </c>
      <c r="AK1431" s="201">
        <f>_xll.xlShmInterpRateFwd(curveName,AJ1431,,,AJ1432)</f>
        <v>1.5370494065130871E-2</v>
      </c>
    </row>
    <row r="1432" spans="35:37" ht="11.25" customHeight="1" x14ac:dyDescent="0.2">
      <c r="AI1432" s="198" t="s">
        <v>135</v>
      </c>
      <c r="AJ1432" s="156">
        <f>_xll.qlCalendarAdvance("TARGET",AJ1431,AI1432,"mf")</f>
        <v>45776</v>
      </c>
      <c r="AK1432" s="201">
        <f>_xll.xlShmInterpRateFwd(curveName,AJ1432,,,AJ1433)</f>
        <v>1.5419703449418993E-2</v>
      </c>
    </row>
    <row r="1433" spans="35:37" ht="11.25" customHeight="1" x14ac:dyDescent="0.2">
      <c r="AI1433" s="198" t="s">
        <v>135</v>
      </c>
      <c r="AJ1433" s="156">
        <f>_xll.qlCalendarAdvance("TARGET",AJ1432,AI1433,"mf")</f>
        <v>45783</v>
      </c>
      <c r="AK1433" s="201">
        <f>_xll.xlShmInterpRateFwd(curveName,AJ1433,,,AJ1434)</f>
        <v>1.546849480371864E-2</v>
      </c>
    </row>
    <row r="1434" spans="35:37" ht="11.25" customHeight="1" x14ac:dyDescent="0.2">
      <c r="AI1434" s="198" t="s">
        <v>135</v>
      </c>
      <c r="AJ1434" s="156">
        <f>_xll.qlCalendarAdvance("TARGET",AJ1433,AI1434,"mf")</f>
        <v>45790</v>
      </c>
      <c r="AK1434" s="201">
        <f>_xll.xlShmInterpRateFwd(curveName,AJ1434,,,AJ1435)</f>
        <v>1.5516864119747014E-2</v>
      </c>
    </row>
    <row r="1435" spans="35:37" ht="11.25" customHeight="1" x14ac:dyDescent="0.2">
      <c r="AI1435" s="198" t="s">
        <v>135</v>
      </c>
      <c r="AJ1435" s="156">
        <f>_xll.qlCalendarAdvance("TARGET",AJ1434,AI1435,"mf")</f>
        <v>45797</v>
      </c>
      <c r="AK1435" s="201">
        <f>_xll.xlShmInterpRateFwd(curveName,AJ1435,,,AJ1436)</f>
        <v>1.5564807389217755E-2</v>
      </c>
    </row>
    <row r="1436" spans="35:37" ht="11.25" customHeight="1" x14ac:dyDescent="0.2">
      <c r="AI1436" s="198" t="s">
        <v>135</v>
      </c>
      <c r="AJ1436" s="156">
        <f>_xll.qlCalendarAdvance("TARGET",AJ1435,AI1436,"mf")</f>
        <v>45804</v>
      </c>
      <c r="AK1436" s="201">
        <f>_xll.xlShmInterpRateFwd(curveName,AJ1436,,,AJ1437)</f>
        <v>1.5612320603847363E-2</v>
      </c>
    </row>
    <row r="1437" spans="35:37" ht="11.25" customHeight="1" x14ac:dyDescent="0.2">
      <c r="AI1437" s="198" t="s">
        <v>135</v>
      </c>
      <c r="AJ1437" s="156">
        <f>_xll.qlCalendarAdvance("TARGET",AJ1436,AI1437,"mf")</f>
        <v>45811</v>
      </c>
      <c r="AK1437" s="201">
        <f>_xll.xlShmInterpRateFwd(curveName,AJ1437,,,AJ1438)</f>
        <v>1.5659399755350082E-2</v>
      </c>
    </row>
    <row r="1438" spans="35:37" ht="11.25" customHeight="1" x14ac:dyDescent="0.2">
      <c r="AI1438" s="198" t="s">
        <v>135</v>
      </c>
      <c r="AJ1438" s="156">
        <f>_xll.qlCalendarAdvance("TARGET",AJ1437,AI1438,"mf")</f>
        <v>45818</v>
      </c>
      <c r="AK1438" s="201">
        <f>_xll.xlShmInterpRateFwd(curveName,AJ1438,,,AJ1439)</f>
        <v>1.5706040835421185E-2</v>
      </c>
    </row>
    <row r="1439" spans="35:37" ht="11.25" customHeight="1" x14ac:dyDescent="0.2">
      <c r="AI1439" s="198" t="s">
        <v>135</v>
      </c>
      <c r="AJ1439" s="156">
        <f>_xll.qlCalendarAdvance("TARGET",AJ1438,AI1439,"mf")</f>
        <v>45825</v>
      </c>
      <c r="AK1439" s="201">
        <f>_xll.xlShmInterpRateFwd(curveName,AJ1439,,,AJ1440)</f>
        <v>1.5752239835766596E-2</v>
      </c>
    </row>
    <row r="1440" spans="35:37" ht="11.25" customHeight="1" x14ac:dyDescent="0.2">
      <c r="AI1440" s="198" t="s">
        <v>135</v>
      </c>
      <c r="AJ1440" s="156">
        <f>_xll.qlCalendarAdvance("TARGET",AJ1439,AI1440,"mf")</f>
        <v>45832</v>
      </c>
      <c r="AK1440" s="201">
        <f>_xll.xlShmInterpRateFwd(curveName,AJ1440,,,AJ1441)</f>
        <v>1.5797992748063028E-2</v>
      </c>
    </row>
    <row r="1441" spans="35:37" ht="11.25" customHeight="1" x14ac:dyDescent="0.2">
      <c r="AI1441" s="198" t="s">
        <v>135</v>
      </c>
      <c r="AJ1441" s="156">
        <f>_xll.qlCalendarAdvance("TARGET",AJ1440,AI1441,"mf")</f>
        <v>45839</v>
      </c>
      <c r="AK1441" s="201">
        <f>_xll.xlShmInterpRateFwd(curveName,AJ1441,,,AJ1442)</f>
        <v>1.5843295564033969E-2</v>
      </c>
    </row>
    <row r="1442" spans="35:37" ht="11.25" customHeight="1" x14ac:dyDescent="0.2">
      <c r="AI1442" s="198" t="s">
        <v>135</v>
      </c>
      <c r="AJ1442" s="156">
        <f>_xll.qlCalendarAdvance("TARGET",AJ1441,AI1442,"mf")</f>
        <v>45846</v>
      </c>
      <c r="AK1442" s="201">
        <f>_xll.xlShmInterpRateFwd(curveName,AJ1442,,,AJ1443)</f>
        <v>1.5888144275357688E-2</v>
      </c>
    </row>
    <row r="1443" spans="35:37" ht="11.25" customHeight="1" x14ac:dyDescent="0.2">
      <c r="AI1443" s="198" t="s">
        <v>135</v>
      </c>
      <c r="AJ1443" s="156">
        <f>_xll.qlCalendarAdvance("TARGET",AJ1442,AI1443,"mf")</f>
        <v>45853</v>
      </c>
      <c r="AK1443" s="201">
        <f>_xll.xlShmInterpRateFwd(curveName,AJ1443,,,AJ1444)</f>
        <v>1.593253487373163E-2</v>
      </c>
    </row>
    <row r="1444" spans="35:37" ht="11.25" customHeight="1" x14ac:dyDescent="0.2">
      <c r="AI1444" s="198" t="s">
        <v>135</v>
      </c>
      <c r="AJ1444" s="156">
        <f>_xll.qlCalendarAdvance("TARGET",AJ1443,AI1444,"mf")</f>
        <v>45860</v>
      </c>
      <c r="AK1444" s="201">
        <f>_xll.xlShmInterpRateFwd(curveName,AJ1444,,,AJ1445)</f>
        <v>1.5976463350826812E-2</v>
      </c>
    </row>
    <row r="1445" spans="35:37" ht="11.25" customHeight="1" x14ac:dyDescent="0.2">
      <c r="AI1445" s="198" t="s">
        <v>135</v>
      </c>
      <c r="AJ1445" s="156">
        <f>_xll.qlCalendarAdvance("TARGET",AJ1444,AI1445,"mf")</f>
        <v>45867</v>
      </c>
      <c r="AK1445" s="201">
        <f>_xll.xlShmInterpRateFwd(curveName,AJ1445,,,AJ1446)</f>
        <v>1.6019925698352224E-2</v>
      </c>
    </row>
    <row r="1446" spans="35:37" ht="11.25" customHeight="1" x14ac:dyDescent="0.2">
      <c r="AI1446" s="198" t="s">
        <v>135</v>
      </c>
      <c r="AJ1446" s="156">
        <f>_xll.qlCalendarAdvance("TARGET",AJ1445,AI1446,"mf")</f>
        <v>45874</v>
      </c>
      <c r="AK1446" s="201">
        <f>_xll.xlShmInterpRateFwd(curveName,AJ1446,,,AJ1447)</f>
        <v>1.6062917907980236E-2</v>
      </c>
    </row>
    <row r="1447" spans="35:37" ht="11.25" customHeight="1" x14ac:dyDescent="0.2">
      <c r="AI1447" s="198" t="s">
        <v>135</v>
      </c>
      <c r="AJ1447" s="156">
        <f>_xll.qlCalendarAdvance("TARGET",AJ1446,AI1447,"mf")</f>
        <v>45881</v>
      </c>
      <c r="AK1447" s="201">
        <f>_xll.xlShmInterpRateFwd(curveName,AJ1447,,,AJ1448)</f>
        <v>1.6105435971399462E-2</v>
      </c>
    </row>
    <row r="1448" spans="35:37" ht="11.25" customHeight="1" x14ac:dyDescent="0.2">
      <c r="AI1448" s="198" t="s">
        <v>135</v>
      </c>
      <c r="AJ1448" s="156">
        <f>_xll.qlCalendarAdvance("TARGET",AJ1447,AI1448,"mf")</f>
        <v>45888</v>
      </c>
      <c r="AK1448" s="201">
        <f>_xll.xlShmInterpRateFwd(curveName,AJ1448,,,AJ1449)</f>
        <v>1.6147475880309695E-2</v>
      </c>
    </row>
    <row r="1449" spans="35:37" ht="11.25" customHeight="1" x14ac:dyDescent="0.2">
      <c r="AI1449" s="198" t="s">
        <v>135</v>
      </c>
      <c r="AJ1449" s="156">
        <f>_xll.qlCalendarAdvance("TARGET",AJ1448,AI1449,"mf")</f>
        <v>45895</v>
      </c>
      <c r="AK1449" s="201">
        <f>_xll.xlShmInterpRateFwd(curveName,AJ1449,,,AJ1450)</f>
        <v>1.6189033626370492E-2</v>
      </c>
    </row>
    <row r="1450" spans="35:37" ht="11.25" customHeight="1" x14ac:dyDescent="0.2">
      <c r="AI1450" s="198" t="s">
        <v>135</v>
      </c>
      <c r="AJ1450" s="156">
        <f>_xll.qlCalendarAdvance("TARGET",AJ1449,AI1450,"mf")</f>
        <v>45902</v>
      </c>
      <c r="AK1450" s="201">
        <f>_xll.xlShmInterpRateFwd(curveName,AJ1450,,,AJ1451)</f>
        <v>1.6230105201294604E-2</v>
      </c>
    </row>
    <row r="1451" spans="35:37" ht="11.25" customHeight="1" x14ac:dyDescent="0.2">
      <c r="AI1451" s="198" t="s">
        <v>135</v>
      </c>
      <c r="AJ1451" s="156">
        <f>_xll.qlCalendarAdvance("TARGET",AJ1450,AI1451,"mf")</f>
        <v>45909</v>
      </c>
      <c r="AK1451" s="201">
        <f>_xll.xlShmInterpRateFwd(curveName,AJ1451,,,AJ1452)</f>
        <v>1.6270686596744455E-2</v>
      </c>
    </row>
    <row r="1452" spans="35:37" ht="11.25" customHeight="1" x14ac:dyDescent="0.2">
      <c r="AI1452" s="198" t="s">
        <v>135</v>
      </c>
      <c r="AJ1452" s="156">
        <f>_xll.qlCalendarAdvance("TARGET",AJ1451,AI1452,"mf")</f>
        <v>45916</v>
      </c>
      <c r="AK1452" s="201">
        <f>_xll.xlShmInterpRateFwd(curveName,AJ1452,,,AJ1453)</f>
        <v>1.6310773804437143E-2</v>
      </c>
    </row>
    <row r="1453" spans="35:37" ht="11.25" customHeight="1" x14ac:dyDescent="0.2">
      <c r="AI1453" s="198" t="s">
        <v>135</v>
      </c>
      <c r="AJ1453" s="156">
        <f>_xll.qlCalendarAdvance("TARGET",AJ1452,AI1453,"mf")</f>
        <v>45923</v>
      </c>
      <c r="AK1453" s="201">
        <f>_xll.xlShmInterpRateFwd(curveName,AJ1453,,,AJ1454)</f>
        <v>1.6350362816040943E-2</v>
      </c>
    </row>
    <row r="1454" spans="35:37" ht="11.25" customHeight="1" x14ac:dyDescent="0.2">
      <c r="AI1454" s="198" t="s">
        <v>135</v>
      </c>
      <c r="AJ1454" s="156">
        <f>_xll.qlCalendarAdvance("TARGET",AJ1453,AI1454,"mf")</f>
        <v>45930</v>
      </c>
      <c r="AK1454" s="201">
        <f>_xll.xlShmInterpRateFwd(curveName,AJ1454,,,AJ1455)</f>
        <v>1.6389449623251385E-2</v>
      </c>
    </row>
    <row r="1455" spans="35:37" ht="11.25" customHeight="1" x14ac:dyDescent="0.2">
      <c r="AI1455" s="198" t="s">
        <v>135</v>
      </c>
      <c r="AJ1455" s="156">
        <f>_xll.qlCalendarAdvance("TARGET",AJ1454,AI1455,"mf")</f>
        <v>45937</v>
      </c>
      <c r="AK1455" s="201">
        <f>_xll.xlShmInterpRateFwd(curveName,AJ1455,,,AJ1456)</f>
        <v>1.6428030217768813E-2</v>
      </c>
    </row>
    <row r="1456" spans="35:37" ht="11.25" customHeight="1" x14ac:dyDescent="0.2">
      <c r="AI1456" s="198" t="s">
        <v>135</v>
      </c>
      <c r="AJ1456" s="156">
        <f>_xll.qlCalendarAdvance("TARGET",AJ1455,AI1456,"mf")</f>
        <v>45944</v>
      </c>
      <c r="AK1456" s="201">
        <f>_xll.xlShmInterpRateFwd(curveName,AJ1456,,,AJ1457)</f>
        <v>1.6466100591287627E-2</v>
      </c>
    </row>
    <row r="1457" spans="35:37" ht="11.25" customHeight="1" x14ac:dyDescent="0.2">
      <c r="AI1457" s="198" t="s">
        <v>135</v>
      </c>
      <c r="AJ1457" s="156">
        <f>_xll.qlCalendarAdvance("TARGET",AJ1456,AI1457,"mf")</f>
        <v>45951</v>
      </c>
      <c r="AK1457" s="201">
        <f>_xll.xlShmInterpRateFwd(curveName,AJ1457,,,AJ1458)</f>
        <v>1.6503656735514398E-2</v>
      </c>
    </row>
    <row r="1458" spans="35:37" ht="11.25" customHeight="1" x14ac:dyDescent="0.2">
      <c r="AI1458" s="198" t="s">
        <v>135</v>
      </c>
      <c r="AJ1458" s="156">
        <f>_xll.qlCalendarAdvance("TARGET",AJ1457,AI1458,"mf")</f>
        <v>45958</v>
      </c>
      <c r="AK1458" s="201">
        <f>_xll.xlShmInterpRateFwd(curveName,AJ1458,,,AJ1459)</f>
        <v>1.6540694642139704E-2</v>
      </c>
    </row>
    <row r="1459" spans="35:37" ht="11.25" customHeight="1" x14ac:dyDescent="0.2">
      <c r="AI1459" s="198" t="s">
        <v>135</v>
      </c>
      <c r="AJ1459" s="156">
        <f>_xll.qlCalendarAdvance("TARGET",AJ1458,AI1459,"mf")</f>
        <v>45965</v>
      </c>
      <c r="AK1459" s="201">
        <f>_xll.xlShmInterpRateFwd(curveName,AJ1459,,,AJ1460)</f>
        <v>1.6577210302879487E-2</v>
      </c>
    </row>
    <row r="1460" spans="35:37" ht="11.25" customHeight="1" x14ac:dyDescent="0.2">
      <c r="AI1460" s="198" t="s">
        <v>135</v>
      </c>
      <c r="AJ1460" s="156">
        <f>_xll.qlCalendarAdvance("TARGET",AJ1459,AI1460,"mf")</f>
        <v>45972</v>
      </c>
      <c r="AK1460" s="201">
        <f>_xll.xlShmInterpRateFwd(curveName,AJ1460,,,AJ1461)</f>
        <v>1.6613199709464257E-2</v>
      </c>
    </row>
    <row r="1461" spans="35:37" ht="11.25" customHeight="1" x14ac:dyDescent="0.2">
      <c r="AI1461" s="198" t="s">
        <v>135</v>
      </c>
      <c r="AJ1461" s="156">
        <f>_xll.qlCalendarAdvance("TARGET",AJ1460,AI1461,"mf")</f>
        <v>45979</v>
      </c>
      <c r="AK1461" s="201">
        <f>_xll.xlShmInterpRateFwd(curveName,AJ1461,,,AJ1462)</f>
        <v>1.6648658853570371E-2</v>
      </c>
    </row>
    <row r="1462" spans="35:37" ht="11.25" customHeight="1" x14ac:dyDescent="0.2">
      <c r="AI1462" s="198" t="s">
        <v>135</v>
      </c>
      <c r="AJ1462" s="156">
        <f>_xll.qlCalendarAdvance("TARGET",AJ1461,AI1462,"mf")</f>
        <v>45986</v>
      </c>
      <c r="AK1462" s="201">
        <f>_xll.xlShmInterpRateFwd(curveName,AJ1462,,,AJ1463)</f>
        <v>1.6683583726959897E-2</v>
      </c>
    </row>
    <row r="1463" spans="35:37" ht="11.25" customHeight="1" x14ac:dyDescent="0.2">
      <c r="AI1463" s="198" t="s">
        <v>135</v>
      </c>
      <c r="AJ1463" s="156">
        <f>_xll.qlCalendarAdvance("TARGET",AJ1462,AI1463,"mf")</f>
        <v>45993</v>
      </c>
      <c r="AK1463" s="201">
        <f>_xll.xlShmInterpRateFwd(curveName,AJ1463,,,AJ1464)</f>
        <v>1.6717970321336588E-2</v>
      </c>
    </row>
    <row r="1464" spans="35:37" ht="11.25" customHeight="1" x14ac:dyDescent="0.2">
      <c r="AI1464" s="198" t="s">
        <v>135</v>
      </c>
      <c r="AJ1464" s="156">
        <f>_xll.qlCalendarAdvance("TARGET",AJ1463,AI1464,"mf")</f>
        <v>46000</v>
      </c>
      <c r="AK1464" s="201">
        <f>_xll.xlShmInterpRateFwd(curveName,AJ1464,,,AJ1465)</f>
        <v>1.6751814628456794E-2</v>
      </c>
    </row>
    <row r="1465" spans="35:37" ht="11.25" customHeight="1" x14ac:dyDescent="0.2">
      <c r="AI1465" s="198" t="s">
        <v>135</v>
      </c>
      <c r="AJ1465" s="156">
        <f>_xll.qlCalendarAdvance("TARGET",AJ1464,AI1465,"mf")</f>
        <v>46007</v>
      </c>
      <c r="AK1465" s="201">
        <f>_xll.xlShmInterpRateFwd(curveName,AJ1465,,,AJ1466)</f>
        <v>1.678511264003758E-2</v>
      </c>
    </row>
    <row r="1466" spans="35:37" ht="11.25" customHeight="1" x14ac:dyDescent="0.2">
      <c r="AI1466" s="198" t="s">
        <v>135</v>
      </c>
      <c r="AJ1466" s="156">
        <f>_xll.qlCalendarAdvance("TARGET",AJ1465,AI1466,"mf")</f>
        <v>46014</v>
      </c>
      <c r="AK1466" s="201">
        <f>_xll.xlShmInterpRateFwd(curveName,AJ1466,,,AJ1467)</f>
        <v>1.6817860347844476E-2</v>
      </c>
    </row>
    <row r="1467" spans="35:37" ht="11.25" customHeight="1" x14ac:dyDescent="0.2">
      <c r="AI1467" s="198" t="s">
        <v>135</v>
      </c>
      <c r="AJ1467" s="156">
        <f>_xll.qlCalendarAdvance("TARGET",AJ1466,AI1467,"mf")</f>
        <v>46021</v>
      </c>
      <c r="AK1467" s="201">
        <f>_xll.xlShmInterpRateFwd(curveName,AJ1467,,,AJ1468)</f>
        <v>1.6850053743611211E-2</v>
      </c>
    </row>
    <row r="1468" spans="35:37" ht="11.25" customHeight="1" x14ac:dyDescent="0.2">
      <c r="AI1468" s="198" t="s">
        <v>135</v>
      </c>
      <c r="AJ1468" s="156">
        <f>_xll.qlCalendarAdvance("TARGET",AJ1467,AI1468,"mf")</f>
        <v>46028</v>
      </c>
      <c r="AK1468" s="201">
        <f>_xll.xlShmInterpRateFwd(curveName,AJ1468,,,AJ1469)</f>
        <v>1.6881688819127456E-2</v>
      </c>
    </row>
    <row r="1469" spans="35:37" ht="11.25" customHeight="1" x14ac:dyDescent="0.2">
      <c r="AI1469" s="198" t="s">
        <v>135</v>
      </c>
      <c r="AJ1469" s="156">
        <f>_xll.qlCalendarAdvance("TARGET",AJ1468,AI1469,"mf")</f>
        <v>46035</v>
      </c>
      <c r="AK1469" s="201">
        <f>_xll.xlShmInterpRateFwd(curveName,AJ1469,,,AJ1470)</f>
        <v>1.6912761566146989E-2</v>
      </c>
    </row>
    <row r="1470" spans="35:37" ht="11.25" customHeight="1" x14ac:dyDescent="0.2">
      <c r="AI1470" s="198" t="s">
        <v>135</v>
      </c>
      <c r="AJ1470" s="156">
        <f>_xll.qlCalendarAdvance("TARGET",AJ1469,AI1470,"mf")</f>
        <v>46042</v>
      </c>
      <c r="AK1470" s="201">
        <f>_xll.xlShmInterpRateFwd(curveName,AJ1470,,,AJ1471)</f>
        <v>1.6943267976446488E-2</v>
      </c>
    </row>
    <row r="1471" spans="35:37" ht="11.25" customHeight="1" x14ac:dyDescent="0.2">
      <c r="AI1471" s="198" t="s">
        <v>135</v>
      </c>
      <c r="AJ1471" s="156">
        <f>_xll.qlCalendarAdvance("TARGET",AJ1470,AI1471,"mf")</f>
        <v>46049</v>
      </c>
      <c r="AK1471" s="201">
        <f>_xll.xlShmInterpRateFwd(curveName,AJ1471,,,AJ1472)</f>
        <v>1.6973204041826402E-2</v>
      </c>
    </row>
    <row r="1472" spans="35:37" ht="11.25" customHeight="1" x14ac:dyDescent="0.2">
      <c r="AI1472" s="198" t="s">
        <v>135</v>
      </c>
      <c r="AJ1472" s="156">
        <f>_xll.qlCalendarAdvance("TARGET",AJ1471,AI1472,"mf")</f>
        <v>46056</v>
      </c>
      <c r="AK1472" s="201">
        <f>_xll.xlShmInterpRateFwd(curveName,AJ1472,,,AJ1473)</f>
        <v>1.7002565754082859E-2</v>
      </c>
    </row>
    <row r="1473" spans="35:37" ht="11.25" customHeight="1" x14ac:dyDescent="0.2">
      <c r="AI1473" s="198" t="s">
        <v>135</v>
      </c>
      <c r="AJ1473" s="156">
        <f>_xll.qlCalendarAdvance("TARGET",AJ1472,AI1473,"mf")</f>
        <v>46063</v>
      </c>
      <c r="AK1473" s="201">
        <f>_xll.xlShmInterpRateFwd(curveName,AJ1473,,,AJ1474)</f>
        <v>1.703134910500274E-2</v>
      </c>
    </row>
    <row r="1474" spans="35:37" ht="11.25" customHeight="1" x14ac:dyDescent="0.2">
      <c r="AI1474" s="198" t="s">
        <v>135</v>
      </c>
      <c r="AJ1474" s="156">
        <f>_xll.qlCalendarAdvance("TARGET",AJ1473,AI1474,"mf")</f>
        <v>46070</v>
      </c>
      <c r="AK1474" s="201">
        <f>_xll.xlShmInterpRateFwd(curveName,AJ1474,,,AJ1475)</f>
        <v>1.7059550086428305E-2</v>
      </c>
    </row>
    <row r="1475" spans="35:37" ht="11.25" customHeight="1" x14ac:dyDescent="0.2">
      <c r="AI1475" s="198" t="s">
        <v>135</v>
      </c>
      <c r="AJ1475" s="156">
        <f>_xll.qlCalendarAdvance("TARGET",AJ1474,AI1475,"mf")</f>
        <v>46077</v>
      </c>
      <c r="AK1475" s="201">
        <f>_xll.xlShmInterpRateFwd(curveName,AJ1475,,,AJ1476)</f>
        <v>1.7087164690182767E-2</v>
      </c>
    </row>
    <row r="1476" spans="35:37" ht="11.25" customHeight="1" x14ac:dyDescent="0.2">
      <c r="AI1476" s="198" t="s">
        <v>135</v>
      </c>
      <c r="AJ1476" s="156">
        <f>_xll.qlCalendarAdvance("TARGET",AJ1475,AI1476,"mf")</f>
        <v>46084</v>
      </c>
      <c r="AK1476" s="201">
        <f>_xll.xlShmInterpRateFwd(curveName,AJ1476,,,AJ1477)</f>
        <v>1.7114188908094359E-2</v>
      </c>
    </row>
    <row r="1477" spans="35:37" ht="11.25" customHeight="1" x14ac:dyDescent="0.2">
      <c r="AI1477" s="198" t="s">
        <v>135</v>
      </c>
      <c r="AJ1477" s="156">
        <f>_xll.qlCalendarAdvance("TARGET",AJ1476,AI1477,"mf")</f>
        <v>46091</v>
      </c>
      <c r="AK1477" s="201">
        <f>_xll.xlShmInterpRateFwd(curveName,AJ1477,,,AJ1478)</f>
        <v>1.7140618732031997E-2</v>
      </c>
    </row>
    <row r="1478" spans="35:37" ht="11.25" customHeight="1" x14ac:dyDescent="0.2">
      <c r="AI1478" s="198" t="s">
        <v>135</v>
      </c>
      <c r="AJ1478" s="156">
        <f>_xll.qlCalendarAdvance("TARGET",AJ1477,AI1478,"mf")</f>
        <v>46098</v>
      </c>
      <c r="AK1478" s="201">
        <f>_xll.xlShmInterpRateFwd(curveName,AJ1478,,,AJ1479)</f>
        <v>1.7166468599535835E-2</v>
      </c>
    </row>
    <row r="1479" spans="35:37" ht="11.25" customHeight="1" x14ac:dyDescent="0.2">
      <c r="AI1479" s="198" t="s">
        <v>135</v>
      </c>
      <c r="AJ1479" s="156">
        <f>_xll.qlCalendarAdvance("TARGET",AJ1478,AI1479,"mf")</f>
        <v>46105</v>
      </c>
      <c r="AK1479" s="201">
        <f>_xll.xlShmInterpRateFwd(curveName,AJ1479,,,AJ1480)</f>
        <v>1.7192045147706496E-2</v>
      </c>
    </row>
    <row r="1480" spans="35:37" ht="11.25" customHeight="1" x14ac:dyDescent="0.2">
      <c r="AI1480" s="198" t="s">
        <v>135</v>
      </c>
      <c r="AJ1480" s="156">
        <f>_xll.qlCalendarAdvance("TARGET",AJ1479,AI1480,"mf")</f>
        <v>46112</v>
      </c>
      <c r="AK1480" s="201">
        <f>_xll.xlShmInterpRateFwd(curveName,AJ1480,,,AJ1481)</f>
        <v>1.7217605337986806E-2</v>
      </c>
    </row>
    <row r="1481" spans="35:37" ht="11.25" customHeight="1" x14ac:dyDescent="0.2">
      <c r="AI1481" s="198" t="s">
        <v>135</v>
      </c>
      <c r="AJ1481" s="156">
        <f>_xll.qlCalendarAdvance("TARGET",AJ1480,AI1481,"mf")</f>
        <v>46119</v>
      </c>
      <c r="AK1481" s="201">
        <f>_xll.xlShmInterpRateFwd(curveName,AJ1481,,,AJ1482)</f>
        <v>1.7243157968763245E-2</v>
      </c>
    </row>
    <row r="1482" spans="35:37" ht="11.25" customHeight="1" x14ac:dyDescent="0.2">
      <c r="AI1482" s="198" t="s">
        <v>135</v>
      </c>
      <c r="AJ1482" s="156">
        <f>_xll.qlCalendarAdvance("TARGET",AJ1481,AI1482,"mf")</f>
        <v>46126</v>
      </c>
      <c r="AK1482" s="201">
        <f>_xll.xlShmInterpRateFwd(curveName,AJ1482,,,AJ1483)</f>
        <v>1.7268704073163471E-2</v>
      </c>
    </row>
    <row r="1483" spans="35:37" ht="11.25" customHeight="1" x14ac:dyDescent="0.2">
      <c r="AI1483" s="198" t="s">
        <v>135</v>
      </c>
      <c r="AJ1483" s="156">
        <f>_xll.qlCalendarAdvance("TARGET",AJ1482,AI1483,"mf")</f>
        <v>46133</v>
      </c>
      <c r="AK1483" s="201">
        <f>_xll.xlShmInterpRateFwd(curveName,AJ1483,,,AJ1484)</f>
        <v>1.7294244684319199E-2</v>
      </c>
    </row>
    <row r="1484" spans="35:37" ht="11.25" customHeight="1" x14ac:dyDescent="0.2">
      <c r="AI1484" s="198" t="s">
        <v>135</v>
      </c>
      <c r="AJ1484" s="156">
        <f>_xll.qlCalendarAdvance("TARGET",AJ1483,AI1484,"mf")</f>
        <v>46140</v>
      </c>
      <c r="AK1484" s="201">
        <f>_xll.xlShmInterpRateFwd(curveName,AJ1484,,,AJ1485)</f>
        <v>1.7319780835383571E-2</v>
      </c>
    </row>
    <row r="1485" spans="35:37" ht="11.25" customHeight="1" x14ac:dyDescent="0.2">
      <c r="AI1485" s="198" t="s">
        <v>135</v>
      </c>
      <c r="AJ1485" s="156">
        <f>_xll.qlCalendarAdvance("TARGET",AJ1484,AI1485,"mf")</f>
        <v>46147</v>
      </c>
      <c r="AK1485" s="201">
        <f>_xll.xlShmInterpRateFwd(curveName,AJ1485,,,AJ1486)</f>
        <v>1.7345313559496402E-2</v>
      </c>
    </row>
    <row r="1486" spans="35:37" ht="11.25" customHeight="1" x14ac:dyDescent="0.2">
      <c r="AI1486" s="198" t="s">
        <v>135</v>
      </c>
      <c r="AJ1486" s="156">
        <f>_xll.qlCalendarAdvance("TARGET",AJ1485,AI1486,"mf")</f>
        <v>46154</v>
      </c>
      <c r="AK1486" s="201">
        <f>_xll.xlShmInterpRateFwd(curveName,AJ1486,,,AJ1487)</f>
        <v>1.7370843889789964E-2</v>
      </c>
    </row>
    <row r="1487" spans="35:37" ht="11.25" customHeight="1" x14ac:dyDescent="0.2">
      <c r="AI1487" s="198" t="s">
        <v>135</v>
      </c>
      <c r="AJ1487" s="156">
        <f>_xll.qlCalendarAdvance("TARGET",AJ1486,AI1487,"mf")</f>
        <v>46161</v>
      </c>
      <c r="AK1487" s="201">
        <f>_xll.xlShmInterpRateFwd(curveName,AJ1487,,,AJ1488)</f>
        <v>1.7396372859429545E-2</v>
      </c>
    </row>
    <row r="1488" spans="35:37" ht="11.25" customHeight="1" x14ac:dyDescent="0.2">
      <c r="AI1488" s="198" t="s">
        <v>135</v>
      </c>
      <c r="AJ1488" s="156">
        <f>_xll.qlCalendarAdvance("TARGET",AJ1487,AI1488,"mf")</f>
        <v>46168</v>
      </c>
      <c r="AK1488" s="201">
        <f>_xll.xlShmInterpRateFwd(curveName,AJ1488,,,AJ1489)</f>
        <v>1.7421901501543935E-2</v>
      </c>
    </row>
    <row r="1489" spans="35:37" ht="11.25" customHeight="1" x14ac:dyDescent="0.2">
      <c r="AI1489" s="198" t="s">
        <v>135</v>
      </c>
      <c r="AJ1489" s="156">
        <f>_xll.qlCalendarAdvance("TARGET",AJ1488,AI1489,"mf")</f>
        <v>46175</v>
      </c>
      <c r="AK1489" s="201">
        <f>_xll.xlShmInterpRateFwd(curveName,AJ1489,,,AJ1490)</f>
        <v>1.7447430849289122E-2</v>
      </c>
    </row>
    <row r="1490" spans="35:37" ht="11.25" customHeight="1" x14ac:dyDescent="0.2">
      <c r="AI1490" s="198" t="s">
        <v>135</v>
      </c>
      <c r="AJ1490" s="156">
        <f>_xll.qlCalendarAdvance("TARGET",AJ1489,AI1490,"mf")</f>
        <v>46182</v>
      </c>
      <c r="AK1490" s="201">
        <f>_xll.xlShmInterpRateFwd(curveName,AJ1490,,,AJ1491)</f>
        <v>1.7472961935825149E-2</v>
      </c>
    </row>
    <row r="1491" spans="35:37" ht="11.25" customHeight="1" x14ac:dyDescent="0.2">
      <c r="AI1491" s="198" t="s">
        <v>135</v>
      </c>
      <c r="AJ1491" s="156">
        <f>_xll.qlCalendarAdvance("TARGET",AJ1490,AI1491,"mf")</f>
        <v>46189</v>
      </c>
      <c r="AK1491" s="201">
        <f>_xll.xlShmInterpRateFwd(curveName,AJ1491,,,AJ1492)</f>
        <v>1.7498495794292943E-2</v>
      </c>
    </row>
    <row r="1492" spans="35:37" ht="11.25" customHeight="1" x14ac:dyDescent="0.2">
      <c r="AI1492" s="198" t="s">
        <v>135</v>
      </c>
      <c r="AJ1492" s="156">
        <f>_xll.qlCalendarAdvance("TARGET",AJ1491,AI1492,"mf")</f>
        <v>46196</v>
      </c>
      <c r="AK1492" s="201">
        <f>_xll.xlShmInterpRateFwd(curveName,AJ1492,,,AJ1493)</f>
        <v>1.7524033457860633E-2</v>
      </c>
    </row>
    <row r="1493" spans="35:37" ht="11.25" customHeight="1" x14ac:dyDescent="0.2">
      <c r="AI1493" s="198" t="s">
        <v>135</v>
      </c>
      <c r="AJ1493" s="156">
        <f>_xll.qlCalendarAdvance("TARGET",AJ1492,AI1493,"mf")</f>
        <v>46203</v>
      </c>
      <c r="AK1493" s="201">
        <f>_xll.xlShmInterpRateFwd(curveName,AJ1493,,,AJ1494)</f>
        <v>1.7549575959671444E-2</v>
      </c>
    </row>
    <row r="1494" spans="35:37" ht="11.25" customHeight="1" x14ac:dyDescent="0.2">
      <c r="AI1494" s="198" t="s">
        <v>135</v>
      </c>
      <c r="AJ1494" s="156">
        <f>_xll.qlCalendarAdvance("TARGET",AJ1493,AI1494,"mf")</f>
        <v>46210</v>
      </c>
      <c r="AK1494" s="201">
        <f>_xll.xlShmInterpRateFwd(curveName,AJ1494,,,AJ1495)</f>
        <v>1.7575124332907397E-2</v>
      </c>
    </row>
    <row r="1495" spans="35:37" ht="11.25" customHeight="1" x14ac:dyDescent="0.2">
      <c r="AI1495" s="198" t="s">
        <v>135</v>
      </c>
      <c r="AJ1495" s="156">
        <f>_xll.qlCalendarAdvance("TARGET",AJ1494,AI1495,"mf")</f>
        <v>46217</v>
      </c>
      <c r="AK1495" s="201">
        <f>_xll.xlShmInterpRateFwd(curveName,AJ1495,,,AJ1496)</f>
        <v>1.7600679610714029E-2</v>
      </c>
    </row>
    <row r="1496" spans="35:37" ht="11.25" customHeight="1" x14ac:dyDescent="0.2">
      <c r="AI1496" s="198" t="s">
        <v>135</v>
      </c>
      <c r="AJ1496" s="156">
        <f>_xll.qlCalendarAdvance("TARGET",AJ1495,AI1496,"mf")</f>
        <v>46224</v>
      </c>
      <c r="AK1496" s="201">
        <f>_xll.xlShmInterpRateFwd(curveName,AJ1496,,,AJ1497)</f>
        <v>1.762624282624671E-2</v>
      </c>
    </row>
    <row r="1497" spans="35:37" ht="11.25" customHeight="1" x14ac:dyDescent="0.2">
      <c r="AI1497" s="198" t="s">
        <v>135</v>
      </c>
      <c r="AJ1497" s="156">
        <f>_xll.qlCalendarAdvance("TARGET",AJ1496,AI1497,"mf")</f>
        <v>46231</v>
      </c>
      <c r="AK1497" s="201">
        <f>_xll.xlShmInterpRateFwd(curveName,AJ1497,,,AJ1498)</f>
        <v>1.7651815012699634E-2</v>
      </c>
    </row>
    <row r="1498" spans="35:37" ht="11.25" customHeight="1" x14ac:dyDescent="0.2">
      <c r="AI1498" s="198" t="s">
        <v>135</v>
      </c>
      <c r="AJ1498" s="156">
        <f>_xll.qlCalendarAdvance("TARGET",AJ1497,AI1498,"mf")</f>
        <v>46238</v>
      </c>
      <c r="AK1498" s="201">
        <f>_xll.xlShmInterpRateFwd(curveName,AJ1498,,,AJ1499)</f>
        <v>1.7677397203218911E-2</v>
      </c>
    </row>
    <row r="1499" spans="35:37" ht="11.25" customHeight="1" x14ac:dyDescent="0.2">
      <c r="AI1499" s="198" t="s">
        <v>135</v>
      </c>
      <c r="AJ1499" s="156">
        <f>_xll.qlCalendarAdvance("TARGET",AJ1498,AI1499,"mf")</f>
        <v>46245</v>
      </c>
      <c r="AK1499" s="201">
        <f>_xll.xlShmInterpRateFwd(curveName,AJ1499,,,AJ1500)</f>
        <v>1.7702990430977898E-2</v>
      </c>
    </row>
    <row r="1500" spans="35:37" ht="11.25" customHeight="1" x14ac:dyDescent="0.2">
      <c r="AI1500" s="198" t="s">
        <v>135</v>
      </c>
      <c r="AJ1500" s="156">
        <f>_xll.qlCalendarAdvance("TARGET",AJ1499,AI1500,"mf")</f>
        <v>46252</v>
      </c>
      <c r="AK1500" s="201">
        <f>_xll.xlShmInterpRateFwd(curveName,AJ1500,,,AJ1501)</f>
        <v>1.7728595729154011E-2</v>
      </c>
    </row>
    <row r="1501" spans="35:37" ht="11.25" customHeight="1" x14ac:dyDescent="0.2">
      <c r="AI1501" s="198" t="s">
        <v>135</v>
      </c>
      <c r="AJ1501" s="156">
        <f>_xll.qlCalendarAdvance("TARGET",AJ1500,AI1501,"mf")</f>
        <v>46259</v>
      </c>
      <c r="AK1501" s="201">
        <f>_xll.xlShmInterpRateFwd(curveName,AJ1501,,,AJ1502)</f>
        <v>1.775421413091716E-2</v>
      </c>
    </row>
    <row r="1502" spans="35:37" ht="11.25" customHeight="1" x14ac:dyDescent="0.2">
      <c r="AI1502" s="198" t="s">
        <v>135</v>
      </c>
      <c r="AJ1502" s="156">
        <f>_xll.qlCalendarAdvance("TARGET",AJ1501,AI1502,"mf")</f>
        <v>46266</v>
      </c>
      <c r="AK1502" s="201">
        <f>_xll.xlShmInterpRateFwd(curveName,AJ1502,,,AJ1503)</f>
        <v>1.7779846669441327E-2</v>
      </c>
    </row>
    <row r="1503" spans="35:37" ht="11.25" customHeight="1" x14ac:dyDescent="0.2">
      <c r="AI1503" s="198" t="s">
        <v>135</v>
      </c>
      <c r="AJ1503" s="156">
        <f>_xll.qlCalendarAdvance("TARGET",AJ1502,AI1503,"mf")</f>
        <v>46273</v>
      </c>
      <c r="AK1503" s="201">
        <f>_xll.xlShmInterpRateFwd(curveName,AJ1503,,,AJ1504)</f>
        <v>1.7805494377921963E-2</v>
      </c>
    </row>
    <row r="1504" spans="35:37" ht="11.25" customHeight="1" x14ac:dyDescent="0.2">
      <c r="AI1504" s="198" t="s">
        <v>135</v>
      </c>
      <c r="AJ1504" s="156">
        <f>_xll.qlCalendarAdvance("TARGET",AJ1503,AI1504,"mf")</f>
        <v>46280</v>
      </c>
      <c r="AK1504" s="201">
        <f>_xll.xlShmInterpRateFwd(curveName,AJ1504,,,AJ1505)</f>
        <v>1.7831158289518055E-2</v>
      </c>
    </row>
    <row r="1505" spans="35:37" ht="11.25" customHeight="1" x14ac:dyDescent="0.2">
      <c r="AI1505" s="198" t="s">
        <v>135</v>
      </c>
      <c r="AJ1505" s="156">
        <f>_xll.qlCalendarAdvance("TARGET",AJ1504,AI1505,"mf")</f>
        <v>46287</v>
      </c>
      <c r="AK1505" s="201">
        <f>_xll.xlShmInterpRateFwd(curveName,AJ1505,,,AJ1506)</f>
        <v>1.7856839437410059E-2</v>
      </c>
    </row>
    <row r="1506" spans="35:37" ht="11.25" customHeight="1" x14ac:dyDescent="0.2">
      <c r="AI1506" s="198" t="s">
        <v>135</v>
      </c>
      <c r="AJ1506" s="156">
        <f>_xll.qlCalendarAdvance("TARGET",AJ1505,AI1506,"mf")</f>
        <v>46294</v>
      </c>
      <c r="AK1506" s="201">
        <f>_xll.xlShmInterpRateFwd(curveName,AJ1506,,,AJ1507)</f>
        <v>1.788253885481151E-2</v>
      </c>
    </row>
    <row r="1507" spans="35:37" ht="11.25" customHeight="1" x14ac:dyDescent="0.2">
      <c r="AI1507" s="198" t="s">
        <v>135</v>
      </c>
      <c r="AJ1507" s="156">
        <f>_xll.qlCalendarAdvance("TARGET",AJ1506,AI1507,"mf")</f>
        <v>46301</v>
      </c>
      <c r="AK1507" s="201">
        <f>_xll.xlShmInterpRateFwd(curveName,AJ1507,,,AJ1508)</f>
        <v>1.7908257574882104E-2</v>
      </c>
    </row>
    <row r="1508" spans="35:37" ht="11.25" customHeight="1" x14ac:dyDescent="0.2">
      <c r="AI1508" s="198" t="s">
        <v>135</v>
      </c>
      <c r="AJ1508" s="156">
        <f>_xll.qlCalendarAdvance("TARGET",AJ1507,AI1508,"mf")</f>
        <v>46308</v>
      </c>
      <c r="AK1508" s="201">
        <f>_xll.xlShmInterpRateFwd(curveName,AJ1508,,,AJ1509)</f>
        <v>1.7933996630814644E-2</v>
      </c>
    </row>
    <row r="1509" spans="35:37" ht="11.25" customHeight="1" x14ac:dyDescent="0.2">
      <c r="AI1509" s="198" t="s">
        <v>135</v>
      </c>
      <c r="AJ1509" s="156">
        <f>_xll.qlCalendarAdvance("TARGET",AJ1508,AI1509,"mf")</f>
        <v>46315</v>
      </c>
      <c r="AK1509" s="201">
        <f>_xll.xlShmInterpRateFwd(curveName,AJ1509,,,AJ1510)</f>
        <v>1.7959757055806033E-2</v>
      </c>
    </row>
    <row r="1510" spans="35:37" ht="11.25" customHeight="1" x14ac:dyDescent="0.2">
      <c r="AI1510" s="198" t="s">
        <v>135</v>
      </c>
      <c r="AJ1510" s="156">
        <f>_xll.qlCalendarAdvance("TARGET",AJ1509,AI1510,"mf")</f>
        <v>46322</v>
      </c>
      <c r="AK1510" s="201">
        <f>_xll.xlShmInterpRateFwd(curveName,AJ1510,,,AJ1511)</f>
        <v>1.7985539883045732E-2</v>
      </c>
    </row>
    <row r="1511" spans="35:37" ht="11.25" customHeight="1" x14ac:dyDescent="0.2">
      <c r="AI1511" s="198" t="s">
        <v>135</v>
      </c>
      <c r="AJ1511" s="156">
        <f>_xll.qlCalendarAdvance("TARGET",AJ1510,AI1511,"mf")</f>
        <v>46329</v>
      </c>
      <c r="AK1511" s="201">
        <f>_xll.xlShmInterpRateFwd(curveName,AJ1511,,,AJ1512)</f>
        <v>1.8011346145727348E-2</v>
      </c>
    </row>
    <row r="1512" spans="35:37" ht="11.25" customHeight="1" x14ac:dyDescent="0.2">
      <c r="AI1512" s="198" t="s">
        <v>135</v>
      </c>
      <c r="AJ1512" s="156">
        <f>_xll.qlCalendarAdvance("TARGET",AJ1511,AI1512,"mf")</f>
        <v>46336</v>
      </c>
      <c r="AK1512" s="201">
        <f>_xll.xlShmInterpRateFwd(curveName,AJ1512,,,AJ1513)</f>
        <v>1.8037176877054417E-2</v>
      </c>
    </row>
    <row r="1513" spans="35:37" ht="11.25" customHeight="1" x14ac:dyDescent="0.2">
      <c r="AI1513" s="198" t="s">
        <v>135</v>
      </c>
      <c r="AJ1513" s="156">
        <f>_xll.qlCalendarAdvance("TARGET",AJ1512,AI1513,"mf")</f>
        <v>46343</v>
      </c>
      <c r="AK1513" s="201">
        <f>_xll.xlShmInterpRateFwd(curveName,AJ1513,,,AJ1514)</f>
        <v>1.8063033110217275E-2</v>
      </c>
    </row>
    <row r="1514" spans="35:37" ht="11.25" customHeight="1" x14ac:dyDescent="0.2">
      <c r="AI1514" s="198" t="s">
        <v>135</v>
      </c>
      <c r="AJ1514" s="156">
        <f>_xll.qlCalendarAdvance("TARGET",AJ1513,AI1514,"mf")</f>
        <v>46350</v>
      </c>
      <c r="AK1514" s="201">
        <f>_xll.xlShmInterpRateFwd(curveName,AJ1514,,,AJ1515)</f>
        <v>1.8088915878416205E-2</v>
      </c>
    </row>
    <row r="1515" spans="35:37" ht="11.25" customHeight="1" x14ac:dyDescent="0.2">
      <c r="AI1515" s="198" t="s">
        <v>135</v>
      </c>
      <c r="AJ1515" s="156">
        <f>_xll.qlCalendarAdvance("TARGET",AJ1514,AI1515,"mf")</f>
        <v>46357</v>
      </c>
      <c r="AK1515" s="201">
        <f>_xll.xlShmInterpRateFwd(curveName,AJ1515,,,AJ1516)</f>
        <v>1.8114826214861469E-2</v>
      </c>
    </row>
    <row r="1516" spans="35:37" ht="11.25" customHeight="1" x14ac:dyDescent="0.2">
      <c r="AI1516" s="198" t="s">
        <v>135</v>
      </c>
      <c r="AJ1516" s="156">
        <f>_xll.qlCalendarAdvance("TARGET",AJ1515,AI1516,"mf")</f>
        <v>46364</v>
      </c>
      <c r="AK1516" s="201">
        <f>_xll.xlShmInterpRateFwd(curveName,AJ1516,,,AJ1517)</f>
        <v>1.814076515276173E-2</v>
      </c>
    </row>
    <row r="1517" spans="35:37" ht="11.25" customHeight="1" x14ac:dyDescent="0.2">
      <c r="AI1517" s="198" t="s">
        <v>135</v>
      </c>
      <c r="AJ1517" s="156">
        <f>_xll.qlCalendarAdvance("TARGET",AJ1516,AI1517,"mf")</f>
        <v>46371</v>
      </c>
      <c r="AK1517" s="201">
        <f>_xll.xlShmInterpRateFwd(curveName,AJ1517,,,AJ1518)</f>
        <v>1.8166733725306677E-2</v>
      </c>
    </row>
    <row r="1518" spans="35:37" ht="11.25" customHeight="1" x14ac:dyDescent="0.2">
      <c r="AI1518" s="198" t="s">
        <v>135</v>
      </c>
      <c r="AJ1518" s="156">
        <f>_xll.qlCalendarAdvance("TARGET",AJ1517,AI1518,"mf")</f>
        <v>46378</v>
      </c>
      <c r="AK1518" s="201">
        <f>_xll.xlShmInterpRateFwd(curveName,AJ1518,,,AJ1519)</f>
        <v>1.8192732965724965E-2</v>
      </c>
    </row>
    <row r="1519" spans="35:37" ht="11.25" customHeight="1" x14ac:dyDescent="0.2">
      <c r="AI1519" s="198" t="s">
        <v>135</v>
      </c>
      <c r="AJ1519" s="156">
        <f>_xll.qlCalendarAdvance("TARGET",AJ1518,AI1519,"mf")</f>
        <v>46385</v>
      </c>
      <c r="AK1519" s="201">
        <f>_xll.xlShmInterpRateFwd(curveName,AJ1519,,,AJ1520)</f>
        <v>1.8218763907208935E-2</v>
      </c>
    </row>
    <row r="1520" spans="35:37" ht="11.25" customHeight="1" x14ac:dyDescent="0.2">
      <c r="AI1520" s="198" t="s">
        <v>135</v>
      </c>
      <c r="AJ1520" s="156">
        <f>_xll.qlCalendarAdvance("TARGET",AJ1519,AI1520,"mf")</f>
        <v>46392</v>
      </c>
      <c r="AK1520" s="201">
        <f>_xll.xlShmInterpRateFwd(curveName,AJ1520,,,AJ1521)</f>
        <v>1.824482758300151E-2</v>
      </c>
    </row>
    <row r="1521" spans="35:37" ht="11.25" customHeight="1" x14ac:dyDescent="0.2">
      <c r="AI1521" s="198" t="s">
        <v>135</v>
      </c>
      <c r="AJ1521" s="156">
        <f>_xll.qlCalendarAdvance("TARGET",AJ1520,AI1521,"mf")</f>
        <v>46399</v>
      </c>
      <c r="AK1521" s="201">
        <f>_xll.xlShmInterpRateFwd(curveName,AJ1521,,,AJ1522)</f>
        <v>1.8270925026280329E-2</v>
      </c>
    </row>
    <row r="1522" spans="35:37" ht="11.25" customHeight="1" x14ac:dyDescent="0.2">
      <c r="AI1522" s="198" t="s">
        <v>135</v>
      </c>
      <c r="AJ1522" s="156">
        <f>_xll.qlCalendarAdvance("TARGET",AJ1521,AI1522,"mf")</f>
        <v>46406</v>
      </c>
      <c r="AK1522" s="201">
        <f>_xll.xlShmInterpRateFwd(curveName,AJ1522,,,AJ1523)</f>
        <v>1.8297057270291045E-2</v>
      </c>
    </row>
    <row r="1523" spans="35:37" ht="11.25" customHeight="1" x14ac:dyDescent="0.2">
      <c r="AI1523" s="198" t="s">
        <v>135</v>
      </c>
      <c r="AJ1523" s="156">
        <f>_xll.qlCalendarAdvance("TARGET",AJ1522,AI1523,"mf")</f>
        <v>46413</v>
      </c>
      <c r="AK1523" s="201">
        <f>_xll.xlShmInterpRateFwd(curveName,AJ1523,,,AJ1524)</f>
        <v>1.8323225348243013E-2</v>
      </c>
    </row>
    <row r="1524" spans="35:37" ht="11.25" customHeight="1" x14ac:dyDescent="0.2">
      <c r="AI1524" s="198" t="s">
        <v>135</v>
      </c>
      <c r="AJ1524" s="156">
        <f>_xll.qlCalendarAdvance("TARGET",AJ1523,AI1524,"mf")</f>
        <v>46420</v>
      </c>
      <c r="AK1524" s="201">
        <f>_xll.xlShmInterpRateFwd(curveName,AJ1524,,,AJ1525)</f>
        <v>1.8349430293373069E-2</v>
      </c>
    </row>
    <row r="1525" spans="35:37" ht="11.25" customHeight="1" x14ac:dyDescent="0.2">
      <c r="AI1525" s="198" t="s">
        <v>135</v>
      </c>
      <c r="AJ1525" s="156">
        <f>_xll.qlCalendarAdvance("TARGET",AJ1524,AI1525,"mf")</f>
        <v>46427</v>
      </c>
      <c r="AK1525" s="201">
        <f>_xll.xlShmInterpRateFwd(curveName,AJ1525,,,AJ1526)</f>
        <v>1.8375673138875996E-2</v>
      </c>
    </row>
    <row r="1526" spans="35:37" ht="11.25" customHeight="1" x14ac:dyDescent="0.2">
      <c r="AI1526" s="198" t="s">
        <v>135</v>
      </c>
      <c r="AJ1526" s="156">
        <f>_xll.qlCalendarAdvance("TARGET",AJ1525,AI1526,"mf")</f>
        <v>46434</v>
      </c>
      <c r="AK1526" s="201">
        <f>_xll.xlShmInterpRateFwd(curveName,AJ1526,,,AJ1527)</f>
        <v>1.8401954918003047E-2</v>
      </c>
    </row>
    <row r="1527" spans="35:37" ht="11.25" customHeight="1" x14ac:dyDescent="0.2">
      <c r="AI1527" s="198" t="s">
        <v>135</v>
      </c>
      <c r="AJ1527" s="156">
        <f>_xll.qlCalendarAdvance("TARGET",AJ1526,AI1527,"mf")</f>
        <v>46441</v>
      </c>
      <c r="AK1527" s="201">
        <f>_xll.xlShmInterpRateFwd(curveName,AJ1527,,,AJ1528)</f>
        <v>1.8428276663969255E-2</v>
      </c>
    </row>
    <row r="1528" spans="35:37" ht="11.25" customHeight="1" x14ac:dyDescent="0.2">
      <c r="AI1528" s="198" t="s">
        <v>135</v>
      </c>
      <c r="AJ1528" s="156">
        <f>_xll.qlCalendarAdvance("TARGET",AJ1527,AI1528,"mf")</f>
        <v>46448</v>
      </c>
      <c r="AK1528" s="201">
        <f>_xll.xlShmInterpRateFwd(curveName,AJ1528,,,AJ1529)</f>
        <v>1.8454639410028756E-2</v>
      </c>
    </row>
    <row r="1529" spans="35:37" ht="11.25" customHeight="1" x14ac:dyDescent="0.2">
      <c r="AI1529" s="198" t="s">
        <v>135</v>
      </c>
      <c r="AJ1529" s="156">
        <f>_xll.qlCalendarAdvance("TARGET",AJ1528,AI1529,"mf")</f>
        <v>46455</v>
      </c>
      <c r="AK1529" s="201">
        <f>_xll.xlShmInterpRateFwd(curveName,AJ1529,,,AJ1530)</f>
        <v>1.848104418937634E-2</v>
      </c>
    </row>
    <row r="1530" spans="35:37" ht="11.25" customHeight="1" x14ac:dyDescent="0.2">
      <c r="AI1530" s="198" t="s">
        <v>135</v>
      </c>
      <c r="AJ1530" s="156">
        <f>_xll.qlCalendarAdvance("TARGET",AJ1529,AI1530,"mf")</f>
        <v>46462</v>
      </c>
      <c r="AK1530" s="201">
        <f>_xll.xlShmInterpRateFwd(curveName,AJ1530,,,AJ1531)</f>
        <v>1.850749189515646E-2</v>
      </c>
    </row>
    <row r="1531" spans="35:37" ht="11.25" customHeight="1" x14ac:dyDescent="0.2">
      <c r="AI1531" s="198" t="s">
        <v>135</v>
      </c>
      <c r="AJ1531" s="156">
        <f>_xll.qlCalendarAdvance("TARGET",AJ1530,AI1531,"mf")</f>
        <v>46469</v>
      </c>
      <c r="AK1531" s="201">
        <f>_xll.xlShmInterpRateFwd(curveName,AJ1531,,,AJ1532)</f>
        <v>1.8533912240386745E-2</v>
      </c>
    </row>
    <row r="1532" spans="35:37" ht="11.25" customHeight="1" x14ac:dyDescent="0.2">
      <c r="AI1532" s="198" t="s">
        <v>135</v>
      </c>
      <c r="AJ1532" s="156">
        <f>_xll.qlCalendarAdvance("TARGET",AJ1531,AI1532,"mf")</f>
        <v>46476</v>
      </c>
      <c r="AK1532" s="201">
        <f>_xll.xlShmInterpRateFwd(curveName,AJ1532,,,AJ1533)</f>
        <v>1.8560118212442855E-2</v>
      </c>
    </row>
    <row r="1533" spans="35:37" ht="11.25" customHeight="1" x14ac:dyDescent="0.2">
      <c r="AI1533" s="198" t="s">
        <v>135</v>
      </c>
      <c r="AJ1533" s="156">
        <f>_xll.qlCalendarAdvance("TARGET",AJ1532,AI1533,"mf")</f>
        <v>46483</v>
      </c>
      <c r="AK1533" s="201">
        <f>_xll.xlShmInterpRateFwd(curveName,AJ1533,,,AJ1534)</f>
        <v>1.8586078428548439E-2</v>
      </c>
    </row>
    <row r="1534" spans="35:37" ht="11.25" customHeight="1" x14ac:dyDescent="0.2">
      <c r="AI1534" s="198" t="s">
        <v>135</v>
      </c>
      <c r="AJ1534" s="156">
        <f>_xll.qlCalendarAdvance("TARGET",AJ1533,AI1534,"mf")</f>
        <v>46490</v>
      </c>
      <c r="AK1534" s="201">
        <f>_xll.xlShmInterpRateFwd(curveName,AJ1534,,,AJ1535)</f>
        <v>1.8611791714740155E-2</v>
      </c>
    </row>
    <row r="1535" spans="35:37" ht="11.25" customHeight="1" x14ac:dyDescent="0.2">
      <c r="AI1535" s="198" t="s">
        <v>135</v>
      </c>
      <c r="AJ1535" s="156">
        <f>_xll.qlCalendarAdvance("TARGET",AJ1534,AI1535,"mf")</f>
        <v>46497</v>
      </c>
      <c r="AK1535" s="201">
        <f>_xll.xlShmInterpRateFwd(curveName,AJ1535,,,AJ1536)</f>
        <v>1.8637256897074416E-2</v>
      </c>
    </row>
    <row r="1536" spans="35:37" ht="11.25" customHeight="1" x14ac:dyDescent="0.2">
      <c r="AI1536" s="198" t="s">
        <v>135</v>
      </c>
      <c r="AJ1536" s="156">
        <f>_xll.qlCalendarAdvance("TARGET",AJ1535,AI1536,"mf")</f>
        <v>46504</v>
      </c>
      <c r="AK1536" s="201">
        <f>_xll.xlShmInterpRateFwd(curveName,AJ1536,,,AJ1537)</f>
        <v>1.8662472801604303E-2</v>
      </c>
    </row>
    <row r="1537" spans="35:37" ht="11.25" customHeight="1" x14ac:dyDescent="0.2">
      <c r="AI1537" s="198" t="s">
        <v>135</v>
      </c>
      <c r="AJ1537" s="156">
        <f>_xll.qlCalendarAdvance("TARGET",AJ1536,AI1537,"mf")</f>
        <v>46511</v>
      </c>
      <c r="AK1537" s="201">
        <f>_xll.xlShmInterpRateFwd(curveName,AJ1537,,,AJ1538)</f>
        <v>1.8687438254385499E-2</v>
      </c>
    </row>
    <row r="1538" spans="35:37" ht="11.25" customHeight="1" x14ac:dyDescent="0.2">
      <c r="AI1538" s="198" t="s">
        <v>135</v>
      </c>
      <c r="AJ1538" s="156">
        <f>_xll.qlCalendarAdvance("TARGET",AJ1537,AI1538,"mf")</f>
        <v>46518</v>
      </c>
      <c r="AK1538" s="201">
        <f>_xll.xlShmInterpRateFwd(curveName,AJ1538,,,AJ1539)</f>
        <v>1.8712152081482171E-2</v>
      </c>
    </row>
    <row r="1539" spans="35:37" ht="11.25" customHeight="1" x14ac:dyDescent="0.2">
      <c r="AI1539" s="198" t="s">
        <v>135</v>
      </c>
      <c r="AJ1539" s="156">
        <f>_xll.qlCalendarAdvance("TARGET",AJ1538,AI1539,"mf")</f>
        <v>46525</v>
      </c>
      <c r="AK1539" s="201">
        <f>_xll.xlShmInterpRateFwd(curveName,AJ1539,,,AJ1540)</f>
        <v>1.8736613108949716E-2</v>
      </c>
    </row>
    <row r="1540" spans="35:37" ht="11.25" customHeight="1" x14ac:dyDescent="0.2">
      <c r="AI1540" s="198" t="s">
        <v>135</v>
      </c>
      <c r="AJ1540" s="156">
        <f>_xll.qlCalendarAdvance("TARGET",AJ1539,AI1540,"mf")</f>
        <v>46532</v>
      </c>
      <c r="AK1540" s="201">
        <f>_xll.xlShmInterpRateFwd(curveName,AJ1540,,,AJ1541)</f>
        <v>1.876082016284646E-2</v>
      </c>
    </row>
    <row r="1541" spans="35:37" ht="11.25" customHeight="1" x14ac:dyDescent="0.2">
      <c r="AI1541" s="198" t="s">
        <v>135</v>
      </c>
      <c r="AJ1541" s="156">
        <f>_xll.qlCalendarAdvance("TARGET",AJ1540,AI1541,"mf")</f>
        <v>46539</v>
      </c>
      <c r="AK1541" s="201">
        <f>_xll.xlShmInterpRateFwd(curveName,AJ1541,,,AJ1542)</f>
        <v>1.8784772069233759E-2</v>
      </c>
    </row>
    <row r="1542" spans="35:37" ht="11.25" customHeight="1" x14ac:dyDescent="0.2">
      <c r="AI1542" s="198" t="s">
        <v>135</v>
      </c>
      <c r="AJ1542" s="156">
        <f>_xll.qlCalendarAdvance("TARGET",AJ1541,AI1542,"mf")</f>
        <v>46546</v>
      </c>
      <c r="AK1542" s="201">
        <f>_xll.xlShmInterpRateFwd(curveName,AJ1542,,,AJ1543)</f>
        <v>1.8808467654181933E-2</v>
      </c>
    </row>
    <row r="1543" spans="35:37" ht="11.25" customHeight="1" x14ac:dyDescent="0.2">
      <c r="AI1543" s="198" t="s">
        <v>135</v>
      </c>
      <c r="AJ1543" s="156">
        <f>_xll.qlCalendarAdvance("TARGET",AJ1542,AI1543,"mf")</f>
        <v>46553</v>
      </c>
      <c r="AK1543" s="201">
        <f>_xll.xlShmInterpRateFwd(curveName,AJ1543,,,AJ1544)</f>
        <v>1.8831905743752968E-2</v>
      </c>
    </row>
    <row r="1544" spans="35:37" ht="11.25" customHeight="1" x14ac:dyDescent="0.2">
      <c r="AI1544" s="198" t="s">
        <v>135</v>
      </c>
      <c r="AJ1544" s="156">
        <f>_xll.qlCalendarAdvance("TARGET",AJ1543,AI1544,"mf")</f>
        <v>46560</v>
      </c>
      <c r="AK1544" s="201">
        <f>_xll.xlShmInterpRateFwd(curveName,AJ1544,,,AJ1545)</f>
        <v>1.8855085163994867E-2</v>
      </c>
    </row>
    <row r="1545" spans="35:37" ht="11.25" customHeight="1" x14ac:dyDescent="0.2">
      <c r="AI1545" s="198" t="s">
        <v>135</v>
      </c>
      <c r="AJ1545" s="156">
        <f>_xll.qlCalendarAdvance("TARGET",AJ1544,AI1545,"mf")</f>
        <v>46567</v>
      </c>
      <c r="AK1545" s="201">
        <f>_xll.xlShmInterpRateFwd(curveName,AJ1545,,,AJ1546)</f>
        <v>1.8878004741017071E-2</v>
      </c>
    </row>
    <row r="1546" spans="35:37" ht="11.25" customHeight="1" x14ac:dyDescent="0.2">
      <c r="AI1546" s="198" t="s">
        <v>135</v>
      </c>
      <c r="AJ1546" s="156">
        <f>_xll.qlCalendarAdvance("TARGET",AJ1545,AI1546,"mf")</f>
        <v>46574</v>
      </c>
      <c r="AK1546" s="201">
        <f>_xll.xlShmInterpRateFwd(curveName,AJ1546,,,AJ1547)</f>
        <v>1.8900663300851522E-2</v>
      </c>
    </row>
    <row r="1547" spans="35:37" ht="11.25" customHeight="1" x14ac:dyDescent="0.2">
      <c r="AI1547" s="198" t="s">
        <v>135</v>
      </c>
      <c r="AJ1547" s="156">
        <f>_xll.qlCalendarAdvance("TARGET",AJ1546,AI1547,"mf")</f>
        <v>46581</v>
      </c>
      <c r="AK1547" s="201">
        <f>_xll.xlShmInterpRateFwd(curveName,AJ1547,,,AJ1548)</f>
        <v>1.8923059669591832E-2</v>
      </c>
    </row>
    <row r="1548" spans="35:37" ht="11.25" customHeight="1" x14ac:dyDescent="0.2">
      <c r="AI1548" s="198" t="s">
        <v>135</v>
      </c>
      <c r="AJ1548" s="156">
        <f>_xll.qlCalendarAdvance("TARGET",AJ1547,AI1548,"mf")</f>
        <v>46588</v>
      </c>
      <c r="AK1548" s="201">
        <f>_xll.xlShmInterpRateFwd(curveName,AJ1548,,,AJ1549)</f>
        <v>1.8945192673300717E-2</v>
      </c>
    </row>
    <row r="1549" spans="35:37" ht="11.25" customHeight="1" x14ac:dyDescent="0.2">
      <c r="AI1549" s="198" t="s">
        <v>135</v>
      </c>
      <c r="AJ1549" s="156">
        <f>_xll.qlCalendarAdvance("TARGET",AJ1548,AI1549,"mf")</f>
        <v>46595</v>
      </c>
      <c r="AK1549" s="201">
        <f>_xll.xlShmInterpRateFwd(curveName,AJ1549,,,AJ1550)</f>
        <v>1.8967061138056445E-2</v>
      </c>
    </row>
    <row r="1550" spans="35:37" ht="11.25" customHeight="1" x14ac:dyDescent="0.2">
      <c r="AI1550" s="198" t="s">
        <v>135</v>
      </c>
      <c r="AJ1550" s="156">
        <f>_xll.qlCalendarAdvance("TARGET",AJ1549,AI1550,"mf")</f>
        <v>46602</v>
      </c>
      <c r="AK1550" s="201">
        <f>_xll.xlShmInterpRateFwd(curveName,AJ1550,,,AJ1551)</f>
        <v>1.898866388994137E-2</v>
      </c>
    </row>
    <row r="1551" spans="35:37" ht="11.25" customHeight="1" x14ac:dyDescent="0.2">
      <c r="AI1551" s="198" t="s">
        <v>135</v>
      </c>
      <c r="AJ1551" s="156">
        <f>_xll.qlCalendarAdvance("TARGET",AJ1550,AI1551,"mf")</f>
        <v>46609</v>
      </c>
      <c r="AK1551" s="201">
        <f>_xll.xlShmInterpRateFwd(curveName,AJ1551,,,AJ1552)</f>
        <v>1.900999975504206E-2</v>
      </c>
    </row>
    <row r="1552" spans="35:37" ht="11.25" customHeight="1" x14ac:dyDescent="0.2">
      <c r="AI1552" s="198" t="s">
        <v>135</v>
      </c>
      <c r="AJ1552" s="156">
        <f>_xll.qlCalendarAdvance("TARGET",AJ1551,AI1552,"mf")</f>
        <v>46616</v>
      </c>
      <c r="AK1552" s="201">
        <f>_xll.xlShmInterpRateFwd(curveName,AJ1552,,,AJ1553)</f>
        <v>1.9031067559420446E-2</v>
      </c>
    </row>
    <row r="1553" spans="35:37" ht="11.25" customHeight="1" x14ac:dyDescent="0.2">
      <c r="AI1553" s="198" t="s">
        <v>135</v>
      </c>
      <c r="AJ1553" s="156">
        <f>_xll.qlCalendarAdvance("TARGET",AJ1552,AI1553,"mf")</f>
        <v>46623</v>
      </c>
      <c r="AK1553" s="201">
        <f>_xll.xlShmInterpRateFwd(curveName,AJ1553,,,AJ1554)</f>
        <v>1.9051866129183463E-2</v>
      </c>
    </row>
    <row r="1554" spans="35:37" ht="11.25" customHeight="1" x14ac:dyDescent="0.2">
      <c r="AI1554" s="198" t="s">
        <v>135</v>
      </c>
      <c r="AJ1554" s="156">
        <f>_xll.qlCalendarAdvance("TARGET",AJ1553,AI1554,"mf")</f>
        <v>46630</v>
      </c>
      <c r="AK1554" s="201">
        <f>_xll.xlShmInterpRateFwd(curveName,AJ1554,,,AJ1555)</f>
        <v>1.9072394290413647E-2</v>
      </c>
    </row>
    <row r="1555" spans="35:37" ht="11.25" customHeight="1" x14ac:dyDescent="0.2">
      <c r="AI1555" s="198" t="s">
        <v>135</v>
      </c>
      <c r="AJ1555" s="156">
        <f>_xll.qlCalendarAdvance("TARGET",AJ1554,AI1555,"mf")</f>
        <v>46637</v>
      </c>
      <c r="AK1555" s="201">
        <f>_xll.xlShmInterpRateFwd(curveName,AJ1555,,,AJ1556)</f>
        <v>1.9092650869180851E-2</v>
      </c>
    </row>
    <row r="1556" spans="35:37" ht="11.25" customHeight="1" x14ac:dyDescent="0.2">
      <c r="AI1556" s="198" t="s">
        <v>135</v>
      </c>
      <c r="AJ1556" s="156">
        <f>_xll.qlCalendarAdvance("TARGET",AJ1555,AI1556,"mf")</f>
        <v>46644</v>
      </c>
      <c r="AK1556" s="201">
        <f>_xll.xlShmInterpRateFwd(curveName,AJ1556,,,AJ1557)</f>
        <v>1.9112634691594497E-2</v>
      </c>
    </row>
    <row r="1557" spans="35:37" ht="11.25" customHeight="1" x14ac:dyDescent="0.2">
      <c r="AI1557" s="198" t="s">
        <v>135</v>
      </c>
      <c r="AJ1557" s="156">
        <f>_xll.qlCalendarAdvance("TARGET",AJ1556,AI1557,"mf")</f>
        <v>46651</v>
      </c>
      <c r="AK1557" s="201">
        <f>_xll.xlShmInterpRateFwd(curveName,AJ1557,,,AJ1558)</f>
        <v>1.913234458375156E-2</v>
      </c>
    </row>
    <row r="1558" spans="35:37" ht="11.25" customHeight="1" x14ac:dyDescent="0.2">
      <c r="AI1558" s="198" t="s">
        <v>135</v>
      </c>
      <c r="AJ1558" s="156">
        <f>_xll.qlCalendarAdvance("TARGET",AJ1557,AI1558,"mf")</f>
        <v>46658</v>
      </c>
      <c r="AK1558" s="201">
        <f>_xll.xlShmInterpRateFwd(curveName,AJ1558,,,AJ1559)</f>
        <v>1.9151779371736712E-2</v>
      </c>
    </row>
    <row r="1559" spans="35:37" ht="11.25" customHeight="1" x14ac:dyDescent="0.2">
      <c r="AI1559" s="198" t="s">
        <v>135</v>
      </c>
      <c r="AJ1559" s="156">
        <f>_xll.qlCalendarAdvance("TARGET",AJ1558,AI1559,"mf")</f>
        <v>46665</v>
      </c>
      <c r="AK1559" s="201">
        <f>_xll.xlShmInterpRateFwd(curveName,AJ1559,,,AJ1560)</f>
        <v>1.9170937881651376E-2</v>
      </c>
    </row>
    <row r="1560" spans="35:37" ht="11.25" customHeight="1" x14ac:dyDescent="0.2">
      <c r="AI1560" s="198" t="s">
        <v>135</v>
      </c>
      <c r="AJ1560" s="156">
        <f>_xll.qlCalendarAdvance("TARGET",AJ1559,AI1560,"mf")</f>
        <v>46672</v>
      </c>
      <c r="AK1560" s="201">
        <f>_xll.xlShmInterpRateFwd(curveName,AJ1560,,,AJ1561)</f>
        <v>1.9189818939613874E-2</v>
      </c>
    </row>
    <row r="1561" spans="35:37" ht="11.25" customHeight="1" x14ac:dyDescent="0.2">
      <c r="AI1561" s="198" t="s">
        <v>135</v>
      </c>
      <c r="AJ1561" s="156">
        <f>_xll.qlCalendarAdvance("TARGET",AJ1560,AI1561,"mf")</f>
        <v>46679</v>
      </c>
      <c r="AK1561" s="201">
        <f>_xll.xlShmInterpRateFwd(curveName,AJ1561,,,AJ1562)</f>
        <v>1.9208421371707415E-2</v>
      </c>
    </row>
    <row r="1562" spans="35:37" ht="11.25" customHeight="1" x14ac:dyDescent="0.2">
      <c r="AI1562" s="198" t="s">
        <v>135</v>
      </c>
      <c r="AJ1562" s="156">
        <f>_xll.qlCalendarAdvance("TARGET",AJ1561,AI1562,"mf")</f>
        <v>46686</v>
      </c>
      <c r="AK1562" s="201">
        <f>_xll.xlShmInterpRateFwd(curveName,AJ1562,,,AJ1563)</f>
        <v>1.9226744004049719E-2</v>
      </c>
    </row>
    <row r="1563" spans="35:37" ht="11.25" customHeight="1" x14ac:dyDescent="0.2">
      <c r="AI1563" s="198" t="s">
        <v>135</v>
      </c>
      <c r="AJ1563" s="156">
        <f>_xll.qlCalendarAdvance("TARGET",AJ1562,AI1563,"mf")</f>
        <v>46693</v>
      </c>
      <c r="AK1563" s="201">
        <f>_xll.xlShmInterpRateFwd(curveName,AJ1563,,,AJ1564)</f>
        <v>1.924478566275261E-2</v>
      </c>
    </row>
    <row r="1564" spans="35:37" ht="11.25" customHeight="1" x14ac:dyDescent="0.2">
      <c r="AI1564" s="198" t="s">
        <v>135</v>
      </c>
      <c r="AJ1564" s="156">
        <f>_xll.qlCalendarAdvance("TARGET",AJ1563,AI1564,"mf")</f>
        <v>46700</v>
      </c>
      <c r="AK1564" s="201">
        <f>_xll.xlShmInterpRateFwd(curveName,AJ1564,,,AJ1565)</f>
        <v>1.9262545173916339E-2</v>
      </c>
    </row>
    <row r="1565" spans="35:37" ht="11.25" customHeight="1" x14ac:dyDescent="0.2">
      <c r="AI1565" s="198" t="s">
        <v>135</v>
      </c>
      <c r="AJ1565" s="156">
        <f>_xll.qlCalendarAdvance("TARGET",AJ1564,AI1565,"mf")</f>
        <v>46707</v>
      </c>
      <c r="AK1565" s="201">
        <f>_xll.xlShmInterpRateFwd(curveName,AJ1565,,,AJ1566)</f>
        <v>1.9280021363676059E-2</v>
      </c>
    </row>
    <row r="1566" spans="35:37" ht="11.25" customHeight="1" x14ac:dyDescent="0.2">
      <c r="AI1566" s="198" t="s">
        <v>135</v>
      </c>
      <c r="AJ1566" s="156">
        <f>_xll.qlCalendarAdvance("TARGET",AJ1565,AI1566,"mf")</f>
        <v>46714</v>
      </c>
      <c r="AK1566" s="201">
        <f>_xll.xlShmInterpRateFwd(curveName,AJ1566,,,AJ1567)</f>
        <v>1.9297213058138224E-2</v>
      </c>
    </row>
    <row r="1567" spans="35:37" ht="11.25" customHeight="1" x14ac:dyDescent="0.2">
      <c r="AI1567" s="198" t="s">
        <v>135</v>
      </c>
      <c r="AJ1567" s="156">
        <f>_xll.qlCalendarAdvance("TARGET",AJ1566,AI1567,"mf")</f>
        <v>46721</v>
      </c>
      <c r="AK1567" s="201">
        <f>_xll.xlShmInterpRateFwd(curveName,AJ1567,,,AJ1568)</f>
        <v>1.9314119083427068E-2</v>
      </c>
    </row>
    <row r="1568" spans="35:37" ht="11.25" customHeight="1" x14ac:dyDescent="0.2">
      <c r="AI1568" s="198" t="s">
        <v>135</v>
      </c>
      <c r="AJ1568" s="156">
        <f>_xll.qlCalendarAdvance("TARGET",AJ1567,AI1568,"mf")</f>
        <v>46728</v>
      </c>
      <c r="AK1568" s="201">
        <f>_xll.xlShmInterpRateFwd(curveName,AJ1568,,,AJ1569)</f>
        <v>1.9330738265678937E-2</v>
      </c>
    </row>
    <row r="1569" spans="35:37" ht="11.25" customHeight="1" x14ac:dyDescent="0.2">
      <c r="AI1569" s="198" t="s">
        <v>135</v>
      </c>
      <c r="AJ1569" s="156">
        <f>_xll.qlCalendarAdvance("TARGET",AJ1568,AI1569,"mf")</f>
        <v>46735</v>
      </c>
      <c r="AK1569" s="201">
        <f>_xll.xlShmInterpRateFwd(curveName,AJ1569,,,AJ1570)</f>
        <v>1.9347069431001854E-2</v>
      </c>
    </row>
    <row r="1570" spans="35:37" ht="11.25" customHeight="1" x14ac:dyDescent="0.2">
      <c r="AI1570" s="198" t="s">
        <v>135</v>
      </c>
      <c r="AJ1570" s="156">
        <f>_xll.qlCalendarAdvance("TARGET",AJ1569,AI1570,"mf")</f>
        <v>46742</v>
      </c>
      <c r="AK1570" s="201">
        <f>_xll.xlShmInterpRateFwd(curveName,AJ1570,,,AJ1571)</f>
        <v>1.9363111405545197E-2</v>
      </c>
    </row>
    <row r="1571" spans="35:37" ht="11.25" customHeight="1" x14ac:dyDescent="0.2">
      <c r="AI1571" s="198" t="s">
        <v>135</v>
      </c>
      <c r="AJ1571" s="156">
        <f>_xll.qlCalendarAdvance("TARGET",AJ1570,AI1571,"mf")</f>
        <v>46749</v>
      </c>
      <c r="AK1571" s="201">
        <f>_xll.xlShmInterpRateFwd(curveName,AJ1571,,,AJ1572)</f>
        <v>1.9378863015436072E-2</v>
      </c>
    </row>
    <row r="1572" spans="35:37" ht="11.25" customHeight="1" x14ac:dyDescent="0.2">
      <c r="AI1572" s="198" t="s">
        <v>135</v>
      </c>
      <c r="AJ1572" s="156">
        <f>_xll.qlCalendarAdvance("TARGET",AJ1571,AI1572,"mf")</f>
        <v>46756</v>
      </c>
      <c r="AK1572" s="201">
        <f>_xll.xlShmInterpRateFwd(curveName,AJ1572,,,AJ1573)</f>
        <v>1.9394323086814217E-2</v>
      </c>
    </row>
    <row r="1573" spans="35:37" ht="11.25" customHeight="1" x14ac:dyDescent="0.2">
      <c r="AI1573" s="198" t="s">
        <v>135</v>
      </c>
      <c r="AJ1573" s="156">
        <f>_xll.qlCalendarAdvance("TARGET",AJ1572,AI1573,"mf")</f>
        <v>46763</v>
      </c>
      <c r="AK1573" s="201">
        <f>_xll.xlShmInterpRateFwd(curveName,AJ1573,,,AJ1574)</f>
        <v>1.9409490445826339E-2</v>
      </c>
    </row>
    <row r="1574" spans="35:37" ht="11.25" customHeight="1" x14ac:dyDescent="0.2">
      <c r="AI1574" s="198" t="s">
        <v>135</v>
      </c>
      <c r="AJ1574" s="156">
        <f>_xll.qlCalendarAdvance("TARGET",AJ1573,AI1574,"mf")</f>
        <v>46770</v>
      </c>
      <c r="AK1574" s="201">
        <f>_xll.xlShmInterpRateFwd(curveName,AJ1574,,,AJ1575)</f>
        <v>1.9424363918614664E-2</v>
      </c>
    </row>
    <row r="1575" spans="35:37" ht="11.25" customHeight="1" x14ac:dyDescent="0.2">
      <c r="AI1575" s="198" t="s">
        <v>135</v>
      </c>
      <c r="AJ1575" s="156">
        <f>_xll.qlCalendarAdvance("TARGET",AJ1574,AI1575,"mf")</f>
        <v>46777</v>
      </c>
      <c r="AK1575" s="201">
        <f>_xll.xlShmInterpRateFwd(curveName,AJ1575,,,AJ1576)</f>
        <v>1.9438942331328635E-2</v>
      </c>
    </row>
    <row r="1576" spans="35:37" ht="11.25" customHeight="1" x14ac:dyDescent="0.2">
      <c r="AI1576" s="198" t="s">
        <v>135</v>
      </c>
      <c r="AJ1576" s="156">
        <f>_xll.qlCalendarAdvance("TARGET",AJ1575,AI1576,"mf")</f>
        <v>46784</v>
      </c>
      <c r="AK1576" s="201">
        <f>_xll.xlShmInterpRateFwd(curveName,AJ1576,,,AJ1577)</f>
        <v>1.9453224510119275E-2</v>
      </c>
    </row>
    <row r="1577" spans="35:37" ht="11.25" customHeight="1" x14ac:dyDescent="0.2">
      <c r="AI1577" s="198" t="s">
        <v>135</v>
      </c>
      <c r="AJ1577" s="156">
        <f>_xll.qlCalendarAdvance("TARGET",AJ1576,AI1577,"mf")</f>
        <v>46791</v>
      </c>
      <c r="AK1577" s="201">
        <f>_xll.xlShmInterpRateFwd(curveName,AJ1577,,,AJ1578)</f>
        <v>1.946720928114511E-2</v>
      </c>
    </row>
    <row r="1578" spans="35:37" ht="11.25" customHeight="1" x14ac:dyDescent="0.2">
      <c r="AI1578" s="198" t="s">
        <v>135</v>
      </c>
      <c r="AJ1578" s="156">
        <f>_xll.qlCalendarAdvance("TARGET",AJ1577,AI1578,"mf")</f>
        <v>46798</v>
      </c>
      <c r="AK1578" s="201">
        <f>_xll.xlShmInterpRateFwd(curveName,AJ1578,,,AJ1579)</f>
        <v>1.9480895470572281E-2</v>
      </c>
    </row>
    <row r="1579" spans="35:37" ht="11.25" customHeight="1" x14ac:dyDescent="0.2">
      <c r="AI1579" s="198" t="s">
        <v>135</v>
      </c>
      <c r="AJ1579" s="156">
        <f>_xll.qlCalendarAdvance("TARGET",AJ1578,AI1579,"mf")</f>
        <v>46805</v>
      </c>
      <c r="AK1579" s="201">
        <f>_xll.xlShmInterpRateFwd(curveName,AJ1579,,,AJ1580)</f>
        <v>1.9494281904551533E-2</v>
      </c>
    </row>
    <row r="1580" spans="35:37" ht="11.25" customHeight="1" x14ac:dyDescent="0.2">
      <c r="AI1580" s="198" t="s">
        <v>135</v>
      </c>
      <c r="AJ1580" s="156">
        <f>_xll.qlCalendarAdvance("TARGET",AJ1579,AI1580,"mf")</f>
        <v>46812</v>
      </c>
      <c r="AK1580" s="201">
        <f>_xll.xlShmInterpRateFwd(curveName,AJ1580,,,AJ1581)</f>
        <v>1.9560812251481846E-2</v>
      </c>
    </row>
    <row r="1581" spans="35:37" ht="11.25" customHeight="1" x14ac:dyDescent="0.2">
      <c r="AI1581" s="198" t="s">
        <v>135</v>
      </c>
      <c r="AJ1581" s="156">
        <f>_xll.qlCalendarAdvance("TARGET",AJ1580,AI1581,"mf")</f>
        <v>46819</v>
      </c>
      <c r="AK1581" s="201">
        <f>_xll.xlShmInterpRateFwd(curveName,AJ1581,,,AJ1582)</f>
        <v>1.9520150810878403E-2</v>
      </c>
    </row>
    <row r="1582" spans="35:37" ht="11.25" customHeight="1" x14ac:dyDescent="0.2">
      <c r="AI1582" s="198" t="s">
        <v>135</v>
      </c>
      <c r="AJ1582" s="156">
        <f>_xll.qlCalendarAdvance("TARGET",AJ1581,AI1582,"mf")</f>
        <v>46826</v>
      </c>
      <c r="AK1582" s="201">
        <f>_xll.xlShmInterpRateFwd(curveName,AJ1582,,,AJ1583)</f>
        <v>1.9532631050722112E-2</v>
      </c>
    </row>
    <row r="1583" spans="35:37" ht="11.25" customHeight="1" x14ac:dyDescent="0.2">
      <c r="AI1583" s="198" t="s">
        <v>135</v>
      </c>
      <c r="AJ1583" s="156">
        <f>_xll.qlCalendarAdvance("TARGET",AJ1582,AI1583,"mf")</f>
        <v>46833</v>
      </c>
      <c r="AK1583" s="201">
        <f>_xll.xlShmInterpRateFwd(curveName,AJ1583,,,AJ1584)</f>
        <v>1.9544865552789097E-2</v>
      </c>
    </row>
    <row r="1584" spans="35:37" ht="11.25" customHeight="1" x14ac:dyDescent="0.2">
      <c r="AI1584" s="198" t="s">
        <v>135</v>
      </c>
      <c r="AJ1584" s="156">
        <f>_xll.qlCalendarAdvance("TARGET",AJ1583,AI1584,"mf")</f>
        <v>46840</v>
      </c>
      <c r="AK1584" s="201">
        <f>_xll.xlShmInterpRateFwd(curveName,AJ1584,,,AJ1585)</f>
        <v>1.9557007577821285E-2</v>
      </c>
    </row>
    <row r="1585" spans="35:37" ht="11.25" customHeight="1" x14ac:dyDescent="0.2">
      <c r="AI1585" s="198" t="s">
        <v>135</v>
      </c>
      <c r="AJ1585" s="156">
        <f>_xll.qlCalendarAdvance("TARGET",AJ1584,AI1585,"mf")</f>
        <v>46847</v>
      </c>
      <c r="AK1585" s="201">
        <f>_xll.xlShmInterpRateFwd(curveName,AJ1585,,,AJ1586)</f>
        <v>1.9569082430214581E-2</v>
      </c>
    </row>
    <row r="1586" spans="35:37" ht="11.25" customHeight="1" x14ac:dyDescent="0.2">
      <c r="AI1586" s="198" t="s">
        <v>135</v>
      </c>
      <c r="AJ1586" s="156">
        <f>_xll.qlCalendarAdvance("TARGET",AJ1585,AI1586,"mf")</f>
        <v>46854</v>
      </c>
      <c r="AK1586" s="201">
        <f>_xll.xlShmInterpRateFwd(curveName,AJ1586,,,AJ1587)</f>
        <v>1.9581090585679261E-2</v>
      </c>
    </row>
    <row r="1587" spans="35:37" ht="11.25" customHeight="1" x14ac:dyDescent="0.2">
      <c r="AI1587" s="198" t="s">
        <v>135</v>
      </c>
      <c r="AJ1587" s="156">
        <f>_xll.qlCalendarAdvance("TARGET",AJ1586,AI1587,"mf")</f>
        <v>46861</v>
      </c>
      <c r="AK1587" s="201">
        <f>_xll.xlShmInterpRateFwd(curveName,AJ1587,,,AJ1588)</f>
        <v>1.9593032519886446E-2</v>
      </c>
    </row>
    <row r="1588" spans="35:37" ht="11.25" customHeight="1" x14ac:dyDescent="0.2">
      <c r="AI1588" s="198" t="s">
        <v>135</v>
      </c>
      <c r="AJ1588" s="156">
        <f>_xll.qlCalendarAdvance("TARGET",AJ1587,AI1588,"mf")</f>
        <v>46868</v>
      </c>
      <c r="AK1588" s="201">
        <f>_xll.xlShmInterpRateFwd(curveName,AJ1588,,,AJ1589)</f>
        <v>1.9604908708549185E-2</v>
      </c>
    </row>
    <row r="1589" spans="35:37" ht="11.25" customHeight="1" x14ac:dyDescent="0.2">
      <c r="AI1589" s="198" t="s">
        <v>135</v>
      </c>
      <c r="AJ1589" s="156">
        <f>_xll.qlCalendarAdvance("TARGET",AJ1588,AI1589,"mf")</f>
        <v>46875</v>
      </c>
      <c r="AK1589" s="201">
        <f>_xll.xlShmInterpRateFwd(curveName,AJ1589,,,AJ1590)</f>
        <v>1.9616719627329759E-2</v>
      </c>
    </row>
    <row r="1590" spans="35:37" ht="11.25" customHeight="1" x14ac:dyDescent="0.2">
      <c r="AI1590" s="198" t="s">
        <v>135</v>
      </c>
      <c r="AJ1590" s="156">
        <f>_xll.qlCalendarAdvance("TARGET",AJ1589,AI1590,"mf")</f>
        <v>46882</v>
      </c>
      <c r="AK1590" s="201">
        <f>_xll.xlShmInterpRateFwd(curveName,AJ1590,,,AJ1591)</f>
        <v>1.9628465751961307E-2</v>
      </c>
    </row>
    <row r="1591" spans="35:37" ht="11.25" customHeight="1" x14ac:dyDescent="0.2">
      <c r="AI1591" s="198" t="s">
        <v>135</v>
      </c>
      <c r="AJ1591" s="156">
        <f>_xll.qlCalendarAdvance("TARGET",AJ1590,AI1591,"mf")</f>
        <v>46889</v>
      </c>
      <c r="AK1591" s="201">
        <f>_xll.xlShmInterpRateFwd(curveName,AJ1591,,,AJ1592)</f>
        <v>1.9640147558120394E-2</v>
      </c>
    </row>
    <row r="1592" spans="35:37" ht="11.25" customHeight="1" x14ac:dyDescent="0.2">
      <c r="AI1592" s="198" t="s">
        <v>135</v>
      </c>
      <c r="AJ1592" s="156">
        <f>_xll.qlCalendarAdvance("TARGET",AJ1591,AI1592,"mf")</f>
        <v>46896</v>
      </c>
      <c r="AK1592" s="201">
        <f>_xll.xlShmInterpRateFwd(curveName,AJ1592,,,AJ1593)</f>
        <v>1.9651765521496497E-2</v>
      </c>
    </row>
    <row r="1593" spans="35:37" ht="11.25" customHeight="1" x14ac:dyDescent="0.2">
      <c r="AI1593" s="198" t="s">
        <v>135</v>
      </c>
      <c r="AJ1593" s="156">
        <f>_xll.qlCalendarAdvance("TARGET",AJ1592,AI1593,"mf")</f>
        <v>46903</v>
      </c>
      <c r="AK1593" s="201">
        <f>_xll.xlShmInterpRateFwd(curveName,AJ1593,,,AJ1594)</f>
        <v>1.9663320117797787E-2</v>
      </c>
    </row>
    <row r="1594" spans="35:37" ht="11.25" customHeight="1" x14ac:dyDescent="0.2">
      <c r="AI1594" s="198" t="s">
        <v>135</v>
      </c>
      <c r="AJ1594" s="156">
        <f>_xll.qlCalendarAdvance("TARGET",AJ1593,AI1594,"mf")</f>
        <v>46910</v>
      </c>
      <c r="AK1594" s="201">
        <f>_xll.xlShmInterpRateFwd(curveName,AJ1594,,,AJ1595)</f>
        <v>1.9674811822710574E-2</v>
      </c>
    </row>
    <row r="1595" spans="35:37" ht="11.25" customHeight="1" x14ac:dyDescent="0.2">
      <c r="AI1595" s="198" t="s">
        <v>135</v>
      </c>
      <c r="AJ1595" s="156">
        <f>_xll.qlCalendarAdvance("TARGET",AJ1594,AI1595,"mf")</f>
        <v>46917</v>
      </c>
      <c r="AK1595" s="201">
        <f>_xll.xlShmInterpRateFwd(curveName,AJ1595,,,AJ1596)</f>
        <v>1.9686241111939843E-2</v>
      </c>
    </row>
    <row r="1596" spans="35:37" ht="11.25" customHeight="1" x14ac:dyDescent="0.2">
      <c r="AI1596" s="198" t="s">
        <v>135</v>
      </c>
      <c r="AJ1596" s="156">
        <f>_xll.qlCalendarAdvance("TARGET",AJ1595,AI1596,"mf")</f>
        <v>46924</v>
      </c>
      <c r="AK1596" s="201">
        <f>_xll.xlShmInterpRateFwd(curveName,AJ1596,,,AJ1597)</f>
        <v>1.9697608461186074E-2</v>
      </c>
    </row>
    <row r="1597" spans="35:37" ht="11.25" customHeight="1" x14ac:dyDescent="0.2">
      <c r="AI1597" s="198" t="s">
        <v>135</v>
      </c>
      <c r="AJ1597" s="156">
        <f>_xll.qlCalendarAdvance("TARGET",AJ1596,AI1597,"mf")</f>
        <v>46931</v>
      </c>
      <c r="AK1597" s="201">
        <f>_xll.xlShmInterpRateFwd(curveName,AJ1597,,,AJ1598)</f>
        <v>1.9708914346145214E-2</v>
      </c>
    </row>
    <row r="1598" spans="35:37" ht="11.25" customHeight="1" x14ac:dyDescent="0.2">
      <c r="AI1598" s="198" t="s">
        <v>135</v>
      </c>
      <c r="AJ1598" s="156">
        <f>_xll.qlCalendarAdvance("TARGET",AJ1597,AI1598,"mf")</f>
        <v>46938</v>
      </c>
      <c r="AK1598" s="201">
        <f>_xll.xlShmInterpRateFwd(curveName,AJ1598,,,AJ1599)</f>
        <v>1.9720159242520279E-2</v>
      </c>
    </row>
    <row r="1599" spans="35:37" ht="11.25" customHeight="1" x14ac:dyDescent="0.2">
      <c r="AI1599" s="198" t="s">
        <v>135</v>
      </c>
      <c r="AJ1599" s="156">
        <f>_xll.qlCalendarAdvance("TARGET",AJ1598,AI1599,"mf")</f>
        <v>46945</v>
      </c>
      <c r="AK1599" s="201">
        <f>_xll.xlShmInterpRateFwd(curveName,AJ1599,,,AJ1600)</f>
        <v>1.9731343626009736E-2</v>
      </c>
    </row>
    <row r="1600" spans="35:37" ht="11.25" customHeight="1" x14ac:dyDescent="0.2">
      <c r="AI1600" s="198" t="s">
        <v>135</v>
      </c>
      <c r="AJ1600" s="156">
        <f>_xll.qlCalendarAdvance("TARGET",AJ1599,AI1600,"mf")</f>
        <v>46952</v>
      </c>
      <c r="AK1600" s="201">
        <f>_xll.xlShmInterpRateFwd(curveName,AJ1600,,,AJ1601)</f>
        <v>1.9742467972301708E-2</v>
      </c>
    </row>
    <row r="1601" spans="35:37" ht="11.25" customHeight="1" x14ac:dyDescent="0.2">
      <c r="AI1601" s="198" t="s">
        <v>135</v>
      </c>
      <c r="AJ1601" s="156">
        <f>_xll.qlCalendarAdvance("TARGET",AJ1600,AI1601,"mf")</f>
        <v>46959</v>
      </c>
      <c r="AK1601" s="201">
        <f>_xll.xlShmInterpRateFwd(curveName,AJ1601,,,AJ1602)</f>
        <v>1.9753532757120294E-2</v>
      </c>
    </row>
    <row r="1602" spans="35:37" ht="11.25" customHeight="1" x14ac:dyDescent="0.2">
      <c r="AI1602" s="198" t="s">
        <v>135</v>
      </c>
      <c r="AJ1602" s="156">
        <f>_xll.qlCalendarAdvance("TARGET",AJ1601,AI1602,"mf")</f>
        <v>46966</v>
      </c>
      <c r="AK1602" s="201">
        <f>_xll.xlShmInterpRateFwd(curveName,AJ1602,,,AJ1603)</f>
        <v>1.9764538456156069E-2</v>
      </c>
    </row>
    <row r="1603" spans="35:37" ht="11.25" customHeight="1" x14ac:dyDescent="0.2">
      <c r="AI1603" s="198" t="s">
        <v>135</v>
      </c>
      <c r="AJ1603" s="156">
        <f>_xll.qlCalendarAdvance("TARGET",AJ1602,AI1603,"mf")</f>
        <v>46973</v>
      </c>
      <c r="AK1603" s="201">
        <f>_xll.xlShmInterpRateFwd(curveName,AJ1603,,,AJ1604)</f>
        <v>1.9775485545112395E-2</v>
      </c>
    </row>
    <row r="1604" spans="35:37" ht="11.25" customHeight="1" x14ac:dyDescent="0.2">
      <c r="AI1604" s="198" t="s">
        <v>135</v>
      </c>
      <c r="AJ1604" s="156">
        <f>_xll.qlCalendarAdvance("TARGET",AJ1603,AI1604,"mf")</f>
        <v>46980</v>
      </c>
      <c r="AK1604" s="201">
        <f>_xll.xlShmInterpRateFwd(curveName,AJ1604,,,AJ1605)</f>
        <v>1.9786374499682232E-2</v>
      </c>
    </row>
    <row r="1605" spans="35:37" ht="11.25" customHeight="1" x14ac:dyDescent="0.2">
      <c r="AI1605" s="198" t="s">
        <v>135</v>
      </c>
      <c r="AJ1605" s="156">
        <f>_xll.qlCalendarAdvance("TARGET",AJ1604,AI1605,"mf")</f>
        <v>46987</v>
      </c>
      <c r="AK1605" s="201">
        <f>_xll.xlShmInterpRateFwd(curveName,AJ1605,,,AJ1606)</f>
        <v>1.9797205795594502E-2</v>
      </c>
    </row>
    <row r="1606" spans="35:37" ht="11.25" customHeight="1" x14ac:dyDescent="0.2">
      <c r="AI1606" s="198" t="s">
        <v>135</v>
      </c>
      <c r="AJ1606" s="156">
        <f>_xll.qlCalendarAdvance("TARGET",AJ1605,AI1606,"mf")</f>
        <v>46994</v>
      </c>
      <c r="AK1606" s="201">
        <f>_xll.xlShmInterpRateFwd(curveName,AJ1606,,,AJ1607)</f>
        <v>1.9807979908544531E-2</v>
      </c>
    </row>
    <row r="1607" spans="35:37" ht="11.25" customHeight="1" x14ac:dyDescent="0.2">
      <c r="AI1607" s="198" t="s">
        <v>135</v>
      </c>
      <c r="AJ1607" s="156">
        <f>_xll.qlCalendarAdvance("TARGET",AJ1606,AI1607,"mf")</f>
        <v>47001</v>
      </c>
      <c r="AK1607" s="201">
        <f>_xll.xlShmInterpRateFwd(curveName,AJ1607,,,AJ1608)</f>
        <v>1.9818697314217225E-2</v>
      </c>
    </row>
    <row r="1608" spans="35:37" ht="11.25" customHeight="1" x14ac:dyDescent="0.2">
      <c r="AI1608" s="198" t="s">
        <v>135</v>
      </c>
      <c r="AJ1608" s="156">
        <f>_xll.qlCalendarAdvance("TARGET",AJ1607,AI1608,"mf")</f>
        <v>47008</v>
      </c>
      <c r="AK1608" s="201">
        <f>_xll.xlShmInterpRateFwd(curveName,AJ1608,,,AJ1609)</f>
        <v>1.9829358488339204E-2</v>
      </c>
    </row>
    <row r="1609" spans="35:37" ht="11.25" customHeight="1" x14ac:dyDescent="0.2">
      <c r="AI1609" s="198" t="s">
        <v>135</v>
      </c>
      <c r="AJ1609" s="156">
        <f>_xll.qlCalendarAdvance("TARGET",AJ1608,AI1609,"mf")</f>
        <v>47015</v>
      </c>
      <c r="AK1609" s="201">
        <f>_xll.xlShmInterpRateFwd(curveName,AJ1609,,,AJ1610)</f>
        <v>1.9839963906615049E-2</v>
      </c>
    </row>
    <row r="1610" spans="35:37" ht="11.25" customHeight="1" x14ac:dyDescent="0.2">
      <c r="AI1610" s="198" t="s">
        <v>135</v>
      </c>
      <c r="AJ1610" s="156">
        <f>_xll.qlCalendarAdvance("TARGET",AJ1609,AI1610,"mf")</f>
        <v>47022</v>
      </c>
      <c r="AK1610" s="201">
        <f>_xll.xlShmInterpRateFwd(curveName,AJ1610,,,AJ1611)</f>
        <v>1.9850514044738889E-2</v>
      </c>
    </row>
    <row r="1611" spans="35:37" ht="11.25" customHeight="1" x14ac:dyDescent="0.2">
      <c r="AI1611" s="198" t="s">
        <v>135</v>
      </c>
      <c r="AJ1611" s="156">
        <f>_xll.qlCalendarAdvance("TARGET",AJ1610,AI1611,"mf")</f>
        <v>47029</v>
      </c>
      <c r="AK1611" s="201">
        <f>_xll.xlShmInterpRateFwd(curveName,AJ1611,,,AJ1612)</f>
        <v>1.986100937844654E-2</v>
      </c>
    </row>
    <row r="1612" spans="35:37" ht="11.25" customHeight="1" x14ac:dyDescent="0.2">
      <c r="AI1612" s="198" t="s">
        <v>135</v>
      </c>
      <c r="AJ1612" s="156">
        <f>_xll.qlCalendarAdvance("TARGET",AJ1611,AI1612,"mf")</f>
        <v>47036</v>
      </c>
      <c r="AK1612" s="201">
        <f>_xll.xlShmInterpRateFwd(curveName,AJ1612,,,AJ1613)</f>
        <v>1.987145038340539E-2</v>
      </c>
    </row>
    <row r="1613" spans="35:37" ht="11.25" customHeight="1" x14ac:dyDescent="0.2">
      <c r="AI1613" s="198" t="s">
        <v>135</v>
      </c>
      <c r="AJ1613" s="156">
        <f>_xll.qlCalendarAdvance("TARGET",AJ1612,AI1613,"mf")</f>
        <v>47043</v>
      </c>
      <c r="AK1613" s="201">
        <f>_xll.xlShmInterpRateFwd(curveName,AJ1613,,,AJ1614)</f>
        <v>1.988183753535927E-2</v>
      </c>
    </row>
    <row r="1614" spans="35:37" ht="11.25" customHeight="1" x14ac:dyDescent="0.2">
      <c r="AI1614" s="198" t="s">
        <v>135</v>
      </c>
      <c r="AJ1614" s="156">
        <f>_xll.qlCalendarAdvance("TARGET",AJ1613,AI1614,"mf")</f>
        <v>47050</v>
      </c>
      <c r="AK1614" s="201">
        <f>_xll.xlShmInterpRateFwd(curveName,AJ1614,,,AJ1615)</f>
        <v>1.9892171309995155E-2</v>
      </c>
    </row>
    <row r="1615" spans="35:37" ht="11.25" customHeight="1" x14ac:dyDescent="0.2">
      <c r="AI1615" s="198" t="s">
        <v>135</v>
      </c>
      <c r="AJ1615" s="156">
        <f>_xll.qlCalendarAdvance("TARGET",AJ1614,AI1615,"mf")</f>
        <v>47057</v>
      </c>
      <c r="AK1615" s="201">
        <f>_xll.xlShmInterpRateFwd(curveName,AJ1615,,,AJ1616)</f>
        <v>1.9902452183035865E-2</v>
      </c>
    </row>
    <row r="1616" spans="35:37" ht="11.25" customHeight="1" x14ac:dyDescent="0.2">
      <c r="AI1616" s="198" t="s">
        <v>135</v>
      </c>
      <c r="AJ1616" s="156">
        <f>_xll.qlCalendarAdvance("TARGET",AJ1615,AI1616,"mf")</f>
        <v>47064</v>
      </c>
      <c r="AK1616" s="201">
        <f>_xll.xlShmInterpRateFwd(curveName,AJ1616,,,AJ1617)</f>
        <v>1.9912680630193705E-2</v>
      </c>
    </row>
    <row r="1617" spans="35:37" ht="11.25" customHeight="1" x14ac:dyDescent="0.2">
      <c r="AI1617" s="198" t="s">
        <v>135</v>
      </c>
      <c r="AJ1617" s="156">
        <f>_xll.qlCalendarAdvance("TARGET",AJ1616,AI1617,"mf")</f>
        <v>47071</v>
      </c>
      <c r="AK1617" s="201">
        <f>_xll.xlShmInterpRateFwd(curveName,AJ1617,,,AJ1618)</f>
        <v>1.9922857127164677E-2</v>
      </c>
    </row>
    <row r="1618" spans="35:37" ht="11.25" customHeight="1" x14ac:dyDescent="0.2">
      <c r="AI1618" s="198" t="s">
        <v>135</v>
      </c>
      <c r="AJ1618" s="156">
        <f>_xll.qlCalendarAdvance("TARGET",AJ1617,AI1618,"mf")</f>
        <v>47078</v>
      </c>
      <c r="AK1618" s="201">
        <f>_xll.xlShmInterpRateFwd(curveName,AJ1618,,,AJ1619)</f>
        <v>1.9932982149668998E-2</v>
      </c>
    </row>
    <row r="1619" spans="35:37" ht="11.25" customHeight="1" x14ac:dyDescent="0.2">
      <c r="AI1619" s="198" t="s">
        <v>135</v>
      </c>
      <c r="AJ1619" s="156">
        <f>_xll.qlCalendarAdvance("TARGET",AJ1618,AI1619,"mf")</f>
        <v>47085</v>
      </c>
      <c r="AK1619" s="201">
        <f>_xll.xlShmInterpRateFwd(curveName,AJ1619,,,AJ1620)</f>
        <v>1.994305617341055E-2</v>
      </c>
    </row>
    <row r="1620" spans="35:37" ht="11.25" customHeight="1" x14ac:dyDescent="0.2">
      <c r="AI1620" s="198" t="s">
        <v>135</v>
      </c>
      <c r="AJ1620" s="156">
        <f>_xll.qlCalendarAdvance("TARGET",AJ1619,AI1620,"mf")</f>
        <v>47092</v>
      </c>
      <c r="AK1620" s="201">
        <f>_xll.xlShmInterpRateFwd(curveName,AJ1620,,,AJ1621)</f>
        <v>1.9953079674117441E-2</v>
      </c>
    </row>
    <row r="1621" spans="35:37" ht="11.25" customHeight="1" x14ac:dyDescent="0.2">
      <c r="AI1621" s="198" t="s">
        <v>135</v>
      </c>
      <c r="AJ1621" s="156">
        <f>_xll.qlCalendarAdvance("TARGET",AJ1620,AI1621,"mf")</f>
        <v>47099</v>
      </c>
      <c r="AK1621" s="201">
        <f>_xll.xlShmInterpRateFwd(curveName,AJ1621,,,AJ1622)</f>
        <v>1.9963053127495616E-2</v>
      </c>
    </row>
    <row r="1622" spans="35:37" ht="11.25" customHeight="1" x14ac:dyDescent="0.2">
      <c r="AI1622" s="198" t="s">
        <v>135</v>
      </c>
      <c r="AJ1622" s="156">
        <f>_xll.qlCalendarAdvance("TARGET",AJ1621,AI1622,"mf")</f>
        <v>47106</v>
      </c>
      <c r="AK1622" s="201">
        <f>_xll.xlShmInterpRateFwd(curveName,AJ1622,,,AJ1623)</f>
        <v>1.9974229792169333E-2</v>
      </c>
    </row>
    <row r="1623" spans="35:37" ht="11.25" customHeight="1" x14ac:dyDescent="0.2">
      <c r="AI1623" s="198" t="s">
        <v>135</v>
      </c>
      <c r="AJ1623" s="156">
        <f>_xll.qlCalendarAdvance("TARGET",AJ1622,AI1623,"mf")</f>
        <v>47114</v>
      </c>
      <c r="AK1623" s="201">
        <f>_xll.xlShmInterpRateFwd(curveName,AJ1623,,,AJ1624)</f>
        <v>1.9984258498706105E-2</v>
      </c>
    </row>
    <row r="1624" spans="35:37" ht="11.25" customHeight="1" x14ac:dyDescent="0.2">
      <c r="AI1624" s="198" t="s">
        <v>135</v>
      </c>
      <c r="AJ1624" s="156">
        <f>_xll.qlCalendarAdvance("TARGET",AJ1623,AI1624,"mf")</f>
        <v>47121</v>
      </c>
      <c r="AK1624" s="201">
        <f>_xll.xlShmInterpRateFwd(curveName,AJ1624,,,AJ1625)</f>
        <v>1.9994077757464247E-2</v>
      </c>
    </row>
    <row r="1625" spans="35:37" ht="11.25" customHeight="1" x14ac:dyDescent="0.2">
      <c r="AI1625" s="198" t="s">
        <v>135</v>
      </c>
      <c r="AJ1625" s="156">
        <f>_xll.qlCalendarAdvance("TARGET",AJ1624,AI1625,"mf")</f>
        <v>47128</v>
      </c>
      <c r="AK1625" s="201">
        <f>_xll.xlShmInterpRateFwd(curveName,AJ1625,,,AJ1626)</f>
        <v>2.000384893970027E-2</v>
      </c>
    </row>
    <row r="1626" spans="35:37" ht="11.25" customHeight="1" x14ac:dyDescent="0.2">
      <c r="AI1626" s="198" t="s">
        <v>135</v>
      </c>
      <c r="AJ1626" s="156">
        <f>_xll.qlCalendarAdvance("TARGET",AJ1625,AI1626,"mf")</f>
        <v>47135</v>
      </c>
      <c r="AK1626" s="201">
        <f>_xll.xlShmInterpRateFwd(curveName,AJ1626,,,AJ1627)</f>
        <v>2.001357252114265E-2</v>
      </c>
    </row>
    <row r="1627" spans="35:37" ht="11.25" customHeight="1" x14ac:dyDescent="0.2">
      <c r="AI1627" s="198" t="s">
        <v>135</v>
      </c>
      <c r="AJ1627" s="156">
        <f>_xll.qlCalendarAdvance("TARGET",AJ1626,AI1627,"mf")</f>
        <v>47142</v>
      </c>
      <c r="AK1627" s="201">
        <f>_xll.xlShmInterpRateFwd(curveName,AJ1627,,,AJ1628)</f>
        <v>2.0023248977497653E-2</v>
      </c>
    </row>
    <row r="1628" spans="35:37" ht="11.25" customHeight="1" x14ac:dyDescent="0.2">
      <c r="AI1628" s="198" t="s">
        <v>135</v>
      </c>
      <c r="AJ1628" s="156">
        <f>_xll.qlCalendarAdvance("TARGET",AJ1627,AI1628,"mf")</f>
        <v>47149</v>
      </c>
      <c r="AK1628" s="201">
        <f>_xll.xlShmInterpRateFwd(curveName,AJ1628,,,AJ1629)</f>
        <v>2.0032878784484089E-2</v>
      </c>
    </row>
    <row r="1629" spans="35:37" ht="11.25" customHeight="1" x14ac:dyDescent="0.2">
      <c r="AI1629" s="198" t="s">
        <v>135</v>
      </c>
      <c r="AJ1629" s="156">
        <f>_xll.qlCalendarAdvance("TARGET",AJ1628,AI1629,"mf")</f>
        <v>47156</v>
      </c>
      <c r="AK1629" s="201">
        <f>_xll.xlShmInterpRateFwd(curveName,AJ1629,,,AJ1630)</f>
        <v>2.0042462417827527E-2</v>
      </c>
    </row>
    <row r="1630" spans="35:37" ht="11.25" customHeight="1" x14ac:dyDescent="0.2">
      <c r="AI1630" s="198" t="s">
        <v>135</v>
      </c>
      <c r="AJ1630" s="156">
        <f>_xll.qlCalendarAdvance("TARGET",AJ1629,AI1630,"mf")</f>
        <v>47163</v>
      </c>
      <c r="AK1630" s="201">
        <f>_xll.xlShmInterpRateFwd(curveName,AJ1630,,,AJ1631)</f>
        <v>2.0052000353231299E-2</v>
      </c>
    </row>
    <row r="1631" spans="35:37" ht="11.25" customHeight="1" x14ac:dyDescent="0.2">
      <c r="AI1631" s="198" t="s">
        <v>135</v>
      </c>
      <c r="AJ1631" s="156">
        <f>_xll.qlCalendarAdvance("TARGET",AJ1630,AI1631,"mf")</f>
        <v>47170</v>
      </c>
      <c r="AK1631" s="201">
        <f>_xll.xlShmInterpRateFwd(curveName,AJ1631,,,AJ1632)</f>
        <v>2.006149306642865E-2</v>
      </c>
    </row>
    <row r="1632" spans="35:37" ht="11.25" customHeight="1" x14ac:dyDescent="0.2">
      <c r="AI1632" s="198" t="s">
        <v>135</v>
      </c>
      <c r="AJ1632" s="156">
        <f>_xll.qlCalendarAdvance("TARGET",AJ1631,AI1632,"mf")</f>
        <v>47177</v>
      </c>
      <c r="AK1632" s="201">
        <f>_xll.xlShmInterpRateFwd(curveName,AJ1632,,,AJ1633)</f>
        <v>2.0070941033113198E-2</v>
      </c>
    </row>
    <row r="1633" spans="35:37" ht="11.25" customHeight="1" x14ac:dyDescent="0.2">
      <c r="AI1633" s="198" t="s">
        <v>135</v>
      </c>
      <c r="AJ1633" s="156">
        <f>_xll.qlCalendarAdvance("TARGET",AJ1632,AI1633,"mf")</f>
        <v>47184</v>
      </c>
      <c r="AK1633" s="201">
        <f>_xll.xlShmInterpRateFwd(curveName,AJ1633,,,AJ1634)</f>
        <v>2.0080344729025826E-2</v>
      </c>
    </row>
    <row r="1634" spans="35:37" ht="11.25" customHeight="1" x14ac:dyDescent="0.2">
      <c r="AI1634" s="198" t="s">
        <v>135</v>
      </c>
      <c r="AJ1634" s="156">
        <f>_xll.qlCalendarAdvance("TARGET",AJ1633,AI1634,"mf")</f>
        <v>47191</v>
      </c>
      <c r="AK1634" s="201">
        <f>_xll.xlShmInterpRateFwd(curveName,AJ1634,,,AJ1635)</f>
        <v>2.0089704561423592E-2</v>
      </c>
    </row>
    <row r="1635" spans="35:37" ht="11.25" customHeight="1" x14ac:dyDescent="0.2">
      <c r="AI1635" s="198" t="s">
        <v>135</v>
      </c>
      <c r="AJ1635" s="156">
        <f>_xll.qlCalendarAdvance("TARGET",AJ1634,AI1635,"mf")</f>
        <v>47198</v>
      </c>
      <c r="AK1635" s="201">
        <f>_xll.xlShmInterpRateFwd(curveName,AJ1635,,,AJ1636)</f>
        <v>2.0098986170920249E-2</v>
      </c>
    </row>
    <row r="1636" spans="35:37" ht="11.25" customHeight="1" x14ac:dyDescent="0.2">
      <c r="AI1636" s="198" t="s">
        <v>135</v>
      </c>
      <c r="AJ1636" s="156">
        <f>_xll.qlCalendarAdvance("TARGET",AJ1635,AI1636,"mf")</f>
        <v>47205</v>
      </c>
      <c r="AK1636" s="201">
        <f>_xll.xlShmInterpRateFwd(curveName,AJ1636,,,AJ1637)</f>
        <v>2.0108098258561254E-2</v>
      </c>
    </row>
    <row r="1637" spans="35:37" ht="11.25" customHeight="1" x14ac:dyDescent="0.2">
      <c r="AI1637" s="198" t="s">
        <v>135</v>
      </c>
      <c r="AJ1637" s="156">
        <f>_xll.qlCalendarAdvance("TARGET",AJ1636,AI1637,"mf")</f>
        <v>47212</v>
      </c>
      <c r="AK1637" s="201">
        <f>_xll.xlShmInterpRateFwd(curveName,AJ1637,,,AJ1638)</f>
        <v>2.0117025636540668E-2</v>
      </c>
    </row>
    <row r="1638" spans="35:37" ht="11.25" customHeight="1" x14ac:dyDescent="0.2">
      <c r="AI1638" s="198" t="s">
        <v>135</v>
      </c>
      <c r="AJ1638" s="156">
        <f>_xll.qlCalendarAdvance("TARGET",AJ1637,AI1638,"mf")</f>
        <v>47219</v>
      </c>
      <c r="AK1638" s="201">
        <f>_xll.xlShmInterpRateFwd(curveName,AJ1638,,,AJ1639)</f>
        <v>2.0125767881437006E-2</v>
      </c>
    </row>
    <row r="1639" spans="35:37" ht="11.25" customHeight="1" x14ac:dyDescent="0.2">
      <c r="AI1639" s="198" t="s">
        <v>135</v>
      </c>
      <c r="AJ1639" s="156">
        <f>_xll.qlCalendarAdvance("TARGET",AJ1638,AI1639,"mf")</f>
        <v>47226</v>
      </c>
      <c r="AK1639" s="201">
        <f>_xll.xlShmInterpRateFwd(curveName,AJ1639,,,AJ1640)</f>
        <v>2.0134324569814781E-2</v>
      </c>
    </row>
    <row r="1640" spans="35:37" ht="11.25" customHeight="1" x14ac:dyDescent="0.2">
      <c r="AI1640" s="198" t="s">
        <v>135</v>
      </c>
      <c r="AJ1640" s="156">
        <f>_xll.qlCalendarAdvance("TARGET",AJ1639,AI1640,"mf")</f>
        <v>47233</v>
      </c>
      <c r="AK1640" s="201">
        <f>_xll.xlShmInterpRateFwd(curveName,AJ1640,,,AJ1641)</f>
        <v>2.014269527827087E-2</v>
      </c>
    </row>
    <row r="1641" spans="35:37" ht="11.25" customHeight="1" x14ac:dyDescent="0.2">
      <c r="AI1641" s="198" t="s">
        <v>135</v>
      </c>
      <c r="AJ1641" s="156">
        <f>_xll.qlCalendarAdvance("TARGET",AJ1640,AI1641,"mf")</f>
        <v>47240</v>
      </c>
      <c r="AK1641" s="201">
        <f>_xll.xlShmInterpRateFwd(curveName,AJ1641,,,AJ1642)</f>
        <v>2.015087958339978E-2</v>
      </c>
    </row>
    <row r="1642" spans="35:37" ht="11.25" customHeight="1" x14ac:dyDescent="0.2">
      <c r="AI1642" s="198" t="s">
        <v>135</v>
      </c>
      <c r="AJ1642" s="156">
        <f>_xll.qlCalendarAdvance("TARGET",AJ1641,AI1642,"mf")</f>
        <v>47247</v>
      </c>
      <c r="AK1642" s="201">
        <f>_xll.xlShmInterpRateFwd(curveName,AJ1642,,,AJ1643)</f>
        <v>2.0158877061770514E-2</v>
      </c>
    </row>
    <row r="1643" spans="35:37" ht="11.25" customHeight="1" x14ac:dyDescent="0.2">
      <c r="AI1643" s="198" t="s">
        <v>135</v>
      </c>
      <c r="AJ1643" s="156">
        <f>_xll.qlCalendarAdvance("TARGET",AJ1642,AI1643,"mf")</f>
        <v>47254</v>
      </c>
      <c r="AK1643" s="201">
        <f>_xll.xlShmInterpRateFwd(curveName,AJ1643,,,AJ1644)</f>
        <v>2.0166687289978742E-2</v>
      </c>
    </row>
    <row r="1644" spans="35:37" ht="11.25" customHeight="1" x14ac:dyDescent="0.2">
      <c r="AI1644" s="198" t="s">
        <v>135</v>
      </c>
      <c r="AJ1644" s="156">
        <f>_xll.qlCalendarAdvance("TARGET",AJ1643,AI1644,"mf")</f>
        <v>47261</v>
      </c>
      <c r="AK1644" s="201">
        <f>_xll.xlShmInterpRateFwd(curveName,AJ1644,,,AJ1645)</f>
        <v>2.0174309844629444E-2</v>
      </c>
    </row>
    <row r="1645" spans="35:37" ht="11.25" customHeight="1" x14ac:dyDescent="0.2">
      <c r="AI1645" s="198" t="s">
        <v>135</v>
      </c>
      <c r="AJ1645" s="156">
        <f>_xll.qlCalendarAdvance("TARGET",AJ1644,AI1645,"mf")</f>
        <v>47268</v>
      </c>
      <c r="AK1645" s="201">
        <f>_xll.xlShmInterpRateFwd(curveName,AJ1645,,,AJ1646)</f>
        <v>2.0181744302284803E-2</v>
      </c>
    </row>
    <row r="1646" spans="35:37" ht="11.25" customHeight="1" x14ac:dyDescent="0.2">
      <c r="AI1646" s="198" t="s">
        <v>135</v>
      </c>
      <c r="AJ1646" s="156">
        <f>_xll.qlCalendarAdvance("TARGET",AJ1645,AI1646,"mf")</f>
        <v>47275</v>
      </c>
      <c r="AK1646" s="201">
        <f>_xll.xlShmInterpRateFwd(curveName,AJ1646,,,AJ1647)</f>
        <v>2.0188990239568515E-2</v>
      </c>
    </row>
    <row r="1647" spans="35:37" ht="11.25" customHeight="1" x14ac:dyDescent="0.2">
      <c r="AI1647" s="198" t="s">
        <v>135</v>
      </c>
      <c r="AJ1647" s="156">
        <f>_xll.qlCalendarAdvance("TARGET",AJ1646,AI1647,"mf")</f>
        <v>47282</v>
      </c>
      <c r="AK1647" s="201">
        <f>_xll.xlShmInterpRateFwd(curveName,AJ1647,,,AJ1648)</f>
        <v>2.0196047233061544E-2</v>
      </c>
    </row>
    <row r="1648" spans="35:37" ht="11.25" customHeight="1" x14ac:dyDescent="0.2">
      <c r="AI1648" s="198" t="s">
        <v>135</v>
      </c>
      <c r="AJ1648" s="156">
        <f>_xll.qlCalendarAdvance("TARGET",AJ1647,AI1648,"mf")</f>
        <v>47289</v>
      </c>
      <c r="AK1648" s="201">
        <f>_xll.xlShmInterpRateFwd(curveName,AJ1648,,,AJ1649)</f>
        <v>2.0202914859371663E-2</v>
      </c>
    </row>
    <row r="1649" spans="35:37" ht="11.25" customHeight="1" x14ac:dyDescent="0.2">
      <c r="AI1649" s="198" t="s">
        <v>135</v>
      </c>
      <c r="AJ1649" s="156">
        <f>_xll.qlCalendarAdvance("TARGET",AJ1648,AI1649,"mf")</f>
        <v>47296</v>
      </c>
      <c r="AK1649" s="201">
        <f>_xll.xlShmInterpRateFwd(curveName,AJ1649,,,AJ1650)</f>
        <v>2.0209592695092943E-2</v>
      </c>
    </row>
    <row r="1650" spans="35:37" ht="11.25" customHeight="1" x14ac:dyDescent="0.2">
      <c r="AI1650" s="198" t="s">
        <v>135</v>
      </c>
      <c r="AJ1650" s="156">
        <f>_xll.qlCalendarAdvance("TARGET",AJ1649,AI1650,"mf")</f>
        <v>47303</v>
      </c>
      <c r="AK1650" s="201">
        <f>_xll.xlShmInterpRateFwd(curveName,AJ1650,,,AJ1651)</f>
        <v>2.0216080316823166E-2</v>
      </c>
    </row>
    <row r="1651" spans="35:37" ht="11.25" customHeight="1" x14ac:dyDescent="0.2">
      <c r="AI1651" s="198" t="s">
        <v>135</v>
      </c>
      <c r="AJ1651" s="156">
        <f>_xll.qlCalendarAdvance("TARGET",AJ1650,AI1651,"mf")</f>
        <v>47310</v>
      </c>
      <c r="AK1651" s="201">
        <f>_xll.xlShmInterpRateFwd(curveName,AJ1651,,,AJ1652)</f>
        <v>2.0222377301163833E-2</v>
      </c>
    </row>
    <row r="1652" spans="35:37" ht="11.25" customHeight="1" x14ac:dyDescent="0.2">
      <c r="AI1652" s="198" t="s">
        <v>135</v>
      </c>
      <c r="AJ1652" s="156">
        <f>_xll.qlCalendarAdvance("TARGET",AJ1651,AI1652,"mf")</f>
        <v>47317</v>
      </c>
      <c r="AK1652" s="201">
        <f>_xll.xlShmInterpRateFwd(curveName,AJ1652,,,AJ1653)</f>
        <v>2.0228483224743396E-2</v>
      </c>
    </row>
    <row r="1653" spans="35:37" ht="11.25" customHeight="1" x14ac:dyDescent="0.2">
      <c r="AI1653" s="198" t="s">
        <v>135</v>
      </c>
      <c r="AJ1653" s="156">
        <f>_xll.qlCalendarAdvance("TARGET",AJ1652,AI1653,"mf")</f>
        <v>47324</v>
      </c>
      <c r="AK1653" s="201">
        <f>_xll.xlShmInterpRateFwd(curveName,AJ1653,,,AJ1654)</f>
        <v>2.0234397664136154E-2</v>
      </c>
    </row>
    <row r="1654" spans="35:37" ht="11.25" customHeight="1" x14ac:dyDescent="0.2">
      <c r="AI1654" s="198" t="s">
        <v>135</v>
      </c>
      <c r="AJ1654" s="156">
        <f>_xll.qlCalendarAdvance("TARGET",AJ1653,AI1654,"mf")</f>
        <v>47331</v>
      </c>
      <c r="AK1654" s="201">
        <f>_xll.xlShmInterpRateFwd(curveName,AJ1654,,,AJ1655)</f>
        <v>2.0240120195978189E-2</v>
      </c>
    </row>
    <row r="1655" spans="35:37" ht="11.25" customHeight="1" x14ac:dyDescent="0.2">
      <c r="AI1655" s="198" t="s">
        <v>135</v>
      </c>
      <c r="AJ1655" s="156">
        <f>_xll.qlCalendarAdvance("TARGET",AJ1654,AI1655,"mf")</f>
        <v>47338</v>
      </c>
      <c r="AK1655" s="201">
        <f>_xll.xlShmInterpRateFwd(curveName,AJ1655,,,AJ1656)</f>
        <v>2.0245650396863078E-2</v>
      </c>
    </row>
    <row r="1656" spans="35:37" ht="11.25" customHeight="1" x14ac:dyDescent="0.2">
      <c r="AI1656" s="198" t="s">
        <v>135</v>
      </c>
      <c r="AJ1656" s="156">
        <f>_xll.qlCalendarAdvance("TARGET",AJ1655,AI1656,"mf")</f>
        <v>47345</v>
      </c>
      <c r="AK1656" s="201">
        <f>_xll.xlShmInterpRateFwd(curveName,AJ1656,,,AJ1657)</f>
        <v>2.0250987843417258E-2</v>
      </c>
    </row>
    <row r="1657" spans="35:37" ht="11.25" customHeight="1" x14ac:dyDescent="0.2">
      <c r="AI1657" s="198" t="s">
        <v>135</v>
      </c>
      <c r="AJ1657" s="156">
        <f>_xll.qlCalendarAdvance("TARGET",AJ1656,AI1657,"mf")</f>
        <v>47352</v>
      </c>
      <c r="AK1657" s="201">
        <f>_xll.xlShmInterpRateFwd(curveName,AJ1657,,,AJ1658)</f>
        <v>2.0256132112247915E-2</v>
      </c>
    </row>
    <row r="1658" spans="35:37" ht="11.25" customHeight="1" x14ac:dyDescent="0.2">
      <c r="AI1658" s="198" t="s">
        <v>135</v>
      </c>
      <c r="AJ1658" s="156">
        <f>_xll.qlCalendarAdvance("TARGET",AJ1657,AI1658,"mf")</f>
        <v>47359</v>
      </c>
      <c r="AK1658" s="201">
        <f>_xll.xlShmInterpRateFwd(curveName,AJ1658,,,AJ1659)</f>
        <v>2.0261082779977777E-2</v>
      </c>
    </row>
    <row r="1659" spans="35:37" ht="11.25" customHeight="1" x14ac:dyDescent="0.2">
      <c r="AI1659" s="198" t="s">
        <v>135</v>
      </c>
      <c r="AJ1659" s="156">
        <f>_xll.qlCalendarAdvance("TARGET",AJ1658,AI1659,"mf")</f>
        <v>47366</v>
      </c>
      <c r="AK1659" s="201">
        <f>_xll.xlShmInterpRateFwd(curveName,AJ1659,,,AJ1660)</f>
        <v>2.026583942321037E-2</v>
      </c>
    </row>
    <row r="1660" spans="35:37" ht="11.25" customHeight="1" x14ac:dyDescent="0.2">
      <c r="AI1660" s="198" t="s">
        <v>135</v>
      </c>
      <c r="AJ1660" s="156">
        <f>_xll.qlCalendarAdvance("TARGET",AJ1659,AI1660,"mf")</f>
        <v>47373</v>
      </c>
      <c r="AK1660" s="201">
        <f>_xll.xlShmInterpRateFwd(curveName,AJ1660,,,AJ1661)</f>
        <v>2.0270401618599602E-2</v>
      </c>
    </row>
    <row r="1661" spans="35:37" ht="11.25" customHeight="1" x14ac:dyDescent="0.2">
      <c r="AI1661" s="198" t="s">
        <v>135</v>
      </c>
      <c r="AJ1661" s="156">
        <f>_xll.qlCalendarAdvance("TARGET",AJ1660,AI1661,"mf")</f>
        <v>47380</v>
      </c>
      <c r="AK1661" s="201">
        <f>_xll.xlShmInterpRateFwd(curveName,AJ1661,,,AJ1662)</f>
        <v>2.0274768942728096E-2</v>
      </c>
    </row>
    <row r="1662" spans="35:37" ht="11.25" customHeight="1" x14ac:dyDescent="0.2">
      <c r="AI1662" s="198" t="s">
        <v>135</v>
      </c>
      <c r="AJ1662" s="156">
        <f>_xll.qlCalendarAdvance("TARGET",AJ1661,AI1662,"mf")</f>
        <v>47387</v>
      </c>
      <c r="AK1662" s="201">
        <f>_xll.xlShmInterpRateFwd(curveName,AJ1662,,,AJ1663)</f>
        <v>2.027894097225208E-2</v>
      </c>
    </row>
    <row r="1663" spans="35:37" ht="11.25" customHeight="1" x14ac:dyDescent="0.2">
      <c r="AI1663" s="198" t="s">
        <v>135</v>
      </c>
      <c r="AJ1663" s="156">
        <f>_xll.qlCalendarAdvance("TARGET",AJ1662,AI1663,"mf")</f>
        <v>47394</v>
      </c>
      <c r="AK1663" s="201">
        <f>_xll.xlShmInterpRateFwd(curveName,AJ1663,,,AJ1664)</f>
        <v>2.0282917283785545E-2</v>
      </c>
    </row>
    <row r="1664" spans="35:37" ht="11.25" customHeight="1" x14ac:dyDescent="0.2">
      <c r="AI1664" s="198" t="s">
        <v>135</v>
      </c>
      <c r="AJ1664" s="156">
        <f>_xll.qlCalendarAdvance("TARGET",AJ1663,AI1664,"mf")</f>
        <v>47401</v>
      </c>
      <c r="AK1664" s="201">
        <f>_xll.xlShmInterpRateFwd(curveName,AJ1664,,,AJ1665)</f>
        <v>2.0286697453958211E-2</v>
      </c>
    </row>
    <row r="1665" spans="35:37" ht="11.25" customHeight="1" x14ac:dyDescent="0.2">
      <c r="AI1665" s="198" t="s">
        <v>135</v>
      </c>
      <c r="AJ1665" s="156">
        <f>_xll.qlCalendarAdvance("TARGET",AJ1664,AI1665,"mf")</f>
        <v>47408</v>
      </c>
      <c r="AK1665" s="201">
        <f>_xll.xlShmInterpRateFwd(curveName,AJ1665,,,AJ1666)</f>
        <v>2.0290281059398171E-2</v>
      </c>
    </row>
    <row r="1666" spans="35:37" ht="11.25" customHeight="1" x14ac:dyDescent="0.2">
      <c r="AI1666" s="198" t="s">
        <v>135</v>
      </c>
      <c r="AJ1666" s="156">
        <f>_xll.qlCalendarAdvance("TARGET",AJ1665,AI1666,"mf")</f>
        <v>47415</v>
      </c>
      <c r="AK1666" s="201">
        <f>_xll.xlShmInterpRateFwd(curveName,AJ1666,,,AJ1667)</f>
        <v>2.0293667676755119E-2</v>
      </c>
    </row>
    <row r="1667" spans="35:37" ht="11.25" customHeight="1" x14ac:dyDescent="0.2">
      <c r="AI1667" s="198" t="s">
        <v>135</v>
      </c>
      <c r="AJ1667" s="156">
        <f>_xll.qlCalendarAdvance("TARGET",AJ1666,AI1667,"mf")</f>
        <v>47422</v>
      </c>
      <c r="AK1667" s="201">
        <f>_xll.xlShmInterpRateFwd(curveName,AJ1667,,,AJ1668)</f>
        <v>2.0296856882642413E-2</v>
      </c>
    </row>
    <row r="1668" spans="35:37" ht="11.25" customHeight="1" x14ac:dyDescent="0.2">
      <c r="AI1668" s="198" t="s">
        <v>135</v>
      </c>
      <c r="AJ1668" s="156">
        <f>_xll.qlCalendarAdvance("TARGET",AJ1667,AI1668,"mf")</f>
        <v>47429</v>
      </c>
      <c r="AK1668" s="201">
        <f>_xll.xlShmInterpRateFwd(curveName,AJ1668,,,AJ1669)</f>
        <v>2.0299848253718247E-2</v>
      </c>
    </row>
    <row r="1669" spans="35:37" ht="11.25" customHeight="1" x14ac:dyDescent="0.2">
      <c r="AI1669" s="198" t="s">
        <v>135</v>
      </c>
      <c r="AJ1669" s="156">
        <f>_xll.qlCalendarAdvance("TARGET",AJ1668,AI1669,"mf")</f>
        <v>47436</v>
      </c>
      <c r="AK1669" s="201">
        <f>_xll.xlShmInterpRateFwd(curveName,AJ1669,,,AJ1670)</f>
        <v>2.0302641366604559E-2</v>
      </c>
    </row>
    <row r="1670" spans="35:37" ht="11.25" customHeight="1" x14ac:dyDescent="0.2">
      <c r="AI1670" s="198" t="s">
        <v>135</v>
      </c>
      <c r="AJ1670" s="156">
        <f>_xll.qlCalendarAdvance("TARGET",AJ1669,AI1670,"mf")</f>
        <v>47443</v>
      </c>
      <c r="AK1670" s="201">
        <f>_xll.xlShmInterpRateFwd(curveName,AJ1670,,,AJ1671)</f>
        <v>2.0305235797962382E-2</v>
      </c>
    </row>
    <row r="1671" spans="35:37" ht="11.25" customHeight="1" x14ac:dyDescent="0.2">
      <c r="AI1671" s="198" t="s">
        <v>135</v>
      </c>
      <c r="AJ1671" s="156">
        <f>_xll.qlCalendarAdvance("TARGET",AJ1670,AI1671,"mf")</f>
        <v>47450</v>
      </c>
      <c r="AK1671" s="201">
        <f>_xll.xlShmInterpRateFwd(curveName,AJ1671,,,AJ1672)</f>
        <v>2.030763112441656E-2</v>
      </c>
    </row>
    <row r="1672" spans="35:37" ht="11.25" customHeight="1" x14ac:dyDescent="0.2">
      <c r="AI1672" s="198" t="s">
        <v>135</v>
      </c>
      <c r="AJ1672" s="156">
        <f>_xll.qlCalendarAdvance("TARGET",AJ1671,AI1672,"mf")</f>
        <v>47457</v>
      </c>
      <c r="AK1672" s="201">
        <f>_xll.xlShmInterpRateFwd(curveName,AJ1672,,,AJ1673)</f>
        <v>2.0309826922619501E-2</v>
      </c>
    </row>
    <row r="1673" spans="35:37" ht="11.25" customHeight="1" x14ac:dyDescent="0.2">
      <c r="AI1673" s="198" t="s">
        <v>135</v>
      </c>
      <c r="AJ1673" s="156">
        <f>_xll.qlCalendarAdvance("TARGET",AJ1672,AI1673,"mf")</f>
        <v>47464</v>
      </c>
      <c r="AK1673" s="201">
        <f>_xll.xlShmInterpRateFwd(curveName,AJ1673,,,AJ1674)</f>
        <v>2.0311822769233847E-2</v>
      </c>
    </row>
    <row r="1674" spans="35:37" ht="11.25" customHeight="1" x14ac:dyDescent="0.2">
      <c r="AI1674" s="198" t="s">
        <v>135</v>
      </c>
      <c r="AJ1674" s="156">
        <f>_xll.qlCalendarAdvance("TARGET",AJ1673,AI1674,"mf")</f>
        <v>47471</v>
      </c>
      <c r="AK1674" s="201">
        <f>_xll.xlShmInterpRateFwd(curveName,AJ1674,,,AJ1675)</f>
        <v>2.0314301456850998E-2</v>
      </c>
    </row>
    <row r="1675" spans="35:37" ht="11.25" customHeight="1" x14ac:dyDescent="0.2">
      <c r="AI1675" s="198" t="s">
        <v>135</v>
      </c>
      <c r="AJ1675" s="156">
        <f>_xll.qlCalendarAdvance("TARGET",AJ1674,AI1675,"mf")</f>
        <v>47479</v>
      </c>
      <c r="AK1675" s="201">
        <f>_xll.xlShmInterpRateFwd(curveName,AJ1675,,,AJ1676)</f>
        <v>2.0315424308359781E-2</v>
      </c>
    </row>
    <row r="1676" spans="35:37" ht="11.25" customHeight="1" x14ac:dyDescent="0.2">
      <c r="AI1676" s="198" t="s">
        <v>135</v>
      </c>
      <c r="AJ1676" s="156">
        <f>_xll.qlCalendarAdvance("TARGET",AJ1675,AI1676,"mf")</f>
        <v>47486</v>
      </c>
      <c r="AK1676" s="201">
        <f>_xll.xlShmInterpRateFwd(curveName,AJ1676,,,AJ1677)</f>
        <v>2.0316788979571444E-2</v>
      </c>
    </row>
    <row r="1677" spans="35:37" ht="11.25" customHeight="1" x14ac:dyDescent="0.2">
      <c r="AI1677" s="198" t="s">
        <v>135</v>
      </c>
      <c r="AJ1677" s="156">
        <f>_xll.qlCalendarAdvance("TARGET",AJ1676,AI1677,"mf")</f>
        <v>47493</v>
      </c>
      <c r="AK1677" s="201">
        <f>_xll.xlShmInterpRateFwd(curveName,AJ1677,,,AJ1678)</f>
        <v>2.031795194534337E-2</v>
      </c>
    </row>
    <row r="1678" spans="35:37" ht="11.25" customHeight="1" x14ac:dyDescent="0.2">
      <c r="AI1678" s="198" t="s">
        <v>135</v>
      </c>
      <c r="AJ1678" s="156">
        <f>_xll.qlCalendarAdvance("TARGET",AJ1677,AI1678,"mf")</f>
        <v>47500</v>
      </c>
      <c r="AK1678" s="201">
        <f>_xll.xlShmInterpRateFwd(curveName,AJ1678,,,AJ1679)</f>
        <v>2.0318912782297773E-2</v>
      </c>
    </row>
    <row r="1679" spans="35:37" ht="11.25" customHeight="1" x14ac:dyDescent="0.2">
      <c r="AI1679" s="198" t="s">
        <v>135</v>
      </c>
      <c r="AJ1679" s="156">
        <f>_xll.qlCalendarAdvance("TARGET",AJ1678,AI1679,"mf")</f>
        <v>47507</v>
      </c>
      <c r="AK1679" s="201">
        <f>_xll.xlShmInterpRateFwd(curveName,AJ1679,,,AJ1680)</f>
        <v>2.0319671067119422E-2</v>
      </c>
    </row>
    <row r="1680" spans="35:37" ht="11.25" customHeight="1" x14ac:dyDescent="0.2">
      <c r="AI1680" s="198" t="s">
        <v>135</v>
      </c>
      <c r="AJ1680" s="156">
        <f>_xll.qlCalendarAdvance("TARGET",AJ1679,AI1680,"mf")</f>
        <v>47514</v>
      </c>
      <c r="AK1680" s="201">
        <f>_xll.xlShmInterpRateFwd(curveName,AJ1680,,,AJ1681)</f>
        <v>2.0320226376474574E-2</v>
      </c>
    </row>
    <row r="1681" spans="35:37" ht="11.25" customHeight="1" x14ac:dyDescent="0.2">
      <c r="AI1681" s="198" t="s">
        <v>135</v>
      </c>
      <c r="AJ1681" s="156">
        <f>_xll.qlCalendarAdvance("TARGET",AJ1680,AI1681,"mf")</f>
        <v>47521</v>
      </c>
      <c r="AK1681" s="201">
        <f>_xll.xlShmInterpRateFwd(curveName,AJ1681,,,AJ1682)</f>
        <v>2.0320578287011021E-2</v>
      </c>
    </row>
    <row r="1682" spans="35:37" ht="11.25" customHeight="1" x14ac:dyDescent="0.2">
      <c r="AI1682" s="198" t="s">
        <v>135</v>
      </c>
      <c r="AJ1682" s="156">
        <f>_xll.qlCalendarAdvance("TARGET",AJ1681,AI1682,"mf")</f>
        <v>47528</v>
      </c>
      <c r="AK1682" s="201">
        <f>_xll.xlShmInterpRateFwd(curveName,AJ1682,,,AJ1683)</f>
        <v>2.0320726375427627E-2</v>
      </c>
    </row>
    <row r="1683" spans="35:37" ht="11.25" customHeight="1" x14ac:dyDescent="0.2">
      <c r="AI1683" s="198" t="s">
        <v>135</v>
      </c>
      <c r="AJ1683" s="156">
        <f>_xll.qlCalendarAdvance("TARGET",AJ1682,AI1683,"mf")</f>
        <v>47535</v>
      </c>
      <c r="AK1683" s="201">
        <f>_xll.xlShmInterpRateFwd(curveName,AJ1683,,,AJ1684)</f>
        <v>2.0320670218381662E-2</v>
      </c>
    </row>
    <row r="1684" spans="35:37" ht="11.25" customHeight="1" x14ac:dyDescent="0.2">
      <c r="AI1684" s="198" t="s">
        <v>135</v>
      </c>
      <c r="AJ1684" s="156">
        <f>_xll.qlCalendarAdvance("TARGET",AJ1683,AI1684,"mf")</f>
        <v>47542</v>
      </c>
      <c r="AK1684" s="201">
        <f>_xll.xlShmInterpRateFwd(curveName,AJ1684,,,AJ1685)</f>
        <v>2.0320409392540994E-2</v>
      </c>
    </row>
    <row r="1685" spans="35:37" ht="11.25" customHeight="1" x14ac:dyDescent="0.2">
      <c r="AI1685" s="198" t="s">
        <v>135</v>
      </c>
      <c r="AJ1685" s="156">
        <f>_xll.qlCalendarAdvance("TARGET",AJ1684,AI1685,"mf")</f>
        <v>47549</v>
      </c>
      <c r="AK1685" s="201">
        <f>_xll.xlShmInterpRateFwd(curveName,AJ1685,,,AJ1686)</f>
        <v>2.0319943474584108E-2</v>
      </c>
    </row>
    <row r="1686" spans="35:37" ht="11.25" customHeight="1" x14ac:dyDescent="0.2">
      <c r="AI1686" s="198" t="s">
        <v>135</v>
      </c>
      <c r="AJ1686" s="156">
        <f>_xll.qlCalendarAdvance("TARGET",AJ1685,AI1686,"mf")</f>
        <v>47556</v>
      </c>
      <c r="AK1686" s="201">
        <f>_xll.xlShmInterpRateFwd(curveName,AJ1686,,,AJ1687)</f>
        <v>2.0319272076917277E-2</v>
      </c>
    </row>
    <row r="1687" spans="35:37" ht="11.25" customHeight="1" x14ac:dyDescent="0.2">
      <c r="AI1687" s="198" t="s">
        <v>135</v>
      </c>
      <c r="AJ1687" s="156">
        <f>_xll.qlCalendarAdvance("TARGET",AJ1686,AI1687,"mf")</f>
        <v>47563</v>
      </c>
      <c r="AK1687" s="201">
        <f>_xll.xlShmInterpRateFwd(curveName,AJ1687,,,AJ1688)</f>
        <v>2.0318412942191801E-2</v>
      </c>
    </row>
    <row r="1688" spans="35:37" ht="11.25" customHeight="1" x14ac:dyDescent="0.2">
      <c r="AI1688" s="198" t="s">
        <v>135</v>
      </c>
      <c r="AJ1688" s="156">
        <f>_xll.qlCalendarAdvance("TARGET",AJ1687,AI1688,"mf")</f>
        <v>47570</v>
      </c>
      <c r="AK1688" s="201">
        <f>_xll.xlShmInterpRateFwd(curveName,AJ1688,,,AJ1689)</f>
        <v>2.0317413491600485E-2</v>
      </c>
    </row>
    <row r="1689" spans="35:37" ht="11.25" customHeight="1" x14ac:dyDescent="0.2">
      <c r="AI1689" s="198" t="s">
        <v>135</v>
      </c>
      <c r="AJ1689" s="156">
        <f>_xll.qlCalendarAdvance("TARGET",AJ1688,AI1689,"mf")</f>
        <v>47577</v>
      </c>
      <c r="AK1689" s="201">
        <f>_xll.xlShmInterpRateFwd(curveName,AJ1689,,,AJ1690)</f>
        <v>2.031628143603199E-2</v>
      </c>
    </row>
    <row r="1690" spans="35:37" ht="11.25" customHeight="1" x14ac:dyDescent="0.2">
      <c r="AI1690" s="198" t="s">
        <v>135</v>
      </c>
      <c r="AJ1690" s="156">
        <f>_xll.qlCalendarAdvance("TARGET",AJ1689,AI1690,"mf")</f>
        <v>47584</v>
      </c>
      <c r="AK1690" s="201">
        <f>_xll.xlShmInterpRateFwd(curveName,AJ1690,,,AJ1691)</f>
        <v>2.031501678507449E-2</v>
      </c>
    </row>
    <row r="1691" spans="35:37" ht="11.25" customHeight="1" x14ac:dyDescent="0.2">
      <c r="AI1691" s="198" t="s">
        <v>135</v>
      </c>
      <c r="AJ1691" s="156">
        <f>_xll.qlCalendarAdvance("TARGET",AJ1690,AI1691,"mf")</f>
        <v>47591</v>
      </c>
      <c r="AK1691" s="201">
        <f>_xll.xlShmInterpRateFwd(curveName,AJ1691,,,AJ1692)</f>
        <v>2.0313619548306603E-2</v>
      </c>
    </row>
    <row r="1692" spans="35:37" ht="11.25" customHeight="1" x14ac:dyDescent="0.2">
      <c r="AI1692" s="198" t="s">
        <v>135</v>
      </c>
      <c r="AJ1692" s="156">
        <f>_xll.qlCalendarAdvance("TARGET",AJ1691,AI1692,"mf")</f>
        <v>47598</v>
      </c>
      <c r="AK1692" s="201">
        <f>_xll.xlShmInterpRateFwd(curveName,AJ1692,,,AJ1693)</f>
        <v>2.0312089735303164E-2</v>
      </c>
    </row>
    <row r="1693" spans="35:37" ht="11.25" customHeight="1" x14ac:dyDescent="0.2">
      <c r="AI1693" s="198" t="s">
        <v>135</v>
      </c>
      <c r="AJ1693" s="156">
        <f>_xll.qlCalendarAdvance("TARGET",AJ1692,AI1693,"mf")</f>
        <v>47605</v>
      </c>
      <c r="AK1693" s="201">
        <f>_xll.xlShmInterpRateFwd(curveName,AJ1693,,,AJ1694)</f>
        <v>2.031042735567001E-2</v>
      </c>
    </row>
    <row r="1694" spans="35:37" ht="11.25" customHeight="1" x14ac:dyDescent="0.2">
      <c r="AI1694" s="198" t="s">
        <v>135</v>
      </c>
      <c r="AJ1694" s="156">
        <f>_xll.qlCalendarAdvance("TARGET",AJ1693,AI1694,"mf")</f>
        <v>47612</v>
      </c>
      <c r="AK1694" s="201">
        <f>_xll.xlShmInterpRateFwd(curveName,AJ1694,,,AJ1695)</f>
        <v>2.0308632418968634E-2</v>
      </c>
    </row>
    <row r="1695" spans="35:37" ht="11.25" customHeight="1" x14ac:dyDescent="0.2">
      <c r="AI1695" s="198" t="s">
        <v>135</v>
      </c>
      <c r="AJ1695" s="156">
        <f>_xll.qlCalendarAdvance("TARGET",AJ1694,AI1695,"mf")</f>
        <v>47619</v>
      </c>
      <c r="AK1695" s="201">
        <f>_xll.xlShmInterpRateFwd(curveName,AJ1695,,,AJ1696)</f>
        <v>2.0306704934814707E-2</v>
      </c>
    </row>
    <row r="1696" spans="35:37" ht="11.25" customHeight="1" x14ac:dyDescent="0.2">
      <c r="AI1696" s="198" t="s">
        <v>135</v>
      </c>
      <c r="AJ1696" s="156">
        <f>_xll.qlCalendarAdvance("TARGET",AJ1695,AI1696,"mf")</f>
        <v>47626</v>
      </c>
      <c r="AK1696" s="201">
        <f>_xll.xlShmInterpRateFwd(curveName,AJ1696,,,AJ1697)</f>
        <v>2.0304644912773749E-2</v>
      </c>
    </row>
    <row r="1697" spans="35:37" ht="11.25" customHeight="1" x14ac:dyDescent="0.2">
      <c r="AI1697" s="198" t="s">
        <v>135</v>
      </c>
      <c r="AJ1697" s="156">
        <f>_xll.qlCalendarAdvance("TARGET",AJ1696,AI1697,"mf")</f>
        <v>47633</v>
      </c>
      <c r="AK1697" s="201">
        <f>_xll.xlShmInterpRateFwd(curveName,AJ1697,,,AJ1698)</f>
        <v>2.03024523624365E-2</v>
      </c>
    </row>
    <row r="1698" spans="35:37" ht="11.25" customHeight="1" x14ac:dyDescent="0.2">
      <c r="AI1698" s="198" t="s">
        <v>135</v>
      </c>
      <c r="AJ1698" s="156">
        <f>_xll.qlCalendarAdvance("TARGET",AJ1697,AI1698,"mf")</f>
        <v>47640</v>
      </c>
      <c r="AK1698" s="201">
        <f>_xll.xlShmInterpRateFwd(curveName,AJ1698,,,AJ1699)</f>
        <v>2.0300127293401495E-2</v>
      </c>
    </row>
    <row r="1699" spans="35:37" ht="11.25" customHeight="1" x14ac:dyDescent="0.2">
      <c r="AI1699" s="198" t="s">
        <v>135</v>
      </c>
      <c r="AJ1699" s="156">
        <f>_xll.qlCalendarAdvance("TARGET",AJ1698,AI1699,"mf")</f>
        <v>47647</v>
      </c>
      <c r="AK1699" s="201">
        <f>_xll.xlShmInterpRateFwd(curveName,AJ1699,,,AJ1700)</f>
        <v>2.0297669715257698E-2</v>
      </c>
    </row>
    <row r="1700" spans="35:37" ht="11.25" customHeight="1" x14ac:dyDescent="0.2">
      <c r="AI1700" s="198" t="s">
        <v>135</v>
      </c>
      <c r="AJ1700" s="156">
        <f>_xll.qlCalendarAdvance("TARGET",AJ1699,AI1700,"mf")</f>
        <v>47654</v>
      </c>
      <c r="AK1700" s="201">
        <f>_xll.xlShmInterpRateFwd(curveName,AJ1700,,,AJ1701)</f>
        <v>2.0295079637596102E-2</v>
      </c>
    </row>
    <row r="1701" spans="35:37" ht="11.25" customHeight="1" x14ac:dyDescent="0.2">
      <c r="AI1701" s="198" t="s">
        <v>135</v>
      </c>
      <c r="AJ1701" s="156">
        <f>_xll.qlCalendarAdvance("TARGET",AJ1700,AI1701,"mf")</f>
        <v>47661</v>
      </c>
      <c r="AK1701" s="201">
        <f>_xll.xlShmInterpRateFwd(curveName,AJ1701,,,AJ1702)</f>
        <v>2.0292357069998108E-2</v>
      </c>
    </row>
    <row r="1702" spans="35:37" ht="11.25" customHeight="1" x14ac:dyDescent="0.2">
      <c r="AI1702" s="198" t="s">
        <v>135</v>
      </c>
      <c r="AJ1702" s="156">
        <f>_xll.qlCalendarAdvance("TARGET",AJ1701,AI1702,"mf")</f>
        <v>47668</v>
      </c>
      <c r="AK1702" s="201">
        <f>_xll.xlShmInterpRateFwd(curveName,AJ1702,,,AJ1703)</f>
        <v>2.0289502022087715E-2</v>
      </c>
    </row>
    <row r="1703" spans="35:37" ht="11.25" customHeight="1" x14ac:dyDescent="0.2">
      <c r="AI1703" s="198" t="s">
        <v>135</v>
      </c>
      <c r="AJ1703" s="156">
        <f>_xll.qlCalendarAdvance("TARGET",AJ1702,AI1703,"mf")</f>
        <v>47675</v>
      </c>
      <c r="AK1703" s="201">
        <f>_xll.xlShmInterpRateFwd(curveName,AJ1703,,,AJ1704)</f>
        <v>2.0286514503421383E-2</v>
      </c>
    </row>
    <row r="1704" spans="35:37" ht="11.25" customHeight="1" x14ac:dyDescent="0.2">
      <c r="AI1704" s="198" t="s">
        <v>135</v>
      </c>
      <c r="AJ1704" s="156">
        <f>_xll.qlCalendarAdvance("TARGET",AJ1703,AI1704,"mf")</f>
        <v>47682</v>
      </c>
      <c r="AK1704" s="201">
        <f>_xll.xlShmInterpRateFwd(curveName,AJ1704,,,AJ1705)</f>
        <v>2.0283394523627127E-2</v>
      </c>
    </row>
    <row r="1705" spans="35:37" ht="11.25" customHeight="1" x14ac:dyDescent="0.2">
      <c r="AI1705" s="198" t="s">
        <v>135</v>
      </c>
      <c r="AJ1705" s="156">
        <f>_xll.qlCalendarAdvance("TARGET",AJ1704,AI1705,"mf")</f>
        <v>47689</v>
      </c>
      <c r="AK1705" s="201">
        <f>_xll.xlShmInterpRateFwd(curveName,AJ1705,,,AJ1706)</f>
        <v>2.0280142092282835E-2</v>
      </c>
    </row>
    <row r="1706" spans="35:37" ht="11.25" customHeight="1" x14ac:dyDescent="0.2">
      <c r="AI1706" s="198" t="s">
        <v>135</v>
      </c>
      <c r="AJ1706" s="156">
        <f>_xll.qlCalendarAdvance("TARGET",AJ1705,AI1706,"mf")</f>
        <v>47696</v>
      </c>
      <c r="AK1706" s="201">
        <f>_xll.xlShmInterpRateFwd(curveName,AJ1706,,,AJ1707)</f>
        <v>2.0276757219003166E-2</v>
      </c>
    </row>
    <row r="1707" spans="35:37" ht="11.25" customHeight="1" x14ac:dyDescent="0.2">
      <c r="AI1707" s="198" t="s">
        <v>135</v>
      </c>
      <c r="AJ1707" s="156">
        <f>_xll.qlCalendarAdvance("TARGET",AJ1706,AI1707,"mf")</f>
        <v>47703</v>
      </c>
      <c r="AK1707" s="201">
        <f>_xll.xlShmInterpRateFwd(curveName,AJ1707,,,AJ1708)</f>
        <v>2.027323991336423E-2</v>
      </c>
    </row>
    <row r="1708" spans="35:37" ht="11.25" customHeight="1" x14ac:dyDescent="0.2">
      <c r="AI1708" s="198" t="s">
        <v>135</v>
      </c>
      <c r="AJ1708" s="156">
        <f>_xll.qlCalendarAdvance("TARGET",AJ1707,AI1708,"mf")</f>
        <v>47710</v>
      </c>
      <c r="AK1708" s="201">
        <f>_xll.xlShmInterpRateFwd(curveName,AJ1708,,,AJ1709)</f>
        <v>2.0269590184984716E-2</v>
      </c>
    </row>
    <row r="1709" spans="35:37" ht="11.25" customHeight="1" x14ac:dyDescent="0.2">
      <c r="AI1709" s="198" t="s">
        <v>135</v>
      </c>
      <c r="AJ1709" s="156">
        <f>_xll.qlCalendarAdvance("TARGET",AJ1708,AI1709,"mf")</f>
        <v>47717</v>
      </c>
      <c r="AK1709" s="201">
        <f>_xll.xlShmInterpRateFwd(curveName,AJ1709,,,AJ1710)</f>
        <v>2.026580804346214E-2</v>
      </c>
    </row>
    <row r="1710" spans="35:37" ht="11.25" customHeight="1" x14ac:dyDescent="0.2">
      <c r="AI1710" s="198" t="s">
        <v>135</v>
      </c>
      <c r="AJ1710" s="156">
        <f>_xll.qlCalendarAdvance("TARGET",AJ1709,AI1710,"mf")</f>
        <v>47724</v>
      </c>
      <c r="AK1710" s="201">
        <f>_xll.xlShmInterpRateFwd(curveName,AJ1710,,,AJ1711)</f>
        <v>2.0261893498396036E-2</v>
      </c>
    </row>
    <row r="1711" spans="35:37" ht="11.25" customHeight="1" x14ac:dyDescent="0.2">
      <c r="AI1711" s="198" t="s">
        <v>135</v>
      </c>
      <c r="AJ1711" s="156">
        <f>_xll.qlCalendarAdvance("TARGET",AJ1710,AI1711,"mf")</f>
        <v>47731</v>
      </c>
      <c r="AK1711" s="201">
        <f>_xll.xlShmInterpRateFwd(curveName,AJ1711,,,AJ1712)</f>
        <v>2.0257846559387945E-2</v>
      </c>
    </row>
    <row r="1712" spans="35:37" ht="11.25" customHeight="1" x14ac:dyDescent="0.2">
      <c r="AI1712" s="198" t="s">
        <v>135</v>
      </c>
      <c r="AJ1712" s="156">
        <f>_xll.qlCalendarAdvance("TARGET",AJ1711,AI1712,"mf")</f>
        <v>47738</v>
      </c>
      <c r="AK1712" s="201">
        <f>_xll.xlShmInterpRateFwd(curveName,AJ1712,,,AJ1713)</f>
        <v>2.0253667236041422E-2</v>
      </c>
    </row>
    <row r="1713" spans="35:37" ht="11.25" customHeight="1" x14ac:dyDescent="0.2">
      <c r="AI1713" s="198" t="s">
        <v>135</v>
      </c>
      <c r="AJ1713" s="156">
        <f>_xll.qlCalendarAdvance("TARGET",AJ1712,AI1713,"mf")</f>
        <v>47745</v>
      </c>
      <c r="AK1713" s="201">
        <f>_xll.xlShmInterpRateFwd(curveName,AJ1713,,,AJ1714)</f>
        <v>2.0249355537962033E-2</v>
      </c>
    </row>
    <row r="1714" spans="35:37" ht="11.25" customHeight="1" x14ac:dyDescent="0.2">
      <c r="AI1714" s="198" t="s">
        <v>135</v>
      </c>
      <c r="AJ1714" s="156">
        <f>_xll.qlCalendarAdvance("TARGET",AJ1713,AI1714,"mf")</f>
        <v>47752</v>
      </c>
      <c r="AK1714" s="201">
        <f>_xll.xlShmInterpRateFwd(curveName,AJ1714,,,AJ1715)</f>
        <v>2.0244911474763139E-2</v>
      </c>
    </row>
    <row r="1715" spans="35:37" ht="11.25" customHeight="1" x14ac:dyDescent="0.2">
      <c r="AI1715" s="198" t="s">
        <v>135</v>
      </c>
      <c r="AJ1715" s="156">
        <f>_xll.qlCalendarAdvance("TARGET",AJ1714,AI1715,"mf")</f>
        <v>47759</v>
      </c>
      <c r="AK1715" s="201">
        <f>_xll.xlShmInterpRateFwd(curveName,AJ1715,,,AJ1716)</f>
        <v>2.0240335056048529E-2</v>
      </c>
    </row>
    <row r="1716" spans="35:37" ht="11.25" customHeight="1" x14ac:dyDescent="0.2">
      <c r="AI1716" s="198" t="s">
        <v>135</v>
      </c>
      <c r="AJ1716" s="156">
        <f>_xll.qlCalendarAdvance("TARGET",AJ1715,AI1716,"mf")</f>
        <v>47766</v>
      </c>
      <c r="AK1716" s="201">
        <f>_xll.xlShmInterpRateFwd(curveName,AJ1716,,,AJ1717)</f>
        <v>2.0235626291412415E-2</v>
      </c>
    </row>
    <row r="1717" spans="35:37" ht="11.25" customHeight="1" x14ac:dyDescent="0.2">
      <c r="AI1717" s="198" t="s">
        <v>135</v>
      </c>
      <c r="AJ1717" s="156">
        <f>_xll.qlCalendarAdvance("TARGET",AJ1716,AI1717,"mf")</f>
        <v>47773</v>
      </c>
      <c r="AK1717" s="201">
        <f>_xll.xlShmInterpRateFwd(curveName,AJ1717,,,AJ1718)</f>
        <v>2.0230785190485771E-2</v>
      </c>
    </row>
    <row r="1718" spans="35:37" ht="11.25" customHeight="1" x14ac:dyDescent="0.2">
      <c r="AI1718" s="198" t="s">
        <v>135</v>
      </c>
      <c r="AJ1718" s="156">
        <f>_xll.qlCalendarAdvance("TARGET",AJ1717,AI1718,"mf")</f>
        <v>47780</v>
      </c>
      <c r="AK1718" s="201">
        <f>_xll.xlShmInterpRateFwd(curveName,AJ1718,,,AJ1719)</f>
        <v>2.0225811762872612E-2</v>
      </c>
    </row>
    <row r="1719" spans="35:37" ht="11.25" customHeight="1" x14ac:dyDescent="0.2">
      <c r="AI1719" s="198" t="s">
        <v>135</v>
      </c>
      <c r="AJ1719" s="156">
        <f>_xll.qlCalendarAdvance("TARGET",AJ1718,AI1719,"mf")</f>
        <v>47787</v>
      </c>
      <c r="AK1719" s="201">
        <f>_xll.xlShmInterpRateFwd(curveName,AJ1719,,,AJ1720)</f>
        <v>2.0220706018167386E-2</v>
      </c>
    </row>
    <row r="1720" spans="35:37" ht="11.25" customHeight="1" x14ac:dyDescent="0.2">
      <c r="AI1720" s="198" t="s">
        <v>135</v>
      </c>
      <c r="AJ1720" s="156">
        <f>_xll.qlCalendarAdvance("TARGET",AJ1719,AI1720,"mf")</f>
        <v>47794</v>
      </c>
      <c r="AK1720" s="201">
        <f>_xll.xlShmInterpRateFwd(curveName,AJ1720,,,AJ1721)</f>
        <v>2.0215467965995496E-2</v>
      </c>
    </row>
    <row r="1721" spans="35:37" ht="11.25" customHeight="1" x14ac:dyDescent="0.2">
      <c r="AI1721" s="198" t="s">
        <v>135</v>
      </c>
      <c r="AJ1721" s="156">
        <f>_xll.qlCalendarAdvance("TARGET",AJ1720,AI1721,"mf")</f>
        <v>47801</v>
      </c>
      <c r="AK1721" s="201">
        <f>_xll.xlShmInterpRateFwd(curveName,AJ1721,,,AJ1722)</f>
        <v>2.0210097615984364E-2</v>
      </c>
    </row>
    <row r="1722" spans="35:37" ht="11.25" customHeight="1" x14ac:dyDescent="0.2">
      <c r="AI1722" s="198" t="s">
        <v>135</v>
      </c>
      <c r="AJ1722" s="156">
        <f>_xll.qlCalendarAdvance("TARGET",AJ1721,AI1722,"mf")</f>
        <v>47808</v>
      </c>
      <c r="AK1722" s="201">
        <f>_xll.xlShmInterpRateFwd(curveName,AJ1722,,,AJ1723)</f>
        <v>2.0204594977717059E-2</v>
      </c>
    </row>
    <row r="1723" spans="35:37" ht="11.25" customHeight="1" x14ac:dyDescent="0.2">
      <c r="AI1723" s="198" t="s">
        <v>135</v>
      </c>
      <c r="AJ1723" s="156">
        <f>_xll.qlCalendarAdvance("TARGET",AJ1722,AI1723,"mf")</f>
        <v>47815</v>
      </c>
      <c r="AK1723" s="201">
        <f>_xll.xlShmInterpRateFwd(curveName,AJ1723,,,AJ1724)</f>
        <v>2.0198960060836605E-2</v>
      </c>
    </row>
    <row r="1724" spans="35:37" ht="11.25" customHeight="1" x14ac:dyDescent="0.2">
      <c r="AI1724" s="198" t="s">
        <v>135</v>
      </c>
      <c r="AJ1724" s="156">
        <f>_xll.qlCalendarAdvance("TARGET",AJ1723,AI1724,"mf")</f>
        <v>47822</v>
      </c>
      <c r="AK1724" s="201">
        <f>_xll.xlShmInterpRateFwd(curveName,AJ1724,,,AJ1725)</f>
        <v>2.0193192874935872E-2</v>
      </c>
    </row>
    <row r="1725" spans="35:37" ht="11.25" customHeight="1" x14ac:dyDescent="0.2">
      <c r="AI1725" s="198" t="s">
        <v>135</v>
      </c>
      <c r="AJ1725" s="156">
        <f>_xll.qlCalendarAdvance("TARGET",AJ1724,AI1725,"mf")</f>
        <v>47829</v>
      </c>
      <c r="AK1725" s="201">
        <f>_xll.xlShmInterpRateFwd(curveName,AJ1725,,,AJ1726)</f>
        <v>2.0187293429644509E-2</v>
      </c>
    </row>
    <row r="1726" spans="35:37" ht="11.25" customHeight="1" x14ac:dyDescent="0.2">
      <c r="AI1726" s="198" t="s">
        <v>135</v>
      </c>
      <c r="AJ1726" s="156">
        <f>_xll.qlCalendarAdvance("TARGET",AJ1725,AI1726,"mf")</f>
        <v>47836</v>
      </c>
      <c r="AK1726" s="201">
        <f>_xll.xlShmInterpRateFwd(curveName,AJ1726,,,AJ1727)</f>
        <v>2.018138198865678E-2</v>
      </c>
    </row>
    <row r="1727" spans="35:37" ht="11.25" customHeight="1" x14ac:dyDescent="0.2">
      <c r="AI1727" s="198" t="s">
        <v>135</v>
      </c>
      <c r="AJ1727" s="156">
        <f>_xll.qlCalendarAdvance("TARGET",AJ1726,AI1727,"mf")</f>
        <v>47844</v>
      </c>
      <c r="AK1727" s="201">
        <f>_xll.xlShmInterpRateFwd(curveName,AJ1727,,,AJ1728)</f>
        <v>2.0174206442643706E-2</v>
      </c>
    </row>
    <row r="1728" spans="35:37" ht="11.25" customHeight="1" x14ac:dyDescent="0.2">
      <c r="AI1728" s="198" t="s">
        <v>135</v>
      </c>
      <c r="AJ1728" s="156">
        <f>_xll.qlCalendarAdvance("TARGET",AJ1727,AI1728,"mf")</f>
        <v>47851</v>
      </c>
      <c r="AK1728" s="201">
        <f>_xll.xlShmInterpRateFwd(curveName,AJ1728,,,AJ1729)</f>
        <v>2.0167891387605576E-2</v>
      </c>
    </row>
    <row r="1729" spans="35:37" ht="11.25" customHeight="1" x14ac:dyDescent="0.2">
      <c r="AI1729" s="198" t="s">
        <v>135</v>
      </c>
      <c r="AJ1729" s="156">
        <f>_xll.qlCalendarAdvance("TARGET",AJ1728,AI1729,"mf")</f>
        <v>47858</v>
      </c>
      <c r="AK1729" s="201">
        <f>_xll.xlShmInterpRateFwd(curveName,AJ1729,,,AJ1730)</f>
        <v>2.0161444113021211E-2</v>
      </c>
    </row>
    <row r="1730" spans="35:37" ht="11.25" customHeight="1" x14ac:dyDescent="0.2">
      <c r="AI1730" s="198" t="s">
        <v>135</v>
      </c>
      <c r="AJ1730" s="156">
        <f>_xll.qlCalendarAdvance("TARGET",AJ1729,AI1730,"mf")</f>
        <v>47865</v>
      </c>
      <c r="AK1730" s="201">
        <f>_xll.xlShmInterpRateFwd(curveName,AJ1730,,,AJ1731)</f>
        <v>2.0154864628524762E-2</v>
      </c>
    </row>
    <row r="1731" spans="35:37" ht="11.25" customHeight="1" x14ac:dyDescent="0.2">
      <c r="AI1731" s="198" t="s">
        <v>135</v>
      </c>
      <c r="AJ1731" s="156">
        <f>_xll.qlCalendarAdvance("TARGET",AJ1730,AI1731,"mf")</f>
        <v>47872</v>
      </c>
      <c r="AK1731" s="201">
        <f>_xll.xlShmInterpRateFwd(curveName,AJ1731,,,AJ1732)</f>
        <v>2.0148152943734988E-2</v>
      </c>
    </row>
    <row r="1732" spans="35:37" ht="11.25" customHeight="1" x14ac:dyDescent="0.2">
      <c r="AI1732" s="198" t="s">
        <v>135</v>
      </c>
      <c r="AJ1732" s="156">
        <f>_xll.qlCalendarAdvance("TARGET",AJ1731,AI1732,"mf")</f>
        <v>47879</v>
      </c>
      <c r="AK1732" s="201">
        <f>_xll.xlShmInterpRateFwd(curveName,AJ1732,,,AJ1733)</f>
        <v>2.0141309068272672E-2</v>
      </c>
    </row>
    <row r="1733" spans="35:37" ht="11.25" customHeight="1" x14ac:dyDescent="0.2">
      <c r="AI1733" s="198" t="s">
        <v>135</v>
      </c>
      <c r="AJ1733" s="156">
        <f>_xll.qlCalendarAdvance("TARGET",AJ1732,AI1733,"mf")</f>
        <v>47886</v>
      </c>
      <c r="AK1733" s="201">
        <f>_xll.xlShmInterpRateFwd(curveName,AJ1733,,,AJ1734)</f>
        <v>2.0134333011766363E-2</v>
      </c>
    </row>
    <row r="1734" spans="35:37" ht="11.25" customHeight="1" x14ac:dyDescent="0.2">
      <c r="AI1734" s="198" t="s">
        <v>135</v>
      </c>
      <c r="AJ1734" s="156">
        <f>_xll.qlCalendarAdvance("TARGET",AJ1733,AI1734,"mf")</f>
        <v>47893</v>
      </c>
      <c r="AK1734" s="201">
        <f>_xll.xlShmInterpRateFwd(curveName,AJ1734,,,AJ1735)</f>
        <v>2.0127224783852423E-2</v>
      </c>
    </row>
    <row r="1735" spans="35:37" ht="11.25" customHeight="1" x14ac:dyDescent="0.2">
      <c r="AI1735" s="198" t="s">
        <v>135</v>
      </c>
      <c r="AJ1735" s="156">
        <f>_xll.qlCalendarAdvance("TARGET",AJ1734,AI1735,"mf")</f>
        <v>47900</v>
      </c>
      <c r="AK1735" s="201">
        <f>_xll.xlShmInterpRateFwd(curveName,AJ1735,,,AJ1736)</f>
        <v>2.0119984394128654E-2</v>
      </c>
    </row>
    <row r="1736" spans="35:37" ht="11.25" customHeight="1" x14ac:dyDescent="0.2">
      <c r="AI1736" s="198" t="s">
        <v>135</v>
      </c>
      <c r="AJ1736" s="156">
        <f>_xll.qlCalendarAdvance("TARGET",AJ1735,AI1736,"mf")</f>
        <v>47907</v>
      </c>
      <c r="AK1736" s="201">
        <f>_xll.xlShmInterpRateFwd(curveName,AJ1736,,,AJ1737)</f>
        <v>2.0112611852252785E-2</v>
      </c>
    </row>
    <row r="1737" spans="35:37" ht="11.25" customHeight="1" x14ac:dyDescent="0.2">
      <c r="AI1737" s="198" t="s">
        <v>135</v>
      </c>
      <c r="AJ1737" s="156">
        <f>_xll.qlCalendarAdvance("TARGET",AJ1736,AI1737,"mf")</f>
        <v>47914</v>
      </c>
      <c r="AK1737" s="201">
        <f>_xll.xlShmInterpRateFwd(curveName,AJ1737,,,AJ1738)</f>
        <v>2.0105107167855588E-2</v>
      </c>
    </row>
    <row r="1738" spans="35:37" ht="11.25" customHeight="1" x14ac:dyDescent="0.2">
      <c r="AI1738" s="198" t="s">
        <v>135</v>
      </c>
      <c r="AJ1738" s="156">
        <f>_xll.qlCalendarAdvance("TARGET",AJ1737,AI1738,"mf")</f>
        <v>47921</v>
      </c>
      <c r="AK1738" s="201">
        <f>_xll.xlShmInterpRateFwd(curveName,AJ1738,,,AJ1739)</f>
        <v>2.0097470487336584E-2</v>
      </c>
    </row>
    <row r="1739" spans="35:37" ht="11.25" customHeight="1" x14ac:dyDescent="0.2">
      <c r="AI1739" s="198" t="s">
        <v>135</v>
      </c>
      <c r="AJ1739" s="156">
        <f>_xll.qlCalendarAdvance("TARGET",AJ1738,AI1739,"mf")</f>
        <v>47928</v>
      </c>
      <c r="AK1739" s="201">
        <f>_xll.xlShmInterpRateFwd(curveName,AJ1739,,,AJ1740)</f>
        <v>2.0089771412084886E-2</v>
      </c>
    </row>
    <row r="1740" spans="35:37" ht="11.25" customHeight="1" x14ac:dyDescent="0.2">
      <c r="AI1740" s="198" t="s">
        <v>135</v>
      </c>
      <c r="AJ1740" s="156">
        <f>_xll.qlCalendarAdvance("TARGET",AJ1739,AI1740,"mf")</f>
        <v>47935</v>
      </c>
      <c r="AK1740" s="201">
        <f>_xll.xlShmInterpRateFwd(curveName,AJ1740,,,AJ1741)</f>
        <v>2.0082193189790317E-2</v>
      </c>
    </row>
    <row r="1741" spans="35:37" ht="11.25" customHeight="1" x14ac:dyDescent="0.2">
      <c r="AI1741" s="198" t="s">
        <v>135</v>
      </c>
      <c r="AJ1741" s="156">
        <f>_xll.qlCalendarAdvance("TARGET",AJ1740,AI1741,"mf")</f>
        <v>47942</v>
      </c>
      <c r="AK1741" s="201">
        <f>_xll.xlShmInterpRateFwd(curveName,AJ1741,,,AJ1742)</f>
        <v>2.0074890236812123E-2</v>
      </c>
    </row>
    <row r="1742" spans="35:37" ht="11.25" customHeight="1" x14ac:dyDescent="0.2">
      <c r="AI1742" s="198" t="s">
        <v>135</v>
      </c>
      <c r="AJ1742" s="156">
        <f>_xll.qlCalendarAdvance("TARGET",AJ1741,AI1742,"mf")</f>
        <v>47953</v>
      </c>
      <c r="AK1742" s="201">
        <f>_xll.xlShmInterpRateFwd(curveName,AJ1742,,,AJ1743)</f>
        <v>2.0063407614249525E-2</v>
      </c>
    </row>
    <row r="1743" spans="35:37" ht="11.25" customHeight="1" x14ac:dyDescent="0.2">
      <c r="AI1743" s="198" t="s">
        <v>135</v>
      </c>
      <c r="AJ1743" s="156">
        <f>_xll.qlCalendarAdvance("TARGET",AJ1742,AI1743,"mf")</f>
        <v>47960</v>
      </c>
      <c r="AK1743" s="201">
        <f>_xll.xlShmInterpRateFwd(curveName,AJ1743,,,AJ1744)</f>
        <v>2.0056379050439808E-2</v>
      </c>
    </row>
    <row r="1744" spans="35:37" ht="11.25" customHeight="1" x14ac:dyDescent="0.2">
      <c r="AI1744" s="198" t="s">
        <v>135</v>
      </c>
      <c r="AJ1744" s="156">
        <f>_xll.qlCalendarAdvance("TARGET",AJ1743,AI1744,"mf")</f>
        <v>47967</v>
      </c>
      <c r="AK1744" s="201">
        <f>_xll.xlShmInterpRateFwd(curveName,AJ1744,,,AJ1745)</f>
        <v>2.0049507933354076E-2</v>
      </c>
    </row>
    <row r="1745" spans="35:37" ht="11.25" customHeight="1" x14ac:dyDescent="0.2">
      <c r="AI1745" s="198" t="s">
        <v>135</v>
      </c>
      <c r="AJ1745" s="156">
        <f>_xll.qlCalendarAdvance("TARGET",AJ1744,AI1745,"mf")</f>
        <v>47974</v>
      </c>
      <c r="AK1745" s="201">
        <f>_xll.xlShmInterpRateFwd(curveName,AJ1745,,,AJ1746)</f>
        <v>2.0042795812812646E-2</v>
      </c>
    </row>
    <row r="1746" spans="35:37" ht="11.25" customHeight="1" x14ac:dyDescent="0.2">
      <c r="AI1746" s="198" t="s">
        <v>135</v>
      </c>
      <c r="AJ1746" s="156">
        <f>_xll.qlCalendarAdvance("TARGET",AJ1745,AI1746,"mf")</f>
        <v>47981</v>
      </c>
      <c r="AK1746" s="201">
        <f>_xll.xlShmInterpRateFwd(curveName,AJ1746,,,AJ1747)</f>
        <v>2.0036244238567615E-2</v>
      </c>
    </row>
    <row r="1747" spans="35:37" ht="11.25" customHeight="1" x14ac:dyDescent="0.2">
      <c r="AI1747" s="198" t="s">
        <v>135</v>
      </c>
      <c r="AJ1747" s="156">
        <f>_xll.qlCalendarAdvance("TARGET",AJ1746,AI1747,"mf")</f>
        <v>47988</v>
      </c>
      <c r="AK1747" s="201">
        <f>_xll.xlShmInterpRateFwd(curveName,AJ1747,,,AJ1748)</f>
        <v>2.0029854760424605E-2</v>
      </c>
    </row>
    <row r="1748" spans="35:37" ht="11.25" customHeight="1" x14ac:dyDescent="0.2">
      <c r="AI1748" s="198" t="s">
        <v>135</v>
      </c>
      <c r="AJ1748" s="156">
        <f>_xll.qlCalendarAdvance("TARGET",AJ1747,AI1748,"mf")</f>
        <v>47995</v>
      </c>
      <c r="AK1748" s="201">
        <f>_xll.xlShmInterpRateFwd(curveName,AJ1748,,,AJ1749)</f>
        <v>2.0023628928173349E-2</v>
      </c>
    </row>
    <row r="1749" spans="35:37" ht="11.25" customHeight="1" x14ac:dyDescent="0.2">
      <c r="AI1749" s="198" t="s">
        <v>135</v>
      </c>
      <c r="AJ1749" s="156">
        <f>_xll.qlCalendarAdvance("TARGET",AJ1748,AI1749,"mf")</f>
        <v>48002</v>
      </c>
      <c r="AK1749" s="201">
        <f>_xll.xlShmInterpRateFwd(curveName,AJ1749,,,AJ1750)</f>
        <v>2.0017568291593565E-2</v>
      </c>
    </row>
    <row r="1750" spans="35:37" ht="11.25" customHeight="1" x14ac:dyDescent="0.2">
      <c r="AI1750" s="198" t="s">
        <v>135</v>
      </c>
      <c r="AJ1750" s="156">
        <f>_xll.qlCalendarAdvance("TARGET",AJ1749,AI1750,"mf")</f>
        <v>48009</v>
      </c>
      <c r="AK1750" s="201">
        <f>_xll.xlShmInterpRateFwd(curveName,AJ1750,,,AJ1751)</f>
        <v>2.0011674400484035E-2</v>
      </c>
    </row>
    <row r="1751" spans="35:37" ht="11.25" customHeight="1" x14ac:dyDescent="0.2">
      <c r="AI1751" s="198" t="s">
        <v>135</v>
      </c>
      <c r="AJ1751" s="156">
        <f>_xll.qlCalendarAdvance("TARGET",AJ1750,AI1751,"mf")</f>
        <v>48016</v>
      </c>
      <c r="AK1751" s="201">
        <f>_xll.xlShmInterpRateFwd(curveName,AJ1751,,,AJ1752)</f>
        <v>2.0005948804622153E-2</v>
      </c>
    </row>
    <row r="1752" spans="35:37" ht="11.25" customHeight="1" x14ac:dyDescent="0.2">
      <c r="AI1752" s="198" t="s">
        <v>135</v>
      </c>
      <c r="AJ1752" s="156">
        <f>_xll.qlCalendarAdvance("TARGET",AJ1751,AI1752,"mf")</f>
        <v>48023</v>
      </c>
      <c r="AK1752" s="201">
        <f>_xll.xlShmInterpRateFwd(curveName,AJ1752,,,AJ1753)</f>
        <v>2.000039305381034E-2</v>
      </c>
    </row>
    <row r="1753" spans="35:37" ht="11.25" customHeight="1" x14ac:dyDescent="0.2">
      <c r="AI1753" s="198" t="s">
        <v>135</v>
      </c>
      <c r="AJ1753" s="156">
        <f>_xll.qlCalendarAdvance("TARGET",AJ1752,AI1753,"mf")</f>
        <v>48030</v>
      </c>
      <c r="AK1753" s="201">
        <f>_xll.xlShmInterpRateFwd(curveName,AJ1753,,,AJ1754)</f>
        <v>1.9995008697841429E-2</v>
      </c>
    </row>
    <row r="1754" spans="35:37" ht="11.25" customHeight="1" x14ac:dyDescent="0.2">
      <c r="AI1754" s="198" t="s">
        <v>135</v>
      </c>
      <c r="AJ1754" s="156">
        <f>_xll.qlCalendarAdvance("TARGET",AJ1753,AI1754,"mf")</f>
        <v>48037</v>
      </c>
      <c r="AK1754" s="201">
        <f>_xll.xlShmInterpRateFwd(curveName,AJ1754,,,AJ1755)</f>
        <v>1.9989797286498742E-2</v>
      </c>
    </row>
    <row r="1755" spans="35:37" ht="11.25" customHeight="1" x14ac:dyDescent="0.2">
      <c r="AI1755" s="198" t="s">
        <v>135</v>
      </c>
      <c r="AJ1755" s="156">
        <f>_xll.qlCalendarAdvance("TARGET",AJ1754,AI1755,"mf")</f>
        <v>48044</v>
      </c>
      <c r="AK1755" s="201">
        <f>_xll.xlShmInterpRateFwd(curveName,AJ1755,,,AJ1756)</f>
        <v>1.9984760369590949E-2</v>
      </c>
    </row>
    <row r="1756" spans="35:37" ht="11.25" customHeight="1" x14ac:dyDescent="0.2">
      <c r="AI1756" s="198" t="s">
        <v>135</v>
      </c>
      <c r="AJ1756" s="156">
        <f>_xll.qlCalendarAdvance("TARGET",AJ1755,AI1756,"mf")</f>
        <v>48051</v>
      </c>
      <c r="AK1756" s="201">
        <f>_xll.xlShmInterpRateFwd(curveName,AJ1756,,,AJ1757)</f>
        <v>1.9979899496911629E-2</v>
      </c>
    </row>
    <row r="1757" spans="35:37" ht="11.25" customHeight="1" x14ac:dyDescent="0.2">
      <c r="AI1757" s="198" t="s">
        <v>135</v>
      </c>
      <c r="AJ1757" s="156">
        <f>_xll.qlCalendarAdvance("TARGET",AJ1756,AI1757,"mf")</f>
        <v>48058</v>
      </c>
      <c r="AK1757" s="201">
        <f>_xll.xlShmInterpRateFwd(curveName,AJ1757,,,AJ1758)</f>
        <v>1.9975216218250953E-2</v>
      </c>
    </row>
    <row r="1758" spans="35:37" ht="11.25" customHeight="1" x14ac:dyDescent="0.2">
      <c r="AI1758" s="198" t="s">
        <v>135</v>
      </c>
      <c r="AJ1758" s="156">
        <f>_xll.qlCalendarAdvance("TARGET",AJ1757,AI1758,"mf")</f>
        <v>48065</v>
      </c>
      <c r="AK1758" s="201">
        <f>_xll.xlShmInterpRateFwd(curveName,AJ1758,,,AJ1759)</f>
        <v>1.9970712083401586E-2</v>
      </c>
    </row>
    <row r="1759" spans="35:37" ht="11.25" customHeight="1" x14ac:dyDescent="0.2">
      <c r="AI1759" s="198" t="s">
        <v>135</v>
      </c>
      <c r="AJ1759" s="156">
        <f>_xll.qlCalendarAdvance("TARGET",AJ1758,AI1759,"mf")</f>
        <v>48072</v>
      </c>
      <c r="AK1759" s="201">
        <f>_xll.xlShmInterpRateFwd(curveName,AJ1759,,,AJ1760)</f>
        <v>1.9966388642181972E-2</v>
      </c>
    </row>
    <row r="1760" spans="35:37" ht="11.25" customHeight="1" x14ac:dyDescent="0.2">
      <c r="AI1760" s="198" t="s">
        <v>135</v>
      </c>
      <c r="AJ1760" s="156">
        <f>_xll.qlCalendarAdvance("TARGET",AJ1759,AI1760,"mf")</f>
        <v>48079</v>
      </c>
      <c r="AK1760" s="201">
        <f>_xll.xlShmInterpRateFwd(curveName,AJ1760,,,AJ1761)</f>
        <v>1.9962247444378498E-2</v>
      </c>
    </row>
    <row r="1761" spans="35:37" ht="11.25" customHeight="1" x14ac:dyDescent="0.2">
      <c r="AI1761" s="198" t="s">
        <v>135</v>
      </c>
      <c r="AJ1761" s="156">
        <f>_xll.qlCalendarAdvance("TARGET",AJ1760,AI1761,"mf")</f>
        <v>48086</v>
      </c>
      <c r="AK1761" s="201">
        <f>_xll.xlShmInterpRateFwd(curveName,AJ1761,,,AJ1762)</f>
        <v>1.9958290039797735E-2</v>
      </c>
    </row>
    <row r="1762" spans="35:37" ht="11.25" customHeight="1" x14ac:dyDescent="0.2">
      <c r="AI1762" s="198" t="s">
        <v>135</v>
      </c>
      <c r="AJ1762" s="156">
        <f>_xll.qlCalendarAdvance("TARGET",AJ1761,AI1762,"mf")</f>
        <v>48093</v>
      </c>
      <c r="AK1762" s="201">
        <f>_xll.xlShmInterpRateFwd(curveName,AJ1762,,,AJ1763)</f>
        <v>1.9954517978237604E-2</v>
      </c>
    </row>
    <row r="1763" spans="35:37" ht="11.25" customHeight="1" x14ac:dyDescent="0.2">
      <c r="AI1763" s="198" t="s">
        <v>135</v>
      </c>
      <c r="AJ1763" s="156">
        <f>_xll.qlCalendarAdvance("TARGET",AJ1762,AI1763,"mf")</f>
        <v>48100</v>
      </c>
      <c r="AK1763" s="201">
        <f>_xll.xlShmInterpRateFwd(curveName,AJ1763,,,AJ1764)</f>
        <v>1.9950932809522228E-2</v>
      </c>
    </row>
    <row r="1764" spans="35:37" ht="11.25" customHeight="1" x14ac:dyDescent="0.2">
      <c r="AI1764" s="198" t="s">
        <v>135</v>
      </c>
      <c r="AJ1764" s="156">
        <f>_xll.qlCalendarAdvance("TARGET",AJ1763,AI1764,"mf")</f>
        <v>48107</v>
      </c>
      <c r="AK1764" s="201">
        <f>_xll.xlShmInterpRateFwd(curveName,AJ1764,,,AJ1765)</f>
        <v>1.9947536083438321E-2</v>
      </c>
    </row>
    <row r="1765" spans="35:37" ht="11.25" customHeight="1" x14ac:dyDescent="0.2">
      <c r="AI1765" s="198" t="s">
        <v>135</v>
      </c>
      <c r="AJ1765" s="156">
        <f>_xll.qlCalendarAdvance("TARGET",AJ1764,AI1765,"mf")</f>
        <v>48114</v>
      </c>
      <c r="AK1765" s="201">
        <f>_xll.xlShmInterpRateFwd(curveName,AJ1765,,,AJ1766)</f>
        <v>1.9944329349799023E-2</v>
      </c>
    </row>
    <row r="1766" spans="35:37" ht="11.25" customHeight="1" x14ac:dyDescent="0.2">
      <c r="AI1766" s="198" t="s">
        <v>135</v>
      </c>
      <c r="AJ1766" s="156">
        <f>_xll.qlCalendarAdvance("TARGET",AJ1765,AI1766,"mf")</f>
        <v>48121</v>
      </c>
      <c r="AK1766" s="201">
        <f>_xll.xlShmInterpRateFwd(curveName,AJ1766,,,AJ1767)</f>
        <v>1.9941314158420841E-2</v>
      </c>
    </row>
    <row r="1767" spans="35:37" ht="11.25" customHeight="1" x14ac:dyDescent="0.2">
      <c r="AI1767" s="198" t="s">
        <v>135</v>
      </c>
      <c r="AJ1767" s="156">
        <f>_xll.qlCalendarAdvance("TARGET",AJ1766,AI1767,"mf")</f>
        <v>48128</v>
      </c>
      <c r="AK1767" s="201">
        <f>_xll.xlShmInterpRateFwd(curveName,AJ1767,,,AJ1768)</f>
        <v>1.9938492059117966E-2</v>
      </c>
    </row>
    <row r="1768" spans="35:37" ht="11.25" customHeight="1" x14ac:dyDescent="0.2">
      <c r="AI1768" s="198" t="s">
        <v>135</v>
      </c>
      <c r="AJ1768" s="156">
        <f>_xll.qlCalendarAdvance("TARGET",AJ1767,AI1768,"mf")</f>
        <v>48135</v>
      </c>
      <c r="AK1768" s="201">
        <f>_xll.xlShmInterpRateFwd(curveName,AJ1768,,,AJ1769)</f>
        <v>1.993586460169082E-2</v>
      </c>
    </row>
    <row r="1769" spans="35:37" ht="11.25" customHeight="1" x14ac:dyDescent="0.2">
      <c r="AI1769" s="198" t="s">
        <v>135</v>
      </c>
      <c r="AJ1769" s="156">
        <f>_xll.qlCalendarAdvance("TARGET",AJ1768,AI1769,"mf")</f>
        <v>48142</v>
      </c>
      <c r="AK1769" s="201">
        <f>_xll.xlShmInterpRateFwd(curveName,AJ1769,,,AJ1770)</f>
        <v>1.9933433335960891E-2</v>
      </c>
    </row>
    <row r="1770" spans="35:37" ht="11.25" customHeight="1" x14ac:dyDescent="0.2">
      <c r="AI1770" s="198" t="s">
        <v>135</v>
      </c>
      <c r="AJ1770" s="156">
        <f>_xll.qlCalendarAdvance("TARGET",AJ1769,AI1770,"mf")</f>
        <v>48149</v>
      </c>
      <c r="AK1770" s="201">
        <f>_xll.xlShmInterpRateFwd(curveName,AJ1770,,,AJ1771)</f>
        <v>1.9931199811753512E-2</v>
      </c>
    </row>
    <row r="1771" spans="35:37" ht="11.25" customHeight="1" x14ac:dyDescent="0.2">
      <c r="AI1771" s="198" t="s">
        <v>135</v>
      </c>
      <c r="AJ1771" s="156">
        <f>_xll.qlCalendarAdvance("TARGET",AJ1770,AI1771,"mf")</f>
        <v>48156</v>
      </c>
      <c r="AK1771" s="201">
        <f>_xll.xlShmInterpRateFwd(curveName,AJ1771,,,AJ1772)</f>
        <v>1.9929165578886368E-2</v>
      </c>
    </row>
    <row r="1772" spans="35:37" ht="11.25" customHeight="1" x14ac:dyDescent="0.2">
      <c r="AI1772" s="198" t="s">
        <v>135</v>
      </c>
      <c r="AJ1772" s="156">
        <f>_xll.qlCalendarAdvance("TARGET",AJ1771,AI1772,"mf")</f>
        <v>48163</v>
      </c>
      <c r="AK1772" s="201">
        <f>_xll.xlShmInterpRateFwd(curveName,AJ1772,,,AJ1773)</f>
        <v>1.9927332187158028E-2</v>
      </c>
    </row>
    <row r="1773" spans="35:37" ht="11.25" customHeight="1" x14ac:dyDescent="0.2">
      <c r="AI1773" s="198" t="s">
        <v>135</v>
      </c>
      <c r="AJ1773" s="156">
        <f>_xll.qlCalendarAdvance("TARGET",AJ1772,AI1773,"mf")</f>
        <v>48170</v>
      </c>
      <c r="AK1773" s="201">
        <f>_xll.xlShmInterpRateFwd(curveName,AJ1773,,,AJ1774)</f>
        <v>1.9925701186429171E-2</v>
      </c>
    </row>
    <row r="1774" spans="35:37" ht="11.25" customHeight="1" x14ac:dyDescent="0.2">
      <c r="AI1774" s="198" t="s">
        <v>135</v>
      </c>
      <c r="AJ1774" s="156">
        <f>_xll.qlCalendarAdvance("TARGET",AJ1773,AI1774,"mf")</f>
        <v>48177</v>
      </c>
      <c r="AK1774" s="201">
        <f>_xll.xlShmInterpRateFwd(curveName,AJ1774,,,AJ1775)</f>
        <v>1.9924274126501062E-2</v>
      </c>
    </row>
    <row r="1775" spans="35:37" ht="11.25" customHeight="1" x14ac:dyDescent="0.2">
      <c r="AI1775" s="198" t="s">
        <v>135</v>
      </c>
      <c r="AJ1775" s="156">
        <f>_xll.qlCalendarAdvance("TARGET",AJ1774,AI1775,"mf")</f>
        <v>48184</v>
      </c>
      <c r="AK1775" s="201">
        <f>_xll.xlShmInterpRateFwd(curveName,AJ1775,,,AJ1776)</f>
        <v>1.9923052557208349E-2</v>
      </c>
    </row>
    <row r="1776" spans="35:37" ht="11.25" customHeight="1" x14ac:dyDescent="0.2">
      <c r="AI1776" s="198" t="s">
        <v>135</v>
      </c>
      <c r="AJ1776" s="156">
        <f>_xll.qlCalendarAdvance("TARGET",AJ1775,AI1776,"mf")</f>
        <v>48191</v>
      </c>
      <c r="AK1776" s="201">
        <f>_xll.xlShmInterpRateFwd(curveName,AJ1776,,,AJ1777)</f>
        <v>1.9922038028378629E-2</v>
      </c>
    </row>
    <row r="1777" spans="35:37" ht="11.25" customHeight="1" x14ac:dyDescent="0.2">
      <c r="AI1777" s="198" t="s">
        <v>135</v>
      </c>
      <c r="AJ1777" s="156">
        <f>_xll.qlCalendarAdvance("TARGET",AJ1776,AI1777,"mf")</f>
        <v>48198</v>
      </c>
      <c r="AK1777" s="201">
        <f>_xll.xlShmInterpRateFwd(curveName,AJ1777,,,AJ1778)</f>
        <v>1.9921232089849958E-2</v>
      </c>
    </row>
    <row r="1778" spans="35:37" ht="11.25" customHeight="1" x14ac:dyDescent="0.2">
      <c r="AI1778" s="198" t="s">
        <v>135</v>
      </c>
      <c r="AJ1778" s="156">
        <f>_xll.qlCalendarAdvance("TARGET",AJ1777,AI1778,"mf")</f>
        <v>48205</v>
      </c>
      <c r="AK1778" s="201">
        <f>_xll.xlShmInterpRateFwd(curveName,AJ1778,,,AJ1779)</f>
        <v>1.9920636291459393E-2</v>
      </c>
    </row>
    <row r="1779" spans="35:37" ht="11.25" customHeight="1" x14ac:dyDescent="0.2">
      <c r="AI1779" s="198" t="s">
        <v>135</v>
      </c>
      <c r="AJ1779" s="156">
        <f>_xll.qlCalendarAdvance("TARGET",AJ1778,AI1779,"mf")</f>
        <v>48212</v>
      </c>
      <c r="AK1779" s="201">
        <f>_xll.xlShmInterpRateFwd(curveName,AJ1779,,,AJ1780)</f>
        <v>1.9920252183025733E-2</v>
      </c>
    </row>
    <row r="1780" spans="35:37" ht="11.25" customHeight="1" x14ac:dyDescent="0.2">
      <c r="AI1780" s="198" t="s">
        <v>135</v>
      </c>
      <c r="AJ1780" s="156">
        <f>_xll.qlCalendarAdvance("TARGET",AJ1779,AI1780,"mf")</f>
        <v>48219</v>
      </c>
      <c r="AK1780" s="201">
        <f>_xll.xlShmInterpRateFwd(curveName,AJ1780,,,AJ1781)</f>
        <v>1.9920081314413356E-2</v>
      </c>
    </row>
    <row r="1781" spans="35:37" ht="11.25" customHeight="1" x14ac:dyDescent="0.2">
      <c r="AI1781" s="198" t="s">
        <v>135</v>
      </c>
      <c r="AJ1781" s="156">
        <f>_xll.qlCalendarAdvance("TARGET",AJ1780,AI1781,"mf")</f>
        <v>48226</v>
      </c>
      <c r="AK1781" s="201">
        <f>_xll.xlShmInterpRateFwd(curveName,AJ1781,,,AJ1782)</f>
        <v>1.9920125235445469E-2</v>
      </c>
    </row>
    <row r="1782" spans="35:37" ht="11.25" customHeight="1" x14ac:dyDescent="0.2">
      <c r="AI1782" s="198" t="s">
        <v>135</v>
      </c>
      <c r="AJ1782" s="156">
        <f>_xll.qlCalendarAdvance("TARGET",AJ1781,AI1782,"mf")</f>
        <v>48233</v>
      </c>
      <c r="AK1782" s="201">
        <f>_xll.xlShmInterpRateFwd(curveName,AJ1782,,,AJ1783)</f>
        <v>1.9920385495979531E-2</v>
      </c>
    </row>
    <row r="1783" spans="35:37" ht="11.25" customHeight="1" x14ac:dyDescent="0.2">
      <c r="AI1783" s="198" t="s">
        <v>135</v>
      </c>
      <c r="AJ1783" s="156">
        <f>_xll.qlCalendarAdvance("TARGET",AJ1782,AI1783,"mf")</f>
        <v>48240</v>
      </c>
      <c r="AK1783" s="201">
        <f>_xll.xlShmInterpRateFwd(curveName,AJ1783,,,AJ1784)</f>
        <v>1.9920863645855255E-2</v>
      </c>
    </row>
    <row r="1784" spans="35:37" ht="11.25" customHeight="1" x14ac:dyDescent="0.2">
      <c r="AI1784" s="198" t="s">
        <v>135</v>
      </c>
      <c r="AJ1784" s="156">
        <f>_xll.qlCalendarAdvance("TARGET",AJ1783,AI1784,"mf")</f>
        <v>48247</v>
      </c>
      <c r="AK1784" s="201">
        <f>_xll.xlShmInterpRateFwd(curveName,AJ1784,,,AJ1785)</f>
        <v>1.992156123494106E-2</v>
      </c>
    </row>
    <row r="1785" spans="35:37" ht="11.25" customHeight="1" x14ac:dyDescent="0.2">
      <c r="AI1785" s="198" t="s">
        <v>135</v>
      </c>
      <c r="AJ1785" s="156">
        <f>_xll.qlCalendarAdvance("TARGET",AJ1784,AI1785,"mf")</f>
        <v>48254</v>
      </c>
      <c r="AK1785" s="201">
        <f>_xll.xlShmInterpRateFwd(curveName,AJ1785,,,AJ1786)</f>
        <v>1.992247981306472E-2</v>
      </c>
    </row>
    <row r="1786" spans="35:37" ht="11.25" customHeight="1" x14ac:dyDescent="0.2">
      <c r="AI1786" s="198" t="s">
        <v>135</v>
      </c>
      <c r="AJ1786" s="156">
        <f>_xll.qlCalendarAdvance("TARGET",AJ1785,AI1786,"mf")</f>
        <v>48261</v>
      </c>
      <c r="AK1786" s="201">
        <f>_xll.xlShmInterpRateFwd(curveName,AJ1786,,,AJ1787)</f>
        <v>1.9923620930088766E-2</v>
      </c>
    </row>
    <row r="1787" spans="35:37" ht="11.25" customHeight="1" x14ac:dyDescent="0.2">
      <c r="AI1787" s="198" t="s">
        <v>135</v>
      </c>
      <c r="AJ1787" s="156">
        <f>_xll.qlCalendarAdvance("TARGET",AJ1786,AI1787,"mf")</f>
        <v>48268</v>
      </c>
      <c r="AK1787" s="201">
        <f>_xll.xlShmInterpRateFwd(curveName,AJ1787,,,AJ1788)</f>
        <v>1.9979575139016919E-2</v>
      </c>
    </row>
    <row r="1788" spans="35:37" ht="11.25" customHeight="1" x14ac:dyDescent="0.2">
      <c r="AI1788" s="198" t="s">
        <v>135</v>
      </c>
      <c r="AJ1788" s="156">
        <f>_xll.qlCalendarAdvance("TARGET",AJ1787,AI1788,"mf")</f>
        <v>48275</v>
      </c>
      <c r="AK1788" s="201">
        <f>_xll.xlShmInterpRateFwd(curveName,AJ1788,,,AJ1789)</f>
        <v>1.9926576980323799E-2</v>
      </c>
    </row>
    <row r="1789" spans="35:37" ht="11.25" customHeight="1" x14ac:dyDescent="0.2">
      <c r="AI1789" s="198" t="s">
        <v>135</v>
      </c>
      <c r="AJ1789" s="156">
        <f>_xll.qlCalendarAdvance("TARGET",AJ1788,AI1789,"mf")</f>
        <v>48282</v>
      </c>
      <c r="AK1789" s="201">
        <f>_xll.xlShmInterpRateFwd(curveName,AJ1789,,,AJ1790)</f>
        <v>1.9928395013243758E-2</v>
      </c>
    </row>
    <row r="1790" spans="35:37" ht="11.25" customHeight="1" x14ac:dyDescent="0.2">
      <c r="AI1790" s="198" t="s">
        <v>135</v>
      </c>
      <c r="AJ1790" s="156">
        <f>_xll.qlCalendarAdvance("TARGET",AJ1789,AI1790,"mf")</f>
        <v>48289</v>
      </c>
      <c r="AK1790" s="201">
        <f>_xll.xlShmInterpRateFwd(curveName,AJ1790,,,AJ1791)</f>
        <v>1.993044163584564E-2</v>
      </c>
    </row>
    <row r="1791" spans="35:37" ht="11.25" customHeight="1" x14ac:dyDescent="0.2">
      <c r="AI1791" s="198" t="s">
        <v>135</v>
      </c>
      <c r="AJ1791" s="156">
        <f>_xll.qlCalendarAdvance("TARGET",AJ1790,AI1791,"mf")</f>
        <v>48296</v>
      </c>
      <c r="AK1791" s="201">
        <f>_xll.xlShmInterpRateFwd(curveName,AJ1791,,,AJ1792)</f>
        <v>1.993264276838649E-2</v>
      </c>
    </row>
    <row r="1792" spans="35:37" ht="11.25" customHeight="1" x14ac:dyDescent="0.2">
      <c r="AI1792" s="198" t="s">
        <v>135</v>
      </c>
      <c r="AJ1792" s="156">
        <f>_xll.qlCalendarAdvance("TARGET",AJ1791,AI1792,"mf")</f>
        <v>48303</v>
      </c>
      <c r="AK1792" s="201">
        <f>_xll.xlShmInterpRateFwd(curveName,AJ1792,,,AJ1793)</f>
        <v>1.9934800870294707E-2</v>
      </c>
    </row>
    <row r="1793" spans="35:37" ht="11.25" customHeight="1" x14ac:dyDescent="0.2">
      <c r="AI1793" s="198" t="s">
        <v>135</v>
      </c>
      <c r="AJ1793" s="156">
        <f>_xll.qlCalendarAdvance("TARGET",AJ1792,AI1793,"mf")</f>
        <v>48310</v>
      </c>
      <c r="AK1793" s="201">
        <f>_xll.xlShmInterpRateFwd(curveName,AJ1793,,,AJ1794)</f>
        <v>1.993688385444476E-2</v>
      </c>
    </row>
    <row r="1794" spans="35:37" ht="11.25" customHeight="1" x14ac:dyDescent="0.2">
      <c r="AI1794" s="198" t="s">
        <v>135</v>
      </c>
      <c r="AJ1794" s="156">
        <f>_xll.qlCalendarAdvance("TARGET",AJ1793,AI1794,"mf")</f>
        <v>48317</v>
      </c>
      <c r="AK1794" s="201">
        <f>_xll.xlShmInterpRateFwd(curveName,AJ1794,,,AJ1795)</f>
        <v>1.9938891708889954E-2</v>
      </c>
    </row>
    <row r="1795" spans="35:37" ht="11.25" customHeight="1" x14ac:dyDescent="0.2">
      <c r="AI1795" s="198" t="s">
        <v>135</v>
      </c>
      <c r="AJ1795" s="156">
        <f>_xll.qlCalendarAdvance("TARGET",AJ1794,AI1795,"mf")</f>
        <v>48324</v>
      </c>
      <c r="AK1795" s="201">
        <f>_xll.xlShmInterpRateFwd(curveName,AJ1795,,,AJ1796)</f>
        <v>1.9940824421724773E-2</v>
      </c>
    </row>
    <row r="1796" spans="35:37" ht="11.25" customHeight="1" x14ac:dyDescent="0.2">
      <c r="AI1796" s="198" t="s">
        <v>135</v>
      </c>
      <c r="AJ1796" s="156">
        <f>_xll.qlCalendarAdvance("TARGET",AJ1795,AI1796,"mf")</f>
        <v>48331</v>
      </c>
      <c r="AK1796" s="201">
        <f>_xll.xlShmInterpRateFwd(curveName,AJ1796,,,AJ1797)</f>
        <v>1.9942681980974836E-2</v>
      </c>
    </row>
    <row r="1797" spans="35:37" ht="11.25" customHeight="1" x14ac:dyDescent="0.2">
      <c r="AI1797" s="198" t="s">
        <v>135</v>
      </c>
      <c r="AJ1797" s="156">
        <f>_xll.qlCalendarAdvance("TARGET",AJ1796,AI1797,"mf")</f>
        <v>48338</v>
      </c>
      <c r="AK1797" s="201">
        <f>_xll.xlShmInterpRateFwd(curveName,AJ1797,,,AJ1798)</f>
        <v>1.9944464374735925E-2</v>
      </c>
    </row>
    <row r="1798" spans="35:37" ht="11.25" customHeight="1" x14ac:dyDescent="0.2">
      <c r="AI1798" s="198" t="s">
        <v>135</v>
      </c>
      <c r="AJ1798" s="156">
        <f>_xll.qlCalendarAdvance("TARGET",AJ1797,AI1798,"mf")</f>
        <v>48345</v>
      </c>
      <c r="AK1798" s="201">
        <f>_xll.xlShmInterpRateFwd(curveName,AJ1798,,,AJ1799)</f>
        <v>1.9946171591058125E-2</v>
      </c>
    </row>
    <row r="1799" spans="35:37" ht="11.25" customHeight="1" x14ac:dyDescent="0.2">
      <c r="AI1799" s="198" t="s">
        <v>135</v>
      </c>
      <c r="AJ1799" s="156">
        <f>_xll.qlCalendarAdvance("TARGET",AJ1798,AI1799,"mf")</f>
        <v>48352</v>
      </c>
      <c r="AK1799" s="201">
        <f>_xll.xlShmInterpRateFwd(curveName,AJ1799,,,AJ1800)</f>
        <v>1.9947803618003752E-2</v>
      </c>
    </row>
    <row r="1800" spans="35:37" ht="11.25" customHeight="1" x14ac:dyDescent="0.2">
      <c r="AI1800" s="198" t="s">
        <v>135</v>
      </c>
      <c r="AJ1800" s="156">
        <f>_xll.qlCalendarAdvance("TARGET",AJ1799,AI1800,"mf")</f>
        <v>48359</v>
      </c>
      <c r="AK1800" s="201">
        <f>_xll.xlShmInterpRateFwd(curveName,AJ1800,,,AJ1801)</f>
        <v>1.994936044366474E-2</v>
      </c>
    </row>
    <row r="1801" spans="35:37" ht="11.25" customHeight="1" x14ac:dyDescent="0.2">
      <c r="AI1801" s="198" t="s">
        <v>135</v>
      </c>
      <c r="AJ1801" s="156">
        <f>_xll.qlCalendarAdvance("TARGET",AJ1800,AI1801,"mf")</f>
        <v>48366</v>
      </c>
      <c r="AK1801" s="201">
        <f>_xll.xlShmInterpRateFwd(curveName,AJ1801,,,AJ1802)</f>
        <v>1.9950842056081521E-2</v>
      </c>
    </row>
    <row r="1802" spans="35:37" ht="11.25" customHeight="1" x14ac:dyDescent="0.2">
      <c r="AI1802" s="198" t="s">
        <v>135</v>
      </c>
      <c r="AJ1802" s="156">
        <f>_xll.qlCalendarAdvance("TARGET",AJ1801,AI1802,"mf")</f>
        <v>48373</v>
      </c>
      <c r="AK1802" s="201">
        <f>_xll.xlShmInterpRateFwd(curveName,AJ1802,,,AJ1803)</f>
        <v>1.9952248443329948E-2</v>
      </c>
    </row>
    <row r="1803" spans="35:37" ht="11.25" customHeight="1" x14ac:dyDescent="0.2">
      <c r="AI1803" s="198" t="s">
        <v>135</v>
      </c>
      <c r="AJ1803" s="156">
        <f>_xll.qlCalendarAdvance("TARGET",AJ1802,AI1803,"mf")</f>
        <v>48380</v>
      </c>
      <c r="AK1803" s="201">
        <f>_xll.xlShmInterpRateFwd(curveName,AJ1803,,,AJ1804)</f>
        <v>1.9953579593474921E-2</v>
      </c>
    </row>
    <row r="1804" spans="35:37" ht="11.25" customHeight="1" x14ac:dyDescent="0.2">
      <c r="AI1804" s="198" t="s">
        <v>135</v>
      </c>
      <c r="AJ1804" s="156">
        <f>_xll.qlCalendarAdvance("TARGET",AJ1803,AI1804,"mf")</f>
        <v>48387</v>
      </c>
      <c r="AK1804" s="201">
        <f>_xll.xlShmInterpRateFwd(curveName,AJ1804,,,AJ1805)</f>
        <v>1.9954835494587798E-2</v>
      </c>
    </row>
    <row r="1805" spans="35:37" ht="11.25" customHeight="1" x14ac:dyDescent="0.2">
      <c r="AI1805" s="198" t="s">
        <v>135</v>
      </c>
      <c r="AJ1805" s="156">
        <f>_xll.qlCalendarAdvance("TARGET",AJ1804,AI1805,"mf")</f>
        <v>48394</v>
      </c>
      <c r="AK1805" s="201">
        <f>_xll.xlShmInterpRateFwd(curveName,AJ1805,,,AJ1806)</f>
        <v>1.9956016134728985E-2</v>
      </c>
    </row>
    <row r="1806" spans="35:37" ht="11.25" customHeight="1" x14ac:dyDescent="0.2">
      <c r="AI1806" s="198" t="s">
        <v>135</v>
      </c>
      <c r="AJ1806" s="156">
        <f>_xll.qlCalendarAdvance("TARGET",AJ1805,AI1806,"mf")</f>
        <v>48401</v>
      </c>
      <c r="AK1806" s="201">
        <f>_xll.xlShmInterpRateFwd(curveName,AJ1806,,,AJ1807)</f>
        <v>1.9957121501982721E-2</v>
      </c>
    </row>
    <row r="1807" spans="35:37" ht="11.25" customHeight="1" x14ac:dyDescent="0.2">
      <c r="AI1807" s="198" t="s">
        <v>135</v>
      </c>
      <c r="AJ1807" s="156">
        <f>_xll.qlCalendarAdvance("TARGET",AJ1806,AI1807,"mf")</f>
        <v>48408</v>
      </c>
      <c r="AK1807" s="201">
        <f>_xll.xlShmInterpRateFwd(curveName,AJ1807,,,AJ1808)</f>
        <v>1.9958151584404917E-2</v>
      </c>
    </row>
    <row r="1808" spans="35:37" ht="11.25" customHeight="1" x14ac:dyDescent="0.2">
      <c r="AI1808" s="198" t="s">
        <v>135</v>
      </c>
      <c r="AJ1808" s="156">
        <f>_xll.qlCalendarAdvance("TARGET",AJ1807,AI1808,"mf")</f>
        <v>48415</v>
      </c>
      <c r="AK1808" s="201">
        <f>_xll.xlShmInterpRateFwd(curveName,AJ1808,,,AJ1809)</f>
        <v>1.9959106370057943E-2</v>
      </c>
    </row>
    <row r="1809" spans="35:37" ht="11.25" customHeight="1" x14ac:dyDescent="0.2">
      <c r="AI1809" s="198" t="s">
        <v>135</v>
      </c>
      <c r="AJ1809" s="156">
        <f>_xll.qlCalendarAdvance("TARGET",AJ1808,AI1809,"mf")</f>
        <v>48422</v>
      </c>
      <c r="AK1809" s="201">
        <f>_xll.xlShmInterpRateFwd(curveName,AJ1809,,,AJ1810)</f>
        <v>1.9959985847027975E-2</v>
      </c>
    </row>
    <row r="1810" spans="35:37" ht="11.25" customHeight="1" x14ac:dyDescent="0.2">
      <c r="AI1810" s="198" t="s">
        <v>135</v>
      </c>
      <c r="AJ1810" s="156">
        <f>_xll.qlCalendarAdvance("TARGET",AJ1809,AI1810,"mf")</f>
        <v>48429</v>
      </c>
      <c r="AK1810" s="201">
        <f>_xll.xlShmInterpRateFwd(curveName,AJ1810,,,AJ1811)</f>
        <v>1.9960790003378682E-2</v>
      </c>
    </row>
    <row r="1811" spans="35:37" ht="11.25" customHeight="1" x14ac:dyDescent="0.2">
      <c r="AI1811" s="198" t="s">
        <v>135</v>
      </c>
      <c r="AJ1811" s="156">
        <f>_xll.qlCalendarAdvance("TARGET",AJ1810,AI1811,"mf")</f>
        <v>48436</v>
      </c>
      <c r="AK1811" s="201">
        <f>_xll.xlShmInterpRateFwd(curveName,AJ1811,,,AJ1812)</f>
        <v>1.9961518827168574E-2</v>
      </c>
    </row>
    <row r="1812" spans="35:37" ht="11.25" customHeight="1" x14ac:dyDescent="0.2">
      <c r="AI1812" s="198" t="s">
        <v>135</v>
      </c>
      <c r="AJ1812" s="156">
        <f>_xll.qlCalendarAdvance("TARGET",AJ1811,AI1812,"mf")</f>
        <v>48443</v>
      </c>
      <c r="AK1812" s="201">
        <f>_xll.xlShmInterpRateFwd(curveName,AJ1812,,,AJ1813)</f>
        <v>1.9962172306485799E-2</v>
      </c>
    </row>
    <row r="1813" spans="35:37" ht="11.25" customHeight="1" x14ac:dyDescent="0.2">
      <c r="AI1813" s="198" t="s">
        <v>135</v>
      </c>
      <c r="AJ1813" s="156">
        <f>_xll.qlCalendarAdvance("TARGET",AJ1812,AI1813,"mf")</f>
        <v>48450</v>
      </c>
      <c r="AK1813" s="201">
        <f>_xll.xlShmInterpRateFwd(curveName,AJ1813,,,AJ1814)</f>
        <v>1.9962750429384384E-2</v>
      </c>
    </row>
    <row r="1814" spans="35:37" ht="11.25" customHeight="1" x14ac:dyDescent="0.2">
      <c r="AI1814" s="198" t="s">
        <v>135</v>
      </c>
      <c r="AJ1814" s="156">
        <f>_xll.qlCalendarAdvance("TARGET",AJ1813,AI1814,"mf")</f>
        <v>48457</v>
      </c>
      <c r="AK1814" s="201">
        <f>_xll.xlShmInterpRateFwd(curveName,AJ1814,,,AJ1815)</f>
        <v>1.9963253183942181E-2</v>
      </c>
    </row>
    <row r="1815" spans="35:37" ht="11.25" customHeight="1" x14ac:dyDescent="0.2">
      <c r="AI1815" s="198" t="s">
        <v>135</v>
      </c>
      <c r="AJ1815" s="156">
        <f>_xll.qlCalendarAdvance("TARGET",AJ1814,AI1815,"mf")</f>
        <v>48464</v>
      </c>
      <c r="AK1815" s="201">
        <f>_xll.xlShmInterpRateFwd(curveName,AJ1815,,,AJ1816)</f>
        <v>1.9963680558231903E-2</v>
      </c>
    </row>
    <row r="1816" spans="35:37" ht="11.25" customHeight="1" x14ac:dyDescent="0.2">
      <c r="AI1816" s="198" t="s">
        <v>135</v>
      </c>
      <c r="AJ1816" s="156">
        <f>_xll.qlCalendarAdvance("TARGET",AJ1815,AI1816,"mf")</f>
        <v>48471</v>
      </c>
      <c r="AK1816" s="201">
        <f>_xll.xlShmInterpRateFwd(curveName,AJ1816,,,AJ1817)</f>
        <v>1.9964032540326915E-2</v>
      </c>
    </row>
    <row r="1817" spans="35:37" ht="11.25" customHeight="1" x14ac:dyDescent="0.2">
      <c r="AI1817" s="198" t="s">
        <v>135</v>
      </c>
      <c r="AJ1817" s="156">
        <f>_xll.qlCalendarAdvance("TARGET",AJ1816,AI1817,"mf")</f>
        <v>48478</v>
      </c>
      <c r="AK1817" s="201">
        <f>_xll.xlShmInterpRateFwd(curveName,AJ1817,,,AJ1818)</f>
        <v>1.9964309118301243E-2</v>
      </c>
    </row>
    <row r="1818" spans="35:37" ht="11.25" customHeight="1" x14ac:dyDescent="0.2">
      <c r="AI1818" s="198" t="s">
        <v>135</v>
      </c>
      <c r="AJ1818" s="156">
        <f>_xll.qlCalendarAdvance("TARGET",AJ1817,AI1818,"mf")</f>
        <v>48485</v>
      </c>
      <c r="AK1818" s="201">
        <f>_xll.xlShmInterpRateFwd(curveName,AJ1818,,,AJ1819)</f>
        <v>1.9964510280212174E-2</v>
      </c>
    </row>
    <row r="1819" spans="35:37" ht="11.25" customHeight="1" x14ac:dyDescent="0.2">
      <c r="AI1819" s="198" t="s">
        <v>135</v>
      </c>
      <c r="AJ1819" s="156">
        <f>_xll.qlCalendarAdvance("TARGET",AJ1818,AI1819,"mf")</f>
        <v>48492</v>
      </c>
      <c r="AK1819" s="201">
        <f>_xll.xlShmInterpRateFwd(curveName,AJ1819,,,AJ1820)</f>
        <v>1.9964636014146622E-2</v>
      </c>
    </row>
    <row r="1820" spans="35:37" ht="11.25" customHeight="1" x14ac:dyDescent="0.2">
      <c r="AI1820" s="198" t="s">
        <v>135</v>
      </c>
      <c r="AJ1820" s="156">
        <f>_xll.qlCalendarAdvance("TARGET",AJ1819,AI1820,"mf")</f>
        <v>48499</v>
      </c>
      <c r="AK1820" s="201">
        <f>_xll.xlShmInterpRateFwd(curveName,AJ1820,,,AJ1821)</f>
        <v>1.9964686308163195E-2</v>
      </c>
    </row>
    <row r="1821" spans="35:37" ht="11.25" customHeight="1" x14ac:dyDescent="0.2">
      <c r="AI1821" s="198" t="s">
        <v>135</v>
      </c>
      <c r="AJ1821" s="156">
        <f>_xll.qlCalendarAdvance("TARGET",AJ1820,AI1821,"mf")</f>
        <v>48506</v>
      </c>
      <c r="AK1821" s="201">
        <f>_xll.xlShmInterpRateFwd(curveName,AJ1821,,,AJ1822)</f>
        <v>1.9964661150355899E-2</v>
      </c>
    </row>
    <row r="1822" spans="35:37" ht="11.25" customHeight="1" x14ac:dyDescent="0.2">
      <c r="AI1822" s="198" t="s">
        <v>135</v>
      </c>
      <c r="AJ1822" s="156">
        <f>_xll.qlCalendarAdvance("TARGET",AJ1821,AI1822,"mf")</f>
        <v>48513</v>
      </c>
      <c r="AK1822" s="201">
        <f>_xll.xlShmInterpRateFwd(curveName,AJ1822,,,AJ1823)</f>
        <v>1.9964560528778857E-2</v>
      </c>
    </row>
    <row r="1823" spans="35:37" ht="11.25" customHeight="1" x14ac:dyDescent="0.2">
      <c r="AI1823" s="198" t="s">
        <v>135</v>
      </c>
      <c r="AJ1823" s="156">
        <f>_xll.qlCalendarAdvance("TARGET",AJ1822,AI1823,"mf")</f>
        <v>48520</v>
      </c>
      <c r="AK1823" s="201">
        <f>_xll.xlShmInterpRateFwd(curveName,AJ1823,,,AJ1824)</f>
        <v>1.9964384431515804E-2</v>
      </c>
    </row>
    <row r="1824" spans="35:37" ht="11.25" customHeight="1" x14ac:dyDescent="0.2">
      <c r="AI1824" s="198" t="s">
        <v>135</v>
      </c>
      <c r="AJ1824" s="156">
        <f>_xll.qlCalendarAdvance("TARGET",AJ1823,AI1824,"mf")</f>
        <v>48527</v>
      </c>
      <c r="AK1824" s="201">
        <f>_xll.xlShmInterpRateFwd(curveName,AJ1824,,,AJ1825)</f>
        <v>1.9964132846639546E-2</v>
      </c>
    </row>
    <row r="1825" spans="35:37" ht="11.25" customHeight="1" x14ac:dyDescent="0.2">
      <c r="AI1825" s="198" t="s">
        <v>135</v>
      </c>
      <c r="AJ1825" s="156">
        <f>_xll.qlCalendarAdvance("TARGET",AJ1824,AI1825,"mf")</f>
        <v>48534</v>
      </c>
      <c r="AK1825" s="201">
        <f>_xll.xlShmInterpRateFwd(curveName,AJ1825,,,AJ1826)</f>
        <v>1.9963805762217755E-2</v>
      </c>
    </row>
    <row r="1826" spans="35:37" ht="11.25" customHeight="1" x14ac:dyDescent="0.2">
      <c r="AI1826" s="198" t="s">
        <v>135</v>
      </c>
      <c r="AJ1826" s="156">
        <f>_xll.qlCalendarAdvance("TARGET",AJ1825,AI1826,"mf")</f>
        <v>48541</v>
      </c>
      <c r="AK1826" s="201">
        <f>_xll.xlShmInterpRateFwd(curveName,AJ1826,,,AJ1827)</f>
        <v>1.9963403166341934E-2</v>
      </c>
    </row>
    <row r="1827" spans="35:37" ht="11.25" customHeight="1" x14ac:dyDescent="0.2">
      <c r="AI1827" s="198" t="s">
        <v>135</v>
      </c>
      <c r="AJ1827" s="156">
        <f>_xll.qlCalendarAdvance("TARGET",AJ1826,AI1827,"mf")</f>
        <v>48548</v>
      </c>
      <c r="AK1827" s="201">
        <f>_xll.xlShmInterpRateFwd(curveName,AJ1827,,,AJ1828)</f>
        <v>1.9962925047069473E-2</v>
      </c>
    </row>
    <row r="1828" spans="35:37" ht="11.25" customHeight="1" x14ac:dyDescent="0.2">
      <c r="AI1828" s="198" t="s">
        <v>135</v>
      </c>
      <c r="AJ1828" s="156">
        <f>_xll.qlCalendarAdvance("TARGET",AJ1827,AI1828,"mf")</f>
        <v>48555</v>
      </c>
      <c r="AK1828" s="201">
        <f>_xll.xlShmInterpRateFwd(curveName,AJ1828,,,AJ1829)</f>
        <v>1.9962371392481602E-2</v>
      </c>
    </row>
    <row r="1829" spans="35:37" ht="11.25" customHeight="1" x14ac:dyDescent="0.2">
      <c r="AI1829" s="198" t="s">
        <v>135</v>
      </c>
      <c r="AJ1829" s="156">
        <f>_xll.qlCalendarAdvance("TARGET",AJ1828,AI1829,"mf")</f>
        <v>48562</v>
      </c>
      <c r="AK1829" s="201">
        <f>_xll.xlShmInterpRateFwd(curveName,AJ1829,,,AJ1830)</f>
        <v>1.9961742190654407E-2</v>
      </c>
    </row>
    <row r="1830" spans="35:37" ht="11.25" customHeight="1" x14ac:dyDescent="0.2">
      <c r="AI1830" s="198" t="s">
        <v>135</v>
      </c>
      <c r="AJ1830" s="156">
        <f>_xll.qlCalendarAdvance("TARGET",AJ1829,AI1830,"mf")</f>
        <v>48569</v>
      </c>
      <c r="AK1830" s="201">
        <f>_xll.xlShmInterpRateFwd(curveName,AJ1830,,,AJ1831)</f>
        <v>1.9961037429664642E-2</v>
      </c>
    </row>
    <row r="1831" spans="35:37" ht="11.25" customHeight="1" x14ac:dyDescent="0.2">
      <c r="AI1831" s="198" t="s">
        <v>135</v>
      </c>
      <c r="AJ1831" s="156">
        <f>_xll.qlCalendarAdvance("TARGET",AJ1830,AI1831,"mf")</f>
        <v>48576</v>
      </c>
      <c r="AK1831" s="201">
        <f>_xll.xlShmInterpRateFwd(curveName,AJ1831,,,AJ1832)</f>
        <v>1.9960257097589709E-2</v>
      </c>
    </row>
    <row r="1832" spans="35:37" ht="11.25" customHeight="1" x14ac:dyDescent="0.2">
      <c r="AI1832" s="198" t="s">
        <v>135</v>
      </c>
      <c r="AJ1832" s="156">
        <f>_xll.qlCalendarAdvance("TARGET",AJ1831,AI1832,"mf")</f>
        <v>48583</v>
      </c>
      <c r="AK1832" s="201">
        <f>_xll.xlShmInterpRateFwd(curveName,AJ1832,,,AJ1833)</f>
        <v>1.9959401182501873E-2</v>
      </c>
    </row>
    <row r="1833" spans="35:37" ht="11.25" customHeight="1" x14ac:dyDescent="0.2">
      <c r="AI1833" s="198" t="s">
        <v>135</v>
      </c>
      <c r="AJ1833" s="156">
        <f>_xll.qlCalendarAdvance("TARGET",AJ1832,AI1833,"mf")</f>
        <v>48590</v>
      </c>
      <c r="AK1833" s="201">
        <f>_xll.xlShmInterpRateFwd(curveName,AJ1833,,,AJ1834)</f>
        <v>1.995846967248566E-2</v>
      </c>
    </row>
    <row r="1834" spans="35:37" ht="11.25" customHeight="1" x14ac:dyDescent="0.2">
      <c r="AI1834" s="198" t="s">
        <v>135</v>
      </c>
      <c r="AJ1834" s="156">
        <f>_xll.qlCalendarAdvance("TARGET",AJ1833,AI1834,"mf")</f>
        <v>48597</v>
      </c>
      <c r="AK1834" s="201">
        <f>_xll.xlShmInterpRateFwd(curveName,AJ1834,,,AJ1835)</f>
        <v>1.995746255560886E-2</v>
      </c>
    </row>
    <row r="1835" spans="35:37" ht="11.25" customHeight="1" x14ac:dyDescent="0.2">
      <c r="AI1835" s="198" t="s">
        <v>135</v>
      </c>
      <c r="AJ1835" s="156">
        <f>_xll.qlCalendarAdvance("TARGET",AJ1834,AI1835,"mf")</f>
        <v>48604</v>
      </c>
      <c r="AK1835" s="201">
        <f>_xll.xlShmInterpRateFwd(curveName,AJ1835,,,AJ1836)</f>
        <v>1.9956379819957303E-2</v>
      </c>
    </row>
    <row r="1836" spans="35:37" ht="11.25" customHeight="1" x14ac:dyDescent="0.2">
      <c r="AI1836" s="198" t="s">
        <v>135</v>
      </c>
      <c r="AJ1836" s="156">
        <f>_xll.qlCalendarAdvance("TARGET",AJ1835,AI1836,"mf")</f>
        <v>48611</v>
      </c>
      <c r="AK1836" s="201">
        <f>_xll.xlShmInterpRateFwd(curveName,AJ1836,,,AJ1837)</f>
        <v>1.9955221453611695E-2</v>
      </c>
    </row>
    <row r="1837" spans="35:37" ht="11.25" customHeight="1" x14ac:dyDescent="0.2">
      <c r="AI1837" s="198" t="s">
        <v>135</v>
      </c>
      <c r="AJ1837" s="156">
        <f>_xll.qlCalendarAdvance("TARGET",AJ1836,AI1837,"mf")</f>
        <v>48618</v>
      </c>
      <c r="AK1837" s="201">
        <f>_xll.xlShmInterpRateFwd(curveName,AJ1837,,,AJ1838)</f>
        <v>1.9953987444630221E-2</v>
      </c>
    </row>
    <row r="1838" spans="35:37" ht="11.25" customHeight="1" x14ac:dyDescent="0.2">
      <c r="AI1838" s="198" t="s">
        <v>135</v>
      </c>
      <c r="AJ1838" s="156">
        <f>_xll.qlCalendarAdvance("TARGET",AJ1837,AI1838,"mf")</f>
        <v>48625</v>
      </c>
      <c r="AK1838" s="201">
        <f>_xll.xlShmInterpRateFwd(curveName,AJ1838,,,AJ1839)</f>
        <v>1.9952677781118072E-2</v>
      </c>
    </row>
    <row r="1839" spans="35:37" ht="11.25" customHeight="1" x14ac:dyDescent="0.2">
      <c r="AI1839" s="198" t="s">
        <v>135</v>
      </c>
      <c r="AJ1839" s="156">
        <f>_xll.qlCalendarAdvance("TARGET",AJ1838,AI1839,"mf")</f>
        <v>48632</v>
      </c>
      <c r="AK1839" s="201">
        <f>_xll.xlShmInterpRateFwd(curveName,AJ1839,,,AJ1840)</f>
        <v>1.9951292451140551E-2</v>
      </c>
    </row>
    <row r="1840" spans="35:37" ht="11.25" customHeight="1" x14ac:dyDescent="0.2">
      <c r="AI1840" s="198" t="s">
        <v>135</v>
      </c>
      <c r="AJ1840" s="156">
        <f>_xll.qlCalendarAdvance("TARGET",AJ1839,AI1840,"mf")</f>
        <v>48639</v>
      </c>
      <c r="AK1840" s="201">
        <f>_xll.xlShmInterpRateFwd(curveName,AJ1840,,,AJ1841)</f>
        <v>1.994983144277521E-2</v>
      </c>
    </row>
    <row r="1841" spans="35:37" ht="11.25" customHeight="1" x14ac:dyDescent="0.2">
      <c r="AI1841" s="198" t="s">
        <v>135</v>
      </c>
      <c r="AJ1841" s="156">
        <f>_xll.qlCalendarAdvance("TARGET",AJ1840,AI1841,"mf")</f>
        <v>48646</v>
      </c>
      <c r="AK1841" s="201">
        <f>_xll.xlShmInterpRateFwd(curveName,AJ1841,,,AJ1842)</f>
        <v>1.994829474411184E-2</v>
      </c>
    </row>
    <row r="1842" spans="35:37" ht="11.25" customHeight="1" x14ac:dyDescent="0.2">
      <c r="AI1842" s="198" t="s">
        <v>135</v>
      </c>
      <c r="AJ1842" s="156">
        <f>_xll.qlCalendarAdvance("TARGET",AJ1841,AI1842,"mf")</f>
        <v>48653</v>
      </c>
      <c r="AK1842" s="201">
        <f>_xll.xlShmInterpRateFwd(curveName,AJ1842,,,AJ1843)</f>
        <v>1.9946682267671146E-2</v>
      </c>
    </row>
    <row r="1843" spans="35:37" ht="11.25" customHeight="1" x14ac:dyDescent="0.2">
      <c r="AI1843" s="198" t="s">
        <v>135</v>
      </c>
      <c r="AJ1843" s="156">
        <f>_xll.qlCalendarAdvance("TARGET",AJ1842,AI1843,"mf")</f>
        <v>48660</v>
      </c>
      <c r="AK1843" s="201">
        <f>_xll.xlShmInterpRateFwd(curveName,AJ1843,,,AJ1844)</f>
        <v>1.9944955580910338E-2</v>
      </c>
    </row>
    <row r="1844" spans="35:37" ht="11.25" customHeight="1" x14ac:dyDescent="0.2">
      <c r="AI1844" s="198" t="s">
        <v>135</v>
      </c>
      <c r="AJ1844" s="156">
        <f>_xll.qlCalendarAdvance("TARGET",AJ1843,AI1844,"mf")</f>
        <v>48667</v>
      </c>
      <c r="AK1844" s="201">
        <f>_xll.xlShmInterpRateFwd(curveName,AJ1844,,,AJ1845)</f>
        <v>1.9943013551914749E-2</v>
      </c>
    </row>
    <row r="1845" spans="35:37" ht="11.25" customHeight="1" x14ac:dyDescent="0.2">
      <c r="AI1845" s="198" t="s">
        <v>135</v>
      </c>
      <c r="AJ1845" s="156">
        <f>_xll.qlCalendarAdvance("TARGET",AJ1844,AI1845,"mf")</f>
        <v>48674</v>
      </c>
      <c r="AK1845" s="201">
        <f>_xll.xlShmInterpRateFwd(curveName,AJ1845,,,AJ1846)</f>
        <v>1.9940839127594694E-2</v>
      </c>
    </row>
    <row r="1846" spans="35:37" ht="11.25" customHeight="1" x14ac:dyDescent="0.2">
      <c r="AI1846" s="198" t="s">
        <v>135</v>
      </c>
      <c r="AJ1846" s="156">
        <f>_xll.qlCalendarAdvance("TARGET",AJ1845,AI1846,"mf")</f>
        <v>48681</v>
      </c>
      <c r="AK1846" s="201">
        <f>_xll.xlShmInterpRateFwd(curveName,AJ1846,,,AJ1847)</f>
        <v>1.9938431551934348E-2</v>
      </c>
    </row>
    <row r="1847" spans="35:37" ht="11.25" customHeight="1" x14ac:dyDescent="0.2">
      <c r="AI1847" s="198" t="s">
        <v>135</v>
      </c>
      <c r="AJ1847" s="156">
        <f>_xll.qlCalendarAdvance("TARGET",AJ1846,AI1847,"mf")</f>
        <v>48688</v>
      </c>
      <c r="AK1847" s="201">
        <f>_xll.xlShmInterpRateFwd(curveName,AJ1847,,,AJ1848)</f>
        <v>1.9935790068964964E-2</v>
      </c>
    </row>
    <row r="1848" spans="35:37" ht="11.25" customHeight="1" x14ac:dyDescent="0.2">
      <c r="AI1848" s="198" t="s">
        <v>135</v>
      </c>
      <c r="AJ1848" s="156">
        <f>_xll.qlCalendarAdvance("TARGET",AJ1847,AI1848,"mf")</f>
        <v>48695</v>
      </c>
      <c r="AK1848" s="201">
        <f>_xll.xlShmInterpRateFwd(curveName,AJ1848,,,AJ1849)</f>
        <v>1.99329139227012E-2</v>
      </c>
    </row>
    <row r="1849" spans="35:37" ht="11.25" customHeight="1" x14ac:dyDescent="0.2">
      <c r="AI1849" s="198" t="s">
        <v>135</v>
      </c>
      <c r="AJ1849" s="156">
        <f>_xll.qlCalendarAdvance("TARGET",AJ1848,AI1849,"mf")</f>
        <v>48702</v>
      </c>
      <c r="AK1849" s="201">
        <f>_xll.xlShmInterpRateFwd(curveName,AJ1849,,,AJ1850)</f>
        <v>1.9929802357152783E-2</v>
      </c>
    </row>
    <row r="1850" spans="35:37" ht="11.25" customHeight="1" x14ac:dyDescent="0.2">
      <c r="AI1850" s="198" t="s">
        <v>135</v>
      </c>
      <c r="AJ1850" s="156">
        <f>_xll.qlCalendarAdvance("TARGET",AJ1849,AI1850,"mf")</f>
        <v>48709</v>
      </c>
      <c r="AK1850" s="201">
        <f>_xll.xlShmInterpRateFwd(curveName,AJ1850,,,AJ1851)</f>
        <v>1.9926454616370937E-2</v>
      </c>
    </row>
    <row r="1851" spans="35:37" ht="11.25" customHeight="1" x14ac:dyDescent="0.2">
      <c r="AI1851" s="198" t="s">
        <v>135</v>
      </c>
      <c r="AJ1851" s="156">
        <f>_xll.qlCalendarAdvance("TARGET",AJ1850,AI1851,"mf")</f>
        <v>48716</v>
      </c>
      <c r="AK1851" s="201">
        <f>_xll.xlShmInterpRateFwd(curveName,AJ1851,,,AJ1852)</f>
        <v>1.9922869944373093E-2</v>
      </c>
    </row>
    <row r="1852" spans="35:37" ht="11.25" customHeight="1" x14ac:dyDescent="0.2">
      <c r="AI1852" s="198" t="s">
        <v>135</v>
      </c>
      <c r="AJ1852" s="156">
        <f>_xll.qlCalendarAdvance("TARGET",AJ1851,AI1852,"mf")</f>
        <v>48723</v>
      </c>
      <c r="AK1852" s="201">
        <f>_xll.xlShmInterpRateFwd(curveName,AJ1852,,,AJ1853)</f>
        <v>1.9919047585195155E-2</v>
      </c>
    </row>
    <row r="1853" spans="35:37" ht="11.25" customHeight="1" x14ac:dyDescent="0.2">
      <c r="AI1853" s="198" t="s">
        <v>135</v>
      </c>
      <c r="AJ1853" s="156">
        <f>_xll.qlCalendarAdvance("TARGET",AJ1852,AI1853,"mf")</f>
        <v>48730</v>
      </c>
      <c r="AK1853" s="201">
        <f>_xll.xlShmInterpRateFwd(curveName,AJ1853,,,AJ1854)</f>
        <v>1.9914986782862566E-2</v>
      </c>
    </row>
    <row r="1854" spans="35:37" ht="11.25" customHeight="1" x14ac:dyDescent="0.2">
      <c r="AI1854" s="198" t="s">
        <v>135</v>
      </c>
      <c r="AJ1854" s="156">
        <f>_xll.qlCalendarAdvance("TARGET",AJ1853,AI1854,"mf")</f>
        <v>48737</v>
      </c>
      <c r="AK1854" s="201">
        <f>_xll.xlShmInterpRateFwd(curveName,AJ1854,,,AJ1855)</f>
        <v>1.9910686781442522E-2</v>
      </c>
    </row>
    <row r="1855" spans="35:37" ht="11.25" customHeight="1" x14ac:dyDescent="0.2">
      <c r="AI1855" s="198" t="s">
        <v>135</v>
      </c>
      <c r="AJ1855" s="156">
        <f>_xll.qlCalendarAdvance("TARGET",AJ1854,AI1855,"mf")</f>
        <v>48744</v>
      </c>
      <c r="AK1855" s="201">
        <f>_xll.xlShmInterpRateFwd(curveName,AJ1855,,,AJ1856)</f>
        <v>1.9906146824933968E-2</v>
      </c>
    </row>
    <row r="1856" spans="35:37" ht="11.25" customHeight="1" x14ac:dyDescent="0.2">
      <c r="AI1856" s="198" t="s">
        <v>135</v>
      </c>
      <c r="AJ1856" s="156">
        <f>_xll.qlCalendarAdvance("TARGET",AJ1855,AI1856,"mf")</f>
        <v>48751</v>
      </c>
      <c r="AK1856" s="201">
        <f>_xll.xlShmInterpRateFwd(curveName,AJ1856,,,AJ1857)</f>
        <v>1.9901366157429903E-2</v>
      </c>
    </row>
    <row r="1857" spans="35:37" ht="11.25" customHeight="1" x14ac:dyDescent="0.2">
      <c r="AI1857" s="198" t="s">
        <v>135</v>
      </c>
      <c r="AJ1857" s="156">
        <f>_xll.qlCalendarAdvance("TARGET",AJ1856,AI1857,"mf")</f>
        <v>48758</v>
      </c>
      <c r="AK1857" s="201">
        <f>_xll.xlShmInterpRateFwd(curveName,AJ1857,,,AJ1858)</f>
        <v>1.9896344022960991E-2</v>
      </c>
    </row>
    <row r="1858" spans="35:37" ht="11.25" customHeight="1" x14ac:dyDescent="0.2">
      <c r="AI1858" s="198" t="s">
        <v>135</v>
      </c>
      <c r="AJ1858" s="156">
        <f>_xll.qlCalendarAdvance("TARGET",AJ1857,AI1858,"mf")</f>
        <v>48765</v>
      </c>
      <c r="AK1858" s="201">
        <f>_xll.xlShmInterpRateFwd(curveName,AJ1858,,,AJ1859)</f>
        <v>1.9891079665570969E-2</v>
      </c>
    </row>
    <row r="1859" spans="35:37" ht="11.25" customHeight="1" x14ac:dyDescent="0.2">
      <c r="AI1859" s="198" t="s">
        <v>135</v>
      </c>
      <c r="AJ1859" s="156">
        <f>_xll.qlCalendarAdvance("TARGET",AJ1858,AI1859,"mf")</f>
        <v>48772</v>
      </c>
      <c r="AK1859" s="201">
        <f>_xll.xlShmInterpRateFwd(curveName,AJ1859,,,AJ1860)</f>
        <v>1.988557232934569E-2</v>
      </c>
    </row>
    <row r="1860" spans="35:37" ht="11.25" customHeight="1" x14ac:dyDescent="0.2">
      <c r="AI1860" s="198" t="s">
        <v>135</v>
      </c>
      <c r="AJ1860" s="156">
        <f>_xll.qlCalendarAdvance("TARGET",AJ1859,AI1860,"mf")</f>
        <v>48779</v>
      </c>
      <c r="AK1860" s="201">
        <f>_xll.xlShmInterpRateFwd(curveName,AJ1860,,,AJ1861)</f>
        <v>1.9879821258326269E-2</v>
      </c>
    </row>
    <row r="1861" spans="35:37" ht="11.25" customHeight="1" x14ac:dyDescent="0.2">
      <c r="AI1861" s="198" t="s">
        <v>135</v>
      </c>
      <c r="AJ1861" s="156">
        <f>_xll.qlCalendarAdvance("TARGET",AJ1860,AI1861,"mf")</f>
        <v>48786</v>
      </c>
      <c r="AK1861" s="201">
        <f>_xll.xlShmInterpRateFwd(curveName,AJ1861,,,AJ1862)</f>
        <v>1.9873825696572901E-2</v>
      </c>
    </row>
    <row r="1862" spans="35:37" ht="11.25" customHeight="1" x14ac:dyDescent="0.2">
      <c r="AI1862" s="198" t="s">
        <v>135</v>
      </c>
      <c r="AJ1862" s="156">
        <f>_xll.qlCalendarAdvance("TARGET",AJ1861,AI1862,"mf")</f>
        <v>48793</v>
      </c>
      <c r="AK1862" s="201">
        <f>_xll.xlShmInterpRateFwd(curveName,AJ1862,,,AJ1863)</f>
        <v>1.9867584888170708E-2</v>
      </c>
    </row>
    <row r="1863" spans="35:37" ht="11.25" customHeight="1" x14ac:dyDescent="0.2">
      <c r="AI1863" s="198" t="s">
        <v>135</v>
      </c>
      <c r="AJ1863" s="156">
        <f>_xll.qlCalendarAdvance("TARGET",AJ1862,AI1863,"mf")</f>
        <v>48800</v>
      </c>
      <c r="AK1863" s="201">
        <f>_xll.xlShmInterpRateFwd(curveName,AJ1863,,,AJ1864)</f>
        <v>1.9861098077200875E-2</v>
      </c>
    </row>
    <row r="1864" spans="35:37" ht="11.25" customHeight="1" x14ac:dyDescent="0.2">
      <c r="AI1864" s="198" t="s">
        <v>135</v>
      </c>
      <c r="AJ1864" s="156">
        <f>_xll.qlCalendarAdvance("TARGET",AJ1863,AI1864,"mf")</f>
        <v>48807</v>
      </c>
      <c r="AK1864" s="201">
        <f>_xll.xlShmInterpRateFwd(curveName,AJ1864,,,AJ1865)</f>
        <v>1.9854364507705911E-2</v>
      </c>
    </row>
    <row r="1865" spans="35:37" ht="11.25" customHeight="1" x14ac:dyDescent="0.2">
      <c r="AI1865" s="198" t="s">
        <v>135</v>
      </c>
      <c r="AJ1865" s="156">
        <f>_xll.qlCalendarAdvance("TARGET",AJ1864,AI1865,"mf")</f>
        <v>48814</v>
      </c>
      <c r="AK1865" s="201">
        <f>_xll.xlShmInterpRateFwd(curveName,AJ1865,,,AJ1866)</f>
        <v>1.9847383423799846E-2</v>
      </c>
    </row>
    <row r="1866" spans="35:37" ht="11.25" customHeight="1" x14ac:dyDescent="0.2">
      <c r="AI1866" s="198" t="s">
        <v>135</v>
      </c>
      <c r="AJ1866" s="156">
        <f>_xll.qlCalendarAdvance("TARGET",AJ1865,AI1866,"mf")</f>
        <v>48821</v>
      </c>
      <c r="AK1866" s="201">
        <f>_xll.xlShmInterpRateFwd(curveName,AJ1866,,,AJ1867)</f>
        <v>1.9840154069563978E-2</v>
      </c>
    </row>
    <row r="1867" spans="35:37" ht="11.25" customHeight="1" x14ac:dyDescent="0.2">
      <c r="AI1867" s="198" t="s">
        <v>135</v>
      </c>
      <c r="AJ1867" s="156">
        <f>_xll.qlCalendarAdvance("TARGET",AJ1866,AI1867,"mf")</f>
        <v>48828</v>
      </c>
      <c r="AK1867" s="201">
        <f>_xll.xlShmInterpRateFwd(curveName,AJ1867,,,AJ1868)</f>
        <v>1.9832675689052774E-2</v>
      </c>
    </row>
    <row r="1868" spans="35:37" ht="11.25" customHeight="1" x14ac:dyDescent="0.2">
      <c r="AI1868" s="198" t="s">
        <v>135</v>
      </c>
      <c r="AJ1868" s="156">
        <f>_xll.qlCalendarAdvance("TARGET",AJ1867,AI1868,"mf")</f>
        <v>48835</v>
      </c>
      <c r="AK1868" s="201">
        <f>_xll.xlShmInterpRateFwd(curveName,AJ1868,,,AJ1869)</f>
        <v>1.9824947526409793E-2</v>
      </c>
    </row>
    <row r="1869" spans="35:37" ht="11.25" customHeight="1" x14ac:dyDescent="0.2">
      <c r="AI1869" s="198" t="s">
        <v>135</v>
      </c>
      <c r="AJ1869" s="156">
        <f>_xll.qlCalendarAdvance("TARGET",AJ1868,AI1869,"mf")</f>
        <v>48842</v>
      </c>
      <c r="AK1869" s="201">
        <f>_xll.xlShmInterpRateFwd(curveName,AJ1869,,,AJ1870)</f>
        <v>1.9816968825693945E-2</v>
      </c>
    </row>
    <row r="1870" spans="35:37" ht="11.25" customHeight="1" x14ac:dyDescent="0.2">
      <c r="AI1870" s="198" t="s">
        <v>135</v>
      </c>
      <c r="AJ1870" s="156">
        <f>_xll.qlCalendarAdvance("TARGET",AJ1869,AI1870,"mf")</f>
        <v>48849</v>
      </c>
      <c r="AK1870" s="201">
        <f>_xll.xlShmInterpRateFwd(curveName,AJ1870,,,AJ1871)</f>
        <v>1.9808738831024426E-2</v>
      </c>
    </row>
    <row r="1871" spans="35:37" ht="11.25" customHeight="1" x14ac:dyDescent="0.2">
      <c r="AI1871" s="198" t="s">
        <v>135</v>
      </c>
      <c r="AJ1871" s="156">
        <f>_xll.qlCalendarAdvance("TARGET",AJ1870,AI1871,"mf")</f>
        <v>48856</v>
      </c>
      <c r="AK1871" s="201">
        <f>_xll.xlShmInterpRateFwd(curveName,AJ1871,,,AJ1872)</f>
        <v>1.9800256786499659E-2</v>
      </c>
    </row>
    <row r="1872" spans="35:37" ht="11.25" customHeight="1" x14ac:dyDescent="0.2">
      <c r="AI1872" s="198" t="s">
        <v>135</v>
      </c>
      <c r="AJ1872" s="156">
        <f>_xll.qlCalendarAdvance("TARGET",AJ1871,AI1872,"mf")</f>
        <v>48863</v>
      </c>
      <c r="AK1872" s="201">
        <f>_xll.xlShmInterpRateFwd(curveName,AJ1872,,,AJ1873)</f>
        <v>1.9791521936232147E-2</v>
      </c>
    </row>
    <row r="1873" spans="35:37" ht="11.25" customHeight="1" x14ac:dyDescent="0.2">
      <c r="AI1873" s="198" t="s">
        <v>135</v>
      </c>
      <c r="AJ1873" s="156">
        <f>_xll.qlCalendarAdvance("TARGET",AJ1872,AI1873,"mf")</f>
        <v>48870</v>
      </c>
      <c r="AK1873" s="201">
        <f>_xll.xlShmInterpRateFwd(curveName,AJ1873,,,AJ1874)</f>
        <v>1.9782533524325348E-2</v>
      </c>
    </row>
    <row r="1874" spans="35:37" ht="11.25" customHeight="1" x14ac:dyDescent="0.2">
      <c r="AI1874" s="198" t="s">
        <v>135</v>
      </c>
      <c r="AJ1874" s="156">
        <f>_xll.qlCalendarAdvance("TARGET",AJ1873,AI1874,"mf")</f>
        <v>48877</v>
      </c>
      <c r="AK1874" s="201">
        <f>_xll.xlShmInterpRateFwd(curveName,AJ1874,,,AJ1875)</f>
        <v>1.9773290794914328E-2</v>
      </c>
    </row>
    <row r="1875" spans="35:37" ht="11.25" customHeight="1" x14ac:dyDescent="0.2">
      <c r="AI1875" s="198" t="s">
        <v>135</v>
      </c>
      <c r="AJ1875" s="156">
        <f>_xll.qlCalendarAdvance("TARGET",AJ1874,AI1875,"mf")</f>
        <v>48884</v>
      </c>
      <c r="AK1875" s="201">
        <f>_xll.xlShmInterpRateFwd(curveName,AJ1875,,,AJ1876)</f>
        <v>1.9763792992096296E-2</v>
      </c>
    </row>
    <row r="1876" spans="35:37" ht="11.25" customHeight="1" x14ac:dyDescent="0.2">
      <c r="AI1876" s="198" t="s">
        <v>135</v>
      </c>
      <c r="AJ1876" s="156">
        <f>_xll.qlCalendarAdvance("TARGET",AJ1875,AI1876,"mf")</f>
        <v>48891</v>
      </c>
      <c r="AK1876" s="201">
        <f>_xll.xlShmInterpRateFwd(curveName,AJ1876,,,AJ1877)</f>
        <v>1.9754039360034968E-2</v>
      </c>
    </row>
    <row r="1877" spans="35:37" ht="11.25" customHeight="1" x14ac:dyDescent="0.2">
      <c r="AI1877" s="198" t="s">
        <v>135</v>
      </c>
      <c r="AJ1877" s="156">
        <f>_xll.qlCalendarAdvance("TARGET",AJ1876,AI1877,"mf")</f>
        <v>48898</v>
      </c>
      <c r="AK1877" s="201">
        <f>_xll.xlShmInterpRateFwd(curveName,AJ1877,,,AJ1878)</f>
        <v>1.9744029142821595E-2</v>
      </c>
    </row>
    <row r="1878" spans="35:37" ht="11.25" customHeight="1" x14ac:dyDescent="0.2">
      <c r="AI1878" s="198" t="s">
        <v>135</v>
      </c>
      <c r="AJ1878" s="156">
        <f>_xll.qlCalendarAdvance("TARGET",AJ1877,AI1878,"mf")</f>
        <v>48905</v>
      </c>
      <c r="AK1878" s="201">
        <f>_xll.xlShmInterpRateFwd(curveName,AJ1878,,,AJ1879)</f>
        <v>1.9733761584608295E-2</v>
      </c>
    </row>
    <row r="1879" spans="35:37" ht="11.25" customHeight="1" x14ac:dyDescent="0.2">
      <c r="AI1879" s="198" t="s">
        <v>135</v>
      </c>
      <c r="AJ1879" s="156">
        <f>_xll.qlCalendarAdvance("TARGET",AJ1878,AI1879,"mf")</f>
        <v>48912</v>
      </c>
      <c r="AK1879" s="201">
        <f>_xll.xlShmInterpRateFwd(curveName,AJ1879,,,AJ1880)</f>
        <v>1.9723235929538591E-2</v>
      </c>
    </row>
    <row r="1880" spans="35:37" ht="11.25" customHeight="1" x14ac:dyDescent="0.2">
      <c r="AI1880" s="198" t="s">
        <v>135</v>
      </c>
      <c r="AJ1880" s="156">
        <f>_xll.qlCalendarAdvance("TARGET",AJ1879,AI1880,"mf")</f>
        <v>48919</v>
      </c>
      <c r="AK1880" s="201">
        <f>_xll.xlShmInterpRateFwd(curveName,AJ1880,,,AJ1881)</f>
        <v>1.971245142174749E-2</v>
      </c>
    </row>
    <row r="1881" spans="35:37" ht="11.25" customHeight="1" x14ac:dyDescent="0.2">
      <c r="AI1881" s="198" t="s">
        <v>135</v>
      </c>
      <c r="AJ1881" s="156">
        <f>_xll.qlCalendarAdvance("TARGET",AJ1880,AI1881,"mf")</f>
        <v>48926</v>
      </c>
      <c r="AK1881" s="201">
        <f>_xll.xlShmInterpRateFwd(curveName,AJ1881,,,AJ1882)</f>
        <v>1.9701407305384746E-2</v>
      </c>
    </row>
    <row r="1882" spans="35:37" ht="11.25" customHeight="1" x14ac:dyDescent="0.2">
      <c r="AI1882" s="198" t="s">
        <v>135</v>
      </c>
      <c r="AJ1882" s="156">
        <f>_xll.qlCalendarAdvance("TARGET",AJ1881,AI1882,"mf")</f>
        <v>48933</v>
      </c>
      <c r="AK1882" s="201">
        <f>_xll.xlShmInterpRateFwd(curveName,AJ1882,,,AJ1883)</f>
        <v>1.9690102824603328E-2</v>
      </c>
    </row>
    <row r="1883" spans="35:37" ht="11.25" customHeight="1" x14ac:dyDescent="0.2">
      <c r="AI1883" s="198" t="s">
        <v>135</v>
      </c>
      <c r="AJ1883" s="156">
        <f>_xll.qlCalendarAdvance("TARGET",AJ1882,AI1883,"mf")</f>
        <v>48940</v>
      </c>
      <c r="AK1883" s="201">
        <f>_xll.xlShmInterpRateFwd(curveName,AJ1883,,,AJ1884)</f>
        <v>1.9678537223571102E-2</v>
      </c>
    </row>
    <row r="1884" spans="35:37" ht="11.25" customHeight="1" x14ac:dyDescent="0.2">
      <c r="AI1884" s="198" t="s">
        <v>135</v>
      </c>
      <c r="AJ1884" s="156">
        <f>_xll.qlCalendarAdvance("TARGET",AJ1883,AI1884,"mf")</f>
        <v>48947</v>
      </c>
      <c r="AK1884" s="201">
        <f>_xll.xlShmInterpRateFwd(curveName,AJ1884,,,AJ1885)</f>
        <v>1.9666709746430332E-2</v>
      </c>
    </row>
    <row r="1885" spans="35:37" ht="11.25" customHeight="1" x14ac:dyDescent="0.2">
      <c r="AI1885" s="198" t="s">
        <v>135</v>
      </c>
      <c r="AJ1885" s="156">
        <f>_xll.qlCalendarAdvance("TARGET",AJ1884,AI1885,"mf")</f>
        <v>48954</v>
      </c>
      <c r="AK1885" s="201">
        <f>_xll.xlShmInterpRateFwd(curveName,AJ1885,,,AJ1886)</f>
        <v>1.9654619637355705E-2</v>
      </c>
    </row>
    <row r="1886" spans="35:37" ht="11.25" customHeight="1" x14ac:dyDescent="0.2">
      <c r="AI1886" s="198" t="s">
        <v>135</v>
      </c>
      <c r="AJ1886" s="156">
        <f>_xll.qlCalendarAdvance("TARGET",AJ1885,AI1886,"mf")</f>
        <v>48961</v>
      </c>
      <c r="AK1886" s="201">
        <f>_xll.xlShmInterpRateFwd(curveName,AJ1886,,,AJ1887)</f>
        <v>1.9642266140531231E-2</v>
      </c>
    </row>
    <row r="1887" spans="35:37" ht="11.25" customHeight="1" x14ac:dyDescent="0.2">
      <c r="AI1887" s="198" t="s">
        <v>135</v>
      </c>
      <c r="AJ1887" s="156">
        <f>_xll.qlCalendarAdvance("TARGET",AJ1886,AI1887,"mf")</f>
        <v>48968</v>
      </c>
      <c r="AK1887" s="201">
        <f>_xll.xlShmInterpRateFwd(curveName,AJ1887,,,AJ1888)</f>
        <v>1.9629648500103968E-2</v>
      </c>
    </row>
    <row r="1888" spans="35:37" ht="11.25" customHeight="1" x14ac:dyDescent="0.2">
      <c r="AI1888" s="198" t="s">
        <v>135</v>
      </c>
      <c r="AJ1888" s="156">
        <f>_xll.qlCalendarAdvance("TARGET",AJ1887,AI1888,"mf")</f>
        <v>48975</v>
      </c>
      <c r="AK1888" s="201">
        <f>_xll.xlShmInterpRateFwd(curveName,AJ1888,,,AJ1889)</f>
        <v>1.961676596028258E-2</v>
      </c>
    </row>
    <row r="1889" spans="35:37" ht="11.25" customHeight="1" x14ac:dyDescent="0.2">
      <c r="AI1889" s="198" t="s">
        <v>135</v>
      </c>
      <c r="AJ1889" s="156">
        <f>_xll.qlCalendarAdvance("TARGET",AJ1888,AI1889,"mf")</f>
        <v>48982</v>
      </c>
      <c r="AK1889" s="201">
        <f>_xll.xlShmInterpRateFwd(curveName,AJ1889,,,AJ1890)</f>
        <v>1.9603617765233151E-2</v>
      </c>
    </row>
    <row r="1890" spans="35:37" ht="11.25" customHeight="1" x14ac:dyDescent="0.2">
      <c r="AI1890" s="198" t="s">
        <v>135</v>
      </c>
      <c r="AJ1890" s="156">
        <f>_xll.qlCalendarAdvance("TARGET",AJ1889,AI1890,"mf")</f>
        <v>48989</v>
      </c>
      <c r="AK1890" s="201">
        <f>_xll.xlShmInterpRateFwd(curveName,AJ1890,,,AJ1891)</f>
        <v>1.9590203159171943E-2</v>
      </c>
    </row>
    <row r="1891" spans="35:37" ht="11.25" customHeight="1" x14ac:dyDescent="0.2">
      <c r="AI1891" s="198" t="s">
        <v>135</v>
      </c>
      <c r="AJ1891" s="156">
        <f>_xll.qlCalendarAdvance("TARGET",AJ1890,AI1891,"mf")</f>
        <v>48996</v>
      </c>
      <c r="AK1891" s="201">
        <f>_xll.xlShmInterpRateFwd(curveName,AJ1891,,,AJ1892)</f>
        <v>1.9576521386243821E-2</v>
      </c>
    </row>
    <row r="1892" spans="35:37" ht="11.25" customHeight="1" x14ac:dyDescent="0.2">
      <c r="AI1892" s="198" t="s">
        <v>135</v>
      </c>
      <c r="AJ1892" s="156">
        <f>_xll.qlCalendarAdvance("TARGET",AJ1891,AI1892,"mf")</f>
        <v>49003</v>
      </c>
      <c r="AK1892" s="201">
        <f>_xll.xlShmInterpRateFwd(curveName,AJ1892,,,AJ1893)</f>
        <v>1.9562571690713487E-2</v>
      </c>
    </row>
    <row r="1893" spans="35:37" ht="11.25" customHeight="1" x14ac:dyDescent="0.2">
      <c r="AI1893" s="198" t="s">
        <v>135</v>
      </c>
      <c r="AJ1893" s="156">
        <f>_xll.qlCalendarAdvance("TARGET",AJ1892,AI1893,"mf")</f>
        <v>49010</v>
      </c>
      <c r="AK1893" s="201">
        <f>_xll.xlShmInterpRateFwd(curveName,AJ1893,,,AJ1894)</f>
        <v>1.9548353316722271E-2</v>
      </c>
    </row>
    <row r="1894" spans="35:37" ht="11.25" customHeight="1" x14ac:dyDescent="0.2">
      <c r="AI1894" s="198" t="s">
        <v>135</v>
      </c>
      <c r="AJ1894" s="156">
        <f>_xll.qlCalendarAdvance("TARGET",AJ1893,AI1894,"mf")</f>
        <v>49017</v>
      </c>
      <c r="AK1894" s="201">
        <f>_xll.xlShmInterpRateFwd(curveName,AJ1894,,,AJ1895)</f>
        <v>1.9533865699752885E-2</v>
      </c>
    </row>
    <row r="1895" spans="35:37" ht="11.25" customHeight="1" x14ac:dyDescent="0.2">
      <c r="AI1895" s="198" t="s">
        <v>135</v>
      </c>
      <c r="AJ1895" s="156">
        <f>_xll.qlCalendarAdvance("TARGET",AJ1894,AI1895,"mf")</f>
        <v>49024</v>
      </c>
      <c r="AK1895" s="201">
        <f>_xll.xlShmInterpRateFwd(curveName,AJ1895,,,AJ1896)</f>
        <v>1.9519205335394391E-2</v>
      </c>
    </row>
    <row r="1896" spans="35:37" ht="11.25" customHeight="1" x14ac:dyDescent="0.2">
      <c r="AI1896" s="198" t="s">
        <v>135</v>
      </c>
      <c r="AJ1896" s="156">
        <f>_xll.qlCalendarAdvance("TARGET",AJ1895,AI1896,"mf")</f>
        <v>49031</v>
      </c>
      <c r="AK1896" s="201">
        <f>_xll.xlShmInterpRateFwd(curveName,AJ1896,,,AJ1897)</f>
        <v>1.9504627380389557E-2</v>
      </c>
    </row>
    <row r="1897" spans="35:37" ht="11.25" customHeight="1" x14ac:dyDescent="0.2">
      <c r="AI1897" s="198" t="s">
        <v>135</v>
      </c>
      <c r="AJ1897" s="156">
        <f>_xll.qlCalendarAdvance("TARGET",AJ1896,AI1897,"mf")</f>
        <v>49038</v>
      </c>
      <c r="AK1897" s="201">
        <f>_xll.xlShmInterpRateFwd(curveName,AJ1897,,,AJ1898)</f>
        <v>1.9490174109475643E-2</v>
      </c>
    </row>
    <row r="1898" spans="35:37" ht="11.25" customHeight="1" x14ac:dyDescent="0.2">
      <c r="AI1898" s="198" t="s">
        <v>135</v>
      </c>
      <c r="AJ1898" s="156">
        <f>_xll.qlCalendarAdvance("TARGET",AJ1897,AI1898,"mf")</f>
        <v>49045</v>
      </c>
      <c r="AK1898" s="201">
        <f>_xll.xlShmInterpRateFwd(curveName,AJ1898,,,AJ1899)</f>
        <v>1.9475846539768398E-2</v>
      </c>
    </row>
    <row r="1899" spans="35:37" ht="11.25" customHeight="1" x14ac:dyDescent="0.2">
      <c r="AI1899" s="198" t="s">
        <v>135</v>
      </c>
      <c r="AJ1899" s="156">
        <f>_xll.qlCalendarAdvance("TARGET",AJ1898,AI1899,"mf")</f>
        <v>49052</v>
      </c>
      <c r="AK1899" s="201">
        <f>_xll.xlShmInterpRateFwd(curveName,AJ1899,,,AJ1900)</f>
        <v>1.9461645688429497E-2</v>
      </c>
    </row>
    <row r="1900" spans="35:37" ht="11.25" customHeight="1" x14ac:dyDescent="0.2">
      <c r="AI1900" s="198" t="s">
        <v>135</v>
      </c>
      <c r="AJ1900" s="156">
        <f>_xll.qlCalendarAdvance("TARGET",AJ1899,AI1900,"mf")</f>
        <v>49059</v>
      </c>
      <c r="AK1900" s="201">
        <f>_xll.xlShmInterpRateFwd(curveName,AJ1900,,,AJ1901)</f>
        <v>1.9447572572597063E-2</v>
      </c>
    </row>
    <row r="1901" spans="35:37" ht="11.25" customHeight="1" x14ac:dyDescent="0.2">
      <c r="AI1901" s="198" t="s">
        <v>135</v>
      </c>
      <c r="AJ1901" s="156">
        <f>_xll.qlCalendarAdvance("TARGET",AJ1900,AI1901,"mf")</f>
        <v>49066</v>
      </c>
      <c r="AK1901" s="201">
        <f>_xll.xlShmInterpRateFwd(curveName,AJ1901,,,AJ1902)</f>
        <v>1.9433628209420472E-2</v>
      </c>
    </row>
    <row r="1902" spans="35:37" ht="11.25" customHeight="1" x14ac:dyDescent="0.2">
      <c r="AI1902" s="198" t="s">
        <v>135</v>
      </c>
      <c r="AJ1902" s="156">
        <f>_xll.qlCalendarAdvance("TARGET",AJ1901,AI1902,"mf")</f>
        <v>49073</v>
      </c>
      <c r="AK1902" s="201">
        <f>_xll.xlShmInterpRateFwd(curveName,AJ1902,,,AJ1903)</f>
        <v>1.9419813616008273E-2</v>
      </c>
    </row>
    <row r="1903" spans="35:37" ht="11.25" customHeight="1" x14ac:dyDescent="0.2">
      <c r="AI1903" s="198" t="s">
        <v>135</v>
      </c>
      <c r="AJ1903" s="156">
        <f>_xll.qlCalendarAdvance("TARGET",AJ1902,AI1903,"mf")</f>
        <v>49080</v>
      </c>
      <c r="AK1903" s="201">
        <f>_xll.xlShmInterpRateFwd(curveName,AJ1903,,,AJ1904)</f>
        <v>1.94061298095441E-2</v>
      </c>
    </row>
    <row r="1904" spans="35:37" ht="11.25" customHeight="1" x14ac:dyDescent="0.2">
      <c r="AI1904" s="198" t="s">
        <v>135</v>
      </c>
      <c r="AJ1904" s="156">
        <f>_xll.qlCalendarAdvance("TARGET",AJ1903,AI1904,"mf")</f>
        <v>49087</v>
      </c>
      <c r="AK1904" s="201">
        <f>_xll.xlShmInterpRateFwd(curveName,AJ1904,,,AJ1905)</f>
        <v>1.9392577807141882E-2</v>
      </c>
    </row>
    <row r="1905" spans="35:37" ht="11.25" customHeight="1" x14ac:dyDescent="0.2">
      <c r="AI1905" s="198" t="s">
        <v>135</v>
      </c>
      <c r="AJ1905" s="156">
        <f>_xll.qlCalendarAdvance("TARGET",AJ1904,AI1905,"mf")</f>
        <v>49094</v>
      </c>
      <c r="AK1905" s="201">
        <f>_xll.xlShmInterpRateFwd(curveName,AJ1905,,,AJ1906)</f>
        <v>1.9379158625944404E-2</v>
      </c>
    </row>
    <row r="1906" spans="35:37" ht="11.25" customHeight="1" x14ac:dyDescent="0.2">
      <c r="AI1906" s="198" t="s">
        <v>135</v>
      </c>
      <c r="AJ1906" s="156">
        <f>_xll.qlCalendarAdvance("TARGET",AJ1905,AI1906,"mf")</f>
        <v>49101</v>
      </c>
      <c r="AK1906" s="201">
        <f>_xll.xlShmInterpRateFwd(curveName,AJ1906,,,AJ1907)</f>
        <v>1.936587328310594E-2</v>
      </c>
    </row>
    <row r="1907" spans="35:37" ht="11.25" customHeight="1" x14ac:dyDescent="0.2">
      <c r="AI1907" s="198" t="s">
        <v>135</v>
      </c>
      <c r="AJ1907" s="156">
        <f>_xll.qlCalendarAdvance("TARGET",AJ1906,AI1907,"mf")</f>
        <v>49108</v>
      </c>
      <c r="AK1907" s="201">
        <f>_xll.xlShmInterpRateFwd(curveName,AJ1907,,,AJ1908)</f>
        <v>1.9352722795757584E-2</v>
      </c>
    </row>
    <row r="1908" spans="35:37" ht="11.25" customHeight="1" x14ac:dyDescent="0.2">
      <c r="AI1908" s="198" t="s">
        <v>135</v>
      </c>
      <c r="AJ1908" s="156">
        <f>_xll.qlCalendarAdvance("TARGET",AJ1907,AI1908,"mf")</f>
        <v>49115</v>
      </c>
      <c r="AK1908" s="201">
        <f>_xll.xlShmInterpRateFwd(curveName,AJ1908,,,AJ1909)</f>
        <v>1.933970818104205E-2</v>
      </c>
    </row>
    <row r="1909" spans="35:37" ht="11.25" customHeight="1" x14ac:dyDescent="0.2">
      <c r="AI1909" s="198" t="s">
        <v>135</v>
      </c>
      <c r="AJ1909" s="156">
        <f>_xll.qlCalendarAdvance("TARGET",AJ1908,AI1909,"mf")</f>
        <v>49122</v>
      </c>
      <c r="AK1909" s="201">
        <f>_xll.xlShmInterpRateFwd(curveName,AJ1909,,,AJ1910)</f>
        <v>1.9326830456096331E-2</v>
      </c>
    </row>
    <row r="1910" spans="35:37" ht="11.25" customHeight="1" x14ac:dyDescent="0.2">
      <c r="AI1910" s="198" t="s">
        <v>135</v>
      </c>
      <c r="AJ1910" s="156">
        <f>_xll.qlCalendarAdvance("TARGET",AJ1909,AI1910,"mf")</f>
        <v>49129</v>
      </c>
      <c r="AK1910" s="201">
        <f>_xll.xlShmInterpRateFwd(curveName,AJ1910,,,AJ1911)</f>
        <v>1.9314090638069138E-2</v>
      </c>
    </row>
    <row r="1911" spans="35:37" ht="11.25" customHeight="1" x14ac:dyDescent="0.2">
      <c r="AI1911" s="198" t="s">
        <v>135</v>
      </c>
      <c r="AJ1911" s="156">
        <f>_xll.qlCalendarAdvance("TARGET",AJ1910,AI1911,"mf")</f>
        <v>49136</v>
      </c>
      <c r="AK1911" s="201">
        <f>_xll.xlShmInterpRateFwd(curveName,AJ1911,,,AJ1912)</f>
        <v>1.9301489744097802E-2</v>
      </c>
    </row>
    <row r="1912" spans="35:37" ht="11.25" customHeight="1" x14ac:dyDescent="0.2">
      <c r="AI1912" s="198" t="s">
        <v>135</v>
      </c>
      <c r="AJ1912" s="156">
        <f>_xll.qlCalendarAdvance("TARGET",AJ1911,AI1912,"mf")</f>
        <v>49143</v>
      </c>
      <c r="AK1912" s="201">
        <f>_xll.xlShmInterpRateFwd(curveName,AJ1912,,,AJ1913)</f>
        <v>1.9289028791325671E-2</v>
      </c>
    </row>
    <row r="1913" spans="35:37" ht="11.25" customHeight="1" x14ac:dyDescent="0.2">
      <c r="AI1913" s="198" t="s">
        <v>135</v>
      </c>
      <c r="AJ1913" s="156">
        <f>_xll.qlCalendarAdvance("TARGET",AJ1912,AI1913,"mf")</f>
        <v>49150</v>
      </c>
      <c r="AK1913" s="201">
        <f>_xll.xlShmInterpRateFwd(curveName,AJ1913,,,AJ1914)</f>
        <v>1.927670879689641E-2</v>
      </c>
    </row>
    <row r="1914" spans="35:37" ht="11.25" customHeight="1" x14ac:dyDescent="0.2">
      <c r="AI1914" s="198" t="s">
        <v>135</v>
      </c>
      <c r="AJ1914" s="156">
        <f>_xll.qlCalendarAdvance("TARGET",AJ1913,AI1914,"mf")</f>
        <v>49157</v>
      </c>
      <c r="AK1914" s="201">
        <f>_xll.xlShmInterpRateFwd(curveName,AJ1914,,,AJ1915)</f>
        <v>1.9264530777942435E-2</v>
      </c>
    </row>
    <row r="1915" spans="35:37" ht="11.25" customHeight="1" x14ac:dyDescent="0.2">
      <c r="AI1915" s="198" t="s">
        <v>135</v>
      </c>
      <c r="AJ1915" s="156">
        <f>_xll.qlCalendarAdvance("TARGET",AJ1914,AI1915,"mf")</f>
        <v>49164</v>
      </c>
      <c r="AK1915" s="201">
        <f>_xll.xlShmInterpRateFwd(curveName,AJ1915,,,AJ1916)</f>
        <v>1.9252495751608156E-2</v>
      </c>
    </row>
    <row r="1916" spans="35:37" ht="11.25" customHeight="1" x14ac:dyDescent="0.2">
      <c r="AI1916" s="198" t="s">
        <v>135</v>
      </c>
      <c r="AJ1916" s="156">
        <f>_xll.qlCalendarAdvance("TARGET",AJ1915,AI1916,"mf")</f>
        <v>49171</v>
      </c>
      <c r="AK1916" s="201">
        <f>_xll.xlShmInterpRateFwd(curveName,AJ1916,,,AJ1917)</f>
        <v>1.9240604735038452E-2</v>
      </c>
    </row>
    <row r="1917" spans="35:37" ht="11.25" customHeight="1" x14ac:dyDescent="0.2">
      <c r="AI1917" s="198" t="s">
        <v>135</v>
      </c>
      <c r="AJ1917" s="156">
        <f>_xll.qlCalendarAdvance("TARGET",AJ1916,AI1917,"mf")</f>
        <v>49178</v>
      </c>
      <c r="AK1917" s="201">
        <f>_xll.xlShmInterpRateFwd(curveName,AJ1917,,,AJ1918)</f>
        <v>1.9228858745390317E-2</v>
      </c>
    </row>
    <row r="1918" spans="35:37" ht="11.25" customHeight="1" x14ac:dyDescent="0.2">
      <c r="AI1918" s="198" t="s">
        <v>135</v>
      </c>
      <c r="AJ1918" s="156">
        <f>_xll.qlCalendarAdvance("TARGET",AJ1917,AI1918,"mf")</f>
        <v>49185</v>
      </c>
      <c r="AK1918" s="201">
        <f>_xll.xlShmInterpRateFwd(curveName,AJ1918,,,AJ1919)</f>
        <v>1.9217258799774952E-2</v>
      </c>
    </row>
    <row r="1919" spans="35:37" ht="11.25" customHeight="1" x14ac:dyDescent="0.2">
      <c r="AI1919" s="198" t="s">
        <v>135</v>
      </c>
      <c r="AJ1919" s="156">
        <f>_xll.qlCalendarAdvance("TARGET",AJ1918,AI1919,"mf")</f>
        <v>49192</v>
      </c>
      <c r="AK1919" s="201">
        <f>_xll.xlShmInterpRateFwd(curveName,AJ1919,,,AJ1920)</f>
        <v>1.9205805915367937E-2</v>
      </c>
    </row>
    <row r="1920" spans="35:37" ht="11.25" customHeight="1" x14ac:dyDescent="0.2">
      <c r="AI1920" s="198" t="s">
        <v>135</v>
      </c>
      <c r="AJ1920" s="156">
        <f>_xll.qlCalendarAdvance("TARGET",AJ1919,AI1920,"mf")</f>
        <v>49199</v>
      </c>
      <c r="AK1920" s="201">
        <f>_xll.xlShmInterpRateFwd(curveName,AJ1920,,,AJ1921)</f>
        <v>1.9194501109281795E-2</v>
      </c>
    </row>
    <row r="1921" spans="35:37" ht="11.25" customHeight="1" x14ac:dyDescent="0.2">
      <c r="AI1921" s="198" t="s">
        <v>135</v>
      </c>
      <c r="AJ1921" s="156">
        <f>_xll.qlCalendarAdvance("TARGET",AJ1920,AI1921,"mf")</f>
        <v>49206</v>
      </c>
      <c r="AK1921" s="201">
        <f>_xll.xlShmInterpRateFwd(curveName,AJ1921,,,AJ1922)</f>
        <v>1.918334539868775E-2</v>
      </c>
    </row>
    <row r="1922" spans="35:37" ht="11.25" customHeight="1" x14ac:dyDescent="0.2">
      <c r="AI1922" s="198" t="s">
        <v>135</v>
      </c>
      <c r="AJ1922" s="156">
        <f>_xll.qlCalendarAdvance("TARGET",AJ1921,AI1922,"mf")</f>
        <v>49213</v>
      </c>
      <c r="AK1922" s="201">
        <f>_xll.xlShmInterpRateFwd(curveName,AJ1922,,,AJ1923)</f>
        <v>1.9172339800699888E-2</v>
      </c>
    </row>
    <row r="1923" spans="35:37" ht="11.25" customHeight="1" x14ac:dyDescent="0.2">
      <c r="AI1923" s="198" t="s">
        <v>135</v>
      </c>
      <c r="AJ1923" s="156">
        <f>_xll.qlCalendarAdvance("TARGET",AJ1922,AI1923,"mf")</f>
        <v>49220</v>
      </c>
      <c r="AK1923" s="201">
        <f>_xll.xlShmInterpRateFwd(curveName,AJ1923,,,AJ1924)</f>
        <v>1.916148533250267E-2</v>
      </c>
    </row>
    <row r="1924" spans="35:37" ht="11.25" customHeight="1" x14ac:dyDescent="0.2">
      <c r="AI1924" s="198" t="s">
        <v>135</v>
      </c>
      <c r="AJ1924" s="156">
        <f>_xll.qlCalendarAdvance("TARGET",AJ1923,AI1924,"mf")</f>
        <v>49227</v>
      </c>
      <c r="AK1924" s="201">
        <f>_xll.xlShmInterpRateFwd(curveName,AJ1924,,,AJ1925)</f>
        <v>1.9150783011200389E-2</v>
      </c>
    </row>
    <row r="1925" spans="35:37" ht="11.25" customHeight="1" x14ac:dyDescent="0.2">
      <c r="AI1925" s="198" t="s">
        <v>135</v>
      </c>
      <c r="AJ1925" s="156">
        <f>_xll.qlCalendarAdvance("TARGET",AJ1924,AI1925,"mf")</f>
        <v>49234</v>
      </c>
      <c r="AK1925" s="201">
        <f>_xll.xlShmInterpRateFwd(curveName,AJ1925,,,AJ1926)</f>
        <v>1.9140233853956235E-2</v>
      </c>
    </row>
    <row r="1926" spans="35:37" ht="11.25" customHeight="1" x14ac:dyDescent="0.2">
      <c r="AI1926" s="198" t="s">
        <v>135</v>
      </c>
      <c r="AJ1926" s="156">
        <f>_xll.qlCalendarAdvance("TARGET",AJ1925,AI1926,"mf")</f>
        <v>49241</v>
      </c>
      <c r="AK1926" s="201">
        <f>_xll.xlShmInterpRateFwd(curveName,AJ1926,,,AJ1927)</f>
        <v>1.9129838877934457E-2</v>
      </c>
    </row>
    <row r="1927" spans="35:37" ht="11.25" customHeight="1" x14ac:dyDescent="0.2">
      <c r="AI1927" s="198" t="s">
        <v>135</v>
      </c>
      <c r="AJ1927" s="156">
        <f>_xll.qlCalendarAdvance("TARGET",AJ1926,AI1927,"mf")</f>
        <v>49248</v>
      </c>
      <c r="AK1927" s="201">
        <f>_xll.xlShmInterpRateFwd(curveName,AJ1927,,,AJ1928)</f>
        <v>1.911959910023666E-2</v>
      </c>
    </row>
    <row r="1928" spans="35:37" ht="11.25" customHeight="1" x14ac:dyDescent="0.2">
      <c r="AI1928" s="198" t="s">
        <v>135</v>
      </c>
      <c r="AJ1928" s="156">
        <f>_xll.qlCalendarAdvance("TARGET",AJ1927,AI1928,"mf")</f>
        <v>49255</v>
      </c>
      <c r="AK1928" s="201">
        <f>_xll.xlShmInterpRateFwd(curveName,AJ1928,,,AJ1929)</f>
        <v>1.9109515538069905E-2</v>
      </c>
    </row>
    <row r="1929" spans="35:37" ht="11.25" customHeight="1" x14ac:dyDescent="0.2">
      <c r="AI1929" s="198" t="s">
        <v>135</v>
      </c>
      <c r="AJ1929" s="156">
        <f>_xll.qlCalendarAdvance("TARGET",AJ1928,AI1929,"mf")</f>
        <v>49262</v>
      </c>
      <c r="AK1929" s="201">
        <f>_xll.xlShmInterpRateFwd(curveName,AJ1929,,,AJ1930)</f>
        <v>1.9099589208515007E-2</v>
      </c>
    </row>
    <row r="1930" spans="35:37" ht="11.25" customHeight="1" x14ac:dyDescent="0.2">
      <c r="AI1930" s="198" t="s">
        <v>135</v>
      </c>
      <c r="AJ1930" s="156">
        <f>_xll.qlCalendarAdvance("TARGET",AJ1929,AI1930,"mf")</f>
        <v>49269</v>
      </c>
      <c r="AK1930" s="201">
        <f>_xll.xlShmInterpRateFwd(curveName,AJ1930,,,AJ1931)</f>
        <v>1.9089821128787328E-2</v>
      </c>
    </row>
    <row r="1931" spans="35:37" ht="11.25" customHeight="1" x14ac:dyDescent="0.2">
      <c r="AI1931" s="198" t="s">
        <v>135</v>
      </c>
      <c r="AJ1931" s="156">
        <f>_xll.qlCalendarAdvance("TARGET",AJ1930,AI1931,"mf")</f>
        <v>49276</v>
      </c>
      <c r="AK1931" s="201">
        <f>_xll.xlShmInterpRateFwd(curveName,AJ1931,,,AJ1932)</f>
        <v>1.9080212315976102E-2</v>
      </c>
    </row>
    <row r="1932" spans="35:37" ht="11.25" customHeight="1" x14ac:dyDescent="0.2">
      <c r="AI1932" s="198" t="s">
        <v>135</v>
      </c>
      <c r="AJ1932" s="156">
        <f>_xll.qlCalendarAdvance("TARGET",AJ1931,AI1932,"mf")</f>
        <v>49283</v>
      </c>
      <c r="AK1932" s="201">
        <f>_xll.xlShmInterpRateFwd(curveName,AJ1932,,,AJ1933)</f>
        <v>1.9070763787270472E-2</v>
      </c>
    </row>
    <row r="1933" spans="35:37" ht="11.25" customHeight="1" x14ac:dyDescent="0.2">
      <c r="AI1933" s="198" t="s">
        <v>135</v>
      </c>
      <c r="AJ1933" s="156">
        <f>_xll.qlCalendarAdvance("TARGET",AJ1932,AI1933,"mf")</f>
        <v>49290</v>
      </c>
      <c r="AK1933" s="201">
        <f>_xll.xlShmInterpRateFwd(curveName,AJ1933,,,AJ1934)</f>
        <v>1.9061476559803101E-2</v>
      </c>
    </row>
    <row r="1934" spans="35:37" ht="11.25" customHeight="1" x14ac:dyDescent="0.2">
      <c r="AI1934" s="198" t="s">
        <v>135</v>
      </c>
      <c r="AJ1934" s="156">
        <f>_xll.qlCalendarAdvance("TARGET",AJ1933,AI1934,"mf")</f>
        <v>49297</v>
      </c>
      <c r="AK1934" s="201">
        <f>_xll.xlShmInterpRateFwd(curveName,AJ1934,,,AJ1935)</f>
        <v>1.9052205357789887E-2</v>
      </c>
    </row>
    <row r="1935" spans="35:37" ht="11.25" customHeight="1" x14ac:dyDescent="0.2">
      <c r="AI1935" s="198" t="s">
        <v>135</v>
      </c>
      <c r="AJ1935" s="156">
        <f>_xll.qlCalendarAdvance("TARGET",AJ1934,AI1935,"mf")</f>
        <v>49305</v>
      </c>
      <c r="AK1935" s="201">
        <f>_xll.xlShmInterpRateFwd(curveName,AJ1935,,,AJ1936)</f>
        <v>1.9042123245241585E-2</v>
      </c>
    </row>
    <row r="1936" spans="35:37" ht="11.25" customHeight="1" x14ac:dyDescent="0.2">
      <c r="AI1936" s="198" t="s">
        <v>135</v>
      </c>
      <c r="AJ1936" s="156">
        <f>_xll.qlCalendarAdvance("TARGET",AJ1935,AI1936,"mf")</f>
        <v>49312</v>
      </c>
      <c r="AK1936" s="201">
        <f>_xll.xlShmInterpRateFwd(curveName,AJ1936,,,AJ1937)</f>
        <v>1.9033349586402612E-2</v>
      </c>
    </row>
    <row r="1937" spans="35:37" ht="11.25" customHeight="1" x14ac:dyDescent="0.2">
      <c r="AI1937" s="198" t="s">
        <v>135</v>
      </c>
      <c r="AJ1937" s="156">
        <f>_xll.qlCalendarAdvance("TARGET",AJ1936,AI1937,"mf")</f>
        <v>49319</v>
      </c>
      <c r="AK1937" s="201">
        <f>_xll.xlShmInterpRateFwd(curveName,AJ1937,,,AJ1938)</f>
        <v>1.9024741442735377E-2</v>
      </c>
    </row>
    <row r="1938" spans="35:37" ht="11.25" customHeight="1" x14ac:dyDescent="0.2">
      <c r="AI1938" s="198" t="s">
        <v>135</v>
      </c>
      <c r="AJ1938" s="156">
        <f>_xll.qlCalendarAdvance("TARGET",AJ1937,AI1938,"mf")</f>
        <v>49326</v>
      </c>
      <c r="AK1938" s="201">
        <f>_xll.xlShmInterpRateFwd(curveName,AJ1938,,,AJ1939)</f>
        <v>1.9016299831375316E-2</v>
      </c>
    </row>
    <row r="1939" spans="35:37" ht="11.25" customHeight="1" x14ac:dyDescent="0.2">
      <c r="AI1939" s="198" t="s">
        <v>135</v>
      </c>
      <c r="AJ1939" s="156">
        <f>_xll.qlCalendarAdvance("TARGET",AJ1938,AI1939,"mf")</f>
        <v>49333</v>
      </c>
      <c r="AK1939" s="201">
        <f>_xll.xlShmInterpRateFwd(curveName,AJ1939,,,AJ1940)</f>
        <v>1.9008025769477091E-2</v>
      </c>
    </row>
    <row r="1940" spans="35:37" ht="11.25" customHeight="1" x14ac:dyDescent="0.2">
      <c r="AI1940" s="198" t="s">
        <v>135</v>
      </c>
      <c r="AJ1940" s="156">
        <f>_xll.qlCalendarAdvance("TARGET",AJ1939,AI1940,"mf")</f>
        <v>49340</v>
      </c>
      <c r="AK1940" s="201">
        <f>_xll.xlShmInterpRateFwd(curveName,AJ1940,,,AJ1941)</f>
        <v>1.8999920274220476E-2</v>
      </c>
    </row>
    <row r="1941" spans="35:37" ht="11.25" customHeight="1" x14ac:dyDescent="0.2">
      <c r="AI1941" s="198" t="s">
        <v>135</v>
      </c>
      <c r="AJ1941" s="156">
        <f>_xll.qlCalendarAdvance("TARGET",AJ1940,AI1941,"mf")</f>
        <v>49347</v>
      </c>
      <c r="AK1941" s="201">
        <f>_xll.xlShmInterpRateFwd(curveName,AJ1941,,,AJ1942)</f>
        <v>1.8991984362746676E-2</v>
      </c>
    </row>
    <row r="1942" spans="35:37" ht="11.25" customHeight="1" x14ac:dyDescent="0.2">
      <c r="AI1942" s="198" t="s">
        <v>135</v>
      </c>
      <c r="AJ1942" s="156">
        <f>_xll.qlCalendarAdvance("TARGET",AJ1941,AI1942,"mf")</f>
        <v>49354</v>
      </c>
      <c r="AK1942" s="201">
        <f>_xll.xlShmInterpRateFwd(curveName,AJ1942,,,AJ1943)</f>
        <v>1.8984219052216329E-2</v>
      </c>
    </row>
    <row r="1943" spans="35:37" ht="11.25" customHeight="1" x14ac:dyDescent="0.2">
      <c r="AI1943" s="198" t="s">
        <v>135</v>
      </c>
      <c r="AJ1943" s="156">
        <f>_xll.qlCalendarAdvance("TARGET",AJ1942,AI1943,"mf")</f>
        <v>49361</v>
      </c>
      <c r="AK1943" s="201">
        <f>_xll.xlShmInterpRateFwd(curveName,AJ1943,,,AJ1944)</f>
        <v>1.8976625359786413E-2</v>
      </c>
    </row>
    <row r="1944" spans="35:37" ht="11.25" customHeight="1" x14ac:dyDescent="0.2">
      <c r="AI1944" s="198" t="s">
        <v>135</v>
      </c>
      <c r="AJ1944" s="156">
        <f>_xll.qlCalendarAdvance("TARGET",AJ1943,AI1944,"mf")</f>
        <v>49368</v>
      </c>
      <c r="AK1944" s="201">
        <f>_xll.xlShmInterpRateFwd(curveName,AJ1944,,,AJ1945)</f>
        <v>1.8969204302627669E-2</v>
      </c>
    </row>
    <row r="1945" spans="35:37" ht="11.25" customHeight="1" x14ac:dyDescent="0.2">
      <c r="AI1945" s="198" t="s">
        <v>135</v>
      </c>
      <c r="AJ1945" s="156">
        <f>_xll.qlCalendarAdvance("TARGET",AJ1944,AI1945,"mf")</f>
        <v>49375</v>
      </c>
      <c r="AK1945" s="201">
        <f>_xll.xlShmInterpRateFwd(curveName,AJ1945,,,AJ1946)</f>
        <v>1.8961956897889931E-2</v>
      </c>
    </row>
    <row r="1946" spans="35:37" ht="11.25" customHeight="1" x14ac:dyDescent="0.2">
      <c r="AI1946" s="198" t="s">
        <v>135</v>
      </c>
      <c r="AJ1946" s="156">
        <f>_xll.qlCalendarAdvance("TARGET",AJ1945,AI1946,"mf")</f>
        <v>49382</v>
      </c>
      <c r="AK1946" s="201">
        <f>_xll.xlShmInterpRateFwd(curveName,AJ1946,,,AJ1947)</f>
        <v>1.8954883994397282E-2</v>
      </c>
    </row>
    <row r="1947" spans="35:37" ht="11.25" customHeight="1" x14ac:dyDescent="0.2">
      <c r="AI1947" s="198" t="s">
        <v>135</v>
      </c>
      <c r="AJ1947" s="156">
        <f>_xll.qlCalendarAdvance("TARGET",AJ1946,AI1947,"mf")</f>
        <v>49389</v>
      </c>
      <c r="AK1947" s="201">
        <f>_xll.xlShmInterpRateFwd(curveName,AJ1947,,,AJ1948)</f>
        <v>1.8947901000339461E-2</v>
      </c>
    </row>
    <row r="1948" spans="35:37" ht="11.25" customHeight="1" x14ac:dyDescent="0.2">
      <c r="AI1948" s="198" t="s">
        <v>135</v>
      </c>
      <c r="AJ1948" s="156">
        <f>_xll.qlCalendarAdvance("TARGET",AJ1947,AI1948,"mf")</f>
        <v>49396</v>
      </c>
      <c r="AK1948" s="201">
        <f>_xll.xlShmInterpRateFwd(curveName,AJ1948,,,AJ1949)</f>
        <v>1.894078369204346E-2</v>
      </c>
    </row>
    <row r="1949" spans="35:37" ht="11.25" customHeight="1" x14ac:dyDescent="0.2">
      <c r="AI1949" s="198" t="s">
        <v>135</v>
      </c>
      <c r="AJ1949" s="156">
        <f>_xll.qlCalendarAdvance("TARGET",AJ1948,AI1949,"mf")</f>
        <v>49403</v>
      </c>
      <c r="AK1949" s="201">
        <f>_xll.xlShmInterpRateFwd(curveName,AJ1949,,,AJ1950)</f>
        <v>1.8933495289390208E-2</v>
      </c>
    </row>
    <row r="1950" spans="35:37" ht="11.25" customHeight="1" x14ac:dyDescent="0.2">
      <c r="AI1950" s="198" t="s">
        <v>135</v>
      </c>
      <c r="AJ1950" s="156">
        <f>_xll.qlCalendarAdvance("TARGET",AJ1949,AI1950,"mf")</f>
        <v>49410</v>
      </c>
      <c r="AK1950" s="201">
        <f>_xll.xlShmInterpRateFwd(curveName,AJ1950,,,AJ1951)</f>
        <v>1.8926035335194508E-2</v>
      </c>
    </row>
    <row r="1951" spans="35:37" ht="11.25" customHeight="1" x14ac:dyDescent="0.2">
      <c r="AI1951" s="198" t="s">
        <v>135</v>
      </c>
      <c r="AJ1951" s="156">
        <f>_xll.qlCalendarAdvance("TARGET",AJ1950,AI1951,"mf")</f>
        <v>49417</v>
      </c>
      <c r="AK1951" s="201">
        <f>_xll.xlShmInterpRateFwd(curveName,AJ1951,,,AJ1952)</f>
        <v>1.891840337231563E-2</v>
      </c>
    </row>
    <row r="1952" spans="35:37" ht="11.25" customHeight="1" x14ac:dyDescent="0.2">
      <c r="AI1952" s="198" t="s">
        <v>135</v>
      </c>
      <c r="AJ1952" s="156">
        <f>_xll.qlCalendarAdvance("TARGET",AJ1951,AI1952,"mf")</f>
        <v>49424</v>
      </c>
      <c r="AK1952" s="201">
        <f>_xll.xlShmInterpRateFwd(curveName,AJ1952,,,AJ1953)</f>
        <v>1.8910598943605188E-2</v>
      </c>
    </row>
    <row r="1953" spans="35:37" ht="11.25" customHeight="1" x14ac:dyDescent="0.2">
      <c r="AI1953" s="198" t="s">
        <v>135</v>
      </c>
      <c r="AJ1953" s="156">
        <f>_xll.qlCalendarAdvance("TARGET",AJ1952,AI1953,"mf")</f>
        <v>49431</v>
      </c>
      <c r="AK1953" s="201">
        <f>_xll.xlShmInterpRateFwd(curveName,AJ1953,,,AJ1954)</f>
        <v>1.890262159190137E-2</v>
      </c>
    </row>
    <row r="1954" spans="35:37" ht="11.25" customHeight="1" x14ac:dyDescent="0.2">
      <c r="AI1954" s="198" t="s">
        <v>135</v>
      </c>
      <c r="AJ1954" s="156">
        <f>_xll.qlCalendarAdvance("TARGET",AJ1953,AI1954,"mf")</f>
        <v>49438</v>
      </c>
      <c r="AK1954" s="201">
        <f>_xll.xlShmInterpRateFwd(curveName,AJ1954,,,AJ1955)</f>
        <v>1.8894470860075334E-2</v>
      </c>
    </row>
    <row r="1955" spans="35:37" ht="11.25" customHeight="1" x14ac:dyDescent="0.2">
      <c r="AI1955" s="198" t="s">
        <v>135</v>
      </c>
      <c r="AJ1955" s="156">
        <f>_xll.qlCalendarAdvance("TARGET",AJ1954,AI1955,"mf")</f>
        <v>49445</v>
      </c>
      <c r="AK1955" s="201">
        <f>_xll.xlShmInterpRateFwd(curveName,AJ1955,,,AJ1956)</f>
        <v>1.8886146290967496E-2</v>
      </c>
    </row>
    <row r="1956" spans="35:37" ht="11.25" customHeight="1" x14ac:dyDescent="0.2">
      <c r="AI1956" s="198" t="s">
        <v>135</v>
      </c>
      <c r="AJ1956" s="156">
        <f>_xll.qlCalendarAdvance("TARGET",AJ1955,AI1956,"mf")</f>
        <v>49452</v>
      </c>
      <c r="AK1956" s="201">
        <f>_xll.xlShmInterpRateFwd(curveName,AJ1956,,,AJ1957)</f>
        <v>1.8877647427439706E-2</v>
      </c>
    </row>
    <row r="1957" spans="35:37" ht="11.25" customHeight="1" x14ac:dyDescent="0.2">
      <c r="AI1957" s="198" t="s">
        <v>135</v>
      </c>
      <c r="AJ1957" s="156">
        <f>_xll.qlCalendarAdvance("TARGET",AJ1956,AI1957,"mf")</f>
        <v>49459</v>
      </c>
      <c r="AK1957" s="201">
        <f>_xll.xlShmInterpRateFwd(curveName,AJ1957,,,AJ1958)</f>
        <v>1.8868973812352113E-2</v>
      </c>
    </row>
    <row r="1958" spans="35:37" ht="11.25" customHeight="1" x14ac:dyDescent="0.2">
      <c r="AI1958" s="198" t="s">
        <v>135</v>
      </c>
      <c r="AJ1958" s="156">
        <f>_xll.qlCalendarAdvance("TARGET",AJ1957,AI1958,"mf")</f>
        <v>49466</v>
      </c>
      <c r="AK1958" s="201">
        <f>_xll.xlShmInterpRateFwd(curveName,AJ1958,,,AJ1959)</f>
        <v>1.8860124988563168E-2</v>
      </c>
    </row>
    <row r="1959" spans="35:37" ht="11.25" customHeight="1" x14ac:dyDescent="0.2">
      <c r="AI1959" s="198" t="s">
        <v>135</v>
      </c>
      <c r="AJ1959" s="156">
        <f>_xll.qlCalendarAdvance("TARGET",AJ1958,AI1959,"mf")</f>
        <v>49473</v>
      </c>
      <c r="AK1959" s="201">
        <f>_xll.xlShmInterpRateFwd(curveName,AJ1959,,,AJ1960)</f>
        <v>1.8851100498935489E-2</v>
      </c>
    </row>
    <row r="1960" spans="35:37" ht="11.25" customHeight="1" x14ac:dyDescent="0.2">
      <c r="AI1960" s="198" t="s">
        <v>135</v>
      </c>
      <c r="AJ1960" s="156">
        <f>_xll.qlCalendarAdvance("TARGET",AJ1959,AI1960,"mf")</f>
        <v>49480</v>
      </c>
      <c r="AK1960" s="201">
        <f>_xll.xlShmInterpRateFwd(curveName,AJ1960,,,AJ1961)</f>
        <v>1.8841899886341648E-2</v>
      </c>
    </row>
    <row r="1961" spans="35:37" ht="11.25" customHeight="1" x14ac:dyDescent="0.2">
      <c r="AI1961" s="198" t="s">
        <v>135</v>
      </c>
      <c r="AJ1961" s="156">
        <f>_xll.qlCalendarAdvance("TARGET",AJ1960,AI1961,"mf")</f>
        <v>49487</v>
      </c>
      <c r="AK1961" s="201">
        <f>_xll.xlShmInterpRateFwd(curveName,AJ1961,,,AJ1962)</f>
        <v>1.8832522693641062E-2</v>
      </c>
    </row>
    <row r="1962" spans="35:37" ht="11.25" customHeight="1" x14ac:dyDescent="0.2">
      <c r="AI1962" s="198" t="s">
        <v>135</v>
      </c>
      <c r="AJ1962" s="156">
        <f>_xll.qlCalendarAdvance("TARGET",AJ1961,AI1962,"mf")</f>
        <v>49494</v>
      </c>
      <c r="AK1962" s="201">
        <f>_xll.xlShmInterpRateFwd(curveName,AJ1962,,,AJ1963)</f>
        <v>1.8822968463703158E-2</v>
      </c>
    </row>
    <row r="1963" spans="35:37" ht="11.25" customHeight="1" x14ac:dyDescent="0.2">
      <c r="AI1963" s="198" t="s">
        <v>135</v>
      </c>
      <c r="AJ1963" s="156">
        <f>_xll.qlCalendarAdvance("TARGET",AJ1962,AI1963,"mf")</f>
        <v>49501</v>
      </c>
      <c r="AK1963" s="201">
        <f>_xll.xlShmInterpRateFwd(curveName,AJ1963,,,AJ1964)</f>
        <v>1.8813236739395858E-2</v>
      </c>
    </row>
    <row r="1964" spans="35:37" ht="11.25" customHeight="1" x14ac:dyDescent="0.2">
      <c r="AI1964" s="198" t="s">
        <v>135</v>
      </c>
      <c r="AJ1964" s="156">
        <f>_xll.qlCalendarAdvance("TARGET",AJ1963,AI1964,"mf")</f>
        <v>49508</v>
      </c>
      <c r="AK1964" s="201">
        <f>_xll.xlShmInterpRateFwd(curveName,AJ1964,,,AJ1965)</f>
        <v>1.8803327063608748E-2</v>
      </c>
    </row>
    <row r="1965" spans="35:37" ht="11.25" customHeight="1" x14ac:dyDescent="0.2">
      <c r="AI1965" s="198" t="s">
        <v>135</v>
      </c>
      <c r="AJ1965" s="156">
        <f>_xll.qlCalendarAdvance("TARGET",AJ1964,AI1965,"mf")</f>
        <v>49515</v>
      </c>
      <c r="AK1965" s="201">
        <f>_xll.xlShmInterpRateFwd(curveName,AJ1965,,,AJ1966)</f>
        <v>1.8793238979200991E-2</v>
      </c>
    </row>
    <row r="1966" spans="35:37" ht="11.25" customHeight="1" x14ac:dyDescent="0.2">
      <c r="AI1966" s="198" t="s">
        <v>135</v>
      </c>
      <c r="AJ1966" s="156">
        <f>_xll.qlCalendarAdvance("TARGET",AJ1965,AI1966,"mf")</f>
        <v>49522</v>
      </c>
      <c r="AK1966" s="201">
        <f>_xll.xlShmInterpRateFwd(curveName,AJ1966,,,AJ1967)</f>
        <v>1.8782972029047711E-2</v>
      </c>
    </row>
    <row r="1967" spans="35:37" ht="11.25" customHeight="1" x14ac:dyDescent="0.2">
      <c r="AI1967" s="198" t="s">
        <v>135</v>
      </c>
      <c r="AJ1967" s="156">
        <f>_xll.qlCalendarAdvance("TARGET",AJ1966,AI1967,"mf")</f>
        <v>49529</v>
      </c>
      <c r="AK1967" s="201">
        <f>_xll.xlShmInterpRateFwd(curveName,AJ1967,,,AJ1968)</f>
        <v>1.8772525756051581E-2</v>
      </c>
    </row>
    <row r="1968" spans="35:37" ht="11.25" customHeight="1" x14ac:dyDescent="0.2">
      <c r="AI1968" s="198" t="s">
        <v>135</v>
      </c>
      <c r="AJ1968" s="156">
        <f>_xll.qlCalendarAdvance("TARGET",AJ1967,AI1968,"mf")</f>
        <v>49536</v>
      </c>
      <c r="AK1968" s="201">
        <f>_xll.xlShmInterpRateFwd(curveName,AJ1968,,,AJ1969)</f>
        <v>1.8761899703073365E-2</v>
      </c>
    </row>
    <row r="1969" spans="35:37" ht="11.25" customHeight="1" x14ac:dyDescent="0.2">
      <c r="AI1969" s="198" t="s">
        <v>135</v>
      </c>
      <c r="AJ1969" s="156">
        <f>_xll.qlCalendarAdvance("TARGET",AJ1968,AI1969,"mf")</f>
        <v>49543</v>
      </c>
      <c r="AK1969" s="201">
        <f>_xll.xlShmInterpRateFwd(curveName,AJ1969,,,AJ1970)</f>
        <v>1.8751093413018831E-2</v>
      </c>
    </row>
    <row r="1970" spans="35:37" ht="11.25" customHeight="1" x14ac:dyDescent="0.2">
      <c r="AI1970" s="198" t="s">
        <v>135</v>
      </c>
      <c r="AJ1970" s="156">
        <f>_xll.qlCalendarAdvance("TARGET",AJ1969,AI1970,"mf")</f>
        <v>49550</v>
      </c>
      <c r="AK1970" s="201">
        <f>_xll.xlShmInterpRateFwd(curveName,AJ1970,,,AJ1971)</f>
        <v>1.8740106428746094E-2</v>
      </c>
    </row>
    <row r="1971" spans="35:37" ht="11.25" customHeight="1" x14ac:dyDescent="0.2">
      <c r="AI1971" s="198" t="s">
        <v>135</v>
      </c>
      <c r="AJ1971" s="156">
        <f>_xll.qlCalendarAdvance("TARGET",AJ1970,AI1971,"mf")</f>
        <v>49557</v>
      </c>
      <c r="AK1971" s="201">
        <f>_xll.xlShmInterpRateFwd(curveName,AJ1971,,,AJ1972)</f>
        <v>1.8728938293169937E-2</v>
      </c>
    </row>
    <row r="1972" spans="35:37" ht="11.25" customHeight="1" x14ac:dyDescent="0.2">
      <c r="AI1972" s="198" t="s">
        <v>135</v>
      </c>
      <c r="AJ1972" s="156">
        <f>_xll.qlCalendarAdvance("TARGET",AJ1971,AI1972,"mf")</f>
        <v>49564</v>
      </c>
      <c r="AK1972" s="201">
        <f>_xll.xlShmInterpRateFwd(curveName,AJ1972,,,AJ1973)</f>
        <v>1.871758854915755E-2</v>
      </c>
    </row>
    <row r="1973" spans="35:37" ht="11.25" customHeight="1" x14ac:dyDescent="0.2">
      <c r="AI1973" s="198" t="s">
        <v>135</v>
      </c>
      <c r="AJ1973" s="156">
        <f>_xll.qlCalendarAdvance("TARGET",AJ1972,AI1973,"mf")</f>
        <v>49571</v>
      </c>
      <c r="AK1973" s="201">
        <f>_xll.xlShmInterpRateFwd(curveName,AJ1973,,,AJ1974)</f>
        <v>1.8706056739627053E-2</v>
      </c>
    </row>
    <row r="1974" spans="35:37" ht="11.25" customHeight="1" x14ac:dyDescent="0.2">
      <c r="AI1974" s="198" t="s">
        <v>135</v>
      </c>
      <c r="AJ1974" s="156">
        <f>_xll.qlCalendarAdvance("TARGET",AJ1973,AI1974,"mf")</f>
        <v>49578</v>
      </c>
      <c r="AK1974" s="201">
        <f>_xll.xlShmInterpRateFwd(curveName,AJ1974,,,AJ1975)</f>
        <v>1.8694342407466414E-2</v>
      </c>
    </row>
    <row r="1975" spans="35:37" ht="11.25" customHeight="1" x14ac:dyDescent="0.2">
      <c r="AI1975" s="198" t="s">
        <v>135</v>
      </c>
      <c r="AJ1975" s="156">
        <f>_xll.qlCalendarAdvance("TARGET",AJ1974,AI1975,"mf")</f>
        <v>49585</v>
      </c>
      <c r="AK1975" s="201">
        <f>_xll.xlShmInterpRateFwd(curveName,AJ1975,,,AJ1976)</f>
        <v>1.8682445095568267E-2</v>
      </c>
    </row>
    <row r="1976" spans="35:37" ht="11.25" customHeight="1" x14ac:dyDescent="0.2">
      <c r="AI1976" s="198" t="s">
        <v>135</v>
      </c>
      <c r="AJ1976" s="156">
        <f>_xll.qlCalendarAdvance("TARGET",AJ1975,AI1976,"mf")</f>
        <v>49592</v>
      </c>
      <c r="AK1976" s="201">
        <f>_xll.xlShmInterpRateFwd(curveName,AJ1976,,,AJ1977)</f>
        <v>1.8670364346829907E-2</v>
      </c>
    </row>
    <row r="1977" spans="35:37" ht="11.25" customHeight="1" x14ac:dyDescent="0.2">
      <c r="AI1977" s="198" t="s">
        <v>135</v>
      </c>
      <c r="AJ1977" s="156">
        <f>_xll.qlCalendarAdvance("TARGET",AJ1976,AI1977,"mf")</f>
        <v>49599</v>
      </c>
      <c r="AK1977" s="201">
        <f>_xll.xlShmInterpRateFwd(curveName,AJ1977,,,AJ1978)</f>
        <v>1.8658099704170726E-2</v>
      </c>
    </row>
    <row r="1978" spans="35:37" ht="11.25" customHeight="1" x14ac:dyDescent="0.2">
      <c r="AI1978" s="198" t="s">
        <v>135</v>
      </c>
      <c r="AJ1978" s="156">
        <f>_xll.qlCalendarAdvance("TARGET",AJ1977,AI1978,"mf")</f>
        <v>49606</v>
      </c>
      <c r="AK1978" s="201">
        <f>_xll.xlShmInterpRateFwd(curveName,AJ1978,,,AJ1979)</f>
        <v>1.8645650710480108E-2</v>
      </c>
    </row>
    <row r="1979" spans="35:37" ht="11.25" customHeight="1" x14ac:dyDescent="0.2">
      <c r="AI1979" s="198" t="s">
        <v>135</v>
      </c>
      <c r="AJ1979" s="156">
        <f>_xll.qlCalendarAdvance("TARGET",AJ1978,AI1979,"mf")</f>
        <v>49613</v>
      </c>
      <c r="AK1979" s="201">
        <f>_xll.xlShmInterpRateFwd(curveName,AJ1979,,,AJ1980)</f>
        <v>1.8633016908675373E-2</v>
      </c>
    </row>
    <row r="1980" spans="35:37" ht="11.25" customHeight="1" x14ac:dyDescent="0.2">
      <c r="AI1980" s="198" t="s">
        <v>135</v>
      </c>
      <c r="AJ1980" s="156">
        <f>_xll.qlCalendarAdvance("TARGET",AJ1979,AI1980,"mf")</f>
        <v>49620</v>
      </c>
      <c r="AK1980" s="201">
        <f>_xll.xlShmInterpRateFwd(curveName,AJ1980,,,AJ1981)</f>
        <v>1.862019784166128E-2</v>
      </c>
    </row>
    <row r="1981" spans="35:37" ht="11.25" customHeight="1" x14ac:dyDescent="0.2">
      <c r="AI1981" s="198" t="s">
        <v>135</v>
      </c>
      <c r="AJ1981" s="156">
        <f>_xll.qlCalendarAdvance("TARGET",AJ1980,AI1981,"mf")</f>
        <v>49627</v>
      </c>
      <c r="AK1981" s="201">
        <f>_xll.xlShmInterpRateFwd(curveName,AJ1981,,,AJ1982)</f>
        <v>1.860719305235322E-2</v>
      </c>
    </row>
    <row r="1982" spans="35:37" ht="11.25" customHeight="1" x14ac:dyDescent="0.2">
      <c r="AI1982" s="198" t="s">
        <v>135</v>
      </c>
      <c r="AJ1982" s="156">
        <f>_xll.qlCalendarAdvance("TARGET",AJ1981,AI1982,"mf")</f>
        <v>49634</v>
      </c>
      <c r="AK1982" s="201">
        <f>_xll.xlShmInterpRateFwd(curveName,AJ1982,,,AJ1983)</f>
        <v>1.8594002083659862E-2</v>
      </c>
    </row>
    <row r="1983" spans="35:37" ht="11.25" customHeight="1" x14ac:dyDescent="0.2">
      <c r="AI1983" s="198" t="s">
        <v>135</v>
      </c>
      <c r="AJ1983" s="156">
        <f>_xll.qlCalendarAdvance("TARGET",AJ1982,AI1983,"mf")</f>
        <v>49641</v>
      </c>
      <c r="AK1983" s="201">
        <f>_xll.xlShmInterpRateFwd(curveName,AJ1983,,,AJ1984)</f>
        <v>1.8580624478517962E-2</v>
      </c>
    </row>
    <row r="1984" spans="35:37" ht="11.25" customHeight="1" x14ac:dyDescent="0.2">
      <c r="AI1984" s="198" t="s">
        <v>135</v>
      </c>
      <c r="AJ1984" s="156">
        <f>_xll.qlCalendarAdvance("TARGET",AJ1983,AI1984,"mf")</f>
        <v>49648</v>
      </c>
      <c r="AK1984" s="201">
        <f>_xll.xlShmInterpRateFwd(curveName,AJ1984,,,AJ1985)</f>
        <v>1.8567059779817076E-2</v>
      </c>
    </row>
    <row r="1985" spans="35:37" ht="11.25" customHeight="1" x14ac:dyDescent="0.2">
      <c r="AI1985" s="198" t="s">
        <v>135</v>
      </c>
      <c r="AJ1985" s="156">
        <f>_xll.qlCalendarAdvance("TARGET",AJ1984,AI1985,"mf")</f>
        <v>49655</v>
      </c>
      <c r="AK1985" s="201">
        <f>_xll.xlShmInterpRateFwd(curveName,AJ1985,,,AJ1986)</f>
        <v>1.8553307530515456E-2</v>
      </c>
    </row>
    <row r="1986" spans="35:37" ht="11.25" customHeight="1" x14ac:dyDescent="0.2">
      <c r="AI1986" s="198" t="s">
        <v>135</v>
      </c>
      <c r="AJ1986" s="156">
        <f>_xll.qlCalendarAdvance("TARGET",AJ1985,AI1986,"mf")</f>
        <v>49662</v>
      </c>
      <c r="AK1986" s="201">
        <f>_xll.xlShmInterpRateFwd(curveName,AJ1986,,,AJ1987)</f>
        <v>1.8538832664449161E-2</v>
      </c>
    </row>
    <row r="1987" spans="35:37" ht="11.25" customHeight="1" x14ac:dyDescent="0.2">
      <c r="AI1987" s="198" t="s">
        <v>135</v>
      </c>
      <c r="AJ1987" s="156">
        <f>_xll.qlCalendarAdvance("TARGET",AJ1986,AI1987,"mf")</f>
        <v>49670</v>
      </c>
      <c r="AK1987" s="201">
        <f>_xll.xlShmInterpRateFwd(curveName,AJ1987,,,AJ1988)</f>
        <v>1.8523204751366196E-2</v>
      </c>
    </row>
    <row r="1988" spans="35:37" ht="11.25" customHeight="1" x14ac:dyDescent="0.2">
      <c r="AI1988" s="198" t="s">
        <v>135</v>
      </c>
      <c r="AJ1988" s="156">
        <f>_xll.qlCalendarAdvance("TARGET",AJ1987,AI1988,"mf")</f>
        <v>49677</v>
      </c>
      <c r="AK1988" s="201">
        <f>_xll.xlShmInterpRateFwd(curveName,AJ1988,,,AJ1989)</f>
        <v>1.8508860081611705E-2</v>
      </c>
    </row>
    <row r="1989" spans="35:37" ht="11.25" customHeight="1" x14ac:dyDescent="0.2">
      <c r="AI1989" s="198" t="s">
        <v>135</v>
      </c>
      <c r="AJ1989" s="156">
        <f>_xll.qlCalendarAdvance("TARGET",AJ1988,AI1989,"mf")</f>
        <v>49684</v>
      </c>
      <c r="AK1989" s="201">
        <f>_xll.xlShmInterpRateFwd(curveName,AJ1989,,,AJ1990)</f>
        <v>1.849432596765286E-2</v>
      </c>
    </row>
    <row r="1990" spans="35:37" ht="11.25" customHeight="1" x14ac:dyDescent="0.2">
      <c r="AI1990" s="198" t="s">
        <v>135</v>
      </c>
      <c r="AJ1990" s="156">
        <f>_xll.qlCalendarAdvance("TARGET",AJ1989,AI1990,"mf")</f>
        <v>49691</v>
      </c>
      <c r="AK1990" s="201">
        <f>_xll.xlShmInterpRateFwd(curveName,AJ1990,,,AJ1991)</f>
        <v>1.8479601952427642E-2</v>
      </c>
    </row>
    <row r="1991" spans="35:37" ht="11.25" customHeight="1" x14ac:dyDescent="0.2">
      <c r="AI1991" s="198" t="s">
        <v>135</v>
      </c>
      <c r="AJ1991" s="156">
        <f>_xll.qlCalendarAdvance("TARGET",AJ1990,AI1991,"mf")</f>
        <v>49698</v>
      </c>
      <c r="AK1991" s="201">
        <f>_xll.xlShmInterpRateFwd(curveName,AJ1991,,,AJ1992)</f>
        <v>1.8464687578885017E-2</v>
      </c>
    </row>
    <row r="1992" spans="35:37" ht="11.25" customHeight="1" x14ac:dyDescent="0.2">
      <c r="AI1992" s="198" t="s">
        <v>135</v>
      </c>
      <c r="AJ1992" s="156">
        <f>_xll.qlCalendarAdvance("TARGET",AJ1991,AI1992,"mf")</f>
        <v>49705</v>
      </c>
      <c r="AK1992" s="201">
        <f>_xll.xlShmInterpRateFwd(curveName,AJ1992,,,AJ1993)</f>
        <v>1.8449582389944392E-2</v>
      </c>
    </row>
    <row r="1993" spans="35:37" ht="11.25" customHeight="1" x14ac:dyDescent="0.2">
      <c r="AI1993" s="198" t="s">
        <v>135</v>
      </c>
      <c r="AJ1993" s="156">
        <f>_xll.qlCalendarAdvance("TARGET",AJ1992,AI1993,"mf")</f>
        <v>49712</v>
      </c>
      <c r="AK1993" s="201">
        <f>_xll.xlShmInterpRateFwd(curveName,AJ1993,,,AJ1994)</f>
        <v>1.843428592855938E-2</v>
      </c>
    </row>
    <row r="1994" spans="35:37" ht="11.25" customHeight="1" x14ac:dyDescent="0.2">
      <c r="AI1994" s="198" t="s">
        <v>135</v>
      </c>
      <c r="AJ1994" s="156">
        <f>_xll.qlCalendarAdvance("TARGET",AJ1993,AI1994,"mf")</f>
        <v>49719</v>
      </c>
      <c r="AK1994" s="201">
        <f>_xll.xlShmInterpRateFwd(curveName,AJ1994,,,AJ1995)</f>
        <v>1.8418797737688865E-2</v>
      </c>
    </row>
    <row r="1995" spans="35:37" ht="11.25" customHeight="1" x14ac:dyDescent="0.2">
      <c r="AI1995" s="198" t="s">
        <v>135</v>
      </c>
      <c r="AJ1995" s="156">
        <f>_xll.qlCalendarAdvance("TARGET",AJ1994,AI1995,"mf")</f>
        <v>49726</v>
      </c>
      <c r="AK1995" s="201">
        <f>_xll.xlShmInterpRateFwd(curveName,AJ1995,,,AJ1996)</f>
        <v>1.8403117360256505E-2</v>
      </c>
    </row>
    <row r="1996" spans="35:37" ht="11.25" customHeight="1" x14ac:dyDescent="0.2">
      <c r="AI1996" s="198" t="s">
        <v>135</v>
      </c>
      <c r="AJ1996" s="156">
        <f>_xll.qlCalendarAdvance("TARGET",AJ1995,AI1996,"mf")</f>
        <v>49733</v>
      </c>
      <c r="AK1996" s="201">
        <f>_xll.xlShmInterpRateFwd(curveName,AJ1996,,,AJ1997)</f>
        <v>1.843762035113175E-2</v>
      </c>
    </row>
    <row r="1997" spans="35:37" ht="11.25" customHeight="1" x14ac:dyDescent="0.2">
      <c r="AI1997" s="198" t="s">
        <v>135</v>
      </c>
      <c r="AJ1997" s="156">
        <f>_xll.qlCalendarAdvance("TARGET",AJ1996,AI1997,"mf")</f>
        <v>49740</v>
      </c>
      <c r="AK1997" s="201">
        <f>_xll.xlShmInterpRateFwd(curveName,AJ1997,,,AJ1998)</f>
        <v>1.8371178217572368E-2</v>
      </c>
    </row>
    <row r="1998" spans="35:37" ht="11.25" customHeight="1" x14ac:dyDescent="0.2">
      <c r="AI1998" s="198" t="s">
        <v>135</v>
      </c>
      <c r="AJ1998" s="156">
        <f>_xll.qlCalendarAdvance("TARGET",AJ1997,AI1998,"mf")</f>
        <v>49747</v>
      </c>
      <c r="AK1998" s="201">
        <f>_xll.xlShmInterpRateFwd(curveName,AJ1998,,,AJ1999)</f>
        <v>1.835491853822949E-2</v>
      </c>
    </row>
    <row r="1999" spans="35:37" ht="11.25" customHeight="1" x14ac:dyDescent="0.2">
      <c r="AI1999" s="198" t="s">
        <v>135</v>
      </c>
      <c r="AJ1999" s="156">
        <f>_xll.qlCalendarAdvance("TARGET",AJ1998,AI1999,"mf")</f>
        <v>49754</v>
      </c>
      <c r="AK1999" s="201">
        <f>_xll.xlShmInterpRateFwd(curveName,AJ1999,,,AJ2000)</f>
        <v>1.833854596381224E-2</v>
      </c>
    </row>
    <row r="2000" spans="35:37" ht="11.25" customHeight="1" x14ac:dyDescent="0.2">
      <c r="AI2000" s="198" t="s">
        <v>135</v>
      </c>
      <c r="AJ2000" s="156">
        <f>_xll.qlCalendarAdvance("TARGET",AJ1999,AI2000,"mf")</f>
        <v>49761</v>
      </c>
      <c r="AK2000" s="201">
        <f>_xll.xlShmInterpRateFwd(curveName,AJ2000,,,AJ2001)</f>
        <v>1.8322385169296421E-2</v>
      </c>
    </row>
    <row r="2001" spans="35:37" ht="11.25" customHeight="1" x14ac:dyDescent="0.2">
      <c r="AI2001" s="198" t="s">
        <v>135</v>
      </c>
      <c r="AJ2001" s="156">
        <f>_xll.qlCalendarAdvance("TARGET",AJ2000,AI2001,"mf")</f>
        <v>49768</v>
      </c>
      <c r="AK2001" s="201">
        <f>_xll.xlShmInterpRateFwd(curveName,AJ2001,,,AJ2002)</f>
        <v>1.8306518614088729E-2</v>
      </c>
    </row>
    <row r="2002" spans="35:37" ht="11.25" customHeight="1" x14ac:dyDescent="0.2">
      <c r="AI2002" s="198" t="s">
        <v>135</v>
      </c>
      <c r="AJ2002" s="156">
        <f>_xll.qlCalendarAdvance("TARGET",AJ2001,AI2002,"mf")</f>
        <v>49775</v>
      </c>
      <c r="AK2002" s="201">
        <f>_xll.xlShmInterpRateFwd(curveName,AJ2002,,,AJ2003)</f>
        <v>1.8290947801292975E-2</v>
      </c>
    </row>
    <row r="2003" spans="35:37" ht="11.25" customHeight="1" x14ac:dyDescent="0.2">
      <c r="AI2003" s="198" t="s">
        <v>135</v>
      </c>
      <c r="AJ2003" s="156">
        <f>_xll.qlCalendarAdvance("TARGET",AJ2002,AI2003,"mf")</f>
        <v>49782</v>
      </c>
      <c r="AK2003" s="201">
        <f>_xll.xlShmInterpRateFwd(curveName,AJ2003,,,AJ2004)</f>
        <v>1.8275674234019417E-2</v>
      </c>
    </row>
    <row r="2004" spans="35:37" ht="11.25" customHeight="1" x14ac:dyDescent="0.2">
      <c r="AI2004" s="198" t="s">
        <v>135</v>
      </c>
      <c r="AJ2004" s="156">
        <f>_xll.qlCalendarAdvance("TARGET",AJ2003,AI2004,"mf")</f>
        <v>49789</v>
      </c>
      <c r="AK2004" s="201">
        <f>_xll.xlShmInterpRateFwd(curveName,AJ2004,,,AJ2005)</f>
        <v>1.8260101774637334E-2</v>
      </c>
    </row>
    <row r="2005" spans="35:37" ht="11.25" customHeight="1" x14ac:dyDescent="0.2">
      <c r="AI2005" s="198" t="s">
        <v>135</v>
      </c>
      <c r="AJ2005" s="156">
        <f>_xll.qlCalendarAdvance("TARGET",AJ2004,AI2005,"mf")</f>
        <v>49797</v>
      </c>
      <c r="AK2005" s="201">
        <f>_xll.xlShmInterpRateFwd(curveName,AJ2005,,,AJ2006)</f>
        <v>1.8243953079757048E-2</v>
      </c>
    </row>
    <row r="2006" spans="35:37" ht="11.25" customHeight="1" x14ac:dyDescent="0.2">
      <c r="AI2006" s="198" t="s">
        <v>135</v>
      </c>
      <c r="AJ2006" s="156">
        <f>_xll.qlCalendarAdvance("TARGET",AJ2005,AI2006,"mf")</f>
        <v>49804</v>
      </c>
      <c r="AK2006" s="201">
        <f>_xll.xlShmInterpRateFwd(curveName,AJ2006,,,AJ2007)</f>
        <v>1.8229623498263417E-2</v>
      </c>
    </row>
    <row r="2007" spans="35:37" ht="11.25" customHeight="1" x14ac:dyDescent="0.2">
      <c r="AI2007" s="198" t="s">
        <v>135</v>
      </c>
      <c r="AJ2007" s="156">
        <f>_xll.qlCalendarAdvance("TARGET",AJ2006,AI2007,"mf")</f>
        <v>49811</v>
      </c>
      <c r="AK2007" s="201">
        <f>_xll.xlShmInterpRateFwd(curveName,AJ2007,,,AJ2008)</f>
        <v>1.8215597389473266E-2</v>
      </c>
    </row>
    <row r="2008" spans="35:37" ht="11.25" customHeight="1" x14ac:dyDescent="0.2">
      <c r="AI2008" s="198" t="s">
        <v>135</v>
      </c>
      <c r="AJ2008" s="156">
        <f>_xll.qlCalendarAdvance("TARGET",AJ2007,AI2008,"mf")</f>
        <v>49818</v>
      </c>
      <c r="AK2008" s="201">
        <f>_xll.xlShmInterpRateFwd(curveName,AJ2008,,,AJ2009)</f>
        <v>1.8201876256550044E-2</v>
      </c>
    </row>
    <row r="2009" spans="35:37" ht="11.25" customHeight="1" x14ac:dyDescent="0.2">
      <c r="AI2009" s="198" t="s">
        <v>135</v>
      </c>
      <c r="AJ2009" s="156">
        <f>_xll.qlCalendarAdvance("TARGET",AJ2008,AI2009,"mf")</f>
        <v>49825</v>
      </c>
      <c r="AK2009" s="201">
        <f>_xll.xlShmInterpRateFwd(curveName,AJ2009,,,AJ2010)</f>
        <v>1.818846160257202E-2</v>
      </c>
    </row>
    <row r="2010" spans="35:37" ht="11.25" customHeight="1" x14ac:dyDescent="0.2">
      <c r="AI2010" s="198" t="s">
        <v>135</v>
      </c>
      <c r="AJ2010" s="156">
        <f>_xll.qlCalendarAdvance("TARGET",AJ2009,AI2010,"mf")</f>
        <v>49832</v>
      </c>
      <c r="AK2010" s="201">
        <f>_xll.xlShmInterpRateFwd(curveName,AJ2010,,,AJ2011)</f>
        <v>1.8175354930700435E-2</v>
      </c>
    </row>
    <row r="2011" spans="35:37" ht="11.25" customHeight="1" x14ac:dyDescent="0.2">
      <c r="AI2011" s="198" t="s">
        <v>135</v>
      </c>
      <c r="AJ2011" s="156">
        <f>_xll.qlCalendarAdvance("TARGET",AJ2010,AI2011,"mf")</f>
        <v>49839</v>
      </c>
      <c r="AK2011" s="201">
        <f>_xll.xlShmInterpRateFwd(curveName,AJ2011,,,AJ2012)</f>
        <v>1.816255774408122E-2</v>
      </c>
    </row>
    <row r="2012" spans="35:37" ht="11.25" customHeight="1" x14ac:dyDescent="0.2">
      <c r="AI2012" s="198" t="s">
        <v>135</v>
      </c>
      <c r="AJ2012" s="156">
        <f>_xll.qlCalendarAdvance("TARGET",AJ2011,AI2012,"mf")</f>
        <v>49846</v>
      </c>
      <c r="AK2012" s="201">
        <f>_xll.xlShmInterpRateFwd(curveName,AJ2012,,,AJ2013)</f>
        <v>1.8150071545845158E-2</v>
      </c>
    </row>
    <row r="2013" spans="35:37" ht="11.25" customHeight="1" x14ac:dyDescent="0.2">
      <c r="AI2013" s="198" t="s">
        <v>135</v>
      </c>
      <c r="AJ2013" s="156">
        <f>_xll.qlCalendarAdvance("TARGET",AJ2012,AI2013,"mf")</f>
        <v>49853</v>
      </c>
      <c r="AK2013" s="201">
        <f>_xll.xlShmInterpRateFwd(curveName,AJ2013,,,AJ2014)</f>
        <v>1.8137897839142839E-2</v>
      </c>
    </row>
    <row r="2014" spans="35:37" ht="11.25" customHeight="1" x14ac:dyDescent="0.2">
      <c r="AI2014" s="198" t="s">
        <v>135</v>
      </c>
      <c r="AJ2014" s="156">
        <f>_xll.qlCalendarAdvance("TARGET",AJ2013,AI2014,"mf")</f>
        <v>49860</v>
      </c>
      <c r="AK2014" s="201">
        <f>_xll.xlShmInterpRateFwd(curveName,AJ2014,,,AJ2015)</f>
        <v>1.8126038127092677E-2</v>
      </c>
    </row>
    <row r="2015" spans="35:37" ht="11.25" customHeight="1" x14ac:dyDescent="0.2">
      <c r="AI2015" s="198" t="s">
        <v>135</v>
      </c>
      <c r="AJ2015" s="156">
        <f>_xll.qlCalendarAdvance("TARGET",AJ2014,AI2015,"mf")</f>
        <v>49867</v>
      </c>
      <c r="AK2015" s="201">
        <f>_xll.xlShmInterpRateFwd(curveName,AJ2015,,,AJ2016)</f>
        <v>1.8114493912896979E-2</v>
      </c>
    </row>
    <row r="2016" spans="35:37" ht="11.25" customHeight="1" x14ac:dyDescent="0.2">
      <c r="AI2016" s="198" t="s">
        <v>135</v>
      </c>
      <c r="AJ2016" s="156">
        <f>_xll.qlCalendarAdvance("TARGET",AJ2015,AI2016,"mf")</f>
        <v>49874</v>
      </c>
      <c r="AK2016" s="201">
        <f>_xll.xlShmInterpRateFwd(curveName,AJ2016,,,AJ2017)</f>
        <v>1.8103266699679901E-2</v>
      </c>
    </row>
    <row r="2017" spans="35:37" ht="11.25" customHeight="1" x14ac:dyDescent="0.2">
      <c r="AI2017" s="198" t="s">
        <v>135</v>
      </c>
      <c r="AJ2017" s="156">
        <f>_xll.qlCalendarAdvance("TARGET",AJ2016,AI2017,"mf")</f>
        <v>49881</v>
      </c>
      <c r="AK2017" s="201">
        <f>_xll.xlShmInterpRateFwd(curveName,AJ2017,,,AJ2018)</f>
        <v>1.8092357990620873E-2</v>
      </c>
    </row>
    <row r="2018" spans="35:37" ht="11.25" customHeight="1" x14ac:dyDescent="0.2">
      <c r="AI2018" s="198" t="s">
        <v>135</v>
      </c>
      <c r="AJ2018" s="156">
        <f>_xll.qlCalendarAdvance("TARGET",AJ2017,AI2018,"mf")</f>
        <v>49888</v>
      </c>
      <c r="AK2018" s="201">
        <f>_xll.xlShmInterpRateFwd(curveName,AJ2018,,,AJ2019)</f>
        <v>1.8081769288885281E-2</v>
      </c>
    </row>
    <row r="2019" spans="35:37" ht="11.25" customHeight="1" x14ac:dyDescent="0.2">
      <c r="AI2019" s="198" t="s">
        <v>135</v>
      </c>
      <c r="AJ2019" s="156">
        <f>_xll.qlCalendarAdvance("TARGET",AJ2018,AI2019,"mf")</f>
        <v>49895</v>
      </c>
      <c r="AK2019" s="201">
        <f>_xll.xlShmInterpRateFwd(curveName,AJ2019,,,AJ2020)</f>
        <v>1.8071502097630424E-2</v>
      </c>
    </row>
    <row r="2020" spans="35:37" ht="11.25" customHeight="1" x14ac:dyDescent="0.2">
      <c r="AI2020" s="198" t="s">
        <v>135</v>
      </c>
      <c r="AJ2020" s="156">
        <f>_xll.qlCalendarAdvance("TARGET",AJ2019,AI2020,"mf")</f>
        <v>49902</v>
      </c>
      <c r="AK2020" s="201">
        <f>_xll.xlShmInterpRateFwd(curveName,AJ2020,,,AJ2021)</f>
        <v>1.8061557920046264E-2</v>
      </c>
    </row>
    <row r="2021" spans="35:37" ht="11.25" customHeight="1" x14ac:dyDescent="0.2">
      <c r="AI2021" s="198" t="s">
        <v>135</v>
      </c>
      <c r="AJ2021" s="156">
        <f>_xll.qlCalendarAdvance("TARGET",AJ2020,AI2021,"mf")</f>
        <v>49909</v>
      </c>
      <c r="AK2021" s="201">
        <f>_xll.xlShmInterpRateFwd(curveName,AJ2021,,,AJ2022)</f>
        <v>1.8051938259326637E-2</v>
      </c>
    </row>
    <row r="2022" spans="35:37" ht="11.25" customHeight="1" x14ac:dyDescent="0.2">
      <c r="AI2022" s="198" t="s">
        <v>135</v>
      </c>
      <c r="AJ2022" s="156">
        <f>_xll.qlCalendarAdvance("TARGET",AJ2021,AI2022,"mf")</f>
        <v>49916</v>
      </c>
      <c r="AK2022" s="201">
        <f>_xll.xlShmInterpRateFwd(curveName,AJ2022,,,AJ2023)</f>
        <v>1.8042644618617307E-2</v>
      </c>
    </row>
    <row r="2023" spans="35:37" ht="11.25" customHeight="1" x14ac:dyDescent="0.2">
      <c r="AI2023" s="198" t="s">
        <v>135</v>
      </c>
      <c r="AJ2023" s="156">
        <f>_xll.qlCalendarAdvance("TARGET",AJ2022,AI2023,"mf")</f>
        <v>49923</v>
      </c>
      <c r="AK2023" s="201">
        <f>_xll.xlShmInterpRateFwd(curveName,AJ2023,,,AJ2024)</f>
        <v>1.8033678501149404E-2</v>
      </c>
    </row>
    <row r="2024" spans="35:37" ht="11.25" customHeight="1" x14ac:dyDescent="0.2">
      <c r="AI2024" s="198" t="s">
        <v>135</v>
      </c>
      <c r="AJ2024" s="156">
        <f>_xll.qlCalendarAdvance("TARGET",AJ2023,AI2024,"mf")</f>
        <v>49930</v>
      </c>
      <c r="AK2024" s="201">
        <f>_xll.xlShmInterpRateFwd(curveName,AJ2024,,,AJ2025)</f>
        <v>1.8025041410112137E-2</v>
      </c>
    </row>
    <row r="2025" spans="35:37" ht="11.25" customHeight="1" x14ac:dyDescent="0.2">
      <c r="AI2025" s="198" t="s">
        <v>135</v>
      </c>
      <c r="AJ2025" s="156">
        <f>_xll.qlCalendarAdvance("TARGET",AJ2024,AI2025,"mf")</f>
        <v>49937</v>
      </c>
      <c r="AK2025" s="201">
        <f>_xll.xlShmInterpRateFwd(curveName,AJ2025,,,AJ2026)</f>
        <v>1.8016734848676191E-2</v>
      </c>
    </row>
    <row r="2026" spans="35:37" ht="11.25" customHeight="1" x14ac:dyDescent="0.2">
      <c r="AI2026" s="198" t="s">
        <v>135</v>
      </c>
      <c r="AJ2026" s="156">
        <f>_xll.qlCalendarAdvance("TARGET",AJ2025,AI2026,"mf")</f>
        <v>49944</v>
      </c>
      <c r="AK2026" s="201">
        <f>_xll.xlShmInterpRateFwd(curveName,AJ2026,,,AJ2027)</f>
        <v>1.8008760320098162E-2</v>
      </c>
    </row>
    <row r="2027" spans="35:37" ht="11.25" customHeight="1" x14ac:dyDescent="0.2">
      <c r="AI2027" s="198" t="s">
        <v>135</v>
      </c>
      <c r="AJ2027" s="156">
        <f>_xll.qlCalendarAdvance("TARGET",AJ2026,AI2027,"mf")</f>
        <v>49951</v>
      </c>
      <c r="AK2027" s="201">
        <f>_xll.xlShmInterpRateFwd(curveName,AJ2027,,,AJ2028)</f>
        <v>1.8001119327541178E-2</v>
      </c>
    </row>
    <row r="2028" spans="35:37" ht="11.25" customHeight="1" x14ac:dyDescent="0.2">
      <c r="AI2028" s="198" t="s">
        <v>135</v>
      </c>
      <c r="AJ2028" s="156">
        <f>_xll.qlCalendarAdvance("TARGET",AJ2027,AI2028,"mf")</f>
        <v>49958</v>
      </c>
      <c r="AK2028" s="201">
        <f>_xll.xlShmInterpRateFwd(curveName,AJ2028,,,AJ2029)</f>
        <v>1.7993813374272055E-2</v>
      </c>
    </row>
    <row r="2029" spans="35:37" ht="11.25" customHeight="1" x14ac:dyDescent="0.2">
      <c r="AI2029" s="198" t="s">
        <v>135</v>
      </c>
      <c r="AJ2029" s="156">
        <f>_xll.qlCalendarAdvance("TARGET",AJ2028,AI2029,"mf")</f>
        <v>49965</v>
      </c>
      <c r="AK2029" s="201">
        <f>_xll.xlShmInterpRateFwd(curveName,AJ2029,,,AJ2030)</f>
        <v>1.7986843963464522E-2</v>
      </c>
    </row>
    <row r="2030" spans="35:37" ht="11.25" customHeight="1" x14ac:dyDescent="0.2">
      <c r="AI2030" s="198" t="s">
        <v>135</v>
      </c>
      <c r="AJ2030" s="156">
        <f>_xll.qlCalendarAdvance("TARGET",AJ2029,AI2030,"mf")</f>
        <v>49972</v>
      </c>
      <c r="AK2030" s="201">
        <f>_xll.xlShmInterpRateFwd(curveName,AJ2030,,,AJ2031)</f>
        <v>1.7980212598390586E-2</v>
      </c>
    </row>
    <row r="2031" spans="35:37" ht="11.25" customHeight="1" x14ac:dyDescent="0.2">
      <c r="AI2031" s="198" t="s">
        <v>135</v>
      </c>
      <c r="AJ2031" s="156">
        <f>_xll.qlCalendarAdvance("TARGET",AJ2030,AI2031,"mf")</f>
        <v>49979</v>
      </c>
      <c r="AK2031" s="201">
        <f>_xll.xlShmInterpRateFwd(curveName,AJ2031,,,AJ2032)</f>
        <v>1.7973920782258519E-2</v>
      </c>
    </row>
    <row r="2032" spans="35:37" ht="11.25" customHeight="1" x14ac:dyDescent="0.2">
      <c r="AI2032" s="198" t="s">
        <v>135</v>
      </c>
      <c r="AJ2032" s="156">
        <f>_xll.qlCalendarAdvance("TARGET",AJ2031,AI2032,"mf")</f>
        <v>49986</v>
      </c>
      <c r="AK2032" s="201">
        <f>_xll.xlShmInterpRateFwd(curveName,AJ2032,,,AJ2033)</f>
        <v>1.7967970018323131E-2</v>
      </c>
    </row>
    <row r="2033" spans="35:37" ht="11.25" customHeight="1" x14ac:dyDescent="0.2">
      <c r="AI2033" s="198" t="s">
        <v>135</v>
      </c>
      <c r="AJ2033" s="156">
        <f>_xll.qlCalendarAdvance("TARGET",AJ2032,AI2033,"mf")</f>
        <v>49993</v>
      </c>
      <c r="AK2033" s="201">
        <f>_xll.xlShmInterpRateFwd(curveName,AJ2033,,,AJ2034)</f>
        <v>1.7962361809822219E-2</v>
      </c>
    </row>
    <row r="2034" spans="35:37" ht="11.25" customHeight="1" x14ac:dyDescent="0.2">
      <c r="AI2034" s="198" t="s">
        <v>135</v>
      </c>
      <c r="AJ2034" s="156">
        <f>_xll.qlCalendarAdvance("TARGET",AJ2033,AI2034,"mf")</f>
        <v>50000</v>
      </c>
      <c r="AK2034" s="201">
        <f>_xll.xlShmInterpRateFwd(curveName,AJ2034,,,AJ2035)</f>
        <v>1.7957097660005774E-2</v>
      </c>
    </row>
    <row r="2035" spans="35:37" ht="11.25" customHeight="1" x14ac:dyDescent="0.2">
      <c r="AI2035" s="198" t="s">
        <v>135</v>
      </c>
      <c r="AJ2035" s="156">
        <f>_xll.qlCalendarAdvance("TARGET",AJ2034,AI2035,"mf")</f>
        <v>50007</v>
      </c>
      <c r="AK2035" s="201">
        <f>_xll.xlShmInterpRateFwd(curveName,AJ2035,,,AJ2036)</f>
        <v>1.7952179072147703E-2</v>
      </c>
    </row>
    <row r="2036" spans="35:37" ht="11.25" customHeight="1" x14ac:dyDescent="0.2">
      <c r="AI2036" s="198" t="s">
        <v>135</v>
      </c>
      <c r="AJ2036" s="156">
        <f>_xll.qlCalendarAdvance("TARGET",AJ2035,AI2036,"mf")</f>
        <v>50014</v>
      </c>
      <c r="AK2036" s="201">
        <f>_xll.xlShmInterpRateFwd(curveName,AJ2036,,,AJ2037)</f>
        <v>1.7947607549499738E-2</v>
      </c>
    </row>
    <row r="2037" spans="35:37" ht="11.25" customHeight="1" x14ac:dyDescent="0.2">
      <c r="AI2037" s="198" t="s">
        <v>135</v>
      </c>
      <c r="AJ2037" s="156">
        <f>_xll.qlCalendarAdvance("TARGET",AJ2036,AI2037,"mf")</f>
        <v>50021</v>
      </c>
      <c r="AK2037" s="201">
        <f>_xll.xlShmInterpRateFwd(curveName,AJ2037,,,AJ2038)</f>
        <v>1.7943384595337956E-2</v>
      </c>
    </row>
    <row r="2038" spans="35:37" ht="11.25" customHeight="1" x14ac:dyDescent="0.2">
      <c r="AI2038" s="198" t="s">
        <v>135</v>
      </c>
      <c r="AJ2038" s="156">
        <f>_xll.qlCalendarAdvance("TARGET",AJ2037,AI2038,"mf")</f>
        <v>50028</v>
      </c>
      <c r="AK2038" s="201">
        <f>_xll.xlShmInterpRateFwd(curveName,AJ2038,,,AJ2039)</f>
        <v>1.7940065132732417E-2</v>
      </c>
    </row>
    <row r="2039" spans="35:37" ht="11.25" customHeight="1" x14ac:dyDescent="0.2">
      <c r="AI2039" s="198" t="s">
        <v>135</v>
      </c>
      <c r="AJ2039" s="156">
        <f>_xll.qlCalendarAdvance("TARGET",AJ2038,AI2039,"mf")</f>
        <v>50038</v>
      </c>
      <c r="AK2039" s="201">
        <f>_xll.xlShmInterpRateFwd(curveName,AJ2039,,,AJ2040)</f>
        <v>1.7934589271440083E-2</v>
      </c>
    </row>
    <row r="2040" spans="35:37" ht="11.25" customHeight="1" x14ac:dyDescent="0.2">
      <c r="AI2040" s="198" t="s">
        <v>135</v>
      </c>
      <c r="AJ2040" s="156">
        <f>_xll.qlCalendarAdvance("TARGET",AJ2039,AI2040,"mf")</f>
        <v>50045</v>
      </c>
      <c r="AK2040" s="201">
        <f>_xll.xlShmInterpRateFwd(curveName,AJ2040,,,AJ2041)</f>
        <v>1.7931572821915778E-2</v>
      </c>
    </row>
    <row r="2041" spans="35:37" ht="11.25" customHeight="1" x14ac:dyDescent="0.2">
      <c r="AI2041" s="198" t="s">
        <v>135</v>
      </c>
      <c r="AJ2041" s="156">
        <f>_xll.qlCalendarAdvance("TARGET",AJ2040,AI2041,"mf")</f>
        <v>50052</v>
      </c>
      <c r="AK2041" s="201">
        <f>_xll.xlShmInterpRateFwd(curveName,AJ2041,,,AJ2042)</f>
        <v>1.7928911598319778E-2</v>
      </c>
    </row>
    <row r="2042" spans="35:37" ht="11.25" customHeight="1" x14ac:dyDescent="0.2">
      <c r="AI2042" s="198" t="s">
        <v>135</v>
      </c>
      <c r="AJ2042" s="156">
        <f>_xll.qlCalendarAdvance("TARGET",AJ2041,AI2042,"mf")</f>
        <v>50059</v>
      </c>
      <c r="AK2042" s="201">
        <f>_xll.xlShmInterpRateFwd(curveName,AJ2042,,,AJ2043)</f>
        <v>1.7926607103919863E-2</v>
      </c>
    </row>
    <row r="2043" spans="35:37" ht="11.25" customHeight="1" x14ac:dyDescent="0.2">
      <c r="AI2043" s="198" t="s">
        <v>135</v>
      </c>
      <c r="AJ2043" s="156">
        <f>_xll.qlCalendarAdvance("TARGET",AJ2042,AI2043,"mf")</f>
        <v>50066</v>
      </c>
      <c r="AK2043" s="201">
        <f>_xll.xlShmInterpRateFwd(curveName,AJ2043,,,AJ2044)</f>
        <v>1.7924660842078957E-2</v>
      </c>
    </row>
    <row r="2044" spans="35:37" ht="11.25" customHeight="1" x14ac:dyDescent="0.2">
      <c r="AI2044" s="198" t="s">
        <v>135</v>
      </c>
      <c r="AJ2044" s="156">
        <f>_xll.qlCalendarAdvance("TARGET",AJ2043,AI2044,"mf")</f>
        <v>50073</v>
      </c>
      <c r="AK2044" s="201">
        <f>_xll.xlShmInterpRateFwd(curveName,AJ2044,,,AJ2045)</f>
        <v>1.792307431608739E-2</v>
      </c>
    </row>
    <row r="2045" spans="35:37" ht="11.25" customHeight="1" x14ac:dyDescent="0.2">
      <c r="AI2045" s="198" t="s">
        <v>135</v>
      </c>
      <c r="AJ2045" s="156">
        <f>_xll.qlCalendarAdvance("TARGET",AJ2044,AI2045,"mf")</f>
        <v>50080</v>
      </c>
      <c r="AK2045" s="201">
        <f>_xll.xlShmInterpRateFwd(curveName,AJ2045,,,AJ2046)</f>
        <v>1.7921849029284703E-2</v>
      </c>
    </row>
    <row r="2046" spans="35:37" ht="11.25" customHeight="1" x14ac:dyDescent="0.2">
      <c r="AI2046" s="198" t="s">
        <v>135</v>
      </c>
      <c r="AJ2046" s="156">
        <f>_xll.qlCalendarAdvance("TARGET",AJ2045,AI2046,"mf")</f>
        <v>50087</v>
      </c>
      <c r="AK2046" s="201">
        <f>_xll.xlShmInterpRateFwd(curveName,AJ2046,,,AJ2047)</f>
        <v>1.7920986485001972E-2</v>
      </c>
    </row>
    <row r="2047" spans="35:37" ht="11.25" customHeight="1" x14ac:dyDescent="0.2">
      <c r="AI2047" s="198" t="s">
        <v>135</v>
      </c>
      <c r="AJ2047" s="156">
        <f>_xll.qlCalendarAdvance("TARGET",AJ2046,AI2047,"mf")</f>
        <v>50094</v>
      </c>
      <c r="AK2047" s="201">
        <f>_xll.xlShmInterpRateFwd(curveName,AJ2047,,,AJ2048)</f>
        <v>1.7920488186608321E-2</v>
      </c>
    </row>
    <row r="2048" spans="35:37" ht="11.25" customHeight="1" x14ac:dyDescent="0.2">
      <c r="AI2048" s="198" t="s">
        <v>135</v>
      </c>
      <c r="AJ2048" s="156">
        <f>_xll.qlCalendarAdvance("TARGET",AJ2047,AI2048,"mf")</f>
        <v>50101</v>
      </c>
      <c r="AK2048" s="201">
        <f>_xll.xlShmInterpRateFwd(curveName,AJ2048,,,AJ2049)</f>
        <v>1.7920355637418478E-2</v>
      </c>
    </row>
    <row r="2049" spans="35:37" ht="11.25" customHeight="1" x14ac:dyDescent="0.2">
      <c r="AI2049" s="198" t="s">
        <v>135</v>
      </c>
      <c r="AJ2049" s="156">
        <f>_xll.qlCalendarAdvance("TARGET",AJ2048,AI2049,"mf")</f>
        <v>50108</v>
      </c>
      <c r="AK2049" s="201">
        <f>_xll.xlShmInterpRateFwd(curveName,AJ2049,,,AJ2050)</f>
        <v>1.7920590340803028E-2</v>
      </c>
    </row>
    <row r="2050" spans="35:37" ht="11.25" customHeight="1" x14ac:dyDescent="0.2">
      <c r="AI2050" s="198" t="s">
        <v>135</v>
      </c>
      <c r="AJ2050" s="156">
        <f>_xll.qlCalendarAdvance("TARGET",AJ2049,AI2050,"mf")</f>
        <v>50115</v>
      </c>
      <c r="AK2050" s="201">
        <f>_xll.xlShmInterpRateFwd(curveName,AJ2050,,,AJ2051)</f>
        <v>1.7921186659545618E-2</v>
      </c>
    </row>
    <row r="2051" spans="35:37" ht="11.25" customHeight="1" x14ac:dyDescent="0.2">
      <c r="AI2051" s="198" t="s">
        <v>135</v>
      </c>
      <c r="AJ2051" s="156">
        <f>_xll.qlCalendarAdvance("TARGET",AJ2050,AI2051,"mf")</f>
        <v>50122</v>
      </c>
      <c r="AK2051" s="201">
        <f>_xll.xlShmInterpRateFwd(curveName,AJ2051,,,AJ2052)</f>
        <v>1.7921909939177017E-2</v>
      </c>
    </row>
    <row r="2052" spans="35:37" ht="11.25" customHeight="1" x14ac:dyDescent="0.2">
      <c r="AI2052" s="198" t="s">
        <v>135</v>
      </c>
      <c r="AJ2052" s="156">
        <f>_xll.qlCalendarAdvance("TARGET",AJ2051,AI2052,"mf")</f>
        <v>50129</v>
      </c>
      <c r="AK2052" s="201">
        <f>_xll.xlShmInterpRateFwd(curveName,AJ2052,,,AJ2053)</f>
        <v>1.7922947399039241E-2</v>
      </c>
    </row>
    <row r="2053" spans="35:37" ht="11.25" customHeight="1" x14ac:dyDescent="0.2">
      <c r="AI2053" s="198" t="s">
        <v>135</v>
      </c>
      <c r="AJ2053" s="156">
        <f>_xll.qlCalendarAdvance("TARGET",AJ2052,AI2053,"mf")</f>
        <v>50137</v>
      </c>
      <c r="AK2053" s="201">
        <f>_xll.xlShmInterpRateFwd(curveName,AJ2053,,,AJ2054)</f>
        <v>1.7922908646279188E-2</v>
      </c>
    </row>
    <row r="2054" spans="35:37" ht="11.25" customHeight="1" x14ac:dyDescent="0.2">
      <c r="AI2054" s="198" t="s">
        <v>135</v>
      </c>
      <c r="AJ2054" s="156">
        <f>_xll.qlCalendarAdvance("TARGET",AJ2053,AI2054,"mf")</f>
        <v>50144</v>
      </c>
      <c r="AK2054" s="201">
        <f>_xll.xlShmInterpRateFwd(curveName,AJ2054,,,AJ2055)</f>
        <v>1.7923099323109044E-2</v>
      </c>
    </row>
    <row r="2055" spans="35:37" ht="11.25" customHeight="1" x14ac:dyDescent="0.2">
      <c r="AI2055" s="198" t="s">
        <v>135</v>
      </c>
      <c r="AJ2055" s="156">
        <f>_xll.qlCalendarAdvance("TARGET",AJ2054,AI2055,"mf")</f>
        <v>50151</v>
      </c>
      <c r="AK2055" s="201">
        <f>_xll.xlShmInterpRateFwd(curveName,AJ2055,,,AJ2056)</f>
        <v>1.7923113951883483E-2</v>
      </c>
    </row>
    <row r="2056" spans="35:37" ht="11.25" customHeight="1" x14ac:dyDescent="0.2">
      <c r="AI2056" s="198" t="s">
        <v>135</v>
      </c>
      <c r="AJ2056" s="156">
        <f>_xll.qlCalendarAdvance("TARGET",AJ2055,AI2056,"mf")</f>
        <v>50158</v>
      </c>
      <c r="AK2056" s="201">
        <f>_xll.xlShmInterpRateFwd(curveName,AJ2056,,,AJ2057)</f>
        <v>1.7922951951784394E-2</v>
      </c>
    </row>
    <row r="2057" spans="35:37" ht="11.25" customHeight="1" x14ac:dyDescent="0.2">
      <c r="AI2057" s="198" t="s">
        <v>135</v>
      </c>
      <c r="AJ2057" s="156">
        <f>_xll.qlCalendarAdvance("TARGET",AJ2056,AI2057,"mf")</f>
        <v>50165</v>
      </c>
      <c r="AK2057" s="201">
        <f>_xll.xlShmInterpRateFwd(curveName,AJ2057,,,AJ2058)</f>
        <v>1.7922612741979892E-2</v>
      </c>
    </row>
    <row r="2058" spans="35:37" ht="11.25" customHeight="1" x14ac:dyDescent="0.2">
      <c r="AI2058" s="198" t="s">
        <v>135</v>
      </c>
      <c r="AJ2058" s="156">
        <f>_xll.qlCalendarAdvance("TARGET",AJ2057,AI2058,"mf")</f>
        <v>50172</v>
      </c>
      <c r="AK2058" s="201">
        <f>_xll.xlShmInterpRateFwd(curveName,AJ2058,,,AJ2059)</f>
        <v>1.7922095741601168E-2</v>
      </c>
    </row>
    <row r="2059" spans="35:37" ht="11.25" customHeight="1" x14ac:dyDescent="0.2">
      <c r="AI2059" s="198" t="s">
        <v>135</v>
      </c>
      <c r="AJ2059" s="156">
        <f>_xll.qlCalendarAdvance("TARGET",AJ2058,AI2059,"mf")</f>
        <v>50179</v>
      </c>
      <c r="AK2059" s="201">
        <f>_xll.xlShmInterpRateFwd(curveName,AJ2059,,,AJ2060)</f>
        <v>1.7921400369869986E-2</v>
      </c>
    </row>
    <row r="2060" spans="35:37" ht="11.25" customHeight="1" x14ac:dyDescent="0.2">
      <c r="AI2060" s="198" t="s">
        <v>135</v>
      </c>
      <c r="AJ2060" s="156">
        <f>_xll.qlCalendarAdvance("TARGET",AJ2059,AI2060,"mf")</f>
        <v>50186</v>
      </c>
      <c r="AK2060" s="201">
        <f>_xll.xlShmInterpRateFwd(curveName,AJ2060,,,AJ2061)</f>
        <v>1.7920526045913338E-2</v>
      </c>
    </row>
    <row r="2061" spans="35:37" ht="11.25" customHeight="1" x14ac:dyDescent="0.2">
      <c r="AI2061" s="198" t="s">
        <v>135</v>
      </c>
      <c r="AJ2061" s="156">
        <f>_xll.qlCalendarAdvance("TARGET",AJ2060,AI2061,"mf")</f>
        <v>50193</v>
      </c>
      <c r="AK2061" s="201">
        <f>_xll.xlShmInterpRateFwd(curveName,AJ2061,,,AJ2062)</f>
        <v>1.7919472188937295E-2</v>
      </c>
    </row>
    <row r="2062" spans="35:37" ht="11.25" customHeight="1" x14ac:dyDescent="0.2">
      <c r="AI2062" s="198" t="s">
        <v>135</v>
      </c>
      <c r="AJ2062" s="156">
        <f>_xll.qlCalendarAdvance("TARGET",AJ2061,AI2062,"mf")</f>
        <v>50200</v>
      </c>
      <c r="AK2062" s="201">
        <f>_xll.xlShmInterpRateFwd(curveName,AJ2062,,,AJ2063)</f>
        <v>1.7918238218099559E-2</v>
      </c>
    </row>
    <row r="2063" spans="35:37" ht="11.25" customHeight="1" x14ac:dyDescent="0.2">
      <c r="AI2063" s="198" t="s">
        <v>135</v>
      </c>
      <c r="AJ2063" s="156">
        <f>_xll.qlCalendarAdvance("TARGET",AJ2062,AI2063,"mf")</f>
        <v>50207</v>
      </c>
      <c r="AK2063" s="201">
        <f>_xll.xlShmInterpRateFwd(curveName,AJ2063,,,AJ2064)</f>
        <v>1.7916823552590645E-2</v>
      </c>
    </row>
    <row r="2064" spans="35:37" ht="11.25" customHeight="1" x14ac:dyDescent="0.2">
      <c r="AI2064" s="198" t="s">
        <v>135</v>
      </c>
      <c r="AJ2064" s="156">
        <f>_xll.qlCalendarAdvance("TARGET",AJ2063,AI2064,"mf")</f>
        <v>50214</v>
      </c>
      <c r="AK2064" s="201">
        <f>_xll.xlShmInterpRateFwd(curveName,AJ2064,,,AJ2065)</f>
        <v>1.7915227611581777E-2</v>
      </c>
    </row>
    <row r="2065" spans="35:37" ht="11.25" customHeight="1" x14ac:dyDescent="0.2">
      <c r="AI2065" s="198" t="s">
        <v>135</v>
      </c>
      <c r="AJ2065" s="156">
        <f>_xll.qlCalendarAdvance("TARGET",AJ2064,AI2065,"mf")</f>
        <v>50221</v>
      </c>
      <c r="AK2065" s="201">
        <f>_xll.xlShmInterpRateFwd(curveName,AJ2065,,,AJ2066)</f>
        <v>1.7913449814248073E-2</v>
      </c>
    </row>
    <row r="2066" spans="35:37" ht="11.25" customHeight="1" x14ac:dyDescent="0.2">
      <c r="AI2066" s="198" t="s">
        <v>135</v>
      </c>
      <c r="AJ2066" s="156">
        <f>_xll.qlCalendarAdvance("TARGET",AJ2065,AI2066,"mf")</f>
        <v>50228</v>
      </c>
      <c r="AK2066" s="201">
        <f>_xll.xlShmInterpRateFwd(curveName,AJ2066,,,AJ2067)</f>
        <v>1.7911489579803385E-2</v>
      </c>
    </row>
    <row r="2067" spans="35:37" ht="11.25" customHeight="1" x14ac:dyDescent="0.2">
      <c r="AI2067" s="198" t="s">
        <v>135</v>
      </c>
      <c r="AJ2067" s="156">
        <f>_xll.qlCalendarAdvance("TARGET",AJ2066,AI2067,"mf")</f>
        <v>50235</v>
      </c>
      <c r="AK2067" s="201">
        <f>_xll.xlShmInterpRateFwd(curveName,AJ2067,,,AJ2068)</f>
        <v>1.7909346327390236E-2</v>
      </c>
    </row>
    <row r="2068" spans="35:37" ht="11.25" customHeight="1" x14ac:dyDescent="0.2">
      <c r="AI2068" s="198" t="s">
        <v>135</v>
      </c>
      <c r="AJ2068" s="156">
        <f>_xll.qlCalendarAdvance("TARGET",AJ2067,AI2068,"mf")</f>
        <v>50242</v>
      </c>
      <c r="AK2068" s="201">
        <f>_xll.xlShmInterpRateFwd(curveName,AJ2068,,,AJ2069)</f>
        <v>1.7907019476242084E-2</v>
      </c>
    </row>
    <row r="2069" spans="35:37" ht="11.25" customHeight="1" x14ac:dyDescent="0.2">
      <c r="AI2069" s="198" t="s">
        <v>135</v>
      </c>
      <c r="AJ2069" s="156">
        <f>_xll.qlCalendarAdvance("TARGET",AJ2068,AI2069,"mf")</f>
        <v>50249</v>
      </c>
      <c r="AK2069" s="201">
        <f>_xll.xlShmInterpRateFwd(curveName,AJ2069,,,AJ2070)</f>
        <v>1.7904508445503779E-2</v>
      </c>
    </row>
    <row r="2070" spans="35:37" ht="11.25" customHeight="1" x14ac:dyDescent="0.2">
      <c r="AI2070" s="198" t="s">
        <v>135</v>
      </c>
      <c r="AJ2070" s="156">
        <f>_xll.qlCalendarAdvance("TARGET",AJ2069,AI2070,"mf")</f>
        <v>50256</v>
      </c>
      <c r="AK2070" s="201">
        <f>_xll.xlShmInterpRateFwd(curveName,AJ2070,,,AJ2071)</f>
        <v>1.7901812654399593E-2</v>
      </c>
    </row>
    <row r="2071" spans="35:37" ht="11.25" customHeight="1" x14ac:dyDescent="0.2">
      <c r="AI2071" s="198" t="s">
        <v>135</v>
      </c>
      <c r="AJ2071" s="156">
        <f>_xll.qlCalendarAdvance("TARGET",AJ2070,AI2071,"mf")</f>
        <v>50263</v>
      </c>
      <c r="AK2071" s="201">
        <f>_xll.xlShmInterpRateFwd(curveName,AJ2071,,,AJ2072)</f>
        <v>1.7898931522117408E-2</v>
      </c>
    </row>
    <row r="2072" spans="35:37" ht="11.25" customHeight="1" x14ac:dyDescent="0.2">
      <c r="AI2072" s="198" t="s">
        <v>135</v>
      </c>
      <c r="AJ2072" s="156">
        <f>_xll.qlCalendarAdvance("TARGET",AJ2071,AI2072,"mf")</f>
        <v>50270</v>
      </c>
      <c r="AK2072" s="201">
        <f>_xll.xlShmInterpRateFwd(curveName,AJ2072,,,AJ2073)</f>
        <v>1.7895864467843511E-2</v>
      </c>
    </row>
    <row r="2073" spans="35:37" ht="11.25" customHeight="1" x14ac:dyDescent="0.2">
      <c r="AI2073" s="198" t="s">
        <v>135</v>
      </c>
      <c r="AJ2073" s="156">
        <f>_xll.qlCalendarAdvance("TARGET",AJ2072,AI2073,"mf")</f>
        <v>50277</v>
      </c>
      <c r="AK2073" s="201">
        <f>_xll.xlShmInterpRateFwd(curveName,AJ2073,,,AJ2074)</f>
        <v>1.7892610910791605E-2</v>
      </c>
    </row>
    <row r="2074" spans="35:37" ht="11.25" customHeight="1" x14ac:dyDescent="0.2">
      <c r="AI2074" s="198" t="s">
        <v>135</v>
      </c>
      <c r="AJ2074" s="156">
        <f>_xll.qlCalendarAdvance("TARGET",AJ2073,AI2074,"mf")</f>
        <v>50284</v>
      </c>
      <c r="AK2074" s="201">
        <f>_xll.xlShmInterpRateFwd(curveName,AJ2074,,,AJ2075)</f>
        <v>1.7889170270133328E-2</v>
      </c>
    </row>
    <row r="2075" spans="35:37" ht="11.25" customHeight="1" x14ac:dyDescent="0.2">
      <c r="AI2075" s="198" t="s">
        <v>135</v>
      </c>
      <c r="AJ2075" s="156">
        <f>_xll.qlCalendarAdvance("TARGET",AJ2074,AI2075,"mf")</f>
        <v>50291</v>
      </c>
      <c r="AK2075" s="201">
        <f>_xll.xlShmInterpRateFwd(curveName,AJ2075,,,AJ2076)</f>
        <v>1.7885541965114167E-2</v>
      </c>
    </row>
    <row r="2076" spans="35:37" ht="11.25" customHeight="1" x14ac:dyDescent="0.2">
      <c r="AI2076" s="198" t="s">
        <v>135</v>
      </c>
      <c r="AJ2076" s="156">
        <f>_xll.qlCalendarAdvance("TARGET",AJ2075,AI2076,"mf")</f>
        <v>50298</v>
      </c>
      <c r="AK2076" s="201">
        <f>_xll.xlShmInterpRateFwd(curveName,AJ2076,,,AJ2077)</f>
        <v>1.7881725414902856E-2</v>
      </c>
    </row>
    <row r="2077" spans="35:37" ht="11.25" customHeight="1" x14ac:dyDescent="0.2">
      <c r="AI2077" s="198" t="s">
        <v>135</v>
      </c>
      <c r="AJ2077" s="156">
        <f>_xll.qlCalendarAdvance("TARGET",AJ2076,AI2077,"mf")</f>
        <v>50305</v>
      </c>
      <c r="AK2077" s="201">
        <f>_xll.xlShmInterpRateFwd(curveName,AJ2077,,,AJ2078)</f>
        <v>1.7877720038713109E-2</v>
      </c>
    </row>
    <row r="2078" spans="35:37" ht="11.25" customHeight="1" x14ac:dyDescent="0.2">
      <c r="AI2078" s="198" t="s">
        <v>135</v>
      </c>
      <c r="AJ2078" s="156">
        <f>_xll.qlCalendarAdvance("TARGET",AJ2077,AI2078,"mf")</f>
        <v>50312</v>
      </c>
      <c r="AK2078" s="201">
        <f>_xll.xlShmInterpRateFwd(curveName,AJ2078,,,AJ2079)</f>
        <v>1.7873525255774656E-2</v>
      </c>
    </row>
    <row r="2079" spans="35:37" ht="11.25" customHeight="1" x14ac:dyDescent="0.2">
      <c r="AI2079" s="198" t="s">
        <v>135</v>
      </c>
      <c r="AJ2079" s="156">
        <f>_xll.qlCalendarAdvance("TARGET",AJ2078,AI2079,"mf")</f>
        <v>50319</v>
      </c>
      <c r="AK2079" s="201">
        <f>_xll.xlShmInterpRateFwd(curveName,AJ2079,,,AJ2080)</f>
        <v>1.7869140485275384E-2</v>
      </c>
    </row>
    <row r="2080" spans="35:37" ht="11.25" customHeight="1" x14ac:dyDescent="0.2">
      <c r="AI2080" s="198" t="s">
        <v>135</v>
      </c>
      <c r="AJ2080" s="156">
        <f>_xll.qlCalendarAdvance("TARGET",AJ2079,AI2080,"mf")</f>
        <v>50326</v>
      </c>
      <c r="AK2080" s="201">
        <f>_xll.xlShmInterpRateFwd(curveName,AJ2080,,,AJ2081)</f>
        <v>1.7864565146430894E-2</v>
      </c>
    </row>
    <row r="2081" spans="35:37" ht="11.25" customHeight="1" x14ac:dyDescent="0.2">
      <c r="AI2081" s="198" t="s">
        <v>135</v>
      </c>
      <c r="AJ2081" s="156">
        <f>_xll.qlCalendarAdvance("TARGET",AJ2080,AI2081,"mf")</f>
        <v>50333</v>
      </c>
      <c r="AK2081" s="201">
        <f>_xll.xlShmInterpRateFwd(curveName,AJ2081,,,AJ2082)</f>
        <v>1.7859798658478726E-2</v>
      </c>
    </row>
    <row r="2082" spans="35:37" ht="11.25" customHeight="1" x14ac:dyDescent="0.2">
      <c r="AI2082" s="198" t="s">
        <v>135</v>
      </c>
      <c r="AJ2082" s="156">
        <f>_xll.qlCalendarAdvance("TARGET",AJ2081,AI2082,"mf")</f>
        <v>50340</v>
      </c>
      <c r="AK2082" s="201">
        <f>_xll.xlShmInterpRateFwd(curveName,AJ2082,,,AJ2083)</f>
        <v>1.7854840440620506E-2</v>
      </c>
    </row>
    <row r="2083" spans="35:37" ht="11.25" customHeight="1" x14ac:dyDescent="0.2">
      <c r="AI2083" s="198" t="s">
        <v>135</v>
      </c>
      <c r="AJ2083" s="156">
        <f>_xll.qlCalendarAdvance("TARGET",AJ2082,AI2083,"mf")</f>
        <v>50347</v>
      </c>
      <c r="AK2083" s="201">
        <f>_xll.xlShmInterpRateFwd(curveName,AJ2083,,,AJ2084)</f>
        <v>1.7849689912074088E-2</v>
      </c>
    </row>
    <row r="2084" spans="35:37" ht="11.25" customHeight="1" x14ac:dyDescent="0.2">
      <c r="AI2084" s="198" t="s">
        <v>135</v>
      </c>
      <c r="AJ2084" s="156">
        <f>_xll.qlCalendarAdvance("TARGET",AJ2083,AI2084,"mf")</f>
        <v>50354</v>
      </c>
      <c r="AK2084" s="201">
        <f>_xll.xlShmInterpRateFwd(curveName,AJ2084,,,AJ2085)</f>
        <v>1.7844346492062048E-2</v>
      </c>
    </row>
    <row r="2085" spans="35:37" ht="11.25" customHeight="1" x14ac:dyDescent="0.2">
      <c r="AI2085" s="198" t="s">
        <v>135</v>
      </c>
      <c r="AJ2085" s="156">
        <f>_xll.qlCalendarAdvance("TARGET",AJ2084,AI2085,"mf")</f>
        <v>50361</v>
      </c>
      <c r="AK2085" s="201">
        <f>_xll.xlShmInterpRateFwd(curveName,AJ2085,,,AJ2086)</f>
        <v>1.7838809599829079E-2</v>
      </c>
    </row>
    <row r="2086" spans="35:37" ht="11.25" customHeight="1" x14ac:dyDescent="0.2">
      <c r="AI2086" s="198" t="s">
        <v>135</v>
      </c>
      <c r="AJ2086" s="156">
        <f>_xll.qlCalendarAdvance("TARGET",AJ2085,AI2086,"mf")</f>
        <v>50368</v>
      </c>
      <c r="AK2086" s="201">
        <f>_xll.xlShmInterpRateFwd(curveName,AJ2086,,,AJ2087)</f>
        <v>1.783307865457253E-2</v>
      </c>
    </row>
    <row r="2087" spans="35:37" ht="11.25" customHeight="1" x14ac:dyDescent="0.2">
      <c r="AI2087" s="198" t="s">
        <v>135</v>
      </c>
      <c r="AJ2087" s="156">
        <f>_xll.qlCalendarAdvance("TARGET",AJ2086,AI2087,"mf")</f>
        <v>50375</v>
      </c>
      <c r="AK2087" s="201">
        <f>_xll.xlShmInterpRateFwd(curveName,AJ2087,,,AJ2088)</f>
        <v>1.7827153075552511E-2</v>
      </c>
    </row>
    <row r="2088" spans="35:37" ht="11.25" customHeight="1" x14ac:dyDescent="0.2">
      <c r="AI2088" s="198" t="s">
        <v>135</v>
      </c>
      <c r="AJ2088" s="156">
        <f>_xll.qlCalendarAdvance("TARGET",AJ2087,AI2088,"mf")</f>
        <v>50382</v>
      </c>
      <c r="AK2088" s="201">
        <f>_xll.xlShmInterpRateFwd(curveName,AJ2088,,,AJ2089)</f>
        <v>1.7821032281987673E-2</v>
      </c>
    </row>
    <row r="2089" spans="35:37" ht="11.25" customHeight="1" x14ac:dyDescent="0.2">
      <c r="AI2089" s="198" t="s">
        <v>135</v>
      </c>
      <c r="AJ2089" s="156">
        <f>_xll.qlCalendarAdvance("TARGET",AJ2088,AI2089,"mf")</f>
        <v>50389</v>
      </c>
      <c r="AK2089" s="201">
        <f>_xll.xlShmInterpRateFwd(curveName,AJ2089,,,AJ2090)</f>
        <v>1.7814715693101574E-2</v>
      </c>
    </row>
    <row r="2090" spans="35:37" ht="11.25" customHeight="1" x14ac:dyDescent="0.2">
      <c r="AI2090" s="198" t="s">
        <v>135</v>
      </c>
      <c r="AJ2090" s="156">
        <f>_xll.qlCalendarAdvance("TARGET",AJ2089,AI2090,"mf")</f>
        <v>50396</v>
      </c>
      <c r="AK2090" s="201">
        <f>_xll.xlShmInterpRateFwd(curveName,AJ2090,,,AJ2091)</f>
        <v>1.7808202728151711E-2</v>
      </c>
    </row>
    <row r="2091" spans="35:37" ht="11.25" customHeight="1" x14ac:dyDescent="0.2">
      <c r="AI2091" s="198" t="s">
        <v>135</v>
      </c>
      <c r="AJ2091" s="156">
        <f>_xll.qlCalendarAdvance("TARGET",AJ2090,AI2091,"mf")</f>
        <v>50403</v>
      </c>
      <c r="AK2091" s="201">
        <f>_xll.xlShmInterpRateFwd(curveName,AJ2091,,,AJ2092)</f>
        <v>1.7801492806377415E-2</v>
      </c>
    </row>
    <row r="2092" spans="35:37" ht="11.25" customHeight="1" x14ac:dyDescent="0.2">
      <c r="AI2092" s="198" t="s">
        <v>135</v>
      </c>
      <c r="AJ2092" s="156">
        <f>_xll.qlCalendarAdvance("TARGET",AJ2091,AI2092,"mf")</f>
        <v>50410</v>
      </c>
      <c r="AK2092" s="201">
        <f>_xll.xlShmInterpRateFwd(curveName,AJ2092,,,AJ2093)</f>
        <v>1.7794585346999896E-2</v>
      </c>
    </row>
    <row r="2093" spans="35:37" ht="11.25" customHeight="1" x14ac:dyDescent="0.2">
      <c r="AI2093" s="198" t="s">
        <v>135</v>
      </c>
      <c r="AJ2093" s="156">
        <f>_xll.qlCalendarAdvance("TARGET",AJ2092,AI2093,"mf")</f>
        <v>50417</v>
      </c>
      <c r="AK2093" s="201">
        <f>_xll.xlShmInterpRateFwd(curveName,AJ2093,,,AJ2094)</f>
        <v>1.7787479769291795E-2</v>
      </c>
    </row>
    <row r="2094" spans="35:37" ht="11.25" customHeight="1" x14ac:dyDescent="0.2">
      <c r="AI2094" s="198" t="s">
        <v>135</v>
      </c>
      <c r="AJ2094" s="156">
        <f>_xll.qlCalendarAdvance("TARGET",AJ2093,AI2094,"mf")</f>
        <v>50424</v>
      </c>
      <c r="AK2094" s="201">
        <f>_xll.xlShmInterpRateFwd(curveName,AJ2094,,,AJ2095)</f>
        <v>1.7780175492472971E-2</v>
      </c>
    </row>
    <row r="2095" spans="35:37" ht="11.25" customHeight="1" x14ac:dyDescent="0.2">
      <c r="AI2095" s="198" t="s">
        <v>135</v>
      </c>
      <c r="AJ2095" s="156">
        <f>_xll.qlCalendarAdvance("TARGET",AJ2094,AI2095,"mf")</f>
        <v>50431</v>
      </c>
      <c r="AK2095" s="201">
        <f>_xll.xlShmInterpRateFwd(curveName,AJ2095,,,AJ2096)</f>
        <v>1.7772671935832197E-2</v>
      </c>
    </row>
    <row r="2096" spans="35:37" ht="11.25" customHeight="1" x14ac:dyDescent="0.2">
      <c r="AI2096" s="198" t="s">
        <v>135</v>
      </c>
      <c r="AJ2096" s="156">
        <f>_xll.qlCalendarAdvance("TARGET",AJ2095,AI2096,"mf")</f>
        <v>50438</v>
      </c>
      <c r="AK2096" s="201">
        <f>_xll.xlShmInterpRateFwd(curveName,AJ2096,,,AJ2097)</f>
        <v>1.7764968518564975E-2</v>
      </c>
    </row>
    <row r="2097" spans="35:37" ht="11.25" customHeight="1" x14ac:dyDescent="0.2">
      <c r="AI2097" s="198" t="s">
        <v>135</v>
      </c>
      <c r="AJ2097" s="156">
        <f>_xll.qlCalendarAdvance("TARGET",AJ2096,AI2097,"mf")</f>
        <v>50445</v>
      </c>
      <c r="AK2097" s="201">
        <f>_xll.xlShmInterpRateFwd(curveName,AJ2097,,,AJ2098)</f>
        <v>1.7757064659987946E-2</v>
      </c>
    </row>
    <row r="2098" spans="35:37" ht="11.25" customHeight="1" x14ac:dyDescent="0.2">
      <c r="AI2098" s="198" t="s">
        <v>135</v>
      </c>
      <c r="AJ2098" s="156">
        <f>_xll.qlCalendarAdvance("TARGET",AJ2097,AI2098,"mf")</f>
        <v>50452</v>
      </c>
      <c r="AK2098" s="201">
        <f>_xll.xlShmInterpRateFwd(curveName,AJ2098,,,AJ2099)</f>
        <v>1.7748959779318799E-2</v>
      </c>
    </row>
    <row r="2099" spans="35:37" ht="11.25" customHeight="1" x14ac:dyDescent="0.2">
      <c r="AI2099" s="198" t="s">
        <v>135</v>
      </c>
      <c r="AJ2099" s="156">
        <f>_xll.qlCalendarAdvance("TARGET",AJ2098,AI2099,"mf")</f>
        <v>50459</v>
      </c>
      <c r="AK2099" s="201">
        <f>_xll.xlShmInterpRateFwd(curveName,AJ2099,,,AJ2100)</f>
        <v>1.7740653295844299E-2</v>
      </c>
    </row>
    <row r="2100" spans="35:37" ht="11.25" customHeight="1" x14ac:dyDescent="0.2">
      <c r="AI2100" s="198" t="s">
        <v>135</v>
      </c>
      <c r="AJ2100" s="156">
        <f>_xll.qlCalendarAdvance("TARGET",AJ2099,AI2100,"mf")</f>
        <v>50466</v>
      </c>
      <c r="AK2100" s="201">
        <f>_xll.xlShmInterpRateFwd(curveName,AJ2100,,,AJ2101)</f>
        <v>1.7732144628798699E-2</v>
      </c>
    </row>
    <row r="2101" spans="35:37" ht="11.25" customHeight="1" x14ac:dyDescent="0.2">
      <c r="AI2101" s="198" t="s">
        <v>135</v>
      </c>
      <c r="AJ2101" s="156">
        <f>_xll.qlCalendarAdvance("TARGET",AJ2100,AI2101,"mf")</f>
        <v>50473</v>
      </c>
      <c r="AK2101" s="201">
        <f>_xll.xlShmInterpRateFwd(curveName,AJ2101,,,AJ2102)</f>
        <v>1.7723433197468039E-2</v>
      </c>
    </row>
    <row r="2102" spans="35:37" ht="11.25" customHeight="1" x14ac:dyDescent="0.2">
      <c r="AI2102" s="198" t="s">
        <v>135</v>
      </c>
      <c r="AJ2102" s="156">
        <f>_xll.qlCalendarAdvance("TARGET",AJ2101,AI2102,"mf")</f>
        <v>50480</v>
      </c>
      <c r="AK2102" s="201">
        <f>_xll.xlShmInterpRateFwd(curveName,AJ2102,,,AJ2103)</f>
        <v>1.7714518539957341E-2</v>
      </c>
    </row>
    <row r="2103" spans="35:37" ht="11.25" customHeight="1" x14ac:dyDescent="0.2">
      <c r="AI2103" s="198" t="s">
        <v>135</v>
      </c>
      <c r="AJ2103" s="156">
        <f>_xll.qlCalendarAdvance("TARGET",AJ2102,AI2103,"mf")</f>
        <v>50487</v>
      </c>
      <c r="AK2103" s="201">
        <f>_xll.xlShmInterpRateFwd(curveName,AJ2103,,,AJ2104)</f>
        <v>1.7705460498064325E-2</v>
      </c>
    </row>
    <row r="2104" spans="35:37" ht="11.25" customHeight="1" x14ac:dyDescent="0.2">
      <c r="AI2104" s="198" t="s">
        <v>135</v>
      </c>
      <c r="AJ2104" s="156">
        <f>_xll.qlCalendarAdvance("TARGET",AJ2103,AI2104,"mf")</f>
        <v>50494</v>
      </c>
      <c r="AK2104" s="201">
        <f>_xll.xlShmInterpRateFwd(curveName,AJ2104,,,AJ2105)</f>
        <v>1.7696417404659361E-2</v>
      </c>
    </row>
    <row r="2105" spans="35:37" ht="11.25" customHeight="1" x14ac:dyDescent="0.2">
      <c r="AI2105" s="198" t="s">
        <v>135</v>
      </c>
      <c r="AJ2105" s="156">
        <f>_xll.qlCalendarAdvance("TARGET",AJ2104,AI2105,"mf")</f>
        <v>50501</v>
      </c>
      <c r="AK2105" s="201">
        <f>_xll.xlShmInterpRateFwd(curveName,AJ2105,,,AJ2106)</f>
        <v>1.76874152153032E-2</v>
      </c>
    </row>
    <row r="2106" spans="35:37" ht="11.25" customHeight="1" x14ac:dyDescent="0.2">
      <c r="AI2106" s="198" t="s">
        <v>135</v>
      </c>
      <c r="AJ2106" s="156">
        <f>_xll.qlCalendarAdvance("TARGET",AJ2105,AI2106,"mf")</f>
        <v>50508</v>
      </c>
      <c r="AK2106" s="201">
        <f>_xll.xlShmInterpRateFwd(curveName,AJ2106,,,AJ2107)</f>
        <v>1.7678454241121595E-2</v>
      </c>
    </row>
    <row r="2107" spans="35:37" ht="11.25" customHeight="1" x14ac:dyDescent="0.2">
      <c r="AI2107" s="198" t="s">
        <v>135</v>
      </c>
      <c r="AJ2107" s="156">
        <f>_xll.qlCalendarAdvance("TARGET",AJ2106,AI2107,"mf")</f>
        <v>50515</v>
      </c>
      <c r="AK2107" s="201">
        <f>_xll.xlShmInterpRateFwd(curveName,AJ2107,,,AJ2108)</f>
        <v>1.7669534793228459E-2</v>
      </c>
    </row>
    <row r="2108" spans="35:37" ht="11.25" customHeight="1" x14ac:dyDescent="0.2">
      <c r="AI2108" s="198" t="s">
        <v>135</v>
      </c>
      <c r="AJ2108" s="156">
        <f>_xll.qlCalendarAdvance("TARGET",AJ2107,AI2108,"mf")</f>
        <v>50522</v>
      </c>
      <c r="AK2108" s="201">
        <f>_xll.xlShmInterpRateFwd(curveName,AJ2108,,,AJ2109)</f>
        <v>1.7660657182731708E-2</v>
      </c>
    </row>
    <row r="2109" spans="35:37" ht="11.25" customHeight="1" x14ac:dyDescent="0.2">
      <c r="AI2109" s="198" t="s">
        <v>135</v>
      </c>
      <c r="AJ2109" s="156">
        <f>_xll.qlCalendarAdvance("TARGET",AJ2108,AI2109,"mf")</f>
        <v>50529</v>
      </c>
      <c r="AK2109" s="201">
        <f>_xll.xlShmInterpRateFwd(curveName,AJ2109,,,AJ2110)</f>
        <v>1.7651821720756401E-2</v>
      </c>
    </row>
    <row r="2110" spans="35:37" ht="11.25" customHeight="1" x14ac:dyDescent="0.2">
      <c r="AI2110" s="198" t="s">
        <v>135</v>
      </c>
      <c r="AJ2110" s="156">
        <f>_xll.qlCalendarAdvance("TARGET",AJ2109,AI2110,"mf")</f>
        <v>50536</v>
      </c>
      <c r="AK2110" s="201">
        <f>_xll.xlShmInterpRateFwd(curveName,AJ2110,,,AJ2111)</f>
        <v>1.7643028718398419E-2</v>
      </c>
    </row>
    <row r="2111" spans="35:37" ht="11.25" customHeight="1" x14ac:dyDescent="0.2">
      <c r="AI2111" s="198" t="s">
        <v>135</v>
      </c>
      <c r="AJ2111" s="156">
        <f>_xll.qlCalendarAdvance("TARGET",AJ2110,AI2111,"mf")</f>
        <v>50543</v>
      </c>
      <c r="AK2111" s="201">
        <f>_xll.xlShmInterpRateFwd(curveName,AJ2111,,,AJ2112)</f>
        <v>1.7634278486776591E-2</v>
      </c>
    </row>
    <row r="2112" spans="35:37" ht="11.25" customHeight="1" x14ac:dyDescent="0.2">
      <c r="AI2112" s="198" t="s">
        <v>135</v>
      </c>
      <c r="AJ2112" s="156">
        <f>_xll.qlCalendarAdvance("TARGET",AJ2111,AI2112,"mf")</f>
        <v>50550</v>
      </c>
      <c r="AK2112" s="201">
        <f>_xll.xlShmInterpRateFwd(curveName,AJ2112,,,AJ2113)</f>
        <v>1.7625571336992173E-2</v>
      </c>
    </row>
    <row r="2113" spans="35:37" ht="11.25" customHeight="1" x14ac:dyDescent="0.2">
      <c r="AI2113" s="198" t="s">
        <v>135</v>
      </c>
      <c r="AJ2113" s="156">
        <f>_xll.qlCalendarAdvance("TARGET",AJ2112,AI2113,"mf")</f>
        <v>50557</v>
      </c>
      <c r="AK2113" s="201">
        <f>_xll.xlShmInterpRateFwd(curveName,AJ2113,,,AJ2114)</f>
        <v>1.7616907580175173E-2</v>
      </c>
    </row>
    <row r="2114" spans="35:37" ht="11.25" customHeight="1" x14ac:dyDescent="0.2">
      <c r="AI2114" s="198" t="s">
        <v>135</v>
      </c>
      <c r="AJ2114" s="156">
        <f>_xll.qlCalendarAdvance("TARGET",AJ2113,AI2114,"mf")</f>
        <v>50564</v>
      </c>
      <c r="AK2114" s="201">
        <f>_xll.xlShmInterpRateFwd(curveName,AJ2114,,,AJ2115)</f>
        <v>1.7608287527414859E-2</v>
      </c>
    </row>
    <row r="2115" spans="35:37" ht="11.25" customHeight="1" x14ac:dyDescent="0.2">
      <c r="AI2115" s="198" t="s">
        <v>135</v>
      </c>
      <c r="AJ2115" s="156">
        <f>_xll.qlCalendarAdvance("TARGET",AJ2114,AI2115,"mf")</f>
        <v>50571</v>
      </c>
      <c r="AK2115" s="201">
        <f>_xll.xlShmInterpRateFwd(curveName,AJ2115,,,AJ2116)</f>
        <v>1.7599711489858227E-2</v>
      </c>
    </row>
    <row r="2116" spans="35:37" ht="11.25" customHeight="1" x14ac:dyDescent="0.2">
      <c r="AI2116" s="198" t="s">
        <v>135</v>
      </c>
      <c r="AJ2116" s="156">
        <f>_xll.qlCalendarAdvance("TARGET",AJ2115,AI2116,"mf")</f>
        <v>50578</v>
      </c>
      <c r="AK2116" s="201">
        <f>_xll.xlShmInterpRateFwd(curveName,AJ2116,,,AJ2117)</f>
        <v>1.7591179778565197E-2</v>
      </c>
    </row>
    <row r="2117" spans="35:37" ht="11.25" customHeight="1" x14ac:dyDescent="0.2">
      <c r="AI2117" s="198" t="s">
        <v>135</v>
      </c>
      <c r="AJ2117" s="156">
        <f>_xll.qlCalendarAdvance("TARGET",AJ2116,AI2117,"mf")</f>
        <v>50585</v>
      </c>
      <c r="AK2117" s="201">
        <f>_xll.xlShmInterpRateFwd(curveName,AJ2117,,,AJ2118)</f>
        <v>1.7582692704688187E-2</v>
      </c>
    </row>
    <row r="2118" spans="35:37" ht="11.25" customHeight="1" x14ac:dyDescent="0.2">
      <c r="AI2118" s="198" t="s">
        <v>135</v>
      </c>
      <c r="AJ2118" s="156">
        <f>_xll.qlCalendarAdvance("TARGET",AJ2117,AI2118,"mf")</f>
        <v>50592</v>
      </c>
      <c r="AK2118" s="201">
        <f>_xll.xlShmInterpRateFwd(curveName,AJ2118,,,AJ2119)</f>
        <v>1.7574250579315727E-2</v>
      </c>
    </row>
    <row r="2119" spans="35:37" ht="11.25" customHeight="1" x14ac:dyDescent="0.2">
      <c r="AI2119" s="198" t="s">
        <v>135</v>
      </c>
      <c r="AJ2119" s="156">
        <f>_xll.qlCalendarAdvance("TARGET",AJ2118,AI2119,"mf")</f>
        <v>50599</v>
      </c>
      <c r="AK2119" s="201">
        <f>_xll.xlShmInterpRateFwd(curveName,AJ2119,,,AJ2120)</f>
        <v>1.7565853713576718E-2</v>
      </c>
    </row>
    <row r="2120" spans="35:37" ht="11.25" customHeight="1" x14ac:dyDescent="0.2">
      <c r="AI2120" s="198" t="s">
        <v>135</v>
      </c>
      <c r="AJ2120" s="156">
        <f>_xll.qlCalendarAdvance("TARGET",AJ2119,AI2120,"mf")</f>
        <v>50606</v>
      </c>
      <c r="AK2120" s="201">
        <f>_xll.xlShmInterpRateFwd(curveName,AJ2120,,,AJ2121)</f>
        <v>1.7557502418570931E-2</v>
      </c>
    </row>
    <row r="2121" spans="35:37" ht="11.25" customHeight="1" x14ac:dyDescent="0.2">
      <c r="AI2121" s="198" t="s">
        <v>135</v>
      </c>
      <c r="AJ2121" s="156">
        <f>_xll.qlCalendarAdvance("TARGET",AJ2120,AI2121,"mf")</f>
        <v>50613</v>
      </c>
      <c r="AK2121" s="201">
        <f>_xll.xlShmInterpRateFwd(curveName,AJ2121,,,AJ2122)</f>
        <v>1.7549197005397973E-2</v>
      </c>
    </row>
    <row r="2122" spans="35:37" ht="11.25" customHeight="1" x14ac:dyDescent="0.2">
      <c r="AI2122" s="198" t="s">
        <v>135</v>
      </c>
      <c r="AJ2122" s="156">
        <f>_xll.qlCalendarAdvance("TARGET",AJ2121,AI2122,"mf")</f>
        <v>50620</v>
      </c>
      <c r="AK2122" s="201">
        <f>_xll.xlShmInterpRateFwd(curveName,AJ2122,,,AJ2123)</f>
        <v>1.7540937785192071E-2</v>
      </c>
    </row>
    <row r="2123" spans="35:37" ht="11.25" customHeight="1" x14ac:dyDescent="0.2">
      <c r="AI2123" s="198" t="s">
        <v>135</v>
      </c>
      <c r="AJ2123" s="156">
        <f>_xll.qlCalendarAdvance("TARGET",AJ2122,AI2123,"mf")</f>
        <v>50627</v>
      </c>
      <c r="AK2123" s="201">
        <f>_xll.xlShmInterpRateFwd(curveName,AJ2123,,,AJ2124)</f>
        <v>1.7532725069046722E-2</v>
      </c>
    </row>
    <row r="2124" spans="35:37" ht="11.25" customHeight="1" x14ac:dyDescent="0.2">
      <c r="AI2124" s="198" t="s">
        <v>135</v>
      </c>
      <c r="AJ2124" s="156">
        <f>_xll.qlCalendarAdvance("TARGET",AJ2123,AI2124,"mf")</f>
        <v>50634</v>
      </c>
      <c r="AK2124" s="201">
        <f>_xll.xlShmInterpRateFwd(curveName,AJ2124,,,AJ2125)</f>
        <v>1.7524559168078477E-2</v>
      </c>
    </row>
    <row r="2125" spans="35:37" ht="11.25" customHeight="1" x14ac:dyDescent="0.2">
      <c r="AI2125" s="198" t="s">
        <v>135</v>
      </c>
      <c r="AJ2125" s="156">
        <f>_xll.qlCalendarAdvance("TARGET",AJ2124,AI2125,"mf")</f>
        <v>50641</v>
      </c>
      <c r="AK2125" s="201">
        <f>_xll.xlShmInterpRateFwd(curveName,AJ2125,,,AJ2126)</f>
        <v>1.751644039339215E-2</v>
      </c>
    </row>
    <row r="2126" spans="35:37" ht="11.25" customHeight="1" x14ac:dyDescent="0.2">
      <c r="AI2126" s="198" t="s">
        <v>135</v>
      </c>
      <c r="AJ2126" s="156">
        <f>_xll.qlCalendarAdvance("TARGET",AJ2125,AI2126,"mf")</f>
        <v>50648</v>
      </c>
      <c r="AK2126" s="201">
        <f>_xll.xlShmInterpRateFwd(curveName,AJ2126,,,AJ2127)</f>
        <v>1.7508369056115594E-2</v>
      </c>
    </row>
    <row r="2127" spans="35:37" ht="11.25" customHeight="1" x14ac:dyDescent="0.2">
      <c r="AI2127" s="198" t="s">
        <v>135</v>
      </c>
      <c r="AJ2127" s="156">
        <f>_xll.qlCalendarAdvance("TARGET",AJ2126,AI2127,"mf")</f>
        <v>50655</v>
      </c>
      <c r="AK2127" s="201">
        <f>_xll.xlShmInterpRateFwd(curveName,AJ2127,,,AJ2128)</f>
        <v>1.750034546734178E-2</v>
      </c>
    </row>
    <row r="2128" spans="35:37" ht="11.25" customHeight="1" x14ac:dyDescent="0.2">
      <c r="AI2128" s="198" t="s">
        <v>135</v>
      </c>
      <c r="AJ2128" s="156">
        <f>_xll.qlCalendarAdvance("TARGET",AJ2127,AI2128,"mf")</f>
        <v>50662</v>
      </c>
      <c r="AK2128" s="201">
        <f>_xll.xlShmInterpRateFwd(curveName,AJ2128,,,AJ2129)</f>
        <v>1.7492369938175142E-2</v>
      </c>
    </row>
    <row r="2129" spans="35:37" ht="11.25" customHeight="1" x14ac:dyDescent="0.2">
      <c r="AI2129" s="198" t="s">
        <v>135</v>
      </c>
      <c r="AJ2129" s="156">
        <f>_xll.qlCalendarAdvance("TARGET",AJ2128,AI2129,"mf")</f>
        <v>50669</v>
      </c>
      <c r="AK2129" s="201">
        <f>_xll.xlShmInterpRateFwd(curveName,AJ2129,,,AJ2130)</f>
        <v>1.7484442779743169E-2</v>
      </c>
    </row>
    <row r="2130" spans="35:37" ht="11.25" customHeight="1" x14ac:dyDescent="0.2">
      <c r="AI2130" s="198" t="s">
        <v>135</v>
      </c>
      <c r="AJ2130" s="156">
        <f>_xll.qlCalendarAdvance("TARGET",AJ2129,AI2130,"mf")</f>
        <v>50676</v>
      </c>
      <c r="AK2130" s="201">
        <f>_xll.xlShmInterpRateFwd(curveName,AJ2130,,,AJ2131)</f>
        <v>1.7476564303150071E-2</v>
      </c>
    </row>
    <row r="2131" spans="35:37" ht="11.25" customHeight="1" x14ac:dyDescent="0.2">
      <c r="AI2131" s="198" t="s">
        <v>135</v>
      </c>
      <c r="AJ2131" s="156">
        <f>_xll.qlCalendarAdvance("TARGET",AJ2130,AI2131,"mf")</f>
        <v>50683</v>
      </c>
      <c r="AK2131" s="201">
        <f>_xll.xlShmInterpRateFwd(curveName,AJ2131,,,AJ2132)</f>
        <v>1.7468734819505741E-2</v>
      </c>
    </row>
    <row r="2132" spans="35:37" ht="11.25" customHeight="1" x14ac:dyDescent="0.2">
      <c r="AI2132" s="198" t="s">
        <v>135</v>
      </c>
      <c r="AJ2132" s="156">
        <f>_xll.qlCalendarAdvance("TARGET",AJ2131,AI2132,"mf")</f>
        <v>50690</v>
      </c>
      <c r="AK2132" s="201">
        <f>_xll.xlShmInterpRateFwd(curveName,AJ2132,,,AJ2133)</f>
        <v>1.7460954639902597E-2</v>
      </c>
    </row>
    <row r="2133" spans="35:37" ht="11.25" customHeight="1" x14ac:dyDescent="0.2">
      <c r="AI2133" s="198" t="s">
        <v>135</v>
      </c>
      <c r="AJ2133" s="156">
        <f>_xll.qlCalendarAdvance("TARGET",AJ2132,AI2133,"mf")</f>
        <v>50697</v>
      </c>
      <c r="AK2133" s="201">
        <f>_xll.xlShmInterpRateFwd(curveName,AJ2133,,,AJ2134)</f>
        <v>1.7453224075485104E-2</v>
      </c>
    </row>
    <row r="2134" spans="35:37" ht="11.25" customHeight="1" x14ac:dyDescent="0.2">
      <c r="AI2134" s="198" t="s">
        <v>135</v>
      </c>
      <c r="AJ2134" s="156">
        <f>_xll.qlCalendarAdvance("TARGET",AJ2133,AI2134,"mf")</f>
        <v>50704</v>
      </c>
      <c r="AK2134" s="201">
        <f>_xll.xlShmInterpRateFwd(curveName,AJ2134,,,AJ2135)</f>
        <v>1.7445543437333913E-2</v>
      </c>
    </row>
    <row r="2135" spans="35:37" ht="11.25" customHeight="1" x14ac:dyDescent="0.2">
      <c r="AI2135" s="198" t="s">
        <v>135</v>
      </c>
      <c r="AJ2135" s="156">
        <f>_xll.qlCalendarAdvance("TARGET",AJ2134,AI2135,"mf")</f>
        <v>50711</v>
      </c>
      <c r="AK2135" s="201">
        <f>_xll.xlShmInterpRateFwd(curveName,AJ2135,,,AJ2136)</f>
        <v>1.743791303658173E-2</v>
      </c>
    </row>
    <row r="2136" spans="35:37" ht="11.25" customHeight="1" x14ac:dyDescent="0.2">
      <c r="AI2136" s="198" t="s">
        <v>135</v>
      </c>
      <c r="AJ2136" s="156">
        <f>_xll.qlCalendarAdvance("TARGET",AJ2135,AI2136,"mf")</f>
        <v>50718</v>
      </c>
      <c r="AK2136" s="201">
        <f>_xll.xlShmInterpRateFwd(curveName,AJ2136,,,AJ2137)</f>
        <v>1.7430333184309057E-2</v>
      </c>
    </row>
    <row r="2137" spans="35:37" ht="11.25" customHeight="1" x14ac:dyDescent="0.2">
      <c r="AI2137" s="198" t="s">
        <v>135</v>
      </c>
      <c r="AJ2137" s="156">
        <f>_xll.qlCalendarAdvance("TARGET",AJ2136,AI2137,"mf")</f>
        <v>50725</v>
      </c>
      <c r="AK2137" s="201">
        <f>_xll.xlShmInterpRateFwd(curveName,AJ2137,,,AJ2138)</f>
        <v>1.7422804191654245E-2</v>
      </c>
    </row>
    <row r="2138" spans="35:37" ht="11.25" customHeight="1" x14ac:dyDescent="0.2">
      <c r="AI2138" s="198" t="s">
        <v>135</v>
      </c>
      <c r="AJ2138" s="156">
        <f>_xll.qlCalendarAdvance("TARGET",AJ2137,AI2138,"mf")</f>
        <v>50732</v>
      </c>
      <c r="AK2138" s="201">
        <f>_xll.xlShmInterpRateFwd(curveName,AJ2138,,,AJ2139)</f>
        <v>1.7415326369720836E-2</v>
      </c>
    </row>
    <row r="2139" spans="35:37" ht="11.25" customHeight="1" x14ac:dyDescent="0.2">
      <c r="AI2139" s="198" t="s">
        <v>135</v>
      </c>
      <c r="AJ2139" s="156">
        <f>_xll.qlCalendarAdvance("TARGET",AJ2138,AI2139,"mf")</f>
        <v>50739</v>
      </c>
      <c r="AK2139" s="201">
        <f>_xll.xlShmInterpRateFwd(curveName,AJ2139,,,AJ2140)</f>
        <v>1.7407900029589137E-2</v>
      </c>
    </row>
    <row r="2140" spans="35:37" ht="11.25" customHeight="1" x14ac:dyDescent="0.2">
      <c r="AI2140" s="198" t="s">
        <v>135</v>
      </c>
      <c r="AJ2140" s="156">
        <f>_xll.qlCalendarAdvance("TARGET",AJ2139,AI2140,"mf")</f>
        <v>50746</v>
      </c>
      <c r="AK2140" s="201">
        <f>_xll.xlShmInterpRateFwd(curveName,AJ2140,,,AJ2141)</f>
        <v>1.7400525482408918E-2</v>
      </c>
    </row>
    <row r="2141" spans="35:37" ht="11.25" customHeight="1" x14ac:dyDescent="0.2">
      <c r="AI2141" s="198" t="s">
        <v>135</v>
      </c>
      <c r="AJ2141" s="156">
        <f>_xll.qlCalendarAdvance("TARGET",AJ2140,AI2141,"mf")</f>
        <v>50753</v>
      </c>
      <c r="AK2141" s="201">
        <f>_xll.xlShmInterpRateFwd(curveName,AJ2141,,,AJ2142)</f>
        <v>1.7393203039277771E-2</v>
      </c>
    </row>
    <row r="2142" spans="35:37" ht="11.25" customHeight="1" x14ac:dyDescent="0.2">
      <c r="AI2142" s="198" t="s">
        <v>135</v>
      </c>
      <c r="AJ2142" s="156">
        <f>_xll.qlCalendarAdvance("TARGET",AJ2141,AI2142,"mf")</f>
        <v>50760</v>
      </c>
      <c r="AK2142" s="201">
        <f>_xll.xlShmInterpRateFwd(curveName,AJ2142,,,AJ2143)</f>
        <v>1.7385933011293254E-2</v>
      </c>
    </row>
    <row r="2143" spans="35:37" ht="11.25" customHeight="1" x14ac:dyDescent="0.2">
      <c r="AI2143" s="198" t="s">
        <v>135</v>
      </c>
      <c r="AJ2143" s="156">
        <f>_xll.qlCalendarAdvance("TARGET",AJ2142,AI2143,"mf")</f>
        <v>50767</v>
      </c>
      <c r="AK2143" s="201">
        <f>_xll.xlShmInterpRateFwd(curveName,AJ2143,,,AJ2144)</f>
        <v>1.7378715709576054E-2</v>
      </c>
    </row>
    <row r="2144" spans="35:37" ht="11.25" customHeight="1" x14ac:dyDescent="0.2">
      <c r="AI2144" s="198" t="s">
        <v>135</v>
      </c>
      <c r="AJ2144" s="156">
        <f>_xll.qlCalendarAdvance("TARGET",AJ2143,AI2144,"mf")</f>
        <v>50774</v>
      </c>
      <c r="AK2144" s="201">
        <f>_xll.xlShmInterpRateFwd(curveName,AJ2144,,,AJ2145)</f>
        <v>1.7371551445229456E-2</v>
      </c>
    </row>
    <row r="2145" spans="35:37" ht="11.25" customHeight="1" x14ac:dyDescent="0.2">
      <c r="AI2145" s="198" t="s">
        <v>135</v>
      </c>
      <c r="AJ2145" s="156">
        <f>_xll.qlCalendarAdvance("TARGET",AJ2144,AI2145,"mf")</f>
        <v>50781</v>
      </c>
      <c r="AK2145" s="201">
        <f>_xll.xlShmInterpRateFwd(curveName,AJ2145,,,AJ2146)</f>
        <v>1.7364440529368322E-2</v>
      </c>
    </row>
    <row r="2146" spans="35:37" ht="11.25" customHeight="1" x14ac:dyDescent="0.2">
      <c r="AI2146" s="198" t="s">
        <v>135</v>
      </c>
      <c r="AJ2146" s="156">
        <f>_xll.qlCalendarAdvance("TARGET",AJ2145,AI2146,"mf")</f>
        <v>50788</v>
      </c>
      <c r="AK2146" s="201">
        <f>_xll.xlShmInterpRateFwd(curveName,AJ2146,,,AJ2147)</f>
        <v>1.7357383273095904E-2</v>
      </c>
    </row>
    <row r="2147" spans="35:37" ht="11.25" customHeight="1" x14ac:dyDescent="0.2">
      <c r="AI2147" s="198" t="s">
        <v>135</v>
      </c>
      <c r="AJ2147" s="156">
        <f>_xll.qlCalendarAdvance("TARGET",AJ2146,AI2147,"mf")</f>
        <v>50795</v>
      </c>
      <c r="AK2147" s="201">
        <f>_xll.xlShmInterpRateFwd(curveName,AJ2147,,,AJ2148)</f>
        <v>1.7350379987532829E-2</v>
      </c>
    </row>
    <row r="2148" spans="35:37" ht="11.25" customHeight="1" x14ac:dyDescent="0.2">
      <c r="AI2148" s="198" t="s">
        <v>135</v>
      </c>
      <c r="AJ2148" s="156">
        <f>_xll.qlCalendarAdvance("TARGET",AJ2147,AI2148,"mf")</f>
        <v>50802</v>
      </c>
      <c r="AK2148" s="201">
        <f>_xll.xlShmInterpRateFwd(curveName,AJ2148,,,AJ2149)</f>
        <v>1.7343430983770759E-2</v>
      </c>
    </row>
    <row r="2149" spans="35:37" ht="11.25" customHeight="1" x14ac:dyDescent="0.2">
      <c r="AI2149" s="198" t="s">
        <v>135</v>
      </c>
      <c r="AJ2149" s="156">
        <f>_xll.qlCalendarAdvance("TARGET",AJ2148,AI2149,"mf")</f>
        <v>50809</v>
      </c>
      <c r="AK2149" s="201">
        <f>_xll.xlShmInterpRateFwd(curveName,AJ2149,,,AJ2150)</f>
        <v>1.7336536572947706E-2</v>
      </c>
    </row>
    <row r="2150" spans="35:37" ht="11.25" customHeight="1" x14ac:dyDescent="0.2">
      <c r="AI2150" s="198" t="s">
        <v>135</v>
      </c>
      <c r="AJ2150" s="156">
        <f>_xll.qlCalendarAdvance("TARGET",AJ2149,AI2150,"mf")</f>
        <v>50816</v>
      </c>
      <c r="AK2150" s="201">
        <f>_xll.xlShmInterpRateFwd(curveName,AJ2150,,,AJ2151)</f>
        <v>1.7329697066132178E-2</v>
      </c>
    </row>
    <row r="2151" spans="35:37" ht="11.25" customHeight="1" x14ac:dyDescent="0.2">
      <c r="AI2151" s="198" t="s">
        <v>135</v>
      </c>
      <c r="AJ2151" s="156">
        <f>_xll.qlCalendarAdvance("TARGET",AJ2150,AI2151,"mf")</f>
        <v>50823</v>
      </c>
      <c r="AK2151" s="201">
        <f>_xll.xlShmInterpRateFwd(curveName,AJ2151,,,AJ2152)</f>
        <v>1.7322912774485392E-2</v>
      </c>
    </row>
    <row r="2152" spans="35:37" ht="11.25" customHeight="1" x14ac:dyDescent="0.2">
      <c r="AI2152" s="198" t="s">
        <v>135</v>
      </c>
      <c r="AJ2152" s="156">
        <f>_xll.qlCalendarAdvance("TARGET",AJ2151,AI2152,"mf")</f>
        <v>50830</v>
      </c>
      <c r="AK2152" s="201">
        <f>_xll.xlShmInterpRateFwd(curveName,AJ2152,,,AJ2153)</f>
        <v>1.731618400906431E-2</v>
      </c>
    </row>
    <row r="2153" spans="35:37" ht="11.25" customHeight="1" x14ac:dyDescent="0.2">
      <c r="AI2153" s="198" t="s">
        <v>135</v>
      </c>
      <c r="AJ2153" s="156">
        <f>_xll.qlCalendarAdvance("TARGET",AJ2152,AI2153,"mf")</f>
        <v>50837</v>
      </c>
      <c r="AK2153" s="201">
        <f>_xll.xlShmInterpRateFwd(curveName,AJ2153,,,AJ2154)</f>
        <v>1.7309511081007044E-2</v>
      </c>
    </row>
    <row r="2154" spans="35:37" ht="11.25" customHeight="1" x14ac:dyDescent="0.2">
      <c r="AI2154" s="198" t="s">
        <v>135</v>
      </c>
      <c r="AJ2154" s="156">
        <f>_xll.qlCalendarAdvance("TARGET",AJ2153,AI2154,"mf")</f>
        <v>50844</v>
      </c>
      <c r="AK2154" s="201">
        <f>_xll.xlShmInterpRateFwd(curveName,AJ2154,,,AJ2155)</f>
        <v>1.7302894253006011E-2</v>
      </c>
    </row>
    <row r="2155" spans="35:37" ht="11.25" customHeight="1" x14ac:dyDescent="0.2">
      <c r="AI2155" s="198" t="s">
        <v>135</v>
      </c>
      <c r="AJ2155" s="156">
        <f>_xll.qlCalendarAdvance("TARGET",AJ2154,AI2155,"mf")</f>
        <v>50851</v>
      </c>
      <c r="AK2155" s="201">
        <f>_xll.xlShmInterpRateFwd(curveName,AJ2155,,,AJ2156)</f>
        <v>1.7296309216492788E-2</v>
      </c>
    </row>
    <row r="2156" spans="35:37" ht="11.25" customHeight="1" x14ac:dyDescent="0.2">
      <c r="AI2156" s="198" t="s">
        <v>135</v>
      </c>
      <c r="AJ2156" s="156">
        <f>_xll.qlCalendarAdvance("TARGET",AJ2155,AI2156,"mf")</f>
        <v>50858</v>
      </c>
      <c r="AK2156" s="201">
        <f>_xll.xlShmInterpRateFwd(curveName,AJ2156,,,AJ2157)</f>
        <v>1.7289691538599324E-2</v>
      </c>
    </row>
    <row r="2157" spans="35:37" ht="11.25" customHeight="1" x14ac:dyDescent="0.2">
      <c r="AI2157" s="198" t="s">
        <v>135</v>
      </c>
      <c r="AJ2157" s="156">
        <f>_xll.qlCalendarAdvance("TARGET",AJ2156,AI2157,"mf")</f>
        <v>50865</v>
      </c>
      <c r="AK2157" s="201">
        <f>_xll.xlShmInterpRateFwd(curveName,AJ2157,,,AJ2158)</f>
        <v>1.7283030733576014E-2</v>
      </c>
    </row>
    <row r="2158" spans="35:37" ht="11.25" customHeight="1" x14ac:dyDescent="0.2">
      <c r="AI2158" s="198" t="s">
        <v>135</v>
      </c>
      <c r="AJ2158" s="156">
        <f>_xll.qlCalendarAdvance("TARGET",AJ2157,AI2158,"mf")</f>
        <v>50872</v>
      </c>
      <c r="AK2158" s="201">
        <f>_xll.xlShmInterpRateFwd(curveName,AJ2158,,,AJ2159)</f>
        <v>1.7276326765534391E-2</v>
      </c>
    </row>
    <row r="2159" spans="35:37" ht="11.25" customHeight="1" x14ac:dyDescent="0.2">
      <c r="AI2159" s="198" t="s">
        <v>135</v>
      </c>
      <c r="AJ2159" s="156">
        <f>_xll.qlCalendarAdvance("TARGET",AJ2158,AI2159,"mf")</f>
        <v>50879</v>
      </c>
      <c r="AK2159" s="201">
        <f>_xll.xlShmInterpRateFwd(curveName,AJ2159,,,AJ2160)</f>
        <v>1.7269579598667352E-2</v>
      </c>
    </row>
    <row r="2160" spans="35:37" ht="11.25" customHeight="1" x14ac:dyDescent="0.2">
      <c r="AI2160" s="198" t="s">
        <v>135</v>
      </c>
      <c r="AJ2160" s="156">
        <f>_xll.qlCalendarAdvance("TARGET",AJ2159,AI2160,"mf")</f>
        <v>50886</v>
      </c>
      <c r="AK2160" s="201">
        <f>_xll.xlShmInterpRateFwd(curveName,AJ2160,,,AJ2161)</f>
        <v>1.7262789197075353E-2</v>
      </c>
    </row>
    <row r="2161" spans="35:37" ht="11.25" customHeight="1" x14ac:dyDescent="0.2">
      <c r="AI2161" s="198" t="s">
        <v>135</v>
      </c>
      <c r="AJ2161" s="156">
        <f>_xll.qlCalendarAdvance("TARGET",AJ2160,AI2161,"mf")</f>
        <v>50893</v>
      </c>
      <c r="AK2161" s="201">
        <f>_xll.xlShmInterpRateFwd(curveName,AJ2161,,,AJ2162)</f>
        <v>1.7255955524922817E-2</v>
      </c>
    </row>
    <row r="2162" spans="35:37" ht="11.25" customHeight="1" x14ac:dyDescent="0.2">
      <c r="AI2162" s="198" t="s">
        <v>135</v>
      </c>
      <c r="AJ2162" s="156">
        <f>_xll.qlCalendarAdvance("TARGET",AJ2161,AI2162,"mf")</f>
        <v>50900</v>
      </c>
      <c r="AK2162" s="201">
        <f>_xll.xlShmInterpRateFwd(curveName,AJ2162,,,AJ2163)</f>
        <v>1.7249078546362852E-2</v>
      </c>
    </row>
    <row r="2163" spans="35:37" ht="11.25" customHeight="1" x14ac:dyDescent="0.2">
      <c r="AI2163" s="198" t="s">
        <v>135</v>
      </c>
      <c r="AJ2163" s="156">
        <f>_xll.qlCalendarAdvance("TARGET",AJ2162,AI2163,"mf")</f>
        <v>50907</v>
      </c>
      <c r="AK2163" s="201">
        <f>_xll.xlShmInterpRateFwd(curveName,AJ2163,,,AJ2164)</f>
        <v>1.7242158225525626E-2</v>
      </c>
    </row>
    <row r="2164" spans="35:37" ht="11.25" customHeight="1" x14ac:dyDescent="0.2">
      <c r="AI2164" s="198" t="s">
        <v>135</v>
      </c>
      <c r="AJ2164" s="156">
        <f>_xll.qlCalendarAdvance("TARGET",AJ2163,AI2164,"mf")</f>
        <v>50914</v>
      </c>
      <c r="AK2164" s="201">
        <f>_xll.xlShmInterpRateFwd(curveName,AJ2164,,,AJ2165)</f>
        <v>1.7235194526582134E-2</v>
      </c>
    </row>
    <row r="2165" spans="35:37" ht="11.25" customHeight="1" x14ac:dyDescent="0.2">
      <c r="AI2165" s="198" t="s">
        <v>135</v>
      </c>
      <c r="AJ2165" s="156">
        <f>_xll.qlCalendarAdvance("TARGET",AJ2164,AI2165,"mf")</f>
        <v>50921</v>
      </c>
      <c r="AK2165" s="201">
        <f>_xll.xlShmInterpRateFwd(curveName,AJ2165,,,AJ2166)</f>
        <v>1.7228187413674642E-2</v>
      </c>
    </row>
    <row r="2166" spans="35:37" ht="11.25" customHeight="1" x14ac:dyDescent="0.2">
      <c r="AI2166" s="198" t="s">
        <v>135</v>
      </c>
      <c r="AJ2166" s="156">
        <f>_xll.qlCalendarAdvance("TARGET",AJ2165,AI2166,"mf")</f>
        <v>50928</v>
      </c>
      <c r="AK2166" s="201">
        <f>_xll.xlShmInterpRateFwd(curveName,AJ2166,,,AJ2167)</f>
        <v>1.7221136850928302E-2</v>
      </c>
    </row>
    <row r="2167" spans="35:37" ht="11.25" customHeight="1" x14ac:dyDescent="0.2">
      <c r="AI2167" s="198" t="s">
        <v>135</v>
      </c>
      <c r="AJ2167" s="156">
        <f>_xll.qlCalendarAdvance("TARGET",AJ2166,AI2167,"mf")</f>
        <v>50935</v>
      </c>
      <c r="AK2167" s="201">
        <f>_xll.xlShmInterpRateFwd(curveName,AJ2167,,,AJ2168)</f>
        <v>1.7214042802503274E-2</v>
      </c>
    </row>
    <row r="2168" spans="35:37" ht="11.25" customHeight="1" x14ac:dyDescent="0.2">
      <c r="AI2168" s="198" t="s">
        <v>135</v>
      </c>
      <c r="AJ2168" s="156">
        <f>_xll.qlCalendarAdvance("TARGET",AJ2167,AI2168,"mf")</f>
        <v>50942</v>
      </c>
      <c r="AK2168" s="201">
        <f>_xll.xlShmInterpRateFwd(curveName,AJ2168,,,AJ2169)</f>
        <v>1.7206905232565781E-2</v>
      </c>
    </row>
    <row r="2169" spans="35:37" ht="11.25" customHeight="1" x14ac:dyDescent="0.2">
      <c r="AI2169" s="198" t="s">
        <v>135</v>
      </c>
      <c r="AJ2169" s="156">
        <f>_xll.qlCalendarAdvance("TARGET",AJ2168,AI2169,"mf")</f>
        <v>50949</v>
      </c>
      <c r="AK2169" s="201">
        <f>_xll.xlShmInterpRateFwd(curveName,AJ2169,,,AJ2170)</f>
        <v>1.7199724105235938E-2</v>
      </c>
    </row>
    <row r="2170" spans="35:37" ht="11.25" customHeight="1" x14ac:dyDescent="0.2">
      <c r="AI2170" s="198" t="s">
        <v>135</v>
      </c>
      <c r="AJ2170" s="156">
        <f>_xll.qlCalendarAdvance("TARGET",AJ2169,AI2170,"mf")</f>
        <v>50956</v>
      </c>
      <c r="AK2170" s="201">
        <f>_xll.xlShmInterpRateFwd(curveName,AJ2170,,,AJ2171)</f>
        <v>1.71924993846631E-2</v>
      </c>
    </row>
    <row r="2171" spans="35:37" ht="11.25" customHeight="1" x14ac:dyDescent="0.2">
      <c r="AI2171" s="198" t="s">
        <v>135</v>
      </c>
      <c r="AJ2171" s="156">
        <f>_xll.qlCalendarAdvance("TARGET",AJ2170,AI2171,"mf")</f>
        <v>50963</v>
      </c>
      <c r="AK2171" s="201">
        <f>_xll.xlShmInterpRateFwd(curveName,AJ2171,,,AJ2172)</f>
        <v>1.7185231035025835E-2</v>
      </c>
    </row>
    <row r="2172" spans="35:37" ht="11.25" customHeight="1" x14ac:dyDescent="0.2">
      <c r="AI2172" s="198" t="s">
        <v>135</v>
      </c>
      <c r="AJ2172" s="156">
        <f>_xll.qlCalendarAdvance("TARGET",AJ2171,AI2172,"mf")</f>
        <v>50970</v>
      </c>
      <c r="AK2172" s="201">
        <f>_xll.xlShmInterpRateFwd(curveName,AJ2172,,,AJ2173)</f>
        <v>1.7177919020433464E-2</v>
      </c>
    </row>
    <row r="2173" spans="35:37" ht="11.25" customHeight="1" x14ac:dyDescent="0.2">
      <c r="AI2173" s="198" t="s">
        <v>135</v>
      </c>
      <c r="AJ2173" s="156">
        <f>_xll.qlCalendarAdvance("TARGET",AJ2172,AI2173,"mf")</f>
        <v>50977</v>
      </c>
      <c r="AK2173" s="201">
        <f>_xll.xlShmInterpRateFwd(curveName,AJ2173,,,AJ2174)</f>
        <v>1.7170563305053489E-2</v>
      </c>
    </row>
    <row r="2174" spans="35:37" ht="11.25" customHeight="1" x14ac:dyDescent="0.2">
      <c r="AI2174" s="198" t="s">
        <v>135</v>
      </c>
      <c r="AJ2174" s="156">
        <f>_xll.qlCalendarAdvance("TARGET",AJ2173,AI2174,"mf")</f>
        <v>50984</v>
      </c>
      <c r="AK2174" s="201">
        <f>_xll.xlShmInterpRateFwd(curveName,AJ2174,,,AJ2175)</f>
        <v>1.7163163853042084E-2</v>
      </c>
    </row>
    <row r="2175" spans="35:37" ht="11.25" customHeight="1" x14ac:dyDescent="0.2">
      <c r="AI2175" s="198" t="s">
        <v>135</v>
      </c>
      <c r="AJ2175" s="156">
        <f>_xll.qlCalendarAdvance("TARGET",AJ2174,AI2175,"mf")</f>
        <v>50991</v>
      </c>
      <c r="AK2175" s="201">
        <f>_xll.xlShmInterpRateFwd(curveName,AJ2175,,,AJ2176)</f>
        <v>1.7155720628520936E-2</v>
      </c>
    </row>
    <row r="2176" spans="35:37" ht="11.25" customHeight="1" x14ac:dyDescent="0.2">
      <c r="AI2176" s="198" t="s">
        <v>135</v>
      </c>
      <c r="AJ2176" s="156">
        <f>_xll.qlCalendarAdvance("TARGET",AJ2175,AI2176,"mf")</f>
        <v>50998</v>
      </c>
      <c r="AK2176" s="201">
        <f>_xll.xlShmInterpRateFwd(curveName,AJ2176,,,AJ2177)</f>
        <v>1.7148233595681496E-2</v>
      </c>
    </row>
    <row r="2177" spans="35:37" ht="11.25" customHeight="1" x14ac:dyDescent="0.2">
      <c r="AI2177" s="198" t="s">
        <v>135</v>
      </c>
      <c r="AJ2177" s="156">
        <f>_xll.qlCalendarAdvance("TARGET",AJ2176,AI2177,"mf")</f>
        <v>51005</v>
      </c>
      <c r="AK2177" s="201">
        <f>_xll.xlShmInterpRateFwd(curveName,AJ2177,,,AJ2178)</f>
        <v>1.7140702718628598E-2</v>
      </c>
    </row>
    <row r="2178" spans="35:37" ht="11.25" customHeight="1" x14ac:dyDescent="0.2">
      <c r="AI2178" s="198" t="s">
        <v>135</v>
      </c>
      <c r="AJ2178" s="156">
        <f>_xll.qlCalendarAdvance("TARGET",AJ2177,AI2178,"mf")</f>
        <v>51012</v>
      </c>
      <c r="AK2178" s="201">
        <f>_xll.xlShmInterpRateFwd(curveName,AJ2178,,,AJ2179)</f>
        <v>1.7133127961531044E-2</v>
      </c>
    </row>
    <row r="2179" spans="35:37" ht="11.25" customHeight="1" x14ac:dyDescent="0.2">
      <c r="AI2179" s="198" t="s">
        <v>135</v>
      </c>
      <c r="AJ2179" s="156">
        <f>_xll.qlCalendarAdvance("TARGET",AJ2178,AI2179,"mf")</f>
        <v>51019</v>
      </c>
      <c r="AK2179" s="201">
        <f>_xll.xlShmInterpRateFwd(curveName,AJ2179,,,AJ2180)</f>
        <v>1.712550928854633E-2</v>
      </c>
    </row>
    <row r="2180" spans="35:37" ht="11.25" customHeight="1" x14ac:dyDescent="0.2">
      <c r="AI2180" s="198" t="s">
        <v>135</v>
      </c>
      <c r="AJ2180" s="156">
        <f>_xll.qlCalendarAdvance("TARGET",AJ2179,AI2180,"mf")</f>
        <v>51026</v>
      </c>
      <c r="AK2180" s="201">
        <f>_xll.xlShmInterpRateFwd(curveName,AJ2180,,,AJ2181)</f>
        <v>1.7117846663797443E-2</v>
      </c>
    </row>
    <row r="2181" spans="35:37" ht="11.25" customHeight="1" x14ac:dyDescent="0.2">
      <c r="AI2181" s="198" t="s">
        <v>135</v>
      </c>
      <c r="AJ2181" s="156">
        <f>_xll.qlCalendarAdvance("TARGET",AJ2180,AI2181,"mf")</f>
        <v>51033</v>
      </c>
      <c r="AK2181" s="201">
        <f>_xll.xlShmInterpRateFwd(curveName,AJ2181,,,AJ2182)</f>
        <v>1.7110140051465571E-2</v>
      </c>
    </row>
    <row r="2182" spans="35:37" ht="11.25" customHeight="1" x14ac:dyDescent="0.2">
      <c r="AI2182" s="198" t="s">
        <v>135</v>
      </c>
      <c r="AJ2182" s="156">
        <f>_xll.qlCalendarAdvance("TARGET",AJ2181,AI2182,"mf")</f>
        <v>51040</v>
      </c>
      <c r="AK2182" s="201">
        <f>_xll.xlShmInterpRateFwd(curveName,AJ2182,,,AJ2183)</f>
        <v>1.7102389415674241E-2</v>
      </c>
    </row>
    <row r="2183" spans="35:37" ht="11.25" customHeight="1" x14ac:dyDescent="0.2">
      <c r="AI2183" s="198" t="s">
        <v>135</v>
      </c>
      <c r="AJ2183" s="156">
        <f>_xll.qlCalendarAdvance("TARGET",AJ2182,AI2183,"mf")</f>
        <v>51047</v>
      </c>
      <c r="AK2183" s="201">
        <f>_xll.xlShmInterpRateFwd(curveName,AJ2183,,,AJ2184)</f>
        <v>1.7094594720593579E-2</v>
      </c>
    </row>
    <row r="2184" spans="35:37" ht="11.25" customHeight="1" x14ac:dyDescent="0.2">
      <c r="AI2184" s="198" t="s">
        <v>135</v>
      </c>
      <c r="AJ2184" s="156">
        <f>_xll.qlCalendarAdvance("TARGET",AJ2183,AI2184,"mf")</f>
        <v>51054</v>
      </c>
      <c r="AK2184" s="201">
        <f>_xll.xlShmInterpRateFwd(curveName,AJ2184,,,AJ2185)</f>
        <v>1.7086755930359229E-2</v>
      </c>
    </row>
    <row r="2185" spans="35:37" ht="11.25" customHeight="1" x14ac:dyDescent="0.2">
      <c r="AI2185" s="198" t="s">
        <v>135</v>
      </c>
      <c r="AJ2185" s="156">
        <f>_xll.qlCalendarAdvance("TARGET",AJ2184,AI2185,"mf")</f>
        <v>51061</v>
      </c>
      <c r="AK2185" s="201">
        <f>_xll.xlShmInterpRateFwd(curveName,AJ2185,,,AJ2186)</f>
        <v>1.7078873009112892E-2</v>
      </c>
    </row>
    <row r="2186" spans="35:37" ht="11.25" customHeight="1" x14ac:dyDescent="0.2">
      <c r="AI2186" s="198" t="s">
        <v>135</v>
      </c>
      <c r="AJ2186" s="156">
        <f>_xll.qlCalendarAdvance("TARGET",AJ2185,AI2186,"mf")</f>
        <v>51068</v>
      </c>
      <c r="AK2186" s="201">
        <f>_xll.xlShmInterpRateFwd(curveName,AJ2186,,,AJ2187)</f>
        <v>1.7070945921025493E-2</v>
      </c>
    </row>
    <row r="2187" spans="35:37" ht="11.25" customHeight="1" x14ac:dyDescent="0.2">
      <c r="AI2187" s="198" t="s">
        <v>135</v>
      </c>
      <c r="AJ2187" s="156">
        <f>_xll.qlCalendarAdvance("TARGET",AJ2186,AI2187,"mf")</f>
        <v>51075</v>
      </c>
      <c r="AK2187" s="201">
        <f>_xll.xlShmInterpRateFwd(curveName,AJ2187,,,AJ2188)</f>
        <v>1.7062974630227684E-2</v>
      </c>
    </row>
    <row r="2188" spans="35:37" ht="11.25" customHeight="1" x14ac:dyDescent="0.2">
      <c r="AI2188" s="198" t="s">
        <v>135</v>
      </c>
      <c r="AJ2188" s="156">
        <f>_xll.qlCalendarAdvance("TARGET",AJ2187,AI2188,"mf")</f>
        <v>51082</v>
      </c>
      <c r="AK2188" s="201">
        <f>_xll.xlShmInterpRateFwd(curveName,AJ2188,,,AJ2189)</f>
        <v>1.7054959100902524E-2</v>
      </c>
    </row>
    <row r="2189" spans="35:37" ht="11.25" customHeight="1" x14ac:dyDescent="0.2">
      <c r="AI2189" s="198" t="s">
        <v>135</v>
      </c>
      <c r="AJ2189" s="156">
        <f>_xll.qlCalendarAdvance("TARGET",AJ2188,AI2189,"mf")</f>
        <v>51089</v>
      </c>
      <c r="AK2189" s="201">
        <f>_xll.xlShmInterpRateFwd(curveName,AJ2189,,,AJ2190)</f>
        <v>1.7046899297152231E-2</v>
      </c>
    </row>
    <row r="2190" spans="35:37" ht="11.25" customHeight="1" x14ac:dyDescent="0.2">
      <c r="AI2190" s="198" t="s">
        <v>135</v>
      </c>
      <c r="AJ2190" s="156">
        <f>_xll.qlCalendarAdvance("TARGET",AJ2189,AI2190,"mf")</f>
        <v>51096</v>
      </c>
      <c r="AK2190" s="201">
        <f>_xll.xlShmInterpRateFwd(curveName,AJ2190,,,AJ2191)</f>
        <v>1.7038795183166189E-2</v>
      </c>
    </row>
    <row r="2191" spans="35:37" ht="11.25" customHeight="1" x14ac:dyDescent="0.2">
      <c r="AI2191" s="198" t="s">
        <v>135</v>
      </c>
      <c r="AJ2191" s="156">
        <f>_xll.qlCalendarAdvance("TARGET",AJ2190,AI2191,"mf")</f>
        <v>51103</v>
      </c>
      <c r="AK2191" s="201">
        <f>_xll.xlShmInterpRateFwd(curveName,AJ2191,,,AJ2192)</f>
        <v>1.7030646723081921E-2</v>
      </c>
    </row>
    <row r="2192" spans="35:37" ht="11.25" customHeight="1" x14ac:dyDescent="0.2">
      <c r="AI2192" s="198" t="s">
        <v>135</v>
      </c>
      <c r="AJ2192" s="156">
        <f>_xll.qlCalendarAdvance("TARGET",AJ2191,AI2192,"mf")</f>
        <v>51110</v>
      </c>
      <c r="AK2192" s="201">
        <f>_xll.xlShmInterpRateFwd(curveName,AJ2192,,,AJ2193)</f>
        <v>1.7022453881048803E-2</v>
      </c>
    </row>
    <row r="2193" spans="35:37" ht="11.25" customHeight="1" x14ac:dyDescent="0.2">
      <c r="AI2193" s="198" t="s">
        <v>135</v>
      </c>
      <c r="AJ2193" s="156">
        <f>_xll.qlCalendarAdvance("TARGET",AJ2192,AI2193,"mf")</f>
        <v>51117</v>
      </c>
      <c r="AK2193" s="201">
        <f>_xll.xlShmInterpRateFwd(curveName,AJ2193,,,AJ2194)</f>
        <v>1.7014216621216476E-2</v>
      </c>
    </row>
    <row r="2194" spans="35:37" ht="11.25" customHeight="1" x14ac:dyDescent="0.2">
      <c r="AI2194" s="198" t="s">
        <v>135</v>
      </c>
      <c r="AJ2194" s="156">
        <f>_xll.qlCalendarAdvance("TARGET",AJ2193,AI2194,"mf")</f>
        <v>51124</v>
      </c>
      <c r="AK2194" s="201">
        <f>_xll.xlShmInterpRateFwd(curveName,AJ2194,,,AJ2195)</f>
        <v>1.7005934907734874E-2</v>
      </c>
    </row>
    <row r="2195" spans="35:37" ht="11.25" customHeight="1" x14ac:dyDescent="0.2">
      <c r="AI2195" s="198" t="s">
        <v>135</v>
      </c>
      <c r="AJ2195" s="156">
        <f>_xll.qlCalendarAdvance("TARGET",AJ2194,AI2195,"mf")</f>
        <v>51131</v>
      </c>
      <c r="AK2195" s="201">
        <f>_xll.xlShmInterpRateFwd(curveName,AJ2195,,,AJ2196)</f>
        <v>1.6997608704759967E-2</v>
      </c>
    </row>
    <row r="2196" spans="35:37" ht="11.25" customHeight="1" x14ac:dyDescent="0.2">
      <c r="AI2196" s="198" t="s">
        <v>135</v>
      </c>
      <c r="AJ2196" s="156">
        <f>_xll.qlCalendarAdvance("TARGET",AJ2195,AI2196,"mf")</f>
        <v>51138</v>
      </c>
      <c r="AK2196" s="201">
        <f>_xll.xlShmInterpRateFwd(curveName,AJ2196,,,AJ2197)</f>
        <v>1.6989237976448027E-2</v>
      </c>
    </row>
    <row r="2197" spans="35:37" ht="11.25" customHeight="1" x14ac:dyDescent="0.2">
      <c r="AI2197" s="198" t="s">
        <v>135</v>
      </c>
      <c r="AJ2197" s="156">
        <f>_xll.qlCalendarAdvance("TARGET",AJ2196,AI2197,"mf")</f>
        <v>51145</v>
      </c>
      <c r="AK2197" s="201">
        <f>_xll.xlShmInterpRateFwd(curveName,AJ2197,,,AJ2198)</f>
        <v>1.6980822686943998E-2</v>
      </c>
    </row>
    <row r="2198" spans="35:37" ht="11.25" customHeight="1" x14ac:dyDescent="0.2">
      <c r="AI2198" s="198" t="s">
        <v>135</v>
      </c>
      <c r="AJ2198" s="156">
        <f>_xll.qlCalendarAdvance("TARGET",AJ2197,AI2198,"mf")</f>
        <v>51152</v>
      </c>
      <c r="AK2198" s="201">
        <f>_xll.xlShmInterpRateFwd(curveName,AJ2198,,,AJ2199)</f>
        <v>1.6972362800387306E-2</v>
      </c>
    </row>
    <row r="2199" spans="35:37" ht="11.25" customHeight="1" x14ac:dyDescent="0.2">
      <c r="AI2199" s="198" t="s">
        <v>135</v>
      </c>
      <c r="AJ2199" s="156">
        <f>_xll.qlCalendarAdvance("TARGET",AJ2198,AI2199,"mf")</f>
        <v>51159</v>
      </c>
      <c r="AK2199" s="201">
        <f>_xll.xlShmInterpRateFwd(curveName,AJ2199,,,AJ2200)</f>
        <v>1.6963858280946622E-2</v>
      </c>
    </row>
    <row r="2200" spans="35:37" ht="11.25" customHeight="1" x14ac:dyDescent="0.2">
      <c r="AI2200" s="198" t="s">
        <v>135</v>
      </c>
      <c r="AJ2200" s="156">
        <f>_xll.qlCalendarAdvance("TARGET",AJ2199,AI2200,"mf")</f>
        <v>51166</v>
      </c>
      <c r="AK2200" s="201">
        <f>_xll.xlShmInterpRateFwd(curveName,AJ2200,,,AJ2201)</f>
        <v>1.6955309092773509E-2</v>
      </c>
    </row>
    <row r="2201" spans="35:37" ht="11.25" customHeight="1" x14ac:dyDescent="0.2">
      <c r="AI2201" s="198" t="s">
        <v>135</v>
      </c>
      <c r="AJ2201" s="156">
        <f>_xll.qlCalendarAdvance("TARGET",AJ2200,AI2201,"mf")</f>
        <v>51173</v>
      </c>
      <c r="AK2201" s="201">
        <f>_xll.xlShmInterpRateFwd(curveName,AJ2201,,,AJ2202)</f>
        <v>1.6946715200014024E-2</v>
      </c>
    </row>
    <row r="2202" spans="35:37" ht="11.25" customHeight="1" x14ac:dyDescent="0.2">
      <c r="AI2202" s="198" t="s">
        <v>135</v>
      </c>
      <c r="AJ2202" s="156">
        <f>_xll.qlCalendarAdvance("TARGET",AJ2201,AI2202,"mf")</f>
        <v>51180</v>
      </c>
      <c r="AK2202" s="201">
        <f>_xll.xlShmInterpRateFwd(curveName,AJ2202,,,AJ2203)</f>
        <v>1.6938076566831863E-2</v>
      </c>
    </row>
    <row r="2203" spans="35:37" ht="11.25" customHeight="1" x14ac:dyDescent="0.2">
      <c r="AI2203" s="198" t="s">
        <v>135</v>
      </c>
      <c r="AJ2203" s="156">
        <f>_xll.qlCalendarAdvance("TARGET",AJ2202,AI2203,"mf")</f>
        <v>51187</v>
      </c>
      <c r="AK2203" s="201">
        <f>_xll.xlShmInterpRateFwd(curveName,AJ2203,,,AJ2204)</f>
        <v>1.6929393157344669E-2</v>
      </c>
    </row>
    <row r="2204" spans="35:37" ht="11.25" customHeight="1" x14ac:dyDescent="0.2">
      <c r="AI2204" s="198" t="s">
        <v>135</v>
      </c>
      <c r="AJ2204" s="156">
        <f>_xll.qlCalendarAdvance("TARGET",AJ2203,AI2204,"mf")</f>
        <v>51194</v>
      </c>
      <c r="AK2204" s="201">
        <f>_xll.xlShmInterpRateFwd(curveName,AJ2204,,,AJ2205)</f>
        <v>1.6967022921876813E-2</v>
      </c>
    </row>
    <row r="2205" spans="35:37" ht="11.25" customHeight="1" x14ac:dyDescent="0.2">
      <c r="AI2205" s="198" t="s">
        <v>135</v>
      </c>
      <c r="AJ2205" s="156">
        <f>_xll.qlCalendarAdvance("TARGET",AJ2204,AI2205,"mf")</f>
        <v>51201</v>
      </c>
      <c r="AK2205" s="201">
        <f>_xll.xlShmInterpRateFwd(curveName,AJ2205,,,AJ2206)</f>
        <v>1.6911891866176237E-2</v>
      </c>
    </row>
    <row r="2206" spans="35:37" ht="11.25" customHeight="1" x14ac:dyDescent="0.2">
      <c r="AI2206" s="198" t="s">
        <v>135</v>
      </c>
      <c r="AJ2206" s="156">
        <f>_xll.qlCalendarAdvance("TARGET",AJ2205,AI2206,"mf")</f>
        <v>51208</v>
      </c>
      <c r="AK2206" s="201">
        <f>_xll.xlShmInterpRateFwd(curveName,AJ2206,,,AJ2207)</f>
        <v>1.6903073912766426E-2</v>
      </c>
    </row>
    <row r="2207" spans="35:37" ht="11.25" customHeight="1" x14ac:dyDescent="0.2">
      <c r="AI2207" s="198" t="s">
        <v>135</v>
      </c>
      <c r="AJ2207" s="156">
        <f>_xll.qlCalendarAdvance("TARGET",AJ2206,AI2207,"mf")</f>
        <v>51215</v>
      </c>
      <c r="AK2207" s="201">
        <f>_xll.xlShmInterpRateFwd(curveName,AJ2207,,,AJ2208)</f>
        <v>1.689422623325321E-2</v>
      </c>
    </row>
    <row r="2208" spans="35:37" ht="11.25" customHeight="1" x14ac:dyDescent="0.2">
      <c r="AI2208" s="198" t="s">
        <v>135</v>
      </c>
      <c r="AJ2208" s="156">
        <f>_xll.qlCalendarAdvance("TARGET",AJ2207,AI2208,"mf")</f>
        <v>51222</v>
      </c>
      <c r="AK2208" s="201">
        <f>_xll.xlShmInterpRateFwd(curveName,AJ2208,,,AJ2209)</f>
        <v>1.6885409667079215E-2</v>
      </c>
    </row>
    <row r="2209" spans="35:37" ht="11.25" customHeight="1" x14ac:dyDescent="0.2">
      <c r="AI2209" s="198" t="s">
        <v>135</v>
      </c>
      <c r="AJ2209" s="156">
        <f>_xll.qlCalendarAdvance("TARGET",AJ2208,AI2209,"mf")</f>
        <v>51229</v>
      </c>
      <c r="AK2209" s="201">
        <f>_xll.xlShmInterpRateFwd(curveName,AJ2209,,,AJ2210)</f>
        <v>1.6876639650097575E-2</v>
      </c>
    </row>
    <row r="2210" spans="35:37" ht="11.25" customHeight="1" x14ac:dyDescent="0.2">
      <c r="AI2210" s="198" t="s">
        <v>135</v>
      </c>
      <c r="AJ2210" s="156">
        <f>_xll.qlCalendarAdvance("TARGET",AJ2209,AI2210,"mf")</f>
        <v>51236</v>
      </c>
      <c r="AK2210" s="201">
        <f>_xll.xlShmInterpRateFwd(curveName,AJ2210,,,AJ2211)</f>
        <v>1.686791644981183E-2</v>
      </c>
    </row>
    <row r="2211" spans="35:37" ht="11.25" customHeight="1" x14ac:dyDescent="0.2">
      <c r="AI2211" s="198" t="s">
        <v>135</v>
      </c>
      <c r="AJ2211" s="156">
        <f>_xll.qlCalendarAdvance("TARGET",AJ2210,AI2211,"mf")</f>
        <v>51243</v>
      </c>
      <c r="AK2211" s="201">
        <f>_xll.xlShmInterpRateFwd(curveName,AJ2211,,,AJ2212)</f>
        <v>1.6859240333777531E-2</v>
      </c>
    </row>
    <row r="2212" spans="35:37" ht="11.25" customHeight="1" x14ac:dyDescent="0.2">
      <c r="AI2212" s="198" t="s">
        <v>135</v>
      </c>
      <c r="AJ2212" s="156">
        <f>_xll.qlCalendarAdvance("TARGET",AJ2211,AI2212,"mf")</f>
        <v>51250</v>
      </c>
      <c r="AK2212" s="201">
        <f>_xll.xlShmInterpRateFwd(curveName,AJ2212,,,AJ2213)</f>
        <v>1.6850386554789865E-2</v>
      </c>
    </row>
    <row r="2213" spans="35:37" ht="11.25" customHeight="1" x14ac:dyDescent="0.2">
      <c r="AI2213" s="198" t="s">
        <v>135</v>
      </c>
      <c r="AJ2213" s="156">
        <f>_xll.qlCalendarAdvance("TARGET",AJ2212,AI2213,"mf")</f>
        <v>51258</v>
      </c>
      <c r="AK2213" s="201">
        <f>_xll.xlShmInterpRateFwd(curveName,AJ2213,,,AJ2214)</f>
        <v>1.6840808449722137E-2</v>
      </c>
    </row>
    <row r="2214" spans="35:37" ht="11.25" customHeight="1" x14ac:dyDescent="0.2">
      <c r="AI2214" s="198" t="s">
        <v>135</v>
      </c>
      <c r="AJ2214" s="156">
        <f>_xll.qlCalendarAdvance("TARGET",AJ2213,AI2214,"mf")</f>
        <v>51265</v>
      </c>
      <c r="AK2214" s="201">
        <f>_xll.xlShmInterpRateFwd(curveName,AJ2214,,,AJ2215)</f>
        <v>1.6832282054559534E-2</v>
      </c>
    </row>
    <row r="2215" spans="35:37" ht="11.25" customHeight="1" x14ac:dyDescent="0.2">
      <c r="AI2215" s="198" t="s">
        <v>135</v>
      </c>
      <c r="AJ2215" s="156">
        <f>_xll.qlCalendarAdvance("TARGET",AJ2214,AI2215,"mf")</f>
        <v>51272</v>
      </c>
      <c r="AK2215" s="201">
        <f>_xll.xlShmInterpRateFwd(curveName,AJ2215,,,AJ2216)</f>
        <v>1.6823803852031388E-2</v>
      </c>
    </row>
    <row r="2216" spans="35:37" ht="11.25" customHeight="1" x14ac:dyDescent="0.2">
      <c r="AI2216" s="198" t="s">
        <v>135</v>
      </c>
      <c r="AJ2216" s="156">
        <f>_xll.qlCalendarAdvance("TARGET",AJ2215,AI2216,"mf")</f>
        <v>51279</v>
      </c>
      <c r="AK2216" s="201">
        <f>_xll.xlShmInterpRateFwd(curveName,AJ2216,,,AJ2217)</f>
        <v>1.6815374109710159E-2</v>
      </c>
    </row>
    <row r="2217" spans="35:37" ht="11.25" customHeight="1" x14ac:dyDescent="0.2">
      <c r="AI2217" s="198" t="s">
        <v>135</v>
      </c>
      <c r="AJ2217" s="156">
        <f>_xll.qlCalendarAdvance("TARGET",AJ2216,AI2217,"mf")</f>
        <v>51286</v>
      </c>
      <c r="AK2217" s="201">
        <f>_xll.xlShmInterpRateFwd(curveName,AJ2217,,,AJ2218)</f>
        <v>1.6806993095121889E-2</v>
      </c>
    </row>
    <row r="2218" spans="35:37" ht="11.25" customHeight="1" x14ac:dyDescent="0.2">
      <c r="AI2218" s="198" t="s">
        <v>135</v>
      </c>
      <c r="AJ2218" s="156">
        <f>_xll.qlCalendarAdvance("TARGET",AJ2217,AI2218,"mf")</f>
        <v>51293</v>
      </c>
      <c r="AK2218" s="201">
        <f>_xll.xlShmInterpRateFwd(curveName,AJ2218,,,AJ2219)</f>
        <v>1.6798661075815728E-2</v>
      </c>
    </row>
    <row r="2219" spans="35:37" ht="11.25" customHeight="1" x14ac:dyDescent="0.2">
      <c r="AI2219" s="198" t="s">
        <v>135</v>
      </c>
      <c r="AJ2219" s="156">
        <f>_xll.qlCalendarAdvance("TARGET",AJ2218,AI2219,"mf")</f>
        <v>51300</v>
      </c>
      <c r="AK2219" s="201">
        <f>_xll.xlShmInterpRateFwd(curveName,AJ2219,,,AJ2220)</f>
        <v>1.6790378319340746E-2</v>
      </c>
    </row>
    <row r="2220" spans="35:37" ht="11.25" customHeight="1" x14ac:dyDescent="0.2">
      <c r="AI2220" s="198" t="s">
        <v>135</v>
      </c>
      <c r="AJ2220" s="156">
        <f>_xll.qlCalendarAdvance("TARGET",AJ2219,AI2220,"mf")</f>
        <v>51307</v>
      </c>
      <c r="AK2220" s="201">
        <f>_xll.xlShmInterpRateFwd(curveName,AJ2220,,,AJ2221)</f>
        <v>1.6782145093228579E-2</v>
      </c>
    </row>
    <row r="2221" spans="35:37" ht="11.25" customHeight="1" x14ac:dyDescent="0.2">
      <c r="AI2221" s="198" t="s">
        <v>135</v>
      </c>
      <c r="AJ2221" s="156">
        <f>_xll.qlCalendarAdvance("TARGET",AJ2220,AI2221,"mf")</f>
        <v>51314</v>
      </c>
      <c r="AK2221" s="201">
        <f>_xll.xlShmInterpRateFwd(curveName,AJ2221,,,AJ2222)</f>
        <v>1.6773961665033983E-2</v>
      </c>
    </row>
    <row r="2222" spans="35:37" ht="11.25" customHeight="1" x14ac:dyDescent="0.2">
      <c r="AI2222" s="198" t="s">
        <v>135</v>
      </c>
      <c r="AJ2222" s="156">
        <f>_xll.qlCalendarAdvance("TARGET",AJ2221,AI2222,"mf")</f>
        <v>51321</v>
      </c>
      <c r="AK2222" s="201">
        <f>_xll.xlShmInterpRateFwd(curveName,AJ2222,,,AJ2223)</f>
        <v>1.6765828302300063E-2</v>
      </c>
    </row>
    <row r="2223" spans="35:37" ht="11.25" customHeight="1" x14ac:dyDescent="0.2">
      <c r="AI2223" s="198" t="s">
        <v>135</v>
      </c>
      <c r="AJ2223" s="156">
        <f>_xll.qlCalendarAdvance("TARGET",AJ2222,AI2223,"mf")</f>
        <v>51328</v>
      </c>
      <c r="AK2223" s="201">
        <f>_xll.xlShmInterpRateFwd(curveName,AJ2223,,,AJ2224)</f>
        <v>1.6757745272558307E-2</v>
      </c>
    </row>
    <row r="2224" spans="35:37" ht="11.25" customHeight="1" x14ac:dyDescent="0.2">
      <c r="AI2224" s="198" t="s">
        <v>135</v>
      </c>
      <c r="AJ2224" s="156">
        <f>_xll.qlCalendarAdvance("TARGET",AJ2223,AI2224,"mf")</f>
        <v>51335</v>
      </c>
      <c r="AK2224" s="201">
        <f>_xll.xlShmInterpRateFwd(curveName,AJ2224,,,AJ2225)</f>
        <v>1.674971284335753E-2</v>
      </c>
    </row>
    <row r="2225" spans="35:37" ht="11.25" customHeight="1" x14ac:dyDescent="0.2">
      <c r="AI2225" s="198" t="s">
        <v>135</v>
      </c>
      <c r="AJ2225" s="156">
        <f>_xll.qlCalendarAdvance("TARGET",AJ2224,AI2225,"mf")</f>
        <v>51342</v>
      </c>
      <c r="AK2225" s="201">
        <f>_xll.xlShmInterpRateFwd(curveName,AJ2225,,,AJ2226)</f>
        <v>1.6741731282252311E-2</v>
      </c>
    </row>
    <row r="2226" spans="35:37" ht="11.25" customHeight="1" x14ac:dyDescent="0.2">
      <c r="AI2226" s="198" t="s">
        <v>135</v>
      </c>
      <c r="AJ2226" s="156">
        <f>_xll.qlCalendarAdvance("TARGET",AJ2225,AI2226,"mf")</f>
        <v>51349</v>
      </c>
      <c r="AK2226" s="201">
        <f>_xll.xlShmInterpRateFwd(curveName,AJ2226,,,AJ2227)</f>
        <v>1.673380085677981E-2</v>
      </c>
    </row>
    <row r="2227" spans="35:37" ht="11.25" customHeight="1" x14ac:dyDescent="0.2">
      <c r="AI2227" s="198" t="s">
        <v>135</v>
      </c>
      <c r="AJ2227" s="156">
        <f>_xll.qlCalendarAdvance("TARGET",AJ2226,AI2227,"mf")</f>
        <v>51356</v>
      </c>
      <c r="AK2227" s="201">
        <f>_xll.xlShmInterpRateFwd(curveName,AJ2227,,,AJ2228)</f>
        <v>1.6725921834459791E-2</v>
      </c>
    </row>
    <row r="2228" spans="35:37" ht="11.25" customHeight="1" x14ac:dyDescent="0.2">
      <c r="AI2228" s="198" t="s">
        <v>135</v>
      </c>
      <c r="AJ2228" s="156">
        <f>_xll.qlCalendarAdvance("TARGET",AJ2227,AI2228,"mf")</f>
        <v>51363</v>
      </c>
      <c r="AK2228" s="201">
        <f>_xll.xlShmInterpRateFwd(curveName,AJ2228,,,AJ2229)</f>
        <v>1.6718094482887299E-2</v>
      </c>
    </row>
    <row r="2229" spans="35:37" ht="11.25" customHeight="1" x14ac:dyDescent="0.2">
      <c r="AI2229" s="198" t="s">
        <v>135</v>
      </c>
      <c r="AJ2229" s="156">
        <f>_xll.qlCalendarAdvance("TARGET",AJ2228,AI2229,"mf")</f>
        <v>51370</v>
      </c>
      <c r="AK2229" s="201">
        <f>_xll.xlShmInterpRateFwd(curveName,AJ2229,,,AJ2230)</f>
        <v>1.6710319069547307E-2</v>
      </c>
    </row>
    <row r="2230" spans="35:37" ht="11.25" customHeight="1" x14ac:dyDescent="0.2">
      <c r="AI2230" s="198" t="s">
        <v>135</v>
      </c>
      <c r="AJ2230" s="156">
        <f>_xll.qlCalendarAdvance("TARGET",AJ2229,AI2230,"mf")</f>
        <v>51377</v>
      </c>
      <c r="AK2230" s="201">
        <f>_xll.xlShmInterpRateFwd(curveName,AJ2230,,,AJ2231)</f>
        <v>1.6702595862023249E-2</v>
      </c>
    </row>
    <row r="2231" spans="35:37" ht="11.25" customHeight="1" x14ac:dyDescent="0.2">
      <c r="AI2231" s="198" t="s">
        <v>135</v>
      </c>
      <c r="AJ2231" s="156">
        <f>_xll.qlCalendarAdvance("TARGET",AJ2230,AI2231,"mf")</f>
        <v>51384</v>
      </c>
      <c r="AK2231" s="201">
        <f>_xll.xlShmInterpRateFwd(curveName,AJ2231,,,AJ2232)</f>
        <v>1.6694925127840633E-2</v>
      </c>
    </row>
    <row r="2232" spans="35:37" ht="11.25" customHeight="1" x14ac:dyDescent="0.2">
      <c r="AI2232" s="198" t="s">
        <v>135</v>
      </c>
      <c r="AJ2232" s="156">
        <f>_xll.qlCalendarAdvance("TARGET",AJ2231,AI2232,"mf")</f>
        <v>51391</v>
      </c>
      <c r="AK2232" s="201">
        <f>_xll.xlShmInterpRateFwd(curveName,AJ2232,,,AJ2233)</f>
        <v>1.6687307134565506E-2</v>
      </c>
    </row>
    <row r="2233" spans="35:37" ht="11.25" customHeight="1" x14ac:dyDescent="0.2">
      <c r="AI2233" s="198" t="s">
        <v>135</v>
      </c>
      <c r="AJ2233" s="156">
        <f>_xll.qlCalendarAdvance("TARGET",AJ2232,AI2233,"mf")</f>
        <v>51398</v>
      </c>
      <c r="AK2233" s="201">
        <f>_xll.xlShmInterpRateFwd(curveName,AJ2233,,,AJ2234)</f>
        <v>1.6679742149700218E-2</v>
      </c>
    </row>
    <row r="2234" spans="35:37" ht="11.25" customHeight="1" x14ac:dyDescent="0.2">
      <c r="AI2234" s="198" t="s">
        <v>135</v>
      </c>
      <c r="AJ2234" s="156">
        <f>_xll.qlCalendarAdvance("TARGET",AJ2233,AI2234,"mf")</f>
        <v>51405</v>
      </c>
      <c r="AK2234" s="201">
        <f>_xll.xlShmInterpRateFwd(curveName,AJ2234,,,AJ2235)</f>
        <v>1.6672230440828214E-2</v>
      </c>
    </row>
    <row r="2235" spans="35:37" ht="11.25" customHeight="1" x14ac:dyDescent="0.2">
      <c r="AI2235" s="198" t="s">
        <v>135</v>
      </c>
      <c r="AJ2235" s="156">
        <f>_xll.qlCalendarAdvance("TARGET",AJ2234,AI2235,"mf")</f>
        <v>51412</v>
      </c>
      <c r="AK2235" s="201">
        <f>_xll.xlShmInterpRateFwd(curveName,AJ2235,,,AJ2236)</f>
        <v>1.6664772275469239E-2</v>
      </c>
    </row>
    <row r="2236" spans="35:37" ht="11.25" customHeight="1" x14ac:dyDescent="0.2">
      <c r="AI2236" s="198" t="s">
        <v>135</v>
      </c>
      <c r="AJ2236" s="156">
        <f>_xll.qlCalendarAdvance("TARGET",AJ2235,AI2236,"mf")</f>
        <v>51419</v>
      </c>
      <c r="AK2236" s="201">
        <f>_xll.xlShmInterpRateFwd(curveName,AJ2236,,,AJ2237)</f>
        <v>1.6657367921177828E-2</v>
      </c>
    </row>
    <row r="2237" spans="35:37" ht="11.25" customHeight="1" x14ac:dyDescent="0.2">
      <c r="AI2237" s="198" t="s">
        <v>135</v>
      </c>
      <c r="AJ2237" s="156">
        <f>_xll.qlCalendarAdvance("TARGET",AJ2236,AI2237,"mf")</f>
        <v>51426</v>
      </c>
      <c r="AK2237" s="201">
        <f>_xll.xlShmInterpRateFwd(curveName,AJ2237,,,AJ2238)</f>
        <v>1.665001764549694E-2</v>
      </c>
    </row>
    <row r="2238" spans="35:37" ht="11.25" customHeight="1" x14ac:dyDescent="0.2">
      <c r="AI2238" s="198" t="s">
        <v>135</v>
      </c>
      <c r="AJ2238" s="156">
        <f>_xll.qlCalendarAdvance("TARGET",AJ2237,AI2238,"mf")</f>
        <v>51433</v>
      </c>
      <c r="AK2238" s="201">
        <f>_xll.xlShmInterpRateFwd(curveName,AJ2238,,,AJ2239)</f>
        <v>1.664272171595221E-2</v>
      </c>
    </row>
    <row r="2239" spans="35:37" ht="11.25" customHeight="1" x14ac:dyDescent="0.2">
      <c r="AI2239" s="198" t="s">
        <v>135</v>
      </c>
      <c r="AJ2239" s="156">
        <f>_xll.qlCalendarAdvance("TARGET",AJ2238,AI2239,"mf")</f>
        <v>51440</v>
      </c>
      <c r="AK2239" s="201">
        <f>_xll.xlShmInterpRateFwd(curveName,AJ2239,,,AJ2240)</f>
        <v>1.6635480400115633E-2</v>
      </c>
    </row>
    <row r="2240" spans="35:37" ht="11.25" customHeight="1" x14ac:dyDescent="0.2">
      <c r="AI2240" s="198" t="s">
        <v>135</v>
      </c>
      <c r="AJ2240" s="156">
        <f>_xll.qlCalendarAdvance("TARGET",AJ2239,AI2240,"mf")</f>
        <v>51447</v>
      </c>
      <c r="AK2240" s="201">
        <f>_xll.xlShmInterpRateFwd(curveName,AJ2240,,,AJ2241)</f>
        <v>1.6628293965507135E-2</v>
      </c>
    </row>
    <row r="2241" spans="35:37" ht="11.25" customHeight="1" x14ac:dyDescent="0.2">
      <c r="AI2241" s="198" t="s">
        <v>135</v>
      </c>
      <c r="AJ2241" s="156">
        <f>_xll.qlCalendarAdvance("TARGET",AJ2240,AI2241,"mf")</f>
        <v>51454</v>
      </c>
      <c r="AK2241" s="201">
        <f>_xll.xlShmInterpRateFwd(curveName,AJ2241,,,AJ2242)</f>
        <v>1.6621162679687222E-2</v>
      </c>
    </row>
    <row r="2242" spans="35:37" ht="11.25" customHeight="1" x14ac:dyDescent="0.2">
      <c r="AI2242" s="198" t="s">
        <v>135</v>
      </c>
      <c r="AJ2242" s="156">
        <f>_xll.qlCalendarAdvance("TARGET",AJ2241,AI2242,"mf")</f>
        <v>51461</v>
      </c>
      <c r="AK2242" s="201">
        <f>_xll.xlShmInterpRateFwd(curveName,AJ2242,,,AJ2243)</f>
        <v>1.6614086810193305E-2</v>
      </c>
    </row>
    <row r="2243" spans="35:37" ht="11.25" customHeight="1" x14ac:dyDescent="0.2">
      <c r="AI2243" s="198" t="s">
        <v>135</v>
      </c>
      <c r="AJ2243" s="156">
        <f>_xll.qlCalendarAdvance("TARGET",AJ2242,AI2243,"mf")</f>
        <v>51468</v>
      </c>
      <c r="AK2243" s="201">
        <f>_xll.xlShmInterpRateFwd(curveName,AJ2243,,,AJ2244)</f>
        <v>1.6607066624557045E-2</v>
      </c>
    </row>
    <row r="2244" spans="35:37" ht="11.25" customHeight="1" x14ac:dyDescent="0.2">
      <c r="AI2244" s="198" t="s">
        <v>135</v>
      </c>
      <c r="AJ2244" s="156">
        <f>_xll.qlCalendarAdvance("TARGET",AJ2243,AI2244,"mf")</f>
        <v>51475</v>
      </c>
      <c r="AK2244" s="201">
        <f>_xll.xlShmInterpRateFwd(curveName,AJ2244,,,AJ2245)</f>
        <v>1.6600102390339152E-2</v>
      </c>
    </row>
    <row r="2245" spans="35:37" ht="11.25" customHeight="1" x14ac:dyDescent="0.2">
      <c r="AI2245" s="198" t="s">
        <v>135</v>
      </c>
      <c r="AJ2245" s="156">
        <f>_xll.qlCalendarAdvance("TARGET",AJ2244,AI2245,"mf")</f>
        <v>51482</v>
      </c>
      <c r="AK2245" s="201">
        <f>_xll.xlShmInterpRateFwd(curveName,AJ2245,,,AJ2246)</f>
        <v>1.6593194375077218E-2</v>
      </c>
    </row>
    <row r="2246" spans="35:37" ht="11.25" customHeight="1" x14ac:dyDescent="0.2">
      <c r="AI2246" s="198" t="s">
        <v>135</v>
      </c>
      <c r="AJ2246" s="156">
        <f>_xll.qlCalendarAdvance("TARGET",AJ2245,AI2246,"mf")</f>
        <v>51489</v>
      </c>
      <c r="AK2246" s="201">
        <f>_xll.xlShmInterpRateFwd(curveName,AJ2246,,,AJ2247)</f>
        <v>1.6586233146316291E-2</v>
      </c>
    </row>
    <row r="2247" spans="35:37" ht="11.25" customHeight="1" x14ac:dyDescent="0.2">
      <c r="AI2247" s="198" t="s">
        <v>135</v>
      </c>
      <c r="AJ2247" s="156">
        <f>_xll.qlCalendarAdvance("TARGET",AJ2246,AI2247,"mf")</f>
        <v>51497</v>
      </c>
      <c r="AK2247" s="201">
        <f>_xll.xlShmInterpRateFwd(curveName,AJ2247,,,AJ2248)</f>
        <v>1.6578582038067498E-2</v>
      </c>
    </row>
    <row r="2248" spans="35:37" ht="11.25" customHeight="1" x14ac:dyDescent="0.2">
      <c r="AI2248" s="198" t="s">
        <v>135</v>
      </c>
      <c r="AJ2248" s="156">
        <f>_xll.qlCalendarAdvance("TARGET",AJ2247,AI2248,"mf")</f>
        <v>51504</v>
      </c>
      <c r="AK2248" s="201">
        <f>_xll.xlShmInterpRateFwd(curveName,AJ2248,,,AJ2249)</f>
        <v>1.6571852452717913E-2</v>
      </c>
    </row>
    <row r="2249" spans="35:37" ht="11.25" customHeight="1" x14ac:dyDescent="0.2">
      <c r="AI2249" s="198" t="s">
        <v>135</v>
      </c>
      <c r="AJ2249" s="156">
        <f>_xll.qlCalendarAdvance("TARGET",AJ2248,AI2249,"mf")</f>
        <v>51511</v>
      </c>
      <c r="AK2249" s="201">
        <f>_xll.xlShmInterpRateFwd(curveName,AJ2249,,,AJ2250)</f>
        <v>1.6565180194706854E-2</v>
      </c>
    </row>
    <row r="2250" spans="35:37" ht="11.25" customHeight="1" x14ac:dyDescent="0.2">
      <c r="AI2250" s="198" t="s">
        <v>135</v>
      </c>
      <c r="AJ2250" s="156">
        <f>_xll.qlCalendarAdvance("TARGET",AJ2249,AI2250,"mf")</f>
        <v>51518</v>
      </c>
      <c r="AK2250" s="201">
        <f>_xll.xlShmInterpRateFwd(curveName,AJ2250,,,AJ2251)</f>
        <v>1.6558565531601351E-2</v>
      </c>
    </row>
    <row r="2251" spans="35:37" ht="11.25" customHeight="1" x14ac:dyDescent="0.2">
      <c r="AI2251" s="198" t="s">
        <v>135</v>
      </c>
      <c r="AJ2251" s="156">
        <f>_xll.qlCalendarAdvance("TARGET",AJ2250,AI2251,"mf")</f>
        <v>51525</v>
      </c>
      <c r="AK2251" s="201">
        <f>_xll.xlShmInterpRateFwd(curveName,AJ2251,,,AJ2252)</f>
        <v>1.6552008730933796E-2</v>
      </c>
    </row>
    <row r="2252" spans="35:37" ht="11.25" customHeight="1" x14ac:dyDescent="0.2">
      <c r="AI2252" s="198" t="s">
        <v>135</v>
      </c>
      <c r="AJ2252" s="156">
        <f>_xll.qlCalendarAdvance("TARGET",AJ2251,AI2252,"mf")</f>
        <v>51532</v>
      </c>
      <c r="AK2252" s="201">
        <f>_xll.xlShmInterpRateFwd(curveName,AJ2252,,,AJ2253)</f>
        <v>1.6545510060236687E-2</v>
      </c>
    </row>
    <row r="2253" spans="35:37" ht="11.25" customHeight="1" x14ac:dyDescent="0.2">
      <c r="AI2253" s="198" t="s">
        <v>135</v>
      </c>
      <c r="AJ2253" s="156">
        <f>_xll.qlCalendarAdvance("TARGET",AJ2252,AI2253,"mf")</f>
        <v>51539</v>
      </c>
      <c r="AK2253" s="201">
        <f>_xll.xlShmInterpRateFwd(curveName,AJ2253,,,AJ2254)</f>
        <v>1.6539069787077407E-2</v>
      </c>
    </row>
    <row r="2254" spans="35:37" ht="11.25" customHeight="1" x14ac:dyDescent="0.2">
      <c r="AI2254" s="198" t="s">
        <v>135</v>
      </c>
      <c r="AJ2254" s="156">
        <f>_xll.qlCalendarAdvance("TARGET",AJ2253,AI2254,"mf")</f>
        <v>51546</v>
      </c>
      <c r="AK2254" s="201">
        <f>_xll.xlShmInterpRateFwd(curveName,AJ2254,,,AJ2255)</f>
        <v>1.6532688178982909E-2</v>
      </c>
    </row>
    <row r="2255" spans="35:37" ht="11.25" customHeight="1" x14ac:dyDescent="0.2">
      <c r="AI2255" s="198" t="s">
        <v>135</v>
      </c>
      <c r="AJ2255" s="156">
        <f>_xll.qlCalendarAdvance("TARGET",AJ2254,AI2255,"mf")</f>
        <v>51553</v>
      </c>
      <c r="AK2255" s="201">
        <f>_xll.xlShmInterpRateFwd(curveName,AJ2255,,,AJ2256)</f>
        <v>1.6526365503509246E-2</v>
      </c>
    </row>
    <row r="2256" spans="35:37" ht="11.25" customHeight="1" x14ac:dyDescent="0.2">
      <c r="AI2256" s="198" t="s">
        <v>135</v>
      </c>
      <c r="AJ2256" s="156">
        <f>_xll.qlCalendarAdvance("TARGET",AJ2255,AI2256,"mf")</f>
        <v>51560</v>
      </c>
      <c r="AK2256" s="201">
        <f>_xll.xlShmInterpRateFwd(curveName,AJ2256,,,AJ2257)</f>
        <v>1.6520102028189442E-2</v>
      </c>
    </row>
    <row r="2257" spans="35:37" ht="11.25" customHeight="1" x14ac:dyDescent="0.2">
      <c r="AI2257" s="198" t="s">
        <v>135</v>
      </c>
      <c r="AJ2257" s="156">
        <f>_xll.qlCalendarAdvance("TARGET",AJ2256,AI2257,"mf")</f>
        <v>51567</v>
      </c>
      <c r="AK2257" s="201">
        <f>_xll.xlShmInterpRateFwd(curveName,AJ2257,,,AJ2258)</f>
        <v>1.6513898020562454E-2</v>
      </c>
    </row>
    <row r="2258" spans="35:37" ht="11.25" customHeight="1" x14ac:dyDescent="0.2">
      <c r="AI2258" s="198" t="s">
        <v>135</v>
      </c>
      <c r="AJ2258" s="156">
        <f>_xll.qlCalendarAdvance("TARGET",AJ2257,AI2258,"mf")</f>
        <v>51574</v>
      </c>
      <c r="AK2258" s="201">
        <f>_xll.xlShmInterpRateFwd(curveName,AJ2258,,,AJ2259)</f>
        <v>1.6507753725767071E-2</v>
      </c>
    </row>
    <row r="2259" spans="35:37" ht="11.25" customHeight="1" x14ac:dyDescent="0.2">
      <c r="AI2259" s="198" t="s">
        <v>135</v>
      </c>
      <c r="AJ2259" s="156">
        <f>_xll.qlCalendarAdvance("TARGET",AJ2258,AI2259,"mf")</f>
        <v>51581</v>
      </c>
      <c r="AK2259" s="201">
        <f>_xll.xlShmInterpRateFwd(curveName,AJ2259,,,AJ2260)</f>
        <v>1.6501658006977119E-2</v>
      </c>
    </row>
    <row r="2260" spans="35:37" ht="11.25" customHeight="1" x14ac:dyDescent="0.2">
      <c r="AI2260" s="198" t="s">
        <v>135</v>
      </c>
      <c r="AJ2260" s="156">
        <f>_xll.qlCalendarAdvance("TARGET",AJ2259,AI2260,"mf")</f>
        <v>51588</v>
      </c>
      <c r="AK2260" s="201">
        <f>_xll.xlShmInterpRateFwd(curveName,AJ2260,,,AJ2261)</f>
        <v>1.6495581146424118E-2</v>
      </c>
    </row>
    <row r="2261" spans="35:37" ht="11.25" customHeight="1" x14ac:dyDescent="0.2">
      <c r="AI2261" s="198" t="s">
        <v>135</v>
      </c>
      <c r="AJ2261" s="156">
        <f>_xll.qlCalendarAdvance("TARGET",AJ2260,AI2261,"mf")</f>
        <v>51595</v>
      </c>
      <c r="AK2261" s="201">
        <f>_xll.xlShmInterpRateFwd(curveName,AJ2261,,,AJ2262)</f>
        <v>1.6489518422954756E-2</v>
      </c>
    </row>
    <row r="2262" spans="35:37" ht="11.25" customHeight="1" x14ac:dyDescent="0.2">
      <c r="AI2262" s="198" t="s">
        <v>135</v>
      </c>
      <c r="AJ2262" s="156">
        <f>_xll.qlCalendarAdvance("TARGET",AJ2261,AI2262,"mf")</f>
        <v>51602</v>
      </c>
      <c r="AK2262" s="201">
        <f>_xll.xlShmInterpRateFwd(curveName,AJ2262,,,AJ2263)</f>
        <v>1.6483469956774677E-2</v>
      </c>
    </row>
    <row r="2263" spans="35:37" ht="11.25" customHeight="1" x14ac:dyDescent="0.2">
      <c r="AI2263" s="198" t="s">
        <v>135</v>
      </c>
      <c r="AJ2263" s="156">
        <f>_xll.qlCalendarAdvance("TARGET",AJ2262,AI2263,"mf")</f>
        <v>51609</v>
      </c>
      <c r="AK2263" s="201">
        <f>_xll.xlShmInterpRateFwd(curveName,AJ2263,,,AJ2264)</f>
        <v>1.647743586806626E-2</v>
      </c>
    </row>
    <row r="2264" spans="35:37" ht="11.25" customHeight="1" x14ac:dyDescent="0.2">
      <c r="AI2264" s="198" t="s">
        <v>135</v>
      </c>
      <c r="AJ2264" s="156">
        <f>_xll.qlCalendarAdvance("TARGET",AJ2263,AI2264,"mf")</f>
        <v>51616</v>
      </c>
      <c r="AK2264" s="201">
        <f>_xll.xlShmInterpRateFwd(curveName,AJ2264,,,AJ2265)</f>
        <v>1.6471416277017599E-2</v>
      </c>
    </row>
    <row r="2265" spans="35:37" ht="11.25" customHeight="1" x14ac:dyDescent="0.2">
      <c r="AI2265" s="198" t="s">
        <v>135</v>
      </c>
      <c r="AJ2265" s="156">
        <f>_xll.qlCalendarAdvance("TARGET",AJ2264,AI2265,"mf")</f>
        <v>51623</v>
      </c>
      <c r="AK2265" s="201">
        <f>_xll.xlShmInterpRateFwd(curveName,AJ2265,,,AJ2266)</f>
        <v>1.6465411303828285E-2</v>
      </c>
    </row>
    <row r="2266" spans="35:37" ht="11.25" customHeight="1" x14ac:dyDescent="0.2">
      <c r="AI2266" s="198" t="s">
        <v>135</v>
      </c>
      <c r="AJ2266" s="156">
        <f>_xll.qlCalendarAdvance("TARGET",AJ2265,AI2266,"mf")</f>
        <v>51630</v>
      </c>
      <c r="AK2266" s="201">
        <f>_xll.xlShmInterpRateFwd(curveName,AJ2266,,,AJ2267)</f>
        <v>1.6459421068680438E-2</v>
      </c>
    </row>
    <row r="2267" spans="35:37" ht="11.25" customHeight="1" x14ac:dyDescent="0.2">
      <c r="AI2267" s="198" t="s">
        <v>135</v>
      </c>
      <c r="AJ2267" s="156">
        <f>_xll.qlCalendarAdvance("TARGET",AJ2266,AI2267,"mf")</f>
        <v>51637</v>
      </c>
      <c r="AK2267" s="201">
        <f>_xll.xlShmInterpRateFwd(curveName,AJ2267,,,AJ2268)</f>
        <v>1.6453445691750303E-2</v>
      </c>
    </row>
    <row r="2268" spans="35:37" ht="11.25" customHeight="1" x14ac:dyDescent="0.2">
      <c r="AI2268" s="198" t="s">
        <v>135</v>
      </c>
      <c r="AJ2268" s="156">
        <f>_xll.qlCalendarAdvance("TARGET",AJ2267,AI2268,"mf")</f>
        <v>51644</v>
      </c>
      <c r="AK2268" s="201">
        <f>_xll.xlShmInterpRateFwd(curveName,AJ2268,,,AJ2269)</f>
        <v>1.6447485293254595E-2</v>
      </c>
    </row>
    <row r="2269" spans="35:37" ht="11.25" customHeight="1" x14ac:dyDescent="0.2">
      <c r="AI2269" s="198" t="s">
        <v>135</v>
      </c>
      <c r="AJ2269" s="156">
        <f>_xll.qlCalendarAdvance("TARGET",AJ2268,AI2269,"mf")</f>
        <v>51651</v>
      </c>
      <c r="AK2269" s="201">
        <f>_xll.xlShmInterpRateFwd(curveName,AJ2269,,,AJ2270)</f>
        <v>1.6441539993357797E-2</v>
      </c>
    </row>
    <row r="2270" spans="35:37" ht="11.25" customHeight="1" x14ac:dyDescent="0.2">
      <c r="AI2270" s="198" t="s">
        <v>135</v>
      </c>
      <c r="AJ2270" s="156">
        <f>_xll.qlCalendarAdvance("TARGET",AJ2269,AI2270,"mf")</f>
        <v>51658</v>
      </c>
      <c r="AK2270" s="201">
        <f>_xll.xlShmInterpRateFwd(curveName,AJ2270,,,AJ2271)</f>
        <v>1.6435609912270666E-2</v>
      </c>
    </row>
    <row r="2271" spans="35:37" ht="11.25" customHeight="1" x14ac:dyDescent="0.2">
      <c r="AI2271" s="198" t="s">
        <v>135</v>
      </c>
      <c r="AJ2271" s="156">
        <f>_xll.qlCalendarAdvance("TARGET",AJ2270,AI2271,"mf")</f>
        <v>51665</v>
      </c>
      <c r="AK2271" s="201">
        <f>_xll.xlShmInterpRateFwd(curveName,AJ2271,,,AJ2272)</f>
        <v>1.6429695170157525E-2</v>
      </c>
    </row>
    <row r="2272" spans="35:37" ht="11.25" customHeight="1" x14ac:dyDescent="0.2">
      <c r="AI2272" s="198" t="s">
        <v>135</v>
      </c>
      <c r="AJ2272" s="156">
        <f>_xll.qlCalendarAdvance("TARGET",AJ2271,AI2272,"mf")</f>
        <v>51672</v>
      </c>
      <c r="AK2272" s="201">
        <f>_xll.xlShmInterpRateFwd(curveName,AJ2272,,,AJ2273)</f>
        <v>1.6423795887223161E-2</v>
      </c>
    </row>
    <row r="2273" spans="35:37" ht="11.25" customHeight="1" x14ac:dyDescent="0.2">
      <c r="AI2273" s="198" t="s">
        <v>135</v>
      </c>
      <c r="AJ2273" s="156">
        <f>_xll.qlCalendarAdvance("TARGET",AJ2272,AI2273,"mf")</f>
        <v>51679</v>
      </c>
      <c r="AK2273" s="201">
        <f>_xll.xlShmInterpRateFwd(curveName,AJ2273,,,AJ2274)</f>
        <v>1.6417912183672285E-2</v>
      </c>
    </row>
    <row r="2274" spans="35:37" ht="11.25" customHeight="1" x14ac:dyDescent="0.2">
      <c r="AI2274" s="198" t="s">
        <v>135</v>
      </c>
      <c r="AJ2274" s="156">
        <f>_xll.qlCalendarAdvance("TARGET",AJ2273,AI2274,"mf")</f>
        <v>51686</v>
      </c>
      <c r="AK2274" s="201">
        <f>_xll.xlShmInterpRateFwd(curveName,AJ2274,,,AJ2275)</f>
        <v>1.6412044179651607E-2</v>
      </c>
    </row>
    <row r="2275" spans="35:37" ht="11.25" customHeight="1" x14ac:dyDescent="0.2">
      <c r="AI2275" s="198" t="s">
        <v>135</v>
      </c>
      <c r="AJ2275" s="156">
        <f>_xll.qlCalendarAdvance("TARGET",AJ2274,AI2275,"mf")</f>
        <v>51693</v>
      </c>
      <c r="AK2275" s="201">
        <f>_xll.xlShmInterpRateFwd(curveName,AJ2275,,,AJ2276)</f>
        <v>1.6406191995388845E-2</v>
      </c>
    </row>
    <row r="2276" spans="35:37" ht="11.25" customHeight="1" x14ac:dyDescent="0.2">
      <c r="AI2276" s="198" t="s">
        <v>135</v>
      </c>
      <c r="AJ2276" s="156">
        <f>_xll.qlCalendarAdvance("TARGET",AJ2275,AI2276,"mf")</f>
        <v>51700</v>
      </c>
      <c r="AK2276" s="201">
        <f>_xll.xlShmInterpRateFwd(curveName,AJ2276,,,AJ2277)</f>
        <v>1.6400355751053704E-2</v>
      </c>
    </row>
    <row r="2277" spans="35:37" ht="11.25" customHeight="1" x14ac:dyDescent="0.2">
      <c r="AI2277" s="198" t="s">
        <v>135</v>
      </c>
      <c r="AJ2277" s="156">
        <f>_xll.qlCalendarAdvance("TARGET",AJ2276,AI2277,"mf")</f>
        <v>51707</v>
      </c>
      <c r="AK2277" s="201">
        <f>_xll.xlShmInterpRateFwd(curveName,AJ2277,,,AJ2278)</f>
        <v>1.6394535566844795E-2</v>
      </c>
    </row>
    <row r="2278" spans="35:37" ht="11.25" customHeight="1" x14ac:dyDescent="0.2">
      <c r="AI2278" s="198" t="s">
        <v>135</v>
      </c>
      <c r="AJ2278" s="156">
        <f>_xll.qlCalendarAdvance("TARGET",AJ2277,AI2278,"mf")</f>
        <v>51714</v>
      </c>
      <c r="AK2278" s="201">
        <f>_xll.xlShmInterpRateFwd(curveName,AJ2278,,,AJ2279)</f>
        <v>1.6388731562954839E-2</v>
      </c>
    </row>
    <row r="2279" spans="35:37" ht="11.25" customHeight="1" x14ac:dyDescent="0.2">
      <c r="AI2279" s="198" t="s">
        <v>135</v>
      </c>
      <c r="AJ2279" s="156">
        <f>_xll.qlCalendarAdvance("TARGET",AJ2278,AI2279,"mf")</f>
        <v>51721</v>
      </c>
      <c r="AK2279" s="201">
        <f>_xll.xlShmInterpRateFwd(curveName,AJ2279,,,AJ2280)</f>
        <v>1.6382943859547527E-2</v>
      </c>
    </row>
    <row r="2280" spans="35:37" ht="11.25" customHeight="1" x14ac:dyDescent="0.2">
      <c r="AI2280" s="198" t="s">
        <v>135</v>
      </c>
      <c r="AJ2280" s="156">
        <f>_xll.qlCalendarAdvance("TARGET",AJ2279,AI2280,"mf")</f>
        <v>51728</v>
      </c>
      <c r="AK2280" s="201">
        <f>_xll.xlShmInterpRateFwd(curveName,AJ2280,,,AJ2281)</f>
        <v>1.637717257683281E-2</v>
      </c>
    </row>
    <row r="2281" spans="35:37" ht="11.25" customHeight="1" x14ac:dyDescent="0.2">
      <c r="AI2281" s="198" t="s">
        <v>135</v>
      </c>
      <c r="AJ2281" s="156">
        <f>_xll.qlCalendarAdvance("TARGET",AJ2280,AI2281,"mf")</f>
        <v>51735</v>
      </c>
      <c r="AK2281" s="201">
        <f>_xll.xlShmInterpRateFwd(curveName,AJ2281,,,AJ2282)</f>
        <v>1.63714178349974E-2</v>
      </c>
    </row>
    <row r="2282" spans="35:37" ht="11.25" customHeight="1" x14ac:dyDescent="0.2">
      <c r="AI2282" s="198" t="s">
        <v>135</v>
      </c>
      <c r="AJ2282" s="156">
        <f>_xll.qlCalendarAdvance("TARGET",AJ2281,AI2282,"mf")</f>
        <v>51742</v>
      </c>
      <c r="AK2282" s="201">
        <f>_xll.xlShmInterpRateFwd(curveName,AJ2282,,,AJ2283)</f>
        <v>1.6365679754233718E-2</v>
      </c>
    </row>
    <row r="2283" spans="35:37" ht="11.25" customHeight="1" x14ac:dyDescent="0.2">
      <c r="AI2283" s="198" t="s">
        <v>135</v>
      </c>
      <c r="AJ2283" s="156">
        <f>_xll.qlCalendarAdvance("TARGET",AJ2282,AI2283,"mf")</f>
        <v>51749</v>
      </c>
      <c r="AK2283" s="201">
        <f>_xll.xlShmInterpRateFwd(curveName,AJ2283,,,AJ2284)</f>
        <v>1.6359958454728322E-2</v>
      </c>
    </row>
    <row r="2284" spans="35:37" ht="11.25" customHeight="1" x14ac:dyDescent="0.2">
      <c r="AI2284" s="198" t="s">
        <v>135</v>
      </c>
      <c r="AJ2284" s="156">
        <f>_xll.qlCalendarAdvance("TARGET",AJ2283,AI2284,"mf")</f>
        <v>51756</v>
      </c>
      <c r="AK2284" s="201">
        <f>_xll.xlShmInterpRateFwd(curveName,AJ2284,,,AJ2285)</f>
        <v>1.6354254056650322E-2</v>
      </c>
    </row>
    <row r="2285" spans="35:37" ht="11.25" customHeight="1" x14ac:dyDescent="0.2">
      <c r="AI2285" s="198" t="s">
        <v>135</v>
      </c>
      <c r="AJ2285" s="156">
        <f>_xll.qlCalendarAdvance("TARGET",AJ2284,AI2285,"mf")</f>
        <v>51763</v>
      </c>
      <c r="AK2285" s="201">
        <f>_xll.xlShmInterpRateFwd(curveName,AJ2285,,,AJ2286)</f>
        <v>1.6348566680220885E-2</v>
      </c>
    </row>
    <row r="2286" spans="35:37" ht="11.25" customHeight="1" x14ac:dyDescent="0.2">
      <c r="AI2286" s="198" t="s">
        <v>135</v>
      </c>
      <c r="AJ2286" s="156">
        <f>_xll.qlCalendarAdvance("TARGET",AJ2285,AI2286,"mf")</f>
        <v>51770</v>
      </c>
      <c r="AK2286" s="201">
        <f>_xll.xlShmInterpRateFwd(curveName,AJ2286,,,AJ2287)</f>
        <v>1.6342896445597388E-2</v>
      </c>
    </row>
    <row r="2287" spans="35:37" ht="11.25" customHeight="1" x14ac:dyDescent="0.2">
      <c r="AI2287" s="198" t="s">
        <v>135</v>
      </c>
      <c r="AJ2287" s="156">
        <f>_xll.qlCalendarAdvance("TARGET",AJ2286,AI2287,"mf")</f>
        <v>51777</v>
      </c>
      <c r="AK2287" s="201">
        <f>_xll.xlShmInterpRateFwd(curveName,AJ2287,,,AJ2288)</f>
        <v>1.6337243472995065E-2</v>
      </c>
    </row>
    <row r="2288" spans="35:37" ht="11.25" customHeight="1" x14ac:dyDescent="0.2">
      <c r="AI2288" s="198" t="s">
        <v>135</v>
      </c>
      <c r="AJ2288" s="156">
        <f>_xll.qlCalendarAdvance("TARGET",AJ2287,AI2288,"mf")</f>
        <v>51784</v>
      </c>
      <c r="AK2288" s="201">
        <f>_xll.xlShmInterpRateFwd(curveName,AJ2288,,,AJ2289)</f>
        <v>1.6331607882594322E-2</v>
      </c>
    </row>
    <row r="2289" spans="35:37" ht="11.25" customHeight="1" x14ac:dyDescent="0.2">
      <c r="AI2289" s="198" t="s">
        <v>135</v>
      </c>
      <c r="AJ2289" s="156">
        <f>_xll.qlCalendarAdvance("TARGET",AJ2288,AI2289,"mf")</f>
        <v>51791</v>
      </c>
      <c r="AK2289" s="201">
        <f>_xll.xlShmInterpRateFwd(curveName,AJ2289,,,AJ2290)</f>
        <v>1.6325989794558123E-2</v>
      </c>
    </row>
    <row r="2290" spans="35:37" ht="11.25" customHeight="1" x14ac:dyDescent="0.2">
      <c r="AI2290" s="198" t="s">
        <v>135</v>
      </c>
      <c r="AJ2290" s="156">
        <f>_xll.qlCalendarAdvance("TARGET",AJ2289,AI2290,"mf")</f>
        <v>51798</v>
      </c>
      <c r="AK2290" s="201">
        <f>_xll.xlShmInterpRateFwd(curveName,AJ2290,,,AJ2291)</f>
        <v>1.6320389329124659E-2</v>
      </c>
    </row>
    <row r="2291" spans="35:37" ht="11.25" customHeight="1" x14ac:dyDescent="0.2">
      <c r="AI2291" s="198" t="s">
        <v>135</v>
      </c>
      <c r="AJ2291" s="156">
        <f>_xll.qlCalendarAdvance("TARGET",AJ2290,AI2291,"mf")</f>
        <v>51805</v>
      </c>
      <c r="AK2291" s="201">
        <f>_xll.xlShmInterpRateFwd(curveName,AJ2291,,,AJ2292)</f>
        <v>1.6314806606433589E-2</v>
      </c>
    </row>
    <row r="2292" spans="35:37" ht="11.25" customHeight="1" x14ac:dyDescent="0.2">
      <c r="AI2292" s="198" t="s">
        <v>135</v>
      </c>
      <c r="AJ2292" s="156">
        <f>_xll.qlCalendarAdvance("TARGET",AJ2291,AI2292,"mf")</f>
        <v>51812</v>
      </c>
      <c r="AK2292" s="201">
        <f>_xll.xlShmInterpRateFwd(curveName,AJ2292,,,AJ2293)</f>
        <v>1.6309241746699798E-2</v>
      </c>
    </row>
    <row r="2293" spans="35:37" ht="11.25" customHeight="1" x14ac:dyDescent="0.2">
      <c r="AI2293" s="198" t="s">
        <v>135</v>
      </c>
      <c r="AJ2293" s="156">
        <f>_xll.qlCalendarAdvance("TARGET",AJ2292,AI2293,"mf")</f>
        <v>51819</v>
      </c>
      <c r="AK2293" s="201">
        <f>_xll.xlShmInterpRateFwd(curveName,AJ2293,,,AJ2294)</f>
        <v>1.6303694870114942E-2</v>
      </c>
    </row>
    <row r="2294" spans="35:37" ht="11.25" customHeight="1" x14ac:dyDescent="0.2">
      <c r="AI2294" s="198" t="s">
        <v>135</v>
      </c>
      <c r="AJ2294" s="156">
        <f>_xll.qlCalendarAdvance("TARGET",AJ2293,AI2294,"mf")</f>
        <v>51826</v>
      </c>
      <c r="AK2294" s="201">
        <f>_xll.xlShmInterpRateFwd(curveName,AJ2294,,,AJ2295)</f>
        <v>1.6298166096847443E-2</v>
      </c>
    </row>
    <row r="2295" spans="35:37" ht="11.25" customHeight="1" x14ac:dyDescent="0.2">
      <c r="AI2295" s="198" t="s">
        <v>135</v>
      </c>
      <c r="AJ2295" s="156">
        <f>_xll.qlCalendarAdvance("TARGET",AJ2294,AI2295,"mf")</f>
        <v>51833</v>
      </c>
      <c r="AK2295" s="201">
        <f>_xll.xlShmInterpRateFwd(curveName,AJ2295,,,AJ2296)</f>
        <v>1.6292655547106197E-2</v>
      </c>
    </row>
    <row r="2296" spans="35:37" ht="11.25" customHeight="1" x14ac:dyDescent="0.2">
      <c r="AI2296" s="198" t="s">
        <v>135</v>
      </c>
      <c r="AJ2296" s="156">
        <f>_xll.qlCalendarAdvance("TARGET",AJ2295,AI2296,"mf")</f>
        <v>51840</v>
      </c>
      <c r="AK2296" s="201">
        <f>_xll.xlShmInterpRateFwd(curveName,AJ2296,,,AJ2297)</f>
        <v>1.6287163341059504E-2</v>
      </c>
    </row>
    <row r="2297" spans="35:37" ht="11.25" customHeight="1" x14ac:dyDescent="0.2">
      <c r="AI2297" s="198" t="s">
        <v>135</v>
      </c>
      <c r="AJ2297" s="156">
        <f>_xll.qlCalendarAdvance("TARGET",AJ2296,AI2297,"mf")</f>
        <v>51847</v>
      </c>
      <c r="AK2297" s="201">
        <f>_xll.xlShmInterpRateFwd(curveName,AJ2297,,,AJ2298)</f>
        <v>1.628168959891613E-2</v>
      </c>
    </row>
    <row r="2298" spans="35:37" ht="11.25" customHeight="1" x14ac:dyDescent="0.2">
      <c r="AI2298" s="198" t="s">
        <v>135</v>
      </c>
      <c r="AJ2298" s="156">
        <f>_xll.qlCalendarAdvance("TARGET",AJ2297,AI2298,"mf")</f>
        <v>51854</v>
      </c>
      <c r="AK2298" s="201">
        <f>_xll.xlShmInterpRateFwd(curveName,AJ2298,,,AJ2299)</f>
        <v>1.6276208588362168E-2</v>
      </c>
    </row>
    <row r="2299" spans="35:37" ht="11.25" customHeight="1" x14ac:dyDescent="0.2">
      <c r="AI2299" s="198" t="s">
        <v>135</v>
      </c>
      <c r="AJ2299" s="156">
        <f>_xll.qlCalendarAdvance("TARGET",AJ2298,AI2299,"mf")</f>
        <v>51862</v>
      </c>
      <c r="AK2299" s="201">
        <f>_xll.xlShmInterpRateFwd(curveName,AJ2299,,,AJ2300)</f>
        <v>1.6270022884685667E-2</v>
      </c>
    </row>
    <row r="2300" spans="35:37" ht="11.25" customHeight="1" x14ac:dyDescent="0.2">
      <c r="AI2300" s="198" t="s">
        <v>135</v>
      </c>
      <c r="AJ2300" s="156">
        <f>_xll.qlCalendarAdvance("TARGET",AJ2299,AI2300,"mf")</f>
        <v>51869</v>
      </c>
      <c r="AK2300" s="201">
        <f>_xll.xlShmInterpRateFwd(curveName,AJ2300,,,AJ2301)</f>
        <v>1.6264607954371516E-2</v>
      </c>
    </row>
    <row r="2301" spans="35:37" ht="11.25" customHeight="1" x14ac:dyDescent="0.2">
      <c r="AI2301" s="198" t="s">
        <v>135</v>
      </c>
      <c r="AJ2301" s="156">
        <f>_xll.qlCalendarAdvance("TARGET",AJ2300,AI2301,"mf")</f>
        <v>51876</v>
      </c>
      <c r="AK2301" s="201">
        <f>_xll.xlShmInterpRateFwd(curveName,AJ2301,,,AJ2302)</f>
        <v>1.6259211985870183E-2</v>
      </c>
    </row>
    <row r="2302" spans="35:37" ht="11.25" customHeight="1" x14ac:dyDescent="0.2">
      <c r="AI2302" s="198" t="s">
        <v>135</v>
      </c>
      <c r="AJ2302" s="156">
        <f>_xll.qlCalendarAdvance("TARGET",AJ2301,AI2302,"mf")</f>
        <v>51883</v>
      </c>
      <c r="AK2302" s="201">
        <f>_xll.xlShmInterpRateFwd(curveName,AJ2302,,,AJ2303)</f>
        <v>1.6253835099378541E-2</v>
      </c>
    </row>
    <row r="2303" spans="35:37" ht="11.25" customHeight="1" x14ac:dyDescent="0.2">
      <c r="AI2303" s="198" t="s">
        <v>135</v>
      </c>
      <c r="AJ2303" s="156">
        <f>_xll.qlCalendarAdvance("TARGET",AJ2302,AI2303,"mf")</f>
        <v>51890</v>
      </c>
      <c r="AK2303" s="201">
        <f>_xll.xlShmInterpRateFwd(curveName,AJ2303,,,AJ2304)</f>
        <v>1.6248477415064456E-2</v>
      </c>
    </row>
    <row r="2304" spans="35:37" ht="11.25" customHeight="1" x14ac:dyDescent="0.2">
      <c r="AI2304" s="198" t="s">
        <v>135</v>
      </c>
      <c r="AJ2304" s="156">
        <f>_xll.qlCalendarAdvance("TARGET",AJ2303,AI2304,"mf")</f>
        <v>51897</v>
      </c>
      <c r="AK2304" s="201">
        <f>_xll.xlShmInterpRateFwd(curveName,AJ2304,,,AJ2305)</f>
        <v>1.6243139053142078E-2</v>
      </c>
    </row>
    <row r="2305" spans="35:37" ht="11.25" customHeight="1" x14ac:dyDescent="0.2">
      <c r="AI2305" s="198" t="s">
        <v>135</v>
      </c>
      <c r="AJ2305" s="156">
        <f>_xll.qlCalendarAdvance("TARGET",AJ2304,AI2305,"mf")</f>
        <v>51904</v>
      </c>
      <c r="AK2305" s="201">
        <f>_xll.xlShmInterpRateFwd(curveName,AJ2305,,,AJ2306)</f>
        <v>1.6237820133784941E-2</v>
      </c>
    </row>
    <row r="2306" spans="35:37" ht="11.25" customHeight="1" x14ac:dyDescent="0.2">
      <c r="AI2306" s="198" t="s">
        <v>135</v>
      </c>
      <c r="AJ2306" s="156">
        <f>_xll.qlCalendarAdvance("TARGET",AJ2305,AI2306,"mf")</f>
        <v>51911</v>
      </c>
      <c r="AK2306" s="201">
        <f>_xll.xlShmInterpRateFwd(curveName,AJ2306,,,AJ2307)</f>
        <v>1.6232520777189716E-2</v>
      </c>
    </row>
    <row r="2307" spans="35:37" ht="11.25" customHeight="1" x14ac:dyDescent="0.2">
      <c r="AI2307" s="198" t="s">
        <v>135</v>
      </c>
      <c r="AJ2307" s="156">
        <f>_xll.qlCalendarAdvance("TARGET",AJ2306,AI2307,"mf")</f>
        <v>51918</v>
      </c>
      <c r="AK2307" s="201">
        <f>_xll.xlShmInterpRateFwd(curveName,AJ2307,,,AJ2308)</f>
        <v>1.6227241103524026E-2</v>
      </c>
    </row>
    <row r="2308" spans="35:37" ht="11.25" customHeight="1" x14ac:dyDescent="0.2">
      <c r="AI2308" s="198" t="s">
        <v>135</v>
      </c>
      <c r="AJ2308" s="156">
        <f>_xll.qlCalendarAdvance("TARGET",AJ2307,AI2308,"mf")</f>
        <v>51925</v>
      </c>
      <c r="AK2308" s="201">
        <f>_xll.xlShmInterpRateFwd(curveName,AJ2308,,,AJ2309)</f>
        <v>1.6221981233001809E-2</v>
      </c>
    </row>
    <row r="2309" spans="35:37" ht="11.25" customHeight="1" x14ac:dyDescent="0.2">
      <c r="AI2309" s="198" t="s">
        <v>135</v>
      </c>
      <c r="AJ2309" s="156">
        <f>_xll.qlCalendarAdvance("TARGET",AJ2308,AI2309,"mf")</f>
        <v>51932</v>
      </c>
      <c r="AK2309" s="201">
        <f>_xll.xlShmInterpRateFwd(curveName,AJ2309,,,AJ2310)</f>
        <v>1.6216741285802187E-2</v>
      </c>
    </row>
    <row r="2310" spans="35:37" ht="11.25" customHeight="1" x14ac:dyDescent="0.2">
      <c r="AI2310" s="198" t="s">
        <v>135</v>
      </c>
      <c r="AJ2310" s="156">
        <f>_xll.qlCalendarAdvance("TARGET",AJ2309,AI2310,"mf")</f>
        <v>51939</v>
      </c>
      <c r="AK2310" s="201">
        <f>_xll.xlShmInterpRateFwd(curveName,AJ2310,,,AJ2311)</f>
        <v>1.6211521372563781E-2</v>
      </c>
    </row>
    <row r="2311" spans="35:37" ht="11.25" customHeight="1" x14ac:dyDescent="0.2">
      <c r="AI2311" s="198" t="s">
        <v>135</v>
      </c>
      <c r="AJ2311" s="156">
        <f>_xll.qlCalendarAdvance("TARGET",AJ2310,AI2311,"mf")</f>
        <v>51946</v>
      </c>
      <c r="AK2311" s="201">
        <f>_xll.xlShmInterpRateFwd(curveName,AJ2311,,,AJ2312)</f>
        <v>1.620631676237879E-2</v>
      </c>
    </row>
    <row r="2312" spans="35:37" ht="11.25" customHeight="1" x14ac:dyDescent="0.2">
      <c r="AI2312" s="198" t="s">
        <v>135</v>
      </c>
      <c r="AJ2312" s="156">
        <f>_xll.qlCalendarAdvance("TARGET",AJ2311,AI2312,"mf")</f>
        <v>51953</v>
      </c>
      <c r="AK2312" s="201">
        <f>_xll.xlShmInterpRateFwd(curveName,AJ2312,,,AJ2313)</f>
        <v>1.6201066612831064E-2</v>
      </c>
    </row>
    <row r="2313" spans="35:37" ht="11.25" customHeight="1" x14ac:dyDescent="0.2">
      <c r="AI2313" s="198" t="s">
        <v>135</v>
      </c>
      <c r="AJ2313" s="156">
        <f>_xll.qlCalendarAdvance("TARGET",AJ2312,AI2313,"mf")</f>
        <v>51964</v>
      </c>
      <c r="AK2313" s="201">
        <f>_xll.xlShmInterpRateFwd(curveName,AJ2313,,,AJ2314)</f>
        <v>1.6192941719545179E-2</v>
      </c>
    </row>
    <row r="2314" spans="35:37" ht="11.25" customHeight="1" x14ac:dyDescent="0.2">
      <c r="AI2314" s="198" t="s">
        <v>135</v>
      </c>
      <c r="AJ2314" s="156">
        <f>_xll.qlCalendarAdvance("TARGET",AJ2313,AI2314,"mf")</f>
        <v>51971</v>
      </c>
      <c r="AK2314" s="201">
        <f>_xll.xlShmInterpRateFwd(curveName,AJ2314,,,AJ2315)</f>
        <v>1.6187741622421911E-2</v>
      </c>
    </row>
    <row r="2315" spans="35:37" ht="11.25" customHeight="1" x14ac:dyDescent="0.2">
      <c r="AI2315" s="198" t="s">
        <v>135</v>
      </c>
      <c r="AJ2315" s="156">
        <f>_xll.qlCalendarAdvance("TARGET",AJ2314,AI2315,"mf")</f>
        <v>51978</v>
      </c>
      <c r="AK2315" s="201">
        <f>_xll.xlShmInterpRateFwd(curveName,AJ2315,,,AJ2316)</f>
        <v>1.6182542349448565E-2</v>
      </c>
    </row>
    <row r="2316" spans="35:37" ht="11.25" customHeight="1" x14ac:dyDescent="0.2">
      <c r="AI2316" s="198" t="s">
        <v>135</v>
      </c>
      <c r="AJ2316" s="156">
        <f>_xll.qlCalendarAdvance("TARGET",AJ2315,AI2316,"mf")</f>
        <v>51985</v>
      </c>
      <c r="AK2316" s="201">
        <f>_xll.xlShmInterpRateFwd(curveName,AJ2316,,,AJ2317)</f>
        <v>1.6177343960641903E-2</v>
      </c>
    </row>
    <row r="2317" spans="35:37" ht="11.25" customHeight="1" x14ac:dyDescent="0.2">
      <c r="AI2317" s="198" t="s">
        <v>135</v>
      </c>
      <c r="AJ2317" s="156">
        <f>_xll.qlCalendarAdvance("TARGET",AJ2316,AI2317,"mf")</f>
        <v>51992</v>
      </c>
      <c r="AK2317" s="201">
        <f>_xll.xlShmInterpRateFwd(curveName,AJ2317,,,AJ2318)</f>
        <v>1.6172146516024437E-2</v>
      </c>
    </row>
    <row r="2318" spans="35:37" ht="11.25" customHeight="1" x14ac:dyDescent="0.2">
      <c r="AI2318" s="198" t="s">
        <v>135</v>
      </c>
      <c r="AJ2318" s="156">
        <f>_xll.qlCalendarAdvance("TARGET",AJ2317,AI2318,"mf")</f>
        <v>51999</v>
      </c>
      <c r="AK2318" s="201">
        <f>_xll.xlShmInterpRateFwd(curveName,AJ2318,,,AJ2319)</f>
        <v>1.6166950075583886E-2</v>
      </c>
    </row>
    <row r="2319" spans="35:37" ht="11.25" customHeight="1" x14ac:dyDescent="0.2">
      <c r="AI2319" s="198" t="s">
        <v>135</v>
      </c>
      <c r="AJ2319" s="156">
        <f>_xll.qlCalendarAdvance("TARGET",AJ2318,AI2319,"mf")</f>
        <v>52006</v>
      </c>
      <c r="AK2319" s="201">
        <f>_xll.xlShmInterpRateFwd(curveName,AJ2319,,,AJ2320)</f>
        <v>1.6161754699325279E-2</v>
      </c>
    </row>
    <row r="2320" spans="35:37" ht="11.25" customHeight="1" x14ac:dyDescent="0.2">
      <c r="AI2320" s="198" t="s">
        <v>135</v>
      </c>
      <c r="AJ2320" s="156">
        <f>_xll.qlCalendarAdvance("TARGET",AJ2319,AI2320,"mf")</f>
        <v>52013</v>
      </c>
      <c r="AK2320" s="201">
        <f>_xll.xlShmInterpRateFwd(curveName,AJ2320,,,AJ2321)</f>
        <v>1.6156560447288366E-2</v>
      </c>
    </row>
    <row r="2321" spans="35:37" ht="11.25" customHeight="1" x14ac:dyDescent="0.2">
      <c r="AI2321" s="198" t="s">
        <v>135</v>
      </c>
      <c r="AJ2321" s="156">
        <f>_xll.qlCalendarAdvance("TARGET",AJ2320,AI2321,"mf")</f>
        <v>52020</v>
      </c>
      <c r="AK2321" s="201">
        <f>_xll.xlShmInterpRateFwd(curveName,AJ2321,,,AJ2322)</f>
        <v>1.6151367379437544E-2</v>
      </c>
    </row>
    <row r="2322" spans="35:37" ht="11.25" customHeight="1" x14ac:dyDescent="0.2">
      <c r="AI2322" s="198" t="s">
        <v>135</v>
      </c>
      <c r="AJ2322" s="156">
        <f>_xll.qlCalendarAdvance("TARGET",AJ2321,AI2322,"mf")</f>
        <v>52027</v>
      </c>
      <c r="AK2322" s="201">
        <f>_xll.xlShmInterpRateFwd(curveName,AJ2322,,,AJ2323)</f>
        <v>1.6146175555818258E-2</v>
      </c>
    </row>
    <row r="2323" spans="35:37" ht="11.25" customHeight="1" x14ac:dyDescent="0.2">
      <c r="AI2323" s="198" t="s">
        <v>135</v>
      </c>
      <c r="AJ2323" s="156">
        <f>_xll.qlCalendarAdvance("TARGET",AJ2322,AI2323,"mf")</f>
        <v>52034</v>
      </c>
      <c r="AK2323" s="201">
        <f>_xll.xlShmInterpRateFwd(curveName,AJ2323,,,AJ2324)</f>
        <v>1.6140985036435355E-2</v>
      </c>
    </row>
    <row r="2324" spans="35:37" ht="11.25" customHeight="1" x14ac:dyDescent="0.2">
      <c r="AI2324" s="198" t="s">
        <v>135</v>
      </c>
      <c r="AJ2324" s="156">
        <f>_xll.qlCalendarAdvance("TARGET",AJ2323,AI2324,"mf")</f>
        <v>52041</v>
      </c>
      <c r="AK2324" s="201">
        <f>_xll.xlShmInterpRateFwd(curveName,AJ2324,,,AJ2325)</f>
        <v>1.613579588125888E-2</v>
      </c>
    </row>
    <row r="2325" spans="35:37" ht="11.25" customHeight="1" x14ac:dyDescent="0.2">
      <c r="AI2325" s="198" t="s">
        <v>135</v>
      </c>
      <c r="AJ2325" s="156">
        <f>_xll.qlCalendarAdvance("TARGET",AJ2324,AI2325,"mf")</f>
        <v>52048</v>
      </c>
      <c r="AK2325" s="201">
        <f>_xll.xlShmInterpRateFwd(curveName,AJ2325,,,AJ2326)</f>
        <v>1.6130608150345723E-2</v>
      </c>
    </row>
    <row r="2326" spans="35:37" ht="11.25" customHeight="1" x14ac:dyDescent="0.2">
      <c r="AI2326" s="198" t="s">
        <v>135</v>
      </c>
      <c r="AJ2326" s="156">
        <f>_xll.qlCalendarAdvance("TARGET",AJ2325,AI2326,"mf")</f>
        <v>52055</v>
      </c>
      <c r="AK2326" s="201">
        <f>_xll.xlShmInterpRateFwd(curveName,AJ2326,,,AJ2327)</f>
        <v>1.6125421903683206E-2</v>
      </c>
    </row>
    <row r="2327" spans="35:37" ht="11.25" customHeight="1" x14ac:dyDescent="0.2">
      <c r="AI2327" s="198" t="s">
        <v>135</v>
      </c>
      <c r="AJ2327" s="156">
        <f>_xll.qlCalendarAdvance("TARGET",AJ2326,AI2327,"mf")</f>
        <v>52062</v>
      </c>
      <c r="AK2327" s="201">
        <f>_xll.xlShmInterpRateFwd(curveName,AJ2327,,,AJ2328)</f>
        <v>1.6120237201275991E-2</v>
      </c>
    </row>
    <row r="2328" spans="35:37" ht="11.25" customHeight="1" x14ac:dyDescent="0.2">
      <c r="AI2328" s="198" t="s">
        <v>135</v>
      </c>
      <c r="AJ2328" s="156">
        <f>_xll.qlCalendarAdvance("TARGET",AJ2327,AI2328,"mf")</f>
        <v>52069</v>
      </c>
      <c r="AK2328" s="201">
        <f>_xll.xlShmInterpRateFwd(curveName,AJ2328,,,AJ2329)</f>
        <v>1.6115054103134484E-2</v>
      </c>
    </row>
    <row r="2329" spans="35:37" ht="11.25" customHeight="1" x14ac:dyDescent="0.2">
      <c r="AI2329" s="198" t="s">
        <v>135</v>
      </c>
      <c r="AJ2329" s="156">
        <f>_xll.qlCalendarAdvance("TARGET",AJ2328,AI2329,"mf")</f>
        <v>52076</v>
      </c>
      <c r="AK2329" s="201">
        <f>_xll.xlShmInterpRateFwd(curveName,AJ2329,,,AJ2330)</f>
        <v>1.6109872669274831E-2</v>
      </c>
    </row>
    <row r="2330" spans="35:37" ht="11.25" customHeight="1" x14ac:dyDescent="0.2">
      <c r="AI2330" s="198" t="s">
        <v>135</v>
      </c>
      <c r="AJ2330" s="156">
        <f>_xll.qlCalendarAdvance("TARGET",AJ2329,AI2330,"mf")</f>
        <v>52083</v>
      </c>
      <c r="AK2330" s="201">
        <f>_xll.xlShmInterpRateFwd(curveName,AJ2330,,,AJ2331)</f>
        <v>1.6104692959695757E-2</v>
      </c>
    </row>
    <row r="2331" spans="35:37" ht="11.25" customHeight="1" x14ac:dyDescent="0.2">
      <c r="AI2331" s="198" t="s">
        <v>135</v>
      </c>
      <c r="AJ2331" s="156">
        <f>_xll.qlCalendarAdvance("TARGET",AJ2330,AI2331,"mf")</f>
        <v>52090</v>
      </c>
      <c r="AK2331" s="201">
        <f>_xll.xlShmInterpRateFwd(curveName,AJ2331,,,AJ2332)</f>
        <v>1.609951503440752E-2</v>
      </c>
    </row>
    <row r="2332" spans="35:37" ht="11.25" customHeight="1" x14ac:dyDescent="0.2">
      <c r="AI2332" s="198" t="s">
        <v>135</v>
      </c>
      <c r="AJ2332" s="156">
        <f>_xll.qlCalendarAdvance("TARGET",AJ2331,AI2332,"mf")</f>
        <v>52097</v>
      </c>
      <c r="AK2332" s="201">
        <f>_xll.xlShmInterpRateFwd(curveName,AJ2332,,,AJ2333)</f>
        <v>1.6094338953431923E-2</v>
      </c>
    </row>
    <row r="2333" spans="35:37" ht="11.25" customHeight="1" x14ac:dyDescent="0.2">
      <c r="AI2333" s="198" t="s">
        <v>135</v>
      </c>
      <c r="AJ2333" s="156">
        <f>_xll.qlCalendarAdvance("TARGET",AJ2332,AI2333,"mf")</f>
        <v>52104</v>
      </c>
      <c r="AK2333" s="201">
        <f>_xll.xlShmInterpRateFwd(curveName,AJ2333,,,AJ2334)</f>
        <v>1.6089164776755961E-2</v>
      </c>
    </row>
    <row r="2334" spans="35:37" ht="11.25" customHeight="1" x14ac:dyDescent="0.2">
      <c r="AI2334" s="198" t="s">
        <v>135</v>
      </c>
      <c r="AJ2334" s="156">
        <f>_xll.qlCalendarAdvance("TARGET",AJ2333,AI2334,"mf")</f>
        <v>52111</v>
      </c>
      <c r="AK2334" s="201">
        <f>_xll.xlShmInterpRateFwd(curveName,AJ2334,,,AJ2335)</f>
        <v>1.6083992564401343E-2</v>
      </c>
    </row>
    <row r="2335" spans="35:37" ht="11.25" customHeight="1" x14ac:dyDescent="0.2">
      <c r="AI2335" s="198" t="s">
        <v>135</v>
      </c>
      <c r="AJ2335" s="156">
        <f>_xll.qlCalendarAdvance("TARGET",AJ2334,AI2335,"mf")</f>
        <v>52118</v>
      </c>
      <c r="AK2335" s="201">
        <f>_xll.xlShmInterpRateFwd(curveName,AJ2335,,,AJ2336)</f>
        <v>1.6078822376366549E-2</v>
      </c>
    </row>
    <row r="2336" spans="35:37" ht="11.25" customHeight="1" x14ac:dyDescent="0.2">
      <c r="AI2336" s="198" t="s">
        <v>135</v>
      </c>
      <c r="AJ2336" s="156">
        <f>_xll.qlCalendarAdvance("TARGET",AJ2335,AI2336,"mf")</f>
        <v>52125</v>
      </c>
      <c r="AK2336" s="201">
        <f>_xll.xlShmInterpRateFwd(curveName,AJ2336,,,AJ2337)</f>
        <v>1.6073654272667399E-2</v>
      </c>
    </row>
    <row r="2337" spans="35:37" ht="11.25" customHeight="1" x14ac:dyDescent="0.2">
      <c r="AI2337" s="198" t="s">
        <v>135</v>
      </c>
      <c r="AJ2337" s="156">
        <f>_xll.qlCalendarAdvance("TARGET",AJ2336,AI2337,"mf")</f>
        <v>52132</v>
      </c>
      <c r="AK2337" s="201">
        <f>_xll.xlShmInterpRateFwd(curveName,AJ2337,,,AJ2338)</f>
        <v>1.6068488313313877E-2</v>
      </c>
    </row>
    <row r="2338" spans="35:37" ht="11.25" customHeight="1" x14ac:dyDescent="0.2">
      <c r="AI2338" s="198" t="s">
        <v>135</v>
      </c>
      <c r="AJ2338" s="156">
        <f>_xll.qlCalendarAdvance("TARGET",AJ2337,AI2338,"mf")</f>
        <v>52139</v>
      </c>
      <c r="AK2338" s="201">
        <f>_xll.xlShmInterpRateFwd(curveName,AJ2338,,,AJ2339)</f>
        <v>1.6063324558315908E-2</v>
      </c>
    </row>
    <row r="2339" spans="35:37" ht="11.25" customHeight="1" x14ac:dyDescent="0.2">
      <c r="AI2339" s="198" t="s">
        <v>135</v>
      </c>
      <c r="AJ2339" s="156">
        <f>_xll.qlCalendarAdvance("TARGET",AJ2338,AI2339,"mf")</f>
        <v>52146</v>
      </c>
      <c r="AK2339" s="201">
        <f>_xll.xlShmInterpRateFwd(curveName,AJ2339,,,AJ2340)</f>
        <v>1.6058163067654414E-2</v>
      </c>
    </row>
    <row r="2340" spans="35:37" ht="11.25" customHeight="1" x14ac:dyDescent="0.2">
      <c r="AI2340" s="198" t="s">
        <v>135</v>
      </c>
      <c r="AJ2340" s="156">
        <f>_xll.qlCalendarAdvance("TARGET",AJ2339,AI2340,"mf")</f>
        <v>52153</v>
      </c>
      <c r="AK2340" s="201">
        <f>_xll.xlShmInterpRateFwd(curveName,AJ2340,,,AJ2341)</f>
        <v>1.6053003901385577E-2</v>
      </c>
    </row>
    <row r="2341" spans="35:37" ht="11.25" customHeight="1" x14ac:dyDescent="0.2">
      <c r="AI2341" s="198" t="s">
        <v>135</v>
      </c>
      <c r="AJ2341" s="156">
        <f>_xll.qlCalendarAdvance("TARGET",AJ2340,AI2341,"mf")</f>
        <v>52160</v>
      </c>
      <c r="AK2341" s="201">
        <f>_xll.xlShmInterpRateFwd(curveName,AJ2341,,,AJ2342)</f>
        <v>1.6047847119472845E-2</v>
      </c>
    </row>
    <row r="2342" spans="35:37" ht="11.25" customHeight="1" x14ac:dyDescent="0.2">
      <c r="AI2342" s="198" t="s">
        <v>135</v>
      </c>
      <c r="AJ2342" s="156">
        <f>_xll.qlCalendarAdvance("TARGET",AJ2341,AI2342,"mf")</f>
        <v>52167</v>
      </c>
      <c r="AK2342" s="201">
        <f>_xll.xlShmInterpRateFwd(curveName,AJ2342,,,AJ2343)</f>
        <v>1.6042692781943341E-2</v>
      </c>
    </row>
    <row r="2343" spans="35:37" ht="11.25" customHeight="1" x14ac:dyDescent="0.2">
      <c r="AI2343" s="198" t="s">
        <v>135</v>
      </c>
      <c r="AJ2343" s="156">
        <f>_xll.qlCalendarAdvance("TARGET",AJ2342,AI2343,"mf")</f>
        <v>52174</v>
      </c>
      <c r="AK2343" s="201">
        <f>_xll.xlShmInterpRateFwd(curveName,AJ2343,,,AJ2344)</f>
        <v>1.6037540948812545E-2</v>
      </c>
    </row>
    <row r="2344" spans="35:37" ht="11.25" customHeight="1" x14ac:dyDescent="0.2">
      <c r="AI2344" s="198" t="s">
        <v>135</v>
      </c>
      <c r="AJ2344" s="156">
        <f>_xll.qlCalendarAdvance("TARGET",AJ2343,AI2344,"mf")</f>
        <v>52181</v>
      </c>
      <c r="AK2344" s="201">
        <f>_xll.xlShmInterpRateFwd(curveName,AJ2344,,,AJ2345)</f>
        <v>1.6032391680066947E-2</v>
      </c>
    </row>
    <row r="2345" spans="35:37" ht="11.25" customHeight="1" x14ac:dyDescent="0.2">
      <c r="AI2345" s="198" t="s">
        <v>135</v>
      </c>
      <c r="AJ2345" s="156">
        <f>_xll.qlCalendarAdvance("TARGET",AJ2344,AI2345,"mf")</f>
        <v>52188</v>
      </c>
      <c r="AK2345" s="201">
        <f>_xll.xlShmInterpRateFwd(curveName,AJ2345,,,AJ2346)</f>
        <v>1.6027245035750908E-2</v>
      </c>
    </row>
    <row r="2346" spans="35:37" ht="11.25" customHeight="1" x14ac:dyDescent="0.2">
      <c r="AI2346" s="198" t="s">
        <v>135</v>
      </c>
      <c r="AJ2346" s="156">
        <f>_xll.qlCalendarAdvance("TARGET",AJ2345,AI2346,"mf")</f>
        <v>52195</v>
      </c>
      <c r="AK2346" s="201">
        <f>_xll.xlShmInterpRateFwd(curveName,AJ2346,,,AJ2347)</f>
        <v>1.6022101075821846E-2</v>
      </c>
    </row>
    <row r="2347" spans="35:37" ht="11.25" customHeight="1" x14ac:dyDescent="0.2">
      <c r="AI2347" s="198" t="s">
        <v>135</v>
      </c>
      <c r="AJ2347" s="156">
        <f>_xll.qlCalendarAdvance("TARGET",AJ2346,AI2347,"mf")</f>
        <v>52202</v>
      </c>
      <c r="AK2347" s="201">
        <f>_xll.xlShmInterpRateFwd(curveName,AJ2347,,,AJ2348)</f>
        <v>1.6016959860329819E-2</v>
      </c>
    </row>
    <row r="2348" spans="35:37" ht="11.25" customHeight="1" x14ac:dyDescent="0.2">
      <c r="AI2348" s="198" t="s">
        <v>135</v>
      </c>
      <c r="AJ2348" s="156">
        <f>_xll.qlCalendarAdvance("TARGET",AJ2347,AI2348,"mf")</f>
        <v>52209</v>
      </c>
      <c r="AK2348" s="201">
        <f>_xll.xlShmInterpRateFwd(curveName,AJ2348,,,AJ2349)</f>
        <v>1.601182144926112E-2</v>
      </c>
    </row>
    <row r="2349" spans="35:37" ht="11.25" customHeight="1" x14ac:dyDescent="0.2">
      <c r="AI2349" s="198" t="s">
        <v>135</v>
      </c>
      <c r="AJ2349" s="156">
        <f>_xll.qlCalendarAdvance("TARGET",AJ2348,AI2349,"mf")</f>
        <v>52216</v>
      </c>
      <c r="AK2349" s="201">
        <f>_xll.xlShmInterpRateFwd(curveName,AJ2349,,,AJ2350)</f>
        <v>1.6006685902630963E-2</v>
      </c>
    </row>
    <row r="2350" spans="35:37" ht="11.25" customHeight="1" x14ac:dyDescent="0.2">
      <c r="AI2350" s="198" t="s">
        <v>135</v>
      </c>
      <c r="AJ2350" s="156">
        <f>_xll.qlCalendarAdvance("TARGET",AJ2349,AI2350,"mf")</f>
        <v>52223</v>
      </c>
      <c r="AK2350" s="201">
        <f>_xll.xlShmInterpRateFwd(curveName,AJ2350,,,AJ2351)</f>
        <v>1.6001553280442928E-2</v>
      </c>
    </row>
    <row r="2351" spans="35:37" ht="11.25" customHeight="1" x14ac:dyDescent="0.2">
      <c r="AI2351" s="198" t="s">
        <v>135</v>
      </c>
      <c r="AJ2351" s="156">
        <f>_xll.qlCalendarAdvance("TARGET",AJ2350,AI2351,"mf")</f>
        <v>52230</v>
      </c>
      <c r="AK2351" s="201">
        <f>_xll.xlShmInterpRateFwd(curveName,AJ2351,,,AJ2352)</f>
        <v>1.5996423642712122E-2</v>
      </c>
    </row>
    <row r="2352" spans="35:37" ht="11.25" customHeight="1" x14ac:dyDescent="0.2">
      <c r="AI2352" s="198" t="s">
        <v>135</v>
      </c>
      <c r="AJ2352" s="156">
        <f>_xll.qlCalendarAdvance("TARGET",AJ2351,AI2352,"mf")</f>
        <v>52237</v>
      </c>
      <c r="AK2352" s="201">
        <f>_xll.xlShmInterpRateFwd(curveName,AJ2352,,,AJ2353)</f>
        <v>1.5991297049447836E-2</v>
      </c>
    </row>
    <row r="2353" spans="35:37" ht="11.25" customHeight="1" x14ac:dyDescent="0.2">
      <c r="AI2353" s="198" t="s">
        <v>135</v>
      </c>
      <c r="AJ2353" s="156">
        <f>_xll.qlCalendarAdvance("TARGET",AJ2352,AI2353,"mf")</f>
        <v>52244</v>
      </c>
      <c r="AK2353" s="201">
        <f>_xll.xlShmInterpRateFwd(curveName,AJ2353,,,AJ2354)</f>
        <v>1.5986173560641921E-2</v>
      </c>
    </row>
    <row r="2354" spans="35:37" ht="11.25" customHeight="1" x14ac:dyDescent="0.2">
      <c r="AI2354" s="198" t="s">
        <v>135</v>
      </c>
      <c r="AJ2354" s="156">
        <f>_xll.qlCalendarAdvance("TARGET",AJ2353,AI2354,"mf")</f>
        <v>52251</v>
      </c>
      <c r="AK2354" s="201">
        <f>_xll.xlShmInterpRateFwd(curveName,AJ2354,,,AJ2355)</f>
        <v>1.5981053236320941E-2</v>
      </c>
    </row>
    <row r="2355" spans="35:37" ht="11.25" customHeight="1" x14ac:dyDescent="0.2">
      <c r="AI2355" s="198" t="s">
        <v>135</v>
      </c>
      <c r="AJ2355" s="156">
        <f>_xll.qlCalendarAdvance("TARGET",AJ2354,AI2355,"mf")</f>
        <v>52258</v>
      </c>
      <c r="AK2355" s="201">
        <f>_xll.xlShmInterpRateFwd(curveName,AJ2355,,,AJ2356)</f>
        <v>1.5975936136470865E-2</v>
      </c>
    </row>
    <row r="2356" spans="35:37" ht="11.25" customHeight="1" x14ac:dyDescent="0.2">
      <c r="AI2356" s="198" t="s">
        <v>135</v>
      </c>
      <c r="AJ2356" s="156">
        <f>_xll.qlCalendarAdvance("TARGET",AJ2355,AI2356,"mf")</f>
        <v>52265</v>
      </c>
      <c r="AK2356" s="201">
        <f>_xll.xlShmInterpRateFwd(curveName,AJ2356,,,AJ2357)</f>
        <v>1.597082232112396E-2</v>
      </c>
    </row>
    <row r="2357" spans="35:37" ht="11.25" customHeight="1" x14ac:dyDescent="0.2">
      <c r="AI2357" s="198" t="s">
        <v>135</v>
      </c>
      <c r="AJ2357" s="156">
        <f>_xll.qlCalendarAdvance("TARGET",AJ2356,AI2357,"mf")</f>
        <v>52272</v>
      </c>
      <c r="AK2357" s="201">
        <f>_xll.xlShmInterpRateFwd(curveName,AJ2357,,,AJ2358)</f>
        <v>1.5965711850266101E-2</v>
      </c>
    </row>
    <row r="2358" spans="35:37" ht="11.25" customHeight="1" x14ac:dyDescent="0.2">
      <c r="AI2358" s="198" t="s">
        <v>135</v>
      </c>
      <c r="AJ2358" s="156">
        <f>_xll.qlCalendarAdvance("TARGET",AJ2357,AI2358,"mf")</f>
        <v>52279</v>
      </c>
      <c r="AK2358" s="201">
        <f>_xll.xlShmInterpRateFwd(curveName,AJ2358,,,AJ2359)</f>
        <v>1.5960604783923672E-2</v>
      </c>
    </row>
    <row r="2359" spans="35:37" ht="11.25" customHeight="1" x14ac:dyDescent="0.2">
      <c r="AI2359" s="198" t="s">
        <v>135</v>
      </c>
      <c r="AJ2359" s="156">
        <f>_xll.qlCalendarAdvance("TARGET",AJ2358,AI2359,"mf")</f>
        <v>52286</v>
      </c>
      <c r="AK2359" s="201">
        <f>_xll.xlShmInterpRateFwd(curveName,AJ2359,,,AJ2360)</f>
        <v>1.5955501182094045E-2</v>
      </c>
    </row>
    <row r="2360" spans="35:37" ht="11.25" customHeight="1" x14ac:dyDescent="0.2">
      <c r="AI2360" s="198" t="s">
        <v>135</v>
      </c>
      <c r="AJ2360" s="156">
        <f>_xll.qlCalendarAdvance("TARGET",AJ2359,AI2360,"mf")</f>
        <v>52293</v>
      </c>
      <c r="AK2360" s="201">
        <f>_xll.xlShmInterpRateFwd(curveName,AJ2360,,,AJ2361)</f>
        <v>1.5950401104780337E-2</v>
      </c>
    </row>
    <row r="2361" spans="35:37" ht="11.25" customHeight="1" x14ac:dyDescent="0.2">
      <c r="AI2361" s="198" t="s">
        <v>135</v>
      </c>
      <c r="AJ2361" s="156">
        <f>_xll.qlCalendarAdvance("TARGET",AJ2360,AI2361,"mf")</f>
        <v>52300</v>
      </c>
      <c r="AK2361" s="201">
        <f>_xll.xlShmInterpRateFwd(curveName,AJ2361,,,AJ2362)</f>
        <v>1.594530461199721E-2</v>
      </c>
    </row>
    <row r="2362" spans="35:37" ht="11.25" customHeight="1" x14ac:dyDescent="0.2">
      <c r="AI2362" s="198" t="s">
        <v>135</v>
      </c>
      <c r="AJ2362" s="156">
        <f>_xll.qlCalendarAdvance("TARGET",AJ2361,AI2362,"mf")</f>
        <v>52307</v>
      </c>
      <c r="AK2362" s="201">
        <f>_xll.xlShmInterpRateFwd(curveName,AJ2362,,,AJ2363)</f>
        <v>1.5940212364679452E-2</v>
      </c>
    </row>
    <row r="2363" spans="35:37" ht="11.25" customHeight="1" x14ac:dyDescent="0.2">
      <c r="AI2363" s="198" t="s">
        <v>135</v>
      </c>
      <c r="AJ2363" s="156">
        <f>_xll.qlCalendarAdvance("TARGET",AJ2362,AI2363,"mf")</f>
        <v>52314</v>
      </c>
      <c r="AK2363" s="201">
        <f>_xll.xlShmInterpRateFwd(curveName,AJ2363,,,AJ2364)</f>
        <v>1.5935134525730161E-2</v>
      </c>
    </row>
    <row r="2364" spans="35:37" ht="11.25" customHeight="1" x14ac:dyDescent="0.2">
      <c r="AI2364" s="198" t="s">
        <v>135</v>
      </c>
      <c r="AJ2364" s="156">
        <f>_xll.qlCalendarAdvance("TARGET",AJ2363,AI2364,"mf")</f>
        <v>52321</v>
      </c>
      <c r="AK2364" s="201">
        <f>_xll.xlShmInterpRateFwd(curveName,AJ2364,,,AJ2365)</f>
        <v>1.5930079574379682E-2</v>
      </c>
    </row>
    <row r="2365" spans="35:37" ht="11.25" customHeight="1" x14ac:dyDescent="0.2">
      <c r="AI2365" s="198" t="s">
        <v>135</v>
      </c>
      <c r="AJ2365" s="156">
        <f>_xll.qlCalendarAdvance("TARGET",AJ2364,AI2365,"mf")</f>
        <v>52328</v>
      </c>
      <c r="AK2365" s="201">
        <f>_xll.xlShmInterpRateFwd(curveName,AJ2365,,,AJ2366)</f>
        <v>1.5925047880921275E-2</v>
      </c>
    </row>
    <row r="2366" spans="35:37" ht="11.25" customHeight="1" x14ac:dyDescent="0.2">
      <c r="AI2366" s="198" t="s">
        <v>135</v>
      </c>
      <c r="AJ2366" s="156">
        <f>_xll.qlCalendarAdvance("TARGET",AJ2365,AI2366,"mf")</f>
        <v>52335</v>
      </c>
      <c r="AK2366" s="201">
        <f>_xll.xlShmInterpRateFwd(curveName,AJ2366,,,AJ2367)</f>
        <v>1.5920039562258417E-2</v>
      </c>
    </row>
    <row r="2367" spans="35:37" ht="11.25" customHeight="1" x14ac:dyDescent="0.2">
      <c r="AI2367" s="198" t="s">
        <v>135</v>
      </c>
      <c r="AJ2367" s="156">
        <f>_xll.qlCalendarAdvance("TARGET",AJ2366,AI2367,"mf")</f>
        <v>52342</v>
      </c>
      <c r="AK2367" s="201">
        <f>_xll.xlShmInterpRateFwd(curveName,AJ2367,,,AJ2368)</f>
        <v>1.5915054735340904E-2</v>
      </c>
    </row>
    <row r="2368" spans="35:37" ht="11.25" customHeight="1" x14ac:dyDescent="0.2">
      <c r="AI2368" s="198" t="s">
        <v>135</v>
      </c>
      <c r="AJ2368" s="156">
        <f>_xll.qlCalendarAdvance("TARGET",AJ2367,AI2368,"mf")</f>
        <v>52349</v>
      </c>
      <c r="AK2368" s="201">
        <f>_xll.xlShmInterpRateFwd(curveName,AJ2368,,,AJ2369)</f>
        <v>1.5910093517095325E-2</v>
      </c>
    </row>
    <row r="2369" spans="35:37" ht="11.25" customHeight="1" x14ac:dyDescent="0.2">
      <c r="AI2369" s="198" t="s">
        <v>135</v>
      </c>
      <c r="AJ2369" s="156">
        <f>_xll.qlCalendarAdvance("TARGET",AJ2368,AI2369,"mf")</f>
        <v>52356</v>
      </c>
      <c r="AK2369" s="201">
        <f>_xll.xlShmInterpRateFwd(curveName,AJ2369,,,AJ2370)</f>
        <v>1.5905156024442466E-2</v>
      </c>
    </row>
    <row r="2370" spans="35:37" ht="11.25" customHeight="1" x14ac:dyDescent="0.2">
      <c r="AI2370" s="198" t="s">
        <v>135</v>
      </c>
      <c r="AJ2370" s="156">
        <f>_xll.qlCalendarAdvance("TARGET",AJ2369,AI2370,"mf")</f>
        <v>52363</v>
      </c>
      <c r="AK2370" s="201">
        <f>_xll.xlShmInterpRateFwd(curveName,AJ2370,,,AJ2371)</f>
        <v>1.5900242374337833E-2</v>
      </c>
    </row>
    <row r="2371" spans="35:37" ht="11.25" customHeight="1" x14ac:dyDescent="0.2">
      <c r="AI2371" s="198" t="s">
        <v>135</v>
      </c>
      <c r="AJ2371" s="156">
        <f>_xll.qlCalendarAdvance("TARGET",AJ2370,AI2371,"mf")</f>
        <v>52370</v>
      </c>
      <c r="AK2371" s="201">
        <f>_xll.xlShmInterpRateFwd(curveName,AJ2371,,,AJ2372)</f>
        <v>1.5895352683690578E-2</v>
      </c>
    </row>
    <row r="2372" spans="35:37" ht="11.25" customHeight="1" x14ac:dyDescent="0.2">
      <c r="AI2372" s="198" t="s">
        <v>135</v>
      </c>
      <c r="AJ2372" s="156">
        <f>_xll.qlCalendarAdvance("TARGET",AJ2371,AI2372,"mf")</f>
        <v>52377</v>
      </c>
      <c r="AK2372" s="201">
        <f>_xll.xlShmInterpRateFwd(curveName,AJ2372,,,AJ2373)</f>
        <v>1.5890487069432989E-2</v>
      </c>
    </row>
    <row r="2373" spans="35:37" ht="11.25" customHeight="1" x14ac:dyDescent="0.2">
      <c r="AI2373" s="198" t="s">
        <v>135</v>
      </c>
      <c r="AJ2373" s="156">
        <f>_xll.qlCalendarAdvance("TARGET",AJ2372,AI2373,"mf")</f>
        <v>52384</v>
      </c>
      <c r="AK2373" s="201">
        <f>_xll.xlShmInterpRateFwd(curveName,AJ2373,,,AJ2374)</f>
        <v>1.5885645648508931E-2</v>
      </c>
    </row>
    <row r="2374" spans="35:37" ht="11.25" customHeight="1" x14ac:dyDescent="0.2">
      <c r="AI2374" s="198" t="s">
        <v>135</v>
      </c>
      <c r="AJ2374" s="156">
        <f>_xll.qlCalendarAdvance("TARGET",AJ2373,AI2374,"mf")</f>
        <v>52391</v>
      </c>
      <c r="AK2374" s="201">
        <f>_xll.xlShmInterpRateFwd(curveName,AJ2374,,,AJ2375)</f>
        <v>1.5880828537850656E-2</v>
      </c>
    </row>
    <row r="2375" spans="35:37" ht="11.25" customHeight="1" x14ac:dyDescent="0.2">
      <c r="AI2375" s="198" t="s">
        <v>135</v>
      </c>
      <c r="AJ2375" s="156">
        <f>_xll.qlCalendarAdvance("TARGET",AJ2374,AI2375,"mf")</f>
        <v>52398</v>
      </c>
      <c r="AK2375" s="201">
        <f>_xll.xlShmInterpRateFwd(curveName,AJ2375,,,AJ2376)</f>
        <v>1.5876035854373027E-2</v>
      </c>
    </row>
    <row r="2376" spans="35:37" ht="11.25" customHeight="1" x14ac:dyDescent="0.2">
      <c r="AI2376" s="198" t="s">
        <v>135</v>
      </c>
      <c r="AJ2376" s="156">
        <f>_xll.qlCalendarAdvance("TARGET",AJ2375,AI2376,"mf")</f>
        <v>52405</v>
      </c>
      <c r="AK2376" s="201">
        <f>_xll.xlShmInterpRateFwd(curveName,AJ2376,,,AJ2377)</f>
        <v>1.5871267715019836E-2</v>
      </c>
    </row>
    <row r="2377" spans="35:37" ht="11.25" customHeight="1" x14ac:dyDescent="0.2">
      <c r="AI2377" s="198" t="s">
        <v>135</v>
      </c>
      <c r="AJ2377" s="156">
        <f>_xll.qlCalendarAdvance("TARGET",AJ2376,AI2377,"mf")</f>
        <v>52412</v>
      </c>
      <c r="AK2377" s="201">
        <f>_xll.xlShmInterpRateFwd(curveName,AJ2377,,,AJ2378)</f>
        <v>1.5866524236723301E-2</v>
      </c>
    </row>
    <row r="2378" spans="35:37" ht="11.25" customHeight="1" x14ac:dyDescent="0.2">
      <c r="AI2378" s="198" t="s">
        <v>135</v>
      </c>
      <c r="AJ2378" s="156">
        <f>_xll.qlCalendarAdvance("TARGET",AJ2377,AI2378,"mf")</f>
        <v>52419</v>
      </c>
      <c r="AK2378" s="201">
        <f>_xll.xlShmInterpRateFwd(curveName,AJ2378,,,AJ2379)</f>
        <v>1.5861805536404011E-2</v>
      </c>
    </row>
    <row r="2379" spans="35:37" ht="11.25" customHeight="1" x14ac:dyDescent="0.2">
      <c r="AI2379" s="198" t="s">
        <v>135</v>
      </c>
      <c r="AJ2379" s="156">
        <f>_xll.qlCalendarAdvance("TARGET",AJ2378,AI2379,"mf")</f>
        <v>52426</v>
      </c>
      <c r="AK2379" s="201">
        <f>_xll.xlShmInterpRateFwd(curveName,AJ2379,,,AJ2380)</f>
        <v>1.5857111731011522E-2</v>
      </c>
    </row>
    <row r="2380" spans="35:37" ht="11.25" customHeight="1" x14ac:dyDescent="0.2">
      <c r="AI2380" s="198" t="s">
        <v>135</v>
      </c>
      <c r="AJ2380" s="156">
        <f>_xll.qlCalendarAdvance("TARGET",AJ2379,AI2380,"mf")</f>
        <v>52433</v>
      </c>
      <c r="AK2380" s="201">
        <f>_xll.xlShmInterpRateFwd(curveName,AJ2380,,,AJ2381)</f>
        <v>1.5852442937449033E-2</v>
      </c>
    </row>
    <row r="2381" spans="35:37" ht="11.25" customHeight="1" x14ac:dyDescent="0.2">
      <c r="AI2381" s="198" t="s">
        <v>135</v>
      </c>
      <c r="AJ2381" s="156">
        <f>_xll.qlCalendarAdvance("TARGET",AJ2380,AI2381,"mf")</f>
        <v>52440</v>
      </c>
      <c r="AK2381" s="201">
        <f>_xll.xlShmInterpRateFwd(curveName,AJ2381,,,AJ2382)</f>
        <v>1.5847799272677644E-2</v>
      </c>
    </row>
    <row r="2382" spans="35:37" ht="11.25" customHeight="1" x14ac:dyDescent="0.2">
      <c r="AI2382" s="198" t="s">
        <v>135</v>
      </c>
      <c r="AJ2382" s="156">
        <f>_xll.qlCalendarAdvance("TARGET",AJ2381,AI2382,"mf")</f>
        <v>52447</v>
      </c>
      <c r="AK2382" s="201">
        <f>_xll.xlShmInterpRateFwd(curveName,AJ2382,,,AJ2383)</f>
        <v>1.5843180853600536E-2</v>
      </c>
    </row>
    <row r="2383" spans="35:37" ht="11.25" customHeight="1" x14ac:dyDescent="0.2">
      <c r="AI2383" s="198" t="s">
        <v>135</v>
      </c>
      <c r="AJ2383" s="156">
        <f>_xll.qlCalendarAdvance("TARGET",AJ2382,AI2383,"mf")</f>
        <v>52454</v>
      </c>
      <c r="AK2383" s="201">
        <f>_xll.xlShmInterpRateFwd(curveName,AJ2383,,,AJ2384)</f>
        <v>1.58385877971788E-2</v>
      </c>
    </row>
    <row r="2384" spans="35:37" ht="11.25" customHeight="1" x14ac:dyDescent="0.2">
      <c r="AI2384" s="198" t="s">
        <v>135</v>
      </c>
      <c r="AJ2384" s="156">
        <f>_xll.qlCalendarAdvance("TARGET",AJ2383,AI2384,"mf")</f>
        <v>52461</v>
      </c>
      <c r="AK2384" s="201">
        <f>_xll.xlShmInterpRateFwd(curveName,AJ2384,,,AJ2385)</f>
        <v>1.5834020220327174E-2</v>
      </c>
    </row>
    <row r="2385" spans="35:37" ht="11.25" customHeight="1" x14ac:dyDescent="0.2">
      <c r="AI2385" s="198" t="s">
        <v>135</v>
      </c>
      <c r="AJ2385" s="156">
        <f>_xll.qlCalendarAdvance("TARGET",AJ2384,AI2385,"mf")</f>
        <v>52468</v>
      </c>
      <c r="AK2385" s="201">
        <f>_xll.xlShmInterpRateFwd(curveName,AJ2385,,,AJ2386)</f>
        <v>1.5829478239971974E-2</v>
      </c>
    </row>
    <row r="2386" spans="35:37" ht="11.25" customHeight="1" x14ac:dyDescent="0.2">
      <c r="AI2386" s="198" t="s">
        <v>135</v>
      </c>
      <c r="AJ2386" s="156">
        <f>_xll.qlCalendarAdvance("TARGET",AJ2385,AI2386,"mf")</f>
        <v>52475</v>
      </c>
      <c r="AK2386" s="201">
        <f>_xll.xlShmInterpRateFwd(curveName,AJ2386,,,AJ2387)</f>
        <v>1.5824961973045309E-2</v>
      </c>
    </row>
    <row r="2387" spans="35:37" ht="11.25" customHeight="1" x14ac:dyDescent="0.2">
      <c r="AI2387" s="198" t="s">
        <v>135</v>
      </c>
      <c r="AJ2387" s="156">
        <f>_xll.qlCalendarAdvance("TARGET",AJ2386,AI2387,"mf")</f>
        <v>52482</v>
      </c>
      <c r="AK2387" s="201">
        <f>_xll.xlShmInterpRateFwd(curveName,AJ2387,,,AJ2388)</f>
        <v>1.5820471536508236E-2</v>
      </c>
    </row>
    <row r="2388" spans="35:37" ht="11.25" customHeight="1" x14ac:dyDescent="0.2">
      <c r="AI2388" s="198" t="s">
        <v>135</v>
      </c>
      <c r="AJ2388" s="156">
        <f>_xll.qlCalendarAdvance("TARGET",AJ2387,AI2388,"mf")</f>
        <v>52489</v>
      </c>
      <c r="AK2388" s="201">
        <f>_xll.xlShmInterpRateFwd(curveName,AJ2388,,,AJ2389)</f>
        <v>1.5816007047240722E-2</v>
      </c>
    </row>
    <row r="2389" spans="35:37" ht="11.25" customHeight="1" x14ac:dyDescent="0.2">
      <c r="AI2389" s="198" t="s">
        <v>135</v>
      </c>
      <c r="AJ2389" s="156">
        <f>_xll.qlCalendarAdvance("TARGET",AJ2388,AI2389,"mf")</f>
        <v>52496</v>
      </c>
      <c r="AK2389" s="201">
        <f>_xll.xlShmInterpRateFwd(curveName,AJ2389,,,AJ2390)</f>
        <v>1.5811568622221196E-2</v>
      </c>
    </row>
    <row r="2390" spans="35:37" ht="11.25" customHeight="1" x14ac:dyDescent="0.2">
      <c r="AI2390" s="198" t="s">
        <v>135</v>
      </c>
      <c r="AJ2390" s="156">
        <f>_xll.qlCalendarAdvance("TARGET",AJ2389,AI2390,"mf")</f>
        <v>52503</v>
      </c>
      <c r="AK2390" s="201">
        <f>_xll.xlShmInterpRateFwd(curveName,AJ2390,,,AJ2391)</f>
        <v>1.5807156378346992E-2</v>
      </c>
    </row>
    <row r="2391" spans="35:37" ht="11.25" customHeight="1" x14ac:dyDescent="0.2">
      <c r="AI2391" s="198" t="s">
        <v>135</v>
      </c>
      <c r="AJ2391" s="156">
        <f>_xll.qlCalendarAdvance("TARGET",AJ2390,AI2391,"mf")</f>
        <v>52510</v>
      </c>
      <c r="AK2391" s="201">
        <f>_xll.xlShmInterpRateFwd(curveName,AJ2391,,,AJ2392)</f>
        <v>1.5802770432561789E-2</v>
      </c>
    </row>
    <row r="2392" spans="35:37" ht="11.25" customHeight="1" x14ac:dyDescent="0.2">
      <c r="AI2392" s="198" t="s">
        <v>135</v>
      </c>
      <c r="AJ2392" s="156">
        <f>_xll.qlCalendarAdvance("TARGET",AJ2391,AI2392,"mf")</f>
        <v>52517</v>
      </c>
      <c r="AK2392" s="201">
        <f>_xll.xlShmInterpRateFwd(curveName,AJ2392,,,AJ2393)</f>
        <v>1.5798410901815056E-2</v>
      </c>
    </row>
    <row r="2393" spans="35:37" ht="11.25" customHeight="1" x14ac:dyDescent="0.2">
      <c r="AI2393" s="198" t="s">
        <v>135</v>
      </c>
      <c r="AJ2393" s="156">
        <f>_xll.qlCalendarAdvance("TARGET",AJ2392,AI2393,"mf")</f>
        <v>52524</v>
      </c>
      <c r="AK2393" s="201">
        <f>_xll.xlShmInterpRateFwd(curveName,AJ2393,,,AJ2394)</f>
        <v>1.5794077903004126E-2</v>
      </c>
    </row>
    <row r="2394" spans="35:37" ht="11.25" customHeight="1" x14ac:dyDescent="0.2">
      <c r="AI2394" s="198" t="s">
        <v>135</v>
      </c>
      <c r="AJ2394" s="156">
        <f>_xll.qlCalendarAdvance("TARGET",AJ2393,AI2394,"mf")</f>
        <v>52531</v>
      </c>
      <c r="AK2394" s="201">
        <f>_xll.xlShmInterpRateFwd(curveName,AJ2394,,,AJ2395)</f>
        <v>1.5789771553090057E-2</v>
      </c>
    </row>
    <row r="2395" spans="35:37" ht="11.25" customHeight="1" x14ac:dyDescent="0.2">
      <c r="AI2395" s="198" t="s">
        <v>135</v>
      </c>
      <c r="AJ2395" s="156">
        <f>_xll.qlCalendarAdvance("TARGET",AJ2394,AI2395,"mf")</f>
        <v>52538</v>
      </c>
      <c r="AK2395" s="201">
        <f>_xll.xlShmInterpRateFwd(curveName,AJ2395,,,AJ2396)</f>
        <v>1.5785491968981782E-2</v>
      </c>
    </row>
    <row r="2396" spans="35:37" ht="11.25" customHeight="1" x14ac:dyDescent="0.2">
      <c r="AI2396" s="198" t="s">
        <v>135</v>
      </c>
      <c r="AJ2396" s="156">
        <f>_xll.qlCalendarAdvance("TARGET",AJ2395,AI2396,"mf")</f>
        <v>52545</v>
      </c>
      <c r="AK2396" s="201">
        <f>_xll.xlShmInterpRateFwd(curveName,AJ2396,,,AJ2397)</f>
        <v>1.5781239267617202E-2</v>
      </c>
    </row>
    <row r="2397" spans="35:37" ht="11.25" customHeight="1" x14ac:dyDescent="0.2">
      <c r="AI2397" s="198" t="s">
        <v>135</v>
      </c>
      <c r="AJ2397" s="156">
        <f>_xll.qlCalendarAdvance("TARGET",AJ2396,AI2397,"mf")</f>
        <v>52552</v>
      </c>
      <c r="AK2397" s="201">
        <f>_xll.xlShmInterpRateFwd(curveName,AJ2397,,,AJ2398)</f>
        <v>1.5777013565945797E-2</v>
      </c>
    </row>
    <row r="2398" spans="35:37" ht="11.25" customHeight="1" x14ac:dyDescent="0.2">
      <c r="AI2398" s="198" t="s">
        <v>135</v>
      </c>
      <c r="AJ2398" s="156">
        <f>_xll.qlCalendarAdvance("TARGET",AJ2397,AI2398,"mf")</f>
        <v>52559</v>
      </c>
      <c r="AK2398" s="201">
        <f>_xll.xlShmInterpRateFwd(curveName,AJ2398,,,AJ2399)</f>
        <v>1.5772814980864941E-2</v>
      </c>
    </row>
    <row r="2399" spans="35:37" ht="11.25" customHeight="1" x14ac:dyDescent="0.2">
      <c r="AI2399" s="198" t="s">
        <v>135</v>
      </c>
      <c r="AJ2399" s="156">
        <f>_xll.qlCalendarAdvance("TARGET",AJ2398,AI2399,"mf")</f>
        <v>52566</v>
      </c>
      <c r="AK2399" s="201">
        <f>_xll.xlShmInterpRateFwd(curveName,AJ2399,,,AJ2400)</f>
        <v>1.576864362932992E-2</v>
      </c>
    </row>
    <row r="2400" spans="35:37" ht="11.25" customHeight="1" x14ac:dyDescent="0.2">
      <c r="AI2400" s="198" t="s">
        <v>135</v>
      </c>
      <c r="AJ2400" s="156">
        <f>_xll.qlCalendarAdvance("TARGET",AJ2399,AI2400,"mf")</f>
        <v>52573</v>
      </c>
      <c r="AK2400" s="201">
        <f>_xll.xlShmInterpRateFwd(curveName,AJ2400,,,AJ2401)</f>
        <v>1.5764499628278684E-2</v>
      </c>
    </row>
    <row r="2401" spans="35:37" ht="11.25" customHeight="1" x14ac:dyDescent="0.2">
      <c r="AI2401" s="198" t="s">
        <v>135</v>
      </c>
      <c r="AJ2401" s="156">
        <f>_xll.qlCalendarAdvance("TARGET",AJ2400,AI2401,"mf")</f>
        <v>52580</v>
      </c>
      <c r="AK2401" s="201">
        <f>_xll.xlShmInterpRateFwd(curveName,AJ2401,,,AJ2402)</f>
        <v>1.5760383094620196E-2</v>
      </c>
    </row>
    <row r="2402" spans="35:37" ht="11.25" customHeight="1" x14ac:dyDescent="0.2">
      <c r="AI2402" s="198" t="s">
        <v>135</v>
      </c>
      <c r="AJ2402" s="156">
        <f>_xll.qlCalendarAdvance("TARGET",AJ2401,AI2402,"mf")</f>
        <v>52587</v>
      </c>
      <c r="AK2402" s="201">
        <f>_xll.xlShmInterpRateFwd(curveName,AJ2402,,,AJ2403)</f>
        <v>1.5756294145292421E-2</v>
      </c>
    </row>
    <row r="2403" spans="35:37" ht="11.25" customHeight="1" x14ac:dyDescent="0.2">
      <c r="AI2403" s="198" t="s">
        <v>135</v>
      </c>
      <c r="AJ2403" s="156">
        <f>_xll.qlCalendarAdvance("TARGET",AJ2402,AI2403,"mf")</f>
        <v>52594</v>
      </c>
      <c r="AK2403" s="201">
        <f>_xll.xlShmInterpRateFwd(curveName,AJ2403,,,AJ2404)</f>
        <v>1.5752232897239114E-2</v>
      </c>
    </row>
    <row r="2404" spans="35:37" ht="11.25" customHeight="1" x14ac:dyDescent="0.2">
      <c r="AI2404" s="198" t="s">
        <v>135</v>
      </c>
      <c r="AJ2404" s="156">
        <f>_xll.qlCalendarAdvance("TARGET",AJ2403,AI2404,"mf")</f>
        <v>52601</v>
      </c>
      <c r="AK2404" s="201">
        <f>_xll.xlShmInterpRateFwd(curveName,AJ2404,,,AJ2405)</f>
        <v>1.5748199467363517E-2</v>
      </c>
    </row>
    <row r="2405" spans="35:37" ht="11.25" customHeight="1" x14ac:dyDescent="0.2">
      <c r="AI2405" s="198" t="s">
        <v>135</v>
      </c>
      <c r="AJ2405" s="156">
        <f>_xll.qlCalendarAdvance("TARGET",AJ2404,AI2405,"mf")</f>
        <v>52608</v>
      </c>
      <c r="AK2405" s="201">
        <f>_xll.xlShmInterpRateFwd(curveName,AJ2405,,,AJ2406)</f>
        <v>1.5744193972644163E-2</v>
      </c>
    </row>
    <row r="2406" spans="35:37" ht="11.25" customHeight="1" x14ac:dyDescent="0.2">
      <c r="AI2406" s="198" t="s">
        <v>135</v>
      </c>
      <c r="AJ2406" s="156">
        <f>_xll.qlCalendarAdvance("TARGET",AJ2405,AI2406,"mf")</f>
        <v>52615</v>
      </c>
      <c r="AK2406" s="201">
        <f>_xll.xlShmInterpRateFwd(curveName,AJ2406,,,AJ2407)</f>
        <v>1.5740216529955362E-2</v>
      </c>
    </row>
    <row r="2407" spans="35:37" ht="11.25" customHeight="1" x14ac:dyDescent="0.2">
      <c r="AI2407" s="198" t="s">
        <v>135</v>
      </c>
      <c r="AJ2407" s="156">
        <f>_xll.qlCalendarAdvance("TARGET",AJ2406,AI2407,"mf")</f>
        <v>52622</v>
      </c>
      <c r="AK2407" s="201">
        <f>_xll.xlShmInterpRateFwd(curveName,AJ2407,,,AJ2408)</f>
        <v>1.5736267256281494E-2</v>
      </c>
    </row>
    <row r="2408" spans="35:37" ht="11.25" customHeight="1" x14ac:dyDescent="0.2">
      <c r="AI2408" s="198" t="s">
        <v>135</v>
      </c>
      <c r="AJ2408" s="156">
        <f>_xll.qlCalendarAdvance("TARGET",AJ2407,AI2408,"mf")</f>
        <v>52629</v>
      </c>
      <c r="AK2408" s="201">
        <f>_xll.xlShmInterpRateFwd(curveName,AJ2408,,,AJ2409)</f>
        <v>1.5732346268514275E-2</v>
      </c>
    </row>
    <row r="2409" spans="35:37" ht="11.25" customHeight="1" x14ac:dyDescent="0.2">
      <c r="AI2409" s="198" t="s">
        <v>135</v>
      </c>
      <c r="AJ2409" s="156">
        <f>_xll.qlCalendarAdvance("TARGET",AJ2408,AI2409,"mf")</f>
        <v>52636</v>
      </c>
      <c r="AK2409" s="201">
        <f>_xll.xlShmInterpRateFwd(curveName,AJ2409,,,AJ2410)</f>
        <v>1.5728453683603365E-2</v>
      </c>
    </row>
    <row r="2410" spans="35:37" ht="11.25" customHeight="1" x14ac:dyDescent="0.2">
      <c r="AI2410" s="198" t="s">
        <v>135</v>
      </c>
      <c r="AJ2410" s="156">
        <f>_xll.qlCalendarAdvance("TARGET",AJ2409,AI2410,"mf")</f>
        <v>52643</v>
      </c>
      <c r="AK2410" s="201">
        <f>_xll.xlShmInterpRateFwd(curveName,AJ2410,,,AJ2411)</f>
        <v>1.5724589618481079E-2</v>
      </c>
    </row>
    <row r="2411" spans="35:37" ht="11.25" customHeight="1" x14ac:dyDescent="0.2">
      <c r="AI2411" s="198" t="s">
        <v>135</v>
      </c>
      <c r="AJ2411" s="156">
        <f>_xll.qlCalendarAdvance("TARGET",AJ2410,AI2411,"mf")</f>
        <v>52650</v>
      </c>
      <c r="AK2411" s="201">
        <f>_xll.xlShmInterpRateFwd(curveName,AJ2411,,,AJ2412)</f>
        <v>1.5763824749498813E-2</v>
      </c>
    </row>
    <row r="2412" spans="35:37" ht="11.25" customHeight="1" x14ac:dyDescent="0.2">
      <c r="AI2412" s="198" t="s">
        <v>135</v>
      </c>
      <c r="AJ2412" s="156">
        <f>_xll.qlCalendarAdvance("TARGET",AJ2411,AI2412,"mf")</f>
        <v>52657</v>
      </c>
      <c r="AK2412" s="201">
        <f>_xll.xlShmInterpRateFwd(curveName,AJ2412,,,AJ2413)</f>
        <v>1.5716947515308558E-2</v>
      </c>
    </row>
    <row r="2413" spans="35:37" ht="11.25" customHeight="1" x14ac:dyDescent="0.2">
      <c r="AI2413" s="198" t="s">
        <v>135</v>
      </c>
      <c r="AJ2413" s="156">
        <f>_xll.qlCalendarAdvance("TARGET",AJ2412,AI2413,"mf")</f>
        <v>52664</v>
      </c>
      <c r="AK2413" s="201">
        <f>_xll.xlShmInterpRateFwd(curveName,AJ2413,,,AJ2414)</f>
        <v>1.5713169711123069E-2</v>
      </c>
    </row>
    <row r="2414" spans="35:37" ht="11.25" customHeight="1" x14ac:dyDescent="0.2">
      <c r="AI2414" s="198" t="s">
        <v>135</v>
      </c>
      <c r="AJ2414" s="156">
        <f>_xll.qlCalendarAdvance("TARGET",AJ2413,AI2414,"mf")</f>
        <v>52671</v>
      </c>
      <c r="AK2414" s="201">
        <f>_xll.xlShmInterpRateFwd(curveName,AJ2414,,,AJ2415)</f>
        <v>1.5709420886531541E-2</v>
      </c>
    </row>
    <row r="2415" spans="35:37" ht="11.25" customHeight="1" x14ac:dyDescent="0.2">
      <c r="AI2415" s="198" t="s">
        <v>135</v>
      </c>
      <c r="AJ2415" s="156">
        <f>_xll.qlCalendarAdvance("TARGET",AJ2414,AI2415,"mf")</f>
        <v>52678</v>
      </c>
      <c r="AK2415" s="201">
        <f>_xll.xlShmInterpRateFwd(curveName,AJ2415,,,AJ2416)</f>
        <v>1.5705697129979882E-2</v>
      </c>
    </row>
    <row r="2416" spans="35:37" ht="11.25" customHeight="1" x14ac:dyDescent="0.2">
      <c r="AI2416" s="198" t="s">
        <v>135</v>
      </c>
      <c r="AJ2416" s="156">
        <f>_xll.qlCalendarAdvance("TARGET",AJ2415,AI2416,"mf")</f>
        <v>52685</v>
      </c>
      <c r="AK2416" s="201">
        <f>_xll.xlShmInterpRateFwd(curveName,AJ2416,,,AJ2417)</f>
        <v>1.5701987968801415E-2</v>
      </c>
    </row>
    <row r="2417" spans="35:37" ht="11.25" customHeight="1" x14ac:dyDescent="0.2">
      <c r="AI2417" s="198" t="s">
        <v>135</v>
      </c>
      <c r="AJ2417" s="156">
        <f>_xll.qlCalendarAdvance("TARGET",AJ2416,AI2417,"mf")</f>
        <v>52692</v>
      </c>
      <c r="AK2417" s="201">
        <f>_xll.xlShmInterpRateFwd(curveName,AJ2417,,,AJ2418)</f>
        <v>1.5698291763166131E-2</v>
      </c>
    </row>
    <row r="2418" spans="35:37" ht="11.25" customHeight="1" x14ac:dyDescent="0.2">
      <c r="AI2418" s="198" t="s">
        <v>135</v>
      </c>
      <c r="AJ2418" s="156">
        <f>_xll.qlCalendarAdvance("TARGET",AJ2417,AI2418,"mf")</f>
        <v>52699</v>
      </c>
      <c r="AK2418" s="201">
        <f>_xll.xlShmInterpRateFwd(curveName,AJ2418,,,AJ2419)</f>
        <v>1.5694608583754471E-2</v>
      </c>
    </row>
    <row r="2419" spans="35:37" ht="11.25" customHeight="1" x14ac:dyDescent="0.2">
      <c r="AI2419" s="198" t="s">
        <v>135</v>
      </c>
      <c r="AJ2419" s="156">
        <f>_xll.qlCalendarAdvance("TARGET",AJ2418,AI2419,"mf")</f>
        <v>52706</v>
      </c>
      <c r="AK2419" s="201">
        <f>_xll.xlShmInterpRateFwd(curveName,AJ2419,,,AJ2420)</f>
        <v>1.5690938501241054E-2</v>
      </c>
    </row>
    <row r="2420" spans="35:37" ht="11.25" customHeight="1" x14ac:dyDescent="0.2">
      <c r="AI2420" s="198" t="s">
        <v>135</v>
      </c>
      <c r="AJ2420" s="156">
        <f>_xll.qlCalendarAdvance("TARGET",AJ2419,AI2420,"mf")</f>
        <v>52713</v>
      </c>
      <c r="AK2420" s="201">
        <f>_xll.xlShmInterpRateFwd(curveName,AJ2420,,,AJ2421)</f>
        <v>1.5687281586254147E-2</v>
      </c>
    </row>
    <row r="2421" spans="35:37" ht="11.25" customHeight="1" x14ac:dyDescent="0.2">
      <c r="AI2421" s="198" t="s">
        <v>135</v>
      </c>
      <c r="AJ2421" s="156">
        <f>_xll.qlCalendarAdvance("TARGET",AJ2420,AI2421,"mf")</f>
        <v>52720</v>
      </c>
      <c r="AK2421" s="201">
        <f>_xll.xlShmInterpRateFwd(curveName,AJ2421,,,AJ2422)</f>
        <v>1.56836379094915E-2</v>
      </c>
    </row>
    <row r="2422" spans="35:37" ht="11.25" customHeight="1" x14ac:dyDescent="0.2">
      <c r="AI2422" s="198" t="s">
        <v>135</v>
      </c>
      <c r="AJ2422" s="156">
        <f>_xll.qlCalendarAdvance("TARGET",AJ2421,AI2422,"mf")</f>
        <v>52727</v>
      </c>
      <c r="AK2422" s="201">
        <f>_xll.xlShmInterpRateFwd(curveName,AJ2422,,,AJ2423)</f>
        <v>1.5680007541581335E-2</v>
      </c>
    </row>
    <row r="2423" spans="35:37" ht="11.25" customHeight="1" x14ac:dyDescent="0.2">
      <c r="AI2423" s="198" t="s">
        <v>135</v>
      </c>
      <c r="AJ2423" s="156">
        <f>_xll.qlCalendarAdvance("TARGET",AJ2422,AI2423,"mf")</f>
        <v>52734</v>
      </c>
      <c r="AK2423" s="201">
        <f>_xll.xlShmInterpRateFwd(curveName,AJ2423,,,AJ2424)</f>
        <v>1.5676390553198204E-2</v>
      </c>
    </row>
    <row r="2424" spans="35:37" ht="11.25" customHeight="1" x14ac:dyDescent="0.2">
      <c r="AI2424" s="198" t="s">
        <v>135</v>
      </c>
      <c r="AJ2424" s="156">
        <f>_xll.qlCalendarAdvance("TARGET",AJ2423,AI2424,"mf")</f>
        <v>52741</v>
      </c>
      <c r="AK2424" s="201">
        <f>_xll.xlShmInterpRateFwd(curveName,AJ2424,,,AJ2425)</f>
        <v>1.5672787015005039E-2</v>
      </c>
    </row>
    <row r="2425" spans="35:37" ht="11.25" customHeight="1" x14ac:dyDescent="0.2">
      <c r="AI2425" s="198" t="s">
        <v>135</v>
      </c>
      <c r="AJ2425" s="156">
        <f>_xll.qlCalendarAdvance("TARGET",AJ2424,AI2425,"mf")</f>
        <v>52748</v>
      </c>
      <c r="AK2425" s="201">
        <f>_xll.xlShmInterpRateFwd(curveName,AJ2425,,,AJ2426)</f>
        <v>1.5669196997647388E-2</v>
      </c>
    </row>
    <row r="2426" spans="35:37" ht="11.25" customHeight="1" x14ac:dyDescent="0.2">
      <c r="AI2426" s="198" t="s">
        <v>135</v>
      </c>
      <c r="AJ2426" s="156">
        <f>_xll.qlCalendarAdvance("TARGET",AJ2425,AI2426,"mf")</f>
        <v>52755</v>
      </c>
      <c r="AK2426" s="201">
        <f>_xll.xlShmInterpRateFwd(curveName,AJ2426,,,AJ2427)</f>
        <v>1.5665620571817127E-2</v>
      </c>
    </row>
    <row r="2427" spans="35:37" ht="11.25" customHeight="1" x14ac:dyDescent="0.2">
      <c r="AI2427" s="198" t="s">
        <v>135</v>
      </c>
      <c r="AJ2427" s="156">
        <f>_xll.qlCalendarAdvance("TARGET",AJ2426,AI2427,"mf")</f>
        <v>52762</v>
      </c>
      <c r="AK2427" s="201">
        <f>_xll.xlShmInterpRateFwd(curveName,AJ2427,,,AJ2428)</f>
        <v>1.5662057808136579E-2</v>
      </c>
    </row>
    <row r="2428" spans="35:37" ht="11.25" customHeight="1" x14ac:dyDescent="0.2">
      <c r="AI2428" s="198" t="s">
        <v>135</v>
      </c>
      <c r="AJ2428" s="156">
        <f>_xll.qlCalendarAdvance("TARGET",AJ2427,AI2428,"mf")</f>
        <v>52769</v>
      </c>
      <c r="AK2428" s="201">
        <f>_xll.xlShmInterpRateFwd(curveName,AJ2428,,,AJ2429)</f>
        <v>1.5658508777297589E-2</v>
      </c>
    </row>
    <row r="2429" spans="35:37" ht="11.25" customHeight="1" x14ac:dyDescent="0.2">
      <c r="AI2429" s="198" t="s">
        <v>135</v>
      </c>
      <c r="AJ2429" s="156">
        <f>_xll.qlCalendarAdvance("TARGET",AJ2428,AI2429,"mf")</f>
        <v>52776</v>
      </c>
      <c r="AK2429" s="201">
        <f>_xll.xlShmInterpRateFwd(curveName,AJ2429,,,AJ2430)</f>
        <v>1.5654973549939839E-2</v>
      </c>
    </row>
    <row r="2430" spans="35:37" ht="11.25" customHeight="1" x14ac:dyDescent="0.2">
      <c r="AI2430" s="198" t="s">
        <v>135</v>
      </c>
      <c r="AJ2430" s="156">
        <f>_xll.qlCalendarAdvance("TARGET",AJ2429,AI2430,"mf")</f>
        <v>52783</v>
      </c>
      <c r="AK2430" s="201">
        <f>_xll.xlShmInterpRateFwd(curveName,AJ2430,,,AJ2431)</f>
        <v>1.5651452196737747E-2</v>
      </c>
    </row>
    <row r="2431" spans="35:37" ht="11.25" customHeight="1" x14ac:dyDescent="0.2">
      <c r="AI2431" s="198" t="s">
        <v>135</v>
      </c>
      <c r="AJ2431" s="156">
        <f>_xll.qlCalendarAdvance("TARGET",AJ2430,AI2431,"mf")</f>
        <v>52790</v>
      </c>
      <c r="AK2431" s="201">
        <f>_xll.xlShmInterpRateFwd(curveName,AJ2431,,,AJ2432)</f>
        <v>1.5647944788342548E-2</v>
      </c>
    </row>
    <row r="2432" spans="35:37" ht="11.25" customHeight="1" x14ac:dyDescent="0.2">
      <c r="AI2432" s="198" t="s">
        <v>135</v>
      </c>
      <c r="AJ2432" s="156">
        <f>_xll.qlCalendarAdvance("TARGET",AJ2431,AI2432,"mf")</f>
        <v>52797</v>
      </c>
      <c r="AK2432" s="201">
        <f>_xll.xlShmInterpRateFwd(curveName,AJ2432,,,AJ2433)</f>
        <v>1.5644451395411256E-2</v>
      </c>
    </row>
    <row r="2433" spans="35:37" ht="11.25" customHeight="1" x14ac:dyDescent="0.2">
      <c r="AI2433" s="198" t="s">
        <v>135</v>
      </c>
      <c r="AJ2433" s="156">
        <f>_xll.qlCalendarAdvance("TARGET",AJ2432,AI2433,"mf")</f>
        <v>52804</v>
      </c>
      <c r="AK2433" s="201">
        <f>_xll.xlShmInterpRateFwd(curveName,AJ2433,,,AJ2434)</f>
        <v>1.5640972088624038E-2</v>
      </c>
    </row>
    <row r="2434" spans="35:37" ht="11.25" customHeight="1" x14ac:dyDescent="0.2">
      <c r="AI2434" s="198" t="s">
        <v>135</v>
      </c>
      <c r="AJ2434" s="156">
        <f>_xll.qlCalendarAdvance("TARGET",AJ2433,AI2434,"mf")</f>
        <v>52811</v>
      </c>
      <c r="AK2434" s="201">
        <f>_xll.xlShmInterpRateFwd(curveName,AJ2434,,,AJ2435)</f>
        <v>1.5637506938614706E-2</v>
      </c>
    </row>
    <row r="2435" spans="35:37" ht="11.25" customHeight="1" x14ac:dyDescent="0.2">
      <c r="AI2435" s="198" t="s">
        <v>135</v>
      </c>
      <c r="AJ2435" s="156">
        <f>_xll.qlCalendarAdvance("TARGET",AJ2434,AI2435,"mf")</f>
        <v>52818</v>
      </c>
      <c r="AK2435" s="201">
        <f>_xll.xlShmInterpRateFwd(curveName,AJ2435,,,AJ2436)</f>
        <v>1.5634056016074982E-2</v>
      </c>
    </row>
    <row r="2436" spans="35:37" ht="11.25" customHeight="1" x14ac:dyDescent="0.2">
      <c r="AI2436" s="198" t="s">
        <v>135</v>
      </c>
      <c r="AJ2436" s="156">
        <f>_xll.qlCalendarAdvance("TARGET",AJ2435,AI2436,"mf")</f>
        <v>52825</v>
      </c>
      <c r="AK2436" s="201">
        <f>_xll.xlShmInterpRateFwd(curveName,AJ2436,,,AJ2437)</f>
        <v>1.5630619391627062E-2</v>
      </c>
    </row>
    <row r="2437" spans="35:37" ht="11.25" customHeight="1" x14ac:dyDescent="0.2">
      <c r="AI2437" s="198" t="s">
        <v>135</v>
      </c>
      <c r="AJ2437" s="156">
        <f>_xll.qlCalendarAdvance("TARGET",AJ2436,AI2437,"mf")</f>
        <v>52832</v>
      </c>
      <c r="AK2437" s="201">
        <f>_xll.xlShmInterpRateFwd(curveName,AJ2437,,,AJ2438)</f>
        <v>1.562719713596844E-2</v>
      </c>
    </row>
    <row r="2438" spans="35:37" ht="11.25" customHeight="1" x14ac:dyDescent="0.2">
      <c r="AI2438" s="198" t="s">
        <v>135</v>
      </c>
      <c r="AJ2438" s="156">
        <f>_xll.qlCalendarAdvance("TARGET",AJ2437,AI2438,"mf")</f>
        <v>52839</v>
      </c>
      <c r="AK2438" s="201">
        <f>_xll.xlShmInterpRateFwd(curveName,AJ2438,,,AJ2439)</f>
        <v>1.5623789319732864E-2</v>
      </c>
    </row>
    <row r="2439" spans="35:37" ht="11.25" customHeight="1" x14ac:dyDescent="0.2">
      <c r="AI2439" s="198" t="s">
        <v>135</v>
      </c>
      <c r="AJ2439" s="156">
        <f>_xll.qlCalendarAdvance("TARGET",AJ2438,AI2439,"mf")</f>
        <v>52846</v>
      </c>
      <c r="AK2439" s="201">
        <f>_xll.xlShmInterpRateFwd(curveName,AJ2439,,,AJ2440)</f>
        <v>1.5620396013594631E-2</v>
      </c>
    </row>
    <row r="2440" spans="35:37" ht="11.25" customHeight="1" x14ac:dyDescent="0.2">
      <c r="AI2440" s="198" t="s">
        <v>135</v>
      </c>
      <c r="AJ2440" s="156">
        <f>_xll.qlCalendarAdvance("TARGET",AJ2439,AI2440,"mf")</f>
        <v>52853</v>
      </c>
      <c r="AK2440" s="201">
        <f>_xll.xlShmInterpRateFwd(curveName,AJ2440,,,AJ2441)</f>
        <v>1.5617017288210636E-2</v>
      </c>
    </row>
    <row r="2441" spans="35:37" ht="11.25" customHeight="1" x14ac:dyDescent="0.2">
      <c r="AI2441" s="198" t="s">
        <v>135</v>
      </c>
      <c r="AJ2441" s="156">
        <f>_xll.qlCalendarAdvance("TARGET",AJ2440,AI2441,"mf")</f>
        <v>52860</v>
      </c>
      <c r="AK2441" s="201">
        <f>_xll.xlShmInterpRateFwd(curveName,AJ2441,,,AJ2442)</f>
        <v>1.5613653214231976E-2</v>
      </c>
    </row>
    <row r="2442" spans="35:37" ht="11.25" customHeight="1" x14ac:dyDescent="0.2">
      <c r="AI2442" s="198" t="s">
        <v>135</v>
      </c>
      <c r="AJ2442" s="156">
        <f>_xll.qlCalendarAdvance("TARGET",AJ2441,AI2442,"mf")</f>
        <v>52867</v>
      </c>
      <c r="AK2442" s="201">
        <f>_xll.xlShmInterpRateFwd(curveName,AJ2442,,,AJ2443)</f>
        <v>1.5610303862356073E-2</v>
      </c>
    </row>
    <row r="2443" spans="35:37" ht="11.25" customHeight="1" x14ac:dyDescent="0.2">
      <c r="AI2443" s="198" t="s">
        <v>135</v>
      </c>
      <c r="AJ2443" s="156">
        <f>_xll.qlCalendarAdvance("TARGET",AJ2442,AI2443,"mf")</f>
        <v>52874</v>
      </c>
      <c r="AK2443" s="201">
        <f>_xll.xlShmInterpRateFwd(curveName,AJ2443,,,AJ2444)</f>
        <v>1.5606969303181872E-2</v>
      </c>
    </row>
    <row r="2444" spans="35:37" ht="11.25" customHeight="1" x14ac:dyDescent="0.2">
      <c r="AI2444" s="198" t="s">
        <v>135</v>
      </c>
      <c r="AJ2444" s="156">
        <f>_xll.qlCalendarAdvance("TARGET",AJ2443,AI2444,"mf")</f>
        <v>52881</v>
      </c>
      <c r="AK2444" s="201">
        <f>_xll.xlShmInterpRateFwd(curveName,AJ2444,,,AJ2445)</f>
        <v>1.5603649607424148E-2</v>
      </c>
    </row>
    <row r="2445" spans="35:37" ht="11.25" customHeight="1" x14ac:dyDescent="0.2">
      <c r="AI2445" s="198" t="s">
        <v>135</v>
      </c>
      <c r="AJ2445" s="156">
        <f>_xll.qlCalendarAdvance("TARGET",AJ2444,AI2445,"mf")</f>
        <v>52888</v>
      </c>
      <c r="AK2445" s="201">
        <f>_xll.xlShmInterpRateFwd(curveName,AJ2445,,,AJ2446)</f>
        <v>1.5600344845722368E-2</v>
      </c>
    </row>
    <row r="2446" spans="35:37" ht="11.25" customHeight="1" x14ac:dyDescent="0.2">
      <c r="AI2446" s="198" t="s">
        <v>135</v>
      </c>
      <c r="AJ2446" s="156">
        <f>_xll.qlCalendarAdvance("TARGET",AJ2445,AI2446,"mf")</f>
        <v>52895</v>
      </c>
      <c r="AK2446" s="201">
        <f>_xll.xlShmInterpRateFwd(curveName,AJ2446,,,AJ2447)</f>
        <v>1.5597055088727571E-2</v>
      </c>
    </row>
    <row r="2447" spans="35:37" ht="11.25" customHeight="1" x14ac:dyDescent="0.2">
      <c r="AI2447" s="198" t="s">
        <v>135</v>
      </c>
      <c r="AJ2447" s="156">
        <f>_xll.qlCalendarAdvance("TARGET",AJ2446,AI2447,"mf")</f>
        <v>52902</v>
      </c>
      <c r="AK2447" s="201">
        <f>_xll.xlShmInterpRateFwd(curveName,AJ2447,,,AJ2448)</f>
        <v>1.5593780407113957E-2</v>
      </c>
    </row>
    <row r="2448" spans="35:37" ht="11.25" customHeight="1" x14ac:dyDescent="0.2">
      <c r="AI2448" s="198" t="s">
        <v>135</v>
      </c>
      <c r="AJ2448" s="156">
        <f>_xll.qlCalendarAdvance("TARGET",AJ2447,AI2448,"mf")</f>
        <v>52909</v>
      </c>
      <c r="AK2448" s="201">
        <f>_xll.xlShmInterpRateFwd(curveName,AJ2448,,,AJ2449)</f>
        <v>1.5590520871544132E-2</v>
      </c>
    </row>
    <row r="2449" spans="35:37" ht="11.25" customHeight="1" x14ac:dyDescent="0.2">
      <c r="AI2449" s="198" t="s">
        <v>135</v>
      </c>
      <c r="AJ2449" s="156">
        <f>_xll.qlCalendarAdvance("TARGET",AJ2448,AI2449,"mf")</f>
        <v>52916</v>
      </c>
      <c r="AK2449" s="201">
        <f>_xll.xlShmInterpRateFwd(curveName,AJ2449,,,AJ2450)</f>
        <v>1.5587276552657528E-2</v>
      </c>
    </row>
    <row r="2450" spans="35:37" ht="11.25" customHeight="1" x14ac:dyDescent="0.2">
      <c r="AI2450" s="198" t="s">
        <v>135</v>
      </c>
      <c r="AJ2450" s="156">
        <f>_xll.qlCalendarAdvance("TARGET",AJ2449,AI2450,"mf")</f>
        <v>52923</v>
      </c>
      <c r="AK2450" s="201">
        <f>_xll.xlShmInterpRateFwd(curveName,AJ2450,,,AJ2451)</f>
        <v>1.5584047521151482E-2</v>
      </c>
    </row>
    <row r="2451" spans="35:37" ht="11.25" customHeight="1" x14ac:dyDescent="0.2">
      <c r="AI2451" s="198" t="s">
        <v>135</v>
      </c>
      <c r="AJ2451" s="156">
        <f>_xll.qlCalendarAdvance("TARGET",AJ2450,AI2451,"mf")</f>
        <v>52930</v>
      </c>
      <c r="AK2451" s="201">
        <f>_xll.xlShmInterpRateFwd(curveName,AJ2451,,,AJ2452)</f>
        <v>1.5580833847636444E-2</v>
      </c>
    </row>
    <row r="2452" spans="35:37" ht="11.25" customHeight="1" x14ac:dyDescent="0.2">
      <c r="AI2452" s="198" t="s">
        <v>135</v>
      </c>
      <c r="AJ2452" s="156">
        <f>_xll.qlCalendarAdvance("TARGET",AJ2451,AI2452,"mf")</f>
        <v>52937</v>
      </c>
      <c r="AK2452" s="201">
        <f>_xll.xlShmInterpRateFwd(curveName,AJ2452,,,AJ2453)</f>
        <v>1.5577635602821327E-2</v>
      </c>
    </row>
    <row r="2453" spans="35:37" ht="11.25" customHeight="1" x14ac:dyDescent="0.2">
      <c r="AI2453" s="198" t="s">
        <v>135</v>
      </c>
      <c r="AJ2453" s="156">
        <f>_xll.qlCalendarAdvance("TARGET",AJ2452,AI2453,"mf")</f>
        <v>52944</v>
      </c>
      <c r="AK2453" s="201">
        <f>_xll.xlShmInterpRateFwd(curveName,AJ2453,,,AJ2454)</f>
        <v>1.5574452857333942E-2</v>
      </c>
    </row>
    <row r="2454" spans="35:37" ht="11.25" customHeight="1" x14ac:dyDescent="0.2">
      <c r="AI2454" s="198" t="s">
        <v>135</v>
      </c>
      <c r="AJ2454" s="156">
        <f>_xll.qlCalendarAdvance("TARGET",AJ2453,AI2454,"mf")</f>
        <v>52951</v>
      </c>
      <c r="AK2454" s="201">
        <f>_xll.xlShmInterpRateFwd(curveName,AJ2454,,,AJ2455)</f>
        <v>1.5571285681860014E-2</v>
      </c>
    </row>
    <row r="2455" spans="35:37" ht="11.25" customHeight="1" x14ac:dyDescent="0.2">
      <c r="AI2455" s="198" t="s">
        <v>135</v>
      </c>
      <c r="AJ2455" s="156">
        <f>_xll.qlCalendarAdvance("TARGET",AJ2454,AI2455,"mf")</f>
        <v>52958</v>
      </c>
      <c r="AK2455" s="201">
        <f>_xll.xlShmInterpRateFwd(curveName,AJ2455,,,AJ2456)</f>
        <v>1.5568134147033136E-2</v>
      </c>
    </row>
    <row r="2456" spans="35:37" ht="11.25" customHeight="1" x14ac:dyDescent="0.2">
      <c r="AI2456" s="198" t="s">
        <v>135</v>
      </c>
      <c r="AJ2456" s="156">
        <f>_xll.qlCalendarAdvance("TARGET",AJ2455,AI2456,"mf")</f>
        <v>52965</v>
      </c>
      <c r="AK2456" s="201">
        <f>_xll.xlShmInterpRateFwd(curveName,AJ2456,,,AJ2457)</f>
        <v>1.5564998323533226E-2</v>
      </c>
    </row>
    <row r="2457" spans="35:37" ht="11.25" customHeight="1" x14ac:dyDescent="0.2">
      <c r="AI2457" s="198" t="s">
        <v>135</v>
      </c>
      <c r="AJ2457" s="156">
        <f>_xll.qlCalendarAdvance("TARGET",AJ2456,AI2457,"mf")</f>
        <v>52972</v>
      </c>
      <c r="AK2457" s="201">
        <f>_xll.xlShmInterpRateFwd(curveName,AJ2457,,,AJ2458)</f>
        <v>1.5561878282005451E-2</v>
      </c>
    </row>
    <row r="2458" spans="35:37" ht="11.25" customHeight="1" x14ac:dyDescent="0.2">
      <c r="AI2458" s="198" t="s">
        <v>135</v>
      </c>
      <c r="AJ2458" s="156">
        <f>_xll.qlCalendarAdvance("TARGET",AJ2457,AI2458,"mf")</f>
        <v>52979</v>
      </c>
      <c r="AK2458" s="201">
        <f>_xll.xlShmInterpRateFwd(curveName,AJ2458,,,AJ2459)</f>
        <v>1.5558774093123931E-2</v>
      </c>
    </row>
    <row r="2459" spans="35:37" ht="11.25" customHeight="1" x14ac:dyDescent="0.2">
      <c r="AI2459" s="198" t="s">
        <v>135</v>
      </c>
      <c r="AJ2459" s="156">
        <f>_xll.qlCalendarAdvance("TARGET",AJ2458,AI2459,"mf")</f>
        <v>52986</v>
      </c>
      <c r="AK2459" s="201">
        <f>_xll.xlShmInterpRateFwd(curveName,AJ2459,,,AJ2460)</f>
        <v>1.5555685827551192E-2</v>
      </c>
    </row>
    <row r="2460" spans="35:37" ht="11.25" customHeight="1" x14ac:dyDescent="0.2">
      <c r="AI2460" s="198" t="s">
        <v>135</v>
      </c>
      <c r="AJ2460" s="156">
        <f>_xll.qlCalendarAdvance("TARGET",AJ2459,AI2460,"mf")</f>
        <v>52993</v>
      </c>
      <c r="AK2460" s="201">
        <f>_xll.xlShmInterpRateFwd(curveName,AJ2460,,,AJ2461)</f>
        <v>1.5552613555926591E-2</v>
      </c>
    </row>
    <row r="2461" spans="35:37" ht="11.25" customHeight="1" x14ac:dyDescent="0.2">
      <c r="AI2461" s="198" t="s">
        <v>135</v>
      </c>
      <c r="AJ2461" s="156">
        <f>_xll.qlCalendarAdvance("TARGET",AJ2460,AI2461,"mf")</f>
        <v>53000</v>
      </c>
      <c r="AK2461" s="201">
        <f>_xll.xlShmInterpRateFwd(curveName,AJ2461,,,AJ2462)</f>
        <v>1.5549557348930026E-2</v>
      </c>
    </row>
    <row r="2462" spans="35:37" ht="11.25" customHeight="1" x14ac:dyDescent="0.2">
      <c r="AI2462" s="198" t="s">
        <v>135</v>
      </c>
      <c r="AJ2462" s="156">
        <f>_xll.qlCalendarAdvance("TARGET",AJ2461,AI2462,"mf")</f>
        <v>53007</v>
      </c>
      <c r="AK2462" s="201">
        <f>_xll.xlShmInterpRateFwd(curveName,AJ2462,,,AJ2463)</f>
        <v>1.5546517277218225E-2</v>
      </c>
    </row>
    <row r="2463" spans="35:37" ht="11.25" customHeight="1" x14ac:dyDescent="0.2">
      <c r="AI2463" s="198" t="s">
        <v>135</v>
      </c>
      <c r="AJ2463" s="156">
        <f>_xll.qlCalendarAdvance("TARGET",AJ2462,AI2463,"mf")</f>
        <v>53014</v>
      </c>
      <c r="AK2463" s="201">
        <f>_xll.xlShmInterpRateFwd(curveName,AJ2463,,,AJ2464)</f>
        <v>1.5543493411453699E-2</v>
      </c>
    </row>
    <row r="2464" spans="35:37" ht="11.25" customHeight="1" x14ac:dyDescent="0.2">
      <c r="AI2464" s="198" t="s">
        <v>135</v>
      </c>
      <c r="AJ2464" s="156">
        <f>_xll.qlCalendarAdvance("TARGET",AJ2463,AI2464,"mf")</f>
        <v>53021</v>
      </c>
      <c r="AK2464" s="201">
        <f>_xll.xlShmInterpRateFwd(curveName,AJ2464,,,AJ2465)</f>
        <v>1.5540485822287379E-2</v>
      </c>
    </row>
    <row r="2465" spans="35:37" ht="11.25" customHeight="1" x14ac:dyDescent="0.2">
      <c r="AI2465" s="198" t="s">
        <v>135</v>
      </c>
      <c r="AJ2465" s="156">
        <f>_xll.qlCalendarAdvance("TARGET",AJ2464,AI2465,"mf")</f>
        <v>53028</v>
      </c>
      <c r="AK2465" s="201">
        <f>_xll.xlShmInterpRateFwd(curveName,AJ2465,,,AJ2466)</f>
        <v>1.5537494580375981E-2</v>
      </c>
    </row>
    <row r="2466" spans="35:37" ht="11.25" customHeight="1" x14ac:dyDescent="0.2">
      <c r="AI2466" s="198" t="s">
        <v>135</v>
      </c>
      <c r="AJ2466" s="156">
        <f>_xll.qlCalendarAdvance("TARGET",AJ2465,AI2466,"mf")</f>
        <v>53035</v>
      </c>
      <c r="AK2466" s="201">
        <f>_xll.xlShmInterpRateFwd(curveName,AJ2466,,,AJ2467)</f>
        <v>1.5534519754528422E-2</v>
      </c>
    </row>
    <row r="2467" spans="35:37" ht="11.25" customHeight="1" x14ac:dyDescent="0.2">
      <c r="AI2467" s="198" t="s">
        <v>135</v>
      </c>
      <c r="AJ2467" s="156">
        <f>_xll.qlCalendarAdvance("TARGET",AJ2466,AI2467,"mf")</f>
        <v>53042</v>
      </c>
      <c r="AK2467" s="201">
        <f>_xll.xlShmInterpRateFwd(curveName,AJ2467,,,AJ2468)</f>
        <v>1.553156046330483E-2</v>
      </c>
    </row>
    <row r="2468" spans="35:37" ht="11.25" customHeight="1" x14ac:dyDescent="0.2">
      <c r="AI2468" s="198" t="s">
        <v>135</v>
      </c>
      <c r="AJ2468" s="156">
        <f>_xll.qlCalendarAdvance("TARGET",AJ2467,AI2468,"mf")</f>
        <v>53049</v>
      </c>
      <c r="AK2468" s="201">
        <f>_xll.xlShmInterpRateFwd(curveName,AJ2468,,,AJ2469)</f>
        <v>1.5528614274795681E-2</v>
      </c>
    </row>
    <row r="2469" spans="35:37" ht="11.25" customHeight="1" x14ac:dyDescent="0.2">
      <c r="AI2469" s="198" t="s">
        <v>135</v>
      </c>
      <c r="AJ2469" s="156">
        <f>_xll.qlCalendarAdvance("TARGET",AJ2468,AI2469,"mf")</f>
        <v>53056</v>
      </c>
      <c r="AK2469" s="201">
        <f>_xll.xlShmInterpRateFwd(curveName,AJ2469,,,AJ2470)</f>
        <v>1.5525680844813884E-2</v>
      </c>
    </row>
    <row r="2470" spans="35:37" ht="11.25" customHeight="1" x14ac:dyDescent="0.2">
      <c r="AI2470" s="198" t="s">
        <v>135</v>
      </c>
      <c r="AJ2470" s="156">
        <f>_xll.qlCalendarAdvance("TARGET",AJ2469,AI2470,"mf")</f>
        <v>53063</v>
      </c>
      <c r="AK2470" s="201">
        <f>_xll.xlShmInterpRateFwd(curveName,AJ2470,,,AJ2471)</f>
        <v>1.55227602335157E-2</v>
      </c>
    </row>
    <row r="2471" spans="35:37" ht="11.25" customHeight="1" x14ac:dyDescent="0.2">
      <c r="AI2471" s="198" t="s">
        <v>135</v>
      </c>
      <c r="AJ2471" s="156">
        <f>_xll.qlCalendarAdvance("TARGET",AJ2470,AI2471,"mf")</f>
        <v>53070</v>
      </c>
      <c r="AK2471" s="201">
        <f>_xll.xlShmInterpRateFwd(curveName,AJ2471,,,AJ2472)</f>
        <v>1.5519852500987872E-2</v>
      </c>
    </row>
    <row r="2472" spans="35:37" ht="11.25" customHeight="1" x14ac:dyDescent="0.2">
      <c r="AI2472" s="198" t="s">
        <v>135</v>
      </c>
      <c r="AJ2472" s="156">
        <f>_xll.qlCalendarAdvance("TARGET",AJ2471,AI2472,"mf")</f>
        <v>53077</v>
      </c>
      <c r="AK2472" s="201">
        <f>_xll.xlShmInterpRateFwd(curveName,AJ2472,,,AJ2473)</f>
        <v>1.5516957707351887E-2</v>
      </c>
    </row>
    <row r="2473" spans="35:37" ht="11.25" customHeight="1" x14ac:dyDescent="0.2">
      <c r="AI2473" s="198" t="s">
        <v>135</v>
      </c>
      <c r="AJ2473" s="156">
        <f>_xll.qlCalendarAdvance("TARGET",AJ2472,AI2473,"mf")</f>
        <v>53084</v>
      </c>
      <c r="AK2473" s="201">
        <f>_xll.xlShmInterpRateFwd(curveName,AJ2473,,,AJ2474)</f>
        <v>1.5514075912711851E-2</v>
      </c>
    </row>
    <row r="2474" spans="35:37" ht="11.25" customHeight="1" x14ac:dyDescent="0.2">
      <c r="AI2474" s="198" t="s">
        <v>135</v>
      </c>
      <c r="AJ2474" s="156">
        <f>_xll.qlCalendarAdvance("TARGET",AJ2473,AI2474,"mf")</f>
        <v>53091</v>
      </c>
      <c r="AK2474" s="201">
        <f>_xll.xlShmInterpRateFwd(curveName,AJ2474,,,AJ2475)</f>
        <v>1.5511207177206615E-2</v>
      </c>
    </row>
    <row r="2475" spans="35:37" ht="11.25" customHeight="1" x14ac:dyDescent="0.2">
      <c r="AI2475" s="198" t="s">
        <v>135</v>
      </c>
      <c r="AJ2475" s="156">
        <f>_xll.qlCalendarAdvance("TARGET",AJ2474,AI2475,"mf")</f>
        <v>53098</v>
      </c>
      <c r="AK2475" s="201">
        <f>_xll.xlShmInterpRateFwd(curveName,AJ2475,,,AJ2476)</f>
        <v>1.5508351560922895E-2</v>
      </c>
    </row>
    <row r="2476" spans="35:37" ht="11.25" customHeight="1" x14ac:dyDescent="0.2">
      <c r="AI2476" s="198" t="s">
        <v>135</v>
      </c>
      <c r="AJ2476" s="156">
        <f>_xll.qlCalendarAdvance("TARGET",AJ2475,AI2476,"mf")</f>
        <v>53105</v>
      </c>
      <c r="AK2476" s="201">
        <f>_xll.xlShmInterpRateFwd(curveName,AJ2476,,,AJ2477)</f>
        <v>1.5505509123976356E-2</v>
      </c>
    </row>
    <row r="2477" spans="35:37" ht="11.25" customHeight="1" x14ac:dyDescent="0.2">
      <c r="AI2477" s="198" t="s">
        <v>135</v>
      </c>
      <c r="AJ2477" s="156">
        <f>_xll.qlCalendarAdvance("TARGET",AJ2476,AI2477,"mf")</f>
        <v>53112</v>
      </c>
      <c r="AK2477" s="201">
        <f>_xll.xlShmInterpRateFwd(curveName,AJ2477,,,AJ2478)</f>
        <v>1.5502679926500042E-2</v>
      </c>
    </row>
    <row r="2478" spans="35:37" ht="11.25" customHeight="1" x14ac:dyDescent="0.2">
      <c r="AI2478" s="198" t="s">
        <v>135</v>
      </c>
      <c r="AJ2478" s="156">
        <f>_xll.qlCalendarAdvance("TARGET",AJ2477,AI2478,"mf")</f>
        <v>53119</v>
      </c>
      <c r="AK2478" s="201">
        <f>_xll.xlShmInterpRateFwd(curveName,AJ2478,,,AJ2479)</f>
        <v>1.5499864028586437E-2</v>
      </c>
    </row>
    <row r="2479" spans="35:37" ht="11.25" customHeight="1" x14ac:dyDescent="0.2">
      <c r="AI2479" s="198" t="s">
        <v>135</v>
      </c>
      <c r="AJ2479" s="156">
        <f>_xll.qlCalendarAdvance("TARGET",AJ2478,AI2479,"mf")</f>
        <v>53126</v>
      </c>
      <c r="AK2479" s="201">
        <f>_xll.xlShmInterpRateFwd(curveName,AJ2479,,,AJ2480)</f>
        <v>1.5497061490368573E-2</v>
      </c>
    </row>
    <row r="2480" spans="35:37" ht="11.25" customHeight="1" x14ac:dyDescent="0.2">
      <c r="AI2480" s="198" t="s">
        <v>135</v>
      </c>
      <c r="AJ2480" s="156">
        <f>_xll.qlCalendarAdvance("TARGET",AJ2479,AI2480,"mf")</f>
        <v>53133</v>
      </c>
      <c r="AK2480" s="201">
        <f>_xll.xlShmInterpRateFwd(curveName,AJ2480,,,AJ2481)</f>
        <v>1.549427237193313E-2</v>
      </c>
    </row>
    <row r="2481" spans="35:37" ht="11.25" customHeight="1" x14ac:dyDescent="0.2">
      <c r="AI2481" s="198" t="s">
        <v>135</v>
      </c>
      <c r="AJ2481" s="156">
        <f>_xll.qlCalendarAdvance("TARGET",AJ2480,AI2481,"mf")</f>
        <v>53140</v>
      </c>
      <c r="AK2481" s="201">
        <f>_xll.xlShmInterpRateFwd(curveName,AJ2481,,,AJ2482)</f>
        <v>1.549149673341892E-2</v>
      </c>
    </row>
    <row r="2482" spans="35:37" ht="11.25" customHeight="1" x14ac:dyDescent="0.2">
      <c r="AI2482" s="198" t="s">
        <v>135</v>
      </c>
      <c r="AJ2482" s="156">
        <f>_xll.qlCalendarAdvance("TARGET",AJ2481,AI2482,"mf")</f>
        <v>53147</v>
      </c>
      <c r="AK2482" s="201">
        <f>_xll.xlShmInterpRateFwd(curveName,AJ2482,,,AJ2483)</f>
        <v>1.5488734634929991E-2</v>
      </c>
    </row>
    <row r="2483" spans="35:37" ht="11.25" customHeight="1" x14ac:dyDescent="0.2">
      <c r="AI2483" s="198" t="s">
        <v>135</v>
      </c>
      <c r="AJ2483" s="156">
        <f>_xll.qlCalendarAdvance("TARGET",AJ2482,AI2483,"mf")</f>
        <v>53154</v>
      </c>
      <c r="AK2483" s="201">
        <f>_xll.xlShmInterpRateFwd(curveName,AJ2483,,,AJ2484)</f>
        <v>1.54859861365646E-2</v>
      </c>
    </row>
    <row r="2484" spans="35:37" ht="11.25" customHeight="1" x14ac:dyDescent="0.2">
      <c r="AI2484" s="198" t="s">
        <v>135</v>
      </c>
      <c r="AJ2484" s="156">
        <f>_xll.qlCalendarAdvance("TARGET",AJ2483,AI2484,"mf")</f>
        <v>53161</v>
      </c>
      <c r="AK2484" s="201">
        <f>_xll.xlShmInterpRateFwd(curveName,AJ2484,,,AJ2485)</f>
        <v>1.5483251298473128E-2</v>
      </c>
    </row>
    <row r="2485" spans="35:37" ht="11.25" customHeight="1" x14ac:dyDescent="0.2">
      <c r="AI2485" s="198" t="s">
        <v>135</v>
      </c>
      <c r="AJ2485" s="156">
        <f>_xll.qlCalendarAdvance("TARGET",AJ2484,AI2485,"mf")</f>
        <v>53168</v>
      </c>
      <c r="AK2485" s="201">
        <f>_xll.xlShmInterpRateFwd(curveName,AJ2485,,,AJ2486)</f>
        <v>1.5480530180719069E-2</v>
      </c>
    </row>
    <row r="2486" spans="35:37" ht="11.25" customHeight="1" x14ac:dyDescent="0.2">
      <c r="AI2486" s="198" t="s">
        <v>135</v>
      </c>
      <c r="AJ2486" s="156">
        <f>_xll.qlCalendarAdvance("TARGET",AJ2485,AI2486,"mf")</f>
        <v>53175</v>
      </c>
      <c r="AK2486" s="201">
        <f>_xll.xlShmInterpRateFwd(curveName,AJ2486,,,AJ2487)</f>
        <v>1.5477822843458586E-2</v>
      </c>
    </row>
    <row r="2487" spans="35:37" ht="11.25" customHeight="1" x14ac:dyDescent="0.2">
      <c r="AI2487" s="198" t="s">
        <v>135</v>
      </c>
      <c r="AJ2487" s="156">
        <f>_xll.qlCalendarAdvance("TARGET",AJ2486,AI2487,"mf")</f>
        <v>53182</v>
      </c>
      <c r="AK2487" s="201">
        <f>_xll.xlShmInterpRateFwd(curveName,AJ2487,,,AJ2488)</f>
        <v>1.5475129346784128E-2</v>
      </c>
    </row>
    <row r="2488" spans="35:37" ht="11.25" customHeight="1" x14ac:dyDescent="0.2">
      <c r="AI2488" s="198" t="s">
        <v>135</v>
      </c>
      <c r="AJ2488" s="156">
        <f>_xll.qlCalendarAdvance("TARGET",AJ2487,AI2488,"mf")</f>
        <v>53189</v>
      </c>
      <c r="AK2488" s="201">
        <f>_xll.xlShmInterpRateFwd(curveName,AJ2488,,,AJ2489)</f>
        <v>1.54724497508171E-2</v>
      </c>
    </row>
    <row r="2489" spans="35:37" ht="11.25" customHeight="1" x14ac:dyDescent="0.2">
      <c r="AI2489" s="198" t="s">
        <v>135</v>
      </c>
      <c r="AJ2489" s="156">
        <f>_xll.qlCalendarAdvance("TARGET",AJ2488,AI2489,"mf")</f>
        <v>53196</v>
      </c>
      <c r="AK2489" s="201">
        <f>_xll.xlShmInterpRateFwd(curveName,AJ2489,,,AJ2490)</f>
        <v>1.5469784115667323E-2</v>
      </c>
    </row>
    <row r="2490" spans="35:37" ht="11.25" customHeight="1" x14ac:dyDescent="0.2">
      <c r="AI2490" s="198" t="s">
        <v>135</v>
      </c>
      <c r="AJ2490" s="156">
        <f>_xll.qlCalendarAdvance("TARGET",AJ2489,AI2490,"mf")</f>
        <v>53203</v>
      </c>
      <c r="AK2490" s="201">
        <f>_xll.xlShmInterpRateFwd(curveName,AJ2490,,,AJ2491)</f>
        <v>1.5467132501456196E-2</v>
      </c>
    </row>
    <row r="2491" spans="35:37" ht="11.25" customHeight="1" x14ac:dyDescent="0.2">
      <c r="AI2491" s="198" t="s">
        <v>135</v>
      </c>
      <c r="AJ2491" s="156">
        <f>_xll.qlCalendarAdvance("TARGET",AJ2490,AI2491,"mf")</f>
        <v>53210</v>
      </c>
      <c r="AK2491" s="201">
        <f>_xll.xlShmInterpRateFwd(curveName,AJ2491,,,AJ2492)</f>
        <v>1.5464494968258784E-2</v>
      </c>
    </row>
    <row r="2492" spans="35:37" ht="11.25" customHeight="1" x14ac:dyDescent="0.2">
      <c r="AI2492" s="198" t="s">
        <v>135</v>
      </c>
      <c r="AJ2492" s="156">
        <f>_xll.qlCalendarAdvance("TARGET",AJ2491,AI2492,"mf")</f>
        <v>53217</v>
      </c>
      <c r="AK2492" s="201">
        <f>_xll.xlShmInterpRateFwd(curveName,AJ2492,,,AJ2493)</f>
        <v>1.5461871576265987E-2</v>
      </c>
    </row>
    <row r="2493" spans="35:37" ht="11.25" customHeight="1" x14ac:dyDescent="0.2">
      <c r="AI2493" s="198" t="s">
        <v>135</v>
      </c>
      <c r="AJ2493" s="156">
        <f>_xll.qlCalendarAdvance("TARGET",AJ2492,AI2493,"mf")</f>
        <v>53224</v>
      </c>
      <c r="AK2493" s="201">
        <f>_xll.xlShmInterpRateFwd(curveName,AJ2493,,,AJ2494)</f>
        <v>1.5459262385506529E-2</v>
      </c>
    </row>
    <row r="2494" spans="35:37" ht="11.25" customHeight="1" x14ac:dyDescent="0.2">
      <c r="AI2494" s="198" t="s">
        <v>135</v>
      </c>
      <c r="AJ2494" s="156">
        <f>_xll.qlCalendarAdvance("TARGET",AJ2493,AI2494,"mf")</f>
        <v>53231</v>
      </c>
      <c r="AK2494" s="201">
        <f>_xll.xlShmInterpRateFwd(curveName,AJ2494,,,AJ2495)</f>
        <v>1.5456667456136558E-2</v>
      </c>
    </row>
    <row r="2495" spans="35:37" ht="11.25" customHeight="1" x14ac:dyDescent="0.2">
      <c r="AI2495" s="198" t="s">
        <v>135</v>
      </c>
      <c r="AJ2495" s="156">
        <f>_xll.qlCalendarAdvance("TARGET",AJ2494,AI2495,"mf")</f>
        <v>53238</v>
      </c>
      <c r="AK2495" s="201">
        <f>_xll.xlShmInterpRateFwd(curveName,AJ2495,,,AJ2496)</f>
        <v>1.5454086848283262E-2</v>
      </c>
    </row>
    <row r="2496" spans="35:37" ht="11.25" customHeight="1" x14ac:dyDescent="0.2">
      <c r="AI2496" s="198" t="s">
        <v>135</v>
      </c>
      <c r="AJ2496" s="156">
        <f>_xll.qlCalendarAdvance("TARGET",AJ2495,AI2496,"mf")</f>
        <v>53245</v>
      </c>
      <c r="AK2496" s="201">
        <f>_xll.xlShmInterpRateFwd(curveName,AJ2496,,,AJ2497)</f>
        <v>1.5451520622021696E-2</v>
      </c>
    </row>
    <row r="2497" spans="35:37" ht="11.25" customHeight="1" x14ac:dyDescent="0.2">
      <c r="AI2497" s="198" t="s">
        <v>135</v>
      </c>
      <c r="AJ2497" s="156">
        <f>_xll.qlCalendarAdvance("TARGET",AJ2496,AI2497,"mf")</f>
        <v>53252</v>
      </c>
      <c r="AK2497" s="201">
        <f>_xll.xlShmInterpRateFwd(curveName,AJ2497,,,AJ2498)</f>
        <v>1.5448968837490636E-2</v>
      </c>
    </row>
    <row r="2498" spans="35:37" ht="11.25" customHeight="1" x14ac:dyDescent="0.2">
      <c r="AI2498" s="198" t="s">
        <v>135</v>
      </c>
      <c r="AJ2498" s="156">
        <f>_xll.qlCalendarAdvance("TARGET",AJ2497,AI2498,"mf")</f>
        <v>53259</v>
      </c>
      <c r="AK2498" s="201">
        <f>_xll.xlShmInterpRateFwd(curveName,AJ2498,,,AJ2499)</f>
        <v>1.5446431554794093E-2</v>
      </c>
    </row>
    <row r="2499" spans="35:37" ht="11.25" customHeight="1" x14ac:dyDescent="0.2">
      <c r="AI2499" s="198" t="s">
        <v>135</v>
      </c>
      <c r="AJ2499" s="156">
        <f>_xll.qlCalendarAdvance("TARGET",AJ2498,AI2499,"mf")</f>
        <v>53266</v>
      </c>
      <c r="AK2499" s="201">
        <f>_xll.xlShmInterpRateFwd(curveName,AJ2499,,,AJ2500)</f>
        <v>1.5443908834047677E-2</v>
      </c>
    </row>
    <row r="2500" spans="35:37" ht="11.25" customHeight="1" x14ac:dyDescent="0.2">
      <c r="AI2500" s="198" t="s">
        <v>135</v>
      </c>
      <c r="AJ2500" s="156">
        <f>_xll.qlCalendarAdvance("TARGET",AJ2499,AI2500,"mf")</f>
        <v>53273</v>
      </c>
      <c r="AK2500" s="201">
        <f>_xll.xlShmInterpRateFwd(curveName,AJ2500,,,AJ2501)</f>
        <v>1.5441400735361198E-2</v>
      </c>
    </row>
    <row r="2501" spans="35:37" ht="11.25" customHeight="1" x14ac:dyDescent="0.2">
      <c r="AI2501" s="198" t="s">
        <v>135</v>
      </c>
      <c r="AJ2501" s="156">
        <f>_xll.qlCalendarAdvance("TARGET",AJ2500,AI2501,"mf")</f>
        <v>53280</v>
      </c>
      <c r="AK2501" s="201">
        <f>_xll.xlShmInterpRateFwd(curveName,AJ2501,,,AJ2502)</f>
        <v>1.5438907318867641E-2</v>
      </c>
    </row>
    <row r="2502" spans="35:37" ht="11.25" customHeight="1" x14ac:dyDescent="0.2">
      <c r="AI2502" s="198" t="s">
        <v>135</v>
      </c>
      <c r="AJ2502" s="156">
        <f>_xll.qlCalendarAdvance("TARGET",AJ2501,AI2502,"mf")</f>
        <v>53287</v>
      </c>
      <c r="AK2502" s="201">
        <f>_xll.xlShmInterpRateFwd(curveName,AJ2502,,,AJ2503)</f>
        <v>1.5436428644653652E-2</v>
      </c>
    </row>
    <row r="2503" spans="35:37" ht="11.25" customHeight="1" x14ac:dyDescent="0.2">
      <c r="AI2503" s="198" t="s">
        <v>135</v>
      </c>
      <c r="AJ2503" s="156">
        <f>_xll.qlCalendarAdvance("TARGET",AJ2502,AI2503,"mf")</f>
        <v>53294</v>
      </c>
      <c r="AK2503" s="201">
        <f>_xll.xlShmInterpRateFwd(curveName,AJ2503,,,AJ2504)</f>
        <v>1.5433964772840631E-2</v>
      </c>
    </row>
    <row r="2504" spans="35:37" ht="11.25" customHeight="1" x14ac:dyDescent="0.2">
      <c r="AI2504" s="198" t="s">
        <v>135</v>
      </c>
      <c r="AJ2504" s="156">
        <f>_xll.qlCalendarAdvance("TARGET",AJ2503,AI2504,"mf")</f>
        <v>53301</v>
      </c>
      <c r="AK2504" s="201">
        <f>_xll.xlShmInterpRateFwd(curveName,AJ2504,,,AJ2505)</f>
        <v>1.5431515763549983E-2</v>
      </c>
    </row>
    <row r="2505" spans="35:37" ht="11.25" customHeight="1" x14ac:dyDescent="0.2">
      <c r="AI2505" s="198" t="s">
        <v>135</v>
      </c>
      <c r="AJ2505" s="156">
        <f>_xll.qlCalendarAdvance("TARGET",AJ2504,AI2505,"mf")</f>
        <v>53308</v>
      </c>
      <c r="AK2505" s="201">
        <f>_xll.xlShmInterpRateFwd(curveName,AJ2505,,,AJ2506)</f>
        <v>1.5429081676885741E-2</v>
      </c>
    </row>
    <row r="2506" spans="35:37" ht="11.25" customHeight="1" x14ac:dyDescent="0.2">
      <c r="AI2506" s="198" t="s">
        <v>135</v>
      </c>
      <c r="AJ2506" s="156">
        <f>_xll.qlCalendarAdvance("TARGET",AJ2505,AI2506,"mf")</f>
        <v>53315</v>
      </c>
      <c r="AK2506" s="201">
        <f>_xll.xlShmInterpRateFwd(curveName,AJ2506,,,AJ2507)</f>
        <v>1.5426816514473791E-2</v>
      </c>
    </row>
    <row r="2507" spans="35:37" ht="11.25" customHeight="1" x14ac:dyDescent="0.2">
      <c r="AI2507" s="198" t="s">
        <v>135</v>
      </c>
      <c r="AJ2507" s="156">
        <f>_xll.qlCalendarAdvance("TARGET",AJ2506,AI2507,"mf")</f>
        <v>53323</v>
      </c>
      <c r="AK2507" s="201">
        <f>_xll.xlShmInterpRateFwd(curveName,AJ2507,,,AJ2508)</f>
        <v>1.5423916306116671E-2</v>
      </c>
    </row>
    <row r="2508" spans="35:37" ht="11.25" customHeight="1" x14ac:dyDescent="0.2">
      <c r="AI2508" s="198" t="s">
        <v>135</v>
      </c>
      <c r="AJ2508" s="156">
        <f>_xll.qlCalendarAdvance("TARGET",AJ2507,AI2508,"mf")</f>
        <v>53330</v>
      </c>
      <c r="AK2508" s="201">
        <f>_xll.xlShmInterpRateFwd(curveName,AJ2508,,,AJ2509)</f>
        <v>1.5421529510486427E-2</v>
      </c>
    </row>
    <row r="2509" spans="35:37" ht="11.25" customHeight="1" x14ac:dyDescent="0.2">
      <c r="AI2509" s="198" t="s">
        <v>135</v>
      </c>
      <c r="AJ2509" s="156">
        <f>_xll.qlCalendarAdvance("TARGET",AJ2508,AI2509,"mf")</f>
        <v>53337</v>
      </c>
      <c r="AK2509" s="201">
        <f>_xll.xlShmInterpRateFwd(curveName,AJ2509,,,AJ2510)</f>
        <v>1.5419157886557856E-2</v>
      </c>
    </row>
    <row r="2510" spans="35:37" ht="11.25" customHeight="1" x14ac:dyDescent="0.2">
      <c r="AI2510" s="198" t="s">
        <v>135</v>
      </c>
      <c r="AJ2510" s="156">
        <f>_xll.qlCalendarAdvance("TARGET",AJ2509,AI2510,"mf")</f>
        <v>53344</v>
      </c>
      <c r="AK2510" s="201">
        <f>_xll.xlShmInterpRateFwd(curveName,AJ2510,,,AJ2511)</f>
        <v>1.5416801494382874E-2</v>
      </c>
    </row>
    <row r="2511" spans="35:37" ht="11.25" customHeight="1" x14ac:dyDescent="0.2">
      <c r="AI2511" s="198" t="s">
        <v>135</v>
      </c>
      <c r="AJ2511" s="156">
        <f>_xll.qlCalendarAdvance("TARGET",AJ2510,AI2511,"mf")</f>
        <v>53351</v>
      </c>
      <c r="AK2511" s="201">
        <f>_xll.xlShmInterpRateFwd(curveName,AJ2511,,,AJ2512)</f>
        <v>1.5414460394123463E-2</v>
      </c>
    </row>
    <row r="2512" spans="35:37" ht="11.25" customHeight="1" x14ac:dyDescent="0.2">
      <c r="AI2512" s="198" t="s">
        <v>135</v>
      </c>
      <c r="AJ2512" s="156">
        <f>_xll.qlCalendarAdvance("TARGET",AJ2511,AI2512,"mf")</f>
        <v>53358</v>
      </c>
      <c r="AK2512" s="201">
        <f>_xll.xlShmInterpRateFwd(curveName,AJ2512,,,AJ2513)</f>
        <v>1.5412134645872096E-2</v>
      </c>
    </row>
    <row r="2513" spans="35:37" ht="11.25" customHeight="1" x14ac:dyDescent="0.2">
      <c r="AI2513" s="198" t="s">
        <v>135</v>
      </c>
      <c r="AJ2513" s="156">
        <f>_xll.qlCalendarAdvance("TARGET",AJ2512,AI2513,"mf")</f>
        <v>53365</v>
      </c>
      <c r="AK2513" s="201">
        <f>_xll.xlShmInterpRateFwd(curveName,AJ2513,,,AJ2514)</f>
        <v>1.5409824309750218E-2</v>
      </c>
    </row>
    <row r="2514" spans="35:37" ht="11.25" customHeight="1" x14ac:dyDescent="0.2">
      <c r="AI2514" s="198" t="s">
        <v>135</v>
      </c>
      <c r="AJ2514" s="156">
        <f>_xll.qlCalendarAdvance("TARGET",AJ2513,AI2514,"mf")</f>
        <v>53372</v>
      </c>
      <c r="AK2514" s="201">
        <f>_xll.xlShmInterpRateFwd(curveName,AJ2514,,,AJ2515)</f>
        <v>1.5407529445844522E-2</v>
      </c>
    </row>
    <row r="2515" spans="35:37" ht="11.25" customHeight="1" x14ac:dyDescent="0.2">
      <c r="AI2515" s="198" t="s">
        <v>135</v>
      </c>
      <c r="AJ2515" s="156">
        <f>_xll.qlCalendarAdvance("TARGET",AJ2514,AI2515,"mf")</f>
        <v>53379</v>
      </c>
      <c r="AK2515" s="201">
        <f>_xll.xlShmInterpRateFwd(curveName,AJ2515,,,AJ2516)</f>
        <v>1.5405250114317011E-2</v>
      </c>
    </row>
    <row r="2516" spans="35:37" ht="11.25" customHeight="1" x14ac:dyDescent="0.2">
      <c r="AI2516" s="198" t="s">
        <v>135</v>
      </c>
      <c r="AJ2516" s="156">
        <f>_xll.qlCalendarAdvance("TARGET",AJ2515,AI2516,"mf")</f>
        <v>53386</v>
      </c>
      <c r="AK2516" s="201">
        <f>_xll.xlShmInterpRateFwd(curveName,AJ2516,,,AJ2517)</f>
        <v>1.5402986375248603E-2</v>
      </c>
    </row>
    <row r="2517" spans="35:37" ht="11.25" customHeight="1" x14ac:dyDescent="0.2">
      <c r="AI2517" s="198" t="s">
        <v>135</v>
      </c>
      <c r="AJ2517" s="156">
        <f>_xll.qlCalendarAdvance("TARGET",AJ2516,AI2517,"mf")</f>
        <v>53393</v>
      </c>
      <c r="AK2517" s="201">
        <f>_xll.xlShmInterpRateFwd(curveName,AJ2517,,,AJ2518)</f>
        <v>1.5400738288749178E-2</v>
      </c>
    </row>
    <row r="2518" spans="35:37" ht="11.25" customHeight="1" x14ac:dyDescent="0.2">
      <c r="AI2518" s="198" t="s">
        <v>135</v>
      </c>
      <c r="AJ2518" s="156">
        <f>_xll.qlCalendarAdvance("TARGET",AJ2517,AI2518,"mf")</f>
        <v>53400</v>
      </c>
      <c r="AK2518" s="201">
        <f>_xll.xlShmInterpRateFwd(curveName,AJ2518,,,AJ2519)</f>
        <v>1.5398505924972715E-2</v>
      </c>
    </row>
    <row r="2519" spans="35:37" ht="11.25" customHeight="1" x14ac:dyDescent="0.2">
      <c r="AI2519" s="198" t="s">
        <v>135</v>
      </c>
      <c r="AJ2519" s="156">
        <f>_xll.qlCalendarAdvance("TARGET",AJ2518,AI2519,"mf")</f>
        <v>53407</v>
      </c>
      <c r="AK2519" s="201">
        <f>_xll.xlShmInterpRateFwd(curveName,AJ2519,,,AJ2520)</f>
        <v>1.5396294441775316E-2</v>
      </c>
    </row>
    <row r="2520" spans="35:37" ht="11.25" customHeight="1" x14ac:dyDescent="0.2">
      <c r="AI2520" s="198" t="s">
        <v>135</v>
      </c>
      <c r="AJ2520" s="156">
        <f>_xll.qlCalendarAdvance("TARGET",AJ2519,AI2520,"mf")</f>
        <v>53414</v>
      </c>
      <c r="AK2520" s="201">
        <f>_xll.xlShmInterpRateFwd(curveName,AJ2520,,,AJ2521)</f>
        <v>1.5394117298056849E-2</v>
      </c>
    </row>
    <row r="2521" spans="35:37" ht="11.25" customHeight="1" x14ac:dyDescent="0.2">
      <c r="AI2521" s="198" t="s">
        <v>135</v>
      </c>
      <c r="AJ2521" s="156">
        <f>_xll.qlCalendarAdvance("TARGET",AJ2520,AI2521,"mf")</f>
        <v>53421</v>
      </c>
      <c r="AK2521" s="201">
        <f>_xll.xlShmInterpRateFwd(curveName,AJ2521,,,AJ2522)</f>
        <v>1.5391976773144762E-2</v>
      </c>
    </row>
    <row r="2522" spans="35:37" ht="11.25" customHeight="1" x14ac:dyDescent="0.2">
      <c r="AI2522" s="198" t="s">
        <v>135</v>
      </c>
      <c r="AJ2522" s="156">
        <f>_xll.qlCalendarAdvance("TARGET",AJ2521,AI2522,"mf")</f>
        <v>53428</v>
      </c>
      <c r="AK2522" s="201">
        <f>_xll.xlShmInterpRateFwd(curveName,AJ2522,,,AJ2523)</f>
        <v>1.5389872981673963E-2</v>
      </c>
    </row>
    <row r="2523" spans="35:37" ht="11.25" customHeight="1" x14ac:dyDescent="0.2">
      <c r="AI2523" s="198" t="s">
        <v>135</v>
      </c>
      <c r="AJ2523" s="156">
        <f>_xll.qlCalendarAdvance("TARGET",AJ2522,AI2523,"mf")</f>
        <v>53435</v>
      </c>
      <c r="AK2523" s="201">
        <f>_xll.xlShmInterpRateFwd(curveName,AJ2523,,,AJ2524)</f>
        <v>1.5387806038291067E-2</v>
      </c>
    </row>
    <row r="2524" spans="35:37" ht="11.25" customHeight="1" x14ac:dyDescent="0.2">
      <c r="AI2524" s="198" t="s">
        <v>135</v>
      </c>
      <c r="AJ2524" s="156">
        <f>_xll.qlCalendarAdvance("TARGET",AJ2523,AI2524,"mf")</f>
        <v>53442</v>
      </c>
      <c r="AK2524" s="201">
        <f>_xll.xlShmInterpRateFwd(curveName,AJ2524,,,AJ2525)</f>
        <v>1.5385776057642813E-2</v>
      </c>
    </row>
    <row r="2525" spans="35:37" ht="11.25" customHeight="1" x14ac:dyDescent="0.2">
      <c r="AI2525" s="198" t="s">
        <v>135</v>
      </c>
      <c r="AJ2525" s="156">
        <f>_xll.qlCalendarAdvance("TARGET",AJ2524,AI2525,"mf")</f>
        <v>53449</v>
      </c>
      <c r="AK2525" s="201">
        <f>_xll.xlShmInterpRateFwd(curveName,AJ2525,,,AJ2526)</f>
        <v>1.5383783154347089E-2</v>
      </c>
    </row>
    <row r="2526" spans="35:37" ht="11.25" customHeight="1" x14ac:dyDescent="0.2">
      <c r="AI2526" s="198" t="s">
        <v>135</v>
      </c>
      <c r="AJ2526" s="156">
        <f>_xll.qlCalendarAdvance("TARGET",AJ2525,AI2526,"mf")</f>
        <v>53456</v>
      </c>
      <c r="AK2526" s="201">
        <f>_xll.xlShmInterpRateFwd(curveName,AJ2526,,,AJ2527)</f>
        <v>1.5381827443079839E-2</v>
      </c>
    </row>
    <row r="2527" spans="35:37" ht="11.25" customHeight="1" x14ac:dyDescent="0.2">
      <c r="AI2527" s="198" t="s">
        <v>135</v>
      </c>
      <c r="AJ2527" s="156">
        <f>_xll.qlCalendarAdvance("TARGET",AJ2526,AI2527,"mf")</f>
        <v>53463</v>
      </c>
      <c r="AK2527" s="201">
        <f>_xll.xlShmInterpRateFwd(curveName,AJ2527,,,AJ2528)</f>
        <v>1.5379909038453409E-2</v>
      </c>
    </row>
    <row r="2528" spans="35:37" ht="11.25" customHeight="1" x14ac:dyDescent="0.2">
      <c r="AI2528" s="198" t="s">
        <v>135</v>
      </c>
      <c r="AJ2528" s="156">
        <f>_xll.qlCalendarAdvance("TARGET",AJ2527,AI2528,"mf")</f>
        <v>53470</v>
      </c>
      <c r="AK2528" s="201">
        <f>_xll.xlShmInterpRateFwd(curveName,AJ2528,,,AJ2529)</f>
        <v>1.537802805514399E-2</v>
      </c>
    </row>
    <row r="2529" spans="35:37" ht="11.25" customHeight="1" x14ac:dyDescent="0.2">
      <c r="AI2529" s="198" t="s">
        <v>135</v>
      </c>
      <c r="AJ2529" s="156">
        <f>_xll.qlCalendarAdvance("TARGET",AJ2528,AI2529,"mf")</f>
        <v>53477</v>
      </c>
      <c r="AK2529" s="201">
        <f>_xll.xlShmInterpRateFwd(curveName,AJ2529,,,AJ2530)</f>
        <v>1.5376184607764189E-2</v>
      </c>
    </row>
    <row r="2530" spans="35:37" ht="11.25" customHeight="1" x14ac:dyDescent="0.2">
      <c r="AI2530" s="198" t="s">
        <v>135</v>
      </c>
      <c r="AJ2530" s="156">
        <f>_xll.qlCalendarAdvance("TARGET",AJ2529,AI2530,"mf")</f>
        <v>53484</v>
      </c>
      <c r="AK2530" s="201">
        <f>_xll.xlShmInterpRateFwd(curveName,AJ2530,,,AJ2531)</f>
        <v>1.5374378810955689E-2</v>
      </c>
    </row>
    <row r="2531" spans="35:37" ht="11.25" customHeight="1" x14ac:dyDescent="0.2">
      <c r="AI2531" s="198" t="s">
        <v>135</v>
      </c>
      <c r="AJ2531" s="156">
        <f>_xll.qlCalendarAdvance("TARGET",AJ2530,AI2531,"mf")</f>
        <v>53491</v>
      </c>
      <c r="AK2531" s="201">
        <f>_xll.xlShmInterpRateFwd(curveName,AJ2531,,,AJ2532)</f>
        <v>1.5372610779383495E-2</v>
      </c>
    </row>
    <row r="2532" spans="35:37" ht="11.25" customHeight="1" x14ac:dyDescent="0.2">
      <c r="AI2532" s="198" t="s">
        <v>135</v>
      </c>
      <c r="AJ2532" s="156">
        <f>_xll.qlCalendarAdvance("TARGET",AJ2531,AI2532,"mf")</f>
        <v>53498</v>
      </c>
      <c r="AK2532" s="201">
        <f>_xll.xlShmInterpRateFwd(curveName,AJ2532,,,AJ2533)</f>
        <v>1.5370880627666388E-2</v>
      </c>
    </row>
    <row r="2533" spans="35:37" ht="11.25" customHeight="1" x14ac:dyDescent="0.2">
      <c r="AI2533" s="198" t="s">
        <v>135</v>
      </c>
      <c r="AJ2533" s="156">
        <f>_xll.qlCalendarAdvance("TARGET",AJ2532,AI2533,"mf")</f>
        <v>53505</v>
      </c>
      <c r="AK2533" s="201">
        <f>_xll.xlShmInterpRateFwd(curveName,AJ2533,,,AJ2534)</f>
        <v>1.5369188470487008E-2</v>
      </c>
    </row>
    <row r="2534" spans="35:37" ht="11.25" customHeight="1" x14ac:dyDescent="0.2">
      <c r="AI2534" s="198" t="s">
        <v>135</v>
      </c>
      <c r="AJ2534" s="156">
        <f>_xll.qlCalendarAdvance("TARGET",AJ2533,AI2534,"mf")</f>
        <v>53512</v>
      </c>
      <c r="AK2534" s="201">
        <f>_xll.xlShmInterpRateFwd(curveName,AJ2534,,,AJ2535)</f>
        <v>1.5367534422435453E-2</v>
      </c>
    </row>
    <row r="2535" spans="35:37" ht="11.25" customHeight="1" x14ac:dyDescent="0.2">
      <c r="AI2535" s="198" t="s">
        <v>135</v>
      </c>
      <c r="AJ2535" s="156">
        <f>_xll.qlCalendarAdvance("TARGET",AJ2534,AI2535,"mf")</f>
        <v>53519</v>
      </c>
      <c r="AK2535" s="201">
        <f>_xll.xlShmInterpRateFwd(curveName,AJ2535,,,AJ2536)</f>
        <v>1.5365918598188835E-2</v>
      </c>
    </row>
    <row r="2536" spans="35:37" ht="11.25" customHeight="1" x14ac:dyDescent="0.2">
      <c r="AI2536" s="198" t="s">
        <v>135</v>
      </c>
      <c r="AJ2536" s="156">
        <f>_xll.qlCalendarAdvance("TARGET",AJ2535,AI2536,"mf")</f>
        <v>53526</v>
      </c>
      <c r="AK2536" s="201">
        <f>_xll.xlShmInterpRateFwd(curveName,AJ2536,,,AJ2537)</f>
        <v>1.5364341112378083E-2</v>
      </c>
    </row>
    <row r="2537" spans="35:37" ht="11.25" customHeight="1" x14ac:dyDescent="0.2">
      <c r="AI2537" s="198" t="s">
        <v>135</v>
      </c>
      <c r="AJ2537" s="156">
        <f>_xll.qlCalendarAdvance("TARGET",AJ2536,AI2537,"mf")</f>
        <v>53533</v>
      </c>
      <c r="AK2537" s="201">
        <f>_xll.xlShmInterpRateFwd(curveName,AJ2537,,,AJ2538)</f>
        <v>1.536280207966321E-2</v>
      </c>
    </row>
    <row r="2538" spans="35:37" ht="11.25" customHeight="1" x14ac:dyDescent="0.2">
      <c r="AI2538" s="198" t="s">
        <v>135</v>
      </c>
      <c r="AJ2538" s="156">
        <f>_xll.qlCalendarAdvance("TARGET",AJ2537,AI2538,"mf")</f>
        <v>53540</v>
      </c>
      <c r="AK2538" s="201">
        <f>_xll.xlShmInterpRateFwd(curveName,AJ2538,,,AJ2539)</f>
        <v>1.5361301614652257E-2</v>
      </c>
    </row>
    <row r="2539" spans="35:37" ht="11.25" customHeight="1" x14ac:dyDescent="0.2">
      <c r="AI2539" s="198" t="s">
        <v>135</v>
      </c>
      <c r="AJ2539" s="156">
        <f>_xll.qlCalendarAdvance("TARGET",AJ2538,AI2539,"mf")</f>
        <v>53547</v>
      </c>
      <c r="AK2539" s="201">
        <f>_xll.xlShmInterpRateFwd(curveName,AJ2539,,,AJ2540)</f>
        <v>1.5359839832022907E-2</v>
      </c>
    </row>
    <row r="2540" spans="35:37" ht="11.25" customHeight="1" x14ac:dyDescent="0.2">
      <c r="AI2540" s="198" t="s">
        <v>135</v>
      </c>
      <c r="AJ2540" s="156">
        <f>_xll.qlCalendarAdvance("TARGET",AJ2539,AI2540,"mf")</f>
        <v>53554</v>
      </c>
      <c r="AK2540" s="201">
        <f>_xll.xlShmInterpRateFwd(curveName,AJ2540,,,AJ2541)</f>
        <v>1.5358416846406656E-2</v>
      </c>
    </row>
    <row r="2541" spans="35:37" ht="11.25" customHeight="1" x14ac:dyDescent="0.2">
      <c r="AI2541" s="198" t="s">
        <v>135</v>
      </c>
      <c r="AJ2541" s="156">
        <f>_xll.qlCalendarAdvance("TARGET",AJ2540,AI2541,"mf")</f>
        <v>53561</v>
      </c>
      <c r="AK2541" s="201">
        <f>_xll.xlShmInterpRateFwd(curveName,AJ2541,,,AJ2542)</f>
        <v>1.5357032772446731E-2</v>
      </c>
    </row>
    <row r="2542" spans="35:37" ht="11.25" customHeight="1" x14ac:dyDescent="0.2">
      <c r="AI2542" s="198" t="s">
        <v>135</v>
      </c>
      <c r="AJ2542" s="156">
        <f>_xll.qlCalendarAdvance("TARGET",AJ2541,AI2542,"mf")</f>
        <v>53568</v>
      </c>
      <c r="AK2542" s="201">
        <f>_xll.xlShmInterpRateFwd(curveName,AJ2542,,,AJ2543)</f>
        <v>1.5355687724774917E-2</v>
      </c>
    </row>
    <row r="2543" spans="35:37" ht="11.25" customHeight="1" x14ac:dyDescent="0.2">
      <c r="AI2543" s="198" t="s">
        <v>135</v>
      </c>
      <c r="AJ2543" s="156">
        <f>_xll.qlCalendarAdvance("TARGET",AJ2542,AI2543,"mf")</f>
        <v>53575</v>
      </c>
      <c r="AK2543" s="201">
        <f>_xll.xlShmInterpRateFwd(curveName,AJ2543,,,AJ2544)</f>
        <v>1.5354381818052123E-2</v>
      </c>
    </row>
    <row r="2544" spans="35:37" ht="11.25" customHeight="1" x14ac:dyDescent="0.2">
      <c r="AI2544" s="198" t="s">
        <v>135</v>
      </c>
      <c r="AJ2544" s="156">
        <f>_xll.qlCalendarAdvance("TARGET",AJ2543,AI2544,"mf")</f>
        <v>53582</v>
      </c>
      <c r="AK2544" s="201">
        <f>_xll.xlShmInterpRateFwd(curveName,AJ2544,,,AJ2545)</f>
        <v>1.5353115166916237E-2</v>
      </c>
    </row>
    <row r="2545" spans="35:37" ht="11.25" customHeight="1" x14ac:dyDescent="0.2">
      <c r="AI2545" s="198" t="s">
        <v>135</v>
      </c>
      <c r="AJ2545" s="156">
        <f>_xll.qlCalendarAdvance("TARGET",AJ2544,AI2545,"mf")</f>
        <v>53589</v>
      </c>
      <c r="AK2545" s="201">
        <f>_xll.xlShmInterpRateFwd(curveName,AJ2545,,,AJ2546)</f>
        <v>1.5351887886016881E-2</v>
      </c>
    </row>
    <row r="2546" spans="35:37" ht="11.25" customHeight="1" x14ac:dyDescent="0.2">
      <c r="AI2546" s="198" t="s">
        <v>135</v>
      </c>
      <c r="AJ2546" s="156">
        <f>_xll.qlCalendarAdvance("TARGET",AJ2545,AI2546,"mf")</f>
        <v>53596</v>
      </c>
      <c r="AK2546" s="201">
        <f>_xll.xlShmInterpRateFwd(curveName,AJ2546,,,AJ2547)</f>
        <v>1.5350700089980674E-2</v>
      </c>
    </row>
    <row r="2547" spans="35:37" ht="11.25" customHeight="1" x14ac:dyDescent="0.2">
      <c r="AI2547" s="198" t="s">
        <v>135</v>
      </c>
      <c r="AJ2547" s="156">
        <f>_xll.qlCalendarAdvance("TARGET",AJ2546,AI2547,"mf")</f>
        <v>53603</v>
      </c>
      <c r="AK2547" s="201">
        <f>_xll.xlShmInterpRateFwd(curveName,AJ2547,,,AJ2548)</f>
        <v>1.5349551893463346E-2</v>
      </c>
    </row>
    <row r="2548" spans="35:37" ht="11.25" customHeight="1" x14ac:dyDescent="0.2">
      <c r="AI2548" s="198" t="s">
        <v>135</v>
      </c>
      <c r="AJ2548" s="156">
        <f>_xll.qlCalendarAdvance("TARGET",AJ2547,AI2548,"mf")</f>
        <v>53610</v>
      </c>
      <c r="AK2548" s="201">
        <f>_xll.xlShmInterpRateFwd(curveName,AJ2548,,,AJ2549)</f>
        <v>1.5348443411109211E-2</v>
      </c>
    </row>
    <row r="2549" spans="35:37" ht="11.25" customHeight="1" x14ac:dyDescent="0.2">
      <c r="AI2549" s="198" t="s">
        <v>135</v>
      </c>
      <c r="AJ2549" s="156">
        <f>_xll.qlCalendarAdvance("TARGET",AJ2548,AI2549,"mf")</f>
        <v>53617</v>
      </c>
      <c r="AK2549" s="201">
        <f>_xll.xlShmInterpRateFwd(curveName,AJ2549,,,AJ2550)</f>
        <v>1.5347374757556943E-2</v>
      </c>
    </row>
    <row r="2550" spans="35:37" ht="11.25" customHeight="1" x14ac:dyDescent="0.2">
      <c r="AI2550" s="198" t="s">
        <v>135</v>
      </c>
      <c r="AJ2550" s="156">
        <f>_xll.qlCalendarAdvance("TARGET",AJ2549,AI2550,"mf")</f>
        <v>53624</v>
      </c>
      <c r="AK2550" s="201">
        <f>_xll.xlShmInterpRateFwd(curveName,AJ2550,,,AJ2551)</f>
        <v>1.5346346047456966E-2</v>
      </c>
    </row>
    <row r="2551" spans="35:37" ht="11.25" customHeight="1" x14ac:dyDescent="0.2">
      <c r="AI2551" s="198" t="s">
        <v>135</v>
      </c>
      <c r="AJ2551" s="156">
        <f>_xll.qlCalendarAdvance("TARGET",AJ2550,AI2551,"mf")</f>
        <v>53631</v>
      </c>
      <c r="AK2551" s="201">
        <f>_xll.xlShmInterpRateFwd(curveName,AJ2551,,,AJ2552)</f>
        <v>1.5345357395448291E-2</v>
      </c>
    </row>
    <row r="2552" spans="35:37" ht="11.25" customHeight="1" x14ac:dyDescent="0.2">
      <c r="AI2552" s="198" t="s">
        <v>135</v>
      </c>
      <c r="AJ2552" s="156">
        <f>_xll.qlCalendarAdvance("TARGET",AJ2551,AI2552,"mf")</f>
        <v>53638</v>
      </c>
      <c r="AK2552" s="201">
        <f>_xll.xlShmInterpRateFwd(curveName,AJ2552,,,AJ2553)</f>
        <v>1.5344408916175882E-2</v>
      </c>
    </row>
    <row r="2553" spans="35:37" ht="11.25" customHeight="1" x14ac:dyDescent="0.2">
      <c r="AI2553" s="198" t="s">
        <v>135</v>
      </c>
      <c r="AJ2553" s="156">
        <f>_xll.qlCalendarAdvance("TARGET",AJ2552,AI2553,"mf")</f>
        <v>53645</v>
      </c>
      <c r="AK2553" s="201">
        <f>_xll.xlShmInterpRateFwd(curveName,AJ2553,,,AJ2554)</f>
        <v>1.5343500724290663E-2</v>
      </c>
    </row>
    <row r="2554" spans="35:37" ht="11.25" customHeight="1" x14ac:dyDescent="0.2">
      <c r="AI2554" s="198" t="s">
        <v>135</v>
      </c>
      <c r="AJ2554" s="156">
        <f>_xll.qlCalendarAdvance("TARGET",AJ2553,AI2554,"mf")</f>
        <v>53652</v>
      </c>
      <c r="AK2554" s="201">
        <f>_xll.xlShmInterpRateFwd(curveName,AJ2554,,,AJ2555)</f>
        <v>1.5342632934426359E-2</v>
      </c>
    </row>
    <row r="2555" spans="35:37" ht="11.25" customHeight="1" x14ac:dyDescent="0.2">
      <c r="AI2555" s="198" t="s">
        <v>135</v>
      </c>
      <c r="AJ2555" s="156">
        <f>_xll.qlCalendarAdvance("TARGET",AJ2554,AI2555,"mf")</f>
        <v>53659</v>
      </c>
      <c r="AK2555" s="201">
        <f>_xll.xlShmInterpRateFwd(curveName,AJ2555,,,AJ2556)</f>
        <v>1.5341805661234239E-2</v>
      </c>
    </row>
    <row r="2556" spans="35:37" ht="11.25" customHeight="1" x14ac:dyDescent="0.2">
      <c r="AI2556" s="198" t="s">
        <v>135</v>
      </c>
      <c r="AJ2556" s="156">
        <f>_xll.qlCalendarAdvance("TARGET",AJ2555,AI2556,"mf")</f>
        <v>53666</v>
      </c>
      <c r="AK2556" s="201">
        <f>_xll.xlShmInterpRateFwd(curveName,AJ2556,,,AJ2557)</f>
        <v>1.5341019019359949E-2</v>
      </c>
    </row>
    <row r="2557" spans="35:37" ht="11.25" customHeight="1" x14ac:dyDescent="0.2">
      <c r="AI2557" s="198" t="s">
        <v>135</v>
      </c>
      <c r="AJ2557" s="156">
        <f>_xll.qlCalendarAdvance("TARGET",AJ2556,AI2557,"mf")</f>
        <v>53673</v>
      </c>
      <c r="AK2557" s="201">
        <f>_xll.xlShmInterpRateFwd(curveName,AJ2557,,,AJ2558)</f>
        <v>1.5340273123443528E-2</v>
      </c>
    </row>
    <row r="2558" spans="35:37" ht="11.25" customHeight="1" x14ac:dyDescent="0.2">
      <c r="AI2558" s="198" t="s">
        <v>135</v>
      </c>
      <c r="AJ2558" s="156">
        <f>_xll.qlCalendarAdvance("TARGET",AJ2557,AI2558,"mf")</f>
        <v>53680</v>
      </c>
      <c r="AK2558" s="201">
        <f>_xll.xlShmInterpRateFwd(curveName,AJ2558,,,AJ2559)</f>
        <v>1.5339842120654507E-2</v>
      </c>
    </row>
    <row r="2559" spans="35:37" ht="11.25" customHeight="1" x14ac:dyDescent="0.2">
      <c r="AI2559" s="198" t="s">
        <v>135</v>
      </c>
      <c r="AJ2559" s="156">
        <f>_xll.qlCalendarAdvance("TARGET",AJ2558,AI2559,"mf")</f>
        <v>53688</v>
      </c>
      <c r="AK2559" s="201">
        <f>_xll.xlShmInterpRateFwd(curveName,AJ2559,,,AJ2560)</f>
        <v>1.5338812513957131E-2</v>
      </c>
    </row>
    <row r="2560" spans="35:37" ht="11.25" customHeight="1" x14ac:dyDescent="0.2">
      <c r="AI2560" s="198" t="s">
        <v>135</v>
      </c>
      <c r="AJ2560" s="156">
        <f>_xll.qlCalendarAdvance("TARGET",AJ2559,AI2560,"mf")</f>
        <v>53695</v>
      </c>
      <c r="AK2560" s="201">
        <f>_xll.xlShmInterpRateFwd(curveName,AJ2560,,,AJ2561)</f>
        <v>1.5338195423123332E-2</v>
      </c>
    </row>
    <row r="2561" spans="35:37" ht="11.25" customHeight="1" x14ac:dyDescent="0.2">
      <c r="AI2561" s="198" t="s">
        <v>135</v>
      </c>
      <c r="AJ2561" s="156">
        <f>_xll.qlCalendarAdvance("TARGET",AJ2560,AI2561,"mf")</f>
        <v>53702</v>
      </c>
      <c r="AK2561" s="201">
        <f>_xll.xlShmInterpRateFwd(curveName,AJ2561,,,AJ2562)</f>
        <v>1.5337619553218865E-2</v>
      </c>
    </row>
    <row r="2562" spans="35:37" ht="11.25" customHeight="1" x14ac:dyDescent="0.2">
      <c r="AI2562" s="198" t="s">
        <v>135</v>
      </c>
      <c r="AJ2562" s="156">
        <f>_xll.qlCalendarAdvance("TARGET",AJ2561,AI2562,"mf")</f>
        <v>53709</v>
      </c>
      <c r="AK2562" s="201">
        <f>_xll.xlShmInterpRateFwd(curveName,AJ2562,,,AJ2563)</f>
        <v>1.5337085018873115E-2</v>
      </c>
    </row>
    <row r="2563" spans="35:37" ht="11.25" customHeight="1" x14ac:dyDescent="0.2">
      <c r="AI2563" s="198" t="s">
        <v>135</v>
      </c>
      <c r="AJ2563" s="156">
        <f>_xll.qlCalendarAdvance("TARGET",AJ2562,AI2563,"mf")</f>
        <v>53716</v>
      </c>
      <c r="AK2563" s="201">
        <f>_xll.xlShmInterpRateFwd(curveName,AJ2563,,,AJ2564)</f>
        <v>1.5336591934750406E-2</v>
      </c>
    </row>
    <row r="2564" spans="35:37" ht="11.25" customHeight="1" x14ac:dyDescent="0.2">
      <c r="AI2564" s="198" t="s">
        <v>135</v>
      </c>
      <c r="AJ2564" s="156">
        <f>_xll.qlCalendarAdvance("TARGET",AJ2563,AI2564,"mf")</f>
        <v>53723</v>
      </c>
      <c r="AK2564" s="201">
        <f>_xll.xlShmInterpRateFwd(curveName,AJ2564,,,AJ2565)</f>
        <v>1.5336140415457318E-2</v>
      </c>
    </row>
    <row r="2565" spans="35:37" ht="11.25" customHeight="1" x14ac:dyDescent="0.2">
      <c r="AI2565" s="198" t="s">
        <v>135</v>
      </c>
      <c r="AJ2565" s="156">
        <f>_xll.qlCalendarAdvance("TARGET",AJ2564,AI2565,"mf")</f>
        <v>53730</v>
      </c>
      <c r="AK2565" s="201">
        <f>_xll.xlShmInterpRateFwd(curveName,AJ2565,,,AJ2566)</f>
        <v>1.5335730575670142E-2</v>
      </c>
    </row>
    <row r="2566" spans="35:37" ht="11.25" customHeight="1" x14ac:dyDescent="0.2">
      <c r="AI2566" s="198" t="s">
        <v>135</v>
      </c>
      <c r="AJ2566" s="156">
        <f>_xll.qlCalendarAdvance("TARGET",AJ2565,AI2566,"mf")</f>
        <v>53737</v>
      </c>
      <c r="AK2566" s="201">
        <f>_xll.xlShmInterpRateFwd(curveName,AJ2566,,,AJ2567)</f>
        <v>1.5335362530030606E-2</v>
      </c>
    </row>
    <row r="2567" spans="35:37" ht="11.25" customHeight="1" x14ac:dyDescent="0.2">
      <c r="AI2567" s="198" t="s">
        <v>135</v>
      </c>
      <c r="AJ2567" s="156">
        <f>_xll.qlCalendarAdvance("TARGET",AJ2566,AI2567,"mf")</f>
        <v>53744</v>
      </c>
      <c r="AK2567" s="201">
        <f>_xll.xlShmInterpRateFwd(curveName,AJ2567,,,AJ2568)</f>
        <v>1.5335036393186412E-2</v>
      </c>
    </row>
    <row r="2568" spans="35:37" ht="11.25" customHeight="1" x14ac:dyDescent="0.2">
      <c r="AI2568" s="198" t="s">
        <v>135</v>
      </c>
      <c r="AJ2568" s="156">
        <f>_xll.qlCalendarAdvance("TARGET",AJ2567,AI2568,"mf")</f>
        <v>53751</v>
      </c>
      <c r="AK2568" s="201">
        <f>_xll.xlShmInterpRateFwd(curveName,AJ2568,,,AJ2569)</f>
        <v>1.5334752279762307E-2</v>
      </c>
    </row>
    <row r="2569" spans="35:37" ht="11.25" customHeight="1" x14ac:dyDescent="0.2">
      <c r="AI2569" s="198" t="s">
        <v>135</v>
      </c>
      <c r="AJ2569" s="156">
        <f>_xll.qlCalendarAdvance("TARGET",AJ2568,AI2569,"mf")</f>
        <v>53758</v>
      </c>
      <c r="AK2569" s="201">
        <f>_xll.xlShmInterpRateFwd(curveName,AJ2569,,,AJ2570)</f>
        <v>1.5334510304429557E-2</v>
      </c>
    </row>
    <row r="2570" spans="35:37" ht="11.25" customHeight="1" x14ac:dyDescent="0.2">
      <c r="AI2570" s="198" t="s">
        <v>135</v>
      </c>
      <c r="AJ2570" s="156">
        <f>_xll.qlCalendarAdvance("TARGET",AJ2569,AI2570,"mf")</f>
        <v>53765</v>
      </c>
      <c r="AK2570" s="201">
        <f>_xll.xlShmInterpRateFwd(curveName,AJ2570,,,AJ2571)</f>
        <v>1.5334310551692688E-2</v>
      </c>
    </row>
    <row r="2571" spans="35:37" ht="11.25" customHeight="1" x14ac:dyDescent="0.2">
      <c r="AI2571" s="198" t="s">
        <v>135</v>
      </c>
      <c r="AJ2571" s="156">
        <f>_xll.qlCalendarAdvance("TARGET",AJ2570,AI2571,"mf")</f>
        <v>53772</v>
      </c>
      <c r="AK2571" s="201">
        <f>_xll.xlShmInterpRateFwd(curveName,AJ2571,,,AJ2572)</f>
        <v>1.5334137816659902E-2</v>
      </c>
    </row>
    <row r="2572" spans="35:37" ht="11.25" customHeight="1" x14ac:dyDescent="0.2">
      <c r="AI2572" s="198" t="s">
        <v>135</v>
      </c>
      <c r="AJ2572" s="156">
        <f>_xll.qlCalendarAdvance("TARGET",AJ2571,AI2572,"mf")</f>
        <v>53779</v>
      </c>
      <c r="AK2572" s="201">
        <f>_xll.xlShmInterpRateFwd(curveName,AJ2572,,,AJ2573)</f>
        <v>1.533395195072124E-2</v>
      </c>
    </row>
    <row r="2573" spans="35:37" ht="11.25" customHeight="1" x14ac:dyDescent="0.2">
      <c r="AI2573" s="198" t="s">
        <v>135</v>
      </c>
      <c r="AJ2573" s="156">
        <f>_xll.qlCalendarAdvance("TARGET",AJ2572,AI2573,"mf")</f>
        <v>53786</v>
      </c>
      <c r="AK2573" s="201">
        <f>_xll.xlShmInterpRateFwd(curveName,AJ2573,,,AJ2574)</f>
        <v>1.5333746404624942E-2</v>
      </c>
    </row>
    <row r="2574" spans="35:37" ht="11.25" customHeight="1" x14ac:dyDescent="0.2">
      <c r="AI2574" s="198" t="s">
        <v>135</v>
      </c>
      <c r="AJ2574" s="156">
        <f>_xll.qlCalendarAdvance("TARGET",AJ2573,AI2574,"mf")</f>
        <v>53793</v>
      </c>
      <c r="AK2574" s="201">
        <f>_xll.xlShmInterpRateFwd(curveName,AJ2574,,,AJ2575)</f>
        <v>1.533352113461549E-2</v>
      </c>
    </row>
    <row r="2575" spans="35:37" ht="11.25" customHeight="1" x14ac:dyDescent="0.2">
      <c r="AI2575" s="198" t="s">
        <v>135</v>
      </c>
      <c r="AJ2575" s="156">
        <f>_xll.qlCalendarAdvance("TARGET",AJ2574,AI2575,"mf")</f>
        <v>53800</v>
      </c>
      <c r="AK2575" s="201">
        <f>_xll.xlShmInterpRateFwd(curveName,AJ2575,,,AJ2576)</f>
        <v>1.5333276096885284E-2</v>
      </c>
    </row>
    <row r="2576" spans="35:37" ht="11.25" customHeight="1" x14ac:dyDescent="0.2">
      <c r="AI2576" s="198" t="s">
        <v>135</v>
      </c>
      <c r="AJ2576" s="156">
        <f>_xll.qlCalendarAdvance("TARGET",AJ2575,AI2576,"mf")</f>
        <v>53807</v>
      </c>
      <c r="AK2576" s="201">
        <f>_xll.xlShmInterpRateFwd(curveName,AJ2576,,,AJ2577)</f>
        <v>1.5333011247678904E-2</v>
      </c>
    </row>
    <row r="2577" spans="35:37" ht="11.25" customHeight="1" x14ac:dyDescent="0.2">
      <c r="AI2577" s="198" t="s">
        <v>135</v>
      </c>
      <c r="AJ2577" s="156">
        <f>_xll.qlCalendarAdvance("TARGET",AJ2576,AI2577,"mf")</f>
        <v>53814</v>
      </c>
      <c r="AK2577" s="201">
        <f>_xll.xlShmInterpRateFwd(curveName,AJ2577,,,AJ2578)</f>
        <v>1.5332726543217799E-2</v>
      </c>
    </row>
    <row r="2578" spans="35:37" ht="11.25" customHeight="1" x14ac:dyDescent="0.2">
      <c r="AI2578" s="198" t="s">
        <v>135</v>
      </c>
      <c r="AJ2578" s="156">
        <f>_xll.qlCalendarAdvance("TARGET",AJ2577,AI2578,"mf")</f>
        <v>53821</v>
      </c>
      <c r="AK2578" s="201">
        <f>_xll.xlShmInterpRateFwd(curveName,AJ2578,,,AJ2579)</f>
        <v>1.5332421939723477E-2</v>
      </c>
    </row>
    <row r="2579" spans="35:37" ht="11.25" customHeight="1" x14ac:dyDescent="0.2">
      <c r="AI2579" s="198" t="s">
        <v>135</v>
      </c>
      <c r="AJ2579" s="156">
        <f>_xll.qlCalendarAdvance("TARGET",AJ2578,AI2579,"mf")</f>
        <v>53828</v>
      </c>
      <c r="AK2579" s="201">
        <f>_xll.xlShmInterpRateFwd(curveName,AJ2579,,,AJ2580)</f>
        <v>1.5332097393440653E-2</v>
      </c>
    </row>
    <row r="2580" spans="35:37" ht="11.25" customHeight="1" x14ac:dyDescent="0.2">
      <c r="AI2580" s="198" t="s">
        <v>135</v>
      </c>
      <c r="AJ2580" s="156">
        <f>_xll.qlCalendarAdvance("TARGET",AJ2579,AI2580,"mf")</f>
        <v>53835</v>
      </c>
      <c r="AK2580" s="201">
        <f>_xll.xlShmInterpRateFwd(curveName,AJ2580,,,AJ2581)</f>
        <v>1.5331752860556174E-2</v>
      </c>
    </row>
    <row r="2581" spans="35:37" ht="11.25" customHeight="1" x14ac:dyDescent="0.2">
      <c r="AI2581" s="198" t="s">
        <v>135</v>
      </c>
      <c r="AJ2581" s="156">
        <f>_xll.qlCalendarAdvance("TARGET",AJ2580,AI2581,"mf")</f>
        <v>53842</v>
      </c>
      <c r="AK2581" s="201">
        <f>_xll.xlShmInterpRateFwd(curveName,AJ2581,,,AJ2582)</f>
        <v>1.5331388297326436E-2</v>
      </c>
    </row>
    <row r="2582" spans="35:37" ht="11.25" customHeight="1" x14ac:dyDescent="0.2">
      <c r="AI2582" s="198" t="s">
        <v>135</v>
      </c>
      <c r="AJ2582" s="156">
        <f>_xll.qlCalendarAdvance("TARGET",AJ2581,AI2582,"mf")</f>
        <v>53849</v>
      </c>
      <c r="AK2582" s="201">
        <f>_xll.xlShmInterpRateFwd(curveName,AJ2582,,,AJ2583)</f>
        <v>1.5331003659967339E-2</v>
      </c>
    </row>
    <row r="2583" spans="35:37" ht="11.25" customHeight="1" x14ac:dyDescent="0.2">
      <c r="AI2583" s="198" t="s">
        <v>135</v>
      </c>
      <c r="AJ2583" s="156">
        <f>_xll.qlCalendarAdvance("TARGET",AJ2582,AI2583,"mf")</f>
        <v>53856</v>
      </c>
      <c r="AK2583" s="201">
        <f>_xll.xlShmInterpRateFwd(curveName,AJ2583,,,AJ2584)</f>
        <v>1.5330598904700631E-2</v>
      </c>
    </row>
    <row r="2584" spans="35:37" ht="11.25" customHeight="1" x14ac:dyDescent="0.2">
      <c r="AI2584" s="198" t="s">
        <v>135</v>
      </c>
      <c r="AJ2584" s="156">
        <f>_xll.qlCalendarAdvance("TARGET",AJ2583,AI2584,"mf")</f>
        <v>53863</v>
      </c>
      <c r="AK2584" s="201">
        <f>_xll.xlShmInterpRateFwd(curveName,AJ2584,,,AJ2585)</f>
        <v>1.5330173987748099E-2</v>
      </c>
    </row>
    <row r="2585" spans="35:37" ht="11.25" customHeight="1" x14ac:dyDescent="0.2">
      <c r="AI2585" s="198" t="s">
        <v>135</v>
      </c>
      <c r="AJ2585" s="156">
        <f>_xll.qlCalendarAdvance("TARGET",AJ2584,AI2585,"mf")</f>
        <v>53870</v>
      </c>
      <c r="AK2585" s="201">
        <f>_xll.xlShmInterpRateFwd(curveName,AJ2585,,,AJ2586)</f>
        <v>1.5329728865354761E-2</v>
      </c>
    </row>
    <row r="2586" spans="35:37" ht="11.25" customHeight="1" x14ac:dyDescent="0.2">
      <c r="AI2586" s="198" t="s">
        <v>135</v>
      </c>
      <c r="AJ2586" s="156">
        <f>_xll.qlCalendarAdvance("TARGET",AJ2585,AI2586,"mf")</f>
        <v>53877</v>
      </c>
      <c r="AK2586" s="201">
        <f>_xll.xlShmInterpRateFwd(curveName,AJ2586,,,AJ2587)</f>
        <v>1.5329263493713538E-2</v>
      </c>
    </row>
    <row r="2587" spans="35:37" ht="11.25" customHeight="1" x14ac:dyDescent="0.2">
      <c r="AI2587" s="198" t="s">
        <v>135</v>
      </c>
      <c r="AJ2587" s="156">
        <f>_xll.qlCalendarAdvance("TARGET",AJ2586,AI2587,"mf")</f>
        <v>53884</v>
      </c>
      <c r="AK2587" s="201">
        <f>_xll.xlShmInterpRateFwd(curveName,AJ2587,,,AJ2588)</f>
        <v>1.5328777829086924E-2</v>
      </c>
    </row>
    <row r="2588" spans="35:37" ht="11.25" customHeight="1" x14ac:dyDescent="0.2">
      <c r="AI2588" s="198" t="s">
        <v>135</v>
      </c>
      <c r="AJ2588" s="156">
        <f>_xll.qlCalendarAdvance("TARGET",AJ2587,AI2588,"mf")</f>
        <v>53891</v>
      </c>
      <c r="AK2588" s="201">
        <f>_xll.xlShmInterpRateFwd(curveName,AJ2588,,,AJ2589)</f>
        <v>1.5328271827667949E-2</v>
      </c>
    </row>
    <row r="2589" spans="35:37" ht="11.25" customHeight="1" x14ac:dyDescent="0.2">
      <c r="AI2589" s="198" t="s">
        <v>135</v>
      </c>
      <c r="AJ2589" s="156">
        <f>_xll.qlCalendarAdvance("TARGET",AJ2588,AI2589,"mf")</f>
        <v>53898</v>
      </c>
      <c r="AK2589" s="201">
        <f>_xll.xlShmInterpRateFwd(curveName,AJ2589,,,AJ2590)</f>
        <v>1.5327745445684446E-2</v>
      </c>
    </row>
    <row r="2590" spans="35:37" ht="11.25" customHeight="1" x14ac:dyDescent="0.2">
      <c r="AI2590" s="198" t="s">
        <v>135</v>
      </c>
      <c r="AJ2590" s="156">
        <f>_xll.qlCalendarAdvance("TARGET",AJ2589,AI2590,"mf")</f>
        <v>53905</v>
      </c>
      <c r="AK2590" s="201">
        <f>_xll.xlShmInterpRateFwd(curveName,AJ2590,,,AJ2591)</f>
        <v>1.5327198639393266E-2</v>
      </c>
    </row>
    <row r="2591" spans="35:37" ht="11.25" customHeight="1" x14ac:dyDescent="0.2">
      <c r="AI2591" s="198" t="s">
        <v>135</v>
      </c>
      <c r="AJ2591" s="156">
        <f>_xll.qlCalendarAdvance("TARGET",AJ2590,AI2591,"mf")</f>
        <v>53912</v>
      </c>
      <c r="AK2591" s="201">
        <f>_xll.xlShmInterpRateFwd(curveName,AJ2591,,,AJ2592)</f>
        <v>1.5326631364976008E-2</v>
      </c>
    </row>
    <row r="2592" spans="35:37" ht="11.25" customHeight="1" x14ac:dyDescent="0.2">
      <c r="AI2592" s="198" t="s">
        <v>135</v>
      </c>
      <c r="AJ2592" s="156">
        <f>_xll.qlCalendarAdvance("TARGET",AJ2591,AI2592,"mf")</f>
        <v>53919</v>
      </c>
      <c r="AK2592" s="201">
        <f>_xll.xlShmInterpRateFwd(curveName,AJ2592,,,AJ2593)</f>
        <v>1.5326043578695417E-2</v>
      </c>
    </row>
    <row r="2593" spans="35:37" ht="11.25" customHeight="1" x14ac:dyDescent="0.2">
      <c r="AI2593" s="198" t="s">
        <v>135</v>
      </c>
      <c r="AJ2593" s="156">
        <f>_xll.qlCalendarAdvance("TARGET",AJ2592,AI2593,"mf")</f>
        <v>53926</v>
      </c>
      <c r="AK2593" s="201">
        <f>_xll.xlShmInterpRateFwd(curveName,AJ2593,,,AJ2594)</f>
        <v>1.5325435236744778E-2</v>
      </c>
    </row>
    <row r="2594" spans="35:37" ht="11.25" customHeight="1" x14ac:dyDescent="0.2">
      <c r="AI2594" s="198" t="s">
        <v>135</v>
      </c>
      <c r="AJ2594" s="156">
        <f>_xll.qlCalendarAdvance("TARGET",AJ2593,AI2594,"mf")</f>
        <v>53933</v>
      </c>
      <c r="AK2594" s="201">
        <f>_xll.xlShmInterpRateFwd(curveName,AJ2594,,,AJ2595)</f>
        <v>1.5324806295375361E-2</v>
      </c>
    </row>
    <row r="2595" spans="35:37" ht="11.25" customHeight="1" x14ac:dyDescent="0.2">
      <c r="AI2595" s="198" t="s">
        <v>135</v>
      </c>
      <c r="AJ2595" s="156">
        <f>_xll.qlCalendarAdvance("TARGET",AJ2594,AI2595,"mf")</f>
        <v>53940</v>
      </c>
      <c r="AK2595" s="201">
        <f>_xll.xlShmInterpRateFwd(curveName,AJ2595,,,AJ2596)</f>
        <v>1.5324156710803725E-2</v>
      </c>
    </row>
    <row r="2596" spans="35:37" ht="11.25" customHeight="1" x14ac:dyDescent="0.2">
      <c r="AI2596" s="198" t="s">
        <v>135</v>
      </c>
      <c r="AJ2596" s="156">
        <f>_xll.qlCalendarAdvance("TARGET",AJ2595,AI2596,"mf")</f>
        <v>53947</v>
      </c>
      <c r="AK2596" s="201">
        <f>_xll.xlShmInterpRateFwd(curveName,AJ2596,,,AJ2597)</f>
        <v>1.5323486439246491E-2</v>
      </c>
    </row>
    <row r="2597" spans="35:37" ht="11.25" customHeight="1" x14ac:dyDescent="0.2">
      <c r="AI2597" s="198" t="s">
        <v>135</v>
      </c>
      <c r="AJ2597" s="156">
        <f>_xll.qlCalendarAdvance("TARGET",AJ2596,AI2597,"mf")</f>
        <v>53954</v>
      </c>
      <c r="AK2597" s="201">
        <f>_xll.xlShmInterpRateFwd(curveName,AJ2597,,,AJ2598)</f>
        <v>1.5322795436931907E-2</v>
      </c>
    </row>
    <row r="2598" spans="35:37" ht="11.25" customHeight="1" x14ac:dyDescent="0.2">
      <c r="AI2598" s="198" t="s">
        <v>135</v>
      </c>
      <c r="AJ2598" s="156">
        <f>_xll.qlCalendarAdvance("TARGET",AJ2597,AI2598,"mf")</f>
        <v>53961</v>
      </c>
      <c r="AK2598" s="201">
        <f>_xll.xlShmInterpRateFwd(curveName,AJ2598,,,AJ2599)</f>
        <v>1.5322083660099876E-2</v>
      </c>
    </row>
    <row r="2599" spans="35:37" ht="11.25" customHeight="1" x14ac:dyDescent="0.2">
      <c r="AI2599" s="198" t="s">
        <v>135</v>
      </c>
      <c r="AJ2599" s="156">
        <f>_xll.qlCalendarAdvance("TARGET",AJ2598,AI2599,"mf")</f>
        <v>53968</v>
      </c>
      <c r="AK2599" s="201">
        <f>_xll.xlShmInterpRateFwd(curveName,AJ2599,,,AJ2600)</f>
        <v>1.5321351064955586E-2</v>
      </c>
    </row>
    <row r="2600" spans="35:37" ht="11.25" customHeight="1" x14ac:dyDescent="0.2">
      <c r="AI2600" s="198" t="s">
        <v>135</v>
      </c>
      <c r="AJ2600" s="156">
        <f>_xll.qlCalendarAdvance("TARGET",AJ2599,AI2600,"mf")</f>
        <v>53975</v>
      </c>
      <c r="AK2600" s="201">
        <f>_xll.xlShmInterpRateFwd(curveName,AJ2600,,,AJ2601)</f>
        <v>1.5320597607739043E-2</v>
      </c>
    </row>
    <row r="2601" spans="35:37" ht="11.25" customHeight="1" x14ac:dyDescent="0.2">
      <c r="AI2601" s="198" t="s">
        <v>135</v>
      </c>
      <c r="AJ2601" s="156">
        <f>_xll.qlCalendarAdvance("TARGET",AJ2600,AI2601,"mf")</f>
        <v>53982</v>
      </c>
      <c r="AK2601" s="201">
        <f>_xll.xlShmInterpRateFwd(curveName,AJ2601,,,AJ2602)</f>
        <v>1.5319823244672924E-2</v>
      </c>
    </row>
    <row r="2602" spans="35:37" ht="11.25" customHeight="1" x14ac:dyDescent="0.2">
      <c r="AI2602" s="198" t="s">
        <v>135</v>
      </c>
      <c r="AJ2602" s="156">
        <f>_xll.qlCalendarAdvance("TARGET",AJ2601,AI2602,"mf")</f>
        <v>53989</v>
      </c>
      <c r="AK2602" s="201">
        <f>_xll.xlShmInterpRateFwd(curveName,AJ2602,,,AJ2603)</f>
        <v>1.5319027931968385E-2</v>
      </c>
    </row>
    <row r="2603" spans="35:37" ht="11.25" customHeight="1" x14ac:dyDescent="0.2">
      <c r="AI2603" s="198" t="s">
        <v>135</v>
      </c>
      <c r="AJ2603" s="156">
        <f>_xll.qlCalendarAdvance("TARGET",AJ2602,AI2603,"mf")</f>
        <v>53996</v>
      </c>
      <c r="AK2603" s="201">
        <f>_xll.xlShmInterpRateFwd(curveName,AJ2603,,,AJ2604)</f>
        <v>1.5318211625877176E-2</v>
      </c>
    </row>
    <row r="2604" spans="35:37" ht="11.25" customHeight="1" x14ac:dyDescent="0.2">
      <c r="AI2604" s="198" t="s">
        <v>135</v>
      </c>
      <c r="AJ2604" s="156">
        <f>_xll.qlCalendarAdvance("TARGET",AJ2603,AI2604,"mf")</f>
        <v>54003</v>
      </c>
      <c r="AK2604" s="201">
        <f>_xll.xlShmInterpRateFwd(curveName,AJ2604,,,AJ2605)</f>
        <v>1.5317374282598982E-2</v>
      </c>
    </row>
    <row r="2605" spans="35:37" ht="11.25" customHeight="1" x14ac:dyDescent="0.2">
      <c r="AI2605" s="198" t="s">
        <v>135</v>
      </c>
      <c r="AJ2605" s="156">
        <f>_xll.qlCalendarAdvance("TARGET",AJ2604,AI2605,"mf")</f>
        <v>54010</v>
      </c>
      <c r="AK2605" s="201">
        <f>_xll.xlShmInterpRateFwd(curveName,AJ2605,,,AJ2606)</f>
        <v>1.5316515858379868E-2</v>
      </c>
    </row>
    <row r="2606" spans="35:37" ht="11.25" customHeight="1" x14ac:dyDescent="0.2">
      <c r="AI2606" s="198" t="s">
        <v>135</v>
      </c>
      <c r="AJ2606" s="156">
        <f>_xll.qlCalendarAdvance("TARGET",AJ2605,AI2606,"mf")</f>
        <v>54017</v>
      </c>
      <c r="AK2606" s="201">
        <f>_xll.xlShmInterpRateFwd(curveName,AJ2606,,,AJ2607)</f>
        <v>1.5315636309431219E-2</v>
      </c>
    </row>
    <row r="2607" spans="35:37" ht="11.25" customHeight="1" x14ac:dyDescent="0.2">
      <c r="AI2607" s="198" t="s">
        <v>135</v>
      </c>
      <c r="AJ2607" s="156">
        <f>_xll.qlCalendarAdvance("TARGET",AJ2606,AI2607,"mf")</f>
        <v>54024</v>
      </c>
      <c r="AK2607" s="201">
        <f>_xll.xlShmInterpRateFwd(curveName,AJ2607,,,AJ2608)</f>
        <v>1.5314735591976051E-2</v>
      </c>
    </row>
    <row r="2608" spans="35:37" ht="11.25" customHeight="1" x14ac:dyDescent="0.2">
      <c r="AI2608" s="198" t="s">
        <v>135</v>
      </c>
      <c r="AJ2608" s="156">
        <f>_xll.qlCalendarAdvance("TARGET",AJ2607,AI2608,"mf")</f>
        <v>54031</v>
      </c>
      <c r="AK2608" s="201">
        <f>_xll.xlShmInterpRateFwd(curveName,AJ2608,,,AJ2609)</f>
        <v>1.5313813662254814E-2</v>
      </c>
    </row>
    <row r="2609" spans="35:37" ht="11.25" customHeight="1" x14ac:dyDescent="0.2">
      <c r="AI2609" s="198" t="s">
        <v>135</v>
      </c>
      <c r="AJ2609" s="156">
        <f>_xll.qlCalendarAdvance("TARGET",AJ2608,AI2609,"mf")</f>
        <v>54038</v>
      </c>
      <c r="AK2609" s="201">
        <f>_xll.xlShmInterpRateFwd(curveName,AJ2609,,,AJ2610)</f>
        <v>1.5312870476496439E-2</v>
      </c>
    </row>
    <row r="2610" spans="35:37" ht="11.25" customHeight="1" x14ac:dyDescent="0.2">
      <c r="AI2610" s="198" t="s">
        <v>135</v>
      </c>
      <c r="AJ2610" s="156">
        <f>_xll.qlCalendarAdvance("TARGET",AJ2609,AI2610,"mf")</f>
        <v>54045</v>
      </c>
      <c r="AK2610" s="201">
        <f>_xll.xlShmInterpRateFwd(curveName,AJ2610,,,AJ2611)</f>
        <v>1.5312157151204779E-2</v>
      </c>
    </row>
    <row r="2611" spans="35:37" ht="11.25" customHeight="1" x14ac:dyDescent="0.2">
      <c r="AI2611" s="198" t="s">
        <v>135</v>
      </c>
      <c r="AJ2611" s="156">
        <f>_xll.qlCalendarAdvance("TARGET",AJ2610,AI2611,"mf")</f>
        <v>54053</v>
      </c>
      <c r="AK2611" s="201">
        <f>_xll.xlShmInterpRateFwd(curveName,AJ2611,,,AJ2612)</f>
        <v>1.5310777584088104E-2</v>
      </c>
    </row>
    <row r="2612" spans="35:37" ht="11.25" customHeight="1" x14ac:dyDescent="0.2">
      <c r="AI2612" s="198" t="s">
        <v>135</v>
      </c>
      <c r="AJ2612" s="156">
        <f>_xll.qlCalendarAdvance("TARGET",AJ2611,AI2612,"mf")</f>
        <v>54060</v>
      </c>
      <c r="AK2612" s="201">
        <f>_xll.xlShmInterpRateFwd(curveName,AJ2612,,,AJ2613)</f>
        <v>1.5309767308609366E-2</v>
      </c>
    </row>
    <row r="2613" spans="35:37" ht="11.25" customHeight="1" x14ac:dyDescent="0.2">
      <c r="AI2613" s="198" t="s">
        <v>135</v>
      </c>
      <c r="AJ2613" s="156">
        <f>_xll.qlCalendarAdvance("TARGET",AJ2612,AI2613,"mf")</f>
        <v>54067</v>
      </c>
      <c r="AK2613" s="201">
        <f>_xll.xlShmInterpRateFwd(curveName,AJ2613,,,AJ2614)</f>
        <v>1.5308735595736948E-2</v>
      </c>
    </row>
    <row r="2614" spans="35:37" ht="11.25" customHeight="1" x14ac:dyDescent="0.2">
      <c r="AI2614" s="198" t="s">
        <v>135</v>
      </c>
      <c r="AJ2614" s="156">
        <f>_xll.qlCalendarAdvance("TARGET",AJ2613,AI2614,"mf")</f>
        <v>54074</v>
      </c>
      <c r="AK2614" s="201">
        <f>_xll.xlShmInterpRateFwd(curveName,AJ2614,,,AJ2615)</f>
        <v>1.5307682401700082E-2</v>
      </c>
    </row>
    <row r="2615" spans="35:37" ht="11.25" customHeight="1" x14ac:dyDescent="0.2">
      <c r="AI2615" s="198" t="s">
        <v>135</v>
      </c>
      <c r="AJ2615" s="156">
        <f>_xll.qlCalendarAdvance("TARGET",AJ2614,AI2615,"mf")</f>
        <v>54081</v>
      </c>
      <c r="AK2615" s="201">
        <f>_xll.xlShmInterpRateFwd(curveName,AJ2615,,,AJ2616)</f>
        <v>1.5306607682710678E-2</v>
      </c>
    </row>
    <row r="2616" spans="35:37" ht="11.25" customHeight="1" x14ac:dyDescent="0.2">
      <c r="AI2616" s="198" t="s">
        <v>135</v>
      </c>
      <c r="AJ2616" s="156">
        <f>_xll.qlCalendarAdvance("TARGET",AJ2615,AI2616,"mf")</f>
        <v>54088</v>
      </c>
      <c r="AK2616" s="201">
        <f>_xll.xlShmInterpRateFwd(curveName,AJ2616,,,AJ2617)</f>
        <v>1.5305511394986499E-2</v>
      </c>
    </row>
    <row r="2617" spans="35:37" ht="11.25" customHeight="1" x14ac:dyDescent="0.2">
      <c r="AI2617" s="198" t="s">
        <v>135</v>
      </c>
      <c r="AJ2617" s="156">
        <f>_xll.qlCalendarAdvance("TARGET",AJ2616,AI2617,"mf")</f>
        <v>54095</v>
      </c>
      <c r="AK2617" s="201">
        <f>_xll.xlShmInterpRateFwd(curveName,AJ2617,,,AJ2618)</f>
        <v>1.5304393494797508E-2</v>
      </c>
    </row>
    <row r="2618" spans="35:37" ht="11.25" customHeight="1" x14ac:dyDescent="0.2">
      <c r="AI2618" s="198" t="s">
        <v>135</v>
      </c>
      <c r="AJ2618" s="156">
        <f>_xll.qlCalendarAdvance("TARGET",AJ2617,AI2618,"mf")</f>
        <v>54102</v>
      </c>
      <c r="AK2618" s="201">
        <f>_xll.xlShmInterpRateFwd(curveName,AJ2618,,,AJ2619)</f>
        <v>1.5303253938315251E-2</v>
      </c>
    </row>
    <row r="2619" spans="35:37" ht="11.25" customHeight="1" x14ac:dyDescent="0.2">
      <c r="AI2619" s="198" t="s">
        <v>135</v>
      </c>
      <c r="AJ2619" s="156">
        <f>_xll.qlCalendarAdvance("TARGET",AJ2618,AI2619,"mf")</f>
        <v>54109</v>
      </c>
      <c r="AK2619" s="201">
        <f>_xll.xlShmInterpRateFwd(curveName,AJ2619,,,AJ2620)</f>
        <v>1.5302092681798225E-2</v>
      </c>
    </row>
    <row r="2620" spans="35:37" ht="11.25" customHeight="1" x14ac:dyDescent="0.2">
      <c r="AI2620" s="198" t="s">
        <v>135</v>
      </c>
      <c r="AJ2620" s="156">
        <f>_xll.qlCalendarAdvance("TARGET",AJ2619,AI2620,"mf")</f>
        <v>54116</v>
      </c>
      <c r="AK2620" s="201">
        <f>_xll.xlShmInterpRateFwd(curveName,AJ2620,,,AJ2621)</f>
        <v>1.5342829981961601E-2</v>
      </c>
    </row>
    <row r="2621" spans="35:37" ht="11.25" customHeight="1" x14ac:dyDescent="0.2">
      <c r="AI2621" s="198" t="s">
        <v>135</v>
      </c>
      <c r="AJ2621" s="156">
        <f>_xll.qlCalendarAdvance("TARGET",AJ2620,AI2621,"mf")</f>
        <v>54123</v>
      </c>
      <c r="AK2621" s="201">
        <f>_xll.xlShmInterpRateFwd(curveName,AJ2621,,,AJ2622)</f>
        <v>1.5299704893531964E-2</v>
      </c>
    </row>
    <row r="2622" spans="35:37" ht="11.25" customHeight="1" x14ac:dyDescent="0.2">
      <c r="AI2622" s="198" t="s">
        <v>135</v>
      </c>
      <c r="AJ2622" s="156">
        <f>_xll.qlCalendarAdvance("TARGET",AJ2621,AI2622,"mf")</f>
        <v>54130</v>
      </c>
      <c r="AK2622" s="201">
        <f>_xll.xlShmInterpRateFwd(curveName,AJ2622,,,AJ2623)</f>
        <v>1.5298478274247905E-2</v>
      </c>
    </row>
    <row r="2623" spans="35:37" ht="11.25" customHeight="1" x14ac:dyDescent="0.2">
      <c r="AI2623" s="198" t="s">
        <v>135</v>
      </c>
      <c r="AJ2623" s="156">
        <f>_xll.qlCalendarAdvance("TARGET",AJ2622,AI2623,"mf")</f>
        <v>54137</v>
      </c>
      <c r="AK2623" s="201">
        <f>_xll.xlShmInterpRateFwd(curveName,AJ2623,,,AJ2624)</f>
        <v>1.5297232817061255E-2</v>
      </c>
    </row>
    <row r="2624" spans="35:37" ht="11.25" customHeight="1" x14ac:dyDescent="0.2">
      <c r="AI2624" s="198" t="s">
        <v>135</v>
      </c>
      <c r="AJ2624" s="156">
        <f>_xll.qlCalendarAdvance("TARGET",AJ2623,AI2624,"mf")</f>
        <v>54144</v>
      </c>
      <c r="AK2624" s="201">
        <f>_xll.xlShmInterpRateFwd(curveName,AJ2624,,,AJ2625)</f>
        <v>1.5296903873261786E-2</v>
      </c>
    </row>
    <row r="2625" spans="35:37" ht="11.25" customHeight="1" x14ac:dyDescent="0.2">
      <c r="AI2625" s="198" t="s">
        <v>135</v>
      </c>
      <c r="AJ2625" s="156">
        <f>_xll.qlCalendarAdvance("TARGET",AJ2624,AI2625,"mf")</f>
        <v>54155</v>
      </c>
      <c r="AK2625" s="201">
        <f>_xll.xlShmInterpRateFwd(curveName,AJ2625,,,AJ2626)</f>
        <v>1.5294005498377604E-2</v>
      </c>
    </row>
    <row r="2626" spans="35:37" ht="11.25" customHeight="1" x14ac:dyDescent="0.2">
      <c r="AI2626" s="198" t="s">
        <v>135</v>
      </c>
      <c r="AJ2626" s="156">
        <f>_xll.qlCalendarAdvance("TARGET",AJ2625,AI2626,"mf")</f>
        <v>54162</v>
      </c>
      <c r="AK2626" s="201">
        <f>_xll.xlShmInterpRateFwd(curveName,AJ2626,,,AJ2627)</f>
        <v>1.5292743855684857E-2</v>
      </c>
    </row>
    <row r="2627" spans="35:37" ht="11.25" customHeight="1" x14ac:dyDescent="0.2">
      <c r="AI2627" s="198" t="s">
        <v>135</v>
      </c>
      <c r="AJ2627" s="156">
        <f>_xll.qlCalendarAdvance("TARGET",AJ2626,AI2627,"mf")</f>
        <v>54169</v>
      </c>
      <c r="AK2627" s="201">
        <f>_xll.xlShmInterpRateFwd(curveName,AJ2627,,,AJ2628)</f>
        <v>1.5291478533293481E-2</v>
      </c>
    </row>
    <row r="2628" spans="35:37" ht="11.25" customHeight="1" x14ac:dyDescent="0.2">
      <c r="AI2628" s="198" t="s">
        <v>135</v>
      </c>
      <c r="AJ2628" s="156">
        <f>_xll.qlCalendarAdvance("TARGET",AJ2627,AI2628,"mf")</f>
        <v>54176</v>
      </c>
      <c r="AK2628" s="201">
        <f>_xll.xlShmInterpRateFwd(curveName,AJ2628,,,AJ2629)</f>
        <v>1.5290209532408838E-2</v>
      </c>
    </row>
    <row r="2629" spans="35:37" ht="11.25" customHeight="1" x14ac:dyDescent="0.2">
      <c r="AI2629" s="198" t="s">
        <v>135</v>
      </c>
      <c r="AJ2629" s="156">
        <f>_xll.qlCalendarAdvance("TARGET",AJ2628,AI2629,"mf")</f>
        <v>54183</v>
      </c>
      <c r="AK2629" s="201">
        <f>_xll.xlShmInterpRateFwd(curveName,AJ2629,,,AJ2630)</f>
        <v>1.5288936854317378E-2</v>
      </c>
    </row>
    <row r="2630" spans="35:37" ht="11.25" customHeight="1" x14ac:dyDescent="0.2">
      <c r="AI2630" s="198" t="s">
        <v>135</v>
      </c>
      <c r="AJ2630" s="156">
        <f>_xll.qlCalendarAdvance("TARGET",AJ2629,AI2630,"mf")</f>
        <v>54190</v>
      </c>
      <c r="AK2630" s="201">
        <f>_xll.xlShmInterpRateFwd(curveName,AJ2630,,,AJ2631)</f>
        <v>1.5287660500236045E-2</v>
      </c>
    </row>
    <row r="2631" spans="35:37" ht="11.25" customHeight="1" x14ac:dyDescent="0.2">
      <c r="AI2631" s="198" t="s">
        <v>135</v>
      </c>
      <c r="AJ2631" s="156">
        <f>_xll.qlCalendarAdvance("TARGET",AJ2630,AI2631,"mf")</f>
        <v>54197</v>
      </c>
      <c r="AK2631" s="201">
        <f>_xll.xlShmInterpRateFwd(curveName,AJ2631,,,AJ2632)</f>
        <v>1.5286380471416545E-2</v>
      </c>
    </row>
    <row r="2632" spans="35:37" ht="11.25" customHeight="1" x14ac:dyDescent="0.2">
      <c r="AI2632" s="198" t="s">
        <v>135</v>
      </c>
      <c r="AJ2632" s="156">
        <f>_xll.qlCalendarAdvance("TARGET",AJ2631,AI2632,"mf")</f>
        <v>54204</v>
      </c>
      <c r="AK2632" s="201">
        <f>_xll.xlShmInterpRateFwd(curveName,AJ2632,,,AJ2633)</f>
        <v>1.5285096769098993E-2</v>
      </c>
    </row>
    <row r="2633" spans="35:37" ht="11.25" customHeight="1" x14ac:dyDescent="0.2">
      <c r="AI2633" s="198" t="s">
        <v>135</v>
      </c>
      <c r="AJ2633" s="156">
        <f>_xll.qlCalendarAdvance("TARGET",AJ2632,AI2633,"mf")</f>
        <v>54211</v>
      </c>
      <c r="AK2633" s="201">
        <f>_xll.xlShmInterpRateFwd(curveName,AJ2633,,,AJ2634)</f>
        <v>1.5283809394558263E-2</v>
      </c>
    </row>
    <row r="2634" spans="35:37" ht="11.25" customHeight="1" x14ac:dyDescent="0.2">
      <c r="AI2634" s="198" t="s">
        <v>135</v>
      </c>
      <c r="AJ2634" s="156">
        <f>_xll.qlCalendarAdvance("TARGET",AJ2633,AI2634,"mf")</f>
        <v>54218</v>
      </c>
      <c r="AK2634" s="201">
        <f>_xll.xlShmInterpRateFwd(curveName,AJ2634,,,AJ2635)</f>
        <v>1.5282518348988139E-2</v>
      </c>
    </row>
    <row r="2635" spans="35:37" ht="11.25" customHeight="1" x14ac:dyDescent="0.2">
      <c r="AI2635" s="198" t="s">
        <v>135</v>
      </c>
      <c r="AJ2635" s="156">
        <f>_xll.qlCalendarAdvance("TARGET",AJ2634,AI2635,"mf")</f>
        <v>54225</v>
      </c>
      <c r="AK2635" s="201">
        <f>_xll.xlShmInterpRateFwd(curveName,AJ2635,,,AJ2636)</f>
        <v>1.5281223633680866E-2</v>
      </c>
    </row>
    <row r="2636" spans="35:37" ht="11.25" customHeight="1" x14ac:dyDescent="0.2">
      <c r="AI2636" s="198" t="s">
        <v>135</v>
      </c>
      <c r="AJ2636" s="156">
        <f>_xll.qlCalendarAdvance("TARGET",AJ2635,AI2636,"mf")</f>
        <v>54232</v>
      </c>
      <c r="AK2636" s="201">
        <f>_xll.xlShmInterpRateFwd(curveName,AJ2636,,,AJ2637)</f>
        <v>1.5279925249841822E-2</v>
      </c>
    </row>
    <row r="2637" spans="35:37" ht="11.25" customHeight="1" x14ac:dyDescent="0.2">
      <c r="AI2637" s="198" t="s">
        <v>135</v>
      </c>
      <c r="AJ2637" s="156">
        <f>_xll.qlCalendarAdvance("TARGET",AJ2636,AI2637,"mf")</f>
        <v>54239</v>
      </c>
      <c r="AK2637" s="201">
        <f>_xll.xlShmInterpRateFwd(curveName,AJ2637,,,AJ2638)</f>
        <v>1.5278623198763261E-2</v>
      </c>
    </row>
    <row r="2638" spans="35:37" ht="11.25" customHeight="1" x14ac:dyDescent="0.2">
      <c r="AI2638" s="198" t="s">
        <v>135</v>
      </c>
      <c r="AJ2638" s="156">
        <f>_xll.qlCalendarAdvance("TARGET",AJ2637,AI2638,"mf")</f>
        <v>54246</v>
      </c>
      <c r="AK2638" s="201">
        <f>_xll.xlShmInterpRateFwd(curveName,AJ2638,,,AJ2639)</f>
        <v>1.5277317481638965E-2</v>
      </c>
    </row>
    <row r="2639" spans="35:37" ht="11.25" customHeight="1" x14ac:dyDescent="0.2">
      <c r="AI2639" s="198" t="s">
        <v>135</v>
      </c>
      <c r="AJ2639" s="156">
        <f>_xll.qlCalendarAdvance("TARGET",AJ2638,AI2639,"mf")</f>
        <v>54253</v>
      </c>
      <c r="AK2639" s="201">
        <f>_xll.xlShmInterpRateFwd(curveName,AJ2639,,,AJ2640)</f>
        <v>1.5276008099743821E-2</v>
      </c>
    </row>
    <row r="2640" spans="35:37" ht="11.25" customHeight="1" x14ac:dyDescent="0.2">
      <c r="AI2640" s="198" t="s">
        <v>135</v>
      </c>
      <c r="AJ2640" s="156">
        <f>_xll.qlCalendarAdvance("TARGET",AJ2639,AI2640,"mf")</f>
        <v>54260</v>
      </c>
      <c r="AK2640" s="201">
        <f>_xll.xlShmInterpRateFwd(curveName,AJ2640,,,AJ2641)</f>
        <v>1.5274695054317951E-2</v>
      </c>
    </row>
    <row r="2641" spans="35:37" ht="11.25" customHeight="1" x14ac:dyDescent="0.2">
      <c r="AI2641" s="198" t="s">
        <v>135</v>
      </c>
      <c r="AJ2641" s="156">
        <f>_xll.qlCalendarAdvance("TARGET",AJ2640,AI2641,"mf")</f>
        <v>54267</v>
      </c>
      <c r="AK2641" s="201">
        <f>_xll.xlShmInterpRateFwd(curveName,AJ2641,,,AJ2642)</f>
        <v>1.5273378346607283E-2</v>
      </c>
    </row>
    <row r="2642" spans="35:37" ht="11.25" customHeight="1" x14ac:dyDescent="0.2">
      <c r="AI2642" s="198" t="s">
        <v>135</v>
      </c>
      <c r="AJ2642" s="156">
        <f>_xll.qlCalendarAdvance("TARGET",AJ2641,AI2642,"mf")</f>
        <v>54274</v>
      </c>
      <c r="AK2642" s="201">
        <f>_xll.xlShmInterpRateFwd(curveName,AJ2642,,,AJ2643)</f>
        <v>1.5272057977846152E-2</v>
      </c>
    </row>
    <row r="2643" spans="35:37" ht="11.25" customHeight="1" x14ac:dyDescent="0.2">
      <c r="AI2643" s="198" t="s">
        <v>135</v>
      </c>
      <c r="AJ2643" s="156">
        <f>_xll.qlCalendarAdvance("TARGET",AJ2642,AI2643,"mf")</f>
        <v>54281</v>
      </c>
      <c r="AK2643" s="201">
        <f>_xll.xlShmInterpRateFwd(curveName,AJ2643,,,AJ2644)</f>
        <v>1.5270733949292065E-2</v>
      </c>
    </row>
    <row r="2644" spans="35:37" ht="11.25" customHeight="1" x14ac:dyDescent="0.2">
      <c r="AI2644" s="198" t="s">
        <v>135</v>
      </c>
      <c r="AJ2644" s="156">
        <f>_xll.qlCalendarAdvance("TARGET",AJ2643,AI2644,"mf")</f>
        <v>54288</v>
      </c>
      <c r="AK2644" s="201">
        <f>_xll.xlShmInterpRateFwd(curveName,AJ2644,,,AJ2645)</f>
        <v>1.5269406262190952E-2</v>
      </c>
    </row>
    <row r="2645" spans="35:37" ht="11.25" customHeight="1" x14ac:dyDescent="0.2">
      <c r="AI2645" s="198" t="s">
        <v>135</v>
      </c>
      <c r="AJ2645" s="156">
        <f>_xll.qlCalendarAdvance("TARGET",AJ2644,AI2645,"mf")</f>
        <v>54295</v>
      </c>
      <c r="AK2645" s="201">
        <f>_xll.xlShmInterpRateFwd(curveName,AJ2645,,,AJ2646)</f>
        <v>1.5268074917777154E-2</v>
      </c>
    </row>
    <row r="2646" spans="35:37" ht="11.25" customHeight="1" x14ac:dyDescent="0.2">
      <c r="AI2646" s="198" t="s">
        <v>135</v>
      </c>
      <c r="AJ2646" s="156">
        <f>_xll.qlCalendarAdvance("TARGET",AJ2645,AI2646,"mf")</f>
        <v>54302</v>
      </c>
      <c r="AK2646" s="201">
        <f>_xll.xlShmInterpRateFwd(curveName,AJ2646,,,AJ2647)</f>
        <v>1.5266739917296603E-2</v>
      </c>
    </row>
    <row r="2647" spans="35:37" ht="11.25" customHeight="1" x14ac:dyDescent="0.2">
      <c r="AI2647" s="198" t="s">
        <v>135</v>
      </c>
      <c r="AJ2647" s="156">
        <f>_xll.qlCalendarAdvance("TARGET",AJ2646,AI2647,"mf")</f>
        <v>54309</v>
      </c>
      <c r="AK2647" s="201">
        <f>_xll.xlShmInterpRateFwd(curveName,AJ2647,,,AJ2648)</f>
        <v>1.5265401262001016E-2</v>
      </c>
    </row>
    <row r="2648" spans="35:37" ht="11.25" customHeight="1" x14ac:dyDescent="0.2">
      <c r="AI2648" s="198" t="s">
        <v>135</v>
      </c>
      <c r="AJ2648" s="156">
        <f>_xll.qlCalendarAdvance("TARGET",AJ2647,AI2648,"mf")</f>
        <v>54316</v>
      </c>
      <c r="AK2648" s="201">
        <f>_xll.xlShmInterpRateFwd(curveName,AJ2648,,,AJ2649)</f>
        <v>1.5264058953130532E-2</v>
      </c>
    </row>
    <row r="2649" spans="35:37" ht="11.25" customHeight="1" x14ac:dyDescent="0.2">
      <c r="AI2649" s="198" t="s">
        <v>135</v>
      </c>
      <c r="AJ2649" s="156">
        <f>_xll.qlCalendarAdvance("TARGET",AJ2648,AI2649,"mf")</f>
        <v>54323</v>
      </c>
      <c r="AK2649" s="201">
        <f>_xll.xlShmInterpRateFwd(curveName,AJ2649,,,AJ2650)</f>
        <v>1.5262712991931082E-2</v>
      </c>
    </row>
    <row r="2650" spans="35:37" ht="11.25" customHeight="1" x14ac:dyDescent="0.2">
      <c r="AI2650" s="198" t="s">
        <v>135</v>
      </c>
      <c r="AJ2650" s="156">
        <f>_xll.qlCalendarAdvance("TARGET",AJ2649,AI2650,"mf")</f>
        <v>54330</v>
      </c>
      <c r="AK2650" s="201">
        <f>_xll.xlShmInterpRateFwd(curveName,AJ2650,,,AJ2651)</f>
        <v>1.5261363379654396E-2</v>
      </c>
    </row>
    <row r="2651" spans="35:37" ht="11.25" customHeight="1" x14ac:dyDescent="0.2">
      <c r="AI2651" s="198" t="s">
        <v>135</v>
      </c>
      <c r="AJ2651" s="156">
        <f>_xll.qlCalendarAdvance("TARGET",AJ2650,AI2651,"mf")</f>
        <v>54337</v>
      </c>
      <c r="AK2651" s="201">
        <f>_xll.xlShmInterpRateFwd(curveName,AJ2651,,,AJ2652)</f>
        <v>1.5260010117540615E-2</v>
      </c>
    </row>
    <row r="2652" spans="35:37" ht="11.25" customHeight="1" x14ac:dyDescent="0.2">
      <c r="AI2652" s="198" t="s">
        <v>135</v>
      </c>
      <c r="AJ2652" s="156">
        <f>_xll.qlCalendarAdvance("TARGET",AJ2651,AI2652,"mf")</f>
        <v>54344</v>
      </c>
      <c r="AK2652" s="201">
        <f>_xll.xlShmInterpRateFwd(curveName,AJ2652,,,AJ2653)</f>
        <v>1.5258653206818297E-2</v>
      </c>
    </row>
    <row r="2653" spans="35:37" ht="11.25" customHeight="1" x14ac:dyDescent="0.2">
      <c r="AI2653" s="198" t="s">
        <v>135</v>
      </c>
      <c r="AJ2653" s="156">
        <f>_xll.qlCalendarAdvance("TARGET",AJ2652,AI2653,"mf")</f>
        <v>54351</v>
      </c>
      <c r="AK2653" s="201">
        <f>_xll.xlShmInterpRateFwd(curveName,AJ2653,,,AJ2654)</f>
        <v>1.5257292648762341E-2</v>
      </c>
    </row>
    <row r="2654" spans="35:37" ht="11.25" customHeight="1" x14ac:dyDescent="0.2">
      <c r="AI2654" s="198" t="s">
        <v>135</v>
      </c>
      <c r="AJ2654" s="156">
        <f>_xll.qlCalendarAdvance("TARGET",AJ2653,AI2654,"mf")</f>
        <v>54358</v>
      </c>
      <c r="AK2654" s="201">
        <f>_xll.xlShmInterpRateFwd(curveName,AJ2654,,,AJ2655)</f>
        <v>1.5255928444595519E-2</v>
      </c>
    </row>
    <row r="2655" spans="35:37" ht="11.25" customHeight="1" x14ac:dyDescent="0.2">
      <c r="AI2655" s="198" t="s">
        <v>135</v>
      </c>
      <c r="AJ2655" s="156">
        <f>_xll.qlCalendarAdvance("TARGET",AJ2654,AI2655,"mf")</f>
        <v>54365</v>
      </c>
      <c r="AK2655" s="201">
        <f>_xll.xlShmInterpRateFwd(curveName,AJ2655,,,AJ2656)</f>
        <v>1.5254560595575352E-2</v>
      </c>
    </row>
    <row r="2656" spans="35:37" ht="11.25" customHeight="1" x14ac:dyDescent="0.2">
      <c r="AI2656" s="198" t="s">
        <v>135</v>
      </c>
      <c r="AJ2656" s="156">
        <f>_xll.qlCalendarAdvance("TARGET",AJ2655,AI2656,"mf")</f>
        <v>54372</v>
      </c>
      <c r="AK2656" s="201">
        <f>_xll.xlShmInterpRateFwd(curveName,AJ2656,,,AJ2657)</f>
        <v>1.5253189102924612E-2</v>
      </c>
    </row>
    <row r="2657" spans="35:37" ht="11.25" customHeight="1" x14ac:dyDescent="0.2">
      <c r="AI2657" s="198" t="s">
        <v>135</v>
      </c>
      <c r="AJ2657" s="156">
        <f>_xll.qlCalendarAdvance("TARGET",AJ2656,AI2657,"mf")</f>
        <v>54379</v>
      </c>
      <c r="AK2657" s="201">
        <f>_xll.xlShmInterpRateFwd(curveName,AJ2657,,,AJ2658)</f>
        <v>1.525181396792979E-2</v>
      </c>
    </row>
    <row r="2658" spans="35:37" ht="11.25" customHeight="1" x14ac:dyDescent="0.2">
      <c r="AI2658" s="198" t="s">
        <v>135</v>
      </c>
      <c r="AJ2658" s="156">
        <f>_xll.qlCalendarAdvance("TARGET",AJ2657,AI2658,"mf")</f>
        <v>54386</v>
      </c>
      <c r="AK2658" s="201">
        <f>_xll.xlShmInterpRateFwd(curveName,AJ2658,,,AJ2659)</f>
        <v>1.525043519179628E-2</v>
      </c>
    </row>
    <row r="2659" spans="35:37" ht="11.25" customHeight="1" x14ac:dyDescent="0.2">
      <c r="AI2659" s="198" t="s">
        <v>135</v>
      </c>
      <c r="AJ2659" s="156">
        <f>_xll.qlCalendarAdvance("TARGET",AJ2658,AI2659,"mf")</f>
        <v>54393</v>
      </c>
      <c r="AK2659" s="201">
        <f>_xll.xlShmInterpRateFwd(curveName,AJ2659,,,AJ2660)</f>
        <v>1.5249052775787409E-2</v>
      </c>
    </row>
    <row r="2660" spans="35:37" ht="11.25" customHeight="1" x14ac:dyDescent="0.2">
      <c r="AI2660" s="198" t="s">
        <v>135</v>
      </c>
      <c r="AJ2660" s="156">
        <f>_xll.qlCalendarAdvance("TARGET",AJ2659,AI2660,"mf")</f>
        <v>54400</v>
      </c>
      <c r="AK2660" s="201">
        <f>_xll.xlShmInterpRateFwd(curveName,AJ2660,,,AJ2661)</f>
        <v>1.5247666721143324E-2</v>
      </c>
    </row>
    <row r="2661" spans="35:37" ht="11.25" customHeight="1" x14ac:dyDescent="0.2">
      <c r="AI2661" s="198" t="s">
        <v>135</v>
      </c>
      <c r="AJ2661" s="156">
        <f>_xll.qlCalendarAdvance("TARGET",AJ2660,AI2661,"mf")</f>
        <v>54407</v>
      </c>
      <c r="AK2661" s="201">
        <f>_xll.xlShmInterpRateFwd(curveName,AJ2661,,,AJ2662)</f>
        <v>1.5246277029109981E-2</v>
      </c>
    </row>
    <row r="2662" spans="35:37" ht="11.25" customHeight="1" x14ac:dyDescent="0.2">
      <c r="AI2662" s="198" t="s">
        <v>135</v>
      </c>
      <c r="AJ2662" s="156">
        <f>_xll.qlCalendarAdvance("TARGET",AJ2661,AI2662,"mf")</f>
        <v>54414</v>
      </c>
      <c r="AK2662" s="201">
        <f>_xll.xlShmInterpRateFwd(curveName,AJ2662,,,AJ2663)</f>
        <v>1.5244883700939113E-2</v>
      </c>
    </row>
    <row r="2663" spans="35:37" ht="11.25" customHeight="1" x14ac:dyDescent="0.2">
      <c r="AI2663" s="198" t="s">
        <v>135</v>
      </c>
      <c r="AJ2663" s="156">
        <f>_xll.qlCalendarAdvance("TARGET",AJ2662,AI2663,"mf")</f>
        <v>54421</v>
      </c>
      <c r="AK2663" s="201">
        <f>_xll.xlShmInterpRateFwd(curveName,AJ2663,,,AJ2664)</f>
        <v>1.5243486737853503E-2</v>
      </c>
    </row>
    <row r="2664" spans="35:37" ht="11.25" customHeight="1" x14ac:dyDescent="0.2">
      <c r="AI2664" s="198" t="s">
        <v>135</v>
      </c>
      <c r="AJ2664" s="156">
        <f>_xll.qlCalendarAdvance("TARGET",AJ2663,AI2664,"mf")</f>
        <v>54428</v>
      </c>
      <c r="AK2664" s="201">
        <f>_xll.xlShmInterpRateFwd(curveName,AJ2664,,,AJ2665)</f>
        <v>1.5242086141122274E-2</v>
      </c>
    </row>
    <row r="2665" spans="35:37" ht="11.25" customHeight="1" x14ac:dyDescent="0.2">
      <c r="AI2665" s="198" t="s">
        <v>135</v>
      </c>
      <c r="AJ2665" s="156">
        <f>_xll.qlCalendarAdvance("TARGET",AJ2664,AI2665,"mf")</f>
        <v>54435</v>
      </c>
      <c r="AK2665" s="201">
        <f>_xll.xlShmInterpRateFwd(curveName,AJ2665,,,AJ2666)</f>
        <v>1.5240681911979791E-2</v>
      </c>
    </row>
    <row r="2666" spans="35:37" ht="11.25" customHeight="1" x14ac:dyDescent="0.2">
      <c r="AI2666" s="198" t="s">
        <v>135</v>
      </c>
      <c r="AJ2666" s="156">
        <f>_xll.qlCalendarAdvance("TARGET",AJ2665,AI2666,"mf")</f>
        <v>54442</v>
      </c>
      <c r="AK2666" s="201">
        <f>_xll.xlShmInterpRateFwd(curveName,AJ2666,,,AJ2667)</f>
        <v>1.5239274051677803E-2</v>
      </c>
    </row>
    <row r="2667" spans="35:37" ht="11.25" customHeight="1" x14ac:dyDescent="0.2">
      <c r="AI2667" s="198" t="s">
        <v>135</v>
      </c>
      <c r="AJ2667" s="156">
        <f>_xll.qlCalendarAdvance("TARGET",AJ2666,AI2667,"mf")</f>
        <v>54449</v>
      </c>
      <c r="AK2667" s="201">
        <f>_xll.xlShmInterpRateFwd(curveName,AJ2667,,,AJ2668)</f>
        <v>1.5237862561444887E-2</v>
      </c>
    </row>
    <row r="2668" spans="35:37" ht="11.25" customHeight="1" x14ac:dyDescent="0.2">
      <c r="AI2668" s="198" t="s">
        <v>135</v>
      </c>
      <c r="AJ2668" s="156">
        <f>_xll.qlCalendarAdvance("TARGET",AJ2667,AI2668,"mf")</f>
        <v>54456</v>
      </c>
      <c r="AK2668" s="201">
        <f>_xll.xlShmInterpRateFwd(curveName,AJ2668,,,AJ2669)</f>
        <v>1.5236447442544371E-2</v>
      </c>
    </row>
    <row r="2669" spans="35:37" ht="11.25" customHeight="1" x14ac:dyDescent="0.2">
      <c r="AI2669" s="198" t="s">
        <v>135</v>
      </c>
      <c r="AJ2669" s="156">
        <f>_xll.qlCalendarAdvance("TARGET",AJ2668,AI2669,"mf")</f>
        <v>54463</v>
      </c>
      <c r="AK2669" s="201">
        <f>_xll.xlShmInterpRateFwd(curveName,AJ2669,,,AJ2670)</f>
        <v>1.5235028696216426E-2</v>
      </c>
    </row>
    <row r="2670" spans="35:37" ht="11.25" customHeight="1" x14ac:dyDescent="0.2">
      <c r="AI2670" s="198" t="s">
        <v>135</v>
      </c>
      <c r="AJ2670" s="156">
        <f>_xll.qlCalendarAdvance("TARGET",AJ2669,AI2670,"mf")</f>
        <v>54470</v>
      </c>
      <c r="AK2670" s="201">
        <f>_xll.xlShmInterpRateFwd(curveName,AJ2670,,,AJ2671)</f>
        <v>1.5233606323701217E-2</v>
      </c>
    </row>
    <row r="2671" spans="35:37" ht="11.25" customHeight="1" x14ac:dyDescent="0.2">
      <c r="AI2671" s="198" t="s">
        <v>135</v>
      </c>
      <c r="AJ2671" s="156">
        <f>_xll.qlCalendarAdvance("TARGET",AJ2670,AI2671,"mf")</f>
        <v>54477</v>
      </c>
      <c r="AK2671" s="201">
        <f>_xll.xlShmInterpRateFwd(curveName,AJ2671,,,AJ2672)</f>
        <v>1.5232180326238911E-2</v>
      </c>
    </row>
    <row r="2672" spans="35:37" ht="11.25" customHeight="1" x14ac:dyDescent="0.2">
      <c r="AI2672" s="198" t="s">
        <v>135</v>
      </c>
      <c r="AJ2672" s="156">
        <f>_xll.qlCalendarAdvance("TARGET",AJ2671,AI2672,"mf")</f>
        <v>54484</v>
      </c>
      <c r="AK2672" s="201">
        <f>_xll.xlShmInterpRateFwd(curveName,AJ2672,,,AJ2673)</f>
        <v>1.523075070509864E-2</v>
      </c>
    </row>
    <row r="2673" spans="35:37" ht="11.25" customHeight="1" x14ac:dyDescent="0.2">
      <c r="AI2673" s="198" t="s">
        <v>135</v>
      </c>
      <c r="AJ2673" s="156">
        <f>_xll.qlCalendarAdvance("TARGET",AJ2672,AI2673,"mf")</f>
        <v>54491</v>
      </c>
      <c r="AK2673" s="201">
        <f>_xll.xlShmInterpRateFwd(curveName,AJ2673,,,AJ2674)</f>
        <v>1.5229317461491611E-2</v>
      </c>
    </row>
    <row r="2674" spans="35:37" ht="11.25" customHeight="1" x14ac:dyDescent="0.2">
      <c r="AI2674" s="198" t="s">
        <v>135</v>
      </c>
      <c r="AJ2674" s="156">
        <f>_xll.qlCalendarAdvance("TARGET",AJ2673,AI2674,"mf")</f>
        <v>54498</v>
      </c>
      <c r="AK2674" s="201">
        <f>_xll.xlShmInterpRateFwd(curveName,AJ2674,,,AJ2675)</f>
        <v>1.5227880586764574E-2</v>
      </c>
    </row>
    <row r="2675" spans="35:37" ht="11.25" customHeight="1" x14ac:dyDescent="0.2">
      <c r="AI2675" s="198" t="s">
        <v>135</v>
      </c>
      <c r="AJ2675" s="156">
        <f>_xll.qlCalendarAdvance("TARGET",AJ2674,AI2675,"mf")</f>
        <v>54505</v>
      </c>
      <c r="AK2675" s="201">
        <f>_xll.xlShmInterpRateFwd(curveName,AJ2675,,,AJ2676)</f>
        <v>1.52264350417721E-2</v>
      </c>
    </row>
    <row r="2676" spans="35:37" ht="11.25" customHeight="1" x14ac:dyDescent="0.2">
      <c r="AI2676" s="198" t="s">
        <v>135</v>
      </c>
      <c r="AJ2676" s="156">
        <f>_xll.qlCalendarAdvance("TARGET",AJ2675,AI2676,"mf")</f>
        <v>54512</v>
      </c>
      <c r="AK2676" s="201">
        <f>_xll.xlShmInterpRateFwd(curveName,AJ2676,,,AJ2677)</f>
        <v>1.5224967581721172E-2</v>
      </c>
    </row>
    <row r="2677" spans="35:37" ht="11.25" customHeight="1" x14ac:dyDescent="0.2">
      <c r="AI2677" s="198" t="s">
        <v>135</v>
      </c>
      <c r="AJ2677" s="156">
        <f>_xll.qlCalendarAdvance("TARGET",AJ2676,AI2677,"mf")</f>
        <v>54519</v>
      </c>
      <c r="AK2677" s="201">
        <f>_xll.xlShmInterpRateFwd(curveName,AJ2677,,,AJ2678)</f>
        <v>1.5223476018414426E-2</v>
      </c>
    </row>
    <row r="2678" spans="35:37" ht="11.25" customHeight="1" x14ac:dyDescent="0.2">
      <c r="AI2678" s="198" t="s">
        <v>135</v>
      </c>
      <c r="AJ2678" s="156">
        <f>_xll.qlCalendarAdvance("TARGET",AJ2677,AI2678,"mf")</f>
        <v>54526</v>
      </c>
      <c r="AK2678" s="201">
        <f>_xll.xlShmInterpRateFwd(curveName,AJ2678,,,AJ2679)</f>
        <v>1.5221960304236669E-2</v>
      </c>
    </row>
    <row r="2679" spans="35:37" ht="11.25" customHeight="1" x14ac:dyDescent="0.2">
      <c r="AI2679" s="198" t="s">
        <v>135</v>
      </c>
      <c r="AJ2679" s="156">
        <f>_xll.qlCalendarAdvance("TARGET",AJ2678,AI2679,"mf")</f>
        <v>54533</v>
      </c>
      <c r="AK2679" s="201">
        <f>_xll.xlShmInterpRateFwd(curveName,AJ2679,,,AJ2680)</f>
        <v>1.522042039160176E-2</v>
      </c>
    </row>
    <row r="2680" spans="35:37" ht="11.25" customHeight="1" x14ac:dyDescent="0.2">
      <c r="AI2680" s="198" t="s">
        <v>135</v>
      </c>
      <c r="AJ2680" s="156">
        <f>_xll.qlCalendarAdvance("TARGET",AJ2679,AI2680,"mf")</f>
        <v>54540</v>
      </c>
      <c r="AK2680" s="201">
        <f>_xll.xlShmInterpRateFwd(curveName,AJ2680,,,AJ2681)</f>
        <v>1.52188562328657E-2</v>
      </c>
    </row>
    <row r="2681" spans="35:37" ht="11.25" customHeight="1" x14ac:dyDescent="0.2">
      <c r="AI2681" s="198" t="s">
        <v>135</v>
      </c>
      <c r="AJ2681" s="156">
        <f>_xll.qlCalendarAdvance("TARGET",AJ2680,AI2681,"mf")</f>
        <v>54547</v>
      </c>
      <c r="AK2681" s="201">
        <f>_xll.xlShmInterpRateFwd(curveName,AJ2681,,,AJ2682)</f>
        <v>1.5217267780430916E-2</v>
      </c>
    </row>
    <row r="2682" spans="35:37" ht="11.25" customHeight="1" x14ac:dyDescent="0.2">
      <c r="AI2682" s="198" t="s">
        <v>135</v>
      </c>
      <c r="AJ2682" s="156">
        <f>_xll.qlCalendarAdvance("TARGET",AJ2681,AI2682,"mf")</f>
        <v>54554</v>
      </c>
      <c r="AK2682" s="201">
        <f>_xll.xlShmInterpRateFwd(curveName,AJ2682,,,AJ2683)</f>
        <v>1.5215654986676739E-2</v>
      </c>
    </row>
    <row r="2683" spans="35:37" ht="11.25" customHeight="1" x14ac:dyDescent="0.2">
      <c r="AI2683" s="198" t="s">
        <v>135</v>
      </c>
      <c r="AJ2683" s="156">
        <f>_xll.qlCalendarAdvance("TARGET",AJ2682,AI2683,"mf")</f>
        <v>54561</v>
      </c>
      <c r="AK2683" s="201">
        <f>_xll.xlShmInterpRateFwd(curveName,AJ2683,,,AJ2684)</f>
        <v>1.5214017804005754E-2</v>
      </c>
    </row>
    <row r="2684" spans="35:37" ht="11.25" customHeight="1" x14ac:dyDescent="0.2">
      <c r="AI2684" s="198" t="s">
        <v>135</v>
      </c>
      <c r="AJ2684" s="156">
        <f>_xll.qlCalendarAdvance("TARGET",AJ2683,AI2684,"mf")</f>
        <v>54568</v>
      </c>
      <c r="AK2684" s="201">
        <f>_xll.xlShmInterpRateFwd(curveName,AJ2684,,,AJ2685)</f>
        <v>1.5212356184797451E-2</v>
      </c>
    </row>
    <row r="2685" spans="35:37" ht="11.25" customHeight="1" x14ac:dyDescent="0.2">
      <c r="AI2685" s="198" t="s">
        <v>135</v>
      </c>
      <c r="AJ2685" s="156">
        <f>_xll.qlCalendarAdvance("TARGET",AJ2684,AI2685,"mf")</f>
        <v>54575</v>
      </c>
      <c r="AK2685" s="201">
        <f>_xll.xlShmInterpRateFwd(curveName,AJ2685,,,AJ2686)</f>
        <v>1.5210670081442995E-2</v>
      </c>
    </row>
    <row r="2686" spans="35:37" ht="11.25" customHeight="1" x14ac:dyDescent="0.2">
      <c r="AI2686" s="198" t="s">
        <v>135</v>
      </c>
      <c r="AJ2686" s="156">
        <f>_xll.qlCalendarAdvance("TARGET",AJ2685,AI2686,"mf")</f>
        <v>54582</v>
      </c>
      <c r="AK2686" s="201">
        <f>_xll.xlShmInterpRateFwd(curveName,AJ2686,,,AJ2687)</f>
        <v>1.5208959446322038E-2</v>
      </c>
    </row>
    <row r="2687" spans="35:37" ht="11.25" customHeight="1" x14ac:dyDescent="0.2">
      <c r="AI2687" s="198" t="s">
        <v>135</v>
      </c>
      <c r="AJ2687" s="156">
        <f>_xll.qlCalendarAdvance("TARGET",AJ2686,AI2687,"mf")</f>
        <v>54589</v>
      </c>
      <c r="AK2687" s="201">
        <f>_xll.xlShmInterpRateFwd(curveName,AJ2687,,,AJ2688)</f>
        <v>1.5207224231843283E-2</v>
      </c>
    </row>
    <row r="2688" spans="35:37" ht="11.25" customHeight="1" x14ac:dyDescent="0.2">
      <c r="AI2688" s="198" t="s">
        <v>135</v>
      </c>
      <c r="AJ2688" s="156">
        <f>_xll.qlCalendarAdvance("TARGET",AJ2687,AI2688,"mf")</f>
        <v>54596</v>
      </c>
      <c r="AK2688" s="201">
        <f>_xll.xlShmInterpRateFwd(curveName,AJ2688,,,AJ2689)</f>
        <v>1.5205464390363374E-2</v>
      </c>
    </row>
    <row r="2689" spans="35:37" ht="11.25" customHeight="1" x14ac:dyDescent="0.2">
      <c r="AI2689" s="198" t="s">
        <v>135</v>
      </c>
      <c r="AJ2689" s="156">
        <f>_xll.qlCalendarAdvance("TARGET",AJ2688,AI2689,"mf")</f>
        <v>54603</v>
      </c>
      <c r="AK2689" s="201">
        <f>_xll.xlShmInterpRateFwd(curveName,AJ2689,,,AJ2690)</f>
        <v>1.5203679874291179E-2</v>
      </c>
    </row>
    <row r="2690" spans="35:37" ht="11.25" customHeight="1" x14ac:dyDescent="0.2">
      <c r="AI2690" s="198" t="s">
        <v>135</v>
      </c>
      <c r="AJ2690" s="156">
        <f>_xll.qlCalendarAdvance("TARGET",AJ2689,AI2690,"mf")</f>
        <v>54610</v>
      </c>
      <c r="AK2690" s="201">
        <f>_xll.xlShmInterpRateFwd(curveName,AJ2690,,,AJ2691)</f>
        <v>1.5201870636029853E-2</v>
      </c>
    </row>
    <row r="2691" spans="35:37" ht="11.25" customHeight="1" x14ac:dyDescent="0.2">
      <c r="AI2691" s="198" t="s">
        <v>135</v>
      </c>
      <c r="AJ2691" s="156">
        <f>_xll.qlCalendarAdvance("TARGET",AJ2690,AI2691,"mf")</f>
        <v>54617</v>
      </c>
      <c r="AK2691" s="201">
        <f>_xll.xlShmInterpRateFwd(curveName,AJ2691,,,AJ2692)</f>
        <v>1.5200036627936293E-2</v>
      </c>
    </row>
    <row r="2692" spans="35:37" ht="11.25" customHeight="1" x14ac:dyDescent="0.2">
      <c r="AI2692" s="198" t="s">
        <v>135</v>
      </c>
      <c r="AJ2692" s="156">
        <f>_xll.qlCalendarAdvance("TARGET",AJ2691,AI2692,"mf")</f>
        <v>54624</v>
      </c>
      <c r="AK2692" s="201">
        <f>_xll.xlShmInterpRateFwd(curveName,AJ2692,,,AJ2693)</f>
        <v>1.5198177802408027E-2</v>
      </c>
    </row>
    <row r="2693" spans="35:37" ht="11.25" customHeight="1" x14ac:dyDescent="0.2">
      <c r="AI2693" s="198" t="s">
        <v>135</v>
      </c>
      <c r="AJ2693" s="156">
        <f>_xll.qlCalendarAdvance("TARGET",AJ2692,AI2693,"mf")</f>
        <v>54631</v>
      </c>
      <c r="AK2693" s="201">
        <f>_xll.xlShmInterpRateFwd(curveName,AJ2693,,,AJ2694)</f>
        <v>1.5196294111848469E-2</v>
      </c>
    </row>
    <row r="2694" spans="35:37" ht="11.25" customHeight="1" x14ac:dyDescent="0.2">
      <c r="AI2694" s="198" t="s">
        <v>135</v>
      </c>
      <c r="AJ2694" s="156">
        <f>_xll.qlCalendarAdvance("TARGET",AJ2693,AI2694,"mf")</f>
        <v>54638</v>
      </c>
      <c r="AK2694" s="201">
        <f>_xll.xlShmInterpRateFwd(curveName,AJ2694,,,AJ2695)</f>
        <v>1.5194385508637932E-2</v>
      </c>
    </row>
    <row r="2695" spans="35:37" ht="11.25" customHeight="1" x14ac:dyDescent="0.2">
      <c r="AI2695" s="198" t="s">
        <v>135</v>
      </c>
      <c r="AJ2695" s="156">
        <f>_xll.qlCalendarAdvance("TARGET",AJ2694,AI2695,"mf")</f>
        <v>54645</v>
      </c>
      <c r="AK2695" s="201">
        <f>_xll.xlShmInterpRateFwd(curveName,AJ2695,,,AJ2696)</f>
        <v>1.5192451945156825E-2</v>
      </c>
    </row>
    <row r="2696" spans="35:37" ht="11.25" customHeight="1" x14ac:dyDescent="0.2">
      <c r="AI2696" s="198" t="s">
        <v>135</v>
      </c>
      <c r="AJ2696" s="156">
        <f>_xll.qlCalendarAdvance("TARGET",AJ2695,AI2696,"mf")</f>
        <v>54652</v>
      </c>
      <c r="AK2696" s="201">
        <f>_xll.xlShmInterpRateFwd(curveName,AJ2696,,,AJ2697)</f>
        <v>1.5190493373803019E-2</v>
      </c>
    </row>
    <row r="2697" spans="35:37" ht="11.25" customHeight="1" x14ac:dyDescent="0.2">
      <c r="AI2697" s="198" t="s">
        <v>135</v>
      </c>
      <c r="AJ2697" s="156">
        <f>_xll.qlCalendarAdvance("TARGET",AJ2696,AI2697,"mf")</f>
        <v>54659</v>
      </c>
      <c r="AK2697" s="201">
        <f>_xll.xlShmInterpRateFwd(curveName,AJ2697,,,AJ2698)</f>
        <v>1.5188509746962883E-2</v>
      </c>
    </row>
    <row r="2698" spans="35:37" ht="11.25" customHeight="1" x14ac:dyDescent="0.2">
      <c r="AI2698" s="198" t="s">
        <v>135</v>
      </c>
      <c r="AJ2698" s="156">
        <f>_xll.qlCalendarAdvance("TARGET",AJ2697,AI2698,"mf")</f>
        <v>54666</v>
      </c>
      <c r="AK2698" s="201">
        <f>_xll.xlShmInterpRateFwd(curveName,AJ2698,,,AJ2699)</f>
        <v>1.5186501017022878E-2</v>
      </c>
    </row>
    <row r="2699" spans="35:37" ht="11.25" customHeight="1" x14ac:dyDescent="0.2">
      <c r="AI2699" s="198" t="s">
        <v>135</v>
      </c>
      <c r="AJ2699" s="156">
        <f>_xll.qlCalendarAdvance("TARGET",AJ2698,AI2699,"mf")</f>
        <v>54673</v>
      </c>
      <c r="AK2699" s="201">
        <f>_xll.xlShmInterpRateFwd(curveName,AJ2699,,,AJ2700)</f>
        <v>1.518446713638113E-2</v>
      </c>
    </row>
    <row r="2700" spans="35:37" ht="11.25" customHeight="1" x14ac:dyDescent="0.2">
      <c r="AI2700" s="198" t="s">
        <v>135</v>
      </c>
      <c r="AJ2700" s="156">
        <f>_xll.qlCalendarAdvance("TARGET",AJ2699,AI2700,"mf")</f>
        <v>54680</v>
      </c>
      <c r="AK2700" s="201">
        <f>_xll.xlShmInterpRateFwd(curveName,AJ2700,,,AJ2701)</f>
        <v>1.5182408057406893E-2</v>
      </c>
    </row>
    <row r="2701" spans="35:37" ht="11.25" customHeight="1" x14ac:dyDescent="0.2">
      <c r="AI2701" s="198" t="s">
        <v>135</v>
      </c>
      <c r="AJ2701" s="156">
        <f>_xll.qlCalendarAdvance("TARGET",AJ2700,AI2701,"mf")</f>
        <v>54687</v>
      </c>
      <c r="AK2701" s="201">
        <f>_xll.xlShmInterpRateFwd(curveName,AJ2701,,,AJ2702)</f>
        <v>1.5180323732527439E-2</v>
      </c>
    </row>
    <row r="2702" spans="35:37" ht="11.25" customHeight="1" x14ac:dyDescent="0.2">
      <c r="AI2702" s="198" t="s">
        <v>135</v>
      </c>
      <c r="AJ2702" s="156">
        <f>_xll.qlCalendarAdvance("TARGET",AJ2701,AI2702,"mf")</f>
        <v>54694</v>
      </c>
      <c r="AK2702" s="201">
        <f>_xll.xlShmInterpRateFwd(curveName,AJ2702,,,AJ2703)</f>
        <v>1.5178214114065855E-2</v>
      </c>
    </row>
    <row r="2703" spans="35:37" ht="11.25" customHeight="1" x14ac:dyDescent="0.2">
      <c r="AI2703" s="198" t="s">
        <v>135</v>
      </c>
      <c r="AJ2703" s="156">
        <f>_xll.qlCalendarAdvance("TARGET",AJ2702,AI2703,"mf")</f>
        <v>54701</v>
      </c>
      <c r="AK2703" s="201">
        <f>_xll.xlShmInterpRateFwd(curveName,AJ2703,,,AJ2704)</f>
        <v>1.5176079154484341E-2</v>
      </c>
    </row>
    <row r="2704" spans="35:37" ht="11.25" customHeight="1" x14ac:dyDescent="0.2">
      <c r="AI2704" s="198" t="s">
        <v>135</v>
      </c>
      <c r="AJ2704" s="156">
        <f>_xll.qlCalendarAdvance("TARGET",AJ2703,AI2704,"mf")</f>
        <v>54708</v>
      </c>
      <c r="AK2704" s="201">
        <f>_xll.xlShmInterpRateFwd(curveName,AJ2704,,,AJ2705)</f>
        <v>1.5173918806111962E-2</v>
      </c>
    </row>
    <row r="2705" spans="35:37" ht="11.25" customHeight="1" x14ac:dyDescent="0.2">
      <c r="AI2705" s="198" t="s">
        <v>135</v>
      </c>
      <c r="AJ2705" s="156">
        <f>_xll.qlCalendarAdvance("TARGET",AJ2704,AI2705,"mf")</f>
        <v>54715</v>
      </c>
      <c r="AK2705" s="201">
        <f>_xll.xlShmInterpRateFwd(curveName,AJ2705,,,AJ2706)</f>
        <v>1.517173302139951E-2</v>
      </c>
    </row>
    <row r="2706" spans="35:37" ht="11.25" customHeight="1" x14ac:dyDescent="0.2">
      <c r="AI2706" s="198" t="s">
        <v>135</v>
      </c>
      <c r="AJ2706" s="156">
        <f>_xll.qlCalendarAdvance("TARGET",AJ2705,AI2706,"mf")</f>
        <v>54722</v>
      </c>
      <c r="AK2706" s="201">
        <f>_xll.xlShmInterpRateFwd(curveName,AJ2706,,,AJ2707)</f>
        <v>1.5169521752664642E-2</v>
      </c>
    </row>
    <row r="2707" spans="35:37" ht="11.25" customHeight="1" x14ac:dyDescent="0.2">
      <c r="AI2707" s="198" t="s">
        <v>135</v>
      </c>
      <c r="AJ2707" s="156">
        <f>_xll.qlCalendarAdvance("TARGET",AJ2706,AI2707,"mf")</f>
        <v>54729</v>
      </c>
      <c r="AK2707" s="201">
        <f>_xll.xlShmInterpRateFwd(curveName,AJ2707,,,AJ2708)</f>
        <v>1.5167284952352542E-2</v>
      </c>
    </row>
    <row r="2708" spans="35:37" ht="11.25" customHeight="1" x14ac:dyDescent="0.2">
      <c r="AI2708" s="198" t="s">
        <v>135</v>
      </c>
      <c r="AJ2708" s="156">
        <f>_xll.qlCalendarAdvance("TARGET",AJ2707,AI2708,"mf")</f>
        <v>54736</v>
      </c>
      <c r="AK2708" s="201">
        <f>_xll.xlShmInterpRateFwd(curveName,AJ2708,,,AJ2709)</f>
        <v>1.5165022572827386E-2</v>
      </c>
    </row>
    <row r="2709" spans="35:37" ht="11.25" customHeight="1" x14ac:dyDescent="0.2">
      <c r="AI2709" s="198" t="s">
        <v>135</v>
      </c>
      <c r="AJ2709" s="156">
        <f>_xll.qlCalendarAdvance("TARGET",AJ2708,AI2709,"mf")</f>
        <v>54743</v>
      </c>
      <c r="AK2709" s="201">
        <f>_xll.xlShmInterpRateFwd(curveName,AJ2709,,,AJ2710)</f>
        <v>1.516273456648241E-2</v>
      </c>
    </row>
    <row r="2710" spans="35:37" ht="11.25" customHeight="1" x14ac:dyDescent="0.2">
      <c r="AI2710" s="198" t="s">
        <v>135</v>
      </c>
      <c r="AJ2710" s="156">
        <f>_xll.qlCalendarAdvance("TARGET",AJ2709,AI2710,"mf")</f>
        <v>54750</v>
      </c>
      <c r="AK2710" s="201">
        <f>_xll.xlShmInterpRateFwd(curveName,AJ2710,,,AJ2711)</f>
        <v>1.5160420885722524E-2</v>
      </c>
    </row>
    <row r="2711" spans="35:37" ht="11.25" customHeight="1" x14ac:dyDescent="0.2">
      <c r="AI2711" s="198" t="s">
        <v>135</v>
      </c>
      <c r="AJ2711" s="156">
        <f>_xll.qlCalendarAdvance("TARGET",AJ2710,AI2711,"mf")</f>
        <v>54757</v>
      </c>
      <c r="AK2711" s="201">
        <f>_xll.xlShmInterpRateFwd(curveName,AJ2711,,,AJ2712)</f>
        <v>1.5158081482894806E-2</v>
      </c>
    </row>
    <row r="2712" spans="35:37" ht="11.25" customHeight="1" x14ac:dyDescent="0.2">
      <c r="AI2712" s="198" t="s">
        <v>135</v>
      </c>
      <c r="AJ2712" s="156">
        <f>_xll.qlCalendarAdvance("TARGET",AJ2711,AI2712,"mf")</f>
        <v>54764</v>
      </c>
      <c r="AK2712" s="201">
        <f>_xll.xlShmInterpRateFwd(curveName,AJ2712,,,AJ2713)</f>
        <v>1.5155716310444899E-2</v>
      </c>
    </row>
    <row r="2713" spans="35:37" ht="11.25" customHeight="1" x14ac:dyDescent="0.2">
      <c r="AI2713" s="198" t="s">
        <v>135</v>
      </c>
      <c r="AJ2713" s="156">
        <f>_xll.qlCalendarAdvance("TARGET",AJ2712,AI2713,"mf")</f>
        <v>54771</v>
      </c>
      <c r="AK2713" s="201">
        <f>_xll.xlShmInterpRateFwd(curveName,AJ2713,,,AJ2714)</f>
        <v>1.5153325320720066E-2</v>
      </c>
    </row>
    <row r="2714" spans="35:37" ht="11.25" customHeight="1" x14ac:dyDescent="0.2">
      <c r="AI2714" s="198" t="s">
        <v>135</v>
      </c>
      <c r="AJ2714" s="156">
        <f>_xll.qlCalendarAdvance("TARGET",AJ2713,AI2714,"mf")</f>
        <v>54778</v>
      </c>
      <c r="AK2714" s="201">
        <f>_xll.xlShmInterpRateFwd(curveName,AJ2714,,,AJ2715)</f>
        <v>1.5150908466125591E-2</v>
      </c>
    </row>
    <row r="2715" spans="35:37" ht="11.25" customHeight="1" x14ac:dyDescent="0.2">
      <c r="AI2715" s="198" t="s">
        <v>135</v>
      </c>
      <c r="AJ2715" s="156">
        <f>_xll.qlCalendarAdvance("TARGET",AJ2714,AI2715,"mf")</f>
        <v>54785</v>
      </c>
      <c r="AK2715" s="201">
        <f>_xll.xlShmInterpRateFwd(curveName,AJ2715,,,AJ2716)</f>
        <v>1.514846569905527E-2</v>
      </c>
    </row>
    <row r="2716" spans="35:37" ht="11.25" customHeight="1" x14ac:dyDescent="0.2">
      <c r="AI2716" s="198" t="s">
        <v>135</v>
      </c>
      <c r="AJ2716" s="156">
        <f>_xll.qlCalendarAdvance("TARGET",AJ2715,AI2716,"mf")</f>
        <v>54792</v>
      </c>
      <c r="AK2716" s="201">
        <f>_xll.xlShmInterpRateFwd(curveName,AJ2716,,,AJ2717)</f>
        <v>1.5145996971868235E-2</v>
      </c>
    </row>
    <row r="2717" spans="35:37" ht="11.25" customHeight="1" x14ac:dyDescent="0.2">
      <c r="AI2717" s="198" t="s">
        <v>135</v>
      </c>
      <c r="AJ2717" s="156">
        <f>_xll.qlCalendarAdvance("TARGET",AJ2716,AI2717,"mf")</f>
        <v>54799</v>
      </c>
      <c r="AK2717" s="201">
        <f>_xll.xlShmInterpRateFwd(curveName,AJ2717,,,AJ2718)</f>
        <v>1.5143502237004808E-2</v>
      </c>
    </row>
    <row r="2718" spans="35:37" ht="11.25" customHeight="1" x14ac:dyDescent="0.2">
      <c r="AI2718" s="198" t="s">
        <v>135</v>
      </c>
      <c r="AJ2718" s="156">
        <f>_xll.qlCalendarAdvance("TARGET",AJ2717,AI2718,"mf")</f>
        <v>54806</v>
      </c>
      <c r="AK2718" s="201">
        <f>_xll.xlShmInterpRateFwd(curveName,AJ2718,,,AJ2719)</f>
        <v>1.5140981446830107E-2</v>
      </c>
    </row>
    <row r="2719" spans="35:37" ht="11.25" customHeight="1" x14ac:dyDescent="0.2">
      <c r="AI2719" s="198" t="s">
        <v>135</v>
      </c>
      <c r="AJ2719" s="156">
        <f>_xll.qlCalendarAdvance("TARGET",AJ2718,AI2719,"mf")</f>
        <v>54813</v>
      </c>
      <c r="AK2719" s="201">
        <f>_xll.xlShmInterpRateFwd(curveName,AJ2719,,,AJ2720)</f>
        <v>1.5138434553715139E-2</v>
      </c>
    </row>
    <row r="2720" spans="35:37" ht="11.25" customHeight="1" x14ac:dyDescent="0.2">
      <c r="AI2720" s="198" t="s">
        <v>135</v>
      </c>
      <c r="AJ2720" s="156">
        <f>_xll.qlCalendarAdvance("TARGET",AJ2719,AI2720,"mf")</f>
        <v>54820</v>
      </c>
      <c r="AK2720" s="201">
        <f>_xll.xlShmInterpRateFwd(curveName,AJ2720,,,AJ2721)</f>
        <v>1.5135861510065764E-2</v>
      </c>
    </row>
    <row r="2721" spans="35:37" ht="11.25" customHeight="1" x14ac:dyDescent="0.2">
      <c r="AI2721" s="198" t="s">
        <v>135</v>
      </c>
      <c r="AJ2721" s="156">
        <f>_xll.qlCalendarAdvance("TARGET",AJ2720,AI2721,"mf")</f>
        <v>54827</v>
      </c>
      <c r="AK2721" s="201">
        <f>_xll.xlShmInterpRateFwd(curveName,AJ2721,,,AJ2722)</f>
        <v>1.5133262268276345E-2</v>
      </c>
    </row>
    <row r="2722" spans="35:37" ht="11.25" customHeight="1" x14ac:dyDescent="0.2">
      <c r="AI2722" s="198" t="s">
        <v>135</v>
      </c>
      <c r="AJ2722" s="156">
        <f>_xll.qlCalendarAdvance("TARGET",AJ2721,AI2722,"mf")</f>
        <v>54834</v>
      </c>
      <c r="AK2722" s="201">
        <f>_xll.xlShmInterpRateFwd(curveName,AJ2722,,,AJ2723)</f>
        <v>1.5130636780735562E-2</v>
      </c>
    </row>
    <row r="2723" spans="35:37" ht="11.25" customHeight="1" x14ac:dyDescent="0.2">
      <c r="AI2723" s="198" t="s">
        <v>135</v>
      </c>
      <c r="AJ2723" s="156">
        <f>_xll.qlCalendarAdvance("TARGET",AJ2722,AI2723,"mf")</f>
        <v>54841</v>
      </c>
      <c r="AK2723" s="201">
        <f>_xll.xlShmInterpRateFwd(curveName,AJ2723,,,AJ2724)</f>
        <v>1.5127984999849568E-2</v>
      </c>
    </row>
    <row r="2724" spans="35:37" ht="11.25" customHeight="1" x14ac:dyDescent="0.2">
      <c r="AI2724" s="198" t="s">
        <v>135</v>
      </c>
      <c r="AJ2724" s="156">
        <f>_xll.qlCalendarAdvance("TARGET",AJ2723,AI2724,"mf")</f>
        <v>54848</v>
      </c>
      <c r="AK2724" s="201">
        <f>_xll.xlShmInterpRateFwd(curveName,AJ2724,,,AJ2725)</f>
        <v>1.5125306877943516E-2</v>
      </c>
    </row>
    <row r="2725" spans="35:37" ht="11.25" customHeight="1" x14ac:dyDescent="0.2">
      <c r="AI2725" s="198" t="s">
        <v>135</v>
      </c>
      <c r="AJ2725" s="156">
        <f>_xll.qlCalendarAdvance("TARGET",AJ2724,AI2725,"mf")</f>
        <v>54855</v>
      </c>
      <c r="AK2725" s="201">
        <f>_xll.xlShmInterpRateFwd(curveName,AJ2725,,,AJ2726)</f>
        <v>1.5122602367493267E-2</v>
      </c>
    </row>
    <row r="2726" spans="35:37" ht="11.25" customHeight="1" x14ac:dyDescent="0.2">
      <c r="AI2726" s="198" t="s">
        <v>135</v>
      </c>
      <c r="AJ2726" s="156">
        <f>_xll.qlCalendarAdvance("TARGET",AJ2725,AI2726,"mf")</f>
        <v>54862</v>
      </c>
      <c r="AK2726" s="201">
        <f>_xll.xlShmInterpRateFwd(curveName,AJ2726,,,AJ2727)</f>
        <v>1.5119871427068356E-2</v>
      </c>
    </row>
    <row r="2727" spans="35:37" ht="11.25" customHeight="1" x14ac:dyDescent="0.2">
      <c r="AI2727" s="198" t="s">
        <v>135</v>
      </c>
      <c r="AJ2727" s="156">
        <f>_xll.qlCalendarAdvance("TARGET",AJ2726,AI2727,"mf")</f>
        <v>54869</v>
      </c>
      <c r="AK2727" s="201">
        <f>_xll.xlShmInterpRateFwd(curveName,AJ2727,,,AJ2728)</f>
        <v>1.5117117172182478E-2</v>
      </c>
    </row>
    <row r="2728" spans="35:37" ht="11.25" customHeight="1" x14ac:dyDescent="0.2">
      <c r="AI2728" s="198" t="s">
        <v>135</v>
      </c>
      <c r="AJ2728" s="156">
        <f>_xll.qlCalendarAdvance("TARGET",AJ2727,AI2728,"mf")</f>
        <v>54876</v>
      </c>
      <c r="AK2728" s="201">
        <f>_xll.xlShmInterpRateFwd(curveName,AJ2728,,,AJ2729)</f>
        <v>1.5114347867573928E-2</v>
      </c>
    </row>
    <row r="2729" spans="35:37" ht="11.25" customHeight="1" x14ac:dyDescent="0.2">
      <c r="AI2729" s="198" t="s">
        <v>135</v>
      </c>
      <c r="AJ2729" s="156">
        <f>_xll.qlCalendarAdvance("TARGET",AJ2728,AI2729,"mf")</f>
        <v>54883</v>
      </c>
      <c r="AK2729" s="201">
        <f>_xll.xlShmInterpRateFwd(curveName,AJ2729,,,AJ2730)</f>
        <v>1.5111564838728489E-2</v>
      </c>
    </row>
    <row r="2730" spans="35:37" ht="11.25" customHeight="1" x14ac:dyDescent="0.2">
      <c r="AI2730" s="198" t="s">
        <v>135</v>
      </c>
      <c r="AJ2730" s="156">
        <f>_xll.qlCalendarAdvance("TARGET",AJ2729,AI2730,"mf")</f>
        <v>54890</v>
      </c>
      <c r="AK2730" s="201">
        <f>_xll.xlShmInterpRateFwd(curveName,AJ2730,,,AJ2731)</f>
        <v>1.5108768067763694E-2</v>
      </c>
    </row>
    <row r="2731" spans="35:37" ht="11.25" customHeight="1" x14ac:dyDescent="0.2">
      <c r="AI2731" s="198" t="s">
        <v>135</v>
      </c>
      <c r="AJ2731" s="156">
        <f>_xll.qlCalendarAdvance("TARGET",AJ2730,AI2731,"mf")</f>
        <v>54897</v>
      </c>
      <c r="AK2731" s="201">
        <f>_xll.xlShmInterpRateFwd(curveName,AJ2731,,,AJ2732)</f>
        <v>1.5105957536820282E-2</v>
      </c>
    </row>
    <row r="2732" spans="35:37" ht="11.25" customHeight="1" x14ac:dyDescent="0.2">
      <c r="AI2732" s="198" t="s">
        <v>135</v>
      </c>
      <c r="AJ2732" s="156">
        <f>_xll.qlCalendarAdvance("TARGET",AJ2731,AI2732,"mf")</f>
        <v>54904</v>
      </c>
      <c r="AK2732" s="201">
        <f>_xll.xlShmInterpRateFwd(curveName,AJ2732,,,AJ2733)</f>
        <v>1.5103133228015854E-2</v>
      </c>
    </row>
    <row r="2733" spans="35:37" ht="11.25" customHeight="1" x14ac:dyDescent="0.2">
      <c r="AI2733" s="198" t="s">
        <v>135</v>
      </c>
      <c r="AJ2733" s="156">
        <f>_xll.qlCalendarAdvance("TARGET",AJ2732,AI2733,"mf")</f>
        <v>54911</v>
      </c>
      <c r="AK2733" s="201">
        <f>_xll.xlShmInterpRateFwd(curveName,AJ2733,,,AJ2734)</f>
        <v>1.5100295123491201E-2</v>
      </c>
    </row>
    <row r="2734" spans="35:37" ht="11.25" customHeight="1" x14ac:dyDescent="0.2">
      <c r="AI2734" s="198" t="s">
        <v>135</v>
      </c>
      <c r="AJ2734" s="156">
        <f>_xll.qlCalendarAdvance("TARGET",AJ2733,AI2734,"mf")</f>
        <v>54918</v>
      </c>
      <c r="AK2734" s="201">
        <f>_xll.xlShmInterpRateFwd(curveName,AJ2734,,,AJ2735)</f>
        <v>1.5097443205346608E-2</v>
      </c>
    </row>
    <row r="2735" spans="35:37" ht="11.25" customHeight="1" x14ac:dyDescent="0.2">
      <c r="AI2735" s="198" t="s">
        <v>135</v>
      </c>
      <c r="AJ2735" s="156">
        <f>_xll.qlCalendarAdvance("TARGET",AJ2734,AI2735,"mf")</f>
        <v>54925</v>
      </c>
      <c r="AK2735" s="201">
        <f>_xll.xlShmInterpRateFwd(curveName,AJ2735,,,AJ2736)</f>
        <v>1.5094577455717134E-2</v>
      </c>
    </row>
    <row r="2736" spans="35:37" ht="11.25" customHeight="1" x14ac:dyDescent="0.2">
      <c r="AI2736" s="198" t="s">
        <v>135</v>
      </c>
      <c r="AJ2736" s="156">
        <f>_xll.qlCalendarAdvance("TARGET",AJ2735,AI2736,"mf")</f>
        <v>54932</v>
      </c>
      <c r="AK2736" s="201">
        <f>_xll.xlShmInterpRateFwd(curveName,AJ2736,,,AJ2737)</f>
        <v>1.5091697856732086E-2</v>
      </c>
    </row>
    <row r="2737" spans="35:37" ht="11.25" customHeight="1" x14ac:dyDescent="0.2">
      <c r="AI2737" s="198" t="s">
        <v>135</v>
      </c>
      <c r="AJ2737" s="156">
        <f>_xll.qlCalendarAdvance("TARGET",AJ2736,AI2737,"mf")</f>
        <v>54939</v>
      </c>
      <c r="AK2737" s="201">
        <f>_xll.xlShmInterpRateFwd(curveName,AJ2737,,,AJ2738)</f>
        <v>1.5088804390532371E-2</v>
      </c>
    </row>
    <row r="2738" spans="35:37" ht="11.25" customHeight="1" x14ac:dyDescent="0.2">
      <c r="AI2738" s="198" t="s">
        <v>135</v>
      </c>
      <c r="AJ2738" s="156">
        <f>_xll.qlCalendarAdvance("TARGET",AJ2737,AI2738,"mf")</f>
        <v>54946</v>
      </c>
      <c r="AK2738" s="201">
        <f>_xll.xlShmInterpRateFwd(curveName,AJ2738,,,AJ2739)</f>
        <v>1.5085897039189434E-2</v>
      </c>
    </row>
    <row r="2739" spans="35:37" ht="11.25" customHeight="1" x14ac:dyDescent="0.2">
      <c r="AI2739" s="198" t="s">
        <v>135</v>
      </c>
      <c r="AJ2739" s="156">
        <f>_xll.qlCalendarAdvance("TARGET",AJ2738,AI2739,"mf")</f>
        <v>54953</v>
      </c>
      <c r="AK2739" s="201">
        <f>_xll.xlShmInterpRateFwd(curveName,AJ2739,,,AJ2740)</f>
        <v>1.5082975784890588E-2</v>
      </c>
    </row>
    <row r="2740" spans="35:37" ht="11.25" customHeight="1" x14ac:dyDescent="0.2">
      <c r="AI2740" s="198" t="s">
        <v>135</v>
      </c>
      <c r="AJ2740" s="156">
        <f>_xll.qlCalendarAdvance("TARGET",AJ2739,AI2740,"mf")</f>
        <v>54960</v>
      </c>
      <c r="AK2740" s="201">
        <f>_xll.xlShmInterpRateFwd(curveName,AJ2740,,,AJ2741)</f>
        <v>1.5080040609730498E-2</v>
      </c>
    </row>
    <row r="2741" spans="35:37" ht="11.25" customHeight="1" x14ac:dyDescent="0.2">
      <c r="AI2741" s="198" t="s">
        <v>135</v>
      </c>
      <c r="AJ2741" s="156">
        <f>_xll.qlCalendarAdvance("TARGET",AJ2740,AI2741,"mf")</f>
        <v>54967</v>
      </c>
      <c r="AK2741" s="201">
        <f>_xll.xlShmInterpRateFwd(curveName,AJ2741,,,AJ2742)</f>
        <v>1.5077091495832825E-2</v>
      </c>
    </row>
    <row r="2742" spans="35:37" ht="11.25" customHeight="1" x14ac:dyDescent="0.2">
      <c r="AI2742" s="198" t="s">
        <v>135</v>
      </c>
      <c r="AJ2742" s="156">
        <f>_xll.qlCalendarAdvance("TARGET",AJ2741,AI2742,"mf")</f>
        <v>54974</v>
      </c>
      <c r="AK2742" s="201">
        <f>_xll.xlShmInterpRateFwd(curveName,AJ2742,,,AJ2743)</f>
        <v>1.507412842532126E-2</v>
      </c>
    </row>
    <row r="2743" spans="35:37" ht="11.25" customHeight="1" x14ac:dyDescent="0.2">
      <c r="AI2743" s="198" t="s">
        <v>135</v>
      </c>
      <c r="AJ2743" s="156">
        <f>_xll.qlCalendarAdvance("TARGET",AJ2742,AI2743,"mf")</f>
        <v>54981</v>
      </c>
      <c r="AK2743" s="201">
        <f>_xll.xlShmInterpRateFwd(curveName,AJ2743,,,AJ2744)</f>
        <v>1.5071151380342688E-2</v>
      </c>
    </row>
    <row r="2744" spans="35:37" ht="11.25" customHeight="1" x14ac:dyDescent="0.2">
      <c r="AI2744" s="198" t="s">
        <v>135</v>
      </c>
      <c r="AJ2744" s="156">
        <f>_xll.qlCalendarAdvance("TARGET",AJ2743,AI2744,"mf")</f>
        <v>54988</v>
      </c>
      <c r="AK2744" s="201">
        <f>_xll.xlShmInterpRateFwd(curveName,AJ2744,,,AJ2745)</f>
        <v>1.5068160342991905E-2</v>
      </c>
    </row>
    <row r="2745" spans="35:37" ht="11.25" customHeight="1" x14ac:dyDescent="0.2">
      <c r="AI2745" s="198" t="s">
        <v>135</v>
      </c>
      <c r="AJ2745" s="156">
        <f>_xll.qlCalendarAdvance("TARGET",AJ2744,AI2745,"mf")</f>
        <v>54995</v>
      </c>
      <c r="AK2745" s="201">
        <f>_xll.xlShmInterpRateFwd(curveName,AJ2745,,,AJ2746)</f>
        <v>1.5065155295421649E-2</v>
      </c>
    </row>
    <row r="2746" spans="35:37" ht="11.25" customHeight="1" x14ac:dyDescent="0.2">
      <c r="AI2746" s="198" t="s">
        <v>135</v>
      </c>
      <c r="AJ2746" s="156">
        <f>_xll.qlCalendarAdvance("TARGET",AJ2745,AI2746,"mf")</f>
        <v>55002</v>
      </c>
      <c r="AK2746" s="201">
        <f>_xll.xlShmInterpRateFwd(curveName,AJ2746,,,AJ2747)</f>
        <v>1.5062136219732566E-2</v>
      </c>
    </row>
    <row r="2747" spans="35:37" ht="11.25" customHeight="1" x14ac:dyDescent="0.2">
      <c r="AI2747" s="198" t="s">
        <v>135</v>
      </c>
      <c r="AJ2747" s="156">
        <f>_xll.qlCalendarAdvance("TARGET",AJ2746,AI2747,"mf")</f>
        <v>55009</v>
      </c>
      <c r="AK2747" s="201">
        <f>_xll.xlShmInterpRateFwd(curveName,AJ2747,,,AJ2748)</f>
        <v>1.5059103098071666E-2</v>
      </c>
    </row>
    <row r="2748" spans="35:37" ht="11.25" customHeight="1" x14ac:dyDescent="0.2">
      <c r="AI2748" s="198" t="s">
        <v>135</v>
      </c>
      <c r="AJ2748" s="156">
        <f>_xll.qlCalendarAdvance("TARGET",AJ2747,AI2748,"mf")</f>
        <v>55016</v>
      </c>
      <c r="AK2748" s="201">
        <f>_xll.xlShmInterpRateFwd(curveName,AJ2748,,,AJ2749)</f>
        <v>1.5056055912557034E-2</v>
      </c>
    </row>
    <row r="2749" spans="35:37" ht="11.25" customHeight="1" x14ac:dyDescent="0.2">
      <c r="AI2749" s="198" t="s">
        <v>135</v>
      </c>
      <c r="AJ2749" s="156">
        <f>_xll.qlCalendarAdvance("TARGET",AJ2748,AI2749,"mf")</f>
        <v>55023</v>
      </c>
      <c r="AK2749" s="201">
        <f>_xll.xlShmInterpRateFwd(curveName,AJ2749,,,AJ2750)</f>
        <v>1.5052994645300992E-2</v>
      </c>
    </row>
    <row r="2750" spans="35:37" ht="11.25" customHeight="1" x14ac:dyDescent="0.2">
      <c r="AI2750" s="198" t="s">
        <v>135</v>
      </c>
      <c r="AJ2750" s="156">
        <f>_xll.qlCalendarAdvance("TARGET",AJ2749,AI2750,"mf")</f>
        <v>55030</v>
      </c>
      <c r="AK2750" s="201">
        <f>_xll.xlShmInterpRateFwd(curveName,AJ2750,,,AJ2751)</f>
        <v>1.5049919278439055E-2</v>
      </c>
    </row>
    <row r="2751" spans="35:37" ht="11.25" customHeight="1" x14ac:dyDescent="0.2">
      <c r="AI2751" s="198" t="s">
        <v>135</v>
      </c>
      <c r="AJ2751" s="156">
        <f>_xll.qlCalendarAdvance("TARGET",AJ2750,AI2751,"mf")</f>
        <v>55037</v>
      </c>
      <c r="AK2751" s="201">
        <f>_xll.xlShmInterpRateFwd(curveName,AJ2751,,,AJ2752)</f>
        <v>1.5046829794106781E-2</v>
      </c>
    </row>
    <row r="2752" spans="35:37" ht="11.25" customHeight="1" x14ac:dyDescent="0.2">
      <c r="AI2752" s="198" t="s">
        <v>135</v>
      </c>
      <c r="AJ2752" s="156">
        <f>_xll.qlCalendarAdvance("TARGET",AJ2751,AI2752,"mf")</f>
        <v>55044</v>
      </c>
      <c r="AK2752" s="201">
        <f>_xll.xlShmInterpRateFwd(curveName,AJ2752,,,AJ2753)</f>
        <v>1.5043726174422374E-2</v>
      </c>
    </row>
    <row r="2753" spans="35:37" ht="11.25" customHeight="1" x14ac:dyDescent="0.2">
      <c r="AI2753" s="198" t="s">
        <v>135</v>
      </c>
      <c r="AJ2753" s="156">
        <f>_xll.qlCalendarAdvance("TARGET",AJ2752,AI2753,"mf")</f>
        <v>55051</v>
      </c>
      <c r="AK2753" s="201">
        <f>_xll.xlShmInterpRateFwd(curveName,AJ2753,,,AJ2754)</f>
        <v>1.5040608401486697E-2</v>
      </c>
    </row>
    <row r="2754" spans="35:37" ht="11.25" customHeight="1" x14ac:dyDescent="0.2">
      <c r="AI2754" s="198" t="s">
        <v>135</v>
      </c>
      <c r="AJ2754" s="156">
        <f>_xll.qlCalendarAdvance("TARGET",AJ2753,AI2754,"mf")</f>
        <v>55058</v>
      </c>
      <c r="AK2754" s="201">
        <f>_xll.xlShmInterpRateFwd(curveName,AJ2754,,,AJ2755)</f>
        <v>1.5037476457458567E-2</v>
      </c>
    </row>
    <row r="2755" spans="35:37" ht="11.25" customHeight="1" x14ac:dyDescent="0.2">
      <c r="AI2755" s="198" t="s">
        <v>135</v>
      </c>
      <c r="AJ2755" s="156">
        <f>_xll.qlCalendarAdvance("TARGET",AJ2754,AI2755,"mf")</f>
        <v>55065</v>
      </c>
      <c r="AK2755" s="201">
        <f>_xll.xlShmInterpRateFwd(curveName,AJ2755,,,AJ2756)</f>
        <v>1.5034330324462076E-2</v>
      </c>
    </row>
    <row r="2756" spans="35:37" ht="11.25" customHeight="1" x14ac:dyDescent="0.2">
      <c r="AI2756" s="198" t="s">
        <v>135</v>
      </c>
      <c r="AJ2756" s="156">
        <f>_xll.qlCalendarAdvance("TARGET",AJ2755,AI2756,"mf")</f>
        <v>55072</v>
      </c>
      <c r="AK2756" s="201">
        <f>_xll.xlShmInterpRateFwd(curveName,AJ2756,,,AJ2757)</f>
        <v>1.5031169984598181E-2</v>
      </c>
    </row>
    <row r="2757" spans="35:37" ht="11.25" customHeight="1" x14ac:dyDescent="0.2">
      <c r="AI2757" s="198" t="s">
        <v>135</v>
      </c>
      <c r="AJ2757" s="156">
        <f>_xll.qlCalendarAdvance("TARGET",AJ2756,AI2757,"mf")</f>
        <v>55079</v>
      </c>
      <c r="AK2757" s="201">
        <f>_xll.xlShmInterpRateFwd(curveName,AJ2757,,,AJ2758)</f>
        <v>1.5027995420002627E-2</v>
      </c>
    </row>
    <row r="2758" spans="35:37" ht="11.25" customHeight="1" x14ac:dyDescent="0.2">
      <c r="AI2758" s="198" t="s">
        <v>135</v>
      </c>
      <c r="AJ2758" s="156">
        <f>_xll.qlCalendarAdvance("TARGET",AJ2757,AI2758,"mf")</f>
        <v>55086</v>
      </c>
      <c r="AK2758" s="201">
        <f>_xll.xlShmInterpRateFwd(curveName,AJ2758,,,AJ2759)</f>
        <v>1.5024806612805391E-2</v>
      </c>
    </row>
    <row r="2759" spans="35:37" ht="11.25" customHeight="1" x14ac:dyDescent="0.2">
      <c r="AI2759" s="198" t="s">
        <v>135</v>
      </c>
      <c r="AJ2759" s="156">
        <f>_xll.qlCalendarAdvance("TARGET",AJ2758,AI2759,"mf")</f>
        <v>55093</v>
      </c>
      <c r="AK2759" s="201">
        <f>_xll.xlShmInterpRateFwd(curveName,AJ2759,,,AJ2760)</f>
        <v>1.5021603545148074E-2</v>
      </c>
    </row>
    <row r="2760" spans="35:37" ht="11.25" customHeight="1" x14ac:dyDescent="0.2">
      <c r="AI2760" s="198" t="s">
        <v>135</v>
      </c>
      <c r="AJ2760" s="156">
        <f>_xll.qlCalendarAdvance("TARGET",AJ2759,AI2760,"mf")</f>
        <v>55100</v>
      </c>
      <c r="AK2760" s="201">
        <f>_xll.xlShmInterpRateFwd(curveName,AJ2760,,,AJ2761)</f>
        <v>1.501838619912018E-2</v>
      </c>
    </row>
    <row r="2761" spans="35:37" ht="11.25" customHeight="1" x14ac:dyDescent="0.2">
      <c r="AI2761" s="198" t="s">
        <v>135</v>
      </c>
      <c r="AJ2761" s="156">
        <f>_xll.qlCalendarAdvance("TARGET",AJ2760,AI2761,"mf")</f>
        <v>55107</v>
      </c>
      <c r="AK2761" s="201">
        <f>_xll.xlShmInterpRateFwd(curveName,AJ2761,,,AJ2762)</f>
        <v>1.5015154556863362E-2</v>
      </c>
    </row>
    <row r="2762" spans="35:37" ht="11.25" customHeight="1" x14ac:dyDescent="0.2">
      <c r="AI2762" s="198" t="s">
        <v>135</v>
      </c>
      <c r="AJ2762" s="156">
        <f>_xll.qlCalendarAdvance("TARGET",AJ2761,AI2762,"mf")</f>
        <v>55114</v>
      </c>
      <c r="AK2762" s="201">
        <f>_xll.xlShmInterpRateFwd(curveName,AJ2762,,,AJ2763)</f>
        <v>1.5011908600519324E-2</v>
      </c>
    </row>
    <row r="2763" spans="35:37" ht="11.25" customHeight="1" x14ac:dyDescent="0.2">
      <c r="AI2763" s="198" t="s">
        <v>135</v>
      </c>
      <c r="AJ2763" s="156">
        <f>_xll.qlCalendarAdvance("TARGET",AJ2762,AI2763,"mf")</f>
        <v>55121</v>
      </c>
      <c r="AK2763" s="201">
        <f>_xll.xlShmInterpRateFwd(curveName,AJ2763,,,AJ2764)</f>
        <v>1.5008648312195038E-2</v>
      </c>
    </row>
    <row r="2764" spans="35:37" ht="11.25" customHeight="1" x14ac:dyDescent="0.2">
      <c r="AI2764" s="198" t="s">
        <v>135</v>
      </c>
      <c r="AJ2764" s="156">
        <f>_xll.qlCalendarAdvance("TARGET",AJ2763,AI2764,"mf")</f>
        <v>55128</v>
      </c>
      <c r="AK2764" s="201">
        <f>_xll.xlShmInterpRateFwd(curveName,AJ2764,,,AJ2765)</f>
        <v>1.5005373674009096E-2</v>
      </c>
    </row>
    <row r="2765" spans="35:37" ht="11.25" customHeight="1" x14ac:dyDescent="0.2">
      <c r="AI2765" s="198" t="s">
        <v>135</v>
      </c>
      <c r="AJ2765" s="156">
        <f>_xll.qlCalendarAdvance("TARGET",AJ2764,AI2765,"mf")</f>
        <v>55135</v>
      </c>
      <c r="AK2765" s="201">
        <f>_xll.xlShmInterpRateFwd(curveName,AJ2765,,,AJ2766)</f>
        <v>1.5002084668109079E-2</v>
      </c>
    </row>
    <row r="2766" spans="35:37" ht="11.25" customHeight="1" x14ac:dyDescent="0.2">
      <c r="AI2766" s="198" t="s">
        <v>135</v>
      </c>
      <c r="AJ2766" s="156">
        <f>_xll.qlCalendarAdvance("TARGET",AJ2765,AI2766,"mf")</f>
        <v>55142</v>
      </c>
      <c r="AK2766" s="201">
        <f>_xll.xlShmInterpRateFwd(curveName,AJ2766,,,AJ2767)</f>
        <v>1.4998781276602065E-2</v>
      </c>
    </row>
    <row r="2767" spans="35:37" ht="11.25" customHeight="1" x14ac:dyDescent="0.2">
      <c r="AI2767" s="198" t="s">
        <v>135</v>
      </c>
      <c r="AJ2767" s="156">
        <f>_xll.qlCalendarAdvance("TARGET",AJ2766,AI2767,"mf")</f>
        <v>55149</v>
      </c>
      <c r="AK2767" s="201">
        <f>_xll.xlShmInterpRateFwd(curveName,AJ2767,,,AJ2768)</f>
        <v>1.4995463481629907E-2</v>
      </c>
    </row>
    <row r="2768" spans="35:37" ht="11.25" customHeight="1" x14ac:dyDescent="0.2">
      <c r="AI2768" s="198" t="s">
        <v>135</v>
      </c>
      <c r="AJ2768" s="156">
        <f>_xll.qlCalendarAdvance("TARGET",AJ2767,AI2768,"mf")</f>
        <v>55156</v>
      </c>
      <c r="AK2768" s="201">
        <f>_xll.xlShmInterpRateFwd(curveName,AJ2768,,,AJ2769)</f>
        <v>1.4992131265311329E-2</v>
      </c>
    </row>
    <row r="2769" spans="35:37" ht="11.25" customHeight="1" x14ac:dyDescent="0.2">
      <c r="AI2769" s="198" t="s">
        <v>135</v>
      </c>
      <c r="AJ2769" s="156">
        <f>_xll.qlCalendarAdvance("TARGET",AJ2768,AI2769,"mf")</f>
        <v>55163</v>
      </c>
      <c r="AK2769" s="201">
        <f>_xll.xlShmInterpRateFwd(curveName,AJ2769,,,AJ2770)</f>
        <v>1.4988784609753501E-2</v>
      </c>
    </row>
    <row r="2770" spans="35:37" ht="11.25" customHeight="1" x14ac:dyDescent="0.2">
      <c r="AI2770" s="198" t="s">
        <v>135</v>
      </c>
      <c r="AJ2770" s="156">
        <f>_xll.qlCalendarAdvance("TARGET",AJ2769,AI2770,"mf")</f>
        <v>55170</v>
      </c>
      <c r="AK2770" s="201">
        <f>_xll.xlShmInterpRateFwd(curveName,AJ2770,,,AJ2771)</f>
        <v>1.4985423497115759E-2</v>
      </c>
    </row>
    <row r="2771" spans="35:37" ht="11.25" customHeight="1" x14ac:dyDescent="0.2">
      <c r="AI2771" s="198" t="s">
        <v>135</v>
      </c>
      <c r="AJ2771" s="156">
        <f>_xll.qlCalendarAdvance("TARGET",AJ2770,AI2771,"mf")</f>
        <v>55177</v>
      </c>
      <c r="AK2771" s="201">
        <f>_xll.xlShmInterpRateFwd(curveName,AJ2771,,,AJ2772)</f>
        <v>1.4982047909493758E-2</v>
      </c>
    </row>
    <row r="2772" spans="35:37" ht="11.25" customHeight="1" x14ac:dyDescent="0.2">
      <c r="AI2772" s="198" t="s">
        <v>135</v>
      </c>
      <c r="AJ2772" s="156">
        <f>_xll.qlCalendarAdvance("TARGET",AJ2771,AI2772,"mf")</f>
        <v>55184</v>
      </c>
      <c r="AK2772" s="201">
        <f>_xll.xlShmInterpRateFwd(curveName,AJ2772,,,AJ2773)</f>
        <v>1.497865782903531E-2</v>
      </c>
    </row>
    <row r="2773" spans="35:37" ht="11.25" customHeight="1" x14ac:dyDescent="0.2">
      <c r="AI2773" s="198" t="s">
        <v>135</v>
      </c>
      <c r="AJ2773" s="156">
        <f>_xll.qlCalendarAdvance("TARGET",AJ2772,AI2773,"mf")</f>
        <v>55191</v>
      </c>
      <c r="AK2773" s="201">
        <f>_xll.xlShmInterpRateFwd(curveName,AJ2773,,,AJ2774)</f>
        <v>1.4975253237859308E-2</v>
      </c>
    </row>
    <row r="2774" spans="35:37" ht="11.25" customHeight="1" x14ac:dyDescent="0.2">
      <c r="AI2774" s="198" t="s">
        <v>135</v>
      </c>
      <c r="AJ2774" s="156">
        <f>_xll.qlCalendarAdvance("TARGET",AJ2773,AI2774,"mf")</f>
        <v>55198</v>
      </c>
      <c r="AK2774" s="201">
        <f>_xll.xlShmInterpRateFwd(curveName,AJ2774,,,AJ2775)</f>
        <v>1.4971834118073082E-2</v>
      </c>
    </row>
    <row r="2775" spans="35:37" ht="11.25" customHeight="1" x14ac:dyDescent="0.2">
      <c r="AI2775" s="198" t="s">
        <v>135</v>
      </c>
      <c r="AJ2775" s="156">
        <f>_xll.qlCalendarAdvance("TARGET",AJ2774,AI2775,"mf")</f>
        <v>55205</v>
      </c>
      <c r="AK2775" s="201">
        <f>_xll.xlShmInterpRateFwd(curveName,AJ2775,,,AJ2776)</f>
        <v>1.4968400451818766E-2</v>
      </c>
    </row>
    <row r="2776" spans="35:37" ht="11.25" customHeight="1" x14ac:dyDescent="0.2">
      <c r="AI2776" s="198" t="s">
        <v>135</v>
      </c>
      <c r="AJ2776" s="156">
        <f>_xll.qlCalendarAdvance("TARGET",AJ2775,AI2776,"mf")</f>
        <v>55212</v>
      </c>
      <c r="AK2776" s="201">
        <f>_xll.xlShmInterpRateFwd(curveName,AJ2776,,,AJ2777)</f>
        <v>1.4964952221232721E-2</v>
      </c>
    </row>
    <row r="2777" spans="35:37" ht="11.25" customHeight="1" x14ac:dyDescent="0.2">
      <c r="AI2777" s="198" t="s">
        <v>135</v>
      </c>
      <c r="AJ2777" s="156">
        <f>_xll.qlCalendarAdvance("TARGET",AJ2776,AI2777,"mf")</f>
        <v>55219</v>
      </c>
      <c r="AK2777" s="201">
        <f>_xll.xlShmInterpRateFwd(curveName,AJ2777,,,AJ2778)</f>
        <v>1.496148940842818E-2</v>
      </c>
    </row>
    <row r="2778" spans="35:37" ht="11.25" customHeight="1" x14ac:dyDescent="0.2">
      <c r="AI2778" s="198" t="s">
        <v>135</v>
      </c>
      <c r="AJ2778" s="156">
        <f>_xll.qlCalendarAdvance("TARGET",AJ2777,AI2778,"mf")</f>
        <v>55226</v>
      </c>
      <c r="AK2778" s="201">
        <f>_xll.xlShmInterpRateFwd(curveName,AJ2778,,,AJ2779)</f>
        <v>1.4958011992604856E-2</v>
      </c>
    </row>
    <row r="2779" spans="35:37" ht="11.25" customHeight="1" x14ac:dyDescent="0.2">
      <c r="AI2779" s="198" t="s">
        <v>135</v>
      </c>
      <c r="AJ2779" s="156">
        <f>_xll.qlCalendarAdvance("TARGET",AJ2778,AI2779,"mf")</f>
        <v>55233</v>
      </c>
      <c r="AK2779" s="201">
        <f>_xll.xlShmInterpRateFwd(curveName,AJ2779,,,AJ2780)</f>
        <v>1.4954518472915091E-2</v>
      </c>
    </row>
    <row r="2780" spans="35:37" ht="11.25" customHeight="1" x14ac:dyDescent="0.2">
      <c r="AI2780" s="198" t="s">
        <v>135</v>
      </c>
      <c r="AJ2780" s="156">
        <f>_xll.qlCalendarAdvance("TARGET",AJ2779,AI2780,"mf")</f>
        <v>55240</v>
      </c>
      <c r="AK2780" s="201">
        <f>_xll.xlShmInterpRateFwd(curveName,AJ2780,,,AJ2781)</f>
        <v>1.4951004934577395E-2</v>
      </c>
    </row>
    <row r="2781" spans="35:37" ht="11.25" customHeight="1" x14ac:dyDescent="0.2">
      <c r="AI2781" s="198" t="s">
        <v>135</v>
      </c>
      <c r="AJ2781" s="156">
        <f>_xll.qlCalendarAdvance("TARGET",AJ2780,AI2781,"mf")</f>
        <v>55247</v>
      </c>
      <c r="AK2781" s="201">
        <f>_xll.xlShmInterpRateFwd(curveName,AJ2781,,,AJ2782)</f>
        <v>1.4947470716334794E-2</v>
      </c>
    </row>
    <row r="2782" spans="35:37" ht="11.25" customHeight="1" x14ac:dyDescent="0.2">
      <c r="AI2782" s="198" t="s">
        <v>135</v>
      </c>
      <c r="AJ2782" s="156">
        <f>_xll.qlCalendarAdvance("TARGET",AJ2781,AI2782,"mf")</f>
        <v>55254</v>
      </c>
      <c r="AK2782" s="201">
        <f>_xll.xlShmInterpRateFwd(curveName,AJ2782,,,AJ2783)</f>
        <v>1.4943915786778046E-2</v>
      </c>
    </row>
    <row r="2783" spans="35:37" ht="11.25" customHeight="1" x14ac:dyDescent="0.2">
      <c r="AI2783" s="198" t="s">
        <v>135</v>
      </c>
      <c r="AJ2783" s="156">
        <f>_xll.qlCalendarAdvance("TARGET",AJ2782,AI2783,"mf")</f>
        <v>55261</v>
      </c>
      <c r="AK2783" s="201">
        <f>_xll.xlShmInterpRateFwd(curveName,AJ2783,,,AJ2784)</f>
        <v>1.4940340114521155E-2</v>
      </c>
    </row>
    <row r="2784" spans="35:37" ht="11.25" customHeight="1" x14ac:dyDescent="0.2">
      <c r="AI2784" s="198" t="s">
        <v>135</v>
      </c>
      <c r="AJ2784" s="156">
        <f>_xll.qlCalendarAdvance("TARGET",AJ2783,AI2784,"mf")</f>
        <v>55268</v>
      </c>
      <c r="AK2784" s="201">
        <f>_xll.xlShmInterpRateFwd(curveName,AJ2784,,,AJ2785)</f>
        <v>1.4936743668120256E-2</v>
      </c>
    </row>
    <row r="2785" spans="35:37" ht="11.25" customHeight="1" x14ac:dyDescent="0.2">
      <c r="AI2785" s="198" t="s">
        <v>135</v>
      </c>
      <c r="AJ2785" s="156">
        <f>_xll.qlCalendarAdvance("TARGET",AJ2784,AI2785,"mf")</f>
        <v>55275</v>
      </c>
      <c r="AK2785" s="201">
        <f>_xll.xlShmInterpRateFwd(curveName,AJ2785,,,AJ2786)</f>
        <v>1.4933126416195279E-2</v>
      </c>
    </row>
    <row r="2786" spans="35:37" ht="11.25" customHeight="1" x14ac:dyDescent="0.2">
      <c r="AI2786" s="198" t="s">
        <v>135</v>
      </c>
      <c r="AJ2786" s="156">
        <f>_xll.qlCalendarAdvance("TARGET",AJ2785,AI2786,"mf")</f>
        <v>55282</v>
      </c>
      <c r="AK2786" s="201">
        <f>_xll.xlShmInterpRateFwd(curveName,AJ2786,,,AJ2787)</f>
        <v>1.4929488327348835E-2</v>
      </c>
    </row>
    <row r="2787" spans="35:37" ht="11.25" customHeight="1" x14ac:dyDescent="0.2">
      <c r="AI2787" s="198" t="s">
        <v>135</v>
      </c>
      <c r="AJ2787" s="156">
        <f>_xll.qlCalendarAdvance("TARGET",AJ2786,AI2787,"mf")</f>
        <v>55289</v>
      </c>
      <c r="AK2787" s="201">
        <f>_xll.xlShmInterpRateFwd(curveName,AJ2787,,,AJ2788)</f>
        <v>1.4925829370148851E-2</v>
      </c>
    </row>
    <row r="2788" spans="35:37" ht="11.25" customHeight="1" x14ac:dyDescent="0.2">
      <c r="AI2788" s="198" t="s">
        <v>135</v>
      </c>
      <c r="AJ2788" s="156">
        <f>_xll.qlCalendarAdvance("TARGET",AJ2787,AI2788,"mf")</f>
        <v>55296</v>
      </c>
      <c r="AK2788" s="201">
        <f>_xll.xlShmInterpRateFwd(curveName,AJ2788,,,AJ2789)</f>
        <v>1.4922149513209665E-2</v>
      </c>
    </row>
    <row r="2789" spans="35:37" ht="11.25" customHeight="1" x14ac:dyDescent="0.2">
      <c r="AI2789" s="198" t="s">
        <v>135</v>
      </c>
      <c r="AJ2789" s="156">
        <f>_xll.qlCalendarAdvance("TARGET",AJ2788,AI2789,"mf")</f>
        <v>55303</v>
      </c>
      <c r="AK2789" s="201">
        <f>_xll.xlShmInterpRateFwd(curveName,AJ2789,,,AJ2790)</f>
        <v>1.4918448725105128E-2</v>
      </c>
    </row>
    <row r="2790" spans="35:37" ht="11.25" customHeight="1" x14ac:dyDescent="0.2">
      <c r="AI2790" s="198" t="s">
        <v>135</v>
      </c>
      <c r="AJ2790" s="156">
        <f>_xll.qlCalendarAdvance("TARGET",AJ2789,AI2790,"mf")</f>
        <v>55310</v>
      </c>
      <c r="AK2790" s="201">
        <f>_xll.xlShmInterpRateFwd(curveName,AJ2790,,,AJ2791)</f>
        <v>1.4914726974455504E-2</v>
      </c>
    </row>
    <row r="2791" spans="35:37" ht="11.25" customHeight="1" x14ac:dyDescent="0.2">
      <c r="AI2791" s="198" t="s">
        <v>135</v>
      </c>
      <c r="AJ2791" s="156">
        <f>_xll.qlCalendarAdvance("TARGET",AJ2790,AI2791,"mf")</f>
        <v>55317</v>
      </c>
      <c r="AK2791" s="201">
        <f>_xll.xlShmInterpRateFwd(curveName,AJ2791,,,AJ2792)</f>
        <v>1.4910984229840578E-2</v>
      </c>
    </row>
    <row r="2792" spans="35:37" ht="11.25" customHeight="1" x14ac:dyDescent="0.2">
      <c r="AI2792" s="198" t="s">
        <v>135</v>
      </c>
      <c r="AJ2792" s="156">
        <f>_xll.qlCalendarAdvance("TARGET",AJ2791,AI2792,"mf")</f>
        <v>55324</v>
      </c>
      <c r="AK2792" s="201">
        <f>_xll.xlShmInterpRateFwd(curveName,AJ2792,,,AJ2793)</f>
        <v>1.4907220459834411E-2</v>
      </c>
    </row>
    <row r="2793" spans="35:37" ht="11.25" customHeight="1" x14ac:dyDescent="0.2">
      <c r="AI2793" s="198" t="s">
        <v>135</v>
      </c>
      <c r="AJ2793" s="156">
        <f>_xll.qlCalendarAdvance("TARGET",AJ2792,AI2793,"mf")</f>
        <v>55331</v>
      </c>
      <c r="AK2793" s="201">
        <f>_xll.xlShmInterpRateFwd(curveName,AJ2793,,,AJ2794)</f>
        <v>1.4903435633074846E-2</v>
      </c>
    </row>
    <row r="2794" spans="35:37" ht="11.25" customHeight="1" x14ac:dyDescent="0.2">
      <c r="AI2794" s="198" t="s">
        <v>135</v>
      </c>
      <c r="AJ2794" s="156">
        <f>_xll.qlCalendarAdvance("TARGET",AJ2793,AI2794,"mf")</f>
        <v>55338</v>
      </c>
      <c r="AK2794" s="201">
        <f>_xll.xlShmInterpRateFwd(curveName,AJ2794,,,AJ2795)</f>
        <v>1.4899629718124504E-2</v>
      </c>
    </row>
    <row r="2795" spans="35:37" ht="11.25" customHeight="1" x14ac:dyDescent="0.2">
      <c r="AI2795" s="198" t="s">
        <v>135</v>
      </c>
      <c r="AJ2795" s="156">
        <f>_xll.qlCalendarAdvance("TARGET",AJ2794,AI2795,"mf")</f>
        <v>55345</v>
      </c>
      <c r="AK2795" s="201">
        <f>_xll.xlShmInterpRateFwd(curveName,AJ2795,,,AJ2796)</f>
        <v>1.4895802683575024E-2</v>
      </c>
    </row>
    <row r="2796" spans="35:37" ht="11.25" customHeight="1" x14ac:dyDescent="0.2">
      <c r="AI2796" s="198" t="s">
        <v>135</v>
      </c>
      <c r="AJ2796" s="156">
        <f>_xll.qlCalendarAdvance("TARGET",AJ2795,AI2796,"mf")</f>
        <v>55352</v>
      </c>
      <c r="AK2796" s="201">
        <f>_xll.xlShmInterpRateFwd(curveName,AJ2796,,,AJ2797)</f>
        <v>1.4891954498041289E-2</v>
      </c>
    </row>
    <row r="2797" spans="35:37" ht="11.25" customHeight="1" x14ac:dyDescent="0.2">
      <c r="AI2797" s="198" t="s">
        <v>135</v>
      </c>
      <c r="AJ2797" s="156">
        <f>_xll.qlCalendarAdvance("TARGET",AJ2796,AI2797,"mf")</f>
        <v>55359</v>
      </c>
      <c r="AK2797" s="201">
        <f>_xll.xlShmInterpRateFwd(curveName,AJ2797,,,AJ2798)</f>
        <v>1.4888085130109301E-2</v>
      </c>
    </row>
    <row r="2798" spans="35:37" ht="11.25" customHeight="1" x14ac:dyDescent="0.2">
      <c r="AI2798" s="198" t="s">
        <v>135</v>
      </c>
      <c r="AJ2798" s="156">
        <f>_xll.qlCalendarAdvance("TARGET",AJ2797,AI2798,"mf")</f>
        <v>55366</v>
      </c>
      <c r="AK2798" s="201">
        <f>_xll.xlShmInterpRateFwd(curveName,AJ2798,,,AJ2799)</f>
        <v>1.4884194548365112E-2</v>
      </c>
    </row>
    <row r="2799" spans="35:37" ht="11.25" customHeight="1" x14ac:dyDescent="0.2">
      <c r="AI2799" s="198" t="s">
        <v>135</v>
      </c>
      <c r="AJ2799" s="156">
        <f>_xll.qlCalendarAdvance("TARGET",AJ2798,AI2799,"mf")</f>
        <v>55373</v>
      </c>
      <c r="AK2799" s="201">
        <f>_xll.xlShmInterpRateFwd(curveName,AJ2799,,,AJ2800)</f>
        <v>1.4880282721412241E-2</v>
      </c>
    </row>
    <row r="2800" spans="35:37" ht="11.25" customHeight="1" x14ac:dyDescent="0.2">
      <c r="AI2800" s="198" t="s">
        <v>135</v>
      </c>
      <c r="AJ2800" s="156">
        <f>_xll.qlCalendarAdvance("TARGET",AJ2799,AI2800,"mf")</f>
        <v>55380</v>
      </c>
      <c r="AK2800" s="201">
        <f>_xll.xlShmInterpRateFwd(curveName,AJ2800,,,AJ2801)</f>
        <v>1.4876349617836886E-2</v>
      </c>
    </row>
    <row r="2801" spans="35:37" ht="11.25" customHeight="1" x14ac:dyDescent="0.2">
      <c r="AI2801" s="198" t="s">
        <v>135</v>
      </c>
      <c r="AJ2801" s="156">
        <f>_xll.qlCalendarAdvance("TARGET",AJ2800,AI2801,"mf")</f>
        <v>55387</v>
      </c>
      <c r="AK2801" s="201">
        <f>_xll.xlShmInterpRateFwd(curveName,AJ2801,,,AJ2802)</f>
        <v>1.4872395206242705E-2</v>
      </c>
    </row>
    <row r="2802" spans="35:37" ht="11.25" customHeight="1" x14ac:dyDescent="0.2">
      <c r="AI2802" s="198" t="s">
        <v>135</v>
      </c>
      <c r="AJ2802" s="156">
        <f>_xll.qlCalendarAdvance("TARGET",AJ2801,AI2802,"mf")</f>
        <v>55394</v>
      </c>
      <c r="AK2802" s="201">
        <f>_xll.xlShmInterpRateFwd(curveName,AJ2802,,,AJ2803)</f>
        <v>1.4868419455221833E-2</v>
      </c>
    </row>
    <row r="2803" spans="35:37" ht="11.25" customHeight="1" x14ac:dyDescent="0.2">
      <c r="AI2803" s="198" t="s">
        <v>135</v>
      </c>
      <c r="AJ2803" s="156">
        <f>_xll.qlCalendarAdvance("TARGET",AJ2802,AI2803,"mf")</f>
        <v>55401</v>
      </c>
      <c r="AK2803" s="201">
        <f>_xll.xlShmInterpRateFwd(curveName,AJ2803,,,AJ2804)</f>
        <v>1.4864422333360688E-2</v>
      </c>
    </row>
    <row r="2804" spans="35:37" ht="11.25" customHeight="1" x14ac:dyDescent="0.2">
      <c r="AI2804" s="198" t="s">
        <v>135</v>
      </c>
      <c r="AJ2804" s="156">
        <f>_xll.qlCalendarAdvance("TARGET",AJ2803,AI2804,"mf")</f>
        <v>55408</v>
      </c>
      <c r="AK2804" s="201">
        <f>_xll.xlShmInterpRateFwd(curveName,AJ2804,,,AJ2805)</f>
        <v>1.4860403809257343E-2</v>
      </c>
    </row>
    <row r="2805" spans="35:37" ht="11.25" customHeight="1" x14ac:dyDescent="0.2">
      <c r="AI2805" s="198" t="s">
        <v>135</v>
      </c>
      <c r="AJ2805" s="156">
        <f>_xll.qlCalendarAdvance("TARGET",AJ2804,AI2805,"mf")</f>
        <v>55415</v>
      </c>
      <c r="AK2805" s="201">
        <f>_xll.xlShmInterpRateFwd(curveName,AJ2805,,,AJ2806)</f>
        <v>1.4856363851521535E-2</v>
      </c>
    </row>
    <row r="2806" spans="35:37" ht="11.25" customHeight="1" x14ac:dyDescent="0.2">
      <c r="AI2806" s="198" t="s">
        <v>135</v>
      </c>
      <c r="AJ2806" s="156">
        <f>_xll.qlCalendarAdvance("TARGET",AJ2805,AI2806,"mf")</f>
        <v>55422</v>
      </c>
      <c r="AK2806" s="201">
        <f>_xll.xlShmInterpRateFwd(curveName,AJ2806,,,AJ2807)</f>
        <v>1.4852302428734096E-2</v>
      </c>
    </row>
    <row r="2807" spans="35:37" ht="11.25" customHeight="1" x14ac:dyDescent="0.2">
      <c r="AI2807" s="198" t="s">
        <v>135</v>
      </c>
      <c r="AJ2807" s="156">
        <f>_xll.qlCalendarAdvance("TARGET",AJ2806,AI2807,"mf")</f>
        <v>55429</v>
      </c>
      <c r="AK2807" s="201">
        <f>_xll.xlShmInterpRateFwd(curveName,AJ2807,,,AJ2808)</f>
        <v>1.4848219509470155E-2</v>
      </c>
    </row>
    <row r="2808" spans="35:37" ht="11.25" customHeight="1" x14ac:dyDescent="0.2">
      <c r="AI2808" s="198" t="s">
        <v>135</v>
      </c>
      <c r="AJ2808" s="156">
        <f>_xll.qlCalendarAdvance("TARGET",AJ2807,AI2808,"mf")</f>
        <v>55436</v>
      </c>
      <c r="AK2808" s="201">
        <f>_xll.xlShmInterpRateFwd(curveName,AJ2808,,,AJ2809)</f>
        <v>1.484411506236862E-2</v>
      </c>
    </row>
    <row r="2809" spans="35:37" ht="11.25" customHeight="1" x14ac:dyDescent="0.2">
      <c r="AI2809" s="198" t="s">
        <v>135</v>
      </c>
      <c r="AJ2809" s="156">
        <f>_xll.qlCalendarAdvance("TARGET",AJ2808,AI2809,"mf")</f>
        <v>55443</v>
      </c>
      <c r="AK2809" s="201">
        <f>_xll.xlShmInterpRateFwd(curveName,AJ2809,,,AJ2810)</f>
        <v>1.4839989055981591E-2</v>
      </c>
    </row>
    <row r="2810" spans="35:37" ht="11.25" customHeight="1" x14ac:dyDescent="0.2">
      <c r="AI2810" s="198" t="s">
        <v>135</v>
      </c>
      <c r="AJ2810" s="156">
        <f>_xll.qlCalendarAdvance("TARGET",AJ2809,AI2810,"mf")</f>
        <v>55450</v>
      </c>
      <c r="AK2810" s="201">
        <f>_xll.xlShmInterpRateFwd(curveName,AJ2810,,,AJ2811)</f>
        <v>1.4835841458942328E-2</v>
      </c>
    </row>
    <row r="2811" spans="35:37" ht="11.25" customHeight="1" x14ac:dyDescent="0.2">
      <c r="AI2811" s="198" t="s">
        <v>135</v>
      </c>
      <c r="AJ2811" s="156">
        <f>_xll.qlCalendarAdvance("TARGET",AJ2810,AI2811,"mf")</f>
        <v>55457</v>
      </c>
      <c r="AK2811" s="201">
        <f>_xll.xlShmInterpRateFwd(curveName,AJ2811,,,AJ2812)</f>
        <v>1.4831672239803079E-2</v>
      </c>
    </row>
    <row r="2812" spans="35:37" ht="11.25" customHeight="1" x14ac:dyDescent="0.2">
      <c r="AI2812" s="198" t="s">
        <v>135</v>
      </c>
      <c r="AJ2812" s="156">
        <f>_xll.qlCalendarAdvance("TARGET",AJ2811,AI2812,"mf")</f>
        <v>55464</v>
      </c>
      <c r="AK2812" s="201">
        <f>_xll.xlShmInterpRateFwd(curveName,AJ2812,,,AJ2813)</f>
        <v>1.4827481367197254E-2</v>
      </c>
    </row>
    <row r="2813" spans="35:37" ht="11.25" customHeight="1" x14ac:dyDescent="0.2">
      <c r="AI2813" s="198" t="s">
        <v>135</v>
      </c>
      <c r="AJ2813" s="156">
        <f>_xll.qlCalendarAdvance("TARGET",AJ2812,AI2813,"mf")</f>
        <v>55471</v>
      </c>
      <c r="AK2813" s="201">
        <f>_xll.xlShmInterpRateFwd(curveName,AJ2813,,,AJ2814)</f>
        <v>1.4823268809700418E-2</v>
      </c>
    </row>
    <row r="2814" spans="35:37" ht="11.25" customHeight="1" x14ac:dyDescent="0.2">
      <c r="AI2814" s="198" t="s">
        <v>135</v>
      </c>
      <c r="AJ2814" s="156">
        <f>_xll.qlCalendarAdvance("TARGET",AJ2813,AI2814,"mf")</f>
        <v>55478</v>
      </c>
      <c r="AK2814" s="201">
        <f>_xll.xlShmInterpRateFwd(curveName,AJ2814,,,AJ2815)</f>
        <v>1.481903453589979E-2</v>
      </c>
    </row>
    <row r="2815" spans="35:37" ht="11.25" customHeight="1" x14ac:dyDescent="0.2">
      <c r="AI2815" s="198" t="s">
        <v>135</v>
      </c>
      <c r="AJ2815" s="156">
        <f>_xll.qlCalendarAdvance("TARGET",AJ2814,AI2815,"mf")</f>
        <v>55485</v>
      </c>
      <c r="AK2815" s="201">
        <f>_xll.xlShmInterpRateFwd(curveName,AJ2815,,,AJ2816)</f>
        <v>1.4814778514405835E-2</v>
      </c>
    </row>
    <row r="2816" spans="35:37" ht="11.25" customHeight="1" x14ac:dyDescent="0.2">
      <c r="AI2816" s="198" t="s">
        <v>135</v>
      </c>
      <c r="AJ2816" s="156">
        <f>_xll.qlCalendarAdvance("TARGET",AJ2815,AI2816,"mf")</f>
        <v>55492</v>
      </c>
      <c r="AK2816" s="201">
        <f>_xll.xlShmInterpRateFwd(curveName,AJ2816,,,AJ2817)</f>
        <v>1.4810500713817513E-2</v>
      </c>
    </row>
    <row r="2817" spans="35:37" ht="11.25" customHeight="1" x14ac:dyDescent="0.2">
      <c r="AI2817" s="198" t="s">
        <v>135</v>
      </c>
      <c r="AJ2817" s="156">
        <f>_xll.qlCalendarAdvance("TARGET",AJ2816,AI2817,"mf")</f>
        <v>55499</v>
      </c>
      <c r="AK2817" s="201">
        <f>_xll.xlShmInterpRateFwd(curveName,AJ2817,,,AJ2818)</f>
        <v>1.4806201102722261E-2</v>
      </c>
    </row>
    <row r="2818" spans="35:37" ht="11.25" customHeight="1" x14ac:dyDescent="0.2">
      <c r="AI2818" s="198" t="s">
        <v>135</v>
      </c>
      <c r="AJ2818" s="156">
        <f>_xll.qlCalendarAdvance("TARGET",AJ2817,AI2818,"mf")</f>
        <v>55506</v>
      </c>
      <c r="AK2818" s="201">
        <f>_xll.xlShmInterpRateFwd(curveName,AJ2818,,,AJ2819)</f>
        <v>1.4801869952941799E-2</v>
      </c>
    </row>
    <row r="2819" spans="35:37" ht="11.25" customHeight="1" x14ac:dyDescent="0.2">
      <c r="AI2819" s="198" t="s">
        <v>135</v>
      </c>
      <c r="AJ2819" s="156">
        <f>_xll.qlCalendarAdvance("TARGET",AJ2818,AI2819,"mf")</f>
        <v>55514</v>
      </c>
      <c r="AK2819" s="201">
        <f>_xll.xlShmInterpRateFwd(curveName,AJ2819,,,AJ2820)</f>
        <v>1.4796914060763557E-2</v>
      </c>
    </row>
    <row r="2820" spans="35:37" ht="11.25" customHeight="1" x14ac:dyDescent="0.2">
      <c r="AI2820" s="198" t="s">
        <v>135</v>
      </c>
      <c r="AJ2820" s="156">
        <f>_xll.qlCalendarAdvance("TARGET",AJ2819,AI2820,"mf")</f>
        <v>55521</v>
      </c>
      <c r="AK2820" s="201">
        <f>_xll.xlShmInterpRateFwd(curveName,AJ2820,,,AJ2821)</f>
        <v>1.4792545697900906E-2</v>
      </c>
    </row>
    <row r="2821" spans="35:37" ht="11.25" customHeight="1" x14ac:dyDescent="0.2">
      <c r="AI2821" s="198" t="s">
        <v>135</v>
      </c>
      <c r="AJ2821" s="156">
        <f>_xll.qlCalendarAdvance("TARGET",AJ2820,AI2821,"mf")</f>
        <v>55528</v>
      </c>
      <c r="AK2821" s="201">
        <f>_xll.xlShmInterpRateFwd(curveName,AJ2821,,,AJ2822)</f>
        <v>1.4788155394405998E-2</v>
      </c>
    </row>
    <row r="2822" spans="35:37" ht="11.25" customHeight="1" x14ac:dyDescent="0.2">
      <c r="AI2822" s="198" t="s">
        <v>135</v>
      </c>
      <c r="AJ2822" s="156">
        <f>_xll.qlCalendarAdvance("TARGET",AJ2821,AI2822,"mf")</f>
        <v>55535</v>
      </c>
      <c r="AK2822" s="201">
        <f>_xll.xlShmInterpRateFwd(curveName,AJ2822,,,AJ2823)</f>
        <v>1.4783743118913006E-2</v>
      </c>
    </row>
    <row r="2823" spans="35:37" ht="11.25" customHeight="1" x14ac:dyDescent="0.2">
      <c r="AI2823" s="198" t="s">
        <v>135</v>
      </c>
      <c r="AJ2823" s="156">
        <f>_xll.qlCalendarAdvance("TARGET",AJ2822,AI2823,"mf")</f>
        <v>55542</v>
      </c>
      <c r="AK2823" s="201">
        <f>_xll.xlShmInterpRateFwd(curveName,AJ2823,,,AJ2824)</f>
        <v>1.4779308839975089E-2</v>
      </c>
    </row>
    <row r="2824" spans="35:37" ht="11.25" customHeight="1" x14ac:dyDescent="0.2">
      <c r="AI2824" s="198" t="s">
        <v>135</v>
      </c>
      <c r="AJ2824" s="156">
        <f>_xll.qlCalendarAdvance("TARGET",AJ2823,AI2824,"mf")</f>
        <v>55549</v>
      </c>
      <c r="AK2824" s="201">
        <f>_xll.xlShmInterpRateFwd(curveName,AJ2824,,,AJ2825)</f>
        <v>1.477485252623237E-2</v>
      </c>
    </row>
    <row r="2825" spans="35:37" ht="11.25" customHeight="1" x14ac:dyDescent="0.2">
      <c r="AI2825" s="198" t="s">
        <v>135</v>
      </c>
      <c r="AJ2825" s="156">
        <f>_xll.qlCalendarAdvance("TARGET",AJ2824,AI2825,"mf")</f>
        <v>55556</v>
      </c>
      <c r="AK2825" s="201">
        <f>_xll.xlShmInterpRateFwd(curveName,AJ2825,,,AJ2826)</f>
        <v>1.4770374146238163E-2</v>
      </c>
    </row>
    <row r="2826" spans="35:37" ht="11.25" customHeight="1" x14ac:dyDescent="0.2">
      <c r="AI2826" s="198" t="s">
        <v>135</v>
      </c>
      <c r="AJ2826" s="156">
        <f>_xll.qlCalendarAdvance("TARGET",AJ2825,AI2826,"mf")</f>
        <v>55563</v>
      </c>
      <c r="AK2826" s="201">
        <f>_xll.xlShmInterpRateFwd(curveName,AJ2826,,,AJ2827)</f>
        <v>1.4765873668609569E-2</v>
      </c>
    </row>
    <row r="2827" spans="35:37" ht="11.25" customHeight="1" x14ac:dyDescent="0.2">
      <c r="AI2827" s="198" t="s">
        <v>135</v>
      </c>
      <c r="AJ2827" s="156">
        <f>_xll.qlCalendarAdvance("TARGET",AJ2826,AI2827,"mf")</f>
        <v>55570</v>
      </c>
      <c r="AK2827" s="201">
        <f>_xll.xlShmInterpRateFwd(curveName,AJ2827,,,AJ2828)</f>
        <v>1.4761351061934816E-2</v>
      </c>
    </row>
    <row r="2828" spans="35:37" ht="11.25" customHeight="1" x14ac:dyDescent="0.2">
      <c r="AI2828" s="198" t="s">
        <v>135</v>
      </c>
      <c r="AJ2828" s="156">
        <f>_xll.qlCalendarAdvance("TARGET",AJ2827,AI2828,"mf")</f>
        <v>55577</v>
      </c>
      <c r="AK2828" s="201">
        <f>_xll.xlShmInterpRateFwd(curveName,AJ2828,,,AJ2829)</f>
        <v>1.4797235901095142E-2</v>
      </c>
    </row>
    <row r="2829" spans="35:37" ht="11.25" customHeight="1" x14ac:dyDescent="0.2">
      <c r="AI2829" s="198" t="s">
        <v>135</v>
      </c>
      <c r="AJ2829" s="156">
        <f>_xll.qlCalendarAdvance("TARGET",AJ2828,AI2829,"mf")</f>
        <v>55584</v>
      </c>
      <c r="AK2829" s="201">
        <f>_xll.xlShmInterpRateFwd(curveName,AJ2829,,,AJ2830)</f>
        <v>1.4752239335852242E-2</v>
      </c>
    </row>
    <row r="2830" spans="35:37" ht="11.25" customHeight="1" x14ac:dyDescent="0.2">
      <c r="AI2830" s="198" t="s">
        <v>135</v>
      </c>
      <c r="AJ2830" s="156">
        <f>_xll.qlCalendarAdvance("TARGET",AJ2829,AI2830,"mf")</f>
        <v>55591</v>
      </c>
      <c r="AK2830" s="201">
        <f>_xll.xlShmInterpRateFwd(curveName,AJ2830,,,AJ2831)</f>
        <v>1.4747650153609669E-2</v>
      </c>
    </row>
    <row r="2831" spans="35:37" ht="11.25" customHeight="1" x14ac:dyDescent="0.2">
      <c r="AI2831" s="198" t="s">
        <v>135</v>
      </c>
      <c r="AJ2831" s="156">
        <f>_xll.qlCalendarAdvance("TARGET",AJ2830,AI2831,"mf")</f>
        <v>55598</v>
      </c>
      <c r="AK2831" s="201">
        <f>_xll.xlShmInterpRateFwd(curveName,AJ2831,,,AJ2832)</f>
        <v>1.4743039788544436E-2</v>
      </c>
    </row>
    <row r="2832" spans="35:37" ht="11.25" customHeight="1" x14ac:dyDescent="0.2">
      <c r="AI2832" s="198" t="s">
        <v>135</v>
      </c>
      <c r="AJ2832" s="156">
        <f>_xll.qlCalendarAdvance("TARGET",AJ2831,AI2832,"mf")</f>
        <v>55605</v>
      </c>
      <c r="AK2832" s="201">
        <f>_xll.xlShmInterpRateFwd(curveName,AJ2832,,,AJ2833)</f>
        <v>1.4738412501217926E-2</v>
      </c>
    </row>
    <row r="2833" spans="35:37" ht="11.25" customHeight="1" x14ac:dyDescent="0.2">
      <c r="AI2833" s="198" t="s">
        <v>135</v>
      </c>
      <c r="AJ2833" s="156">
        <f>_xll.qlCalendarAdvance("TARGET",AJ2832,AI2833,"mf")</f>
        <v>55612</v>
      </c>
      <c r="AK2833" s="201">
        <f>_xll.xlShmInterpRateFwd(curveName,AJ2833,,,AJ2834)</f>
        <v>1.4733769344955877E-2</v>
      </c>
    </row>
    <row r="2834" spans="35:37" ht="11.25" customHeight="1" x14ac:dyDescent="0.2">
      <c r="AI2834" s="198" t="s">
        <v>135</v>
      </c>
      <c r="AJ2834" s="156">
        <f>_xll.qlCalendarAdvance("TARGET",AJ2833,AI2834,"mf")</f>
        <v>55619</v>
      </c>
      <c r="AK2834" s="201">
        <f>_xll.xlShmInterpRateFwd(curveName,AJ2834,,,AJ2835)</f>
        <v>1.4729110302401477E-2</v>
      </c>
    </row>
    <row r="2835" spans="35:37" ht="11.25" customHeight="1" x14ac:dyDescent="0.2">
      <c r="AI2835" s="198" t="s">
        <v>135</v>
      </c>
      <c r="AJ2835" s="156">
        <f>_xll.qlCalendarAdvance("TARGET",AJ2834,AI2835,"mf")</f>
        <v>55626</v>
      </c>
      <c r="AK2835" s="201">
        <f>_xll.xlShmInterpRateFwd(curveName,AJ2835,,,AJ2836)</f>
        <v>1.4724435356250086E-2</v>
      </c>
    </row>
    <row r="2836" spans="35:37" ht="11.25" customHeight="1" x14ac:dyDescent="0.2">
      <c r="AI2836" s="198" t="s">
        <v>135</v>
      </c>
      <c r="AJ2836" s="156">
        <f>_xll.qlCalendarAdvance("TARGET",AJ2835,AI2836,"mf")</f>
        <v>55633</v>
      </c>
      <c r="AK2836" s="201">
        <f>_xll.xlShmInterpRateFwd(curveName,AJ2836,,,AJ2837)</f>
        <v>1.4719705386174677E-2</v>
      </c>
    </row>
    <row r="2837" spans="35:37" ht="11.25" customHeight="1" x14ac:dyDescent="0.2">
      <c r="AI2837" s="198" t="s">
        <v>135</v>
      </c>
      <c r="AJ2837" s="156">
        <f>_xll.qlCalendarAdvance("TARGET",AJ2836,AI2837,"mf")</f>
        <v>55641</v>
      </c>
      <c r="AK2837" s="201">
        <f>_xll.xlShmInterpRateFwd(curveName,AJ2837,,,AJ2838)</f>
        <v>1.4714363980935416E-2</v>
      </c>
    </row>
    <row r="2838" spans="35:37" ht="11.25" customHeight="1" x14ac:dyDescent="0.2">
      <c r="AI2838" s="198" t="s">
        <v>135</v>
      </c>
      <c r="AJ2838" s="156">
        <f>_xll.qlCalendarAdvance("TARGET",AJ2837,AI2838,"mf")</f>
        <v>55648</v>
      </c>
      <c r="AK2838" s="201">
        <f>_xll.xlShmInterpRateFwd(curveName,AJ2838,,,AJ2839)</f>
        <v>1.470963893917507E-2</v>
      </c>
    </row>
    <row r="2839" spans="35:37" ht="11.25" customHeight="1" x14ac:dyDescent="0.2">
      <c r="AI2839" s="198" t="s">
        <v>135</v>
      </c>
      <c r="AJ2839" s="156">
        <f>_xll.qlCalendarAdvance("TARGET",AJ2838,AI2839,"mf")</f>
        <v>55655</v>
      </c>
      <c r="AK2839" s="201">
        <f>_xll.xlShmInterpRateFwd(curveName,AJ2839,,,AJ2840)</f>
        <v>1.4704897921988504E-2</v>
      </c>
    </row>
    <row r="2840" spans="35:37" ht="11.25" customHeight="1" x14ac:dyDescent="0.2">
      <c r="AI2840" s="198" t="s">
        <v>135</v>
      </c>
      <c r="AJ2840" s="156">
        <f>_xll.qlCalendarAdvance("TARGET",AJ2839,AI2840,"mf")</f>
        <v>55662</v>
      </c>
      <c r="AK2840" s="201">
        <f>_xll.xlShmInterpRateFwd(curveName,AJ2840,,,AJ2841)</f>
        <v>1.4700140912071301E-2</v>
      </c>
    </row>
    <row r="2841" spans="35:37" ht="11.25" customHeight="1" x14ac:dyDescent="0.2">
      <c r="AI2841" s="198" t="s">
        <v>135</v>
      </c>
      <c r="AJ2841" s="156">
        <f>_xll.qlCalendarAdvance("TARGET",AJ2840,AI2841,"mf")</f>
        <v>55669</v>
      </c>
      <c r="AK2841" s="201">
        <f>_xll.xlShmInterpRateFwd(curveName,AJ2841,,,AJ2842)</f>
        <v>1.4695367892055358E-2</v>
      </c>
    </row>
    <row r="2842" spans="35:37" ht="11.25" customHeight="1" x14ac:dyDescent="0.2">
      <c r="AI2842" s="198" t="s">
        <v>135</v>
      </c>
      <c r="AJ2842" s="156">
        <f>_xll.qlCalendarAdvance("TARGET",AJ2841,AI2842,"mf")</f>
        <v>55676</v>
      </c>
      <c r="AK2842" s="201">
        <f>_xll.xlShmInterpRateFwd(curveName,AJ2842,,,AJ2843)</f>
        <v>1.4690578844642125E-2</v>
      </c>
    </row>
    <row r="2843" spans="35:37" ht="11.25" customHeight="1" x14ac:dyDescent="0.2">
      <c r="AI2843" s="198" t="s">
        <v>135</v>
      </c>
      <c r="AJ2843" s="156">
        <f>_xll.qlCalendarAdvance("TARGET",AJ2842,AI2843,"mf")</f>
        <v>55683</v>
      </c>
      <c r="AK2843" s="201">
        <f>_xll.xlShmInterpRateFwd(curveName,AJ2843,,,AJ2844)</f>
        <v>1.4685773752475175E-2</v>
      </c>
    </row>
    <row r="2844" spans="35:37" ht="11.25" customHeight="1" x14ac:dyDescent="0.2">
      <c r="AI2844" s="198" t="s">
        <v>135</v>
      </c>
      <c r="AJ2844" s="156">
        <f>_xll.qlCalendarAdvance("TARGET",AJ2843,AI2844,"mf")</f>
        <v>55690</v>
      </c>
      <c r="AK2844" s="201">
        <f>_xll.xlShmInterpRateFwd(curveName,AJ2844,,,AJ2845)</f>
        <v>1.4680952598232874E-2</v>
      </c>
    </row>
    <row r="2845" spans="35:37" ht="11.25" customHeight="1" x14ac:dyDescent="0.2">
      <c r="AI2845" s="198" t="s">
        <v>135</v>
      </c>
      <c r="AJ2845" s="156">
        <f>_xll.qlCalendarAdvance("TARGET",AJ2844,AI2845,"mf")</f>
        <v>55697</v>
      </c>
      <c r="AK2845" s="201">
        <f>_xll.xlShmInterpRateFwd(curveName,AJ2845,,,AJ2846)</f>
        <v>1.4676115364570457E-2</v>
      </c>
    </row>
    <row r="2846" spans="35:37" ht="11.25" customHeight="1" x14ac:dyDescent="0.2">
      <c r="AI2846" s="198" t="s">
        <v>135</v>
      </c>
      <c r="AJ2846" s="156">
        <f>_xll.qlCalendarAdvance("TARGET",AJ2845,AI2846,"mf")</f>
        <v>55704</v>
      </c>
      <c r="AK2846" s="201">
        <f>_xll.xlShmInterpRateFwd(curveName,AJ2846,,,AJ2847)</f>
        <v>1.4671262034154798E-2</v>
      </c>
    </row>
    <row r="2847" spans="35:37" ht="11.25" customHeight="1" x14ac:dyDescent="0.2">
      <c r="AI2847" s="198" t="s">
        <v>135</v>
      </c>
      <c r="AJ2847" s="156">
        <f>_xll.qlCalendarAdvance("TARGET",AJ2846,AI2847,"mf")</f>
        <v>55711</v>
      </c>
      <c r="AK2847" s="201">
        <f>_xll.xlShmInterpRateFwd(curveName,AJ2847,,,AJ2848)</f>
        <v>1.466639258968176E-2</v>
      </c>
    </row>
    <row r="2848" spans="35:37" ht="11.25" customHeight="1" x14ac:dyDescent="0.2">
      <c r="AI2848" s="198" t="s">
        <v>135</v>
      </c>
      <c r="AJ2848" s="156">
        <f>_xll.qlCalendarAdvance("TARGET",AJ2847,AI2848,"mf")</f>
        <v>55718</v>
      </c>
      <c r="AK2848" s="201">
        <f>_xll.xlShmInterpRateFwd(curveName,AJ2848,,,AJ2849)</f>
        <v>1.4661507013795132E-2</v>
      </c>
    </row>
    <row r="2849" spans="35:37" ht="11.25" customHeight="1" x14ac:dyDescent="0.2">
      <c r="AI2849" s="198" t="s">
        <v>135</v>
      </c>
      <c r="AJ2849" s="156">
        <f>_xll.qlCalendarAdvance("TARGET",AJ2848,AI2849,"mf")</f>
        <v>55725</v>
      </c>
      <c r="AK2849" s="201">
        <f>_xll.xlShmInterpRateFwd(curveName,AJ2849,,,AJ2850)</f>
        <v>1.4656605289161911E-2</v>
      </c>
    </row>
    <row r="2850" spans="35:37" ht="11.25" customHeight="1" x14ac:dyDescent="0.2">
      <c r="AI2850" s="198" t="s">
        <v>135</v>
      </c>
      <c r="AJ2850" s="156">
        <f>_xll.qlCalendarAdvance("TARGET",AJ2849,AI2850,"mf")</f>
        <v>55732</v>
      </c>
      <c r="AK2850" s="201">
        <f>_xll.xlShmInterpRateFwd(curveName,AJ2850,,,AJ2851)</f>
        <v>1.4651687398437545E-2</v>
      </c>
    </row>
    <row r="2851" spans="35:37" ht="11.25" customHeight="1" x14ac:dyDescent="0.2">
      <c r="AI2851" s="198" t="s">
        <v>135</v>
      </c>
      <c r="AJ2851" s="156">
        <f>_xll.qlCalendarAdvance("TARGET",AJ2850,AI2851,"mf")</f>
        <v>55739</v>
      </c>
      <c r="AK2851" s="201">
        <f>_xll.xlShmInterpRateFwd(curveName,AJ2851,,,AJ2852)</f>
        <v>1.4646753324323874E-2</v>
      </c>
    </row>
    <row r="2852" spans="35:37" ht="11.25" customHeight="1" x14ac:dyDescent="0.2">
      <c r="AI2852" s="198" t="s">
        <v>135</v>
      </c>
      <c r="AJ2852" s="156">
        <f>_xll.qlCalendarAdvance("TARGET",AJ2851,AI2852,"mf")</f>
        <v>55746</v>
      </c>
      <c r="AK2852" s="201">
        <f>_xll.xlShmInterpRateFwd(curveName,AJ2852,,,AJ2853)</f>
        <v>1.4641803049482224E-2</v>
      </c>
    </row>
    <row r="2853" spans="35:37" ht="11.25" customHeight="1" x14ac:dyDescent="0.2">
      <c r="AI2853" s="198" t="s">
        <v>135</v>
      </c>
      <c r="AJ2853" s="156">
        <f>_xll.qlCalendarAdvance("TARGET",AJ2852,AI2853,"mf")</f>
        <v>55753</v>
      </c>
      <c r="AK2853" s="201">
        <f>_xll.xlShmInterpRateFwd(curveName,AJ2853,,,AJ2854)</f>
        <v>1.4636836556521845E-2</v>
      </c>
    </row>
    <row r="2854" spans="35:37" ht="11.25" customHeight="1" x14ac:dyDescent="0.2">
      <c r="AI2854" s="198" t="s">
        <v>135</v>
      </c>
      <c r="AJ2854" s="156">
        <f>_xll.qlCalendarAdvance("TARGET",AJ2853,AI2854,"mf")</f>
        <v>55760</v>
      </c>
      <c r="AK2854" s="201">
        <f>_xll.xlShmInterpRateFwd(curveName,AJ2854,,,AJ2855)</f>
        <v>1.4631853828202625E-2</v>
      </c>
    </row>
    <row r="2855" spans="35:37" ht="11.25" customHeight="1" x14ac:dyDescent="0.2">
      <c r="AI2855" s="198" t="s">
        <v>135</v>
      </c>
      <c r="AJ2855" s="156">
        <f>_xll.qlCalendarAdvance("TARGET",AJ2854,AI2855,"mf")</f>
        <v>55767</v>
      </c>
      <c r="AK2855" s="201">
        <f>_xll.xlShmInterpRateFwd(curveName,AJ2855,,,AJ2856)</f>
        <v>1.4626854847110727E-2</v>
      </c>
    </row>
    <row r="2856" spans="35:37" ht="11.25" customHeight="1" x14ac:dyDescent="0.2">
      <c r="AI2856" s="198" t="s">
        <v>135</v>
      </c>
      <c r="AJ2856" s="156">
        <f>_xll.qlCalendarAdvance("TARGET",AJ2855,AI2856,"mf")</f>
        <v>55774</v>
      </c>
      <c r="AK2856" s="201">
        <f>_xll.xlShmInterpRateFwd(curveName,AJ2856,,,AJ2857)</f>
        <v>1.4621839595982953E-2</v>
      </c>
    </row>
    <row r="2857" spans="35:37" ht="11.25" customHeight="1" x14ac:dyDescent="0.2">
      <c r="AI2857" s="198" t="s">
        <v>135</v>
      </c>
      <c r="AJ2857" s="156">
        <f>_xll.qlCalendarAdvance("TARGET",AJ2856,AI2857,"mf")</f>
        <v>55781</v>
      </c>
      <c r="AK2857" s="201">
        <f>_xll.xlShmInterpRateFwd(curveName,AJ2857,,,AJ2858)</f>
        <v>1.461680805741135E-2</v>
      </c>
    </row>
    <row r="2858" spans="35:37" ht="11.25" customHeight="1" x14ac:dyDescent="0.2">
      <c r="AI2858" s="198" t="s">
        <v>135</v>
      </c>
      <c r="AJ2858" s="156">
        <f>_xll.qlCalendarAdvance("TARGET",AJ2857,AI2858,"mf")</f>
        <v>55788</v>
      </c>
      <c r="AK2858" s="201">
        <f>_xll.xlShmInterpRateFwd(curveName,AJ2858,,,AJ2859)</f>
        <v>1.4611760214132812E-2</v>
      </c>
    </row>
    <row r="2859" spans="35:37" ht="11.25" customHeight="1" x14ac:dyDescent="0.2">
      <c r="AI2859" s="198" t="s">
        <v>135</v>
      </c>
      <c r="AJ2859" s="156">
        <f>_xll.qlCalendarAdvance("TARGET",AJ2858,AI2859,"mf")</f>
        <v>55795</v>
      </c>
      <c r="AK2859" s="201">
        <f>_xll.xlShmInterpRateFwd(curveName,AJ2859,,,AJ2860)</f>
        <v>1.4606696048780008E-2</v>
      </c>
    </row>
    <row r="2860" spans="35:37" ht="11.25" customHeight="1" x14ac:dyDescent="0.2">
      <c r="AI2860" s="198" t="s">
        <v>135</v>
      </c>
      <c r="AJ2860" s="156">
        <f>_xll.qlCalendarAdvance("TARGET",AJ2859,AI2860,"mf")</f>
        <v>55802</v>
      </c>
      <c r="AK2860" s="201">
        <f>_xll.xlShmInterpRateFwd(curveName,AJ2860,,,AJ2861)</f>
        <v>1.4601615544026217E-2</v>
      </c>
    </row>
    <row r="2861" spans="35:37" ht="11.25" customHeight="1" x14ac:dyDescent="0.2">
      <c r="AI2861" s="198" t="s">
        <v>135</v>
      </c>
      <c r="AJ2861" s="156">
        <f>_xll.qlCalendarAdvance("TARGET",AJ2860,AI2861,"mf")</f>
        <v>55809</v>
      </c>
      <c r="AK2861" s="201">
        <f>_xll.xlShmInterpRateFwd(curveName,AJ2861,,,AJ2862)</f>
        <v>1.4596518682533154E-2</v>
      </c>
    </row>
    <row r="2862" spans="35:37" ht="11.25" customHeight="1" x14ac:dyDescent="0.2">
      <c r="AI2862" s="198" t="s">
        <v>135</v>
      </c>
      <c r="AJ2862" s="156">
        <f>_xll.qlCalendarAdvance("TARGET",AJ2861,AI2862,"mf")</f>
        <v>55816</v>
      </c>
      <c r="AK2862" s="201">
        <f>_xll.xlShmInterpRateFwd(curveName,AJ2862,,,AJ2863)</f>
        <v>1.4591405446985766E-2</v>
      </c>
    </row>
    <row r="2863" spans="35:37" ht="11.25" customHeight="1" x14ac:dyDescent="0.2">
      <c r="AI2863" s="198" t="s">
        <v>135</v>
      </c>
      <c r="AJ2863" s="156">
        <f>_xll.qlCalendarAdvance("TARGET",AJ2862,AI2863,"mf")</f>
        <v>55823</v>
      </c>
      <c r="AK2863" s="201">
        <f>_xll.xlShmInterpRateFwd(curveName,AJ2863,,,AJ2864)</f>
        <v>1.4586275820034279E-2</v>
      </c>
    </row>
    <row r="2864" spans="35:37" ht="11.25" customHeight="1" x14ac:dyDescent="0.2">
      <c r="AI2864" s="198" t="s">
        <v>135</v>
      </c>
      <c r="AJ2864" s="156">
        <f>_xll.qlCalendarAdvance("TARGET",AJ2863,AI2864,"mf")</f>
        <v>55830</v>
      </c>
      <c r="AK2864" s="201">
        <f>_xll.xlShmInterpRateFwd(curveName,AJ2864,,,AJ2865)</f>
        <v>1.4581129784357931E-2</v>
      </c>
    </row>
    <row r="2865" spans="35:37" ht="11.25" customHeight="1" x14ac:dyDescent="0.2">
      <c r="AI2865" s="198" t="s">
        <v>135</v>
      </c>
      <c r="AJ2865" s="156">
        <f>_xll.qlCalendarAdvance("TARGET",AJ2864,AI2865,"mf")</f>
        <v>55837</v>
      </c>
      <c r="AK2865" s="201">
        <f>_xll.xlShmInterpRateFwd(curveName,AJ2865,,,AJ2866)</f>
        <v>1.457596732260125E-2</v>
      </c>
    </row>
    <row r="2866" spans="35:37" ht="11.25" customHeight="1" x14ac:dyDescent="0.2">
      <c r="AI2866" s="198" t="s">
        <v>135</v>
      </c>
      <c r="AJ2866" s="156">
        <f>_xll.qlCalendarAdvance("TARGET",AJ2865,AI2866,"mf")</f>
        <v>55844</v>
      </c>
      <c r="AK2866" s="201">
        <f>_xll.xlShmInterpRateFwd(curveName,AJ2866,,,AJ2867)</f>
        <v>1.4570788417484107E-2</v>
      </c>
    </row>
    <row r="2867" spans="35:37" ht="11.25" customHeight="1" x14ac:dyDescent="0.2">
      <c r="AI2867" s="198" t="s">
        <v>135</v>
      </c>
      <c r="AJ2867" s="156">
        <f>_xll.qlCalendarAdvance("TARGET",AJ2866,AI2867,"mf")</f>
        <v>55851</v>
      </c>
      <c r="AK2867" s="201">
        <f>_xll.xlShmInterpRateFwd(curveName,AJ2867,,,AJ2868)</f>
        <v>1.4565593051604783E-2</v>
      </c>
    </row>
    <row r="2868" spans="35:37" ht="11.25" customHeight="1" x14ac:dyDescent="0.2">
      <c r="AI2868" s="198" t="s">
        <v>135</v>
      </c>
      <c r="AJ2868" s="156">
        <f>_xll.qlCalendarAdvance("TARGET",AJ2867,AI2868,"mf")</f>
        <v>55858</v>
      </c>
      <c r="AK2868" s="201">
        <f>_xll.xlShmInterpRateFwd(curveName,AJ2868,,,AJ2869)</f>
        <v>1.4560381207677442E-2</v>
      </c>
    </row>
    <row r="2869" spans="35:37" ht="11.25" customHeight="1" x14ac:dyDescent="0.2">
      <c r="AI2869" s="198" t="s">
        <v>135</v>
      </c>
      <c r="AJ2869" s="156">
        <f>_xll.qlCalendarAdvance("TARGET",AJ2868,AI2869,"mf")</f>
        <v>55865</v>
      </c>
      <c r="AK2869" s="201">
        <f>_xll.xlShmInterpRateFwd(curveName,AJ2869,,,AJ2870)</f>
        <v>1.4555152868375755E-2</v>
      </c>
    </row>
    <row r="2870" spans="35:37" ht="11.25" customHeight="1" x14ac:dyDescent="0.2">
      <c r="AI2870" s="198" t="s">
        <v>135</v>
      </c>
      <c r="AJ2870" s="156">
        <f>_xll.qlCalendarAdvance("TARGET",AJ2869,AI2870,"mf")</f>
        <v>55872</v>
      </c>
      <c r="AK2870" s="201">
        <f>_xll.xlShmInterpRateFwd(curveName,AJ2870,,,AJ2871)</f>
        <v>1.4549822502537219E-2</v>
      </c>
    </row>
    <row r="2871" spans="35:37" ht="11.25" customHeight="1" x14ac:dyDescent="0.2">
      <c r="AI2871" s="198" t="s">
        <v>135</v>
      </c>
      <c r="AJ2871" s="156">
        <f>_xll.qlCalendarAdvance("TARGET",AJ2870,AI2871,"mf")</f>
        <v>55880</v>
      </c>
      <c r="AK2871" s="201">
        <f>_xll.xlShmInterpRateFwd(curveName,AJ2871,,,AJ2872)</f>
        <v>1.4543893657832922E-2</v>
      </c>
    </row>
    <row r="2872" spans="35:37" ht="11.25" customHeight="1" x14ac:dyDescent="0.2">
      <c r="AI2872" s="198" t="s">
        <v>135</v>
      </c>
      <c r="AJ2872" s="156">
        <f>_xll.qlCalendarAdvance("TARGET",AJ2871,AI2872,"mf")</f>
        <v>55887</v>
      </c>
      <c r="AK2872" s="201">
        <f>_xll.xlShmInterpRateFwd(curveName,AJ2872,,,AJ2873)</f>
        <v>1.4538613363013916E-2</v>
      </c>
    </row>
    <row r="2873" spans="35:37" ht="11.25" customHeight="1" x14ac:dyDescent="0.2">
      <c r="AI2873" s="198" t="s">
        <v>135</v>
      </c>
      <c r="AJ2873" s="156">
        <f>_xll.qlCalendarAdvance("TARGET",AJ2872,AI2873,"mf")</f>
        <v>55894</v>
      </c>
      <c r="AK2873" s="201">
        <f>_xll.xlShmInterpRateFwd(curveName,AJ2873,,,AJ2874)</f>
        <v>1.4533316501014882E-2</v>
      </c>
    </row>
    <row r="2874" spans="35:37" ht="11.25" customHeight="1" x14ac:dyDescent="0.2">
      <c r="AI2874" s="198" t="s">
        <v>135</v>
      </c>
      <c r="AJ2874" s="156">
        <f>_xll.qlCalendarAdvance("TARGET",AJ2873,AI2874,"mf")</f>
        <v>55901</v>
      </c>
      <c r="AK2874" s="201">
        <f>_xll.xlShmInterpRateFwd(curveName,AJ2874,,,AJ2875)</f>
        <v>1.4528003054486545E-2</v>
      </c>
    </row>
    <row r="2875" spans="35:37" ht="11.25" customHeight="1" x14ac:dyDescent="0.2">
      <c r="AI2875" s="198" t="s">
        <v>135</v>
      </c>
      <c r="AJ2875" s="156">
        <f>_xll.qlCalendarAdvance("TARGET",AJ2874,AI2875,"mf")</f>
        <v>55908</v>
      </c>
      <c r="AK2875" s="201">
        <f>_xll.xlShmInterpRateFwd(curveName,AJ2875,,,AJ2876)</f>
        <v>1.4522673006097069E-2</v>
      </c>
    </row>
    <row r="2876" spans="35:37" ht="11.25" customHeight="1" x14ac:dyDescent="0.2">
      <c r="AI2876" s="198" t="s">
        <v>135</v>
      </c>
      <c r="AJ2876" s="156">
        <f>_xll.qlCalendarAdvance("TARGET",AJ2875,AI2876,"mf")</f>
        <v>55915</v>
      </c>
      <c r="AK2876" s="201">
        <f>_xll.xlShmInterpRateFwd(curveName,AJ2876,,,AJ2877)</f>
        <v>1.4517326338508855E-2</v>
      </c>
    </row>
    <row r="2877" spans="35:37" ht="11.25" customHeight="1" x14ac:dyDescent="0.2">
      <c r="AI2877" s="198" t="s">
        <v>135</v>
      </c>
      <c r="AJ2877" s="156">
        <f>_xll.qlCalendarAdvance("TARGET",AJ2876,AI2877,"mf")</f>
        <v>55922</v>
      </c>
      <c r="AK2877" s="201">
        <f>_xll.xlShmInterpRateFwd(curveName,AJ2877,,,AJ2878)</f>
        <v>1.4511963034407532E-2</v>
      </c>
    </row>
    <row r="2878" spans="35:37" ht="11.25" customHeight="1" x14ac:dyDescent="0.2">
      <c r="AI2878" s="198" t="s">
        <v>135</v>
      </c>
      <c r="AJ2878" s="156">
        <f>_xll.qlCalendarAdvance("TARGET",AJ2877,AI2878,"mf")</f>
        <v>55929</v>
      </c>
      <c r="AK2878" s="201">
        <f>_xll.xlShmInterpRateFwd(curveName,AJ2878,,,AJ2879)</f>
        <v>1.4506583076444014E-2</v>
      </c>
    </row>
    <row r="2879" spans="35:37" ht="11.25" customHeight="1" x14ac:dyDescent="0.2">
      <c r="AI2879" s="198" t="s">
        <v>135</v>
      </c>
      <c r="AJ2879" s="156">
        <f>_xll.qlCalendarAdvance("TARGET",AJ2878,AI2879,"mf")</f>
        <v>55936</v>
      </c>
      <c r="AK2879" s="201">
        <f>_xll.xlShmInterpRateFwd(curveName,AJ2879,,,AJ2880)</f>
        <v>1.4501186447309812E-2</v>
      </c>
    </row>
    <row r="2880" spans="35:37" ht="11.25" customHeight="1" x14ac:dyDescent="0.2">
      <c r="AI2880" s="198" t="s">
        <v>135</v>
      </c>
      <c r="AJ2880" s="156">
        <f>_xll.qlCalendarAdvance("TARGET",AJ2879,AI2880,"mf")</f>
        <v>55943</v>
      </c>
      <c r="AK2880" s="201">
        <f>_xll.xlShmInterpRateFwd(curveName,AJ2880,,,AJ2881)</f>
        <v>1.4495773129615386E-2</v>
      </c>
    </row>
    <row r="2881" spans="35:37" ht="11.25" customHeight="1" x14ac:dyDescent="0.2">
      <c r="AI2881" s="198" t="s">
        <v>135</v>
      </c>
      <c r="AJ2881" s="156">
        <f>_xll.qlCalendarAdvance("TARGET",AJ2880,AI2881,"mf")</f>
        <v>55950</v>
      </c>
      <c r="AK2881" s="201">
        <f>_xll.xlShmInterpRateFwd(curveName,AJ2881,,,AJ2882)</f>
        <v>1.4490343106110262E-2</v>
      </c>
    </row>
    <row r="2882" spans="35:37" ht="11.25" customHeight="1" x14ac:dyDescent="0.2">
      <c r="AI2882" s="198" t="s">
        <v>135</v>
      </c>
      <c r="AJ2882" s="156">
        <f>_xll.qlCalendarAdvance("TARGET",AJ2881,AI2882,"mf")</f>
        <v>55957</v>
      </c>
      <c r="AK2882" s="201">
        <f>_xll.xlShmInterpRateFwd(curveName,AJ2882,,,AJ2883)</f>
        <v>1.4484896357667325E-2</v>
      </c>
    </row>
    <row r="2883" spans="35:37" ht="11.25" customHeight="1" x14ac:dyDescent="0.2">
      <c r="AI2883" s="198" t="s">
        <v>135</v>
      </c>
      <c r="AJ2883" s="156">
        <f>_xll.qlCalendarAdvance("TARGET",AJ2882,AI2883,"mf")</f>
        <v>55964</v>
      </c>
      <c r="AK2883" s="201">
        <f>_xll.xlShmInterpRateFwd(curveName,AJ2883,,,AJ2884)</f>
        <v>1.4479431985834434E-2</v>
      </c>
    </row>
    <row r="2884" spans="35:37" ht="11.25" customHeight="1" x14ac:dyDescent="0.2">
      <c r="AI2884" s="198" t="s">
        <v>135</v>
      </c>
      <c r="AJ2884" s="156">
        <f>_xll.qlCalendarAdvance("TARGET",AJ2883,AI2884,"mf")</f>
        <v>55971</v>
      </c>
      <c r="AK2884" s="201">
        <f>_xll.xlShmInterpRateFwd(curveName,AJ2884,,,AJ2885)</f>
        <v>1.4473523346721787E-2</v>
      </c>
    </row>
    <row r="2885" spans="35:37" ht="11.25" customHeight="1" x14ac:dyDescent="0.2">
      <c r="AI2885" s="198" t="s">
        <v>135</v>
      </c>
      <c r="AJ2885" s="156">
        <f>_xll.qlCalendarAdvance("TARGET",AJ2884,AI2885,"mf")</f>
        <v>55982</v>
      </c>
      <c r="AK2885" s="201">
        <f>_xll.xlShmInterpRateFwd(curveName,AJ2885,,,AJ2886)</f>
        <v>1.4465288293172236E-2</v>
      </c>
    </row>
    <row r="2886" spans="35:37" ht="11.25" customHeight="1" x14ac:dyDescent="0.2">
      <c r="AI2886" s="198" t="s">
        <v>135</v>
      </c>
      <c r="AJ2886" s="156">
        <f>_xll.qlCalendarAdvance("TARGET",AJ2885,AI2886,"mf")</f>
        <v>55989</v>
      </c>
      <c r="AK2886" s="201">
        <f>_xll.xlShmInterpRateFwd(curveName,AJ2886,,,AJ2887)</f>
        <v>1.4459751573077493E-2</v>
      </c>
    </row>
    <row r="2887" spans="35:37" ht="11.25" customHeight="1" x14ac:dyDescent="0.2">
      <c r="AI2887" s="198" t="s">
        <v>135</v>
      </c>
      <c r="AJ2887" s="156">
        <f>_xll.qlCalendarAdvance("TARGET",AJ2886,AI2887,"mf")</f>
        <v>55996</v>
      </c>
      <c r="AK2887" s="201">
        <f>_xll.xlShmInterpRateFwd(curveName,AJ2887,,,AJ2888)</f>
        <v>1.4454194433726746E-2</v>
      </c>
    </row>
    <row r="2888" spans="35:37" ht="11.25" customHeight="1" x14ac:dyDescent="0.2">
      <c r="AI2888" s="198" t="s">
        <v>135</v>
      </c>
      <c r="AJ2888" s="156">
        <f>_xll.qlCalendarAdvance("TARGET",AJ2887,AI2888,"mf")</f>
        <v>56003</v>
      </c>
      <c r="AK2888" s="201">
        <f>_xll.xlShmInterpRateFwd(curveName,AJ2888,,,AJ2889)</f>
        <v>1.4448616850168542E-2</v>
      </c>
    </row>
    <row r="2889" spans="35:37" ht="11.25" customHeight="1" x14ac:dyDescent="0.2">
      <c r="AI2889" s="198" t="s">
        <v>135</v>
      </c>
      <c r="AJ2889" s="156">
        <f>_xll.qlCalendarAdvance("TARGET",AJ2888,AI2889,"mf")</f>
        <v>56010</v>
      </c>
      <c r="AK2889" s="201">
        <f>_xll.xlShmInterpRateFwd(curveName,AJ2889,,,AJ2890)</f>
        <v>1.4443018797463085E-2</v>
      </c>
    </row>
    <row r="2890" spans="35:37" ht="11.25" customHeight="1" x14ac:dyDescent="0.2">
      <c r="AI2890" s="198" t="s">
        <v>135</v>
      </c>
      <c r="AJ2890" s="156">
        <f>_xll.qlCalendarAdvance("TARGET",AJ2889,AI2890,"mf")</f>
        <v>56017</v>
      </c>
      <c r="AK2890" s="201">
        <f>_xll.xlShmInterpRateFwd(curveName,AJ2890,,,AJ2891)</f>
        <v>1.4437400250728571E-2</v>
      </c>
    </row>
    <row r="2891" spans="35:37" ht="11.25" customHeight="1" x14ac:dyDescent="0.2">
      <c r="AI2891" s="198" t="s">
        <v>135</v>
      </c>
      <c r="AJ2891" s="156">
        <f>_xll.qlCalendarAdvance("TARGET",AJ2890,AI2891,"mf")</f>
        <v>56024</v>
      </c>
      <c r="AK2891" s="201">
        <f>_xll.xlShmInterpRateFwd(curveName,AJ2891,,,AJ2892)</f>
        <v>1.4431761185019546E-2</v>
      </c>
    </row>
    <row r="2892" spans="35:37" ht="11.25" customHeight="1" x14ac:dyDescent="0.2">
      <c r="AI2892" s="198" t="s">
        <v>135</v>
      </c>
      <c r="AJ2892" s="156">
        <f>_xll.qlCalendarAdvance("TARGET",AJ2891,AI2892,"mf")</f>
        <v>56031</v>
      </c>
      <c r="AK2892" s="201">
        <f>_xll.xlShmInterpRateFwd(curveName,AJ2892,,,AJ2893)</f>
        <v>1.4426101575408004E-2</v>
      </c>
    </row>
    <row r="2893" spans="35:37" ht="11.25" customHeight="1" x14ac:dyDescent="0.2">
      <c r="AI2893" s="198" t="s">
        <v>135</v>
      </c>
      <c r="AJ2893" s="156">
        <f>_xll.qlCalendarAdvance("TARGET",AJ2892,AI2893,"mf")</f>
        <v>56038</v>
      </c>
      <c r="AK2893" s="201">
        <f>_xll.xlShmInterpRateFwd(curveName,AJ2893,,,AJ2894)</f>
        <v>1.4420421396971809E-2</v>
      </c>
    </row>
    <row r="2894" spans="35:37" ht="11.25" customHeight="1" x14ac:dyDescent="0.2">
      <c r="AI2894" s="198" t="s">
        <v>135</v>
      </c>
      <c r="AJ2894" s="156">
        <f>_xll.qlCalendarAdvance("TARGET",AJ2893,AI2894,"mf")</f>
        <v>56045</v>
      </c>
      <c r="AK2894" s="201">
        <f>_xll.xlShmInterpRateFwd(curveName,AJ2894,,,AJ2895)</f>
        <v>1.4414720624783089E-2</v>
      </c>
    </row>
    <row r="2895" spans="35:37" ht="11.25" customHeight="1" x14ac:dyDescent="0.2">
      <c r="AI2895" s="198" t="s">
        <v>135</v>
      </c>
      <c r="AJ2895" s="156">
        <f>_xll.qlCalendarAdvance("TARGET",AJ2894,AI2895,"mf")</f>
        <v>56052</v>
      </c>
      <c r="AK2895" s="201">
        <f>_xll.xlShmInterpRateFwd(curveName,AJ2895,,,AJ2896)</f>
        <v>1.4408999233919847E-2</v>
      </c>
    </row>
    <row r="2896" spans="35:37" ht="11.25" customHeight="1" x14ac:dyDescent="0.2">
      <c r="AI2896" s="198" t="s">
        <v>135</v>
      </c>
      <c r="AJ2896" s="156">
        <f>_xll.qlCalendarAdvance("TARGET",AJ2895,AI2896,"mf")</f>
        <v>56059</v>
      </c>
      <c r="AK2896" s="201">
        <f>_xll.xlShmInterpRateFwd(curveName,AJ2896,,,AJ2897)</f>
        <v>1.4403257199454364E-2</v>
      </c>
    </row>
    <row r="2897" spans="35:37" ht="11.25" customHeight="1" x14ac:dyDescent="0.2">
      <c r="AI2897" s="198" t="s">
        <v>135</v>
      </c>
      <c r="AJ2897" s="156">
        <f>_xll.qlCalendarAdvance("TARGET",AJ2896,AI2897,"mf")</f>
        <v>56066</v>
      </c>
      <c r="AK2897" s="201">
        <f>_xll.xlShmInterpRateFwd(curveName,AJ2897,,,AJ2898)</f>
        <v>1.4397494496464776E-2</v>
      </c>
    </row>
    <row r="2898" spans="35:37" ht="11.25" customHeight="1" x14ac:dyDescent="0.2">
      <c r="AI2898" s="198" t="s">
        <v>135</v>
      </c>
      <c r="AJ2898" s="156">
        <f>_xll.qlCalendarAdvance("TARGET",AJ2897,AI2898,"mf")</f>
        <v>56073</v>
      </c>
      <c r="AK2898" s="201">
        <f>_xll.xlShmInterpRateFwd(curveName,AJ2898,,,AJ2899)</f>
        <v>1.4391711100035088E-2</v>
      </c>
    </row>
    <row r="2899" spans="35:37" ht="11.25" customHeight="1" x14ac:dyDescent="0.2">
      <c r="AI2899" s="198" t="s">
        <v>135</v>
      </c>
      <c r="AJ2899" s="156">
        <f>_xll.qlCalendarAdvance("TARGET",AJ2898,AI2899,"mf")</f>
        <v>56080</v>
      </c>
      <c r="AK2899" s="201">
        <f>_xll.xlShmInterpRateFwd(curveName,AJ2899,,,AJ2900)</f>
        <v>1.4385906985214622E-2</v>
      </c>
    </row>
    <row r="2900" spans="35:37" ht="11.25" customHeight="1" x14ac:dyDescent="0.2">
      <c r="AI2900" s="198" t="s">
        <v>135</v>
      </c>
      <c r="AJ2900" s="156">
        <f>_xll.qlCalendarAdvance("TARGET",AJ2899,AI2900,"mf")</f>
        <v>56087</v>
      </c>
      <c r="AK2900" s="201">
        <f>_xll.xlShmInterpRateFwd(curveName,AJ2900,,,AJ2901)</f>
        <v>1.4380082127116485E-2</v>
      </c>
    </row>
    <row r="2901" spans="35:37" ht="11.25" customHeight="1" x14ac:dyDescent="0.2">
      <c r="AI2901" s="198" t="s">
        <v>135</v>
      </c>
      <c r="AJ2901" s="156">
        <f>_xll.qlCalendarAdvance("TARGET",AJ2900,AI2901,"mf")</f>
        <v>56094</v>
      </c>
      <c r="AK2901" s="201">
        <f>_xll.xlShmInterpRateFwd(curveName,AJ2901,,,AJ2902)</f>
        <v>1.4374236500784354E-2</v>
      </c>
    </row>
    <row r="2902" spans="35:37" ht="11.25" customHeight="1" x14ac:dyDescent="0.2">
      <c r="AI2902" s="198" t="s">
        <v>135</v>
      </c>
      <c r="AJ2902" s="156">
        <f>_xll.qlCalendarAdvance("TARGET",AJ2901,AI2902,"mf")</f>
        <v>56101</v>
      </c>
      <c r="AK2902" s="201">
        <f>_xll.xlShmInterpRateFwd(curveName,AJ2902,,,AJ2903)</f>
        <v>1.4368370081296719E-2</v>
      </c>
    </row>
    <row r="2903" spans="35:37" ht="11.25" customHeight="1" x14ac:dyDescent="0.2">
      <c r="AI2903" s="198" t="s">
        <v>135</v>
      </c>
      <c r="AJ2903" s="156">
        <f>_xll.qlCalendarAdvance("TARGET",AJ2902,AI2903,"mf")</f>
        <v>56108</v>
      </c>
      <c r="AK2903" s="201">
        <f>_xll.xlShmInterpRateFwd(curveName,AJ2903,,,AJ2904)</f>
        <v>1.4362482843761123E-2</v>
      </c>
    </row>
    <row r="2904" spans="35:37" ht="11.25" customHeight="1" x14ac:dyDescent="0.2">
      <c r="AI2904" s="198" t="s">
        <v>135</v>
      </c>
      <c r="AJ2904" s="156">
        <f>_xll.qlCalendarAdvance("TARGET",AJ2903,AI2904,"mf")</f>
        <v>56115</v>
      </c>
      <c r="AK2904" s="201">
        <f>_xll.xlShmInterpRateFwd(curveName,AJ2904,,,AJ2905)</f>
        <v>1.4356574763192484E-2</v>
      </c>
    </row>
    <row r="2905" spans="35:37" ht="11.25" customHeight="1" x14ac:dyDescent="0.2">
      <c r="AI2905" s="198" t="s">
        <v>135</v>
      </c>
      <c r="AJ2905" s="156">
        <f>_xll.qlCalendarAdvance("TARGET",AJ2904,AI2905,"mf")</f>
        <v>56122</v>
      </c>
      <c r="AK2905" s="201">
        <f>_xll.xlShmInterpRateFwd(curveName,AJ2905,,,AJ2906)</f>
        <v>1.4350645814733238E-2</v>
      </c>
    </row>
    <row r="2906" spans="35:37" ht="11.25" customHeight="1" x14ac:dyDescent="0.2">
      <c r="AI2906" s="198" t="s">
        <v>135</v>
      </c>
      <c r="AJ2906" s="156">
        <f>_xll.qlCalendarAdvance("TARGET",AJ2905,AI2906,"mf")</f>
        <v>56129</v>
      </c>
      <c r="AK2906" s="201">
        <f>_xll.xlShmInterpRateFwd(curveName,AJ2906,,,AJ2907)</f>
        <v>1.4344695973433208E-2</v>
      </c>
    </row>
    <row r="2907" spans="35:37" ht="11.25" customHeight="1" x14ac:dyDescent="0.2">
      <c r="AI2907" s="198" t="s">
        <v>135</v>
      </c>
      <c r="AJ2907" s="156">
        <f>_xll.qlCalendarAdvance("TARGET",AJ2906,AI2907,"mf")</f>
        <v>56136</v>
      </c>
      <c r="AK2907" s="201">
        <f>_xll.xlShmInterpRateFwd(curveName,AJ2907,,,AJ2908)</f>
        <v>1.4338725214324919E-2</v>
      </c>
    </row>
    <row r="2908" spans="35:37" ht="11.25" customHeight="1" x14ac:dyDescent="0.2">
      <c r="AI2908" s="198" t="s">
        <v>135</v>
      </c>
      <c r="AJ2908" s="156">
        <f>_xll.qlCalendarAdvance("TARGET",AJ2907,AI2908,"mf")</f>
        <v>56143</v>
      </c>
      <c r="AK2908" s="201">
        <f>_xll.xlShmInterpRateFwd(curveName,AJ2908,,,AJ2909)</f>
        <v>1.4332733512562605E-2</v>
      </c>
    </row>
    <row r="2909" spans="35:37" ht="11.25" customHeight="1" x14ac:dyDescent="0.2">
      <c r="AI2909" s="198" t="s">
        <v>135</v>
      </c>
      <c r="AJ2909" s="156">
        <f>_xll.qlCalendarAdvance("TARGET",AJ2908,AI2909,"mf")</f>
        <v>56150</v>
      </c>
      <c r="AK2909" s="201">
        <f>_xll.xlShmInterpRateFwd(curveName,AJ2909,,,AJ2910)</f>
        <v>1.4326720843149976E-2</v>
      </c>
    </row>
    <row r="2910" spans="35:37" ht="11.25" customHeight="1" x14ac:dyDescent="0.2">
      <c r="AI2910" s="198" t="s">
        <v>135</v>
      </c>
      <c r="AJ2910" s="156">
        <f>_xll.qlCalendarAdvance("TARGET",AJ2909,AI2910,"mf")</f>
        <v>56157</v>
      </c>
      <c r="AK2910" s="201">
        <f>_xll.xlShmInterpRateFwd(curveName,AJ2910,,,AJ2911)</f>
        <v>1.4320687181218237E-2</v>
      </c>
    </row>
    <row r="2911" spans="35:37" ht="11.25" customHeight="1" x14ac:dyDescent="0.2">
      <c r="AI2911" s="198" t="s">
        <v>135</v>
      </c>
      <c r="AJ2911" s="156">
        <f>_xll.qlCalendarAdvance("TARGET",AJ2910,AI2911,"mf")</f>
        <v>56164</v>
      </c>
      <c r="AK2911" s="201">
        <f>_xll.xlShmInterpRateFwd(curveName,AJ2911,,,AJ2912)</f>
        <v>1.4314632501811796E-2</v>
      </c>
    </row>
    <row r="2912" spans="35:37" ht="11.25" customHeight="1" x14ac:dyDescent="0.2">
      <c r="AI2912" s="198" t="s">
        <v>135</v>
      </c>
      <c r="AJ2912" s="156">
        <f>_xll.qlCalendarAdvance("TARGET",AJ2911,AI2912,"mf")</f>
        <v>56171</v>
      </c>
      <c r="AK2912" s="201">
        <f>_xll.xlShmInterpRateFwd(curveName,AJ2912,,,AJ2913)</f>
        <v>1.4308556780009874E-2</v>
      </c>
    </row>
    <row r="2913" spans="35:37" ht="11.25" customHeight="1" x14ac:dyDescent="0.2">
      <c r="AI2913" s="198" t="s">
        <v>135</v>
      </c>
      <c r="AJ2913" s="156">
        <f>_xll.qlCalendarAdvance("TARGET",AJ2912,AI2913,"mf")</f>
        <v>56178</v>
      </c>
      <c r="AK2913" s="201">
        <f>_xll.xlShmInterpRateFwd(curveName,AJ2913,,,AJ2914)</f>
        <v>1.430245999089178E-2</v>
      </c>
    </row>
    <row r="2914" spans="35:37" ht="11.25" customHeight="1" x14ac:dyDescent="0.2">
      <c r="AI2914" s="198" t="s">
        <v>135</v>
      </c>
      <c r="AJ2914" s="156">
        <f>_xll.qlCalendarAdvance("TARGET",AJ2913,AI2914,"mf")</f>
        <v>56185</v>
      </c>
      <c r="AK2914" s="201">
        <f>_xll.xlShmInterpRateFwd(curveName,AJ2914,,,AJ2915)</f>
        <v>1.4296342109542684E-2</v>
      </c>
    </row>
    <row r="2915" spans="35:37" ht="11.25" customHeight="1" x14ac:dyDescent="0.2">
      <c r="AI2915" s="198" t="s">
        <v>135</v>
      </c>
      <c r="AJ2915" s="156">
        <f>_xll.qlCalendarAdvance("TARGET",AJ2914,AI2915,"mf")</f>
        <v>56192</v>
      </c>
      <c r="AK2915" s="201">
        <f>_xll.xlShmInterpRateFwd(curveName,AJ2915,,,AJ2916)</f>
        <v>1.4290203111007279E-2</v>
      </c>
    </row>
    <row r="2916" spans="35:37" ht="11.25" customHeight="1" x14ac:dyDescent="0.2">
      <c r="AI2916" s="198" t="s">
        <v>135</v>
      </c>
      <c r="AJ2916" s="156">
        <f>_xll.qlCalendarAdvance("TARGET",AJ2915,AI2916,"mf")</f>
        <v>56199</v>
      </c>
      <c r="AK2916" s="201">
        <f>_xll.xlShmInterpRateFwd(curveName,AJ2916,,,AJ2917)</f>
        <v>1.4284042970411434E-2</v>
      </c>
    </row>
    <row r="2917" spans="35:37" ht="11.25" customHeight="1" x14ac:dyDescent="0.2">
      <c r="AI2917" s="198" t="s">
        <v>135</v>
      </c>
      <c r="AJ2917" s="156">
        <f>_xll.qlCalendarAdvance("TARGET",AJ2916,AI2917,"mf")</f>
        <v>56206</v>
      </c>
      <c r="AK2917" s="201">
        <f>_xll.xlShmInterpRateFwd(curveName,AJ2917,,,AJ2918)</f>
        <v>1.4277861662788409E-2</v>
      </c>
    </row>
    <row r="2918" spans="35:37" ht="11.25" customHeight="1" x14ac:dyDescent="0.2">
      <c r="AI2918" s="198" t="s">
        <v>135</v>
      </c>
      <c r="AJ2918" s="156">
        <f>_xll.qlCalendarAdvance("TARGET",AJ2917,AI2918,"mf")</f>
        <v>56213</v>
      </c>
      <c r="AK2918" s="201">
        <f>_xll.xlShmInterpRateFwd(curveName,AJ2918,,,AJ2919)</f>
        <v>1.4271659163229464E-2</v>
      </c>
    </row>
    <row r="2919" spans="35:37" ht="11.25" customHeight="1" x14ac:dyDescent="0.2">
      <c r="AI2919" s="198" t="s">
        <v>135</v>
      </c>
      <c r="AJ2919" s="156">
        <f>_xll.qlCalendarAdvance("TARGET",AJ2918,AI2919,"mf")</f>
        <v>56220</v>
      </c>
      <c r="AK2919" s="201">
        <f>_xll.xlShmInterpRateFwd(curveName,AJ2919,,,AJ2920)</f>
        <v>1.4265435446814356E-2</v>
      </c>
    </row>
    <row r="2920" spans="35:37" ht="11.25" customHeight="1" x14ac:dyDescent="0.2">
      <c r="AI2920" s="198" t="s">
        <v>135</v>
      </c>
      <c r="AJ2920" s="156">
        <f>_xll.qlCalendarAdvance("TARGET",AJ2919,AI2920,"mf")</f>
        <v>56227</v>
      </c>
      <c r="AK2920" s="201">
        <f>_xll.xlShmInterpRateFwd(curveName,AJ2920,,,AJ2921)</f>
        <v>1.4259190488605532E-2</v>
      </c>
    </row>
    <row r="2921" spans="35:37" ht="11.25" customHeight="1" x14ac:dyDescent="0.2">
      <c r="AI2921" s="198" t="s">
        <v>135</v>
      </c>
      <c r="AJ2921" s="156">
        <f>_xll.qlCalendarAdvance("TARGET",AJ2920,AI2921,"mf")</f>
        <v>56234</v>
      </c>
      <c r="AK2921" s="201">
        <f>_xll.xlShmInterpRateFwd(curveName,AJ2921,,,AJ2922)</f>
        <v>1.4252924263700272E-2</v>
      </c>
    </row>
    <row r="2922" spans="35:37" ht="11.25" customHeight="1" x14ac:dyDescent="0.2">
      <c r="AI2922" s="198" t="s">
        <v>135</v>
      </c>
      <c r="AJ2922" s="156">
        <f>_xll.qlCalendarAdvance("TARGET",AJ2921,AI2922,"mf")</f>
        <v>56241</v>
      </c>
      <c r="AK2922" s="201">
        <f>_xll.xlShmInterpRateFwd(curveName,AJ2922,,,AJ2923)</f>
        <v>1.4246636747166972E-2</v>
      </c>
    </row>
    <row r="2923" spans="35:37" ht="11.25" customHeight="1" x14ac:dyDescent="0.2">
      <c r="AI2923" s="198" t="s">
        <v>135</v>
      </c>
      <c r="AJ2923" s="156">
        <f>_xll.qlCalendarAdvance("TARGET",AJ2922,AI2923,"mf")</f>
        <v>56248</v>
      </c>
      <c r="AK2923" s="201">
        <f>_xll.xlShmInterpRateFwd(curveName,AJ2923,,,AJ2924)</f>
        <v>1.4240327914062517E-2</v>
      </c>
    </row>
    <row r="2924" spans="35:37" ht="11.25" customHeight="1" x14ac:dyDescent="0.2">
      <c r="AI2924" s="198" t="s">
        <v>135</v>
      </c>
      <c r="AJ2924" s="156">
        <f>_xll.qlCalendarAdvance("TARGET",AJ2923,AI2924,"mf")</f>
        <v>56255</v>
      </c>
      <c r="AK2924" s="201">
        <f>_xll.xlShmInterpRateFwd(curveName,AJ2924,,,AJ2925)</f>
        <v>1.4233997739496001E-2</v>
      </c>
    </row>
    <row r="2925" spans="35:37" ht="11.25" customHeight="1" x14ac:dyDescent="0.2">
      <c r="AI2925" s="198" t="s">
        <v>135</v>
      </c>
      <c r="AJ2925" s="156">
        <f>_xll.qlCalendarAdvance("TARGET",AJ2924,AI2925,"mf")</f>
        <v>56262</v>
      </c>
      <c r="AK2925" s="201">
        <f>_xll.xlShmInterpRateFwd(curveName,AJ2925,,,AJ2926)</f>
        <v>1.4227646198507086E-2</v>
      </c>
    </row>
    <row r="2926" spans="35:37" ht="11.25" customHeight="1" x14ac:dyDescent="0.2">
      <c r="AI2926" s="198" t="s">
        <v>135</v>
      </c>
      <c r="AJ2926" s="156">
        <f>_xll.qlCalendarAdvance("TARGET",AJ2925,AI2926,"mf")</f>
        <v>56269</v>
      </c>
      <c r="AK2926" s="201">
        <f>_xll.xlShmInterpRateFwd(curveName,AJ2926,,,AJ2927)</f>
        <v>1.4221273266199222E-2</v>
      </c>
    </row>
    <row r="2927" spans="35:37" ht="11.25" customHeight="1" x14ac:dyDescent="0.2">
      <c r="AI2927" s="198" t="s">
        <v>135</v>
      </c>
      <c r="AJ2927" s="156">
        <f>_xll.qlCalendarAdvance("TARGET",AJ2926,AI2927,"mf")</f>
        <v>56276</v>
      </c>
      <c r="AK2927" s="201">
        <f>_xll.xlShmInterpRateFwd(curveName,AJ2927,,,AJ2928)</f>
        <v>1.4214878917646983E-2</v>
      </c>
    </row>
    <row r="2928" spans="35:37" ht="11.25" customHeight="1" x14ac:dyDescent="0.2">
      <c r="AI2928" s="198" t="s">
        <v>135</v>
      </c>
      <c r="AJ2928" s="156">
        <f>_xll.qlCalendarAdvance("TARGET",AJ2927,AI2928,"mf")</f>
        <v>56283</v>
      </c>
      <c r="AK2928" s="201">
        <f>_xll.xlShmInterpRateFwd(curveName,AJ2928,,,AJ2929)</f>
        <v>1.4208463127925015E-2</v>
      </c>
    </row>
    <row r="2929" spans="35:37" ht="11.25" customHeight="1" x14ac:dyDescent="0.2">
      <c r="AI2929" s="198" t="s">
        <v>135</v>
      </c>
      <c r="AJ2929" s="156">
        <f>_xll.qlCalendarAdvance("TARGET",AJ2928,AI2929,"mf")</f>
        <v>56290</v>
      </c>
      <c r="AK2929" s="201">
        <f>_xll.xlShmInterpRateFwd(curveName,AJ2929,,,AJ2930)</f>
        <v>1.4202025872079081E-2</v>
      </c>
    </row>
    <row r="2930" spans="35:37" ht="11.25" customHeight="1" x14ac:dyDescent="0.2">
      <c r="AI2930" s="198" t="s">
        <v>135</v>
      </c>
      <c r="AJ2930" s="156">
        <f>_xll.qlCalendarAdvance("TARGET",AJ2929,AI2930,"mf")</f>
        <v>56297</v>
      </c>
      <c r="AK2930" s="201">
        <f>_xll.xlShmInterpRateFwd(curveName,AJ2930,,,AJ2931)</f>
        <v>1.4195567125236112E-2</v>
      </c>
    </row>
    <row r="2931" spans="35:37" ht="11.25" customHeight="1" x14ac:dyDescent="0.2">
      <c r="AI2931" s="198" t="s">
        <v>135</v>
      </c>
      <c r="AJ2931" s="156">
        <f>_xll.qlCalendarAdvance("TARGET",AJ2930,AI2931,"mf")</f>
        <v>56304</v>
      </c>
      <c r="AK2931" s="201">
        <f>_xll.xlShmInterpRateFwd(curveName,AJ2931,,,AJ2932)</f>
        <v>1.4189086862442031E-2</v>
      </c>
    </row>
    <row r="2932" spans="35:37" ht="11.25" customHeight="1" x14ac:dyDescent="0.2">
      <c r="AI2932" s="198" t="s">
        <v>135</v>
      </c>
      <c r="AJ2932" s="156">
        <f>_xll.qlCalendarAdvance("TARGET",AJ2931,AI2932,"mf")</f>
        <v>56311</v>
      </c>
      <c r="AK2932" s="201">
        <f>_xll.xlShmInterpRateFwd(curveName,AJ2932,,,AJ2933)</f>
        <v>1.4182585058771787E-2</v>
      </c>
    </row>
    <row r="2933" spans="35:37" ht="11.25" customHeight="1" x14ac:dyDescent="0.2">
      <c r="AI2933" s="198" t="s">
        <v>135</v>
      </c>
      <c r="AJ2933" s="156">
        <f>_xll.qlCalendarAdvance("TARGET",AJ2932,AI2933,"mf")</f>
        <v>56318</v>
      </c>
      <c r="AK2933" s="201">
        <f>_xll.xlShmInterpRateFwd(curveName,AJ2933,,,AJ2934)</f>
        <v>1.4176061689323593E-2</v>
      </c>
    </row>
    <row r="2934" spans="35:37" ht="11.25" customHeight="1" x14ac:dyDescent="0.2">
      <c r="AI2934" s="198" t="s">
        <v>135</v>
      </c>
      <c r="AJ2934" s="156">
        <f>_xll.qlCalendarAdvance("TARGET",AJ2933,AI2934,"mf")</f>
        <v>56325</v>
      </c>
      <c r="AK2934" s="201">
        <f>_xll.xlShmInterpRateFwd(curveName,AJ2934,,,AJ2935)</f>
        <v>1.4169516626929229E-2</v>
      </c>
    </row>
    <row r="2935" spans="35:37" ht="11.25" customHeight="1" x14ac:dyDescent="0.2">
      <c r="AI2935" s="198" t="s">
        <v>135</v>
      </c>
      <c r="AJ2935" s="156">
        <f>_xll.qlCalendarAdvance("TARGET",AJ2934,AI2935,"mf")</f>
        <v>56332</v>
      </c>
      <c r="AK2935" s="201">
        <f>_xll.xlShmInterpRateFwd(curveName,AJ2935,,,AJ2936)</f>
        <v>1.4162948128574524E-2</v>
      </c>
    </row>
    <row r="2936" spans="35:37" ht="11.25" customHeight="1" x14ac:dyDescent="0.2">
      <c r="AI2936" s="198" t="s">
        <v>135</v>
      </c>
      <c r="AJ2936" s="156">
        <f>_xll.qlCalendarAdvance("TARGET",AJ2935,AI2936,"mf")</f>
        <v>56339</v>
      </c>
      <c r="AK2936" s="201">
        <f>_xll.xlShmInterpRateFwd(curveName,AJ2936,,,AJ2937)</f>
        <v>1.4156354739372518E-2</v>
      </c>
    </row>
    <row r="2937" spans="35:37" ht="11.25" customHeight="1" x14ac:dyDescent="0.2">
      <c r="AI2937" s="198" t="s">
        <v>135</v>
      </c>
      <c r="AJ2937" s="156">
        <f>_xll.qlCalendarAdvance("TARGET",AJ2936,AI2937,"mf")</f>
        <v>56346</v>
      </c>
      <c r="AK2937" s="201">
        <f>_xll.xlShmInterpRateFwd(curveName,AJ2937,,,AJ2938)</f>
        <v>1.4149736384489971E-2</v>
      </c>
    </row>
    <row r="2938" spans="35:37" ht="11.25" customHeight="1" x14ac:dyDescent="0.2">
      <c r="AI2938" s="198" t="s">
        <v>135</v>
      </c>
      <c r="AJ2938" s="156">
        <f>_xll.qlCalendarAdvance("TARGET",AJ2937,AI2938,"mf")</f>
        <v>56353</v>
      </c>
      <c r="AK2938" s="201">
        <f>_xll.xlShmInterpRateFwd(curveName,AJ2938,,,AJ2939)</f>
        <v>1.4143093032193271E-2</v>
      </c>
    </row>
    <row r="2939" spans="35:37" ht="11.25" customHeight="1" x14ac:dyDescent="0.2">
      <c r="AI2939" s="198" t="s">
        <v>135</v>
      </c>
      <c r="AJ2939" s="156">
        <f>_xll.qlCalendarAdvance("TARGET",AJ2938,AI2939,"mf")</f>
        <v>56360</v>
      </c>
      <c r="AK2939" s="201">
        <f>_xll.xlShmInterpRateFwd(curveName,AJ2939,,,AJ2940)</f>
        <v>1.4136424650789448E-2</v>
      </c>
    </row>
    <row r="2940" spans="35:37" ht="11.25" customHeight="1" x14ac:dyDescent="0.2">
      <c r="AI2940" s="198" t="s">
        <v>135</v>
      </c>
      <c r="AJ2940" s="156">
        <f>_xll.qlCalendarAdvance("TARGET",AJ2939,AI2940,"mf")</f>
        <v>56367</v>
      </c>
      <c r="AK2940" s="201">
        <f>_xll.xlShmInterpRateFwd(curveName,AJ2940,,,AJ2941)</f>
        <v>1.4129731208516129E-2</v>
      </c>
    </row>
    <row r="2941" spans="35:37" ht="11.25" customHeight="1" x14ac:dyDescent="0.2">
      <c r="AI2941" s="198" t="s">
        <v>135</v>
      </c>
      <c r="AJ2941" s="156">
        <f>_xll.qlCalendarAdvance("TARGET",AJ2940,AI2941,"mf")</f>
        <v>56374</v>
      </c>
      <c r="AK2941" s="201">
        <f>_xll.xlShmInterpRateFwd(curveName,AJ2941,,,AJ2942)</f>
        <v>1.4123012673634226E-2</v>
      </c>
    </row>
    <row r="2942" spans="35:37" ht="11.25" customHeight="1" x14ac:dyDescent="0.2">
      <c r="AI2942" s="198" t="s">
        <v>135</v>
      </c>
      <c r="AJ2942" s="156">
        <f>_xll.qlCalendarAdvance("TARGET",AJ2941,AI2942,"mf")</f>
        <v>56381</v>
      </c>
      <c r="AK2942" s="201">
        <f>_xll.xlShmInterpRateFwd(curveName,AJ2942,,,AJ2943)</f>
        <v>1.4116269014451075E-2</v>
      </c>
    </row>
    <row r="2943" spans="35:37" ht="11.25" customHeight="1" x14ac:dyDescent="0.2">
      <c r="AI2943" s="198" t="s">
        <v>135</v>
      </c>
      <c r="AJ2943" s="156">
        <f>_xll.qlCalendarAdvance("TARGET",AJ2942,AI2943,"mf")</f>
        <v>56388</v>
      </c>
      <c r="AK2943" s="201">
        <f>_xll.xlShmInterpRateFwd(curveName,AJ2943,,,AJ2944)</f>
        <v>1.4109500199216215E-2</v>
      </c>
    </row>
    <row r="2944" spans="35:37" ht="11.25" customHeight="1" x14ac:dyDescent="0.2">
      <c r="AI2944" s="198" t="s">
        <v>135</v>
      </c>
      <c r="AJ2944" s="156">
        <f>_xll.qlCalendarAdvance("TARGET",AJ2943,AI2944,"mf")</f>
        <v>56395</v>
      </c>
      <c r="AK2944" s="201">
        <f>_xll.xlShmInterpRateFwd(curveName,AJ2944,,,AJ2945)</f>
        <v>1.4102706196208237E-2</v>
      </c>
    </row>
    <row r="2945" spans="35:37" ht="11.25" customHeight="1" x14ac:dyDescent="0.2">
      <c r="AI2945" s="198" t="s">
        <v>135</v>
      </c>
      <c r="AJ2945" s="156">
        <f>_xll.qlCalendarAdvance("TARGET",AJ2944,AI2945,"mf")</f>
        <v>56402</v>
      </c>
      <c r="AK2945" s="201">
        <f>_xll.xlShmInterpRateFwd(curveName,AJ2945,,,AJ2946)</f>
        <v>1.4095886973694259E-2</v>
      </c>
    </row>
    <row r="2946" spans="35:37" ht="11.25" customHeight="1" x14ac:dyDescent="0.2">
      <c r="AI2946" s="198" t="s">
        <v>135</v>
      </c>
      <c r="AJ2946" s="156">
        <f>_xll.qlCalendarAdvance("TARGET",AJ2945,AI2946,"mf")</f>
        <v>56409</v>
      </c>
      <c r="AK2946" s="201">
        <f>_xll.xlShmInterpRateFwd(curveName,AJ2946,,,AJ2947)</f>
        <v>1.4089042499970471E-2</v>
      </c>
    </row>
    <row r="2947" spans="35:37" ht="11.25" customHeight="1" x14ac:dyDescent="0.2">
      <c r="AI2947" s="198" t="s">
        <v>135</v>
      </c>
      <c r="AJ2947" s="156">
        <f>_xll.qlCalendarAdvance("TARGET",AJ2946,AI2947,"mf")</f>
        <v>56416</v>
      </c>
      <c r="AK2947" s="201">
        <f>_xll.xlShmInterpRateFwd(curveName,AJ2947,,,AJ2948)</f>
        <v>1.4082172743252068E-2</v>
      </c>
    </row>
    <row r="2948" spans="35:37" ht="11.25" customHeight="1" x14ac:dyDescent="0.2">
      <c r="AI2948" s="198" t="s">
        <v>135</v>
      </c>
      <c r="AJ2948" s="156">
        <f>_xll.qlCalendarAdvance("TARGET",AJ2947,AI2948,"mf")</f>
        <v>56423</v>
      </c>
      <c r="AK2948" s="201">
        <f>_xll.xlShmInterpRateFwd(curveName,AJ2948,,,AJ2949)</f>
        <v>1.4075277671864415E-2</v>
      </c>
    </row>
    <row r="2949" spans="35:37" ht="11.25" customHeight="1" x14ac:dyDescent="0.2">
      <c r="AI2949" s="198" t="s">
        <v>135</v>
      </c>
      <c r="AJ2949" s="156">
        <f>_xll.qlCalendarAdvance("TARGET",AJ2948,AI2949,"mf")</f>
        <v>56430</v>
      </c>
      <c r="AK2949" s="201">
        <f>_xll.xlShmInterpRateFwd(curveName,AJ2949,,,AJ2950)</f>
        <v>1.4068357254069261E-2</v>
      </c>
    </row>
    <row r="2950" spans="35:37" ht="11.25" customHeight="1" x14ac:dyDescent="0.2">
      <c r="AI2950" s="198" t="s">
        <v>135</v>
      </c>
      <c r="AJ2950" s="156">
        <f>_xll.qlCalendarAdvance("TARGET",AJ2949,AI2950,"mf")</f>
        <v>56437</v>
      </c>
      <c r="AK2950" s="201">
        <f>_xll.xlShmInterpRateFwd(curveName,AJ2950,,,AJ2951)</f>
        <v>1.4061411458116884E-2</v>
      </c>
    </row>
    <row r="2951" spans="35:37" ht="11.25" customHeight="1" x14ac:dyDescent="0.2">
      <c r="AI2951" s="198" t="s">
        <v>135</v>
      </c>
      <c r="AJ2951" s="156">
        <f>_xll.qlCalendarAdvance("TARGET",AJ2950,AI2951,"mf")</f>
        <v>56444</v>
      </c>
      <c r="AK2951" s="201">
        <f>_xll.xlShmInterpRateFwd(curveName,AJ2951,,,AJ2952)</f>
        <v>1.405444025231559E-2</v>
      </c>
    </row>
    <row r="2952" spans="35:37" ht="11.25" customHeight="1" x14ac:dyDescent="0.2">
      <c r="AI2952" s="198" t="s">
        <v>135</v>
      </c>
      <c r="AJ2952" s="156">
        <f>_xll.qlCalendarAdvance("TARGET",AJ2951,AI2952,"mf")</f>
        <v>56451</v>
      </c>
      <c r="AK2952" s="201">
        <f>_xll.xlShmInterpRateFwd(curveName,AJ2952,,,AJ2953)</f>
        <v>1.4047443604892703E-2</v>
      </c>
    </row>
    <row r="2953" spans="35:37" ht="11.25" customHeight="1" x14ac:dyDescent="0.2">
      <c r="AI2953" s="198" t="s">
        <v>135</v>
      </c>
      <c r="AJ2953" s="156">
        <f>_xll.qlCalendarAdvance("TARGET",AJ2952,AI2953,"mf")</f>
        <v>56458</v>
      </c>
      <c r="AK2953" s="201">
        <f>_xll.xlShmInterpRateFwd(curveName,AJ2953,,,AJ2954)</f>
        <v>1.4040421484156742E-2</v>
      </c>
    </row>
    <row r="2954" spans="35:37" ht="11.25" customHeight="1" x14ac:dyDescent="0.2">
      <c r="AI2954" s="198" t="s">
        <v>135</v>
      </c>
      <c r="AJ2954" s="156">
        <f>_xll.qlCalendarAdvance("TARGET",AJ2953,AI2954,"mf")</f>
        <v>56465</v>
      </c>
      <c r="AK2954" s="201">
        <f>_xll.xlShmInterpRateFwd(curveName,AJ2954,,,AJ2955)</f>
        <v>1.4033373858358421E-2</v>
      </c>
    </row>
    <row r="2955" spans="35:37" ht="11.25" customHeight="1" x14ac:dyDescent="0.2">
      <c r="AI2955" s="198" t="s">
        <v>135</v>
      </c>
      <c r="AJ2955" s="156">
        <f>_xll.qlCalendarAdvance("TARGET",AJ2954,AI2955,"mf")</f>
        <v>56472</v>
      </c>
      <c r="AK2955" s="201">
        <f>_xll.xlShmInterpRateFwd(curveName,AJ2955,,,AJ2956)</f>
        <v>1.4026300695794892E-2</v>
      </c>
    </row>
    <row r="2956" spans="35:37" ht="11.25" customHeight="1" x14ac:dyDescent="0.2">
      <c r="AI2956" s="198" t="s">
        <v>135</v>
      </c>
      <c r="AJ2956" s="156">
        <f>_xll.qlCalendarAdvance("TARGET",AJ2955,AI2956,"mf")</f>
        <v>56479</v>
      </c>
      <c r="AK2956" s="201">
        <f>_xll.xlShmInterpRateFwd(curveName,AJ2956,,,AJ2957)</f>
        <v>1.4019201964711292E-2</v>
      </c>
    </row>
    <row r="2957" spans="35:37" ht="11.25" customHeight="1" x14ac:dyDescent="0.2">
      <c r="AI2957" s="198" t="s">
        <v>135</v>
      </c>
      <c r="AJ2957" s="156">
        <f>_xll.qlCalendarAdvance("TARGET",AJ2956,AI2957,"mf")</f>
        <v>56486</v>
      </c>
      <c r="AK2957" s="201">
        <f>_xll.xlShmInterpRateFwd(curveName,AJ2957,,,AJ2958)</f>
        <v>1.4012077633387621E-2</v>
      </c>
    </row>
    <row r="2958" spans="35:37" ht="11.25" customHeight="1" x14ac:dyDescent="0.2">
      <c r="AI2958" s="198" t="s">
        <v>135</v>
      </c>
      <c r="AJ2958" s="156">
        <f>_xll.qlCalendarAdvance("TARGET",AJ2957,AI2958,"mf")</f>
        <v>56493</v>
      </c>
      <c r="AK2958" s="201">
        <f>_xll.xlShmInterpRateFwd(curveName,AJ2958,,,AJ2959)</f>
        <v>1.4004927670103987E-2</v>
      </c>
    </row>
    <row r="2959" spans="35:37" ht="11.25" customHeight="1" x14ac:dyDescent="0.2">
      <c r="AI2959" s="198" t="s">
        <v>135</v>
      </c>
      <c r="AJ2959" s="156">
        <f>_xll.qlCalendarAdvance("TARGET",AJ2958,AI2959,"mf")</f>
        <v>56500</v>
      </c>
      <c r="AK2959" s="201">
        <f>_xll.xlShmInterpRateFwd(curveName,AJ2959,,,AJ2960)</f>
        <v>1.3997752043146398E-2</v>
      </c>
    </row>
    <row r="2960" spans="35:37" ht="11.25" customHeight="1" x14ac:dyDescent="0.2">
      <c r="AI2960" s="198" t="s">
        <v>135</v>
      </c>
      <c r="AJ2960" s="156">
        <f>_xll.qlCalendarAdvance("TARGET",AJ2959,AI2960,"mf")</f>
        <v>56507</v>
      </c>
      <c r="AK2960" s="201">
        <f>_xll.xlShmInterpRateFwd(curveName,AJ2960,,,AJ2961)</f>
        <v>1.399055072074885E-2</v>
      </c>
    </row>
    <row r="2961" spans="35:37" ht="11.25" customHeight="1" x14ac:dyDescent="0.2">
      <c r="AI2961" s="198" t="s">
        <v>135</v>
      </c>
      <c r="AJ2961" s="156">
        <f>_xll.qlCalendarAdvance("TARGET",AJ2960,AI2961,"mf")</f>
        <v>56514</v>
      </c>
      <c r="AK2961" s="201">
        <f>_xll.xlShmInterpRateFwd(curveName,AJ2961,,,AJ2962)</f>
        <v>1.3983323671214949E-2</v>
      </c>
    </row>
    <row r="2962" spans="35:37" ht="11.25" customHeight="1" x14ac:dyDescent="0.2">
      <c r="AI2962" s="198" t="s">
        <v>135</v>
      </c>
      <c r="AJ2962" s="156">
        <f>_xll.qlCalendarAdvance("TARGET",AJ2961,AI2962,"mf")</f>
        <v>56521</v>
      </c>
      <c r="AK2962" s="201">
        <f>_xll.xlShmInterpRateFwd(curveName,AJ2962,,,AJ2963)</f>
        <v>1.3976070862796289E-2</v>
      </c>
    </row>
    <row r="2963" spans="35:37" ht="11.25" customHeight="1" x14ac:dyDescent="0.2">
      <c r="AI2963" s="198" t="s">
        <v>135</v>
      </c>
      <c r="AJ2963" s="156">
        <f>_xll.qlCalendarAdvance("TARGET",AJ2962,AI2963,"mf")</f>
        <v>56528</v>
      </c>
      <c r="AK2963" s="201">
        <f>_xll.xlShmInterpRateFwd(curveName,AJ2963,,,AJ2964)</f>
        <v>1.39687922637967E-2</v>
      </c>
    </row>
    <row r="2964" spans="35:37" ht="11.25" customHeight="1" x14ac:dyDescent="0.2">
      <c r="AI2964" s="198" t="s">
        <v>135</v>
      </c>
      <c r="AJ2964" s="156">
        <f>_xll.qlCalendarAdvance("TARGET",AJ2963,AI2964,"mf")</f>
        <v>56535</v>
      </c>
      <c r="AK2964" s="201">
        <f>_xll.xlShmInterpRateFwd(curveName,AJ2964,,,AJ2965)</f>
        <v>1.3961487842467995E-2</v>
      </c>
    </row>
    <row r="2965" spans="35:37" ht="11.25" customHeight="1" x14ac:dyDescent="0.2">
      <c r="AI2965" s="198" t="s">
        <v>135</v>
      </c>
      <c r="AJ2965" s="156">
        <f>_xll.qlCalendarAdvance("TARGET",AJ2964,AI2965,"mf")</f>
        <v>56542</v>
      </c>
      <c r="AK2965" s="201">
        <f>_xll.xlShmInterpRateFwd(curveName,AJ2965,,,AJ2966)</f>
        <v>1.3954157567073685E-2</v>
      </c>
    </row>
    <row r="2966" spans="35:37" ht="11.25" customHeight="1" x14ac:dyDescent="0.2">
      <c r="AI2966" s="198" t="s">
        <v>135</v>
      </c>
      <c r="AJ2966" s="156">
        <f>_xll.qlCalendarAdvance("TARGET",AJ2965,AI2966,"mf")</f>
        <v>56549</v>
      </c>
      <c r="AK2966" s="201">
        <f>_xll.xlShmInterpRateFwd(curveName,AJ2966,,,AJ2967)</f>
        <v>1.3946801405900565E-2</v>
      </c>
    </row>
    <row r="2967" spans="35:37" ht="11.25" customHeight="1" x14ac:dyDescent="0.2">
      <c r="AI2967" s="198" t="s">
        <v>135</v>
      </c>
      <c r="AJ2967" s="156">
        <f>_xll.qlCalendarAdvance("TARGET",AJ2966,AI2967,"mf")</f>
        <v>56556</v>
      </c>
      <c r="AK2967" s="201">
        <f>_xll.xlShmInterpRateFwd(curveName,AJ2967,,,AJ2968)</f>
        <v>1.3939419327229743E-2</v>
      </c>
    </row>
    <row r="2968" spans="35:37" ht="11.25" customHeight="1" x14ac:dyDescent="0.2">
      <c r="AI2968" s="198" t="s">
        <v>135</v>
      </c>
      <c r="AJ2968" s="156">
        <f>_xll.qlCalendarAdvance("TARGET",AJ2967,AI2968,"mf")</f>
        <v>56563</v>
      </c>
      <c r="AK2968" s="201">
        <f>_xll.xlShmInterpRateFwd(curveName,AJ2968,,,AJ2969)</f>
        <v>1.393201129931349E-2</v>
      </c>
    </row>
    <row r="2969" spans="35:37" ht="11.25" customHeight="1" x14ac:dyDescent="0.2">
      <c r="AI2969" s="198" t="s">
        <v>135</v>
      </c>
      <c r="AJ2969" s="156">
        <f>_xll.qlCalendarAdvance("TARGET",AJ2968,AI2969,"mf")</f>
        <v>56570</v>
      </c>
      <c r="AK2969" s="201">
        <f>_xll.xlShmInterpRateFwd(curveName,AJ2969,,,AJ2970)</f>
        <v>1.3924577290450517E-2</v>
      </c>
    </row>
    <row r="2970" spans="35:37" ht="11.25" customHeight="1" x14ac:dyDescent="0.2">
      <c r="AI2970" s="198" t="s">
        <v>135</v>
      </c>
      <c r="AJ2970" s="156">
        <f>_xll.qlCalendarAdvance("TARGET",AJ2969,AI2970,"mf")</f>
        <v>56577</v>
      </c>
      <c r="AK2970" s="201">
        <f>_xll.xlShmInterpRateFwd(curveName,AJ2970,,,AJ2971)</f>
        <v>1.3917117268875944E-2</v>
      </c>
    </row>
    <row r="2971" spans="35:37" ht="11.25" customHeight="1" x14ac:dyDescent="0.2">
      <c r="AI2971" s="198" t="s">
        <v>135</v>
      </c>
      <c r="AJ2971" s="156">
        <f>_xll.qlCalendarAdvance("TARGET",AJ2970,AI2971,"mf")</f>
        <v>56584</v>
      </c>
      <c r="AK2971" s="201">
        <f>_xll.xlShmInterpRateFwd(curveName,AJ2971,,,AJ2972)</f>
        <v>1.3909631202911879E-2</v>
      </c>
    </row>
    <row r="2972" spans="35:37" ht="11.25" customHeight="1" x14ac:dyDescent="0.2">
      <c r="AI2972" s="198" t="s">
        <v>135</v>
      </c>
      <c r="AJ2972" s="156">
        <f>_xll.qlCalendarAdvance("TARGET",AJ2971,AI2972,"mf")</f>
        <v>56591</v>
      </c>
      <c r="AK2972" s="201">
        <f>_xll.xlShmInterpRateFwd(curveName,AJ2972,,,AJ2973)</f>
        <v>1.3902119060787876E-2</v>
      </c>
    </row>
    <row r="2973" spans="35:37" ht="11.25" customHeight="1" x14ac:dyDescent="0.2">
      <c r="AI2973" s="198" t="s">
        <v>135</v>
      </c>
      <c r="AJ2973" s="156">
        <f>_xll.qlCalendarAdvance("TARGET",AJ2972,AI2973,"mf")</f>
        <v>56598</v>
      </c>
      <c r="AK2973" s="201">
        <f>_xll.xlShmInterpRateFwd(curveName,AJ2973,,,AJ2974)</f>
        <v>1.3894580810791523E-2</v>
      </c>
    </row>
    <row r="2974" spans="35:37" ht="11.25" customHeight="1" x14ac:dyDescent="0.2">
      <c r="AI2974" s="198" t="s">
        <v>135</v>
      </c>
      <c r="AJ2974" s="156">
        <f>_xll.qlCalendarAdvance("TARGET",AJ2973,AI2974,"mf")</f>
        <v>56605</v>
      </c>
      <c r="AK2974" s="201">
        <f>_xll.xlShmInterpRateFwd(curveName,AJ2974,,,AJ2975)</f>
        <v>1.3887016421210525E-2</v>
      </c>
    </row>
    <row r="2975" spans="35:37" ht="11.25" customHeight="1" x14ac:dyDescent="0.2">
      <c r="AI2975" s="198" t="s">
        <v>135</v>
      </c>
      <c r="AJ2975" s="156">
        <f>_xll.qlCalendarAdvance("TARGET",AJ2974,AI2975,"mf")</f>
        <v>56612</v>
      </c>
      <c r="AK2975" s="201">
        <f>_xll.xlShmInterpRateFwd(curveName,AJ2975,,,AJ2976)</f>
        <v>1.3879425860326908E-2</v>
      </c>
    </row>
    <row r="2976" spans="35:37" ht="11.25" customHeight="1" x14ac:dyDescent="0.2">
      <c r="AI2976" s="198" t="s">
        <v>135</v>
      </c>
      <c r="AJ2976" s="156">
        <f>_xll.qlCalendarAdvance("TARGET",AJ2975,AI2976,"mf")</f>
        <v>56619</v>
      </c>
      <c r="AK2976" s="201">
        <f>_xll.xlShmInterpRateFwd(curveName,AJ2976,,,AJ2977)</f>
        <v>1.3871809096382267E-2</v>
      </c>
    </row>
    <row r="2977" spans="35:37" ht="11.25" customHeight="1" x14ac:dyDescent="0.2">
      <c r="AI2977" s="198" t="s">
        <v>135</v>
      </c>
      <c r="AJ2977" s="156">
        <f>_xll.qlCalendarAdvance("TARGET",AJ2976,AI2977,"mf")</f>
        <v>56626</v>
      </c>
      <c r="AK2977" s="201">
        <f>_xll.xlShmInterpRateFwd(curveName,AJ2977,,,AJ2978)</f>
        <v>1.3864166097641486E-2</v>
      </c>
    </row>
    <row r="2978" spans="35:37" ht="11.25" customHeight="1" x14ac:dyDescent="0.2">
      <c r="AI2978" s="198" t="s">
        <v>135</v>
      </c>
      <c r="AJ2978" s="156">
        <f>_xll.qlCalendarAdvance("TARGET",AJ2977,AI2978,"mf")</f>
        <v>56633</v>
      </c>
      <c r="AK2978" s="201">
        <f>_xll.xlShmInterpRateFwd(curveName,AJ2978,,,AJ2979)</f>
        <v>1.3856496832427487E-2</v>
      </c>
    </row>
    <row r="2979" spans="35:37" ht="11.25" customHeight="1" x14ac:dyDescent="0.2">
      <c r="AI2979" s="198" t="s">
        <v>135</v>
      </c>
      <c r="AJ2979" s="156">
        <f>_xll.qlCalendarAdvance("TARGET",AJ2978,AI2979,"mf")</f>
        <v>56640</v>
      </c>
      <c r="AK2979" s="201">
        <f>_xll.xlShmInterpRateFwd(curveName,AJ2979,,,AJ2980)</f>
        <v>1.3848801268964839E-2</v>
      </c>
    </row>
    <row r="2980" spans="35:37" ht="11.25" customHeight="1" x14ac:dyDescent="0.2">
      <c r="AI2980" s="198" t="s">
        <v>135</v>
      </c>
      <c r="AJ2980" s="156">
        <f>_xll.qlCalendarAdvance("TARGET",AJ2979,AI2980,"mf")</f>
        <v>56647</v>
      </c>
      <c r="AK2980" s="201">
        <f>_xll.xlShmInterpRateFwd(curveName,AJ2980,,,AJ2981)</f>
        <v>1.3841079375576692E-2</v>
      </c>
    </row>
    <row r="2981" spans="35:37" ht="11.25" customHeight="1" x14ac:dyDescent="0.2">
      <c r="AI2981" s="198" t="s">
        <v>135</v>
      </c>
      <c r="AJ2981" s="156">
        <f>_xll.qlCalendarAdvance("TARGET",AJ2980,AI2981,"mf")</f>
        <v>56654</v>
      </c>
      <c r="AK2981" s="201">
        <f>_xll.xlShmInterpRateFwd(curveName,AJ2981,,,AJ2982)</f>
        <v>1.3833331120487853E-2</v>
      </c>
    </row>
    <row r="2982" spans="35:37" ht="11.25" customHeight="1" x14ac:dyDescent="0.2">
      <c r="AI2982" s="198" t="s">
        <v>135</v>
      </c>
      <c r="AJ2982" s="156">
        <f>_xll.qlCalendarAdvance("TARGET",AJ2981,AI2982,"mf")</f>
        <v>56661</v>
      </c>
      <c r="AK2982" s="201">
        <f>_xll.xlShmInterpRateFwd(curveName,AJ2982,,,AJ2983)</f>
        <v>1.3825556472015915E-2</v>
      </c>
    </row>
    <row r="2983" spans="35:37" ht="11.25" customHeight="1" x14ac:dyDescent="0.2">
      <c r="AI2983" s="198" t="s">
        <v>135</v>
      </c>
      <c r="AJ2983" s="156">
        <f>_xll.qlCalendarAdvance("TARGET",AJ2982,AI2983,"mf")</f>
        <v>56668</v>
      </c>
      <c r="AK2983" s="201">
        <f>_xll.xlShmInterpRateFwd(curveName,AJ2983,,,AJ2984)</f>
        <v>1.3817755398391716E-2</v>
      </c>
    </row>
    <row r="2984" spans="35:37" ht="11.25" customHeight="1" x14ac:dyDescent="0.2">
      <c r="AI2984" s="198" t="s">
        <v>135</v>
      </c>
      <c r="AJ2984" s="156">
        <f>_xll.qlCalendarAdvance("TARGET",AJ2983,AI2984,"mf")</f>
        <v>56675</v>
      </c>
      <c r="AK2984" s="201">
        <f>_xll.xlShmInterpRateFwd(curveName,AJ2984,,,AJ2985)</f>
        <v>1.3809927867915709E-2</v>
      </c>
    </row>
    <row r="2985" spans="35:37" ht="11.25" customHeight="1" x14ac:dyDescent="0.2">
      <c r="AI2985" s="198" t="s">
        <v>135</v>
      </c>
      <c r="AJ2985" s="156">
        <f>_xll.qlCalendarAdvance("TARGET",AJ2984,AI2985,"mf")</f>
        <v>56682</v>
      </c>
      <c r="AK2985" s="201">
        <f>_xll.xlShmInterpRateFwd(curveName,AJ2985,,,AJ2986)</f>
        <v>1.3802073848859505E-2</v>
      </c>
    </row>
    <row r="2986" spans="35:37" ht="11.25" customHeight="1" x14ac:dyDescent="0.2">
      <c r="AI2986" s="198" t="s">
        <v>135</v>
      </c>
      <c r="AJ2986" s="156">
        <f>_xll.qlCalendarAdvance("TARGET",AJ2985,AI2986,"mf")</f>
        <v>56689</v>
      </c>
      <c r="AK2986" s="201">
        <f>_xll.xlShmInterpRateFwd(curveName,AJ2986,,,AJ2987)</f>
        <v>1.379419331089073E-2</v>
      </c>
    </row>
    <row r="2987" spans="35:37" ht="11.25" customHeight="1" x14ac:dyDescent="0.2">
      <c r="AI2987" s="198" t="s">
        <v>135</v>
      </c>
      <c r="AJ2987" s="156">
        <f>_xll.qlCalendarAdvance("TARGET",AJ2986,AI2987,"mf")</f>
        <v>56696</v>
      </c>
      <c r="AK2987" s="201">
        <f>_xll.xlShmInterpRateFwd(curveName,AJ2987,,,AJ2988)</f>
        <v>1.3786286927681484E-2</v>
      </c>
    </row>
    <row r="2988" spans="35:37" ht="11.25" customHeight="1" x14ac:dyDescent="0.2">
      <c r="AI2988" s="198" t="s">
        <v>135</v>
      </c>
      <c r="AJ2988" s="156">
        <f>_xll.qlCalendarAdvance("TARGET",AJ2987,AI2988,"mf")</f>
        <v>56703</v>
      </c>
      <c r="AK2988" s="201">
        <f>_xll.xlShmInterpRateFwd(curveName,AJ2988,,,AJ2989)</f>
        <v>1.3778356520812262E-2</v>
      </c>
    </row>
    <row r="2989" spans="35:37" ht="11.25" customHeight="1" x14ac:dyDescent="0.2">
      <c r="AI2989" s="198" t="s">
        <v>135</v>
      </c>
      <c r="AJ2989" s="156">
        <f>_xll.qlCalendarAdvance("TARGET",AJ2988,AI2989,"mf")</f>
        <v>56710</v>
      </c>
      <c r="AK2989" s="201">
        <f>_xll.xlShmInterpRateFwd(curveName,AJ2989,,,AJ2990)</f>
        <v>1.3770402364009632E-2</v>
      </c>
    </row>
    <row r="2990" spans="35:37" ht="11.25" customHeight="1" x14ac:dyDescent="0.2">
      <c r="AI2990" s="198" t="s">
        <v>135</v>
      </c>
      <c r="AJ2990" s="156">
        <f>_xll.qlCalendarAdvance("TARGET",AJ2989,AI2990,"mf")</f>
        <v>56717</v>
      </c>
      <c r="AK2990" s="201">
        <f>_xll.xlShmInterpRateFwd(curveName,AJ2990,,,AJ2991)</f>
        <v>1.3762424431248364E-2</v>
      </c>
    </row>
    <row r="2991" spans="35:37" ht="11.25" customHeight="1" x14ac:dyDescent="0.2">
      <c r="AI2991" s="198" t="s">
        <v>135</v>
      </c>
      <c r="AJ2991" s="156">
        <f>_xll.qlCalendarAdvance("TARGET",AJ2990,AI2991,"mf")</f>
        <v>56724</v>
      </c>
      <c r="AK2991" s="201">
        <f>_xll.xlShmInterpRateFwd(curveName,AJ2991,,,AJ2992)</f>
        <v>1.3754422696590199E-2</v>
      </c>
    </row>
    <row r="2992" spans="35:37" ht="11.25" customHeight="1" x14ac:dyDescent="0.2">
      <c r="AI2992" s="198" t="s">
        <v>135</v>
      </c>
      <c r="AJ2992" s="156">
        <f>_xll.qlCalendarAdvance("TARGET",AJ2991,AI2992,"mf")</f>
        <v>56731</v>
      </c>
      <c r="AK2992" s="201">
        <f>_xll.xlShmInterpRateFwd(curveName,AJ2992,,,AJ2993)</f>
        <v>1.3746397134073808E-2</v>
      </c>
    </row>
    <row r="2993" spans="35:37" ht="11.25" customHeight="1" x14ac:dyDescent="0.2">
      <c r="AI2993" s="198" t="s">
        <v>135</v>
      </c>
      <c r="AJ2993" s="156">
        <f>_xll.qlCalendarAdvance("TARGET",AJ2992,AI2993,"mf")</f>
        <v>56738</v>
      </c>
      <c r="AK2993" s="201">
        <f>_xll.xlShmInterpRateFwd(curveName,AJ2993,,,AJ2994)</f>
        <v>1.3738347717709001E-2</v>
      </c>
    </row>
    <row r="2994" spans="35:37" ht="11.25" customHeight="1" x14ac:dyDescent="0.2">
      <c r="AI2994" s="198" t="s">
        <v>135</v>
      </c>
      <c r="AJ2994" s="156">
        <f>_xll.qlCalendarAdvance("TARGET",AJ2993,AI2994,"mf")</f>
        <v>56745</v>
      </c>
      <c r="AK2994" s="201">
        <f>_xll.xlShmInterpRateFwd(curveName,AJ2994,,,AJ2995)</f>
        <v>1.373027442154044E-2</v>
      </c>
    </row>
    <row r="2995" spans="35:37" ht="11.25" customHeight="1" x14ac:dyDescent="0.2">
      <c r="AI2995" s="198" t="s">
        <v>135</v>
      </c>
      <c r="AJ2995" s="156">
        <f>_xll.qlCalendarAdvance("TARGET",AJ2994,AI2995,"mf")</f>
        <v>56752</v>
      </c>
      <c r="AK2995" s="201">
        <f>_xll.xlShmInterpRateFwd(curveName,AJ2995,,,AJ2996)</f>
        <v>1.3722177219601296E-2</v>
      </c>
    </row>
    <row r="2996" spans="35:37" ht="11.25" customHeight="1" x14ac:dyDescent="0.2">
      <c r="AI2996" s="198" t="s">
        <v>135</v>
      </c>
      <c r="AJ2996" s="156">
        <f>_xll.qlCalendarAdvance("TARGET",AJ2995,AI2996,"mf")</f>
        <v>56759</v>
      </c>
      <c r="AK2996" s="201">
        <f>_xll.xlShmInterpRateFwd(curveName,AJ2996,,,AJ2997)</f>
        <v>1.3714056085930631E-2</v>
      </c>
    </row>
    <row r="2997" spans="35:37" ht="11.25" customHeight="1" x14ac:dyDescent="0.2">
      <c r="AI2997" s="198" t="s">
        <v>135</v>
      </c>
      <c r="AJ2997" s="156">
        <f>_xll.qlCalendarAdvance("TARGET",AJ2996,AI2997,"mf")</f>
        <v>56766</v>
      </c>
      <c r="AK2997" s="201">
        <f>_xll.xlShmInterpRateFwd(curveName,AJ2997,,,AJ2998)</f>
        <v>1.3705910994538648E-2</v>
      </c>
    </row>
    <row r="2998" spans="35:37" ht="11.25" customHeight="1" x14ac:dyDescent="0.2">
      <c r="AI2998" s="198" t="s">
        <v>135</v>
      </c>
      <c r="AJ2998" s="156">
        <f>_xll.qlCalendarAdvance("TARGET",AJ2997,AI2998,"mf")</f>
        <v>56773</v>
      </c>
      <c r="AK2998" s="201">
        <f>_xll.xlShmInterpRateFwd(curveName,AJ2998,,,AJ2999)</f>
        <v>1.3697741919487772E-2</v>
      </c>
    </row>
    <row r="2999" spans="35:37" ht="11.25" customHeight="1" x14ac:dyDescent="0.2">
      <c r="AI2999" s="198" t="s">
        <v>135</v>
      </c>
      <c r="AJ2999" s="156">
        <f>_xll.qlCalendarAdvance("TARGET",AJ2998,AI2999,"mf")</f>
        <v>56780</v>
      </c>
      <c r="AK2999" s="201">
        <f>_xll.xlShmInterpRateFwd(curveName,AJ2999,,,AJ3000)</f>
        <v>1.3689548834794193E-2</v>
      </c>
    </row>
    <row r="3000" spans="35:37" ht="11.25" customHeight="1" x14ac:dyDescent="0.2">
      <c r="AI3000" s="198" t="s">
        <v>135</v>
      </c>
      <c r="AJ3000" s="156">
        <f>_xll.qlCalendarAdvance("TARGET",AJ2999,AI3000,"mf")</f>
        <v>56787</v>
      </c>
      <c r="AK3000" s="201">
        <f>_xll.xlShmInterpRateFwd(curveName,AJ3000,,,AJ3001)</f>
        <v>1.3681331714491582E-2</v>
      </c>
    </row>
    <row r="3001" spans="35:37" ht="11.25" customHeight="1" x14ac:dyDescent="0.2">
      <c r="AI3001" s="198" t="s">
        <v>135</v>
      </c>
      <c r="AJ3001" s="156">
        <f>_xll.qlCalendarAdvance("TARGET",AJ3000,AI3001,"mf")</f>
        <v>56794</v>
      </c>
      <c r="AK3001" s="201">
        <f>_xll.xlShmInterpRateFwd(curveName,AJ3001,,,AJ3002)</f>
        <v>1.3673090532613695E-2</v>
      </c>
    </row>
    <row r="3002" spans="35:37" ht="11.25" customHeight="1" x14ac:dyDescent="0.2">
      <c r="AI3002" s="198" t="s">
        <v>135</v>
      </c>
      <c r="AJ3002" s="156">
        <f>_xll.qlCalendarAdvance("TARGET",AJ3001,AI3002,"mf")</f>
        <v>56801</v>
      </c>
      <c r="AK3002" s="201">
        <f>_xll.xlShmInterpRateFwd(curveName,AJ3002,,,AJ3003)</f>
        <v>1.3664825263188607E-2</v>
      </c>
    </row>
    <row r="3003" spans="35:37" ht="11.25" customHeight="1" x14ac:dyDescent="0.2">
      <c r="AI3003" s="198" t="s">
        <v>135</v>
      </c>
      <c r="AJ3003" s="156">
        <f>_xll.qlCalendarAdvance("TARGET",AJ3002,AI3003,"mf")</f>
        <v>56808</v>
      </c>
      <c r="AK3003" s="201">
        <f>_xll.xlShmInterpRateFwd(curveName,AJ3003,,,AJ3004)</f>
        <v>1.3656535880279241E-2</v>
      </c>
    </row>
    <row r="3004" spans="35:37" ht="11.25" customHeight="1" x14ac:dyDescent="0.2">
      <c r="AI3004" s="198" t="s">
        <v>135</v>
      </c>
      <c r="AJ3004" s="156">
        <f>_xll.qlCalendarAdvance("TARGET",AJ3003,AI3004,"mf")</f>
        <v>56815</v>
      </c>
      <c r="AK3004" s="201">
        <f>_xll.xlShmInterpRateFwd(curveName,AJ3004,,,AJ3005)</f>
        <v>1.3648222357867534E-2</v>
      </c>
    </row>
    <row r="3005" spans="35:37" ht="11.25" customHeight="1" x14ac:dyDescent="0.2">
      <c r="AI3005" s="198" t="s">
        <v>135</v>
      </c>
      <c r="AJ3005" s="156">
        <f>_xll.qlCalendarAdvance("TARGET",AJ3004,AI3005,"mf")</f>
        <v>56822</v>
      </c>
      <c r="AK3005" s="201">
        <f>_xll.xlShmInterpRateFwd(curveName,AJ3005,,,AJ3006)</f>
        <v>1.3639884670022398E-2</v>
      </c>
    </row>
    <row r="3006" spans="35:37" ht="11.25" customHeight="1" x14ac:dyDescent="0.2">
      <c r="AI3006" s="198" t="s">
        <v>135</v>
      </c>
      <c r="AJ3006" s="156">
        <f>_xll.qlCalendarAdvance("TARGET",AJ3005,AI3006,"mf")</f>
        <v>56829</v>
      </c>
      <c r="AK3006" s="201">
        <f>_xll.xlShmInterpRateFwd(curveName,AJ3006,,,AJ3007)</f>
        <v>1.3631522790783893E-2</v>
      </c>
    </row>
    <row r="3007" spans="35:37" ht="11.25" customHeight="1" x14ac:dyDescent="0.2">
      <c r="AI3007" s="198" t="s">
        <v>135</v>
      </c>
      <c r="AJ3007" s="156">
        <f>_xll.qlCalendarAdvance("TARGET",AJ3006,AI3007,"mf")</f>
        <v>56836</v>
      </c>
      <c r="AK3007" s="201">
        <f>_xll.xlShmInterpRateFwd(curveName,AJ3007,,,AJ3008)</f>
        <v>1.3623136694151626E-2</v>
      </c>
    </row>
    <row r="3008" spans="35:37" ht="11.25" customHeight="1" x14ac:dyDescent="0.2">
      <c r="AI3008" s="198" t="s">
        <v>135</v>
      </c>
      <c r="AJ3008" s="156">
        <f>_xll.qlCalendarAdvance("TARGET",AJ3007,AI3008,"mf")</f>
        <v>56843</v>
      </c>
      <c r="AK3008" s="201">
        <f>_xll.xlShmInterpRateFwd(curveName,AJ3008,,,AJ3009)</f>
        <v>1.3614726354194818E-2</v>
      </c>
    </row>
    <row r="3009" spans="35:37" ht="11.25" customHeight="1" x14ac:dyDescent="0.2">
      <c r="AI3009" s="198" t="s">
        <v>135</v>
      </c>
      <c r="AJ3009" s="156">
        <f>_xll.qlCalendarAdvance("TARGET",AJ3008,AI3009,"mf")</f>
        <v>56850</v>
      </c>
      <c r="AK3009" s="201">
        <f>_xll.xlShmInterpRateFwd(curveName,AJ3009,,,AJ3010)</f>
        <v>1.3606291744919074E-2</v>
      </c>
    </row>
    <row r="3010" spans="35:37" ht="11.25" customHeight="1" x14ac:dyDescent="0.2">
      <c r="AI3010" s="198" t="s">
        <v>135</v>
      </c>
      <c r="AJ3010" s="156">
        <f>_xll.qlCalendarAdvance("TARGET",AJ3009,AI3010,"mf")</f>
        <v>56857</v>
      </c>
      <c r="AK3010" s="201">
        <f>_xll.xlShmInterpRateFwd(curveName,AJ3010,,,AJ3011)</f>
        <v>1.3597832840370642E-2</v>
      </c>
    </row>
    <row r="3011" spans="35:37" ht="11.25" customHeight="1" x14ac:dyDescent="0.2">
      <c r="AI3011" s="198" t="s">
        <v>135</v>
      </c>
      <c r="AJ3011" s="156">
        <f>_xll.qlCalendarAdvance("TARGET",AJ3010,AI3011,"mf")</f>
        <v>56864</v>
      </c>
      <c r="AK3011" s="201">
        <f>_xll.xlShmInterpRateFwd(curveName,AJ3011,,,AJ3012)</f>
        <v>1.3589349614590089E-2</v>
      </c>
    </row>
    <row r="3012" spans="35:37" ht="11.25" customHeight="1" x14ac:dyDescent="0.2">
      <c r="AI3012" s="198" t="s">
        <v>135</v>
      </c>
      <c r="AJ3012" s="156">
        <f>_xll.qlCalendarAdvance("TARGET",AJ3011,AI3012,"mf")</f>
        <v>56871</v>
      </c>
      <c r="AK3012" s="201">
        <f>_xll.xlShmInterpRateFwd(curveName,AJ3012,,,AJ3013)</f>
        <v>1.3580842041583321E-2</v>
      </c>
    </row>
    <row r="3013" spans="35:37" ht="11.25" customHeight="1" x14ac:dyDescent="0.2">
      <c r="AI3013" s="198" t="s">
        <v>135</v>
      </c>
      <c r="AJ3013" s="156">
        <f>_xll.qlCalendarAdvance("TARGET",AJ3012,AI3013,"mf")</f>
        <v>56878</v>
      </c>
      <c r="AK3013" s="201">
        <f>_xll.xlShmInterpRateFwd(curveName,AJ3013,,,AJ3014)</f>
        <v>1.3572310095425859E-2</v>
      </c>
    </row>
    <row r="3014" spans="35:37" ht="11.25" customHeight="1" x14ac:dyDescent="0.2">
      <c r="AI3014" s="198" t="s">
        <v>135</v>
      </c>
      <c r="AJ3014" s="156">
        <f>_xll.qlCalendarAdvance("TARGET",AJ3013,AI3014,"mf")</f>
        <v>56885</v>
      </c>
      <c r="AK3014" s="201">
        <f>_xll.xlShmInterpRateFwd(curveName,AJ3014,,,AJ3015)</f>
        <v>1.3563753750129606E-2</v>
      </c>
    </row>
    <row r="3015" spans="35:37" ht="11.25" customHeight="1" x14ac:dyDescent="0.2">
      <c r="AI3015" s="198" t="s">
        <v>135</v>
      </c>
      <c r="AJ3015" s="156">
        <f>_xll.qlCalendarAdvance("TARGET",AJ3014,AI3015,"mf")</f>
        <v>56892</v>
      </c>
      <c r="AK3015" s="201">
        <f>_xll.xlShmInterpRateFwd(curveName,AJ3015,,,AJ3016)</f>
        <v>1.3555172979694991E-2</v>
      </c>
    </row>
    <row r="3016" spans="35:37" ht="11.25" customHeight="1" x14ac:dyDescent="0.2">
      <c r="AI3016" s="198" t="s">
        <v>135</v>
      </c>
      <c r="AJ3016" s="156">
        <f>_xll.qlCalendarAdvance("TARGET",AJ3015,AI3016,"mf")</f>
        <v>56899</v>
      </c>
      <c r="AK3016" s="201">
        <f>_xll.xlShmInterpRateFwd(curveName,AJ3016,,,AJ3017)</f>
        <v>1.3546567758215214E-2</v>
      </c>
    </row>
    <row r="3017" spans="35:37" ht="11.25" customHeight="1" x14ac:dyDescent="0.2">
      <c r="AI3017" s="198" t="s">
        <v>135</v>
      </c>
      <c r="AJ3017" s="156">
        <f>_xll.qlCalendarAdvance("TARGET",AJ3016,AI3017,"mf")</f>
        <v>56906</v>
      </c>
      <c r="AK3017" s="201">
        <f>_xll.xlShmInterpRateFwd(curveName,AJ3017,,,AJ3018)</f>
        <v>1.3537938059702487E-2</v>
      </c>
    </row>
    <row r="3018" spans="35:37" ht="11.25" customHeight="1" x14ac:dyDescent="0.2">
      <c r="AI3018" s="198" t="s">
        <v>135</v>
      </c>
      <c r="AJ3018" s="156">
        <f>_xll.qlCalendarAdvance("TARGET",AJ3017,AI3018,"mf")</f>
        <v>56913</v>
      </c>
      <c r="AK3018" s="201">
        <f>_xll.xlShmInterpRateFwd(curveName,AJ3018,,,AJ3019)</f>
        <v>1.3529283858174927E-2</v>
      </c>
    </row>
    <row r="3019" spans="35:37" ht="11.25" customHeight="1" x14ac:dyDescent="0.2">
      <c r="AI3019" s="198" t="s">
        <v>135</v>
      </c>
      <c r="AJ3019" s="156">
        <f>_xll.qlCalendarAdvance("TARGET",AJ3018,AI3019,"mf")</f>
        <v>56920</v>
      </c>
      <c r="AK3019" s="201">
        <f>_xll.xlShmInterpRateFwd(curveName,AJ3019,,,AJ3020)</f>
        <v>1.3520605127673909E-2</v>
      </c>
    </row>
    <row r="3020" spans="35:37" ht="11.25" customHeight="1" x14ac:dyDescent="0.2">
      <c r="AI3020" s="198" t="s">
        <v>135</v>
      </c>
      <c r="AJ3020" s="156">
        <f>_xll.qlCalendarAdvance("TARGET",AJ3019,AI3020,"mf")</f>
        <v>56927</v>
      </c>
      <c r="AK3020" s="201">
        <f>_xll.xlShmInterpRateFwd(curveName,AJ3020,,,AJ3021)</f>
        <v>1.351190184222934E-2</v>
      </c>
    </row>
    <row r="3021" spans="35:37" ht="11.25" customHeight="1" x14ac:dyDescent="0.2">
      <c r="AI3021" s="198" t="s">
        <v>135</v>
      </c>
      <c r="AJ3021" s="156">
        <f>_xll.qlCalendarAdvance("TARGET",AJ3020,AI3021,"mf")</f>
        <v>56934</v>
      </c>
      <c r="AK3021" s="201">
        <f>_xll.xlShmInterpRateFwd(curveName,AJ3021,,,AJ3022)</f>
        <v>1.3503173975900187E-2</v>
      </c>
    </row>
    <row r="3022" spans="35:37" ht="11.25" customHeight="1" x14ac:dyDescent="0.2">
      <c r="AI3022" s="198" t="s">
        <v>135</v>
      </c>
      <c r="AJ3022" s="156">
        <f>_xll.qlCalendarAdvance("TARGET",AJ3021,AI3022,"mf")</f>
        <v>56941</v>
      </c>
      <c r="AK3022" s="201">
        <f>_xll.xlShmInterpRateFwd(curveName,AJ3022,,,AJ3023)</f>
        <v>1.3494421502699179E-2</v>
      </c>
    </row>
    <row r="3023" spans="35:37" ht="11.25" customHeight="1" x14ac:dyDescent="0.2">
      <c r="AI3023" s="198" t="s">
        <v>135</v>
      </c>
      <c r="AJ3023" s="156">
        <f>_xll.qlCalendarAdvance("TARGET",AJ3022,AI3023,"mf")</f>
        <v>56948</v>
      </c>
      <c r="AK3023" s="201">
        <f>_xll.xlShmInterpRateFwd(curveName,AJ3023,,,AJ3024)</f>
        <v>1.3485644396656535E-2</v>
      </c>
    </row>
    <row r="3024" spans="35:37" ht="11.25" customHeight="1" x14ac:dyDescent="0.2">
      <c r="AI3024" s="198" t="s">
        <v>135</v>
      </c>
      <c r="AJ3024" s="156">
        <f>_xll.qlCalendarAdvance("TARGET",AJ3023,AI3024,"mf")</f>
        <v>56955</v>
      </c>
      <c r="AK3024" s="201">
        <f>_xll.xlShmInterpRateFwd(curveName,AJ3024,,,AJ3025)</f>
        <v>1.3476842631819952E-2</v>
      </c>
    </row>
    <row r="3025" spans="35:37" ht="11.25" customHeight="1" x14ac:dyDescent="0.2">
      <c r="AI3025" s="198" t="s">
        <v>135</v>
      </c>
      <c r="AJ3025" s="156">
        <f>_xll.qlCalendarAdvance("TARGET",AJ3024,AI3025,"mf")</f>
        <v>56962</v>
      </c>
      <c r="AK3025" s="201">
        <f>_xll.xlShmInterpRateFwd(curveName,AJ3025,,,AJ3026)</f>
        <v>1.346801618222564E-2</v>
      </c>
    </row>
    <row r="3026" spans="35:37" ht="11.25" customHeight="1" x14ac:dyDescent="0.2">
      <c r="AI3026" s="198" t="s">
        <v>135</v>
      </c>
      <c r="AJ3026" s="156">
        <f>_xll.qlCalendarAdvance("TARGET",AJ3025,AI3026,"mf")</f>
        <v>56969</v>
      </c>
      <c r="AK3026" s="201">
        <f>_xll.xlShmInterpRateFwd(curveName,AJ3026,,,AJ3027)</f>
        <v>1.3459165021886758E-2</v>
      </c>
    </row>
    <row r="3027" spans="35:37" ht="11.25" customHeight="1" x14ac:dyDescent="0.2">
      <c r="AI3027" s="198" t="s">
        <v>135</v>
      </c>
      <c r="AJ3027" s="156">
        <f>_xll.qlCalendarAdvance("TARGET",AJ3026,AI3027,"mf")</f>
        <v>56976</v>
      </c>
      <c r="AK3027" s="201">
        <f>_xll.xlShmInterpRateFwd(curveName,AJ3027,,,AJ3028)</f>
        <v>1.3450289124851319E-2</v>
      </c>
    </row>
    <row r="3028" spans="35:37" ht="11.25" customHeight="1" x14ac:dyDescent="0.2">
      <c r="AI3028" s="198" t="s">
        <v>135</v>
      </c>
      <c r="AJ3028" s="156">
        <f>_xll.qlCalendarAdvance("TARGET",AJ3027,AI3028,"mf")</f>
        <v>56983</v>
      </c>
      <c r="AK3028" s="201">
        <f>_xll.xlShmInterpRateFwd(curveName,AJ3028,,,AJ3029)</f>
        <v>1.3441388465167434E-2</v>
      </c>
    </row>
    <row r="3029" spans="35:37" ht="11.25" customHeight="1" x14ac:dyDescent="0.2">
      <c r="AI3029" s="198" t="s">
        <v>135</v>
      </c>
      <c r="AJ3029" s="156">
        <f>_xll.qlCalendarAdvance("TARGET",AJ3028,AI3029,"mf")</f>
        <v>56990</v>
      </c>
      <c r="AK3029" s="201">
        <f>_xll.xlShmInterpRateFwd(curveName,AJ3029,,,AJ3030)</f>
        <v>1.3432463016842785E-2</v>
      </c>
    </row>
    <row r="3030" spans="35:37" ht="11.25" customHeight="1" x14ac:dyDescent="0.2">
      <c r="AI3030" s="198" t="s">
        <v>135</v>
      </c>
      <c r="AJ3030" s="156">
        <f>_xll.qlCalendarAdvance("TARGET",AJ3029,AI3030,"mf")</f>
        <v>56997</v>
      </c>
      <c r="AK3030" s="201">
        <f>_xll.xlShmInterpRateFwd(curveName,AJ3030,,,AJ3031)</f>
        <v>1.3423512753931492E-2</v>
      </c>
    </row>
    <row r="3031" spans="35:37" ht="11.25" customHeight="1" x14ac:dyDescent="0.2">
      <c r="AI3031" s="198" t="s">
        <v>135</v>
      </c>
      <c r="AJ3031" s="156">
        <f>_xll.qlCalendarAdvance("TARGET",AJ3030,AI3031,"mf")</f>
        <v>57004</v>
      </c>
      <c r="AK3031" s="201">
        <f>_xll.xlShmInterpRateFwd(curveName,AJ3031,,,AJ3032)</f>
        <v>1.3414537650458826E-2</v>
      </c>
    </row>
    <row r="3032" spans="35:37" ht="11.25" customHeight="1" x14ac:dyDescent="0.2">
      <c r="AI3032" s="198" t="s">
        <v>135</v>
      </c>
      <c r="AJ3032" s="156">
        <f>_xll.qlCalendarAdvance("TARGET",AJ3031,AI3032,"mf")</f>
        <v>57011</v>
      </c>
      <c r="AK3032" s="201">
        <f>_xll.xlShmInterpRateFwd(curveName,AJ3032,,,AJ3033)</f>
        <v>1.3405537680467532E-2</v>
      </c>
    </row>
    <row r="3033" spans="35:37" ht="11.25" customHeight="1" x14ac:dyDescent="0.2">
      <c r="AI3033" s="198" t="s">
        <v>135</v>
      </c>
      <c r="AJ3033" s="156">
        <f>_xll.qlCalendarAdvance("TARGET",AJ3032,AI3033,"mf")</f>
        <v>57018</v>
      </c>
      <c r="AK3033" s="201">
        <f>_xll.xlShmInterpRateFwd(curveName,AJ3033,,,AJ3034)</f>
        <v>1.3396512817977303E-2</v>
      </c>
    </row>
    <row r="3034" spans="35:37" ht="11.25" customHeight="1" x14ac:dyDescent="0.2">
      <c r="AI3034" s="198" t="s">
        <v>135</v>
      </c>
      <c r="AJ3034" s="156">
        <f>_xll.qlCalendarAdvance("TARGET",AJ3033,AI3034,"mf")</f>
        <v>57025</v>
      </c>
      <c r="AK3034" s="201">
        <f>_xll.xlShmInterpRateFwd(curveName,AJ3034,,,AJ3035)</f>
        <v>1.3387463037042685E-2</v>
      </c>
    </row>
    <row r="3035" spans="35:37" ht="11.25" customHeight="1" x14ac:dyDescent="0.2">
      <c r="AI3035" s="198" t="s">
        <v>135</v>
      </c>
      <c r="AJ3035" s="156">
        <f>_xll.qlCalendarAdvance("TARGET",AJ3034,AI3035,"mf")</f>
        <v>57032</v>
      </c>
      <c r="AK3035" s="201">
        <f>_xll.xlShmInterpRateFwd(curveName,AJ3035,,,AJ3036)</f>
        <v>1.3378388311683585E-2</v>
      </c>
    </row>
    <row r="3036" spans="35:37" ht="11.25" customHeight="1" x14ac:dyDescent="0.2">
      <c r="AI3036" s="198" t="s">
        <v>135</v>
      </c>
      <c r="AJ3036" s="156">
        <f>_xll.qlCalendarAdvance("TARGET",AJ3035,AI3036,"mf")</f>
        <v>57039</v>
      </c>
      <c r="AK3036" s="201">
        <f>_xll.xlShmInterpRateFwd(curveName,AJ3036,,,AJ3037)</f>
        <v>1.3405916803932065E-2</v>
      </c>
    </row>
    <row r="3037" spans="35:37" ht="11.25" customHeight="1" x14ac:dyDescent="0.2">
      <c r="AI3037" s="198" t="s">
        <v>135</v>
      </c>
      <c r="AJ3037" s="156">
        <f>_xll.qlCalendarAdvance("TARGET",AJ3036,AI3037,"mf")</f>
        <v>57046</v>
      </c>
      <c r="AK3037" s="201">
        <f>_xll.xlShmInterpRateFwd(curveName,AJ3037,,,AJ3038)</f>
        <v>1.3360163923853176E-2</v>
      </c>
    </row>
    <row r="3038" spans="35:37" ht="11.25" customHeight="1" x14ac:dyDescent="0.2">
      <c r="AI3038" s="198" t="s">
        <v>135</v>
      </c>
      <c r="AJ3038" s="156">
        <f>_xll.qlCalendarAdvance("TARGET",AJ3037,AI3038,"mf")</f>
        <v>57053</v>
      </c>
      <c r="AK3038" s="201">
        <f>_xll.xlShmInterpRateFwd(curveName,AJ3038,,,AJ3039)</f>
        <v>1.3351014211269855E-2</v>
      </c>
    </row>
    <row r="3039" spans="35:37" ht="11.25" customHeight="1" x14ac:dyDescent="0.2">
      <c r="AI3039" s="198" t="s">
        <v>135</v>
      </c>
      <c r="AJ3039" s="156">
        <f>_xll.qlCalendarAdvance("TARGET",AJ3038,AI3039,"mf")</f>
        <v>57060</v>
      </c>
      <c r="AK3039" s="201">
        <f>_xll.xlShmInterpRateFwd(curveName,AJ3039,,,AJ3040)</f>
        <v>1.3341840381270785E-2</v>
      </c>
    </row>
    <row r="3040" spans="35:37" ht="11.25" customHeight="1" x14ac:dyDescent="0.2">
      <c r="AI3040" s="198" t="s">
        <v>135</v>
      </c>
      <c r="AJ3040" s="156">
        <f>_xll.qlCalendarAdvance("TARGET",AJ3039,AI3040,"mf")</f>
        <v>57067</v>
      </c>
      <c r="AK3040" s="201">
        <f>_xll.xlShmInterpRateFwd(curveName,AJ3040,,,AJ3041)</f>
        <v>1.3332644848691462E-2</v>
      </c>
    </row>
    <row r="3041" spans="35:37" ht="11.25" customHeight="1" x14ac:dyDescent="0.2">
      <c r="AI3041" s="198" t="s">
        <v>135</v>
      </c>
      <c r="AJ3041" s="156">
        <f>_xll.qlCalendarAdvance("TARGET",AJ3040,AI3041,"mf")</f>
        <v>57074</v>
      </c>
      <c r="AK3041" s="201">
        <f>_xll.xlShmInterpRateFwd(curveName,AJ3041,,,AJ3042)</f>
        <v>1.332342798959907E-2</v>
      </c>
    </row>
    <row r="3042" spans="35:37" ht="11.25" customHeight="1" x14ac:dyDescent="0.2">
      <c r="AI3042" s="198" t="s">
        <v>135</v>
      </c>
      <c r="AJ3042" s="156">
        <f>_xll.qlCalendarAdvance("TARGET",AJ3041,AI3042,"mf")</f>
        <v>57081</v>
      </c>
      <c r="AK3042" s="201">
        <f>_xll.xlShmInterpRateFwd(curveName,AJ3042,,,AJ3043)</f>
        <v>1.3314189785400807E-2</v>
      </c>
    </row>
    <row r="3043" spans="35:37" ht="11.25" customHeight="1" x14ac:dyDescent="0.2">
      <c r="AI3043" s="198" t="s">
        <v>135</v>
      </c>
      <c r="AJ3043" s="156">
        <f>_xll.qlCalendarAdvance("TARGET",AJ3042,AI3043,"mf")</f>
        <v>57088</v>
      </c>
      <c r="AK3043" s="201">
        <f>_xll.xlShmInterpRateFwd(curveName,AJ3043,,,AJ3044)</f>
        <v>1.3304930217538711E-2</v>
      </c>
    </row>
    <row r="3044" spans="35:37" ht="11.25" customHeight="1" x14ac:dyDescent="0.2">
      <c r="AI3044" s="198" t="s">
        <v>135</v>
      </c>
      <c r="AJ3044" s="156">
        <f>_xll.qlCalendarAdvance("TARGET",AJ3043,AI3044,"mf")</f>
        <v>57095</v>
      </c>
      <c r="AK3044" s="201">
        <f>_xll.xlShmInterpRateFwd(curveName,AJ3044,,,AJ3045)</f>
        <v>1.3295649267420134E-2</v>
      </c>
    </row>
    <row r="3045" spans="35:37" ht="11.25" customHeight="1" x14ac:dyDescent="0.2">
      <c r="AI3045" s="198" t="s">
        <v>135</v>
      </c>
      <c r="AJ3045" s="156">
        <f>_xll.qlCalendarAdvance("TARGET",AJ3044,AI3045,"mf")</f>
        <v>57102</v>
      </c>
      <c r="AK3045" s="201">
        <f>_xll.xlShmInterpRateFwd(curveName,AJ3045,,,AJ3046)</f>
        <v>1.3286346916487269E-2</v>
      </c>
    </row>
    <row r="3046" spans="35:37" ht="11.25" customHeight="1" x14ac:dyDescent="0.2">
      <c r="AI3046" s="198" t="s">
        <v>135</v>
      </c>
      <c r="AJ3046" s="156">
        <f>_xll.qlCalendarAdvance("TARGET",AJ3045,AI3046,"mf")</f>
        <v>57109</v>
      </c>
      <c r="AK3046" s="201">
        <f>_xll.xlShmInterpRateFwd(curveName,AJ3046,,,AJ3047)</f>
        <v>1.3277023146159216E-2</v>
      </c>
    </row>
    <row r="3047" spans="35:37" ht="11.25" customHeight="1" x14ac:dyDescent="0.2">
      <c r="AI3047" s="198" t="s">
        <v>135</v>
      </c>
      <c r="AJ3047" s="156">
        <f>_xll.qlCalendarAdvance("TARGET",AJ3046,AI3047,"mf")</f>
        <v>57116</v>
      </c>
      <c r="AK3047" s="201">
        <f>_xll.xlShmInterpRateFwd(curveName,AJ3047,,,AJ3048)</f>
        <v>1.3267677937855157E-2</v>
      </c>
    </row>
    <row r="3048" spans="35:37" ht="11.25" customHeight="1" x14ac:dyDescent="0.2">
      <c r="AI3048" s="198" t="s">
        <v>135</v>
      </c>
      <c r="AJ3048" s="156">
        <f>_xll.qlCalendarAdvance("TARGET",AJ3047,AI3048,"mf")</f>
        <v>57123</v>
      </c>
      <c r="AK3048" s="201">
        <f>_xll.xlShmInterpRateFwd(curveName,AJ3048,,,AJ3049)</f>
        <v>1.325831127300014E-2</v>
      </c>
    </row>
    <row r="3049" spans="35:37" ht="11.25" customHeight="1" x14ac:dyDescent="0.2">
      <c r="AI3049" s="198" t="s">
        <v>135</v>
      </c>
      <c r="AJ3049" s="156">
        <f>_xll.qlCalendarAdvance("TARGET",AJ3048,AI3049,"mf")</f>
        <v>57130</v>
      </c>
      <c r="AK3049" s="201">
        <f>_xll.xlShmInterpRateFwd(curveName,AJ3049,,,AJ3050)</f>
        <v>1.3248923133036671E-2</v>
      </c>
    </row>
    <row r="3050" spans="35:37" ht="11.25" customHeight="1" x14ac:dyDescent="0.2">
      <c r="AI3050" s="198" t="s">
        <v>135</v>
      </c>
      <c r="AJ3050" s="156">
        <f>_xll.qlCalendarAdvance("TARGET",AJ3049,AI3050,"mf")</f>
        <v>57137</v>
      </c>
      <c r="AK3050" s="201">
        <f>_xll.xlShmInterpRateFwd(curveName,AJ3050,,,AJ3051)</f>
        <v>1.323951349937259E-2</v>
      </c>
    </row>
    <row r="3051" spans="35:37" ht="11.25" customHeight="1" x14ac:dyDescent="0.2">
      <c r="AI3051" s="198" t="s">
        <v>135</v>
      </c>
      <c r="AJ3051" s="156">
        <f>_xll.qlCalendarAdvance("TARGET",AJ3050,AI3051,"mf")</f>
        <v>57144</v>
      </c>
      <c r="AK3051" s="201">
        <f>_xll.xlShmInterpRateFwd(curveName,AJ3051,,,AJ3052)</f>
        <v>1.3230082353433183E-2</v>
      </c>
    </row>
    <row r="3052" spans="35:37" ht="11.25" customHeight="1" x14ac:dyDescent="0.2">
      <c r="AI3052" s="198" t="s">
        <v>135</v>
      </c>
      <c r="AJ3052" s="156">
        <f>_xll.qlCalendarAdvance("TARGET",AJ3051,AI3052,"mf")</f>
        <v>57151</v>
      </c>
      <c r="AK3052" s="201">
        <f>_xll.xlShmInterpRateFwd(curveName,AJ3052,,,AJ3053)</f>
        <v>1.3220629676643825E-2</v>
      </c>
    </row>
    <row r="3053" spans="35:37" ht="11.25" customHeight="1" x14ac:dyDescent="0.2">
      <c r="AI3053" s="198" t="s">
        <v>135</v>
      </c>
      <c r="AJ3053" s="156">
        <f>_xll.qlCalendarAdvance("TARGET",AJ3052,AI3053,"mf")</f>
        <v>57158</v>
      </c>
      <c r="AK3053" s="201">
        <f>_xll.xlShmInterpRateFwd(curveName,AJ3053,,,AJ3054)</f>
        <v>1.321115545044734E-2</v>
      </c>
    </row>
    <row r="3054" spans="35:37" ht="11.25" customHeight="1" x14ac:dyDescent="0.2">
      <c r="AI3054" s="198" t="s">
        <v>135</v>
      </c>
      <c r="AJ3054" s="156">
        <f>_xll.qlCalendarAdvance("TARGET",AJ3053,AI3054,"mf")</f>
        <v>57165</v>
      </c>
      <c r="AK3054" s="201">
        <f>_xll.xlShmInterpRateFwd(curveName,AJ3054,,,AJ3055)</f>
        <v>1.3201659656251884E-2</v>
      </c>
    </row>
    <row r="3055" spans="35:37" ht="11.25" customHeight="1" x14ac:dyDescent="0.2">
      <c r="AI3055" s="198" t="s">
        <v>135</v>
      </c>
      <c r="AJ3055" s="156">
        <f>_xll.qlCalendarAdvance("TARGET",AJ3054,AI3055,"mf")</f>
        <v>57172</v>
      </c>
      <c r="AK3055" s="201">
        <f>_xll.xlShmInterpRateFwd(curveName,AJ3055,,,AJ3056)</f>
        <v>1.3192142275477279E-2</v>
      </c>
    </row>
    <row r="3056" spans="35:37" ht="11.25" customHeight="1" x14ac:dyDescent="0.2">
      <c r="AI3056" s="198" t="s">
        <v>135</v>
      </c>
      <c r="AJ3056" s="156">
        <f>_xll.qlCalendarAdvance("TARGET",AJ3055,AI3056,"mf")</f>
        <v>57179</v>
      </c>
      <c r="AK3056" s="201">
        <f>_xll.xlShmInterpRateFwd(curveName,AJ3056,,,AJ3057)</f>
        <v>1.3182603289555008E-2</v>
      </c>
    </row>
    <row r="3057" spans="35:37" ht="11.25" customHeight="1" x14ac:dyDescent="0.2">
      <c r="AI3057" s="198" t="s">
        <v>135</v>
      </c>
      <c r="AJ3057" s="156">
        <f>_xll.qlCalendarAdvance("TARGET",AJ3056,AI3057,"mf")</f>
        <v>57186</v>
      </c>
      <c r="AK3057" s="201">
        <f>_xll.xlShmInterpRateFwd(curveName,AJ3057,,,AJ3058)</f>
        <v>1.3173042679928222E-2</v>
      </c>
    </row>
    <row r="3058" spans="35:37" ht="11.25" customHeight="1" x14ac:dyDescent="0.2">
      <c r="AI3058" s="198" t="s">
        <v>135</v>
      </c>
      <c r="AJ3058" s="156">
        <f>_xll.qlCalendarAdvance("TARGET",AJ3057,AI3058,"mf")</f>
        <v>57193</v>
      </c>
      <c r="AK3058" s="201">
        <f>_xll.xlShmInterpRateFwd(curveName,AJ3058,,,AJ3059)</f>
        <v>1.3163460428005399E-2</v>
      </c>
    </row>
    <row r="3059" spans="35:37" ht="11.25" customHeight="1" x14ac:dyDescent="0.2">
      <c r="AI3059" s="198" t="s">
        <v>135</v>
      </c>
      <c r="AJ3059" s="156">
        <f>_xll.qlCalendarAdvance("TARGET",AJ3058,AI3059,"mf")</f>
        <v>57200</v>
      </c>
      <c r="AK3059" s="201">
        <f>_xll.xlShmInterpRateFwd(curveName,AJ3059,,,AJ3060)</f>
        <v>1.3153856515200889E-2</v>
      </c>
    </row>
    <row r="3060" spans="35:37" ht="11.25" customHeight="1" x14ac:dyDescent="0.2">
      <c r="AI3060" s="198" t="s">
        <v>135</v>
      </c>
      <c r="AJ3060" s="156">
        <f>_xll.qlCalendarAdvance("TARGET",AJ3059,AI3060,"mf")</f>
        <v>57207</v>
      </c>
      <c r="AK3060" s="201">
        <f>_xll.xlShmInterpRateFwd(curveName,AJ3060,,,AJ3061)</f>
        <v>1.3144230922969673E-2</v>
      </c>
    </row>
    <row r="3061" spans="35:37" ht="11.25" customHeight="1" x14ac:dyDescent="0.2">
      <c r="AI3061" s="198" t="s">
        <v>135</v>
      </c>
      <c r="AJ3061" s="156">
        <f>_xll.qlCalendarAdvance("TARGET",AJ3060,AI3061,"mf")</f>
        <v>57214</v>
      </c>
      <c r="AK3061" s="201">
        <f>_xll.xlShmInterpRateFwd(curveName,AJ3061,,,AJ3062)</f>
        <v>1.3134583632720472E-2</v>
      </c>
    </row>
    <row r="3062" spans="35:37" ht="11.25" customHeight="1" x14ac:dyDescent="0.2">
      <c r="AI3062" s="198" t="s">
        <v>135</v>
      </c>
      <c r="AJ3062" s="156">
        <f>_xll.qlCalendarAdvance("TARGET",AJ3061,AI3062,"mf")</f>
        <v>57221</v>
      </c>
      <c r="AK3062" s="201">
        <f>_xll.xlShmInterpRateFwd(curveName,AJ3062,,,AJ3063)</f>
        <v>1.31249146258563E-2</v>
      </c>
    </row>
    <row r="3063" spans="35:37" ht="11.25" customHeight="1" x14ac:dyDescent="0.2">
      <c r="AI3063" s="198" t="s">
        <v>135</v>
      </c>
      <c r="AJ3063" s="156">
        <f>_xll.qlCalendarAdvance("TARGET",AJ3062,AI3063,"mf")</f>
        <v>57228</v>
      </c>
      <c r="AK3063" s="201">
        <f>_xll.xlShmInterpRateFwd(curveName,AJ3063,,,AJ3064)</f>
        <v>1.3115223883855547E-2</v>
      </c>
    </row>
    <row r="3064" spans="35:37" ht="11.25" customHeight="1" x14ac:dyDescent="0.2">
      <c r="AI3064" s="198" t="s">
        <v>135</v>
      </c>
      <c r="AJ3064" s="156">
        <f>_xll.qlCalendarAdvance("TARGET",AJ3063,AI3064,"mf")</f>
        <v>57235</v>
      </c>
      <c r="AK3064" s="201">
        <f>_xll.xlShmInterpRateFwd(curveName,AJ3064,,,AJ3065)</f>
        <v>1.3105511388092425E-2</v>
      </c>
    </row>
    <row r="3065" spans="35:37" ht="11.25" customHeight="1" x14ac:dyDescent="0.2">
      <c r="AI3065" s="198" t="s">
        <v>135</v>
      </c>
      <c r="AJ3065" s="156">
        <f>_xll.qlCalendarAdvance("TARGET",AJ3064,AI3065,"mf")</f>
        <v>57242</v>
      </c>
      <c r="AK3065" s="201">
        <f>_xll.xlShmInterpRateFwd(curveName,AJ3065,,,AJ3066)</f>
        <v>1.3095777120033908E-2</v>
      </c>
    </row>
    <row r="3066" spans="35:37" ht="11.25" customHeight="1" x14ac:dyDescent="0.2">
      <c r="AI3066" s="198" t="s">
        <v>135</v>
      </c>
      <c r="AJ3066" s="156">
        <f>_xll.qlCalendarAdvance("TARGET",AJ3065,AI3066,"mf")</f>
        <v>57249</v>
      </c>
      <c r="AK3066" s="201">
        <f>_xll.xlShmInterpRateFwd(curveName,AJ3066,,,AJ3067)</f>
        <v>1.308602106107175E-2</v>
      </c>
    </row>
    <row r="3067" spans="35:37" ht="11.25" customHeight="1" x14ac:dyDescent="0.2">
      <c r="AI3067" s="198" t="s">
        <v>135</v>
      </c>
      <c r="AJ3067" s="156">
        <f>_xll.qlCalendarAdvance("TARGET",AJ3066,AI3067,"mf")</f>
        <v>57256</v>
      </c>
      <c r="AK3067" s="201">
        <f>_xll.xlShmInterpRateFwd(curveName,AJ3067,,,AJ3068)</f>
        <v>1.3076243192661506E-2</v>
      </c>
    </row>
    <row r="3068" spans="35:37" ht="11.25" customHeight="1" x14ac:dyDescent="0.2">
      <c r="AI3068" s="198" t="s">
        <v>135</v>
      </c>
      <c r="AJ3068" s="156">
        <f>_xll.qlCalendarAdvance("TARGET",AJ3067,AI3068,"mf")</f>
        <v>57263</v>
      </c>
      <c r="AK3068" s="201">
        <f>_xll.xlShmInterpRateFwd(curveName,AJ3068,,,AJ3069)</f>
        <v>1.3066443496200885E-2</v>
      </c>
    </row>
    <row r="3069" spans="35:37" ht="11.25" customHeight="1" x14ac:dyDescent="0.2">
      <c r="AI3069" s="198" t="s">
        <v>135</v>
      </c>
      <c r="AJ3069" s="156">
        <f>_xll.qlCalendarAdvance("TARGET",AJ3068,AI3069,"mf")</f>
        <v>57270</v>
      </c>
      <c r="AK3069" s="201">
        <f>_xll.xlShmInterpRateFwd(curveName,AJ3069,,,AJ3070)</f>
        <v>1.3056621953134024E-2</v>
      </c>
    </row>
    <row r="3070" spans="35:37" ht="11.25" customHeight="1" x14ac:dyDescent="0.2">
      <c r="AI3070" s="198" t="s">
        <v>135</v>
      </c>
      <c r="AJ3070" s="156">
        <f>_xll.qlCalendarAdvance("TARGET",AJ3069,AI3070,"mf")</f>
        <v>57277</v>
      </c>
      <c r="AK3070" s="201">
        <f>_xll.xlShmInterpRateFwd(curveName,AJ3070,,,AJ3071)</f>
        <v>1.3046778544876174E-2</v>
      </c>
    </row>
    <row r="3071" spans="35:37" ht="11.25" customHeight="1" x14ac:dyDescent="0.2">
      <c r="AI3071" s="198" t="s">
        <v>135</v>
      </c>
      <c r="AJ3071" s="156">
        <f>_xll.qlCalendarAdvance("TARGET",AJ3070,AI3071,"mf")</f>
        <v>57284</v>
      </c>
      <c r="AK3071" s="201">
        <f>_xll.xlShmInterpRateFwd(curveName,AJ3071,,,AJ3072)</f>
        <v>1.3036913252865842E-2</v>
      </c>
    </row>
    <row r="3072" spans="35:37" ht="11.25" customHeight="1" x14ac:dyDescent="0.2">
      <c r="AI3072" s="198" t="s">
        <v>135</v>
      </c>
      <c r="AJ3072" s="156">
        <f>_xll.qlCalendarAdvance("TARGET",AJ3071,AI3072,"mf")</f>
        <v>57291</v>
      </c>
      <c r="AK3072" s="201">
        <f>_xll.xlShmInterpRateFwd(curveName,AJ3072,,,AJ3073)</f>
        <v>1.3027026058518451E-2</v>
      </c>
    </row>
    <row r="3073" spans="35:37" ht="11.25" customHeight="1" x14ac:dyDescent="0.2">
      <c r="AI3073" s="198" t="s">
        <v>135</v>
      </c>
      <c r="AJ3073" s="156">
        <f>_xll.qlCalendarAdvance("TARGET",AJ3072,AI3073,"mf")</f>
        <v>57298</v>
      </c>
      <c r="AK3073" s="201">
        <f>_xll.xlShmInterpRateFwd(curveName,AJ3073,,,AJ3074)</f>
        <v>1.301711694326688E-2</v>
      </c>
    </row>
    <row r="3074" spans="35:37" ht="11.25" customHeight="1" x14ac:dyDescent="0.2">
      <c r="AI3074" s="198" t="s">
        <v>135</v>
      </c>
      <c r="AJ3074" s="156">
        <f>_xll.qlCalendarAdvance("TARGET",AJ3073,AI3074,"mf")</f>
        <v>57305</v>
      </c>
      <c r="AK3074" s="201">
        <f>_xll.xlShmInterpRateFwd(curveName,AJ3074,,,AJ3075)</f>
        <v>1.3007185888538305E-2</v>
      </c>
    </row>
    <row r="3075" spans="35:37" ht="11.25" customHeight="1" x14ac:dyDescent="0.2">
      <c r="AI3075" s="198" t="s">
        <v>135</v>
      </c>
      <c r="AJ3075" s="156">
        <f>_xll.qlCalendarAdvance("TARGET",AJ3074,AI3075,"mf")</f>
        <v>57312</v>
      </c>
      <c r="AK3075" s="201">
        <f>_xll.xlShmInterpRateFwd(curveName,AJ3075,,,AJ3076)</f>
        <v>1.2997232875748391E-2</v>
      </c>
    </row>
    <row r="3076" spans="35:37" ht="11.25" customHeight="1" x14ac:dyDescent="0.2">
      <c r="AI3076" s="198" t="s">
        <v>135</v>
      </c>
      <c r="AJ3076" s="156">
        <f>_xll.qlCalendarAdvance("TARGET",AJ3075,AI3076,"mf")</f>
        <v>57319</v>
      </c>
      <c r="AK3076" s="201">
        <f>_xll.xlShmInterpRateFwd(curveName,AJ3076,,,AJ3077)</f>
        <v>1.2987257886330275E-2</v>
      </c>
    </row>
    <row r="3077" spans="35:37" ht="11.25" customHeight="1" x14ac:dyDescent="0.2">
      <c r="AI3077" s="198" t="s">
        <v>135</v>
      </c>
      <c r="AJ3077" s="156">
        <f>_xll.qlCalendarAdvance("TARGET",AJ3076,AI3077,"mf")</f>
        <v>57326</v>
      </c>
      <c r="AK3077" s="201">
        <f>_xll.xlShmInterpRateFwd(curveName,AJ3077,,,AJ3078)</f>
        <v>1.2977260901705588E-2</v>
      </c>
    </row>
    <row r="3078" spans="35:37" ht="11.25" customHeight="1" x14ac:dyDescent="0.2">
      <c r="AI3078" s="198" t="s">
        <v>135</v>
      </c>
      <c r="AJ3078" s="156">
        <f>_xll.qlCalendarAdvance("TARGET",AJ3077,AI3078,"mf")</f>
        <v>57333</v>
      </c>
      <c r="AK3078" s="201">
        <f>_xll.xlShmInterpRateFwd(curveName,AJ3078,,,AJ3079)</f>
        <v>1.2966755436422006E-2</v>
      </c>
    </row>
    <row r="3079" spans="35:37" ht="11.25" customHeight="1" x14ac:dyDescent="0.2">
      <c r="AI3079" s="198" t="s">
        <v>135</v>
      </c>
      <c r="AJ3079" s="156">
        <f>_xll.qlCalendarAdvance("TARGET",AJ3078,AI3079,"mf")</f>
        <v>57341</v>
      </c>
      <c r="AK3079" s="201">
        <f>_xll.xlShmInterpRateFwd(curveName,AJ3079,,,AJ3080)</f>
        <v>1.2955764639965027E-2</v>
      </c>
    </row>
    <row r="3080" spans="35:37" ht="11.25" customHeight="1" x14ac:dyDescent="0.2">
      <c r="AI3080" s="198" t="s">
        <v>135</v>
      </c>
      <c r="AJ3080" s="156">
        <f>_xll.qlCalendarAdvance("TARGET",AJ3079,AI3080,"mf")</f>
        <v>57348</v>
      </c>
      <c r="AK3080" s="201">
        <f>_xll.xlShmInterpRateFwd(curveName,AJ3080,,,AJ3081)</f>
        <v>1.2945698406641953E-2</v>
      </c>
    </row>
    <row r="3081" spans="35:37" ht="11.25" customHeight="1" x14ac:dyDescent="0.2">
      <c r="AI3081" s="198" t="s">
        <v>135</v>
      </c>
      <c r="AJ3081" s="156">
        <f>_xll.qlCalendarAdvance("TARGET",AJ3080,AI3081,"mf")</f>
        <v>57355</v>
      </c>
      <c r="AK3081" s="201">
        <f>_xll.xlShmInterpRateFwd(curveName,AJ3081,,,AJ3082)</f>
        <v>1.2935610101191189E-2</v>
      </c>
    </row>
    <row r="3082" spans="35:37" ht="11.25" customHeight="1" x14ac:dyDescent="0.2">
      <c r="AI3082" s="198" t="s">
        <v>135</v>
      </c>
      <c r="AJ3082" s="156">
        <f>_xll.qlCalendarAdvance("TARGET",AJ3081,AI3082,"mf")</f>
        <v>57362</v>
      </c>
      <c r="AK3082" s="201">
        <f>_xll.xlShmInterpRateFwd(curveName,AJ3082,,,AJ3083)</f>
        <v>1.2925499704982671E-2</v>
      </c>
    </row>
    <row r="3083" spans="35:37" ht="11.25" customHeight="1" x14ac:dyDescent="0.2">
      <c r="AI3083" s="198" t="s">
        <v>135</v>
      </c>
      <c r="AJ3083" s="156">
        <f>_xll.qlCalendarAdvance("TARGET",AJ3082,AI3083,"mf")</f>
        <v>57369</v>
      </c>
      <c r="AK3083" s="201">
        <f>_xll.xlShmInterpRateFwd(curveName,AJ3083,,,AJ3084)</f>
        <v>1.2915367199502266E-2</v>
      </c>
    </row>
    <row r="3084" spans="35:37" ht="11.25" customHeight="1" x14ac:dyDescent="0.2">
      <c r="AI3084" s="198" t="s">
        <v>135</v>
      </c>
      <c r="AJ3084" s="156">
        <f>_xll.qlCalendarAdvance("TARGET",AJ3083,AI3084,"mf")</f>
        <v>57376</v>
      </c>
      <c r="AK3084" s="201">
        <f>_xll.xlShmInterpRateFwd(curveName,AJ3084,,,AJ3085)</f>
        <v>1.2905212566143246E-2</v>
      </c>
    </row>
    <row r="3085" spans="35:37" ht="11.25" customHeight="1" x14ac:dyDescent="0.2">
      <c r="AI3085" s="198" t="s">
        <v>135</v>
      </c>
      <c r="AJ3085" s="156">
        <f>_xll.qlCalendarAdvance("TARGET",AJ3084,AI3085,"mf")</f>
        <v>57383</v>
      </c>
      <c r="AK3085" s="201">
        <f>_xll.xlShmInterpRateFwd(curveName,AJ3085,,,AJ3086)</f>
        <v>1.2895035786339515E-2</v>
      </c>
    </row>
    <row r="3086" spans="35:37" ht="11.25" customHeight="1" x14ac:dyDescent="0.2">
      <c r="AI3086" s="198" t="s">
        <v>135</v>
      </c>
      <c r="AJ3086" s="156">
        <f>_xll.qlCalendarAdvance("TARGET",AJ3085,AI3086,"mf")</f>
        <v>57390</v>
      </c>
      <c r="AK3086" s="201">
        <f>_xll.xlShmInterpRateFwd(curveName,AJ3086,,,AJ3087)</f>
        <v>1.2884836841513484E-2</v>
      </c>
    </row>
    <row r="3087" spans="35:37" ht="11.25" customHeight="1" x14ac:dyDescent="0.2">
      <c r="AI3087" s="198" t="s">
        <v>135</v>
      </c>
      <c r="AJ3087" s="156">
        <f>_xll.qlCalendarAdvance("TARGET",AJ3086,AI3087,"mf")</f>
        <v>57397</v>
      </c>
      <c r="AK3087" s="201">
        <f>_xll.xlShmInterpRateFwd(curveName,AJ3087,,,AJ3088)</f>
        <v>1.2874615713099228E-2</v>
      </c>
    </row>
    <row r="3088" spans="35:37" ht="11.25" customHeight="1" x14ac:dyDescent="0.2">
      <c r="AI3088" s="198" t="s">
        <v>135</v>
      </c>
      <c r="AJ3088" s="156">
        <f>_xll.qlCalendarAdvance("TARGET",AJ3087,AI3088,"mf")</f>
        <v>57404</v>
      </c>
      <c r="AK3088" s="201">
        <f>_xll.xlShmInterpRateFwd(curveName,AJ3088,,,AJ3089)</f>
        <v>1.2864372382542493E-2</v>
      </c>
    </row>
    <row r="3089" spans="35:37" ht="11.25" customHeight="1" x14ac:dyDescent="0.2">
      <c r="AI3089" s="198" t="s">
        <v>135</v>
      </c>
      <c r="AJ3089" s="156">
        <f>_xll.qlCalendarAdvance("TARGET",AJ3088,AI3089,"mf")</f>
        <v>57411</v>
      </c>
      <c r="AK3089" s="201">
        <f>_xll.xlShmInterpRateFwd(curveName,AJ3089,,,AJ3090)</f>
        <v>1.2854106831208023E-2</v>
      </c>
    </row>
    <row r="3090" spans="35:37" ht="11.25" customHeight="1" x14ac:dyDescent="0.2">
      <c r="AI3090" s="198" t="s">
        <v>135</v>
      </c>
      <c r="AJ3090" s="156">
        <f>_xll.qlCalendarAdvance("TARGET",AJ3089,AI3090,"mf")</f>
        <v>57418</v>
      </c>
      <c r="AK3090" s="201">
        <f>_xll.xlShmInterpRateFwd(curveName,AJ3090,,,AJ3091)</f>
        <v>1.2843819057801516E-2</v>
      </c>
    </row>
    <row r="3091" spans="35:37" ht="11.25" customHeight="1" x14ac:dyDescent="0.2">
      <c r="AI3091" s="198" t="s">
        <v>135</v>
      </c>
      <c r="AJ3091" s="156">
        <f>_xll.qlCalendarAdvance("TARGET",AJ3090,AI3091,"mf")</f>
        <v>57425</v>
      </c>
      <c r="AK3091" s="201">
        <f>_xll.xlShmInterpRateFwd(curveName,AJ3091,,,AJ3092)</f>
        <v>1.2833517791960021E-2</v>
      </c>
    </row>
    <row r="3092" spans="35:37" ht="11.25" customHeight="1" x14ac:dyDescent="0.2">
      <c r="AI3092" s="198" t="s">
        <v>135</v>
      </c>
      <c r="AJ3092" s="156">
        <f>_xll.qlCalendarAdvance("TARGET",AJ3091,AI3092,"mf")</f>
        <v>57432</v>
      </c>
      <c r="AK3092" s="201">
        <f>_xll.xlShmInterpRateFwd(curveName,AJ3092,,,AJ3093)</f>
        <v>1.2823225998327669E-2</v>
      </c>
    </row>
    <row r="3093" spans="35:37" ht="11.25" customHeight="1" x14ac:dyDescent="0.2">
      <c r="AI3093" s="198" t="s">
        <v>135</v>
      </c>
      <c r="AJ3093" s="156">
        <f>_xll.qlCalendarAdvance("TARGET",AJ3092,AI3093,"mf")</f>
        <v>57439</v>
      </c>
      <c r="AK3093" s="201">
        <f>_xll.xlShmInterpRateFwd(curveName,AJ3093,,,AJ3094)</f>
        <v>1.2812947442289236E-2</v>
      </c>
    </row>
    <row r="3094" spans="35:37" ht="11.25" customHeight="1" x14ac:dyDescent="0.2">
      <c r="AI3094" s="198" t="s">
        <v>135</v>
      </c>
      <c r="AJ3094" s="156">
        <f>_xll.qlCalendarAdvance("TARGET",AJ3093,AI3094,"mf")</f>
        <v>57446</v>
      </c>
      <c r="AK3094" s="201">
        <f>_xll.xlShmInterpRateFwd(curveName,AJ3094,,,AJ3095)</f>
        <v>1.2802682173181529E-2</v>
      </c>
    </row>
    <row r="3095" spans="35:37" ht="11.25" customHeight="1" x14ac:dyDescent="0.2">
      <c r="AI3095" s="198" t="s">
        <v>135</v>
      </c>
      <c r="AJ3095" s="156">
        <f>_xll.qlCalendarAdvance("TARGET",AJ3094,AI3095,"mf")</f>
        <v>57453</v>
      </c>
      <c r="AK3095" s="201">
        <f>_xll.xlShmInterpRateFwd(curveName,AJ3095,,,AJ3096)</f>
        <v>1.2792430240225477E-2</v>
      </c>
    </row>
    <row r="3096" spans="35:37" ht="11.25" customHeight="1" x14ac:dyDescent="0.2">
      <c r="AI3096" s="198" t="s">
        <v>135</v>
      </c>
      <c r="AJ3096" s="156">
        <f>_xll.qlCalendarAdvance("TARGET",AJ3095,AI3096,"mf")</f>
        <v>57460</v>
      </c>
      <c r="AK3096" s="201">
        <f>_xll.xlShmInterpRateFwd(curveName,AJ3096,,,AJ3097)</f>
        <v>1.278219169270565E-2</v>
      </c>
    </row>
    <row r="3097" spans="35:37" ht="11.25" customHeight="1" x14ac:dyDescent="0.2">
      <c r="AI3097" s="198" t="s">
        <v>135</v>
      </c>
      <c r="AJ3097" s="156">
        <f>_xll.qlCalendarAdvance("TARGET",AJ3096,AI3097,"mf")</f>
        <v>57467</v>
      </c>
      <c r="AK3097" s="201">
        <f>_xll.xlShmInterpRateFwd(curveName,AJ3097,,,AJ3098)</f>
        <v>1.2771966579900776E-2</v>
      </c>
    </row>
    <row r="3098" spans="35:37" ht="11.25" customHeight="1" x14ac:dyDescent="0.2">
      <c r="AI3098" s="198" t="s">
        <v>135</v>
      </c>
      <c r="AJ3098" s="156">
        <f>_xll.qlCalendarAdvance("TARGET",AJ3097,AI3098,"mf")</f>
        <v>57474</v>
      </c>
      <c r="AK3098" s="201">
        <f>_xll.xlShmInterpRateFwd(curveName,AJ3098,,,AJ3099)</f>
        <v>1.276175495107215E-2</v>
      </c>
    </row>
    <row r="3099" spans="35:37" ht="11.25" customHeight="1" x14ac:dyDescent="0.2">
      <c r="AI3099" s="198" t="s">
        <v>135</v>
      </c>
      <c r="AJ3099" s="156">
        <f>_xll.qlCalendarAdvance("TARGET",AJ3098,AI3099,"mf")</f>
        <v>57481</v>
      </c>
      <c r="AK3099" s="201">
        <f>_xll.xlShmInterpRateFwd(curveName,AJ3099,,,AJ3100)</f>
        <v>1.2751556855498379E-2</v>
      </c>
    </row>
    <row r="3100" spans="35:37" ht="11.25" customHeight="1" x14ac:dyDescent="0.2">
      <c r="AI3100" s="198" t="s">
        <v>135</v>
      </c>
      <c r="AJ3100" s="156">
        <f>_xll.qlCalendarAdvance("TARGET",AJ3099,AI3100,"mf")</f>
        <v>57488</v>
      </c>
      <c r="AK3100" s="201">
        <f>_xll.xlShmInterpRateFwd(curveName,AJ3100,,,AJ3101)</f>
        <v>1.2741372342452234E-2</v>
      </c>
    </row>
    <row r="3101" spans="35:37" ht="11.25" customHeight="1" x14ac:dyDescent="0.2">
      <c r="AI3101" s="198" t="s">
        <v>135</v>
      </c>
      <c r="AJ3101" s="156">
        <f>_xll.qlCalendarAdvance("TARGET",AJ3100,AI3101,"mf")</f>
        <v>57495</v>
      </c>
      <c r="AK3101" s="201">
        <f>_xll.xlShmInterpRateFwd(curveName,AJ3101,,,AJ3102)</f>
        <v>1.2731201461206423E-2</v>
      </c>
    </row>
    <row r="3102" spans="35:37" ht="11.25" customHeight="1" x14ac:dyDescent="0.2">
      <c r="AI3102" s="198" t="s">
        <v>135</v>
      </c>
      <c r="AJ3102" s="156">
        <f>_xll.qlCalendarAdvance("TARGET",AJ3101,AI3102,"mf")</f>
        <v>57502</v>
      </c>
      <c r="AK3102" s="201">
        <f>_xll.xlShmInterpRateFwd(curveName,AJ3102,,,AJ3103)</f>
        <v>1.2721044261010429E-2</v>
      </c>
    </row>
    <row r="3103" spans="35:37" ht="11.25" customHeight="1" x14ac:dyDescent="0.2">
      <c r="AI3103" s="198" t="s">
        <v>135</v>
      </c>
      <c r="AJ3103" s="156">
        <f>_xll.qlCalendarAdvance("TARGET",AJ3102,AI3103,"mf")</f>
        <v>57509</v>
      </c>
      <c r="AK3103" s="201">
        <f>_xll.xlShmInterpRateFwd(curveName,AJ3103,,,AJ3104)</f>
        <v>1.2710900791183191E-2</v>
      </c>
    </row>
    <row r="3104" spans="35:37" ht="11.25" customHeight="1" x14ac:dyDescent="0.2">
      <c r="AI3104" s="198" t="s">
        <v>135</v>
      </c>
      <c r="AJ3104" s="156">
        <f>_xll.qlCalendarAdvance("TARGET",AJ3103,AI3104,"mf")</f>
        <v>57516</v>
      </c>
      <c r="AK3104" s="201">
        <f>_xll.xlShmInterpRateFwd(curveName,AJ3104,,,AJ3105)</f>
        <v>1.2700771100945118E-2</v>
      </c>
    </row>
    <row r="3105" spans="35:37" ht="11.25" customHeight="1" x14ac:dyDescent="0.2">
      <c r="AI3105" s="198" t="s">
        <v>135</v>
      </c>
      <c r="AJ3105" s="156">
        <f>_xll.qlCalendarAdvance("TARGET",AJ3104,AI3105,"mf")</f>
        <v>57523</v>
      </c>
      <c r="AK3105" s="201">
        <f>_xll.xlShmInterpRateFwd(curveName,AJ3105,,,AJ3106)</f>
        <v>1.2690655239603454E-2</v>
      </c>
    </row>
    <row r="3106" spans="35:37" ht="11.25" customHeight="1" x14ac:dyDescent="0.2">
      <c r="AI3106" s="198" t="s">
        <v>135</v>
      </c>
      <c r="AJ3106" s="156">
        <f>_xll.qlCalendarAdvance("TARGET",AJ3105,AI3106,"mf")</f>
        <v>57530</v>
      </c>
      <c r="AK3106" s="201">
        <f>_xll.xlShmInterpRateFwd(curveName,AJ3106,,,AJ3107)</f>
        <v>1.2680553256407465E-2</v>
      </c>
    </row>
    <row r="3107" spans="35:37" ht="11.25" customHeight="1" x14ac:dyDescent="0.2">
      <c r="AI3107" s="198" t="s">
        <v>135</v>
      </c>
      <c r="AJ3107" s="156">
        <f>_xll.qlCalendarAdvance("TARGET",AJ3106,AI3107,"mf")</f>
        <v>57537</v>
      </c>
      <c r="AK3107" s="201">
        <f>_xll.xlShmInterpRateFwd(curveName,AJ3107,,,AJ3108)</f>
        <v>1.2670465200635323E-2</v>
      </c>
    </row>
    <row r="3108" spans="35:37" ht="11.25" customHeight="1" x14ac:dyDescent="0.2">
      <c r="AI3108" s="198" t="s">
        <v>135</v>
      </c>
      <c r="AJ3108" s="156">
        <f>_xll.qlCalendarAdvance("TARGET",AJ3107,AI3108,"mf")</f>
        <v>57544</v>
      </c>
      <c r="AK3108" s="201">
        <f>_xll.xlShmInterpRateFwd(curveName,AJ3108,,,AJ3109)</f>
        <v>1.2660391121559351E-2</v>
      </c>
    </row>
    <row r="3109" spans="35:37" ht="11.25" customHeight="1" x14ac:dyDescent="0.2">
      <c r="AI3109" s="198" t="s">
        <v>135</v>
      </c>
      <c r="AJ3109" s="156">
        <f>_xll.qlCalendarAdvance("TARGET",AJ3108,AI3109,"mf")</f>
        <v>57551</v>
      </c>
      <c r="AK3109" s="201">
        <f>_xll.xlShmInterpRateFwd(curveName,AJ3109,,,AJ3110)</f>
        <v>1.2650331068463409E-2</v>
      </c>
    </row>
    <row r="3110" spans="35:37" ht="11.25" customHeight="1" x14ac:dyDescent="0.2">
      <c r="AI3110" s="198" t="s">
        <v>135</v>
      </c>
      <c r="AJ3110" s="156">
        <f>_xll.qlCalendarAdvance("TARGET",AJ3109,AI3110,"mf")</f>
        <v>57558</v>
      </c>
      <c r="AK3110" s="201">
        <f>_xll.xlShmInterpRateFwd(curveName,AJ3110,,,AJ3111)</f>
        <v>1.2640285090596545E-2</v>
      </c>
    </row>
    <row r="3111" spans="35:37" ht="11.25" customHeight="1" x14ac:dyDescent="0.2">
      <c r="AI3111" s="198" t="s">
        <v>135</v>
      </c>
      <c r="AJ3111" s="156">
        <f>_xll.qlCalendarAdvance("TARGET",AJ3110,AI3111,"mf")</f>
        <v>57565</v>
      </c>
      <c r="AK3111" s="201">
        <f>_xll.xlShmInterpRateFwd(curveName,AJ3111,,,AJ3112)</f>
        <v>1.2630253237248302E-2</v>
      </c>
    </row>
    <row r="3112" spans="35:37" ht="11.25" customHeight="1" x14ac:dyDescent="0.2">
      <c r="AI3112" s="198" t="s">
        <v>135</v>
      </c>
      <c r="AJ3112" s="156">
        <f>_xll.qlCalendarAdvance("TARGET",AJ3111,AI3112,"mf")</f>
        <v>57572</v>
      </c>
      <c r="AK3112" s="201">
        <f>_xll.xlShmInterpRateFwd(curveName,AJ3112,,,AJ3113)</f>
        <v>1.2620235557673413E-2</v>
      </c>
    </row>
    <row r="3113" spans="35:37" ht="11.25" customHeight="1" x14ac:dyDescent="0.2">
      <c r="AI3113" s="198" t="s">
        <v>135</v>
      </c>
      <c r="AJ3113" s="156">
        <f>_xll.qlCalendarAdvance("TARGET",AJ3112,AI3113,"mf")</f>
        <v>57579</v>
      </c>
      <c r="AK3113" s="201">
        <f>_xll.xlShmInterpRateFwd(curveName,AJ3113,,,AJ3114)</f>
        <v>1.2610232101172901E-2</v>
      </c>
    </row>
    <row r="3114" spans="35:37" ht="11.25" customHeight="1" x14ac:dyDescent="0.2">
      <c r="AI3114" s="198" t="s">
        <v>135</v>
      </c>
      <c r="AJ3114" s="156">
        <f>_xll.qlCalendarAdvance("TARGET",AJ3113,AI3114,"mf")</f>
        <v>57586</v>
      </c>
      <c r="AK3114" s="201">
        <f>_xll.xlShmInterpRateFwd(curveName,AJ3114,,,AJ3115)</f>
        <v>1.2600242916972437E-2</v>
      </c>
    </row>
    <row r="3115" spans="35:37" ht="11.25" customHeight="1" x14ac:dyDescent="0.2">
      <c r="AI3115" s="198" t="s">
        <v>135</v>
      </c>
      <c r="AJ3115" s="156">
        <f>_xll.qlCalendarAdvance("TARGET",AJ3114,AI3115,"mf")</f>
        <v>57593</v>
      </c>
      <c r="AK3115" s="201">
        <f>_xll.xlShmInterpRateFwd(curveName,AJ3115,,,AJ3116)</f>
        <v>1.2590268054367141E-2</v>
      </c>
    </row>
    <row r="3116" spans="35:37" ht="11.25" customHeight="1" x14ac:dyDescent="0.2">
      <c r="AI3116" s="198" t="s">
        <v>135</v>
      </c>
      <c r="AJ3116" s="156">
        <f>_xll.qlCalendarAdvance("TARGET",AJ3115,AI3116,"mf")</f>
        <v>57600</v>
      </c>
      <c r="AK3116" s="201">
        <f>_xll.xlShmInterpRateFwd(curveName,AJ3116,,,AJ3117)</f>
        <v>1.2580307562646297E-2</v>
      </c>
    </row>
    <row r="3117" spans="35:37" ht="11.25" customHeight="1" x14ac:dyDescent="0.2">
      <c r="AI3117" s="198" t="s">
        <v>135</v>
      </c>
      <c r="AJ3117" s="156">
        <f>_xll.qlCalendarAdvance("TARGET",AJ3116,AI3117,"mf")</f>
        <v>57607</v>
      </c>
      <c r="AK3117" s="201">
        <f>_xll.xlShmInterpRateFwd(curveName,AJ3117,,,AJ3118)</f>
        <v>1.2570361491070166E-2</v>
      </c>
    </row>
    <row r="3118" spans="35:37" ht="11.25" customHeight="1" x14ac:dyDescent="0.2">
      <c r="AI3118" s="198" t="s">
        <v>135</v>
      </c>
      <c r="AJ3118" s="156">
        <f>_xll.qlCalendarAdvance("TARGET",AJ3117,AI3118,"mf")</f>
        <v>57614</v>
      </c>
      <c r="AK3118" s="201">
        <f>_xll.xlShmInterpRateFwd(curveName,AJ3118,,,AJ3119)</f>
        <v>1.2560429888887389E-2</v>
      </c>
    </row>
    <row r="3119" spans="35:37" ht="11.25" customHeight="1" x14ac:dyDescent="0.2">
      <c r="AI3119" s="198" t="s">
        <v>135</v>
      </c>
      <c r="AJ3119" s="156">
        <f>_xll.qlCalendarAdvance("TARGET",AJ3118,AI3119,"mf")</f>
        <v>57621</v>
      </c>
      <c r="AK3119" s="201">
        <f>_xll.xlShmInterpRateFwd(curveName,AJ3119,,,AJ3120)</f>
        <v>1.2550512805381293E-2</v>
      </c>
    </row>
    <row r="3120" spans="35:37" ht="11.25" customHeight="1" x14ac:dyDescent="0.2">
      <c r="AI3120" s="198" t="s">
        <v>135</v>
      </c>
      <c r="AJ3120" s="156">
        <f>_xll.qlCalendarAdvance("TARGET",AJ3119,AI3120,"mf")</f>
        <v>57628</v>
      </c>
      <c r="AK3120" s="201">
        <f>_xll.xlShmInterpRateFwd(curveName,AJ3120,,,AJ3121)</f>
        <v>1.2540610289835162E-2</v>
      </c>
    </row>
    <row r="3121" spans="35:37" ht="11.25" customHeight="1" x14ac:dyDescent="0.2">
      <c r="AI3121" s="198" t="s">
        <v>135</v>
      </c>
      <c r="AJ3121" s="156">
        <f>_xll.qlCalendarAdvance("TARGET",AJ3120,AI3121,"mf")</f>
        <v>57635</v>
      </c>
      <c r="AK3121" s="201">
        <f>_xll.xlShmInterpRateFwd(curveName,AJ3121,,,AJ3122)</f>
        <v>1.2530722391514849E-2</v>
      </c>
    </row>
    <row r="3122" spans="35:37" ht="11.25" customHeight="1" x14ac:dyDescent="0.2">
      <c r="AI3122" s="198" t="s">
        <v>135</v>
      </c>
      <c r="AJ3122" s="156">
        <f>_xll.qlCalendarAdvance("TARGET",AJ3121,AI3122,"mf")</f>
        <v>57642</v>
      </c>
      <c r="AK3122" s="201">
        <f>_xll.xlShmInterpRateFwd(curveName,AJ3122,,,AJ3123)</f>
        <v>1.2520849159686169E-2</v>
      </c>
    </row>
    <row r="3123" spans="35:37" ht="11.25" customHeight="1" x14ac:dyDescent="0.2">
      <c r="AI3123" s="198" t="s">
        <v>135</v>
      </c>
      <c r="AJ3123" s="156">
        <f>_xll.qlCalendarAdvance("TARGET",AJ3122,AI3123,"mf")</f>
        <v>57649</v>
      </c>
      <c r="AK3123" s="201">
        <f>_xll.xlShmInterpRateFwd(curveName,AJ3123,,,AJ3124)</f>
        <v>1.2510990643614869E-2</v>
      </c>
    </row>
    <row r="3124" spans="35:37" ht="11.25" customHeight="1" x14ac:dyDescent="0.2">
      <c r="AI3124" s="198" t="s">
        <v>135</v>
      </c>
      <c r="AJ3124" s="156">
        <f>_xll.qlCalendarAdvance("TARGET",AJ3123,AI3124,"mf")</f>
        <v>57656</v>
      </c>
      <c r="AK3124" s="201">
        <f>_xll.xlShmInterpRateFwd(curveName,AJ3124,,,AJ3125)</f>
        <v>1.2501146892601411E-2</v>
      </c>
    </row>
    <row r="3125" spans="35:37" ht="11.25" customHeight="1" x14ac:dyDescent="0.2">
      <c r="AI3125" s="198" t="s">
        <v>135</v>
      </c>
      <c r="AJ3125" s="156">
        <f>_xll.qlCalendarAdvance("TARGET",AJ3124,AI3125,"mf")</f>
        <v>57663</v>
      </c>
      <c r="AK3125" s="201">
        <f>_xll.xlShmInterpRateFwd(curveName,AJ3125,,,AJ3126)</f>
        <v>1.2491317955870907E-2</v>
      </c>
    </row>
    <row r="3126" spans="35:37" ht="11.25" customHeight="1" x14ac:dyDescent="0.2">
      <c r="AI3126" s="198" t="s">
        <v>135</v>
      </c>
      <c r="AJ3126" s="156">
        <f>_xll.qlCalendarAdvance("TARGET",AJ3125,AI3126,"mf")</f>
        <v>57670</v>
      </c>
      <c r="AK3126" s="201">
        <f>_xll.xlShmInterpRateFwd(curveName,AJ3126,,,AJ3127)</f>
        <v>1.2481503882729509E-2</v>
      </c>
    </row>
    <row r="3127" spans="35:37" ht="11.25" customHeight="1" x14ac:dyDescent="0.2">
      <c r="AI3127" s="198" t="s">
        <v>135</v>
      </c>
      <c r="AJ3127" s="156">
        <f>_xll.qlCalendarAdvance("TARGET",AJ3126,AI3127,"mf")</f>
        <v>57677</v>
      </c>
      <c r="AK3127" s="201">
        <f>_xll.xlShmInterpRateFwd(curveName,AJ3127,,,AJ3128)</f>
        <v>1.2471704722436982E-2</v>
      </c>
    </row>
    <row r="3128" spans="35:37" ht="11.25" customHeight="1" x14ac:dyDescent="0.2">
      <c r="AI3128" s="198" t="s">
        <v>135</v>
      </c>
      <c r="AJ3128" s="156">
        <f>_xll.qlCalendarAdvance("TARGET",AJ3127,AI3128,"mf")</f>
        <v>57684</v>
      </c>
      <c r="AK3128" s="201">
        <f>_xll.xlShmInterpRateFwd(curveName,AJ3128,,,AJ3129)</f>
        <v>1.2461920524253047E-2</v>
      </c>
    </row>
    <row r="3129" spans="35:37" ht="11.25" customHeight="1" x14ac:dyDescent="0.2">
      <c r="AI3129" s="198" t="s">
        <v>135</v>
      </c>
      <c r="AJ3129" s="156">
        <f>_xll.qlCalendarAdvance("TARGET",AJ3128,AI3129,"mf")</f>
        <v>57691</v>
      </c>
      <c r="AK3129" s="201">
        <f>_xll.xlShmInterpRateFwd(curveName,AJ3129,,,AJ3130)</f>
        <v>1.2452151337477917E-2</v>
      </c>
    </row>
    <row r="3130" spans="35:37" ht="11.25" customHeight="1" x14ac:dyDescent="0.2">
      <c r="AI3130" s="198" t="s">
        <v>135</v>
      </c>
      <c r="AJ3130" s="156">
        <f>_xll.qlCalendarAdvance("TARGET",AJ3129,AI3130,"mf")</f>
        <v>57698</v>
      </c>
      <c r="AK3130" s="201">
        <f>_xll.xlShmInterpRateFwd(curveName,AJ3130,,,AJ3131)</f>
        <v>1.2441913293170518E-2</v>
      </c>
    </row>
    <row r="3131" spans="35:37" ht="11.25" customHeight="1" x14ac:dyDescent="0.2">
      <c r="AI3131" s="198" t="s">
        <v>135</v>
      </c>
      <c r="AJ3131" s="156">
        <f>_xll.qlCalendarAdvance("TARGET",AJ3130,AI3131,"mf")</f>
        <v>57706</v>
      </c>
      <c r="AK3131" s="201">
        <f>_xll.xlShmInterpRateFwd(curveName,AJ3131,,,AJ3132)</f>
        <v>1.2431268143466295E-2</v>
      </c>
    </row>
    <row r="3132" spans="35:37" ht="11.25" customHeight="1" x14ac:dyDescent="0.2">
      <c r="AI3132" s="198" t="s">
        <v>135</v>
      </c>
      <c r="AJ3132" s="156">
        <f>_xll.qlCalendarAdvance("TARGET",AJ3131,AI3132,"mf")</f>
        <v>57713</v>
      </c>
      <c r="AK3132" s="201">
        <f>_xll.xlShmInterpRateFwd(curveName,AJ3132,,,AJ3133)</f>
        <v>1.2421546456112962E-2</v>
      </c>
    </row>
    <row r="3133" spans="35:37" ht="11.25" customHeight="1" x14ac:dyDescent="0.2">
      <c r="AI3133" s="198" t="s">
        <v>135</v>
      </c>
      <c r="AJ3133" s="156">
        <f>_xll.qlCalendarAdvance("TARGET",AJ3132,AI3133,"mf")</f>
        <v>57720</v>
      </c>
      <c r="AK3133" s="201">
        <f>_xll.xlShmInterpRateFwd(curveName,AJ3133,,,AJ3134)</f>
        <v>1.2411839984252805E-2</v>
      </c>
    </row>
    <row r="3134" spans="35:37" ht="11.25" customHeight="1" x14ac:dyDescent="0.2">
      <c r="AI3134" s="198" t="s">
        <v>135</v>
      </c>
      <c r="AJ3134" s="156">
        <f>_xll.qlCalendarAdvance("TARGET",AJ3133,AI3134,"mf")</f>
        <v>57727</v>
      </c>
      <c r="AK3134" s="201">
        <f>_xll.xlShmInterpRateFwd(curveName,AJ3134,,,AJ3135)</f>
        <v>1.2402148777191584E-2</v>
      </c>
    </row>
    <row r="3135" spans="35:37" ht="11.25" customHeight="1" x14ac:dyDescent="0.2">
      <c r="AI3135" s="198" t="s">
        <v>135</v>
      </c>
      <c r="AJ3135" s="156">
        <f>_xll.qlCalendarAdvance("TARGET",AJ3134,AI3135,"mf")</f>
        <v>57734</v>
      </c>
      <c r="AK3135" s="201">
        <f>_xll.xlShmInterpRateFwd(curveName,AJ3135,,,AJ3136)</f>
        <v>1.2392472884159719E-2</v>
      </c>
    </row>
    <row r="3136" spans="35:37" ht="11.25" customHeight="1" x14ac:dyDescent="0.2">
      <c r="AI3136" s="198" t="s">
        <v>135</v>
      </c>
      <c r="AJ3136" s="156">
        <f>_xll.qlCalendarAdvance("TARGET",AJ3135,AI3136,"mf")</f>
        <v>57741</v>
      </c>
      <c r="AK3136" s="201">
        <f>_xll.xlShmInterpRateFwd(curveName,AJ3136,,,AJ3137)</f>
        <v>1.2382812354474467E-2</v>
      </c>
    </row>
    <row r="3137" spans="35:37" ht="11.25" customHeight="1" x14ac:dyDescent="0.2">
      <c r="AI3137" s="198" t="s">
        <v>135</v>
      </c>
      <c r="AJ3137" s="156">
        <f>_xll.qlCalendarAdvance("TARGET",AJ3136,AI3137,"mf")</f>
        <v>57748</v>
      </c>
      <c r="AK3137" s="201">
        <f>_xll.xlShmInterpRateFwd(curveName,AJ3137,,,AJ3138)</f>
        <v>1.2373167237383525E-2</v>
      </c>
    </row>
    <row r="3138" spans="35:37" ht="11.25" customHeight="1" x14ac:dyDescent="0.2">
      <c r="AI3138" s="198" t="s">
        <v>135</v>
      </c>
      <c r="AJ3138" s="156">
        <f>_xll.qlCalendarAdvance("TARGET",AJ3137,AI3138,"mf")</f>
        <v>57755</v>
      </c>
      <c r="AK3138" s="201">
        <f>_xll.xlShmInterpRateFwd(curveName,AJ3138,,,AJ3139)</f>
        <v>1.2363537582151932E-2</v>
      </c>
    </row>
    <row r="3139" spans="35:37" ht="11.25" customHeight="1" x14ac:dyDescent="0.2">
      <c r="AI3139" s="198" t="s">
        <v>135</v>
      </c>
      <c r="AJ3139" s="156">
        <f>_xll.qlCalendarAdvance("TARGET",AJ3138,AI3139,"mf")</f>
        <v>57762</v>
      </c>
      <c r="AK3139" s="201">
        <f>_xll.xlShmInterpRateFwd(curveName,AJ3139,,,AJ3140)</f>
        <v>1.2353923438056261E-2</v>
      </c>
    </row>
    <row r="3140" spans="35:37" ht="11.25" customHeight="1" x14ac:dyDescent="0.2">
      <c r="AI3140" s="198" t="s">
        <v>135</v>
      </c>
      <c r="AJ3140" s="156">
        <f>_xll.qlCalendarAdvance("TARGET",AJ3139,AI3140,"mf")</f>
        <v>57769</v>
      </c>
      <c r="AK3140" s="201">
        <f>_xll.xlShmInterpRateFwd(curveName,AJ3140,,,AJ3141)</f>
        <v>1.2344324854378828E-2</v>
      </c>
    </row>
    <row r="3141" spans="35:37" ht="11.25" customHeight="1" x14ac:dyDescent="0.2">
      <c r="AI3141" s="198" t="s">
        <v>135</v>
      </c>
      <c r="AJ3141" s="156">
        <f>_xll.qlCalendarAdvance("TARGET",AJ3140,AI3141,"mf")</f>
        <v>57776</v>
      </c>
      <c r="AK3141" s="201">
        <f>_xll.xlShmInterpRateFwd(curveName,AJ3141,,,AJ3142)</f>
        <v>1.2334741880367159E-2</v>
      </c>
    </row>
    <row r="3142" spans="35:37" ht="11.25" customHeight="1" x14ac:dyDescent="0.2">
      <c r="AI3142" s="198" t="s">
        <v>135</v>
      </c>
      <c r="AJ3142" s="156">
        <f>_xll.qlCalendarAdvance("TARGET",AJ3141,AI3142,"mf")</f>
        <v>57783</v>
      </c>
      <c r="AK3142" s="201">
        <f>_xll.xlShmInterpRateFwd(curveName,AJ3142,,,AJ3143)</f>
        <v>1.2325174565297692E-2</v>
      </c>
    </row>
    <row r="3143" spans="35:37" ht="11.25" customHeight="1" x14ac:dyDescent="0.2">
      <c r="AI3143" s="198" t="s">
        <v>135</v>
      </c>
      <c r="AJ3143" s="156">
        <f>_xll.qlCalendarAdvance("TARGET",AJ3142,AI3143,"mf")</f>
        <v>57790</v>
      </c>
      <c r="AK3143" s="201">
        <f>_xll.xlShmInterpRateFwd(curveName,AJ3143,,,AJ3144)</f>
        <v>1.2315622958464195E-2</v>
      </c>
    </row>
    <row r="3144" spans="35:37" ht="11.25" customHeight="1" x14ac:dyDescent="0.2">
      <c r="AI3144" s="198" t="s">
        <v>135</v>
      </c>
      <c r="AJ3144" s="156">
        <f>_xll.qlCalendarAdvance("TARGET",AJ3143,AI3144,"mf")</f>
        <v>57797</v>
      </c>
      <c r="AK3144" s="201">
        <f>_xll.xlShmInterpRateFwd(curveName,AJ3144,,,AJ3145)</f>
        <v>1.230608710911406E-2</v>
      </c>
    </row>
    <row r="3145" spans="35:37" ht="11.25" customHeight="1" x14ac:dyDescent="0.2">
      <c r="AI3145" s="198" t="s">
        <v>135</v>
      </c>
      <c r="AJ3145" s="156">
        <f>_xll.qlCalendarAdvance("TARGET",AJ3144,AI3145,"mf")</f>
        <v>57804</v>
      </c>
      <c r="AK3145" s="201">
        <f>_xll.xlShmInterpRateFwd(curveName,AJ3145,,,AJ3146)</f>
        <v>1.2296567066523595E-2</v>
      </c>
    </row>
    <row r="3146" spans="35:37" ht="11.25" customHeight="1" x14ac:dyDescent="0.2">
      <c r="AI3146" s="198" t="s">
        <v>135</v>
      </c>
      <c r="AJ3146" s="156">
        <f>_xll.qlCalendarAdvance("TARGET",AJ3145,AI3146,"mf")</f>
        <v>57811</v>
      </c>
      <c r="AK3146" s="201">
        <f>_xll.xlShmInterpRateFwd(curveName,AJ3146,,,AJ3147)</f>
        <v>1.2287062879957476E-2</v>
      </c>
    </row>
    <row r="3147" spans="35:37" ht="11.25" customHeight="1" x14ac:dyDescent="0.2">
      <c r="AI3147" s="198" t="s">
        <v>135</v>
      </c>
      <c r="AJ3147" s="156">
        <f>_xll.qlCalendarAdvance("TARGET",AJ3146,AI3147,"mf")</f>
        <v>57818</v>
      </c>
      <c r="AK3147" s="201">
        <f>_xll.xlShmInterpRateFwd(curveName,AJ3147,,,AJ3148)</f>
        <v>1.2277574598715093E-2</v>
      </c>
    </row>
    <row r="3148" spans="35:37" ht="11.25" customHeight="1" x14ac:dyDescent="0.2">
      <c r="AI3148" s="198" t="s">
        <v>135</v>
      </c>
      <c r="AJ3148" s="156">
        <f>_xll.qlCalendarAdvance("TARGET",AJ3147,AI3148,"mf")</f>
        <v>57825</v>
      </c>
      <c r="AK3148" s="201">
        <f>_xll.xlShmInterpRateFwd(curveName,AJ3148,,,AJ3149)</f>
        <v>1.2268102272008913E-2</v>
      </c>
    </row>
    <row r="3149" spans="35:37" ht="11.25" customHeight="1" x14ac:dyDescent="0.2">
      <c r="AI3149" s="198" t="s">
        <v>135</v>
      </c>
      <c r="AJ3149" s="156">
        <f>_xll.qlCalendarAdvance("TARGET",AJ3148,AI3149,"mf")</f>
        <v>57832</v>
      </c>
      <c r="AK3149" s="201">
        <f>_xll.xlShmInterpRateFwd(curveName,AJ3149,,,AJ3150)</f>
        <v>1.2258645949167197E-2</v>
      </c>
    </row>
    <row r="3150" spans="35:37" ht="11.25" customHeight="1" x14ac:dyDescent="0.2">
      <c r="AI3150" s="198" t="s">
        <v>135</v>
      </c>
      <c r="AJ3150" s="156">
        <f>_xll.qlCalendarAdvance("TARGET",AJ3149,AI3150,"mf")</f>
        <v>57839</v>
      </c>
      <c r="AK3150" s="201">
        <f>_xll.xlShmInterpRateFwd(curveName,AJ3150,,,AJ3151)</f>
        <v>1.2249205679431288E-2</v>
      </c>
    </row>
    <row r="3151" spans="35:37" ht="11.25" customHeight="1" x14ac:dyDescent="0.2">
      <c r="AI3151" s="198" t="s">
        <v>135</v>
      </c>
      <c r="AJ3151" s="156">
        <f>_xll.qlCalendarAdvance("TARGET",AJ3150,AI3151,"mf")</f>
        <v>57846</v>
      </c>
      <c r="AK3151" s="201">
        <f>_xll.xlShmInterpRateFwd(curveName,AJ3151,,,AJ3152)</f>
        <v>1.2239781512088821E-2</v>
      </c>
    </row>
    <row r="3152" spans="35:37" ht="11.25" customHeight="1" x14ac:dyDescent="0.2">
      <c r="AI3152" s="198" t="s">
        <v>135</v>
      </c>
      <c r="AJ3152" s="156">
        <f>_xll.qlCalendarAdvance("TARGET",AJ3151,AI3152,"mf")</f>
        <v>57853</v>
      </c>
      <c r="AK3152" s="201">
        <f>_xll.xlShmInterpRateFwd(curveName,AJ3152,,,AJ3153)</f>
        <v>1.2230373496381055E-2</v>
      </c>
    </row>
    <row r="3153" spans="35:37" ht="11.25" customHeight="1" x14ac:dyDescent="0.2">
      <c r="AI3153" s="198" t="s">
        <v>135</v>
      </c>
      <c r="AJ3153" s="156">
        <f>_xll.qlCalendarAdvance("TARGET",AJ3152,AI3153,"mf")</f>
        <v>57860</v>
      </c>
      <c r="AK3153" s="201">
        <f>_xll.xlShmInterpRateFwd(curveName,AJ3153,,,AJ3154)</f>
        <v>1.2220981681612916E-2</v>
      </c>
    </row>
    <row r="3154" spans="35:37" ht="11.25" customHeight="1" x14ac:dyDescent="0.2">
      <c r="AI3154" s="198" t="s">
        <v>135</v>
      </c>
      <c r="AJ3154" s="156">
        <f>_xll.qlCalendarAdvance("TARGET",AJ3153,AI3154,"mf")</f>
        <v>57867</v>
      </c>
      <c r="AK3154" s="201">
        <f>_xll.xlShmInterpRateFwd(curveName,AJ3154,,,AJ3155)</f>
        <v>1.2211606117025584E-2</v>
      </c>
    </row>
    <row r="3155" spans="35:37" ht="11.25" customHeight="1" x14ac:dyDescent="0.2">
      <c r="AI3155" s="198" t="s">
        <v>135</v>
      </c>
      <c r="AJ3155" s="156">
        <f>_xll.qlCalendarAdvance("TARGET",AJ3154,AI3155,"mf")</f>
        <v>57874</v>
      </c>
      <c r="AK3155" s="201">
        <f>_xll.xlShmInterpRateFwd(curveName,AJ3155,,,AJ3156)</f>
        <v>1.220224685191232E-2</v>
      </c>
    </row>
    <row r="3156" spans="35:37" ht="11.25" customHeight="1" x14ac:dyDescent="0.2">
      <c r="AI3156" s="198" t="s">
        <v>135</v>
      </c>
      <c r="AJ3156" s="156">
        <f>_xll.qlCalendarAdvance("TARGET",AJ3155,AI3156,"mf")</f>
        <v>57881</v>
      </c>
      <c r="AK3156" s="201">
        <f>_xll.xlShmInterpRateFwd(curveName,AJ3156,,,AJ3157)</f>
        <v>1.2192903935514221E-2</v>
      </c>
    </row>
    <row r="3157" spans="35:37" ht="11.25" customHeight="1" x14ac:dyDescent="0.2">
      <c r="AI3157" s="198" t="s">
        <v>135</v>
      </c>
      <c r="AJ3157" s="156">
        <f>_xll.qlCalendarAdvance("TARGET",AJ3156,AI3157,"mf")</f>
        <v>57888</v>
      </c>
      <c r="AK3157" s="201">
        <f>_xll.xlShmInterpRateFwd(curveName,AJ3157,,,AJ3158)</f>
        <v>1.2183577417147635E-2</v>
      </c>
    </row>
    <row r="3158" spans="35:37" ht="11.25" customHeight="1" x14ac:dyDescent="0.2">
      <c r="AI3158" s="198" t="s">
        <v>135</v>
      </c>
      <c r="AJ3158" s="156">
        <f>_xll.qlCalendarAdvance("TARGET",AJ3157,AI3158,"mf")</f>
        <v>57895</v>
      </c>
      <c r="AK3158" s="201">
        <f>_xll.xlShmInterpRateFwd(curveName,AJ3158,,,AJ3159)</f>
        <v>1.2174267346036206E-2</v>
      </c>
    </row>
    <row r="3159" spans="35:37" ht="11.25" customHeight="1" x14ac:dyDescent="0.2">
      <c r="AI3159" s="198" t="s">
        <v>135</v>
      </c>
      <c r="AJ3159" s="156">
        <f>_xll.qlCalendarAdvance("TARGET",AJ3158,AI3159,"mf")</f>
        <v>57902</v>
      </c>
      <c r="AK3159" s="201">
        <f>_xll.xlShmInterpRateFwd(curveName,AJ3159,,,AJ3160)</f>
        <v>1.2164973771473032E-2</v>
      </c>
    </row>
    <row r="3160" spans="35:37" ht="11.25" customHeight="1" x14ac:dyDescent="0.2">
      <c r="AI3160" s="198" t="s">
        <v>135</v>
      </c>
      <c r="AJ3160" s="156">
        <f>_xll.qlCalendarAdvance("TARGET",AJ3159,AI3160,"mf")</f>
        <v>57909</v>
      </c>
      <c r="AK3160" s="201">
        <f>_xll.xlShmInterpRateFwd(curveName,AJ3160,,,AJ3161)</f>
        <v>1.2155696742722225E-2</v>
      </c>
    </row>
    <row r="3161" spans="35:37" ht="11.25" customHeight="1" x14ac:dyDescent="0.2">
      <c r="AI3161" s="198" t="s">
        <v>135</v>
      </c>
      <c r="AJ3161" s="156">
        <f>_xll.qlCalendarAdvance("TARGET",AJ3160,AI3161,"mf")</f>
        <v>57916</v>
      </c>
      <c r="AK3161" s="201">
        <f>_xll.xlShmInterpRateFwd(curveName,AJ3161,,,AJ3162)</f>
        <v>1.2146436309065223E-2</v>
      </c>
    </row>
    <row r="3162" spans="35:37" ht="11.25" customHeight="1" x14ac:dyDescent="0.2">
      <c r="AI3162" s="198" t="s">
        <v>135</v>
      </c>
      <c r="AJ3162" s="156">
        <f>_xll.qlCalendarAdvance("TARGET",AJ3161,AI3162,"mf")</f>
        <v>57923</v>
      </c>
      <c r="AK3162" s="201">
        <f>_xll.xlShmInterpRateFwd(curveName,AJ3162,,,AJ3163)</f>
        <v>1.2137192519766055E-2</v>
      </c>
    </row>
    <row r="3163" spans="35:37" ht="11.25" customHeight="1" x14ac:dyDescent="0.2">
      <c r="AI3163" s="198" t="s">
        <v>135</v>
      </c>
      <c r="AJ3163" s="156">
        <f>_xll.qlCalendarAdvance("TARGET",AJ3162,AI3163,"mf")</f>
        <v>57930</v>
      </c>
      <c r="AK3163" s="201">
        <f>_xll.xlShmInterpRateFwd(curveName,AJ3163,,,AJ3164)</f>
        <v>1.2127965424088715E-2</v>
      </c>
    </row>
    <row r="3164" spans="35:37" ht="11.25" customHeight="1" x14ac:dyDescent="0.2">
      <c r="AI3164" s="198" t="s">
        <v>135</v>
      </c>
      <c r="AJ3164" s="156">
        <f>_xll.qlCalendarAdvance("TARGET",AJ3163,AI3164,"mf")</f>
        <v>57937</v>
      </c>
      <c r="AK3164" s="201">
        <f>_xll.xlShmInterpRateFwd(curveName,AJ3164,,,AJ3165)</f>
        <v>1.2118755071297149E-2</v>
      </c>
    </row>
    <row r="3165" spans="35:37" ht="11.25" customHeight="1" x14ac:dyDescent="0.2">
      <c r="AI3165" s="198" t="s">
        <v>135</v>
      </c>
      <c r="AJ3165" s="156">
        <f>_xll.qlCalendarAdvance("TARGET",AJ3164,AI3165,"mf")</f>
        <v>57944</v>
      </c>
      <c r="AK3165" s="201">
        <f>_xll.xlShmInterpRateFwd(curveName,AJ3165,,,AJ3166)</f>
        <v>1.2109561510678445E-2</v>
      </c>
    </row>
    <row r="3166" spans="35:37" ht="11.25" customHeight="1" x14ac:dyDescent="0.2">
      <c r="AI3166" s="198" t="s">
        <v>135</v>
      </c>
      <c r="AJ3166" s="156">
        <f>_xll.qlCalendarAdvance("TARGET",AJ3165,AI3166,"mf")</f>
        <v>57951</v>
      </c>
      <c r="AK3166" s="201">
        <f>_xll.xlShmInterpRateFwd(curveName,AJ3166,,,AJ3167)</f>
        <v>1.2100384791490688E-2</v>
      </c>
    </row>
    <row r="3167" spans="35:37" ht="11.25" customHeight="1" x14ac:dyDescent="0.2">
      <c r="AI3167" s="198" t="s">
        <v>135</v>
      </c>
      <c r="AJ3167" s="156">
        <f>_xll.qlCalendarAdvance("TARGET",AJ3166,AI3167,"mf")</f>
        <v>57958</v>
      </c>
      <c r="AK3167" s="201">
        <f>_xll.xlShmInterpRateFwd(curveName,AJ3167,,,AJ3168)</f>
        <v>1.2091224963020885E-2</v>
      </c>
    </row>
    <row r="3168" spans="35:37" ht="11.25" customHeight="1" x14ac:dyDescent="0.2">
      <c r="AI3168" s="198" t="s">
        <v>135</v>
      </c>
      <c r="AJ3168" s="156">
        <f>_xll.qlCalendarAdvance("TARGET",AJ3167,AI3168,"mf")</f>
        <v>57965</v>
      </c>
      <c r="AK3168" s="201">
        <f>_xll.xlShmInterpRateFwd(curveName,AJ3168,,,AJ3169)</f>
        <v>1.2082082074515464E-2</v>
      </c>
    </row>
    <row r="3169" spans="35:37" ht="11.25" customHeight="1" x14ac:dyDescent="0.2">
      <c r="AI3169" s="198" t="s">
        <v>135</v>
      </c>
      <c r="AJ3169" s="156">
        <f>_xll.qlCalendarAdvance("TARGET",AJ3168,AI3169,"mf")</f>
        <v>57972</v>
      </c>
      <c r="AK3169" s="201">
        <f>_xll.xlShmInterpRateFwd(curveName,AJ3169,,,AJ3170)</f>
        <v>1.2072956175261365E-2</v>
      </c>
    </row>
    <row r="3170" spans="35:37" ht="11.25" customHeight="1" x14ac:dyDescent="0.2">
      <c r="AI3170" s="198" t="s">
        <v>135</v>
      </c>
      <c r="AJ3170" s="156">
        <f>_xll.qlCalendarAdvance("TARGET",AJ3169,AI3170,"mf")</f>
        <v>57979</v>
      </c>
      <c r="AK3170" s="201">
        <f>_xll.xlShmInterpRateFwd(curveName,AJ3170,,,AJ3171)</f>
        <v>1.2063847314510734E-2</v>
      </c>
    </row>
    <row r="3171" spans="35:37" ht="11.25" customHeight="1" x14ac:dyDescent="0.2">
      <c r="AI3171" s="198" t="s">
        <v>135</v>
      </c>
      <c r="AJ3171" s="156">
        <f>_xll.qlCalendarAdvance("TARGET",AJ3170,AI3171,"mf")</f>
        <v>57986</v>
      </c>
      <c r="AK3171" s="201">
        <f>_xll.xlShmInterpRateFwd(curveName,AJ3171,,,AJ3172)</f>
        <v>1.205475554156202E-2</v>
      </c>
    </row>
    <row r="3172" spans="35:37" ht="11.25" customHeight="1" x14ac:dyDescent="0.2">
      <c r="AI3172" s="198" t="s">
        <v>135</v>
      </c>
      <c r="AJ3172" s="156">
        <f>_xll.qlCalendarAdvance("TARGET",AJ3171,AI3172,"mf")</f>
        <v>57993</v>
      </c>
      <c r="AK3172" s="201">
        <f>_xll.xlShmInterpRateFwd(curveName,AJ3172,,,AJ3173)</f>
        <v>1.2045680905661507E-2</v>
      </c>
    </row>
    <row r="3173" spans="35:37" ht="11.25" customHeight="1" x14ac:dyDescent="0.2">
      <c r="AI3173" s="198" t="s">
        <v>135</v>
      </c>
      <c r="AJ3173" s="156">
        <f>_xll.qlCalendarAdvance("TARGET",AJ3172,AI3173,"mf")</f>
        <v>58000</v>
      </c>
      <c r="AK3173" s="201">
        <f>_xll.xlShmInterpRateFwd(curveName,AJ3173,,,AJ3174)</f>
        <v>1.2036623456101786E-2</v>
      </c>
    </row>
    <row r="3174" spans="35:37" ht="11.25" customHeight="1" x14ac:dyDescent="0.2">
      <c r="AI3174" s="198" t="s">
        <v>135</v>
      </c>
      <c r="AJ3174" s="156">
        <f>_xll.qlCalendarAdvance("TARGET",AJ3173,AI3174,"mf")</f>
        <v>58007</v>
      </c>
      <c r="AK3174" s="201">
        <f>_xll.xlShmInterpRateFwd(curveName,AJ3174,,,AJ3175)</f>
        <v>1.2027583242117489E-2</v>
      </c>
    </row>
    <row r="3175" spans="35:37" ht="11.25" customHeight="1" x14ac:dyDescent="0.2">
      <c r="AI3175" s="198" t="s">
        <v>135</v>
      </c>
      <c r="AJ3175" s="156">
        <f>_xll.qlCalendarAdvance("TARGET",AJ3174,AI3175,"mf")</f>
        <v>58014</v>
      </c>
      <c r="AK3175" s="201">
        <f>_xll.xlShmInterpRateFwd(curveName,AJ3175,,,AJ3176)</f>
        <v>1.2018560312995339E-2</v>
      </c>
    </row>
    <row r="3176" spans="35:37" ht="11.25" customHeight="1" x14ac:dyDescent="0.2">
      <c r="AI3176" s="198" t="s">
        <v>135</v>
      </c>
      <c r="AJ3176" s="156">
        <f>_xll.qlCalendarAdvance("TARGET",AJ3175,AI3176,"mf")</f>
        <v>58021</v>
      </c>
      <c r="AK3176" s="201">
        <f>_xll.xlShmInterpRateFwd(curveName,AJ3176,,,AJ3177)</f>
        <v>1.2009554718022028E-2</v>
      </c>
    </row>
    <row r="3177" spans="35:37" ht="11.25" customHeight="1" x14ac:dyDescent="0.2">
      <c r="AI3177" s="198" t="s">
        <v>135</v>
      </c>
      <c r="AJ3177" s="156">
        <f>_xll.qlCalendarAdvance("TARGET",AJ3176,AI3177,"mf")</f>
        <v>58028</v>
      </c>
      <c r="AK3177" s="201">
        <f>_xll.xlShmInterpRateFwd(curveName,AJ3177,,,AJ3178)</f>
        <v>1.2000566506461049E-2</v>
      </c>
    </row>
    <row r="3178" spans="35:37" ht="11.25" customHeight="1" x14ac:dyDescent="0.2">
      <c r="AI3178" s="198" t="s">
        <v>135</v>
      </c>
      <c r="AJ3178" s="156">
        <f>_xll.qlCalendarAdvance("TARGET",AJ3177,AI3178,"mf")</f>
        <v>58035</v>
      </c>
      <c r="AK3178" s="201">
        <f>_xll.xlShmInterpRateFwd(curveName,AJ3178,,,AJ3179)</f>
        <v>1.1991595727564275E-2</v>
      </c>
    </row>
    <row r="3179" spans="35:37" ht="11.25" customHeight="1" x14ac:dyDescent="0.2">
      <c r="AI3179" s="198" t="s">
        <v>135</v>
      </c>
      <c r="AJ3179" s="156">
        <f>_xll.qlCalendarAdvance("TARGET",AJ3178,AI3179,"mf")</f>
        <v>58042</v>
      </c>
      <c r="AK3179" s="201">
        <f>_xll.xlShmInterpRateFwd(curveName,AJ3179,,,AJ3180)</f>
        <v>1.1982642430600923E-2</v>
      </c>
    </row>
    <row r="3180" spans="35:37" ht="11.25" customHeight="1" x14ac:dyDescent="0.2">
      <c r="AI3180" s="198" t="s">
        <v>135</v>
      </c>
      <c r="AJ3180" s="156">
        <f>_xll.qlCalendarAdvance("TARGET",AJ3179,AI3180,"mf")</f>
        <v>58049</v>
      </c>
      <c r="AK3180" s="201">
        <f>_xll.xlShmInterpRateFwd(curveName,AJ3180,,,AJ3181)</f>
        <v>1.1973706664886509E-2</v>
      </c>
    </row>
    <row r="3181" spans="35:37" ht="11.25" customHeight="1" x14ac:dyDescent="0.2">
      <c r="AI3181" s="198" t="s">
        <v>135</v>
      </c>
      <c r="AJ3181" s="156">
        <f>_xll.qlCalendarAdvance("TARGET",AJ3180,AI3181,"mf")</f>
        <v>58056</v>
      </c>
      <c r="AK3181" s="201">
        <f>_xll.xlShmInterpRateFwd(curveName,AJ3181,,,AJ3182)</f>
        <v>1.1964788479603311E-2</v>
      </c>
    </row>
    <row r="3182" spans="35:37" ht="11.25" customHeight="1" x14ac:dyDescent="0.2">
      <c r="AI3182" s="198" t="s">
        <v>135</v>
      </c>
      <c r="AJ3182" s="156">
        <f>_xll.qlCalendarAdvance("TARGET",AJ3181,AI3182,"mf")</f>
        <v>58063</v>
      </c>
      <c r="AK3182" s="201">
        <f>_xll.xlShmInterpRateFwd(curveName,AJ3182,,,AJ3183)</f>
        <v>1.1955448850659901E-2</v>
      </c>
    </row>
    <row r="3183" spans="35:37" ht="11.25" customHeight="1" x14ac:dyDescent="0.2">
      <c r="AI3183" s="198" t="s">
        <v>135</v>
      </c>
      <c r="AJ3183" s="156">
        <f>_xll.qlCalendarAdvance("TARGET",AJ3182,AI3183,"mf")</f>
        <v>58071</v>
      </c>
      <c r="AK3183" s="201">
        <f>_xll.xlShmInterpRateFwd(curveName,AJ3183,,,AJ3184)</f>
        <v>1.1945737511348024E-2</v>
      </c>
    </row>
    <row r="3184" spans="35:37" ht="11.25" customHeight="1" x14ac:dyDescent="0.2">
      <c r="AI3184" s="198" t="s">
        <v>135</v>
      </c>
      <c r="AJ3184" s="156">
        <f>_xll.qlCalendarAdvance("TARGET",AJ3183,AI3184,"mf")</f>
        <v>58078</v>
      </c>
      <c r="AK3184" s="201">
        <f>_xll.xlShmInterpRateFwd(curveName,AJ3184,,,AJ3185)</f>
        <v>1.1936874899819898E-2</v>
      </c>
    </row>
    <row r="3185" spans="35:37" ht="11.25" customHeight="1" x14ac:dyDescent="0.2">
      <c r="AI3185" s="198" t="s">
        <v>135</v>
      </c>
      <c r="AJ3185" s="156">
        <f>_xll.qlCalendarAdvance("TARGET",AJ3184,AI3185,"mf")</f>
        <v>58085</v>
      </c>
      <c r="AK3185" s="201">
        <f>_xll.xlShmInterpRateFwd(curveName,AJ3185,,,AJ3186)</f>
        <v>1.1928030072879904E-2</v>
      </c>
    </row>
    <row r="3186" spans="35:37" ht="11.25" customHeight="1" x14ac:dyDescent="0.2">
      <c r="AI3186" s="198" t="s">
        <v>135</v>
      </c>
      <c r="AJ3186" s="156">
        <f>_xll.qlCalendarAdvance("TARGET",AJ3185,AI3186,"mf")</f>
        <v>58092</v>
      </c>
      <c r="AK3186" s="201">
        <f>_xll.xlShmInterpRateFwd(curveName,AJ3186,,,AJ3187)</f>
        <v>1.1919203079802824E-2</v>
      </c>
    </row>
    <row r="3187" spans="35:37" ht="11.25" customHeight="1" x14ac:dyDescent="0.2">
      <c r="AI3187" s="198" t="s">
        <v>135</v>
      </c>
      <c r="AJ3187" s="156">
        <f>_xll.qlCalendarAdvance("TARGET",AJ3186,AI3187,"mf")</f>
        <v>58099</v>
      </c>
      <c r="AK3187" s="201">
        <f>_xll.xlShmInterpRateFwd(curveName,AJ3187,,,AJ3188)</f>
        <v>1.1910393969874996E-2</v>
      </c>
    </row>
    <row r="3188" spans="35:37" ht="11.25" customHeight="1" x14ac:dyDescent="0.2">
      <c r="AI3188" s="198" t="s">
        <v>135</v>
      </c>
      <c r="AJ3188" s="156">
        <f>_xll.qlCalendarAdvance("TARGET",AJ3187,AI3188,"mf")</f>
        <v>58106</v>
      </c>
      <c r="AK3188" s="201">
        <f>_xll.xlShmInterpRateFwd(curveName,AJ3188,,,AJ3189)</f>
        <v>1.1901602792371142E-2</v>
      </c>
    </row>
    <row r="3189" spans="35:37" ht="11.25" customHeight="1" x14ac:dyDescent="0.2">
      <c r="AI3189" s="198" t="s">
        <v>135</v>
      </c>
      <c r="AJ3189" s="156">
        <f>_xll.qlCalendarAdvance("TARGET",AJ3188,AI3189,"mf")</f>
        <v>58113</v>
      </c>
      <c r="AK3189" s="201">
        <f>_xll.xlShmInterpRateFwd(curveName,AJ3189,,,AJ3190)</f>
        <v>1.189282959652541E-2</v>
      </c>
    </row>
    <row r="3190" spans="35:37" ht="11.25" customHeight="1" x14ac:dyDescent="0.2">
      <c r="AI3190" s="198" t="s">
        <v>135</v>
      </c>
      <c r="AJ3190" s="156">
        <f>_xll.qlCalendarAdvance("TARGET",AJ3189,AI3190,"mf")</f>
        <v>58120</v>
      </c>
      <c r="AK3190" s="201">
        <f>_xll.xlShmInterpRateFwd(curveName,AJ3190,,,AJ3191)</f>
        <v>1.1884074431647219E-2</v>
      </c>
    </row>
    <row r="3191" spans="35:37" ht="11.25" customHeight="1" x14ac:dyDescent="0.2">
      <c r="AI3191" s="198" t="s">
        <v>135</v>
      </c>
      <c r="AJ3191" s="156">
        <f>_xll.qlCalendarAdvance("TARGET",AJ3190,AI3191,"mf")</f>
        <v>58127</v>
      </c>
      <c r="AK3191" s="201">
        <f>_xll.xlShmInterpRateFwd(curveName,AJ3191,,,AJ3192)</f>
        <v>1.1875337346970659E-2</v>
      </c>
    </row>
    <row r="3192" spans="35:37" ht="11.25" customHeight="1" x14ac:dyDescent="0.2">
      <c r="AI3192" s="198" t="s">
        <v>135</v>
      </c>
      <c r="AJ3192" s="156">
        <f>_xll.qlCalendarAdvance("TARGET",AJ3191,AI3192,"mf")</f>
        <v>58134</v>
      </c>
      <c r="AK3192" s="201">
        <f>_xll.xlShmInterpRateFwd(curveName,AJ3192,,,AJ3193)</f>
        <v>1.1866618391822462E-2</v>
      </c>
    </row>
    <row r="3193" spans="35:37" ht="11.25" customHeight="1" x14ac:dyDescent="0.2">
      <c r="AI3193" s="198" t="s">
        <v>135</v>
      </c>
      <c r="AJ3193" s="156">
        <f>_xll.qlCalendarAdvance("TARGET",AJ3192,AI3193,"mf")</f>
        <v>58141</v>
      </c>
      <c r="AK3193" s="201">
        <f>_xll.xlShmInterpRateFwd(curveName,AJ3193,,,AJ3194)</f>
        <v>1.1857917615390332E-2</v>
      </c>
    </row>
    <row r="3194" spans="35:37" ht="11.25" customHeight="1" x14ac:dyDescent="0.2">
      <c r="AI3194" s="198" t="s">
        <v>135</v>
      </c>
      <c r="AJ3194" s="156">
        <f>_xll.qlCalendarAdvance("TARGET",AJ3193,AI3194,"mf")</f>
        <v>58148</v>
      </c>
      <c r="AK3194" s="201">
        <f>_xll.xlShmInterpRateFwd(curveName,AJ3194,,,AJ3195)</f>
        <v>1.184923506702411E-2</v>
      </c>
    </row>
    <row r="3195" spans="35:37" ht="11.25" customHeight="1" x14ac:dyDescent="0.2">
      <c r="AI3195" s="198" t="s">
        <v>135</v>
      </c>
      <c r="AJ3195" s="156">
        <f>_xll.qlCalendarAdvance("TARGET",AJ3194,AI3195,"mf")</f>
        <v>58155</v>
      </c>
      <c r="AK3195" s="201">
        <f>_xll.xlShmInterpRateFwd(curveName,AJ3195,,,AJ3196)</f>
        <v>1.1840996805692035E-2</v>
      </c>
    </row>
    <row r="3196" spans="35:37" ht="11.25" customHeight="1" x14ac:dyDescent="0.2">
      <c r="AI3196" s="198" t="s">
        <v>135</v>
      </c>
      <c r="AJ3196" s="156">
        <f>_xll.qlCalendarAdvance("TARGET",AJ3195,AI3196,"mf")</f>
        <v>58161</v>
      </c>
      <c r="AK3196" s="201">
        <f>_xll.xlShmInterpRateFwd(curveName,AJ3196,,,AJ3197)</f>
        <v>1.1833158862442808E-2</v>
      </c>
    </row>
    <row r="3197" spans="35:37" ht="11.25" customHeight="1" x14ac:dyDescent="0.2">
      <c r="AI3197" s="198" t="s">
        <v>135</v>
      </c>
      <c r="AJ3197" s="156">
        <f>_xll.qlCalendarAdvance("TARGET",AJ3196,AI3197,"mf")</f>
        <v>58168</v>
      </c>
      <c r="AK3197" s="201">
        <f>_xll.xlShmInterpRateFwd(curveName,AJ3197,,,AJ3198)</f>
        <v>1.1824528665629027E-2</v>
      </c>
    </row>
    <row r="3198" spans="35:37" ht="11.25" customHeight="1" x14ac:dyDescent="0.2">
      <c r="AI3198" s="198" t="s">
        <v>135</v>
      </c>
      <c r="AJ3198" s="156">
        <f>_xll.qlCalendarAdvance("TARGET",AJ3197,AI3198,"mf")</f>
        <v>58175</v>
      </c>
      <c r="AK3198" s="201">
        <f>_xll.xlShmInterpRateFwd(curveName,AJ3198,,,AJ3199)</f>
        <v>1.1815916886892722E-2</v>
      </c>
    </row>
    <row r="3199" spans="35:37" ht="11.25" customHeight="1" x14ac:dyDescent="0.2">
      <c r="AI3199" s="198" t="s">
        <v>135</v>
      </c>
      <c r="AJ3199" s="156">
        <f>_xll.qlCalendarAdvance("TARGET",AJ3198,AI3199,"mf")</f>
        <v>58182</v>
      </c>
      <c r="AK3199" s="201">
        <f>_xll.xlShmInterpRateFwd(curveName,AJ3199,,,AJ3200)</f>
        <v>1.180732357547935E-2</v>
      </c>
    </row>
    <row r="3200" spans="35:37" ht="11.25" customHeight="1" x14ac:dyDescent="0.2">
      <c r="AI3200" s="198" t="s">
        <v>135</v>
      </c>
      <c r="AJ3200" s="156">
        <f>_xll.qlCalendarAdvance("TARGET",AJ3199,AI3200,"mf")</f>
        <v>58189</v>
      </c>
      <c r="AK3200" s="201">
        <f>_xll.xlShmInterpRateFwd(curveName,AJ3200,,,AJ3201)</f>
        <v>1.179832790920957E-2</v>
      </c>
    </row>
    <row r="3201" spans="35:37" ht="11.25" customHeight="1" x14ac:dyDescent="0.2">
      <c r="AI3201" s="198" t="s">
        <v>135</v>
      </c>
      <c r="AJ3201" s="156">
        <f>_xll.qlCalendarAdvance("TARGET",AJ3200,AI3201,"mf")</f>
        <v>58197</v>
      </c>
      <c r="AK3201" s="201">
        <f>_xll.xlShmInterpRateFwd(curveName,AJ3201,,,AJ3202)</f>
        <v>1.1788971751798815E-2</v>
      </c>
    </row>
    <row r="3202" spans="35:37" ht="11.25" customHeight="1" x14ac:dyDescent="0.2">
      <c r="AI3202" s="198" t="s">
        <v>135</v>
      </c>
      <c r="AJ3202" s="156">
        <f>_xll.qlCalendarAdvance("TARGET",AJ3201,AI3202,"mf")</f>
        <v>58204</v>
      </c>
      <c r="AK3202" s="201">
        <f>_xll.xlShmInterpRateFwd(curveName,AJ3202,,,AJ3203)</f>
        <v>1.1780436801365538E-2</v>
      </c>
    </row>
    <row r="3203" spans="35:37" ht="11.25" customHeight="1" x14ac:dyDescent="0.2">
      <c r="AI3203" s="198" t="s">
        <v>135</v>
      </c>
      <c r="AJ3203" s="156">
        <f>_xll.qlCalendarAdvance("TARGET",AJ3202,AI3203,"mf")</f>
        <v>58211</v>
      </c>
      <c r="AK3203" s="201">
        <f>_xll.xlShmInterpRateFwd(curveName,AJ3203,,,AJ3204)</f>
        <v>1.1771920522381057E-2</v>
      </c>
    </row>
    <row r="3204" spans="35:37" ht="11.25" customHeight="1" x14ac:dyDescent="0.2">
      <c r="AI3204" s="198" t="s">
        <v>135</v>
      </c>
      <c r="AJ3204" s="156">
        <f>_xll.qlCalendarAdvance("TARGET",AJ3203,AI3204,"mf")</f>
        <v>58218</v>
      </c>
      <c r="AK3204" s="201">
        <f>_xll.xlShmInterpRateFwd(curveName,AJ3204,,,AJ3205)</f>
        <v>1.1763422964102285E-2</v>
      </c>
    </row>
    <row r="3205" spans="35:37" ht="11.25" customHeight="1" x14ac:dyDescent="0.2">
      <c r="AI3205" s="198" t="s">
        <v>135</v>
      </c>
      <c r="AJ3205" s="156">
        <f>_xll.qlCalendarAdvance("TARGET",AJ3204,AI3205,"mf")</f>
        <v>58225</v>
      </c>
      <c r="AK3205" s="201">
        <f>_xll.xlShmInterpRateFwd(curveName,AJ3205,,,AJ3206)</f>
        <v>1.1754944175849824E-2</v>
      </c>
    </row>
    <row r="3206" spans="35:37" ht="11.25" customHeight="1" x14ac:dyDescent="0.2">
      <c r="AI3206" s="198" t="s">
        <v>135</v>
      </c>
      <c r="AJ3206" s="156">
        <f>_xll.qlCalendarAdvance("TARGET",AJ3205,AI3206,"mf")</f>
        <v>58232</v>
      </c>
      <c r="AK3206" s="201">
        <f>_xll.xlShmInterpRateFwd(curveName,AJ3206,,,AJ3207)</f>
        <v>1.174648420684E-2</v>
      </c>
    </row>
    <row r="3207" spans="35:37" ht="11.25" customHeight="1" x14ac:dyDescent="0.2">
      <c r="AI3207" s="198" t="s">
        <v>135</v>
      </c>
      <c r="AJ3207" s="156">
        <f>_xll.qlCalendarAdvance("TARGET",AJ3206,AI3207,"mf")</f>
        <v>58239</v>
      </c>
      <c r="AK3207" s="201">
        <f>_xll.xlShmInterpRateFwd(curveName,AJ3207,,,AJ3208)</f>
        <v>1.173804310637599E-2</v>
      </c>
    </row>
    <row r="3208" spans="35:37" ht="11.25" customHeight="1" x14ac:dyDescent="0.2">
      <c r="AI3208" s="198" t="s">
        <v>135</v>
      </c>
      <c r="AJ3208" s="156">
        <f>_xll.qlCalendarAdvance("TARGET",AJ3207,AI3208,"mf")</f>
        <v>58246</v>
      </c>
      <c r="AK3208" s="201">
        <f>_xll.xlShmInterpRateFwd(curveName,AJ3208,,,AJ3209)</f>
        <v>1.1729620923691455E-2</v>
      </c>
    </row>
    <row r="3209" spans="35:37" ht="11.25" customHeight="1" x14ac:dyDescent="0.2">
      <c r="AI3209" s="198" t="s">
        <v>135</v>
      </c>
      <c r="AJ3209" s="156">
        <f>_xll.qlCalendarAdvance("TARGET",AJ3208,AI3209,"mf")</f>
        <v>58253</v>
      </c>
      <c r="AK3209" s="201">
        <f>_xll.xlShmInterpRateFwd(curveName,AJ3209,,,AJ3210)</f>
        <v>1.1721217708106897E-2</v>
      </c>
    </row>
    <row r="3210" spans="35:37" ht="11.25" customHeight="1" x14ac:dyDescent="0.2">
      <c r="AI3210" s="198" t="s">
        <v>135</v>
      </c>
      <c r="AJ3210" s="156">
        <f>_xll.qlCalendarAdvance("TARGET",AJ3209,AI3210,"mf")</f>
        <v>58260</v>
      </c>
      <c r="AK3210" s="201">
        <f>_xll.xlShmInterpRateFwd(curveName,AJ3210,,,AJ3211)</f>
        <v>1.171283350885014E-2</v>
      </c>
    </row>
    <row r="3211" spans="35:37" ht="11.25" customHeight="1" x14ac:dyDescent="0.2">
      <c r="AI3211" s="198" t="s">
        <v>135</v>
      </c>
      <c r="AJ3211" s="156">
        <f>_xll.qlCalendarAdvance("TARGET",AJ3210,AI3211,"mf")</f>
        <v>58267</v>
      </c>
      <c r="AK3211" s="201">
        <f>_xll.xlShmInterpRateFwd(curveName,AJ3211,,,AJ3212)</f>
        <v>1.1704468375224273E-2</v>
      </c>
    </row>
    <row r="3212" spans="35:37" ht="11.25" customHeight="1" x14ac:dyDescent="0.2">
      <c r="AI3212" s="198" t="s">
        <v>135</v>
      </c>
      <c r="AJ3212" s="156">
        <f>_xll.qlCalendarAdvance("TARGET",AJ3211,AI3212,"mf")</f>
        <v>58274</v>
      </c>
      <c r="AK3212" s="201">
        <f>_xll.xlShmInterpRateFwd(curveName,AJ3212,,,AJ3213)</f>
        <v>1.1696122356445484E-2</v>
      </c>
    </row>
    <row r="3213" spans="35:37" ht="11.25" customHeight="1" x14ac:dyDescent="0.2">
      <c r="AI3213" s="198" t="s">
        <v>135</v>
      </c>
      <c r="AJ3213" s="156">
        <f>_xll.qlCalendarAdvance("TARGET",AJ3212,AI3213,"mf")</f>
        <v>58281</v>
      </c>
      <c r="AK3213" s="201">
        <f>_xll.xlShmInterpRateFwd(curveName,AJ3213,,,AJ3214)</f>
        <v>1.1687795501822617E-2</v>
      </c>
    </row>
    <row r="3214" spans="35:37" ht="11.25" customHeight="1" x14ac:dyDescent="0.2">
      <c r="AI3214" s="198" t="s">
        <v>135</v>
      </c>
      <c r="AJ3214" s="156">
        <f>_xll.qlCalendarAdvance("TARGET",AJ3213,AI3214,"mf")</f>
        <v>58288</v>
      </c>
      <c r="AK3214" s="201">
        <f>_xll.xlShmInterpRateFwd(curveName,AJ3214,,,AJ3215)</f>
        <v>1.1679487860641319E-2</v>
      </c>
    </row>
    <row r="3215" spans="35:37" ht="11.25" customHeight="1" x14ac:dyDescent="0.2">
      <c r="AI3215" s="198" t="s">
        <v>135</v>
      </c>
      <c r="AJ3215" s="156">
        <f>_xll.qlCalendarAdvance("TARGET",AJ3214,AI3215,"mf")</f>
        <v>58295</v>
      </c>
      <c r="AK3215" s="201">
        <f>_xll.xlShmInterpRateFwd(curveName,AJ3215,,,AJ3216)</f>
        <v>1.167119948214089E-2</v>
      </c>
    </row>
    <row r="3216" spans="35:37" ht="11.25" customHeight="1" x14ac:dyDescent="0.2">
      <c r="AI3216" s="198" t="s">
        <v>135</v>
      </c>
      <c r="AJ3216" s="156">
        <f>_xll.qlCalendarAdvance("TARGET",AJ3215,AI3216,"mf")</f>
        <v>58302</v>
      </c>
      <c r="AK3216" s="201">
        <f>_xll.xlShmInterpRateFwd(curveName,AJ3216,,,AJ3217)</f>
        <v>1.1662930415583771E-2</v>
      </c>
    </row>
    <row r="3217" spans="35:37" ht="11.25" customHeight="1" x14ac:dyDescent="0.2">
      <c r="AI3217" s="198" t="s">
        <v>135</v>
      </c>
      <c r="AJ3217" s="156">
        <f>_xll.qlCalendarAdvance("TARGET",AJ3216,AI3217,"mf")</f>
        <v>58309</v>
      </c>
      <c r="AK3217" s="201">
        <f>_xll.xlShmInterpRateFwd(curveName,AJ3217,,,AJ3218)</f>
        <v>1.1654680710284511E-2</v>
      </c>
    </row>
    <row r="3218" spans="35:37" ht="11.25" customHeight="1" x14ac:dyDescent="0.2">
      <c r="AI3218" s="198" t="s">
        <v>135</v>
      </c>
      <c r="AJ3218" s="156">
        <f>_xll.qlCalendarAdvance("TARGET",AJ3217,AI3218,"mf")</f>
        <v>58316</v>
      </c>
      <c r="AK3218" s="201">
        <f>_xll.xlShmInterpRateFwd(curveName,AJ3218,,,AJ3219)</f>
        <v>1.1646450415436018E-2</v>
      </c>
    </row>
    <row r="3219" spans="35:37" ht="11.25" customHeight="1" x14ac:dyDescent="0.2">
      <c r="AI3219" s="198" t="s">
        <v>135</v>
      </c>
      <c r="AJ3219" s="156">
        <f>_xll.qlCalendarAdvance("TARGET",AJ3218,AI3219,"mf")</f>
        <v>58323</v>
      </c>
      <c r="AK3219" s="201">
        <f>_xll.xlShmInterpRateFwd(curveName,AJ3219,,,AJ3220)</f>
        <v>1.163823958038755E-2</v>
      </c>
    </row>
    <row r="3220" spans="35:37" ht="11.25" customHeight="1" x14ac:dyDescent="0.2">
      <c r="AI3220" s="198" t="s">
        <v>135</v>
      </c>
      <c r="AJ3220" s="156">
        <f>_xll.qlCalendarAdvance("TARGET",AJ3219,AI3220,"mf")</f>
        <v>58330</v>
      </c>
      <c r="AK3220" s="201">
        <f>_xll.xlShmInterpRateFwd(curveName,AJ3220,,,AJ3221)</f>
        <v>1.1630048254372517E-2</v>
      </c>
    </row>
    <row r="3221" spans="35:37" ht="11.25" customHeight="1" x14ac:dyDescent="0.2">
      <c r="AI3221" s="198" t="s">
        <v>135</v>
      </c>
      <c r="AJ3221" s="156">
        <f>_xll.qlCalendarAdvance("TARGET",AJ3220,AI3221,"mf")</f>
        <v>58337</v>
      </c>
      <c r="AK3221" s="201">
        <f>_xll.xlShmInterpRateFwd(curveName,AJ3221,,,AJ3222)</f>
        <v>1.1621876486659057E-2</v>
      </c>
    </row>
    <row r="3222" spans="35:37" ht="11.25" customHeight="1" x14ac:dyDescent="0.2">
      <c r="AI3222" s="198" t="s">
        <v>135</v>
      </c>
      <c r="AJ3222" s="156">
        <f>_xll.qlCalendarAdvance("TARGET",AJ3221,AI3222,"mf")</f>
        <v>58344</v>
      </c>
      <c r="AK3222" s="201">
        <f>_xll.xlShmInterpRateFwd(curveName,AJ3222,,,AJ3223)</f>
        <v>1.1613724326503715E-2</v>
      </c>
    </row>
    <row r="3223" spans="35:37" ht="11.25" customHeight="1" x14ac:dyDescent="0.2">
      <c r="AI3223" s="198" t="s">
        <v>135</v>
      </c>
      <c r="AJ3223" s="156">
        <f>_xll.qlCalendarAdvance("TARGET",AJ3222,AI3223,"mf")</f>
        <v>58351</v>
      </c>
      <c r="AK3223" s="201">
        <f>_xll.xlShmInterpRateFwd(curveName,AJ3223,,,AJ3224)</f>
        <v>1.1605591823209339E-2</v>
      </c>
    </row>
    <row r="3224" spans="35:37" ht="11.25" customHeight="1" x14ac:dyDescent="0.2">
      <c r="AI3224" s="198" t="s">
        <v>135</v>
      </c>
      <c r="AJ3224" s="156">
        <f>_xll.qlCalendarAdvance("TARGET",AJ3223,AI3224,"mf")</f>
        <v>58358</v>
      </c>
      <c r="AK3224" s="201">
        <f>_xll.xlShmInterpRateFwd(curveName,AJ3224,,,AJ3225)</f>
        <v>1.1597479026032439E-2</v>
      </c>
    </row>
    <row r="3225" spans="35:37" ht="11.25" customHeight="1" x14ac:dyDescent="0.2">
      <c r="AI3225" s="198" t="s">
        <v>135</v>
      </c>
      <c r="AJ3225" s="156">
        <f>_xll.qlCalendarAdvance("TARGET",AJ3224,AI3225,"mf")</f>
        <v>58365</v>
      </c>
      <c r="AK3225" s="201">
        <f>_xll.xlShmInterpRateFwd(curveName,AJ3225,,,AJ3226)</f>
        <v>1.1589385984217921E-2</v>
      </c>
    </row>
    <row r="3226" spans="35:37" ht="11.25" customHeight="1" x14ac:dyDescent="0.2">
      <c r="AI3226" s="198" t="s">
        <v>135</v>
      </c>
      <c r="AJ3226" s="156">
        <f>_xll.qlCalendarAdvance("TARGET",AJ3225,AI3226,"mf")</f>
        <v>58372</v>
      </c>
      <c r="AK3226" s="201">
        <f>_xll.xlShmInterpRateFwd(curveName,AJ3226,,,AJ3227)</f>
        <v>1.1581312747062795E-2</v>
      </c>
    </row>
    <row r="3227" spans="35:37" ht="11.25" customHeight="1" x14ac:dyDescent="0.2">
      <c r="AI3227" s="198" t="s">
        <v>135</v>
      </c>
      <c r="AJ3227" s="156">
        <f>_xll.qlCalendarAdvance("TARGET",AJ3226,AI3227,"mf")</f>
        <v>58379</v>
      </c>
      <c r="AK3227" s="201">
        <f>_xll.xlShmInterpRateFwd(curveName,AJ3227,,,AJ3228)</f>
        <v>1.1573259363829308E-2</v>
      </c>
    </row>
    <row r="3228" spans="35:37" ht="11.25" customHeight="1" x14ac:dyDescent="0.2">
      <c r="AI3228" s="198" t="s">
        <v>135</v>
      </c>
      <c r="AJ3228" s="156">
        <f>_xll.qlCalendarAdvance("TARGET",AJ3227,AI3228,"mf")</f>
        <v>58386</v>
      </c>
      <c r="AK3228" s="201">
        <f>_xll.xlShmInterpRateFwd(curveName,AJ3228,,,AJ3229)</f>
        <v>1.1565225883797069E-2</v>
      </c>
    </row>
    <row r="3229" spans="35:37" ht="11.25" customHeight="1" x14ac:dyDescent="0.2">
      <c r="AI3229" s="198" t="s">
        <v>135</v>
      </c>
      <c r="AJ3229" s="156">
        <f>_xll.qlCalendarAdvance("TARGET",AJ3228,AI3229,"mf")</f>
        <v>58393</v>
      </c>
      <c r="AK3229" s="201">
        <f>_xll.xlShmInterpRateFwd(curveName,AJ3229,,,AJ3230)</f>
        <v>1.1557212356193542E-2</v>
      </c>
    </row>
    <row r="3230" spans="35:37" ht="11.25" customHeight="1" x14ac:dyDescent="0.2">
      <c r="AI3230" s="198" t="s">
        <v>135</v>
      </c>
      <c r="AJ3230" s="156">
        <f>_xll.qlCalendarAdvance("TARGET",AJ3229,AI3230,"mf")</f>
        <v>58400</v>
      </c>
      <c r="AK3230" s="201">
        <f>_xll.xlShmInterpRateFwd(curveName,AJ3230,,,AJ3231)</f>
        <v>1.1549218830333059E-2</v>
      </c>
    </row>
    <row r="3231" spans="35:37" ht="11.25" customHeight="1" x14ac:dyDescent="0.2">
      <c r="AI3231" s="198" t="s">
        <v>135</v>
      </c>
      <c r="AJ3231" s="156">
        <f>_xll.qlCalendarAdvance("TARGET",AJ3230,AI3231,"mf")</f>
        <v>58407</v>
      </c>
      <c r="AK3231" s="201">
        <f>_xll.xlShmInterpRateFwd(curveName,AJ3231,,,AJ3232)</f>
        <v>1.1541245355483594E-2</v>
      </c>
    </row>
    <row r="3232" spans="35:37" ht="11.25" customHeight="1" x14ac:dyDescent="0.2">
      <c r="AI3232" s="198" t="s">
        <v>135</v>
      </c>
      <c r="AJ3232" s="156">
        <f>_xll.qlCalendarAdvance("TARGET",AJ3231,AI3232,"mf")</f>
        <v>58414</v>
      </c>
      <c r="AK3232" s="201">
        <f>_xll.xlShmInterpRateFwd(curveName,AJ3232,,,AJ3233)</f>
        <v>1.1533291980889948E-2</v>
      </c>
    </row>
    <row r="3233" spans="35:37" ht="11.25" customHeight="1" x14ac:dyDescent="0.2">
      <c r="AI3233" s="198" t="s">
        <v>135</v>
      </c>
      <c r="AJ3233" s="156">
        <f>_xll.qlCalendarAdvance("TARGET",AJ3232,AI3233,"mf")</f>
        <v>58421</v>
      </c>
      <c r="AK3233" s="201">
        <f>_xll.xlShmInterpRateFwd(curveName,AJ3233,,,AJ3234)</f>
        <v>1.1525358755837446E-2</v>
      </c>
    </row>
    <row r="3234" spans="35:37" ht="11.25" customHeight="1" x14ac:dyDescent="0.2">
      <c r="AI3234" s="198" t="s">
        <v>135</v>
      </c>
      <c r="AJ3234" s="156">
        <f>_xll.qlCalendarAdvance("TARGET",AJ3233,AI3234,"mf")</f>
        <v>58428</v>
      </c>
      <c r="AK3234" s="201">
        <f>_xll.xlShmInterpRateFwd(curveName,AJ3234,,,AJ3235)</f>
        <v>1.1516298552524779E-2</v>
      </c>
    </row>
    <row r="3235" spans="35:37" ht="11.25" customHeight="1" x14ac:dyDescent="0.2">
      <c r="AI3235" s="198" t="s">
        <v>135</v>
      </c>
      <c r="AJ3235" s="156">
        <f>_xll.qlCalendarAdvance("TARGET",AJ3234,AI3235,"mf")</f>
        <v>58438</v>
      </c>
      <c r="AK3235" s="201">
        <f>_xll.xlShmInterpRateFwd(curveName,AJ3235,,,AJ3236)</f>
        <v>1.150617654277759E-2</v>
      </c>
    </row>
    <row r="3236" spans="35:37" ht="11.25" customHeight="1" x14ac:dyDescent="0.2">
      <c r="AI3236" s="198" t="s">
        <v>135</v>
      </c>
      <c r="AJ3236" s="156">
        <f>_xll.qlCalendarAdvance("TARGET",AJ3235,AI3236,"mf")</f>
        <v>58445</v>
      </c>
      <c r="AK3236" s="201">
        <f>_xll.xlShmInterpRateFwd(curveName,AJ3236,,,AJ3237)</f>
        <v>1.1498312775893832E-2</v>
      </c>
    </row>
    <row r="3237" spans="35:37" ht="11.25" customHeight="1" x14ac:dyDescent="0.2">
      <c r="AI3237" s="198" t="s">
        <v>135</v>
      </c>
      <c r="AJ3237" s="156">
        <f>_xll.qlCalendarAdvance("TARGET",AJ3236,AI3237,"mf")</f>
        <v>58452</v>
      </c>
      <c r="AK3237" s="201">
        <f>_xll.xlShmInterpRateFwd(curveName,AJ3237,,,AJ3238)</f>
        <v>1.1490469376719501E-2</v>
      </c>
    </row>
    <row r="3238" spans="35:37" ht="11.25" customHeight="1" x14ac:dyDescent="0.2">
      <c r="AI3238" s="198" t="s">
        <v>135</v>
      </c>
      <c r="AJ3238" s="156">
        <f>_xll.qlCalendarAdvance("TARGET",AJ3237,AI3238,"mf")</f>
        <v>58459</v>
      </c>
      <c r="AK3238" s="201">
        <f>_xll.xlShmInterpRateFwd(curveName,AJ3238,,,AJ3239)</f>
        <v>1.1482646394551439E-2</v>
      </c>
    </row>
    <row r="3239" spans="35:37" ht="11.25" customHeight="1" x14ac:dyDescent="0.2">
      <c r="AI3239" s="198" t="s">
        <v>135</v>
      </c>
      <c r="AJ3239" s="156">
        <f>_xll.qlCalendarAdvance("TARGET",AJ3238,AI3239,"mf")</f>
        <v>58466</v>
      </c>
      <c r="AK3239" s="201">
        <f>_xll.xlShmInterpRateFwd(curveName,AJ3239,,,AJ3240)</f>
        <v>1.1474843878663311E-2</v>
      </c>
    </row>
    <row r="3240" spans="35:37" ht="11.25" customHeight="1" x14ac:dyDescent="0.2">
      <c r="AI3240" s="198" t="s">
        <v>135</v>
      </c>
      <c r="AJ3240" s="156">
        <f>_xll.qlCalendarAdvance("TARGET",AJ3239,AI3240,"mf")</f>
        <v>58473</v>
      </c>
      <c r="AK3240" s="201">
        <f>_xll.xlShmInterpRateFwd(curveName,AJ3240,,,AJ3241)</f>
        <v>1.146706187829981E-2</v>
      </c>
    </row>
    <row r="3241" spans="35:37" ht="11.25" customHeight="1" x14ac:dyDescent="0.2">
      <c r="AI3241" s="198" t="s">
        <v>135</v>
      </c>
      <c r="AJ3241" s="156">
        <f>_xll.qlCalendarAdvance("TARGET",AJ3240,AI3241,"mf")</f>
        <v>58480</v>
      </c>
      <c r="AK3241" s="201">
        <f>_xll.xlShmInterpRateFwd(curveName,AJ3241,,,AJ3242)</f>
        <v>1.1459300442717205E-2</v>
      </c>
    </row>
    <row r="3242" spans="35:37" ht="11.25" customHeight="1" x14ac:dyDescent="0.2">
      <c r="AI3242" s="198" t="s">
        <v>135</v>
      </c>
      <c r="AJ3242" s="156">
        <f>_xll.qlCalendarAdvance("TARGET",AJ3241,AI3242,"mf")</f>
        <v>58487</v>
      </c>
      <c r="AK3242" s="201">
        <f>_xll.xlShmInterpRateFwd(curveName,AJ3242,,,AJ3243)</f>
        <v>1.1451559621241249E-2</v>
      </c>
    </row>
    <row r="3243" spans="35:37" ht="11.25" customHeight="1" x14ac:dyDescent="0.2">
      <c r="AI3243" s="198" t="s">
        <v>135</v>
      </c>
      <c r="AJ3243" s="156">
        <f>_xll.qlCalendarAdvance("TARGET",AJ3242,AI3243,"mf")</f>
        <v>58494</v>
      </c>
      <c r="AK3243" s="201">
        <f>_xll.xlShmInterpRateFwd(curveName,AJ3243,,,AJ3244)</f>
        <v>1.1475192447935453E-2</v>
      </c>
    </row>
    <row r="3244" spans="35:37" ht="11.25" customHeight="1" x14ac:dyDescent="0.2">
      <c r="AI3244" s="198" t="s">
        <v>135</v>
      </c>
      <c r="AJ3244" s="156">
        <f>_xll.qlCalendarAdvance("TARGET",AJ3243,AI3244,"mf")</f>
        <v>58501</v>
      </c>
      <c r="AK3244" s="201">
        <f>_xll.xlShmInterpRateFwd(curveName,AJ3244,,,AJ3245)</f>
        <v>1.1436140017564779E-2</v>
      </c>
    </row>
    <row r="3245" spans="35:37" ht="11.25" customHeight="1" x14ac:dyDescent="0.2">
      <c r="AI3245" s="198" t="s">
        <v>135</v>
      </c>
      <c r="AJ3245" s="156">
        <f>_xll.qlCalendarAdvance("TARGET",AJ3244,AI3245,"mf")</f>
        <v>58508</v>
      </c>
      <c r="AK3245" s="201">
        <f>_xll.xlShmInterpRateFwd(curveName,AJ3245,,,AJ3246)</f>
        <v>1.1428461333917271E-2</v>
      </c>
    </row>
    <row r="3246" spans="35:37" ht="11.25" customHeight="1" x14ac:dyDescent="0.2">
      <c r="AI3246" s="198" t="s">
        <v>135</v>
      </c>
      <c r="AJ3246" s="156">
        <f>_xll.qlCalendarAdvance("TARGET",AJ3245,AI3246,"mf")</f>
        <v>58515</v>
      </c>
      <c r="AK3246" s="201">
        <f>_xll.xlShmInterpRateFwd(curveName,AJ3246,,,AJ3247)</f>
        <v>1.1420803461418725E-2</v>
      </c>
    </row>
    <row r="3247" spans="35:37" ht="11.25" customHeight="1" x14ac:dyDescent="0.2">
      <c r="AI3247" s="198" t="s">
        <v>135</v>
      </c>
      <c r="AJ3247" s="156">
        <f>_xll.qlCalendarAdvance("TARGET",AJ3246,AI3247,"mf")</f>
        <v>58522</v>
      </c>
      <c r="AK3247" s="201">
        <f>_xll.xlShmInterpRateFwd(curveName,AJ3247,,,AJ3248)</f>
        <v>1.1413166449331148E-2</v>
      </c>
    </row>
    <row r="3248" spans="35:37" ht="11.25" customHeight="1" x14ac:dyDescent="0.2">
      <c r="AI3248" s="198" t="s">
        <v>135</v>
      </c>
      <c r="AJ3248" s="156">
        <f>_xll.qlCalendarAdvance("TARGET",AJ3247,AI3248,"mf")</f>
        <v>58529</v>
      </c>
      <c r="AK3248" s="201">
        <f>_xll.xlShmInterpRateFwd(curveName,AJ3248,,,AJ3249)</f>
        <v>1.1405550346945492E-2</v>
      </c>
    </row>
    <row r="3249" spans="35:37" ht="11.25" customHeight="1" x14ac:dyDescent="0.2">
      <c r="AI3249" s="198" t="s">
        <v>135</v>
      </c>
      <c r="AJ3249" s="156">
        <f>_xll.qlCalendarAdvance("TARGET",AJ3248,AI3249,"mf")</f>
        <v>58536</v>
      </c>
      <c r="AK3249" s="201">
        <f>_xll.xlShmInterpRateFwd(curveName,AJ3249,,,AJ3250)</f>
        <v>1.1397955203512167E-2</v>
      </c>
    </row>
    <row r="3250" spans="35:37" ht="11.25" customHeight="1" x14ac:dyDescent="0.2">
      <c r="AI3250" s="198" t="s">
        <v>135</v>
      </c>
      <c r="AJ3250" s="156">
        <f>_xll.qlCalendarAdvance("TARGET",AJ3249,AI3250,"mf")</f>
        <v>58543</v>
      </c>
      <c r="AK3250" s="201">
        <f>_xll.xlShmInterpRateFwd(curveName,AJ3250,,,AJ3251)</f>
        <v>1.1390018831613977E-2</v>
      </c>
    </row>
    <row r="3251" spans="35:37" ht="11.25" customHeight="1" x14ac:dyDescent="0.2">
      <c r="AI3251" s="198" t="s">
        <v>135</v>
      </c>
      <c r="AJ3251" s="156">
        <f>_xll.qlCalendarAdvance("TARGET",AJ3250,AI3251,"mf")</f>
        <v>58551</v>
      </c>
      <c r="AK3251" s="201">
        <f>_xll.xlShmInterpRateFwd(curveName,AJ3251,,,AJ3252)</f>
        <v>1.1381750701332516E-2</v>
      </c>
    </row>
    <row r="3252" spans="35:37" ht="11.25" customHeight="1" x14ac:dyDescent="0.2">
      <c r="AI3252" s="198" t="s">
        <v>135</v>
      </c>
      <c r="AJ3252" s="156">
        <f>_xll.qlCalendarAdvance("TARGET",AJ3251,AI3252,"mf")</f>
        <v>58558</v>
      </c>
      <c r="AK3252" s="201">
        <f>_xll.xlShmInterpRateFwd(curveName,AJ3252,,,AJ3253)</f>
        <v>1.1374221749673631E-2</v>
      </c>
    </row>
    <row r="3253" spans="35:37" ht="11.25" customHeight="1" x14ac:dyDescent="0.2">
      <c r="AI3253" s="198" t="s">
        <v>135</v>
      </c>
      <c r="AJ3253" s="156">
        <f>_xll.qlCalendarAdvance("TARGET",AJ3252,AI3253,"mf")</f>
        <v>58565</v>
      </c>
      <c r="AK3253" s="201">
        <f>_xll.xlShmInterpRateFwd(curveName,AJ3253,,,AJ3254)</f>
        <v>1.1366713961078037E-2</v>
      </c>
    </row>
    <row r="3254" spans="35:37" ht="11.25" customHeight="1" x14ac:dyDescent="0.2">
      <c r="AI3254" s="198" t="s">
        <v>135</v>
      </c>
      <c r="AJ3254" s="156">
        <f>_xll.qlCalendarAdvance("TARGET",AJ3253,AI3254,"mf")</f>
        <v>58572</v>
      </c>
      <c r="AK3254" s="201">
        <f>_xll.xlShmInterpRateFwd(curveName,AJ3254,,,AJ3255)</f>
        <v>1.1359227384796108E-2</v>
      </c>
    </row>
    <row r="3255" spans="35:37" ht="11.25" customHeight="1" x14ac:dyDescent="0.2">
      <c r="AI3255" s="198" t="s">
        <v>135</v>
      </c>
      <c r="AJ3255" s="156">
        <f>_xll.qlCalendarAdvance("TARGET",AJ3254,AI3255,"mf")</f>
        <v>58579</v>
      </c>
      <c r="AK3255" s="201">
        <f>_xll.xlShmInterpRateFwd(curveName,AJ3255,,,AJ3256)</f>
        <v>1.1351762070165089E-2</v>
      </c>
    </row>
    <row r="3256" spans="35:37" ht="11.25" customHeight="1" x14ac:dyDescent="0.2">
      <c r="AI3256" s="198" t="s">
        <v>135</v>
      </c>
      <c r="AJ3256" s="156">
        <f>_xll.qlCalendarAdvance("TARGET",AJ3255,AI3256,"mf")</f>
        <v>58586</v>
      </c>
      <c r="AK3256" s="201">
        <f>_xll.xlShmInterpRateFwd(curveName,AJ3256,,,AJ3257)</f>
        <v>1.1344318066406388E-2</v>
      </c>
    </row>
    <row r="3257" spans="35:37" ht="11.25" customHeight="1" x14ac:dyDescent="0.2">
      <c r="AI3257" s="198" t="s">
        <v>135</v>
      </c>
      <c r="AJ3257" s="156">
        <f>_xll.qlCalendarAdvance("TARGET",AJ3256,AI3257,"mf")</f>
        <v>58593</v>
      </c>
      <c r="AK3257" s="201">
        <f>_xll.xlShmInterpRateFwd(curveName,AJ3257,,,AJ3258)</f>
        <v>1.1336895422781944E-2</v>
      </c>
    </row>
    <row r="3258" spans="35:37" ht="11.25" customHeight="1" x14ac:dyDescent="0.2">
      <c r="AI3258" s="198" t="s">
        <v>135</v>
      </c>
      <c r="AJ3258" s="156">
        <f>_xll.qlCalendarAdvance("TARGET",AJ3257,AI3258,"mf")</f>
        <v>58600</v>
      </c>
      <c r="AK3258" s="201">
        <f>_xll.xlShmInterpRateFwd(curveName,AJ3258,,,AJ3259)</f>
        <v>1.1329494188588455E-2</v>
      </c>
    </row>
    <row r="3259" spans="35:37" ht="11.25" customHeight="1" x14ac:dyDescent="0.2">
      <c r="AI3259" s="198" t="s">
        <v>135</v>
      </c>
      <c r="AJ3259" s="156">
        <f>_xll.qlCalendarAdvance("TARGET",AJ3258,AI3259,"mf")</f>
        <v>58607</v>
      </c>
      <c r="AK3259" s="201">
        <f>_xll.xlShmInterpRateFwd(curveName,AJ3259,,,AJ3260)</f>
        <v>1.1322114413070477E-2</v>
      </c>
    </row>
    <row r="3260" spans="35:37" ht="11.25" customHeight="1" x14ac:dyDescent="0.2">
      <c r="AI3260" s="198" t="s">
        <v>135</v>
      </c>
      <c r="AJ3260" s="156">
        <f>_xll.qlCalendarAdvance("TARGET",AJ3259,AI3260,"mf")</f>
        <v>58614</v>
      </c>
      <c r="AK3260" s="201">
        <f>_xll.xlShmInterpRateFwd(curveName,AJ3260,,,AJ3261)</f>
        <v>1.1314756145507322E-2</v>
      </c>
    </row>
    <row r="3261" spans="35:37" ht="11.25" customHeight="1" x14ac:dyDescent="0.2">
      <c r="AI3261" s="198" t="s">
        <v>135</v>
      </c>
      <c r="AJ3261" s="156">
        <f>_xll.qlCalendarAdvance("TARGET",AJ3260,AI3261,"mf")</f>
        <v>58621</v>
      </c>
      <c r="AK3261" s="201">
        <f>_xll.xlShmInterpRateFwd(curveName,AJ3261,,,AJ3262)</f>
        <v>1.130741943518988E-2</v>
      </c>
    </row>
    <row r="3262" spans="35:37" ht="11.25" customHeight="1" x14ac:dyDescent="0.2">
      <c r="AI3262" s="198" t="s">
        <v>135</v>
      </c>
      <c r="AJ3262" s="156">
        <f>_xll.qlCalendarAdvance("TARGET",AJ3261,AI3262,"mf")</f>
        <v>58628</v>
      </c>
      <c r="AK3262" s="201">
        <f>_xll.xlShmInterpRateFwd(curveName,AJ3262,,,AJ3263)</f>
        <v>1.130010433134533E-2</v>
      </c>
    </row>
    <row r="3263" spans="35:37" ht="11.25" customHeight="1" x14ac:dyDescent="0.2">
      <c r="AI3263" s="198" t="s">
        <v>135</v>
      </c>
      <c r="AJ3263" s="156">
        <f>_xll.qlCalendarAdvance("TARGET",AJ3262,AI3263,"mf")</f>
        <v>58635</v>
      </c>
      <c r="AK3263" s="201">
        <f>_xll.xlShmInterpRateFwd(curveName,AJ3263,,,AJ3264)</f>
        <v>1.1292810883281931E-2</v>
      </c>
    </row>
    <row r="3264" spans="35:37" ht="11.25" customHeight="1" x14ac:dyDescent="0.2">
      <c r="AI3264" s="198" t="s">
        <v>135</v>
      </c>
      <c r="AJ3264" s="156">
        <f>_xll.qlCalendarAdvance("TARGET",AJ3263,AI3264,"mf")</f>
        <v>58642</v>
      </c>
      <c r="AK3264" s="201">
        <f>_xll.xlShmInterpRateFwd(curveName,AJ3264,,,AJ3265)</f>
        <v>1.1285539140238447E-2</v>
      </c>
    </row>
    <row r="3265" spans="35:37" ht="11.25" customHeight="1" x14ac:dyDescent="0.2">
      <c r="AI3265" s="198" t="s">
        <v>135</v>
      </c>
      <c r="AJ3265" s="156">
        <f>_xll.qlCalendarAdvance("TARGET",AJ3264,AI3265,"mf")</f>
        <v>58649</v>
      </c>
      <c r="AK3265" s="201">
        <f>_xll.xlShmInterpRateFwd(curveName,AJ3265,,,AJ3266)</f>
        <v>1.1278289151511552E-2</v>
      </c>
    </row>
    <row r="3266" spans="35:37" ht="11.25" customHeight="1" x14ac:dyDescent="0.2">
      <c r="AI3266" s="198" t="s">
        <v>135</v>
      </c>
      <c r="AJ3266" s="156">
        <f>_xll.qlCalendarAdvance("TARGET",AJ3265,AI3266,"mf")</f>
        <v>58656</v>
      </c>
      <c r="AK3266" s="201">
        <f>_xll.xlShmInterpRateFwd(curveName,AJ3266,,,AJ3267)</f>
        <v>1.1271060966340006E-2</v>
      </c>
    </row>
    <row r="3267" spans="35:37" ht="11.25" customHeight="1" x14ac:dyDescent="0.2">
      <c r="AI3267" s="198" t="s">
        <v>135</v>
      </c>
      <c r="AJ3267" s="156">
        <f>_xll.qlCalendarAdvance("TARGET",AJ3266,AI3267,"mf")</f>
        <v>58663</v>
      </c>
      <c r="AK3267" s="201">
        <f>_xll.xlShmInterpRateFwd(curveName,AJ3267,,,AJ3268)</f>
        <v>1.126385463401469E-2</v>
      </c>
    </row>
    <row r="3268" spans="35:37" ht="11.25" customHeight="1" x14ac:dyDescent="0.2">
      <c r="AI3268" s="198" t="s">
        <v>135</v>
      </c>
      <c r="AJ3268" s="156">
        <f>_xll.qlCalendarAdvance("TARGET",AJ3267,AI3268,"mf")</f>
        <v>58670</v>
      </c>
      <c r="AK3268" s="201">
        <f>_xll.xlShmInterpRateFwd(curveName,AJ3268,,,AJ3269)</f>
        <v>1.1256670203803325E-2</v>
      </c>
    </row>
    <row r="3269" spans="35:37" ht="11.25" customHeight="1" x14ac:dyDescent="0.2">
      <c r="AI3269" s="198" t="s">
        <v>135</v>
      </c>
      <c r="AJ3269" s="156">
        <f>_xll.qlCalendarAdvance("TARGET",AJ3268,AI3269,"mf")</f>
        <v>58677</v>
      </c>
      <c r="AK3269" s="201">
        <f>_xll.xlShmInterpRateFwd(curveName,AJ3269,,,AJ3270)</f>
        <v>1.1249507724956254E-2</v>
      </c>
    </row>
    <row r="3270" spans="35:37" ht="11.25" customHeight="1" x14ac:dyDescent="0.2">
      <c r="AI3270" s="198" t="s">
        <v>135</v>
      </c>
      <c r="AJ3270" s="156">
        <f>_xll.qlCalendarAdvance("TARGET",AJ3269,AI3270,"mf")</f>
        <v>58684</v>
      </c>
      <c r="AK3270" s="201">
        <f>_xll.xlShmInterpRateFwd(curveName,AJ3270,,,AJ3271)</f>
        <v>1.1242367246770151E-2</v>
      </c>
    </row>
    <row r="3271" spans="35:37" ht="11.25" customHeight="1" x14ac:dyDescent="0.2">
      <c r="AI3271" s="198" t="s">
        <v>135</v>
      </c>
      <c r="AJ3271" s="156">
        <f>_xll.qlCalendarAdvance("TARGET",AJ3270,AI3271,"mf")</f>
        <v>58691</v>
      </c>
      <c r="AK3271" s="201">
        <f>_xll.xlShmInterpRateFwd(curveName,AJ3271,,,AJ3272)</f>
        <v>1.1235248818506948E-2</v>
      </c>
    </row>
    <row r="3272" spans="35:37" ht="11.25" customHeight="1" x14ac:dyDescent="0.2">
      <c r="AI3272" s="198" t="s">
        <v>135</v>
      </c>
      <c r="AJ3272" s="156">
        <f>_xll.qlCalendarAdvance("TARGET",AJ3271,AI3272,"mf")</f>
        <v>58698</v>
      </c>
      <c r="AK3272" s="201">
        <f>_xll.xlShmInterpRateFwd(curveName,AJ3272,,,AJ3273)</f>
        <v>1.1228152489399618E-2</v>
      </c>
    </row>
    <row r="3273" spans="35:37" ht="11.25" customHeight="1" x14ac:dyDescent="0.2">
      <c r="AI3273" s="198" t="s">
        <v>135</v>
      </c>
      <c r="AJ3273" s="156">
        <f>_xll.qlCalendarAdvance("TARGET",AJ3272,AI3273,"mf")</f>
        <v>58705</v>
      </c>
      <c r="AK3273" s="201">
        <f>_xll.xlShmInterpRateFwd(curveName,AJ3273,,,AJ3274)</f>
        <v>1.1221078308791179E-2</v>
      </c>
    </row>
    <row r="3274" spans="35:37" ht="11.25" customHeight="1" x14ac:dyDescent="0.2">
      <c r="AI3274" s="198" t="s">
        <v>135</v>
      </c>
      <c r="AJ3274" s="156">
        <f>_xll.qlCalendarAdvance("TARGET",AJ3273,AI3274,"mf")</f>
        <v>58712</v>
      </c>
      <c r="AK3274" s="201">
        <f>_xll.xlShmInterpRateFwd(curveName,AJ3274,,,AJ3275)</f>
        <v>1.1214026325868274E-2</v>
      </c>
    </row>
    <row r="3275" spans="35:37" ht="11.25" customHeight="1" x14ac:dyDescent="0.2">
      <c r="AI3275" s="198" t="s">
        <v>135</v>
      </c>
      <c r="AJ3275" s="156">
        <f>_xll.qlCalendarAdvance("TARGET",AJ3274,AI3275,"mf")</f>
        <v>58719</v>
      </c>
      <c r="AK3275" s="201">
        <f>_xll.xlShmInterpRateFwd(curveName,AJ3275,,,AJ3276)</f>
        <v>1.1206996589956551E-2</v>
      </c>
    </row>
    <row r="3276" spans="35:37" ht="11.25" customHeight="1" x14ac:dyDescent="0.2">
      <c r="AI3276" s="198" t="s">
        <v>135</v>
      </c>
      <c r="AJ3276" s="156">
        <f>_xll.qlCalendarAdvance("TARGET",AJ3275,AI3276,"mf")</f>
        <v>58726</v>
      </c>
      <c r="AK3276" s="201">
        <f>_xll.xlShmInterpRateFwd(curveName,AJ3276,,,AJ3277)</f>
        <v>1.1199989150289E-2</v>
      </c>
    </row>
    <row r="3277" spans="35:37" ht="11.25" customHeight="1" x14ac:dyDescent="0.2">
      <c r="AI3277" s="198" t="s">
        <v>135</v>
      </c>
      <c r="AJ3277" s="156">
        <f>_xll.qlCalendarAdvance("TARGET",AJ3276,AI3277,"mf")</f>
        <v>58733</v>
      </c>
      <c r="AK3277" s="201">
        <f>_xll.xlShmInterpRateFwd(curveName,AJ3277,,,AJ3278)</f>
        <v>1.1193004056179689E-2</v>
      </c>
    </row>
    <row r="3278" spans="35:37" ht="11.25" customHeight="1" x14ac:dyDescent="0.2">
      <c r="AI3278" s="198" t="s">
        <v>135</v>
      </c>
      <c r="AJ3278" s="156">
        <f>_xll.qlCalendarAdvance("TARGET",AJ3277,AI3278,"mf")</f>
        <v>58740</v>
      </c>
      <c r="AK3278" s="201">
        <f>_xll.xlShmInterpRateFwd(curveName,AJ3278,,,AJ3279)</f>
        <v>1.1186041356861614E-2</v>
      </c>
    </row>
    <row r="3279" spans="35:37" ht="11.25" customHeight="1" x14ac:dyDescent="0.2">
      <c r="AI3279" s="198" t="s">
        <v>135</v>
      </c>
      <c r="AJ3279" s="156">
        <f>_xll.qlCalendarAdvance("TARGET",AJ3278,AI3279,"mf")</f>
        <v>58747</v>
      </c>
      <c r="AK3279" s="201">
        <f>_xll.xlShmInterpRateFwd(curveName,AJ3279,,,AJ3280)</f>
        <v>1.1179101101596733E-2</v>
      </c>
    </row>
    <row r="3280" spans="35:37" ht="11.25" customHeight="1" x14ac:dyDescent="0.2">
      <c r="AI3280" s="198" t="s">
        <v>135</v>
      </c>
      <c r="AJ3280" s="156">
        <f>_xll.qlCalendarAdvance("TARGET",AJ3279,AI3280,"mf")</f>
        <v>58754</v>
      </c>
      <c r="AK3280" s="201">
        <f>_xll.xlShmInterpRateFwd(curveName,AJ3280,,,AJ3281)</f>
        <v>1.1172183339699132E-2</v>
      </c>
    </row>
    <row r="3281" spans="35:37" ht="11.25" customHeight="1" x14ac:dyDescent="0.2">
      <c r="AI3281" s="198" t="s">
        <v>135</v>
      </c>
      <c r="AJ3281" s="156">
        <f>_xll.qlCalendarAdvance("TARGET",AJ3280,AI3281,"mf")</f>
        <v>58761</v>
      </c>
      <c r="AK3281" s="201">
        <f>_xll.xlShmInterpRateFwd(curveName,AJ3281,,,AJ3282)</f>
        <v>1.116528812039024E-2</v>
      </c>
    </row>
    <row r="3282" spans="35:37" ht="11.25" customHeight="1" x14ac:dyDescent="0.2">
      <c r="AI3282" s="198" t="s">
        <v>135</v>
      </c>
      <c r="AJ3282" s="156">
        <f>_xll.qlCalendarAdvance("TARGET",AJ3281,AI3282,"mf")</f>
        <v>58768</v>
      </c>
      <c r="AK3282" s="201">
        <f>_xll.xlShmInterpRateFwd(curveName,AJ3282,,,AJ3283)</f>
        <v>1.1158415492949407E-2</v>
      </c>
    </row>
    <row r="3283" spans="35:37" ht="11.25" customHeight="1" x14ac:dyDescent="0.2">
      <c r="AI3283" s="198" t="s">
        <v>135</v>
      </c>
      <c r="AJ3283" s="156">
        <f>_xll.qlCalendarAdvance("TARGET",AJ3282,AI3283,"mf")</f>
        <v>58775</v>
      </c>
      <c r="AK3283" s="201">
        <f>_xll.xlShmInterpRateFwd(curveName,AJ3283,,,AJ3284)</f>
        <v>1.1151565506661781E-2</v>
      </c>
    </row>
    <row r="3284" spans="35:37" ht="11.25" customHeight="1" x14ac:dyDescent="0.2">
      <c r="AI3284" s="198" t="s">
        <v>135</v>
      </c>
      <c r="AJ3284" s="156">
        <f>_xll.qlCalendarAdvance("TARGET",AJ3283,AI3284,"mf")</f>
        <v>58782</v>
      </c>
      <c r="AK3284" s="201">
        <f>_xll.xlShmInterpRateFwd(curveName,AJ3284,,,AJ3285)</f>
        <v>1.1144738210806724E-2</v>
      </c>
    </row>
    <row r="3285" spans="35:37" ht="11.25" customHeight="1" x14ac:dyDescent="0.2">
      <c r="AI3285" s="198" t="s">
        <v>135</v>
      </c>
      <c r="AJ3285" s="156">
        <f>_xll.qlCalendarAdvance("TARGET",AJ3284,AI3285,"mf")</f>
        <v>58789</v>
      </c>
      <c r="AK3285" s="201">
        <f>_xll.xlShmInterpRateFwd(curveName,AJ3285,,,AJ3286)</f>
        <v>1.1137933654617276E-2</v>
      </c>
    </row>
    <row r="3286" spans="35:37" ht="11.25" customHeight="1" x14ac:dyDescent="0.2">
      <c r="AI3286" s="198" t="s">
        <v>135</v>
      </c>
      <c r="AJ3286" s="156">
        <f>_xll.qlCalendarAdvance("TARGET",AJ3285,AI3286,"mf")</f>
        <v>58796</v>
      </c>
      <c r="AK3286" s="201">
        <f>_xll.xlShmInterpRateFwd(curveName,AJ3286,,,AJ3287)</f>
        <v>1.113115188739598E-2</v>
      </c>
    </row>
    <row r="3287" spans="35:37" ht="11.25" customHeight="1" x14ac:dyDescent="0.2">
      <c r="AI3287" s="198" t="s">
        <v>135</v>
      </c>
      <c r="AJ3287" s="156">
        <f>_xll.qlCalendarAdvance("TARGET",AJ3286,AI3287,"mf")</f>
        <v>58803</v>
      </c>
      <c r="AK3287" s="201">
        <f>_xll.xlShmInterpRateFwd(curveName,AJ3287,,,AJ3288)</f>
        <v>1.1124392958375895E-2</v>
      </c>
    </row>
    <row r="3288" spans="35:37" ht="11.25" customHeight="1" x14ac:dyDescent="0.2">
      <c r="AI3288" s="198" t="s">
        <v>135</v>
      </c>
      <c r="AJ3288" s="156">
        <f>_xll.qlCalendarAdvance("TARGET",AJ3287,AI3288,"mf")</f>
        <v>58810</v>
      </c>
      <c r="AK3288" s="201">
        <f>_xll.xlShmInterpRateFwd(curveName,AJ3288,,,AJ3289)</f>
        <v>1.1117656916871161E-2</v>
      </c>
    </row>
    <row r="3289" spans="35:37" ht="11.25" customHeight="1" x14ac:dyDescent="0.2">
      <c r="AI3289" s="198" t="s">
        <v>135</v>
      </c>
      <c r="AJ3289" s="156">
        <f>_xll.qlCalendarAdvance("TARGET",AJ3288,AI3289,"mf")</f>
        <v>58817</v>
      </c>
      <c r="AK3289" s="201">
        <f>_xll.xlShmInterpRateFwd(curveName,AJ3289,,,AJ3290)</f>
        <v>1.1110943812109066E-2</v>
      </c>
    </row>
    <row r="3290" spans="35:37" ht="11.25" customHeight="1" x14ac:dyDescent="0.2">
      <c r="AI3290" s="198" t="s">
        <v>135</v>
      </c>
      <c r="AJ3290" s="156">
        <f>_xll.qlCalendarAdvance("TARGET",AJ3289,AI3290,"mf")</f>
        <v>58824</v>
      </c>
      <c r="AK3290" s="201">
        <f>_xll.xlShmInterpRateFwd(curveName,AJ3290,,,AJ3291)</f>
        <v>1.1104253693374812E-2</v>
      </c>
    </row>
    <row r="3291" spans="35:37" ht="11.25" customHeight="1" x14ac:dyDescent="0.2">
      <c r="AI3291" s="198" t="s">
        <v>135</v>
      </c>
      <c r="AJ3291" s="156">
        <f>_xll.qlCalendarAdvance("TARGET",AJ3290,AI3291,"mf")</f>
        <v>58831</v>
      </c>
      <c r="AK3291" s="201">
        <f>_xll.xlShmInterpRateFwd(curveName,AJ3291,,,AJ3292)</f>
        <v>1.1097586609959407E-2</v>
      </c>
    </row>
    <row r="3292" spans="35:37" ht="11.25" customHeight="1" x14ac:dyDescent="0.2">
      <c r="AI3292" s="198" t="s">
        <v>135</v>
      </c>
      <c r="AJ3292" s="156">
        <f>_xll.qlCalendarAdvance("TARGET",AJ3291,AI3292,"mf")</f>
        <v>58838</v>
      </c>
      <c r="AK3292" s="201">
        <f>_xll.xlShmInterpRateFwd(curveName,AJ3292,,,AJ3293)</f>
        <v>1.109094261110175E-2</v>
      </c>
    </row>
    <row r="3293" spans="35:37" ht="11.25" customHeight="1" x14ac:dyDescent="0.2">
      <c r="AI3293" s="198" t="s">
        <v>135</v>
      </c>
      <c r="AJ3293" s="156">
        <f>_xll.qlCalendarAdvance("TARGET",AJ3292,AI3293,"mf")</f>
        <v>58845</v>
      </c>
      <c r="AK3293" s="201">
        <f>_xll.xlShmInterpRateFwd(curveName,AJ3293,,,AJ3294)</f>
        <v>1.1084321746075494E-2</v>
      </c>
    </row>
    <row r="3294" spans="35:37" ht="11.25" customHeight="1" x14ac:dyDescent="0.2">
      <c r="AI3294" s="198" t="s">
        <v>135</v>
      </c>
      <c r="AJ3294" s="156">
        <f>_xll.qlCalendarAdvance("TARGET",AJ3293,AI3294,"mf")</f>
        <v>58852</v>
      </c>
      <c r="AK3294" s="201">
        <f>_xll.xlShmInterpRateFwd(curveName,AJ3294,,,AJ3295)</f>
        <v>1.1077724064165888E-2</v>
      </c>
    </row>
    <row r="3295" spans="35:37" ht="11.25" customHeight="1" x14ac:dyDescent="0.2">
      <c r="AI3295" s="198" t="s">
        <v>135</v>
      </c>
      <c r="AJ3295" s="156">
        <f>_xll.qlCalendarAdvance("TARGET",AJ3294,AI3295,"mf")</f>
        <v>58859</v>
      </c>
      <c r="AK3295" s="201">
        <f>_xll.xlShmInterpRateFwd(curveName,AJ3295,,,AJ3296)</f>
        <v>1.1071149614629237E-2</v>
      </c>
    </row>
    <row r="3296" spans="35:37" ht="11.25" customHeight="1" x14ac:dyDescent="0.2">
      <c r="AI3296" s="198" t="s">
        <v>135</v>
      </c>
      <c r="AJ3296" s="156">
        <f>_xll.qlCalendarAdvance("TARGET",AJ3295,AI3296,"mf")</f>
        <v>58866</v>
      </c>
      <c r="AK3296" s="201">
        <f>_xll.xlShmInterpRateFwd(curveName,AJ3296,,,AJ3297)</f>
        <v>1.1064598446727648E-2</v>
      </c>
    </row>
    <row r="3297" spans="35:37" ht="11.25" customHeight="1" x14ac:dyDescent="0.2">
      <c r="AI3297" s="198" t="s">
        <v>135</v>
      </c>
      <c r="AJ3297" s="156">
        <f>_xll.qlCalendarAdvance("TARGET",AJ3296,AI3297,"mf")</f>
        <v>58873</v>
      </c>
      <c r="AK3297" s="201">
        <f>_xll.xlShmInterpRateFwd(curveName,AJ3297,,,AJ3298)</f>
        <v>1.1058070609757992E-2</v>
      </c>
    </row>
    <row r="3298" spans="35:37" ht="11.25" customHeight="1" x14ac:dyDescent="0.2">
      <c r="AI3298" s="198" t="s">
        <v>135</v>
      </c>
      <c r="AJ3298" s="156">
        <f>_xll.qlCalendarAdvance("TARGET",AJ3297,AI3298,"mf")</f>
        <v>58880</v>
      </c>
      <c r="AK3298" s="201">
        <f>_xll.xlShmInterpRateFwd(curveName,AJ3298,,,AJ3299)</f>
        <v>1.1051566152947653E-2</v>
      </c>
    </row>
    <row r="3299" spans="35:37" ht="11.25" customHeight="1" x14ac:dyDescent="0.2">
      <c r="AI3299" s="198" t="s">
        <v>135</v>
      </c>
      <c r="AJ3299" s="156">
        <f>_xll.qlCalendarAdvance("TARGET",AJ3298,AI3299,"mf")</f>
        <v>58887</v>
      </c>
      <c r="AK3299" s="201">
        <f>_xll.xlShmInterpRateFwd(curveName,AJ3299,,,AJ3300)</f>
        <v>1.1045085125622484E-2</v>
      </c>
    </row>
    <row r="3300" spans="35:37" ht="11.25" customHeight="1" x14ac:dyDescent="0.2">
      <c r="AI3300" s="198" t="s">
        <v>135</v>
      </c>
      <c r="AJ3300" s="156">
        <f>_xll.qlCalendarAdvance("TARGET",AJ3299,AI3300,"mf")</f>
        <v>58894</v>
      </c>
      <c r="AK3300" s="201">
        <f>_xll.xlShmInterpRateFwd(curveName,AJ3300,,,AJ3301)</f>
        <v>1.1038627576998318E-2</v>
      </c>
    </row>
    <row r="3301" spans="35:37" ht="11.25" customHeight="1" x14ac:dyDescent="0.2">
      <c r="AI3301" s="198" t="s">
        <v>135</v>
      </c>
      <c r="AJ3301" s="156">
        <f>_xll.qlCalendarAdvance("TARGET",AJ3300,AI3301,"mf")</f>
        <v>58901</v>
      </c>
      <c r="AK3301" s="201">
        <f>_xll.xlShmInterpRateFwd(curveName,AJ3301,,,AJ3302)</f>
        <v>1.1032193556354701E-2</v>
      </c>
    </row>
    <row r="3302" spans="35:37" ht="11.25" customHeight="1" x14ac:dyDescent="0.2">
      <c r="AI3302" s="198" t="s">
        <v>135</v>
      </c>
      <c r="AJ3302" s="156">
        <f>_xll.qlCalendarAdvance("TARGET",AJ3301,AI3302,"mf")</f>
        <v>58908</v>
      </c>
      <c r="AK3302" s="201">
        <f>_xll.xlShmInterpRateFwd(curveName,AJ3302,,,AJ3303)</f>
        <v>1.1025783113000159E-2</v>
      </c>
    </row>
    <row r="3303" spans="35:37" ht="11.25" customHeight="1" x14ac:dyDescent="0.2">
      <c r="AI3303" s="198" t="s">
        <v>135</v>
      </c>
      <c r="AJ3303" s="156">
        <f>_xll.qlCalendarAdvance("TARGET",AJ3302,AI3303,"mf")</f>
        <v>58915</v>
      </c>
      <c r="AK3303" s="201">
        <f>_xll.xlShmInterpRateFwd(curveName,AJ3303,,,AJ3304)</f>
        <v>1.1019396296156354E-2</v>
      </c>
    </row>
    <row r="3304" spans="35:37" ht="11.25" customHeight="1" x14ac:dyDescent="0.2">
      <c r="AI3304" s="198" t="s">
        <v>135</v>
      </c>
      <c r="AJ3304" s="156">
        <f>_xll.qlCalendarAdvance("TARGET",AJ3303,AI3304,"mf")</f>
        <v>58922</v>
      </c>
      <c r="AK3304" s="201">
        <f>_xll.xlShmInterpRateFwd(curveName,AJ3304,,,AJ3305)</f>
        <v>1.1013033155120262E-2</v>
      </c>
    </row>
    <row r="3305" spans="35:37" ht="11.25" customHeight="1" x14ac:dyDescent="0.2">
      <c r="AI3305" s="198" t="s">
        <v>135</v>
      </c>
      <c r="AJ3305" s="156">
        <f>_xll.qlCalendarAdvance("TARGET",AJ3304,AI3305,"mf")</f>
        <v>58929</v>
      </c>
      <c r="AK3305" s="201">
        <f>_xll.xlShmInterpRateFwd(curveName,AJ3305,,,AJ3306)</f>
        <v>1.1006693739148327E-2</v>
      </c>
    </row>
    <row r="3306" spans="35:37" ht="11.25" customHeight="1" x14ac:dyDescent="0.2">
      <c r="AI3306" s="198" t="s">
        <v>135</v>
      </c>
      <c r="AJ3306" s="156">
        <f>_xll.qlCalendarAdvance("TARGET",AJ3305,AI3306,"mf")</f>
        <v>58936</v>
      </c>
      <c r="AK3306" s="201">
        <f>_xll.xlShmInterpRateFwd(curveName,AJ3306,,,AJ3307)</f>
        <v>1.1000378097508598E-2</v>
      </c>
    </row>
    <row r="3307" spans="35:37" ht="11.25" customHeight="1" x14ac:dyDescent="0.2">
      <c r="AI3307" s="198" t="s">
        <v>135</v>
      </c>
      <c r="AJ3307" s="156">
        <f>_xll.qlCalendarAdvance("TARGET",AJ3306,AI3307,"mf")</f>
        <v>58943</v>
      </c>
      <c r="AK3307" s="201">
        <f>_xll.xlShmInterpRateFwd(curveName,AJ3307,,,AJ3308)</f>
        <v>1.0994086279474929E-2</v>
      </c>
    </row>
    <row r="3308" spans="35:37" ht="11.25" customHeight="1" x14ac:dyDescent="0.2">
      <c r="AI3308" s="198" t="s">
        <v>135</v>
      </c>
      <c r="AJ3308" s="156">
        <f>_xll.qlCalendarAdvance("TARGET",AJ3307,AI3308,"mf")</f>
        <v>58950</v>
      </c>
      <c r="AK3308" s="201">
        <f>_xll.xlShmInterpRateFwd(curveName,AJ3308,,,AJ3309)</f>
        <v>1.0987818334321192E-2</v>
      </c>
    </row>
    <row r="3309" spans="35:37" ht="11.25" customHeight="1" x14ac:dyDescent="0.2">
      <c r="AI3309" s="198" t="s">
        <v>135</v>
      </c>
      <c r="AJ3309" s="156">
        <f>_xll.qlCalendarAdvance("TARGET",AJ3308,AI3309,"mf")</f>
        <v>58957</v>
      </c>
      <c r="AK3309" s="201">
        <f>_xll.xlShmInterpRateFwd(curveName,AJ3309,,,AJ3310)</f>
        <v>1.0981574311327073E-2</v>
      </c>
    </row>
    <row r="3310" spans="35:37" ht="11.25" customHeight="1" x14ac:dyDescent="0.2">
      <c r="AI3310" s="198" t="s">
        <v>135</v>
      </c>
      <c r="AJ3310" s="156">
        <f>_xll.qlCalendarAdvance("TARGET",AJ3309,AI3310,"mf")</f>
        <v>58964</v>
      </c>
      <c r="AK3310" s="201">
        <f>_xll.xlShmInterpRateFwd(curveName,AJ3310,,,AJ3311)</f>
        <v>1.0975354259731729E-2</v>
      </c>
    </row>
    <row r="3311" spans="35:37" ht="11.25" customHeight="1" x14ac:dyDescent="0.2">
      <c r="AI3311" s="198" t="s">
        <v>135</v>
      </c>
      <c r="AJ3311" s="156">
        <f>_xll.qlCalendarAdvance("TARGET",AJ3310,AI3311,"mf")</f>
        <v>58971</v>
      </c>
      <c r="AK3311" s="201">
        <f>_xll.xlShmInterpRateFwd(curveName,AJ3311,,,AJ3312)</f>
        <v>1.0969158228814882E-2</v>
      </c>
    </row>
    <row r="3312" spans="35:37" ht="11.25" customHeight="1" x14ac:dyDescent="0.2">
      <c r="AI3312" s="198" t="s">
        <v>135</v>
      </c>
      <c r="AJ3312" s="156">
        <f>_xll.qlCalendarAdvance("TARGET",AJ3311,AI3312,"mf")</f>
        <v>58978</v>
      </c>
      <c r="AK3312" s="201">
        <f>_xll.xlShmInterpRateFwd(curveName,AJ3312,,,AJ3313)</f>
        <v>1.0962986267850482E-2</v>
      </c>
    </row>
    <row r="3313" spans="35:37" ht="11.25" customHeight="1" x14ac:dyDescent="0.2">
      <c r="AI3313" s="198" t="s">
        <v>135</v>
      </c>
      <c r="AJ3313" s="156">
        <f>_xll.qlCalendarAdvance("TARGET",AJ3312,AI3313,"mf")</f>
        <v>58985</v>
      </c>
      <c r="AK3313" s="201">
        <f>_xll.xlShmInterpRateFwd(curveName,AJ3313,,,AJ3314)</f>
        <v>1.0956838426124077E-2</v>
      </c>
    </row>
    <row r="3314" spans="35:37" ht="11.25" customHeight="1" x14ac:dyDescent="0.2">
      <c r="AI3314" s="198" t="s">
        <v>135</v>
      </c>
      <c r="AJ3314" s="156">
        <f>_xll.qlCalendarAdvance("TARGET",AJ3313,AI3314,"mf")</f>
        <v>58992</v>
      </c>
      <c r="AK3314" s="201">
        <f>_xll.xlShmInterpRateFwd(curveName,AJ3314,,,AJ3315)</f>
        <v>1.0950714752886488E-2</v>
      </c>
    </row>
    <row r="3315" spans="35:37" ht="11.25" customHeight="1" x14ac:dyDescent="0.2">
      <c r="AI3315" s="198" t="s">
        <v>135</v>
      </c>
      <c r="AJ3315" s="156">
        <f>_xll.qlCalendarAdvance("TARGET",AJ3314,AI3315,"mf")</f>
        <v>58999</v>
      </c>
      <c r="AK3315" s="201">
        <f>_xll.xlShmInterpRateFwd(curveName,AJ3315,,,AJ3316)</f>
        <v>1.0944615297405938E-2</v>
      </c>
    </row>
    <row r="3316" spans="35:37" ht="11.25" customHeight="1" x14ac:dyDescent="0.2">
      <c r="AI3316" s="198" t="s">
        <v>135</v>
      </c>
      <c r="AJ3316" s="156">
        <f>_xll.qlCalendarAdvance("TARGET",AJ3315,AI3316,"mf")</f>
        <v>59006</v>
      </c>
      <c r="AK3316" s="201">
        <f>_xll.xlShmInterpRateFwd(curveName,AJ3316,,,AJ3317)</f>
        <v>1.0938540108956452E-2</v>
      </c>
    </row>
    <row r="3317" spans="35:37" ht="11.25" customHeight="1" x14ac:dyDescent="0.2">
      <c r="AI3317" s="198" t="s">
        <v>135</v>
      </c>
      <c r="AJ3317" s="156">
        <f>_xll.qlCalendarAdvance("TARGET",AJ3316,AI3317,"mf")</f>
        <v>59013</v>
      </c>
      <c r="AK3317" s="201">
        <f>_xll.xlShmInterpRateFwd(curveName,AJ3317,,,AJ3318)</f>
        <v>1.0932489236806295E-2</v>
      </c>
    </row>
    <row r="3318" spans="35:37" ht="11.25" customHeight="1" x14ac:dyDescent="0.2">
      <c r="AI3318" s="198" t="s">
        <v>135</v>
      </c>
      <c r="AJ3318" s="156">
        <f>_xll.qlCalendarAdvance("TARGET",AJ3317,AI3318,"mf")</f>
        <v>59020</v>
      </c>
      <c r="AK3318" s="201">
        <f>_xll.xlShmInterpRateFwd(curveName,AJ3318,,,AJ3319)</f>
        <v>1.0926462730217959E-2</v>
      </c>
    </row>
    <row r="3319" spans="35:37" ht="11.25" customHeight="1" x14ac:dyDescent="0.2">
      <c r="AI3319" s="198" t="s">
        <v>135</v>
      </c>
      <c r="AJ3319" s="156">
        <f>_xll.qlCalendarAdvance("TARGET",AJ3318,AI3319,"mf")</f>
        <v>59027</v>
      </c>
      <c r="AK3319" s="201">
        <f>_xll.xlShmInterpRateFwd(curveName,AJ3319,,,AJ3320)</f>
        <v>1.0920460638482911E-2</v>
      </c>
    </row>
    <row r="3320" spans="35:37" ht="11.25" customHeight="1" x14ac:dyDescent="0.2">
      <c r="AI3320" s="198" t="s">
        <v>135</v>
      </c>
      <c r="AJ3320" s="156">
        <f>_xll.qlCalendarAdvance("TARGET",AJ3319,AI3320,"mf")</f>
        <v>59034</v>
      </c>
      <c r="AK3320" s="201">
        <f>_xll.xlShmInterpRateFwd(curveName,AJ3320,,,AJ3321)</f>
        <v>1.0914483010840526E-2</v>
      </c>
    </row>
    <row r="3321" spans="35:37" ht="11.25" customHeight="1" x14ac:dyDescent="0.2">
      <c r="AI3321" s="198" t="s">
        <v>135</v>
      </c>
      <c r="AJ3321" s="156">
        <f>_xll.qlCalendarAdvance("TARGET",AJ3320,AI3321,"mf")</f>
        <v>59041</v>
      </c>
      <c r="AK3321" s="201">
        <f>_xll.xlShmInterpRateFwd(curveName,AJ3321,,,AJ3322)</f>
        <v>1.0908529896593903E-2</v>
      </c>
    </row>
    <row r="3322" spans="35:37" ht="11.25" customHeight="1" x14ac:dyDescent="0.2">
      <c r="AI3322" s="198" t="s">
        <v>135</v>
      </c>
      <c r="AJ3322" s="156">
        <f>_xll.qlCalendarAdvance("TARGET",AJ3321,AI3322,"mf")</f>
        <v>59048</v>
      </c>
      <c r="AK3322" s="201">
        <f>_xll.xlShmInterpRateFwd(curveName,AJ3322,,,AJ3323)</f>
        <v>1.0902601344982462E-2</v>
      </c>
    </row>
    <row r="3323" spans="35:37" ht="11.25" customHeight="1" x14ac:dyDescent="0.2">
      <c r="AI3323" s="198" t="s">
        <v>135</v>
      </c>
      <c r="AJ3323" s="156">
        <f>_xll.qlCalendarAdvance("TARGET",AJ3322,AI3323,"mf")</f>
        <v>59055</v>
      </c>
      <c r="AK3323" s="201">
        <f>_xll.xlShmInterpRateFwd(curveName,AJ3323,,,AJ3324)</f>
        <v>1.0896697405280396E-2</v>
      </c>
    </row>
    <row r="3324" spans="35:37" ht="11.25" customHeight="1" x14ac:dyDescent="0.2">
      <c r="AI3324" s="198" t="s">
        <v>135</v>
      </c>
      <c r="AJ3324" s="156">
        <f>_xll.qlCalendarAdvance("TARGET",AJ3323,AI3324,"mf")</f>
        <v>59062</v>
      </c>
      <c r="AK3324" s="201">
        <f>_xll.xlShmInterpRateFwd(curveName,AJ3324,,,AJ3325)</f>
        <v>1.0890818126779295E-2</v>
      </c>
    </row>
    <row r="3325" spans="35:37" ht="11.25" customHeight="1" x14ac:dyDescent="0.2">
      <c r="AI3325" s="198" t="s">
        <v>135</v>
      </c>
      <c r="AJ3325" s="156">
        <f>_xll.qlCalendarAdvance("TARGET",AJ3324,AI3325,"mf")</f>
        <v>59069</v>
      </c>
      <c r="AK3325" s="201">
        <f>_xll.xlShmInterpRateFwd(curveName,AJ3325,,,AJ3326)</f>
        <v>1.0884963558724446E-2</v>
      </c>
    </row>
    <row r="3326" spans="35:37" ht="11.25" customHeight="1" x14ac:dyDescent="0.2">
      <c r="AI3326" s="198" t="s">
        <v>135</v>
      </c>
      <c r="AJ3326" s="156">
        <f>_xll.qlCalendarAdvance("TARGET",AJ3325,AI3326,"mf")</f>
        <v>59076</v>
      </c>
      <c r="AK3326" s="201">
        <f>_xll.xlShmInterpRateFwd(curveName,AJ3326,,,AJ3327)</f>
        <v>1.08791337504017E-2</v>
      </c>
    </row>
    <row r="3327" spans="35:37" ht="11.25" customHeight="1" x14ac:dyDescent="0.2">
      <c r="AI3327" s="198" t="s">
        <v>135</v>
      </c>
      <c r="AJ3327" s="156">
        <f>_xll.qlCalendarAdvance("TARGET",AJ3326,AI3327,"mf")</f>
        <v>59083</v>
      </c>
      <c r="AK3327" s="201">
        <f>_xll.xlShmInterpRateFwd(curveName,AJ3327,,,AJ3328)</f>
        <v>1.0873328751067977E-2</v>
      </c>
    </row>
    <row r="3328" spans="35:37" ht="11.25" customHeight="1" x14ac:dyDescent="0.2">
      <c r="AI3328" s="198" t="s">
        <v>135</v>
      </c>
      <c r="AJ3328" s="156">
        <f>_xll.qlCalendarAdvance("TARGET",AJ3327,AI3328,"mf")</f>
        <v>59090</v>
      </c>
      <c r="AK3328" s="201">
        <f>_xll.xlShmInterpRateFwd(curveName,AJ3328,,,AJ3329)</f>
        <v>1.0867548609986014E-2</v>
      </c>
    </row>
    <row r="3329" spans="35:37" ht="11.25" customHeight="1" x14ac:dyDescent="0.2">
      <c r="AI3329" s="198" t="s">
        <v>135</v>
      </c>
      <c r="AJ3329" s="156">
        <f>_xll.qlCalendarAdvance("TARGET",AJ3328,AI3329,"mf")</f>
        <v>59097</v>
      </c>
      <c r="AK3329" s="201">
        <f>_xll.xlShmInterpRateFwd(curveName,AJ3329,,,AJ3330)</f>
        <v>1.0861793376464913E-2</v>
      </c>
    </row>
    <row r="3330" spans="35:37" ht="11.25" customHeight="1" x14ac:dyDescent="0.2">
      <c r="AI3330" s="198" t="s">
        <v>135</v>
      </c>
      <c r="AJ3330" s="156">
        <f>_xll.qlCalendarAdvance("TARGET",AJ3329,AI3330,"mf")</f>
        <v>59104</v>
      </c>
      <c r="AK3330" s="201">
        <f>_xll.xlShmInterpRateFwd(curveName,AJ3330,,,AJ3331)</f>
        <v>1.0856063099715343E-2</v>
      </c>
    </row>
    <row r="3331" spans="35:37" ht="11.25" customHeight="1" x14ac:dyDescent="0.2">
      <c r="AI3331" s="198" t="s">
        <v>135</v>
      </c>
      <c r="AJ3331" s="156">
        <f>_xll.qlCalendarAdvance("TARGET",AJ3330,AI3331,"mf")</f>
        <v>59111</v>
      </c>
      <c r="AK3331" s="201">
        <f>_xll.xlShmInterpRateFwd(curveName,AJ3331,,,AJ3332)</f>
        <v>1.0850357829075414E-2</v>
      </c>
    </row>
    <row r="3332" spans="35:37" ht="11.25" customHeight="1" x14ac:dyDescent="0.2">
      <c r="AI3332" s="198" t="s">
        <v>135</v>
      </c>
      <c r="AJ3332" s="156">
        <f>_xll.qlCalendarAdvance("TARGET",AJ3331,AI3332,"mf")</f>
        <v>59118</v>
      </c>
      <c r="AK3332" s="201">
        <f>_xll.xlShmInterpRateFwd(curveName,AJ3332,,,AJ3333)</f>
        <v>1.0844677613744269E-2</v>
      </c>
    </row>
    <row r="3333" spans="35:37" ht="11.25" customHeight="1" x14ac:dyDescent="0.2">
      <c r="AI3333" s="198" t="s">
        <v>135</v>
      </c>
      <c r="AJ3333" s="156">
        <f>_xll.qlCalendarAdvance("TARGET",AJ3332,AI3333,"mf")</f>
        <v>59125</v>
      </c>
      <c r="AK3333" s="201">
        <f>_xll.xlShmInterpRateFwd(curveName,AJ3333,,,AJ3334)</f>
        <v>1.0839022503036916E-2</v>
      </c>
    </row>
    <row r="3334" spans="35:37" ht="11.25" customHeight="1" x14ac:dyDescent="0.2">
      <c r="AI3334" s="198" t="s">
        <v>135</v>
      </c>
      <c r="AJ3334" s="156">
        <f>_xll.qlCalendarAdvance("TARGET",AJ3333,AI3334,"mf")</f>
        <v>59132</v>
      </c>
      <c r="AK3334" s="201">
        <f>_xll.xlShmInterpRateFwd(curveName,AJ3334,,,AJ3335)</f>
        <v>1.0833392546216266E-2</v>
      </c>
    </row>
    <row r="3335" spans="35:37" ht="11.25" customHeight="1" x14ac:dyDescent="0.2">
      <c r="AI3335" s="198" t="s">
        <v>135</v>
      </c>
      <c r="AJ3335" s="156">
        <f>_xll.qlCalendarAdvance("TARGET",AJ3334,AI3335,"mf")</f>
        <v>59139</v>
      </c>
      <c r="AK3335" s="201">
        <f>_xll.xlShmInterpRateFwd(curveName,AJ3335,,,AJ3336)</f>
        <v>1.0827787792533666E-2</v>
      </c>
    </row>
    <row r="3336" spans="35:37" ht="11.25" customHeight="1" x14ac:dyDescent="0.2">
      <c r="AI3336" s="198" t="s">
        <v>135</v>
      </c>
      <c r="AJ3336" s="156">
        <f>_xll.qlCalendarAdvance("TARGET",AJ3335,AI3336,"mf")</f>
        <v>59146</v>
      </c>
      <c r="AK3336" s="201">
        <f>_xll.xlShmInterpRateFwd(curveName,AJ3336,,,AJ3337)</f>
        <v>1.0822208291281055E-2</v>
      </c>
    </row>
    <row r="3337" spans="35:37" ht="11.25" customHeight="1" x14ac:dyDescent="0.2">
      <c r="AI3337" s="198" t="s">
        <v>135</v>
      </c>
      <c r="AJ3337" s="156">
        <f>_xll.qlCalendarAdvance("TARGET",AJ3336,AI3337,"mf")</f>
        <v>59153</v>
      </c>
      <c r="AK3337" s="201">
        <f>_xll.xlShmInterpRateFwd(curveName,AJ3337,,,AJ3338)</f>
        <v>1.0816654091721428E-2</v>
      </c>
    </row>
    <row r="3338" spans="35:37" ht="11.25" customHeight="1" x14ac:dyDescent="0.2">
      <c r="AI3338" s="198" t="s">
        <v>135</v>
      </c>
      <c r="AJ3338" s="156">
        <f>_xll.qlCalendarAdvance("TARGET",AJ3337,AI3338,"mf")</f>
        <v>59160</v>
      </c>
      <c r="AK3338" s="201">
        <f>_xll.xlShmInterpRateFwd(curveName,AJ3338,,,AJ3339)</f>
        <v>1.0811125243106236E-2</v>
      </c>
    </row>
    <row r="3339" spans="35:37" ht="11.25" customHeight="1" x14ac:dyDescent="0.2">
      <c r="AI3339" s="198" t="s">
        <v>135</v>
      </c>
      <c r="AJ3339" s="156">
        <f>_xll.qlCalendarAdvance("TARGET",AJ3338,AI3339,"mf")</f>
        <v>59167</v>
      </c>
      <c r="AK3339" s="201">
        <f>_xll.xlShmInterpRateFwd(curveName,AJ3339,,,AJ3340)</f>
        <v>1.0805621794727504E-2</v>
      </c>
    </row>
    <row r="3340" spans="35:37" ht="11.25" customHeight="1" x14ac:dyDescent="0.2">
      <c r="AI3340" s="198" t="s">
        <v>135</v>
      </c>
      <c r="AJ3340" s="156">
        <f>_xll.qlCalendarAdvance("TARGET",AJ3339,AI3340,"mf")</f>
        <v>59174</v>
      </c>
      <c r="AK3340" s="201">
        <f>_xll.xlShmInterpRateFwd(curveName,AJ3340,,,AJ3341)</f>
        <v>1.0800143795859911E-2</v>
      </c>
    </row>
    <row r="3341" spans="35:37" ht="11.25" customHeight="1" x14ac:dyDescent="0.2">
      <c r="AI3341" s="198" t="s">
        <v>135</v>
      </c>
      <c r="AJ3341" s="156">
        <f>_xll.qlCalendarAdvance("TARGET",AJ3340,AI3341,"mf")</f>
        <v>59181</v>
      </c>
      <c r="AK3341" s="201">
        <f>_xll.xlShmInterpRateFwd(curveName,AJ3341,,,AJ3342)</f>
        <v>1.0794691295749212E-2</v>
      </c>
    </row>
    <row r="3342" spans="35:37" ht="11.25" customHeight="1" x14ac:dyDescent="0.2">
      <c r="AI3342" s="198" t="s">
        <v>135</v>
      </c>
      <c r="AJ3342" s="156">
        <f>_xll.qlCalendarAdvance("TARGET",AJ3341,AI3342,"mf")</f>
        <v>59188</v>
      </c>
      <c r="AK3342" s="201">
        <f>_xll.xlShmInterpRateFwd(curveName,AJ3342,,,AJ3343)</f>
        <v>1.0789264343687531E-2</v>
      </c>
    </row>
    <row r="3343" spans="35:37" ht="11.25" customHeight="1" x14ac:dyDescent="0.2">
      <c r="AI3343" s="198" t="s">
        <v>135</v>
      </c>
      <c r="AJ3343" s="156">
        <f>_xll.qlCalendarAdvance("TARGET",AJ3342,AI3343,"mf")</f>
        <v>59195</v>
      </c>
      <c r="AK3343" s="201">
        <f>_xll.xlShmInterpRateFwd(curveName,AJ3343,,,AJ3344)</f>
        <v>1.0783862988897526E-2</v>
      </c>
    </row>
    <row r="3344" spans="35:37" ht="11.25" customHeight="1" x14ac:dyDescent="0.2">
      <c r="AI3344" s="198" t="s">
        <v>135</v>
      </c>
      <c r="AJ3344" s="156">
        <f>_xll.qlCalendarAdvance("TARGET",AJ3343,AI3344,"mf")</f>
        <v>59202</v>
      </c>
      <c r="AK3344" s="201">
        <f>_xll.xlShmInterpRateFwd(curveName,AJ3344,,,AJ3345)</f>
        <v>1.0778487280735091E-2</v>
      </c>
    </row>
    <row r="3345" spans="35:37" ht="11.25" customHeight="1" x14ac:dyDescent="0.2">
      <c r="AI3345" s="198" t="s">
        <v>135</v>
      </c>
      <c r="AJ3345" s="156">
        <f>_xll.qlCalendarAdvance("TARGET",AJ3344,AI3345,"mf")</f>
        <v>59209</v>
      </c>
      <c r="AK3345" s="201">
        <f>_xll.xlShmInterpRateFwd(curveName,AJ3345,,,AJ3346)</f>
        <v>1.0773137268393995E-2</v>
      </c>
    </row>
    <row r="3346" spans="35:37" ht="11.25" customHeight="1" x14ac:dyDescent="0.2">
      <c r="AI3346" s="198" t="s">
        <v>135</v>
      </c>
      <c r="AJ3346" s="156">
        <f>_xll.qlCalendarAdvance("TARGET",AJ3345,AI3346,"mf")</f>
        <v>59216</v>
      </c>
      <c r="AK3346" s="201">
        <f>_xll.xlShmInterpRateFwd(curveName,AJ3346,,,AJ3347)</f>
        <v>1.0767813001172293E-2</v>
      </c>
    </row>
    <row r="3347" spans="35:37" ht="11.25" customHeight="1" x14ac:dyDescent="0.2">
      <c r="AI3347" s="198" t="s">
        <v>135</v>
      </c>
      <c r="AJ3347" s="156">
        <f>_xll.qlCalendarAdvance("TARGET",AJ3346,AI3347,"mf")</f>
        <v>59223</v>
      </c>
      <c r="AK3347" s="201">
        <f>_xll.xlShmInterpRateFwd(curveName,AJ3347,,,AJ3348)</f>
        <v>1.0762514528350697E-2</v>
      </c>
    </row>
    <row r="3348" spans="35:37" ht="11.25" customHeight="1" x14ac:dyDescent="0.2">
      <c r="AI3348" s="198" t="s">
        <v>135</v>
      </c>
      <c r="AJ3348" s="156">
        <f>_xll.qlCalendarAdvance("TARGET",AJ3347,AI3348,"mf")</f>
        <v>59230</v>
      </c>
      <c r="AK3348" s="201">
        <f>_xll.xlShmInterpRateFwd(curveName,AJ3348,,,AJ3349)</f>
        <v>1.0757241899169417E-2</v>
      </c>
    </row>
    <row r="3349" spans="35:37" ht="11.25" customHeight="1" x14ac:dyDescent="0.2">
      <c r="AI3349" s="198" t="s">
        <v>135</v>
      </c>
      <c r="AJ3349" s="156">
        <f>_xll.qlCalendarAdvance("TARGET",AJ3348,AI3349,"mf")</f>
        <v>59237</v>
      </c>
      <c r="AK3349" s="201">
        <f>_xll.xlShmInterpRateFwd(curveName,AJ3349,,,AJ3350)</f>
        <v>1.0751995162915027E-2</v>
      </c>
    </row>
    <row r="3350" spans="35:37" ht="11.25" customHeight="1" x14ac:dyDescent="0.2">
      <c r="AI3350" s="198" t="s">
        <v>135</v>
      </c>
      <c r="AJ3350" s="156">
        <f>_xll.qlCalendarAdvance("TARGET",AJ3349,AI3350,"mf")</f>
        <v>59244</v>
      </c>
      <c r="AK3350" s="201">
        <f>_xll.xlShmInterpRateFwd(curveName,AJ3350,,,AJ3351)</f>
        <v>1.0746774368868357E-2</v>
      </c>
    </row>
    <row r="3351" spans="35:37" ht="11.25" customHeight="1" x14ac:dyDescent="0.2">
      <c r="AI3351" s="198" t="s">
        <v>135</v>
      </c>
      <c r="AJ3351" s="156">
        <f>_xll.qlCalendarAdvance("TARGET",AJ3350,AI3351,"mf")</f>
        <v>59251</v>
      </c>
      <c r="AK3351" s="201">
        <f>_xll.xlShmInterpRateFwd(curveName,AJ3351,,,AJ3352)</f>
        <v>1.07415795662871E-2</v>
      </c>
    </row>
    <row r="3352" spans="35:37" ht="11.25" customHeight="1" x14ac:dyDescent="0.2">
      <c r="AI3352" s="198" t="s">
        <v>135</v>
      </c>
      <c r="AJ3352" s="156">
        <f>_xll.qlCalendarAdvance("TARGET",AJ3351,AI3352,"mf")</f>
        <v>59258</v>
      </c>
      <c r="AK3352" s="201">
        <f>_xll.xlShmInterpRateFwd(curveName,AJ3352,,,AJ3353)</f>
        <v>1.0736410804446362E-2</v>
      </c>
    </row>
    <row r="3353" spans="35:37" ht="11.25" customHeight="1" x14ac:dyDescent="0.2">
      <c r="AI3353" s="198" t="s">
        <v>135</v>
      </c>
      <c r="AJ3353" s="156">
        <f>_xll.qlCalendarAdvance("TARGET",AJ3352,AI3353,"mf")</f>
        <v>59265</v>
      </c>
      <c r="AK3353" s="201">
        <f>_xll.xlShmInterpRateFwd(curveName,AJ3353,,,AJ3354)</f>
        <v>1.0731268132592337E-2</v>
      </c>
    </row>
    <row r="3354" spans="35:37" ht="11.25" customHeight="1" x14ac:dyDescent="0.2">
      <c r="AI3354" s="198" t="s">
        <v>135</v>
      </c>
      <c r="AJ3354" s="156">
        <f>_xll.qlCalendarAdvance("TARGET",AJ3353,AI3354,"mf")</f>
        <v>59272</v>
      </c>
      <c r="AK3354" s="201">
        <f>_xll.xlShmInterpRateFwd(curveName,AJ3354,,,AJ3355)</f>
        <v>1.0726151600034959E-2</v>
      </c>
    </row>
    <row r="3355" spans="35:37" ht="11.25" customHeight="1" x14ac:dyDescent="0.2">
      <c r="AI3355" s="198" t="s">
        <v>135</v>
      </c>
      <c r="AJ3355" s="156">
        <f>_xll.qlCalendarAdvance("TARGET",AJ3354,AI3355,"mf")</f>
        <v>59279</v>
      </c>
      <c r="AK3355" s="201">
        <f>_xll.xlShmInterpRateFwd(curveName,AJ3355,,,AJ3356)</f>
        <v>1.0721061256008918E-2</v>
      </c>
    </row>
    <row r="3356" spans="35:37" ht="11.25" customHeight="1" x14ac:dyDescent="0.2">
      <c r="AI3356" s="198" t="s">
        <v>135</v>
      </c>
      <c r="AJ3356" s="156">
        <f>_xll.qlCalendarAdvance("TARGET",AJ3355,AI3356,"mf")</f>
        <v>59286</v>
      </c>
      <c r="AK3356" s="201">
        <f>_xll.xlShmInterpRateFwd(curveName,AJ3356,,,AJ3357)</f>
        <v>1.0715997149812641E-2</v>
      </c>
    </row>
    <row r="3357" spans="35:37" ht="11.25" customHeight="1" x14ac:dyDescent="0.2">
      <c r="AI3357" s="198" t="s">
        <v>135</v>
      </c>
      <c r="AJ3357" s="156">
        <f>_xll.qlCalendarAdvance("TARGET",AJ3356,AI3357,"mf")</f>
        <v>59293</v>
      </c>
      <c r="AK3357" s="201">
        <f>_xll.xlShmInterpRateFwd(curveName,AJ3357,,,AJ3358)</f>
        <v>1.0710959330692481E-2</v>
      </c>
    </row>
    <row r="3358" spans="35:37" ht="11.25" customHeight="1" x14ac:dyDescent="0.2">
      <c r="AI3358" s="198" t="s">
        <v>135</v>
      </c>
      <c r="AJ3358" s="156">
        <f>_xll.qlCalendarAdvance("TARGET",AJ3357,AI3358,"mf")</f>
        <v>59300</v>
      </c>
      <c r="AK3358" s="201">
        <f>_xll.xlShmInterpRateFwd(curveName,AJ3358,,,AJ3359)</f>
        <v>1.0705947847946954E-2</v>
      </c>
    </row>
    <row r="3359" spans="35:37" ht="11.25" customHeight="1" x14ac:dyDescent="0.2">
      <c r="AI3359" s="198" t="s">
        <v>135</v>
      </c>
      <c r="AJ3359" s="156">
        <f>_xll.qlCalendarAdvance("TARGET",AJ3358,AI3359,"mf")</f>
        <v>59307</v>
      </c>
      <c r="AK3359" s="201">
        <f>_xll.xlShmInterpRateFwd(curveName,AJ3359,,,AJ3360)</f>
        <v>1.0700962750805119E-2</v>
      </c>
    </row>
    <row r="3360" spans="35:37" ht="11.25" customHeight="1" x14ac:dyDescent="0.2">
      <c r="AI3360" s="198" t="s">
        <v>135</v>
      </c>
      <c r="AJ3360" s="156">
        <f>_xll.qlCalendarAdvance("TARGET",AJ3359,AI3360,"mf")</f>
        <v>59314</v>
      </c>
      <c r="AK3360" s="201">
        <f>_xll.xlShmInterpRateFwd(curveName,AJ3360,,,AJ3361)</f>
        <v>1.0696004088577155E-2</v>
      </c>
    </row>
    <row r="3361" spans="35:37" ht="11.25" customHeight="1" x14ac:dyDescent="0.2">
      <c r="AI3361" s="198" t="s">
        <v>135</v>
      </c>
      <c r="AJ3361" s="156">
        <f>_xll.qlCalendarAdvance("TARGET",AJ3360,AI3361,"mf")</f>
        <v>59321</v>
      </c>
      <c r="AK3361" s="201">
        <f>_xll.xlShmInterpRateFwd(curveName,AJ3361,,,AJ3362)</f>
        <v>1.0691071910492211E-2</v>
      </c>
    </row>
    <row r="3362" spans="35:37" ht="11.25" customHeight="1" x14ac:dyDescent="0.2">
      <c r="AI3362" s="198" t="s">
        <v>135</v>
      </c>
      <c r="AJ3362" s="156">
        <f>_xll.qlCalendarAdvance("TARGET",AJ3361,AI3362,"mf")</f>
        <v>59328</v>
      </c>
      <c r="AK3362" s="201">
        <f>_xll.xlShmInterpRateFwd(curveName,AJ3362,,,AJ3363)</f>
        <v>1.0686166265866343E-2</v>
      </c>
    </row>
    <row r="3363" spans="35:37" ht="11.25" customHeight="1" x14ac:dyDescent="0.2">
      <c r="AI3363" s="198" t="s">
        <v>135</v>
      </c>
      <c r="AJ3363" s="156">
        <f>_xll.qlCalendarAdvance("TARGET",AJ3362,AI3363,"mf")</f>
        <v>59335</v>
      </c>
      <c r="AK3363" s="201">
        <f>_xll.xlShmInterpRateFwd(curveName,AJ3363,,,AJ3364)</f>
        <v>1.068128720394616E-2</v>
      </c>
    </row>
    <row r="3364" spans="35:37" ht="11.25" customHeight="1" x14ac:dyDescent="0.2">
      <c r="AI3364" s="198" t="s">
        <v>135</v>
      </c>
      <c r="AJ3364" s="156">
        <f>_xll.qlCalendarAdvance("TARGET",AJ3363,AI3364,"mf")</f>
        <v>59342</v>
      </c>
      <c r="AK3364" s="201">
        <f>_xll.xlShmInterpRateFwd(curveName,AJ3364,,,AJ3365)</f>
        <v>1.0676434773995682E-2</v>
      </c>
    </row>
    <row r="3365" spans="35:37" ht="11.25" customHeight="1" x14ac:dyDescent="0.2">
      <c r="AI3365" s="198" t="s">
        <v>135</v>
      </c>
      <c r="AJ3365" s="156">
        <f>_xll.qlCalendarAdvance("TARGET",AJ3364,AI3365,"mf")</f>
        <v>59349</v>
      </c>
      <c r="AK3365" s="201">
        <f>_xll.xlShmInterpRateFwd(curveName,AJ3365,,,AJ3366)</f>
        <v>1.0671609025290565E-2</v>
      </c>
    </row>
    <row r="3366" spans="35:37" ht="11.25" customHeight="1" x14ac:dyDescent="0.2">
      <c r="AI3366" s="198" t="s">
        <v>135</v>
      </c>
      <c r="AJ3366" s="156">
        <f>_xll.qlCalendarAdvance("TARGET",AJ3365,AI3366,"mf")</f>
        <v>59356</v>
      </c>
      <c r="AK3366" s="201">
        <f>_xll.xlShmInterpRateFwd(curveName,AJ3366,,,AJ3367)</f>
        <v>1.0666810007106509E-2</v>
      </c>
    </row>
    <row r="3367" spans="35:37" ht="11.25" customHeight="1" x14ac:dyDescent="0.2">
      <c r="AI3367" s="198" t="s">
        <v>135</v>
      </c>
      <c r="AJ3367" s="156">
        <f>_xll.qlCalendarAdvance("TARGET",AJ3366,AI3367,"mf")</f>
        <v>59363</v>
      </c>
      <c r="AK3367" s="201">
        <f>_xll.xlShmInterpRateFwd(curveName,AJ3367,,,AJ3368)</f>
        <v>1.0662037768713458E-2</v>
      </c>
    </row>
    <row r="3368" spans="35:37" ht="11.25" customHeight="1" x14ac:dyDescent="0.2">
      <c r="AI3368" s="198" t="s">
        <v>135</v>
      </c>
      <c r="AJ3368" s="156">
        <f>_xll.qlCalendarAdvance("TARGET",AJ3367,AI3368,"mf")</f>
        <v>59370</v>
      </c>
      <c r="AK3368" s="201">
        <f>_xll.xlShmInterpRateFwd(curveName,AJ3368,,,AJ3369)</f>
        <v>1.0657292359364044E-2</v>
      </c>
    </row>
    <row r="3369" spans="35:37" ht="11.25" customHeight="1" x14ac:dyDescent="0.2">
      <c r="AI3369" s="198" t="s">
        <v>135</v>
      </c>
      <c r="AJ3369" s="156">
        <f>_xll.qlCalendarAdvance("TARGET",AJ3368,AI3369,"mf")</f>
        <v>59377</v>
      </c>
      <c r="AK3369" s="201">
        <f>_xll.xlShmInterpRateFwd(curveName,AJ3369,,,AJ3370)</f>
        <v>1.0652573828368848E-2</v>
      </c>
    </row>
    <row r="3370" spans="35:37" ht="11.25" customHeight="1" x14ac:dyDescent="0.2">
      <c r="AI3370" s="198" t="s">
        <v>135</v>
      </c>
      <c r="AJ3370" s="156">
        <f>_xll.qlCalendarAdvance("TARGET",AJ3369,AI3370,"mf")</f>
        <v>59384</v>
      </c>
      <c r="AK3370" s="201">
        <f>_xll.xlShmInterpRateFwd(curveName,AJ3370,,,AJ3371)</f>
        <v>1.0647882224940047E-2</v>
      </c>
    </row>
    <row r="3371" spans="35:37" ht="11.25" customHeight="1" x14ac:dyDescent="0.2">
      <c r="AI3371" s="198" t="s">
        <v>135</v>
      </c>
      <c r="AJ3371" s="156">
        <f>_xll.qlCalendarAdvance("TARGET",AJ3370,AI3371,"mf")</f>
        <v>59391</v>
      </c>
      <c r="AK3371" s="201">
        <f>_xll.xlShmInterpRateFwd(curveName,AJ3371,,,AJ3372)</f>
        <v>1.0643217598405698E-2</v>
      </c>
    </row>
    <row r="3372" spans="35:37" ht="11.25" customHeight="1" x14ac:dyDescent="0.2">
      <c r="AI3372" s="198" t="s">
        <v>135</v>
      </c>
      <c r="AJ3372" s="156">
        <f>_xll.qlCalendarAdvance("TARGET",AJ3371,AI3372,"mf")</f>
        <v>59398</v>
      </c>
      <c r="AK3372" s="201">
        <f>_xll.xlShmInterpRateFwd(curveName,AJ3372,,,AJ3373)</f>
        <v>1.0638579997995451E-2</v>
      </c>
    </row>
    <row r="3373" spans="35:37" ht="11.25" customHeight="1" x14ac:dyDescent="0.2">
      <c r="AI3373" s="198" t="s">
        <v>135</v>
      </c>
      <c r="AJ3373" s="156">
        <f>_xll.qlCalendarAdvance("TARGET",AJ3372,AI3373,"mf")</f>
        <v>59405</v>
      </c>
      <c r="AK3373" s="201">
        <f>_xll.xlShmInterpRateFwd(curveName,AJ3373,,,AJ3374)</f>
        <v>1.0633969473008497E-2</v>
      </c>
    </row>
    <row r="3374" spans="35:37" ht="11.25" customHeight="1" x14ac:dyDescent="0.2">
      <c r="AI3374" s="198" t="s">
        <v>135</v>
      </c>
      <c r="AJ3374" s="156">
        <f>_xll.qlCalendarAdvance("TARGET",AJ3373,AI3374,"mf")</f>
        <v>59412</v>
      </c>
      <c r="AK3374" s="201">
        <f>_xll.xlShmInterpRateFwd(curveName,AJ3374,,,AJ3375)</f>
        <v>1.0629386072691961E-2</v>
      </c>
    </row>
    <row r="3375" spans="35:37" ht="11.25" customHeight="1" x14ac:dyDescent="0.2">
      <c r="AI3375" s="198" t="s">
        <v>135</v>
      </c>
      <c r="AJ3375" s="156">
        <f>_xll.qlCalendarAdvance("TARGET",AJ3374,AI3375,"mf")</f>
        <v>59419</v>
      </c>
      <c r="AK3375" s="201">
        <f>_xll.xlShmInterpRateFwd(curveName,AJ3375,,,AJ3376)</f>
        <v>1.062482984632776E-2</v>
      </c>
    </row>
    <row r="3376" spans="35:37" ht="11.25" customHeight="1" x14ac:dyDescent="0.2">
      <c r="AI3376" s="198" t="s">
        <v>135</v>
      </c>
      <c r="AJ3376" s="156">
        <f>_xll.qlCalendarAdvance("TARGET",AJ3375,AI3376,"mf")</f>
        <v>59426</v>
      </c>
      <c r="AK3376" s="201">
        <f>_xll.xlShmInterpRateFwd(curveName,AJ3376,,,AJ3377)</f>
        <v>1.0620300843174701E-2</v>
      </c>
    </row>
    <row r="3377" spans="35:37" ht="11.25" customHeight="1" x14ac:dyDescent="0.2">
      <c r="AI3377" s="198" t="s">
        <v>135</v>
      </c>
      <c r="AJ3377" s="156">
        <f>_xll.qlCalendarAdvance("TARGET",AJ3376,AI3377,"mf")</f>
        <v>59433</v>
      </c>
      <c r="AK3377" s="201">
        <f>_xll.xlShmInterpRateFwd(curveName,AJ3377,,,AJ3378)</f>
        <v>1.0615799112532175E-2</v>
      </c>
    </row>
    <row r="3378" spans="35:37" ht="11.25" customHeight="1" x14ac:dyDescent="0.2">
      <c r="AI3378" s="198" t="s">
        <v>135</v>
      </c>
      <c r="AJ3378" s="156">
        <f>_xll.qlCalendarAdvance("TARGET",AJ3377,AI3378,"mf")</f>
        <v>59440</v>
      </c>
      <c r="AK3378" s="201">
        <f>_xll.xlShmInterpRateFwd(curveName,AJ3378,,,AJ3379)</f>
        <v>1.0611324703630137E-2</v>
      </c>
    </row>
    <row r="3379" spans="35:37" ht="11.25" customHeight="1" x14ac:dyDescent="0.2">
      <c r="AI3379" s="198" t="s">
        <v>135</v>
      </c>
      <c r="AJ3379" s="156">
        <f>_xll.qlCalendarAdvance("TARGET",AJ3378,AI3379,"mf")</f>
        <v>59447</v>
      </c>
      <c r="AK3379" s="201">
        <f>_xll.xlShmInterpRateFwd(curveName,AJ3379,,,AJ3380)</f>
        <v>1.0606877665773874E-2</v>
      </c>
    </row>
    <row r="3380" spans="35:37" ht="11.25" customHeight="1" x14ac:dyDescent="0.2">
      <c r="AI3380" s="198" t="s">
        <v>135</v>
      </c>
      <c r="AJ3380" s="156">
        <f>_xll.qlCalendarAdvance("TARGET",AJ3379,AI3380,"mf")</f>
        <v>59454</v>
      </c>
      <c r="AK3380" s="201">
        <f>_xll.xlShmInterpRateFwd(curveName,AJ3380,,,AJ3381)</f>
        <v>1.0602458048210814E-2</v>
      </c>
    </row>
    <row r="3381" spans="35:37" ht="11.25" customHeight="1" x14ac:dyDescent="0.2">
      <c r="AI3381" s="198" t="s">
        <v>135</v>
      </c>
      <c r="AJ3381" s="156">
        <f>_xll.qlCalendarAdvance("TARGET",AJ3380,AI3381,"mf")</f>
        <v>59461</v>
      </c>
      <c r="AK3381" s="201">
        <f>_xll.xlShmInterpRateFwd(curveName,AJ3381,,,AJ3382)</f>
        <v>1.0598065900234769E-2</v>
      </c>
    </row>
    <row r="3382" spans="35:37" ht="11.25" customHeight="1" x14ac:dyDescent="0.2">
      <c r="AI3382" s="198" t="s">
        <v>135</v>
      </c>
      <c r="AJ3382" s="156">
        <f>_xll.qlCalendarAdvance("TARGET",AJ3381,AI3382,"mf")</f>
        <v>59468</v>
      </c>
      <c r="AK3382" s="201">
        <f>_xll.xlShmInterpRateFwd(curveName,AJ3382,,,AJ3383)</f>
        <v>1.0593701271093277E-2</v>
      </c>
    </row>
    <row r="3383" spans="35:37" ht="11.25" customHeight="1" x14ac:dyDescent="0.2">
      <c r="AI3383" s="198" t="s">
        <v>135</v>
      </c>
      <c r="AJ3383" s="156">
        <f>_xll.qlCalendarAdvance("TARGET",AJ3382,AI3383,"mf")</f>
        <v>59475</v>
      </c>
      <c r="AK3383" s="201">
        <f>_xll.xlShmInterpRateFwd(curveName,AJ3383,,,AJ3384)</f>
        <v>1.058936421005709E-2</v>
      </c>
    </row>
    <row r="3384" spans="35:37" ht="11.25" customHeight="1" x14ac:dyDescent="0.2">
      <c r="AI3384" s="198" t="s">
        <v>135</v>
      </c>
      <c r="AJ3384" s="156">
        <f>_xll.qlCalendarAdvance("TARGET",AJ3383,AI3384,"mf")</f>
        <v>59482</v>
      </c>
      <c r="AK3384" s="201">
        <f>_xll.xlShmInterpRateFwd(curveName,AJ3384,,,AJ3385)</f>
        <v>1.0585054766425975E-2</v>
      </c>
    </row>
    <row r="3385" spans="35:37" ht="11.25" customHeight="1" x14ac:dyDescent="0.2">
      <c r="AI3385" s="198" t="s">
        <v>135</v>
      </c>
      <c r="AJ3385" s="156">
        <f>_xll.qlCalendarAdvance("TARGET",AJ3384,AI3385,"mf")</f>
        <v>59489</v>
      </c>
      <c r="AK3385" s="201">
        <f>_xll.xlShmInterpRateFwd(curveName,AJ3385,,,AJ3386)</f>
        <v>1.0580772989430257E-2</v>
      </c>
    </row>
    <row r="3386" spans="35:37" ht="11.25" customHeight="1" x14ac:dyDescent="0.2">
      <c r="AI3386" s="198" t="s">
        <v>135</v>
      </c>
      <c r="AJ3386" s="156">
        <f>_xll.qlCalendarAdvance("TARGET",AJ3385,AI3386,"mf")</f>
        <v>59496</v>
      </c>
      <c r="AK3386" s="201">
        <f>_xll.xlShmInterpRateFwd(curveName,AJ3386,,,AJ3387)</f>
        <v>1.0576518928381396E-2</v>
      </c>
    </row>
    <row r="3387" spans="35:37" ht="11.25" customHeight="1" x14ac:dyDescent="0.2">
      <c r="AI3387" s="198" t="s">
        <v>135</v>
      </c>
      <c r="AJ3387" s="156">
        <f>_xll.qlCalendarAdvance("TARGET",AJ3386,AI3387,"mf")</f>
        <v>59503</v>
      </c>
      <c r="AK3387" s="201">
        <f>_xll.xlShmInterpRateFwd(curveName,AJ3387,,,AJ3388)</f>
        <v>1.0572292632521407E-2</v>
      </c>
    </row>
    <row r="3388" spans="35:37" ht="11.25" customHeight="1" x14ac:dyDescent="0.2">
      <c r="AI3388" s="198" t="s">
        <v>135</v>
      </c>
      <c r="AJ3388" s="156">
        <f>_xll.qlCalendarAdvance("TARGET",AJ3387,AI3388,"mf")</f>
        <v>59510</v>
      </c>
      <c r="AK3388" s="201">
        <f>_xll.xlShmInterpRateFwd(curveName,AJ3388,,,AJ3389)</f>
        <v>1.0568094151127118E-2</v>
      </c>
    </row>
    <row r="3389" spans="35:37" ht="11.25" customHeight="1" x14ac:dyDescent="0.2">
      <c r="AI3389" s="198" t="s">
        <v>135</v>
      </c>
      <c r="AJ3389" s="156">
        <f>_xll.qlCalendarAdvance("TARGET",AJ3388,AI3389,"mf")</f>
        <v>59517</v>
      </c>
      <c r="AK3389" s="201">
        <f>_xll.xlShmInterpRateFwd(curveName,AJ3389,,,AJ3390)</f>
        <v>1.0563923533463826E-2</v>
      </c>
    </row>
    <row r="3390" spans="35:37" ht="11.25" customHeight="1" x14ac:dyDescent="0.2">
      <c r="AI3390" s="198" t="s">
        <v>135</v>
      </c>
      <c r="AJ3390" s="156">
        <f>_xll.qlCalendarAdvance("TARGET",AJ3389,AI3390,"mf")</f>
        <v>59524</v>
      </c>
      <c r="AK3390" s="201">
        <f>_xll.xlShmInterpRateFwd(curveName,AJ3390,,,AJ3391)</f>
        <v>1.0559639082102751E-2</v>
      </c>
    </row>
    <row r="3391" spans="35:37" ht="11.25" customHeight="1" x14ac:dyDescent="0.2">
      <c r="AI3391" s="198" t="s">
        <v>135</v>
      </c>
      <c r="AJ3391" s="156">
        <f>_xll.qlCalendarAdvance("TARGET",AJ3390,AI3391,"mf")</f>
        <v>59532</v>
      </c>
      <c r="AK3391" s="201">
        <f>_xll.xlShmInterpRateFwd(curveName,AJ3391,,,AJ3392)</f>
        <v>1.0555080551629001E-2</v>
      </c>
    </row>
    <row r="3392" spans="35:37" ht="11.25" customHeight="1" x14ac:dyDescent="0.2">
      <c r="AI3392" s="198" t="s">
        <v>135</v>
      </c>
      <c r="AJ3392" s="156">
        <f>_xll.qlCalendarAdvance("TARGET",AJ3391,AI3392,"mf")</f>
        <v>59539</v>
      </c>
      <c r="AK3392" s="201">
        <f>_xll.xlShmInterpRateFwd(curveName,AJ3392,,,AJ3393)</f>
        <v>1.0550997826485442E-2</v>
      </c>
    </row>
    <row r="3393" spans="35:37" ht="11.25" customHeight="1" x14ac:dyDescent="0.2">
      <c r="AI3393" s="198" t="s">
        <v>135</v>
      </c>
      <c r="AJ3393" s="156">
        <f>_xll.qlCalendarAdvance("TARGET",AJ3392,AI3393,"mf")</f>
        <v>59546</v>
      </c>
      <c r="AK3393" s="201">
        <f>_xll.xlShmInterpRateFwd(curveName,AJ3393,,,AJ3394)</f>
        <v>1.0546943169209825E-2</v>
      </c>
    </row>
    <row r="3394" spans="35:37" ht="11.25" customHeight="1" x14ac:dyDescent="0.2">
      <c r="AI3394" s="198" t="s">
        <v>135</v>
      </c>
      <c r="AJ3394" s="156">
        <f>_xll.qlCalendarAdvance("TARGET",AJ3393,AI3394,"mf")</f>
        <v>59553</v>
      </c>
      <c r="AK3394" s="201">
        <f>_xll.xlShmInterpRateFwd(curveName,AJ3394,,,AJ3395)</f>
        <v>1.0542916629056164E-2</v>
      </c>
    </row>
    <row r="3395" spans="35:37" ht="11.25" customHeight="1" x14ac:dyDescent="0.2">
      <c r="AI3395" s="198" t="s">
        <v>135</v>
      </c>
      <c r="AJ3395" s="156">
        <f>_xll.qlCalendarAdvance("TARGET",AJ3394,AI3395,"mf")</f>
        <v>59560</v>
      </c>
      <c r="AK3395" s="201">
        <f>_xll.xlShmInterpRateFwd(curveName,AJ3395,,,AJ3396)</f>
        <v>1.0538918255313289E-2</v>
      </c>
    </row>
    <row r="3396" spans="35:37" ht="11.25" customHeight="1" x14ac:dyDescent="0.2">
      <c r="AI3396" s="198" t="s">
        <v>135</v>
      </c>
      <c r="AJ3396" s="156">
        <f>_xll.qlCalendarAdvance("TARGET",AJ3395,AI3396,"mf")</f>
        <v>59567</v>
      </c>
      <c r="AK3396" s="201">
        <f>_xll.xlShmInterpRateFwd(curveName,AJ3396,,,AJ3397)</f>
        <v>1.0534948097229548E-2</v>
      </c>
    </row>
    <row r="3397" spans="35:37" ht="11.25" customHeight="1" x14ac:dyDescent="0.2">
      <c r="AI3397" s="198" t="s">
        <v>135</v>
      </c>
      <c r="AJ3397" s="156">
        <f>_xll.qlCalendarAdvance("TARGET",AJ3396,AI3397,"mf")</f>
        <v>59574</v>
      </c>
      <c r="AK3397" s="201">
        <f>_xll.xlShmInterpRateFwd(curveName,AJ3397,,,AJ3398)</f>
        <v>1.053100620411126E-2</v>
      </c>
    </row>
    <row r="3398" spans="35:37" ht="11.25" customHeight="1" x14ac:dyDescent="0.2">
      <c r="AI3398" s="198" t="s">
        <v>135</v>
      </c>
      <c r="AJ3398" s="156">
        <f>_xll.qlCalendarAdvance("TARGET",AJ3397,AI3398,"mf")</f>
        <v>59581</v>
      </c>
      <c r="AK3398" s="201">
        <f>_xll.xlShmInterpRateFwd(curveName,AJ3398,,,AJ3399)</f>
        <v>1.05270926252069E-2</v>
      </c>
    </row>
    <row r="3399" spans="35:37" ht="11.25" customHeight="1" x14ac:dyDescent="0.2">
      <c r="AI3399" s="198" t="s">
        <v>135</v>
      </c>
      <c r="AJ3399" s="156">
        <f>_xll.qlCalendarAdvance("TARGET",AJ3398,AI3399,"mf")</f>
        <v>59588</v>
      </c>
      <c r="AK3399" s="201">
        <f>_xll.xlShmInterpRateFwd(curveName,AJ3399,,,AJ3400)</f>
        <v>1.0523207409765003E-2</v>
      </c>
    </row>
    <row r="3400" spans="35:37" ht="11.25" customHeight="1" x14ac:dyDescent="0.2">
      <c r="AI3400" s="198" t="s">
        <v>135</v>
      </c>
      <c r="AJ3400" s="156">
        <f>_xll.qlCalendarAdvance("TARGET",AJ3399,AI3400,"mf")</f>
        <v>59595</v>
      </c>
      <c r="AK3400" s="201">
        <f>_xll.xlShmInterpRateFwd(curveName,AJ3400,,,AJ3401)</f>
        <v>1.051935060710945E-2</v>
      </c>
    </row>
    <row r="3401" spans="35:37" ht="11.25" customHeight="1" x14ac:dyDescent="0.2">
      <c r="AI3401" s="198" t="s">
        <v>135</v>
      </c>
      <c r="AJ3401" s="156">
        <f>_xll.qlCalendarAdvance("TARGET",AJ3400,AI3401,"mf")</f>
        <v>59602</v>
      </c>
      <c r="AK3401" s="201">
        <f>_xll.xlShmInterpRateFwd(curveName,AJ3401,,,AJ3402)</f>
        <v>1.0515522266459944E-2</v>
      </c>
    </row>
    <row r="3402" spans="35:37" ht="11.25" customHeight="1" x14ac:dyDescent="0.2">
      <c r="AI3402" s="198" t="s">
        <v>135</v>
      </c>
      <c r="AJ3402" s="156">
        <f>_xll.qlCalendarAdvance("TARGET",AJ3401,AI3402,"mf")</f>
        <v>59609</v>
      </c>
      <c r="AK3402" s="201">
        <f>_xll.xlShmInterpRateFwd(curveName,AJ3402,,,AJ3403)</f>
        <v>1.051172243713471E-2</v>
      </c>
    </row>
    <row r="3403" spans="35:37" ht="11.25" customHeight="1" x14ac:dyDescent="0.2">
      <c r="AI3403" s="198" t="s">
        <v>135</v>
      </c>
      <c r="AJ3403" s="156">
        <f>_xll.qlCalendarAdvance("TARGET",AJ3402,AI3403,"mf")</f>
        <v>59616</v>
      </c>
      <c r="AK3403" s="201">
        <f>_xll.xlShmInterpRateFwd(curveName,AJ3403,,,AJ3404)</f>
        <v>1.0507951168365164E-2</v>
      </c>
    </row>
    <row r="3404" spans="35:37" ht="11.25" customHeight="1" x14ac:dyDescent="0.2">
      <c r="AI3404" s="198" t="s">
        <v>135</v>
      </c>
      <c r="AJ3404" s="156">
        <f>_xll.qlCalendarAdvance("TARGET",AJ3403,AI3404,"mf")</f>
        <v>59623</v>
      </c>
      <c r="AK3404" s="201">
        <f>_xll.xlShmInterpRateFwd(curveName,AJ3404,,,AJ3405)</f>
        <v>1.0504208509440692E-2</v>
      </c>
    </row>
    <row r="3405" spans="35:37" ht="11.25" customHeight="1" x14ac:dyDescent="0.2">
      <c r="AI3405" s="198" t="s">
        <v>135</v>
      </c>
      <c r="AJ3405" s="156">
        <f>_xll.qlCalendarAdvance("TARGET",AJ3404,AI3405,"mf")</f>
        <v>59630</v>
      </c>
      <c r="AK3405" s="201">
        <f>_xll.xlShmInterpRateFwd(curveName,AJ3405,,,AJ3406)</f>
        <v>1.05004945096276E-2</v>
      </c>
    </row>
    <row r="3406" spans="35:37" ht="11.25" customHeight="1" x14ac:dyDescent="0.2">
      <c r="AI3406" s="198" t="s">
        <v>135</v>
      </c>
      <c r="AJ3406" s="156">
        <f>_xll.qlCalendarAdvance("TARGET",AJ3405,AI3406,"mf")</f>
        <v>59637</v>
      </c>
      <c r="AK3406" s="201">
        <f>_xll.xlShmInterpRateFwd(curveName,AJ3406,,,AJ3407)</f>
        <v>1.0496809218209613E-2</v>
      </c>
    </row>
    <row r="3407" spans="35:37" ht="11.25" customHeight="1" x14ac:dyDescent="0.2">
      <c r="AI3407" s="198" t="s">
        <v>135</v>
      </c>
      <c r="AJ3407" s="156">
        <f>_xll.qlCalendarAdvance("TARGET",AJ3406,AI3407,"mf")</f>
        <v>59644</v>
      </c>
      <c r="AK3407" s="201">
        <f>_xll.xlShmInterpRateFwd(curveName,AJ3407,,,AJ3408)</f>
        <v>1.0493152684441582E-2</v>
      </c>
    </row>
    <row r="3408" spans="35:37" ht="11.25" customHeight="1" x14ac:dyDescent="0.2">
      <c r="AI3408" s="198" t="s">
        <v>135</v>
      </c>
      <c r="AJ3408" s="156">
        <f>_xll.qlCalendarAdvance("TARGET",AJ3407,AI3408,"mf")</f>
        <v>59651</v>
      </c>
      <c r="AK3408" s="201">
        <f>_xll.xlShmInterpRateFwd(curveName,AJ3408,,,AJ3409)</f>
        <v>1.0489524957601581E-2</v>
      </c>
    </row>
    <row r="3409" spans="35:37" ht="11.25" customHeight="1" x14ac:dyDescent="0.2">
      <c r="AI3409" s="198" t="s">
        <v>135</v>
      </c>
      <c r="AJ3409" s="156">
        <f>_xll.qlCalendarAdvance("TARGET",AJ3408,AI3409,"mf")</f>
        <v>59658</v>
      </c>
      <c r="AK3409" s="201">
        <f>_xll.xlShmInterpRateFwd(curveName,AJ3409,,,AJ3410)</f>
        <v>1.0485926086967759E-2</v>
      </c>
    </row>
    <row r="3410" spans="35:37" ht="11.25" customHeight="1" x14ac:dyDescent="0.2">
      <c r="AI3410" s="198" t="s">
        <v>135</v>
      </c>
      <c r="AJ3410" s="156">
        <f>_xll.qlCalendarAdvance("TARGET",AJ3409,AI3410,"mf")</f>
        <v>59665</v>
      </c>
      <c r="AK3410" s="201">
        <f>_xll.xlShmInterpRateFwd(curveName,AJ3410,,,AJ3411)</f>
        <v>1.048235612178358E-2</v>
      </c>
    </row>
    <row r="3411" spans="35:37" ht="11.25" customHeight="1" x14ac:dyDescent="0.2">
      <c r="AI3411" s="198" t="s">
        <v>135</v>
      </c>
      <c r="AJ3411" s="156">
        <f>_xll.qlCalendarAdvance("TARGET",AJ3410,AI3411,"mf")</f>
        <v>59672</v>
      </c>
      <c r="AK3411" s="201">
        <f>_xll.xlShmInterpRateFwd(curveName,AJ3411,,,AJ3412)</f>
        <v>1.0478815111373658E-2</v>
      </c>
    </row>
    <row r="3412" spans="35:37" ht="11.25" customHeight="1" x14ac:dyDescent="0.2">
      <c r="AI3412" s="198" t="s">
        <v>135</v>
      </c>
      <c r="AJ3412" s="156">
        <f>_xll.qlCalendarAdvance("TARGET",AJ3411,AI3412,"mf")</f>
        <v>59679</v>
      </c>
      <c r="AK3412" s="201">
        <f>_xll.xlShmInterpRateFwd(curveName,AJ3412,,,AJ3413)</f>
        <v>1.0475303104970015E-2</v>
      </c>
    </row>
    <row r="3413" spans="35:37" ht="11.25" customHeight="1" x14ac:dyDescent="0.2">
      <c r="AI3413" s="198" t="s">
        <v>135</v>
      </c>
      <c r="AJ3413" s="156">
        <f>_xll.qlCalendarAdvance("TARGET",AJ3412,AI3413,"mf")</f>
        <v>59686</v>
      </c>
      <c r="AK3413" s="201">
        <f>_xll.xlShmInterpRateFwd(curveName,AJ3413,,,AJ3414)</f>
        <v>1.0471820151833702E-2</v>
      </c>
    </row>
    <row r="3414" spans="35:37" ht="11.25" customHeight="1" x14ac:dyDescent="0.2">
      <c r="AI3414" s="198" t="s">
        <v>135</v>
      </c>
      <c r="AJ3414" s="156">
        <f>_xll.qlCalendarAdvance("TARGET",AJ3413,AI3414,"mf")</f>
        <v>59693</v>
      </c>
      <c r="AK3414" s="201">
        <f>_xll.xlShmInterpRateFwd(curveName,AJ3414,,,AJ3415)</f>
        <v>1.0468366301260584E-2</v>
      </c>
    </row>
    <row r="3415" spans="35:37" ht="11.25" customHeight="1" x14ac:dyDescent="0.2">
      <c r="AI3415" s="198" t="s">
        <v>135</v>
      </c>
      <c r="AJ3415" s="156">
        <f>_xll.qlCalendarAdvance("TARGET",AJ3414,AI3415,"mf")</f>
        <v>59700</v>
      </c>
      <c r="AK3415" s="201">
        <f>_xll.xlShmInterpRateFwd(curveName,AJ3415,,,AJ3416)</f>
        <v>1.0464941602535017E-2</v>
      </c>
    </row>
    <row r="3416" spans="35:37" ht="11.25" customHeight="1" x14ac:dyDescent="0.2">
      <c r="AI3416" s="198" t="s">
        <v>135</v>
      </c>
      <c r="AJ3416" s="156">
        <f>_xll.qlCalendarAdvance("TARGET",AJ3415,AI3416,"mf")</f>
        <v>59707</v>
      </c>
      <c r="AK3416" s="201">
        <f>_xll.xlShmInterpRateFwd(curveName,AJ3416,,,AJ3417)</f>
        <v>1.0461546104877725E-2</v>
      </c>
    </row>
    <row r="3417" spans="35:37" ht="11.25" customHeight="1" x14ac:dyDescent="0.2">
      <c r="AI3417" s="198" t="s">
        <v>135</v>
      </c>
      <c r="AJ3417" s="156">
        <f>_xll.qlCalendarAdvance("TARGET",AJ3416,AI3417,"mf")</f>
        <v>59714</v>
      </c>
      <c r="AK3417" s="201">
        <f>_xll.xlShmInterpRateFwd(curveName,AJ3417,,,AJ3418)</f>
        <v>1.0458179857631122E-2</v>
      </c>
    </row>
    <row r="3418" spans="35:37" ht="11.25" customHeight="1" x14ac:dyDescent="0.2">
      <c r="AI3418" s="198" t="s">
        <v>135</v>
      </c>
      <c r="AJ3418" s="156">
        <f>_xll.qlCalendarAdvance("TARGET",AJ3417,AI3418,"mf")</f>
        <v>59721</v>
      </c>
      <c r="AK3418" s="201">
        <f>_xll.xlShmInterpRateFwd(curveName,AJ3418,,,AJ3419)</f>
        <v>1.0454842909992912E-2</v>
      </c>
    </row>
    <row r="3419" spans="35:37" ht="11.25" customHeight="1" x14ac:dyDescent="0.2">
      <c r="AI3419" s="198" t="s">
        <v>135</v>
      </c>
      <c r="AJ3419" s="156">
        <f>_xll.qlCalendarAdvance("TARGET",AJ3418,AI3419,"mf")</f>
        <v>59728</v>
      </c>
      <c r="AK3419" s="201">
        <f>_xll.xlShmInterpRateFwd(curveName,AJ3419,,,AJ3420)</f>
        <v>1.045153531129407E-2</v>
      </c>
    </row>
    <row r="3420" spans="35:37" ht="11.25" customHeight="1" x14ac:dyDescent="0.2">
      <c r="AI3420" s="198" t="s">
        <v>135</v>
      </c>
      <c r="AJ3420" s="156">
        <f>_xll.qlCalendarAdvance("TARGET",AJ3419,AI3420,"mf")</f>
        <v>59735</v>
      </c>
      <c r="AK3420" s="201">
        <f>_xll.xlShmInterpRateFwd(curveName,AJ3420,,,AJ3421)</f>
        <v>1.0448257110778778E-2</v>
      </c>
    </row>
    <row r="3421" spans="35:37" ht="11.25" customHeight="1" x14ac:dyDescent="0.2">
      <c r="AI3421" s="198" t="s">
        <v>135</v>
      </c>
      <c r="AJ3421" s="156">
        <f>_xll.qlCalendarAdvance("TARGET",AJ3420,AI3421,"mf")</f>
        <v>59742</v>
      </c>
      <c r="AK3421" s="201">
        <f>_xll.xlShmInterpRateFwd(curveName,AJ3421,,,AJ3422)</f>
        <v>1.0445008357714454E-2</v>
      </c>
    </row>
    <row r="3422" spans="35:37" ht="11.25" customHeight="1" x14ac:dyDescent="0.2">
      <c r="AI3422" s="198" t="s">
        <v>135</v>
      </c>
      <c r="AJ3422" s="156">
        <f>_xll.qlCalendarAdvance("TARGET",AJ3421,AI3422,"mf")</f>
        <v>59749</v>
      </c>
      <c r="AK3422" s="201">
        <f>_xll.xlShmInterpRateFwd(curveName,AJ3422,,,AJ3423)</f>
        <v>1.0441789101385976E-2</v>
      </c>
    </row>
    <row r="3423" spans="35:37" ht="11.25" customHeight="1" x14ac:dyDescent="0.2">
      <c r="AI3423" s="198" t="s">
        <v>135</v>
      </c>
      <c r="AJ3423" s="156">
        <f>_xll.qlCalendarAdvance("TARGET",AJ3422,AI3423,"mf")</f>
        <v>59756</v>
      </c>
      <c r="AK3423" s="201">
        <f>_xll.xlShmInterpRateFwd(curveName,AJ3423,,,AJ3424)</f>
        <v>1.0438599391066698E-2</v>
      </c>
    </row>
    <row r="3424" spans="35:37" ht="11.25" customHeight="1" x14ac:dyDescent="0.2">
      <c r="AI3424" s="198" t="s">
        <v>135</v>
      </c>
      <c r="AJ3424" s="156">
        <f>_xll.qlCalendarAdvance("TARGET",AJ3423,AI3424,"mf")</f>
        <v>59763</v>
      </c>
      <c r="AK3424" s="201">
        <f>_xll.xlShmInterpRateFwd(curveName,AJ3424,,,AJ3425)</f>
        <v>1.0435439276012691E-2</v>
      </c>
    </row>
    <row r="3425" spans="35:37" ht="11.25" customHeight="1" x14ac:dyDescent="0.2">
      <c r="AI3425" s="198" t="s">
        <v>135</v>
      </c>
      <c r="AJ3425" s="156">
        <f>_xll.qlCalendarAdvance("TARGET",AJ3424,AI3425,"mf")</f>
        <v>59770</v>
      </c>
      <c r="AK3425" s="201">
        <f>_xll.xlShmInterpRateFwd(curveName,AJ3425,,,AJ3426)</f>
        <v>1.0432308805503263E-2</v>
      </c>
    </row>
    <row r="3426" spans="35:37" ht="11.25" customHeight="1" x14ac:dyDescent="0.2">
      <c r="AI3426" s="198" t="s">
        <v>135</v>
      </c>
      <c r="AJ3426" s="156">
        <f>_xll.qlCalendarAdvance("TARGET",AJ3425,AI3426,"mf")</f>
        <v>59777</v>
      </c>
      <c r="AK3426" s="201">
        <f>_xll.xlShmInterpRateFwd(curveName,AJ3426,,,AJ3427)</f>
        <v>1.0429208028823585E-2</v>
      </c>
    </row>
    <row r="3427" spans="35:37" ht="11.25" customHeight="1" x14ac:dyDescent="0.2">
      <c r="AI3427" s="198" t="s">
        <v>135</v>
      </c>
      <c r="AJ3427" s="156">
        <f>_xll.qlCalendarAdvance("TARGET",AJ3426,AI3427,"mf")</f>
        <v>59784</v>
      </c>
      <c r="AK3427" s="201">
        <f>_xll.xlShmInterpRateFwd(curveName,AJ3427,,,AJ3428)</f>
        <v>1.0426136995235747E-2</v>
      </c>
    </row>
    <row r="3428" spans="35:37" ht="11.25" customHeight="1" x14ac:dyDescent="0.2">
      <c r="AI3428" s="198" t="s">
        <v>135</v>
      </c>
      <c r="AJ3428" s="156">
        <f>_xll.qlCalendarAdvance("TARGET",AJ3427,AI3428,"mf")</f>
        <v>59791</v>
      </c>
      <c r="AK3428" s="201">
        <f>_xll.xlShmInterpRateFwd(curveName,AJ3428,,,AJ3429)</f>
        <v>1.042309575400192E-2</v>
      </c>
    </row>
    <row r="3429" spans="35:37" ht="11.25" customHeight="1" x14ac:dyDescent="0.2">
      <c r="AI3429" s="198" t="s">
        <v>135</v>
      </c>
      <c r="AJ3429" s="156">
        <f>_xll.qlCalendarAdvance("TARGET",AJ3428,AI3429,"mf")</f>
        <v>59798</v>
      </c>
      <c r="AK3429" s="201">
        <f>_xll.xlShmInterpRateFwd(curveName,AJ3429,,,AJ3430)</f>
        <v>1.0420084354401719E-2</v>
      </c>
    </row>
    <row r="3430" spans="35:37" ht="11.25" customHeight="1" x14ac:dyDescent="0.2">
      <c r="AI3430" s="198" t="s">
        <v>135</v>
      </c>
      <c r="AJ3430" s="156">
        <f>_xll.qlCalendarAdvance("TARGET",AJ3429,AI3430,"mf")</f>
        <v>59805</v>
      </c>
      <c r="AK3430" s="201">
        <f>_xll.xlShmInterpRateFwd(curveName,AJ3430,,,AJ3431)</f>
        <v>1.0417102845732223E-2</v>
      </c>
    </row>
    <row r="3431" spans="35:37" ht="11.25" customHeight="1" x14ac:dyDescent="0.2">
      <c r="AI3431" s="198" t="s">
        <v>135</v>
      </c>
      <c r="AJ3431" s="156">
        <f>_xll.qlCalendarAdvance("TARGET",AJ3430,AI3431,"mf")</f>
        <v>59812</v>
      </c>
      <c r="AK3431" s="201">
        <f>_xll.xlShmInterpRateFwd(curveName,AJ3431,,,AJ3432)</f>
        <v>1.0414151277221086E-2</v>
      </c>
    </row>
    <row r="3432" spans="35:37" ht="11.25" customHeight="1" x14ac:dyDescent="0.2">
      <c r="AI3432" s="198" t="s">
        <v>135</v>
      </c>
      <c r="AJ3432" s="156">
        <f>_xll.qlCalendarAdvance("TARGET",AJ3431,AI3432,"mf")</f>
        <v>59819</v>
      </c>
      <c r="AK3432" s="201">
        <f>_xll.xlShmInterpRateFwd(curveName,AJ3432,,,AJ3433)</f>
        <v>1.0411229698165544E-2</v>
      </c>
    </row>
    <row r="3433" spans="35:37" ht="11.25" customHeight="1" x14ac:dyDescent="0.2">
      <c r="AI3433" s="198" t="s">
        <v>135</v>
      </c>
      <c r="AJ3433" s="156">
        <f>_xll.qlCalendarAdvance("TARGET",AJ3432,AI3433,"mf")</f>
        <v>59826</v>
      </c>
      <c r="AK3433" s="201">
        <f>_xll.xlShmInterpRateFwd(curveName,AJ3433,,,AJ3434)</f>
        <v>1.0408338157822371E-2</v>
      </c>
    </row>
    <row r="3434" spans="35:37" ht="11.25" customHeight="1" x14ac:dyDescent="0.2">
      <c r="AI3434" s="198" t="s">
        <v>135</v>
      </c>
      <c r="AJ3434" s="156">
        <f>_xll.qlCalendarAdvance("TARGET",AJ3433,AI3434,"mf")</f>
        <v>59833</v>
      </c>
      <c r="AK3434" s="201">
        <f>_xll.xlShmInterpRateFwd(curveName,AJ3434,,,AJ3435)</f>
        <v>1.0405476705517924E-2</v>
      </c>
    </row>
    <row r="3435" spans="35:37" ht="11.25" customHeight="1" x14ac:dyDescent="0.2">
      <c r="AI3435" s="198" t="s">
        <v>135</v>
      </c>
      <c r="AJ3435" s="156">
        <f>_xll.qlCalendarAdvance("TARGET",AJ3434,AI3435,"mf")</f>
        <v>59840</v>
      </c>
      <c r="AK3435" s="201">
        <f>_xll.xlShmInterpRateFwd(curveName,AJ3435,,,AJ3436)</f>
        <v>1.0402645390433854E-2</v>
      </c>
    </row>
    <row r="3436" spans="35:37" ht="11.25" customHeight="1" x14ac:dyDescent="0.2">
      <c r="AI3436" s="198" t="s">
        <v>135</v>
      </c>
      <c r="AJ3436" s="156">
        <f>_xll.qlCalendarAdvance("TARGET",AJ3435,AI3436,"mf")</f>
        <v>59847</v>
      </c>
      <c r="AK3436" s="201">
        <f>_xll.xlShmInterpRateFwd(curveName,AJ3436,,,AJ3437)</f>
        <v>1.0399844261925641E-2</v>
      </c>
    </row>
    <row r="3437" spans="35:37" ht="11.25" customHeight="1" x14ac:dyDescent="0.2">
      <c r="AI3437" s="198" t="s">
        <v>135</v>
      </c>
      <c r="AJ3437" s="156">
        <f>_xll.qlCalendarAdvance("TARGET",AJ3436,AI3437,"mf")</f>
        <v>59854</v>
      </c>
      <c r="AK3437" s="201">
        <f>_xll.xlShmInterpRateFwd(curveName,AJ3437,,,AJ3438)</f>
        <v>1.0397073369204058E-2</v>
      </c>
    </row>
    <row r="3438" spans="35:37" ht="11.25" customHeight="1" x14ac:dyDescent="0.2">
      <c r="AI3438" s="198" t="s">
        <v>135</v>
      </c>
      <c r="AJ3438" s="156">
        <f>_xll.qlCalendarAdvance("TARGET",AJ3437,AI3438,"mf")</f>
        <v>59861</v>
      </c>
      <c r="AK3438" s="201">
        <f>_xll.xlShmInterpRateFwd(curveName,AJ3438,,,AJ3439)</f>
        <v>1.0394332761601583E-2</v>
      </c>
    </row>
    <row r="3439" spans="35:37" ht="11.25" customHeight="1" x14ac:dyDescent="0.2">
      <c r="AI3439" s="198" t="s">
        <v>135</v>
      </c>
      <c r="AJ3439" s="156">
        <f>_xll.qlCalendarAdvance("TARGET",AJ3438,AI3439,"mf")</f>
        <v>59868</v>
      </c>
      <c r="AK3439" s="201">
        <f>_xll.xlShmInterpRateFwd(curveName,AJ3439,,,AJ3440)</f>
        <v>1.0391622488329165E-2</v>
      </c>
    </row>
    <row r="3440" spans="35:37" ht="11.25" customHeight="1" x14ac:dyDescent="0.2">
      <c r="AI3440" s="198" t="s">
        <v>135</v>
      </c>
      <c r="AJ3440" s="156">
        <f>_xll.qlCalendarAdvance("TARGET",AJ3439,AI3440,"mf")</f>
        <v>59875</v>
      </c>
      <c r="AK3440" s="201">
        <f>_xll.xlShmInterpRateFwd(curveName,AJ3440,,,AJ3441)</f>
        <v>1.0388942598707868E-2</v>
      </c>
    </row>
    <row r="3441" spans="35:37" ht="11.25" customHeight="1" x14ac:dyDescent="0.2">
      <c r="AI3441" s="198" t="s">
        <v>135</v>
      </c>
      <c r="AJ3441" s="156">
        <f>_xll.qlCalendarAdvance("TARGET",AJ3440,AI3441,"mf")</f>
        <v>59882</v>
      </c>
      <c r="AK3441" s="201">
        <f>_xll.xlShmInterpRateFwd(curveName,AJ3441,,,AJ3442)</f>
        <v>1.0386293141995137E-2</v>
      </c>
    </row>
    <row r="3442" spans="35:37" ht="11.25" customHeight="1" x14ac:dyDescent="0.2">
      <c r="AI3442" s="198" t="s">
        <v>135</v>
      </c>
      <c r="AJ3442" s="156">
        <f>_xll.qlCalendarAdvance("TARGET",AJ3441,AI3442,"mf")</f>
        <v>59889</v>
      </c>
      <c r="AK3442" s="201">
        <f>_xll.xlShmInterpRateFwd(curveName,AJ3442,,,AJ3443)</f>
        <v>1.0383636340896708E-2</v>
      </c>
    </row>
    <row r="3443" spans="35:37" ht="11.25" customHeight="1" x14ac:dyDescent="0.2">
      <c r="AI3443" s="198" t="s">
        <v>135</v>
      </c>
      <c r="AJ3443" s="156">
        <f>_xll.qlCalendarAdvance("TARGET",AJ3442,AI3443,"mf")</f>
        <v>59897</v>
      </c>
      <c r="AK3443" s="201">
        <f>_xll.xlShmInterpRateFwd(curveName,AJ3443,,,AJ3444)</f>
        <v>1.0380718442001379E-2</v>
      </c>
    </row>
    <row r="3444" spans="35:37" ht="11.25" customHeight="1" x14ac:dyDescent="0.2">
      <c r="AI3444" s="198" t="s">
        <v>135</v>
      </c>
      <c r="AJ3444" s="156">
        <f>_xll.qlCalendarAdvance("TARGET",AJ3443,AI3444,"mf")</f>
        <v>59904</v>
      </c>
      <c r="AK3444" s="201">
        <f>_xll.xlShmInterpRateFwd(curveName,AJ3444,,,AJ3445)</f>
        <v>1.0378164952306689E-2</v>
      </c>
    </row>
    <row r="3445" spans="35:37" ht="11.25" customHeight="1" x14ac:dyDescent="0.2">
      <c r="AI3445" s="198" t="s">
        <v>135</v>
      </c>
      <c r="AJ3445" s="156">
        <f>_xll.qlCalendarAdvance("TARGET",AJ3444,AI3445,"mf")</f>
        <v>59911</v>
      </c>
      <c r="AK3445" s="201">
        <f>_xll.xlShmInterpRateFwd(curveName,AJ3445,,,AJ3446)</f>
        <v>1.0375642099679065E-2</v>
      </c>
    </row>
    <row r="3446" spans="35:37" ht="11.25" customHeight="1" x14ac:dyDescent="0.2">
      <c r="AI3446" s="198" t="s">
        <v>135</v>
      </c>
      <c r="AJ3446" s="156">
        <f>_xll.qlCalendarAdvance("TARGET",AJ3445,AI3446,"mf")</f>
        <v>59918</v>
      </c>
      <c r="AK3446" s="201">
        <f>_xll.xlShmInterpRateFwd(curveName,AJ3446,,,AJ3447)</f>
        <v>1.0373149933341659E-2</v>
      </c>
    </row>
    <row r="3447" spans="35:37" ht="11.25" customHeight="1" x14ac:dyDescent="0.2">
      <c r="AI3447" s="198" t="s">
        <v>135</v>
      </c>
      <c r="AJ3447" s="156">
        <f>_xll.qlCalendarAdvance("TARGET",AJ3446,AI3447,"mf")</f>
        <v>59925</v>
      </c>
      <c r="AK3447" s="201">
        <f>_xll.xlShmInterpRateFwd(curveName,AJ3447,,,AJ3448)</f>
        <v>1.0370688502581415E-2</v>
      </c>
    </row>
    <row r="3448" spans="35:37" ht="11.25" customHeight="1" x14ac:dyDescent="0.2">
      <c r="AI3448" s="198" t="s">
        <v>135</v>
      </c>
      <c r="AJ3448" s="156">
        <f>_xll.qlCalendarAdvance("TARGET",AJ3447,AI3448,"mf")</f>
        <v>59932</v>
      </c>
      <c r="AK3448" s="201">
        <f>_xll.xlShmInterpRateFwd(curveName,AJ3448,,,AJ3449)</f>
        <v>1.0368257856691158E-2</v>
      </c>
    </row>
    <row r="3449" spans="35:37" ht="11.25" customHeight="1" x14ac:dyDescent="0.2">
      <c r="AI3449" s="198" t="s">
        <v>135</v>
      </c>
      <c r="AJ3449" s="156">
        <f>_xll.qlCalendarAdvance("TARGET",AJ3448,AI3449,"mf")</f>
        <v>59939</v>
      </c>
      <c r="AK3449" s="201">
        <f>_xll.xlShmInterpRateFwd(curveName,AJ3449,,,AJ3450)</f>
        <v>1.0365858044911681E-2</v>
      </c>
    </row>
    <row r="3450" spans="35:37" ht="11.25" customHeight="1" x14ac:dyDescent="0.2">
      <c r="AI3450" s="198" t="s">
        <v>135</v>
      </c>
      <c r="AJ3450" s="156">
        <f>_xll.qlCalendarAdvance("TARGET",AJ3449,AI3450,"mf")</f>
        <v>59946</v>
      </c>
      <c r="AK3450" s="201">
        <f>_xll.xlShmInterpRateFwd(curveName,AJ3450,,,AJ3451)</f>
        <v>1.036348911654178E-2</v>
      </c>
    </row>
    <row r="3451" spans="35:37" ht="11.25" customHeight="1" x14ac:dyDescent="0.2">
      <c r="AI3451" s="198" t="s">
        <v>135</v>
      </c>
      <c r="AJ3451" s="156">
        <f>_xll.qlCalendarAdvance("TARGET",AJ3450,AI3451,"mf")</f>
        <v>59953</v>
      </c>
      <c r="AK3451" s="201">
        <f>_xll.xlShmInterpRateFwd(curveName,AJ3451,,,AJ3452)</f>
        <v>1.0361151120834014E-2</v>
      </c>
    </row>
    <row r="3452" spans="35:37" ht="11.25" customHeight="1" x14ac:dyDescent="0.2">
      <c r="AI3452" s="198" t="s">
        <v>135</v>
      </c>
      <c r="AJ3452" s="156">
        <f>_xll.qlCalendarAdvance("TARGET",AJ3451,AI3452,"mf")</f>
        <v>59960</v>
      </c>
      <c r="AK3452" s="201">
        <f>_xll.xlShmInterpRateFwd(curveName,AJ3452,,,AJ3453)</f>
        <v>1.0387224501901307E-2</v>
      </c>
    </row>
    <row r="3453" spans="35:37" ht="11.25" customHeight="1" x14ac:dyDescent="0.2">
      <c r="AI3453" s="198" t="s">
        <v>135</v>
      </c>
      <c r="AJ3453" s="156">
        <f>_xll.qlCalendarAdvance("TARGET",AJ3452,AI3453,"mf")</f>
        <v>59967</v>
      </c>
      <c r="AK3453" s="201">
        <f>_xll.xlShmInterpRateFwd(curveName,AJ3453,,,AJ3454)</f>
        <v>1.035656812453721E-2</v>
      </c>
    </row>
    <row r="3454" spans="35:37" ht="11.25" customHeight="1" x14ac:dyDescent="0.2">
      <c r="AI3454" s="198" t="s">
        <v>135</v>
      </c>
      <c r="AJ3454" s="156">
        <f>_xll.qlCalendarAdvance("TARGET",AJ3453,AI3454,"mf")</f>
        <v>59974</v>
      </c>
      <c r="AK3454" s="201">
        <f>_xll.xlShmInterpRateFwd(curveName,AJ3454,,,AJ3455)</f>
        <v>1.0354323222494294E-2</v>
      </c>
    </row>
    <row r="3455" spans="35:37" ht="11.25" customHeight="1" x14ac:dyDescent="0.2">
      <c r="AI3455" s="198" t="s">
        <v>135</v>
      </c>
      <c r="AJ3455" s="156">
        <f>_xll.qlCalendarAdvance("TARGET",AJ3454,AI3455,"mf")</f>
        <v>59981</v>
      </c>
      <c r="AK3455" s="201">
        <f>_xll.xlShmInterpRateFwd(curveName,AJ3455,,,AJ3456)</f>
        <v>1.035210945022892E-2</v>
      </c>
    </row>
    <row r="3456" spans="35:37" ht="11.25" customHeight="1" x14ac:dyDescent="0.2">
      <c r="AI3456" s="198" t="s">
        <v>135</v>
      </c>
      <c r="AJ3456" s="156">
        <f>_xll.qlCalendarAdvance("TARGET",AJ3455,AI3456,"mf")</f>
        <v>59988</v>
      </c>
      <c r="AK3456" s="201">
        <f>_xll.xlShmInterpRateFwd(curveName,AJ3456,,,AJ3457)</f>
        <v>1.0349926856970953E-2</v>
      </c>
    </row>
    <row r="3457" spans="35:37" ht="11.25" customHeight="1" x14ac:dyDescent="0.2">
      <c r="AI3457" s="198" t="s">
        <v>135</v>
      </c>
      <c r="AJ3457" s="156">
        <f>_xll.qlCalendarAdvance("TARGET",AJ3456,AI3457,"mf")</f>
        <v>59995</v>
      </c>
      <c r="AK3457" s="201">
        <f>_xll.xlShmInterpRateFwd(curveName,AJ3457,,,AJ3458)</f>
        <v>1.0347775492054592E-2</v>
      </c>
    </row>
    <row r="3458" spans="35:37" ht="11.25" customHeight="1" x14ac:dyDescent="0.2">
      <c r="AI3458" s="198" t="s">
        <v>135</v>
      </c>
      <c r="AJ3458" s="156">
        <f>_xll.qlCalendarAdvance("TARGET",AJ3457,AI3458,"mf")</f>
        <v>60002</v>
      </c>
      <c r="AK3458" s="201">
        <f>_xll.xlShmInterpRateFwd(curveName,AJ3458,,,AJ3459)</f>
        <v>1.0345655404704097E-2</v>
      </c>
    </row>
    <row r="3459" spans="35:37" ht="11.25" customHeight="1" x14ac:dyDescent="0.2">
      <c r="AI3459" s="198" t="s">
        <v>135</v>
      </c>
      <c r="AJ3459" s="156">
        <f>_xll.qlCalendarAdvance("TARGET",AJ3458,AI3459,"mf")</f>
        <v>60009</v>
      </c>
      <c r="AK3459" s="201">
        <f>_xll.xlShmInterpRateFwd(curveName,AJ3459,,,AJ3460)</f>
        <v>1.0343566644224905E-2</v>
      </c>
    </row>
    <row r="3460" spans="35:37" ht="11.25" customHeight="1" x14ac:dyDescent="0.2">
      <c r="AI3460" s="198" t="s">
        <v>135</v>
      </c>
      <c r="AJ3460" s="156">
        <f>_xll.qlCalendarAdvance("TARGET",AJ3459,AI3460,"mf")</f>
        <v>60016</v>
      </c>
      <c r="AK3460" s="201">
        <f>_xll.xlShmInterpRateFwd(curveName,AJ3460,,,AJ3461)</f>
        <v>1.0341510396716283E-2</v>
      </c>
    </row>
    <row r="3461" spans="35:37" ht="11.25" customHeight="1" x14ac:dyDescent="0.2">
      <c r="AI3461" s="198" t="s">
        <v>135</v>
      </c>
      <c r="AJ3461" s="156">
        <f>_xll.qlCalendarAdvance("TARGET",AJ3460,AI3461,"mf")</f>
        <v>60024</v>
      </c>
      <c r="AK3461" s="201">
        <f>_xll.xlShmInterpRateFwd(curveName,AJ3461,,,AJ3462)</f>
        <v>1.033919644642224E-2</v>
      </c>
    </row>
    <row r="3462" spans="35:37" ht="11.25" customHeight="1" x14ac:dyDescent="0.2">
      <c r="AI3462" s="198" t="s">
        <v>135</v>
      </c>
      <c r="AJ3462" s="156">
        <f>_xll.qlCalendarAdvance("TARGET",AJ3461,AI3462,"mf")</f>
        <v>60031</v>
      </c>
      <c r="AK3462" s="201">
        <f>_xll.xlShmInterpRateFwd(curveName,AJ3462,,,AJ3463)</f>
        <v>1.0337206462577438E-2</v>
      </c>
    </row>
    <row r="3463" spans="35:37" ht="11.25" customHeight="1" x14ac:dyDescent="0.2">
      <c r="AI3463" s="198" t="s">
        <v>135</v>
      </c>
      <c r="AJ3463" s="156">
        <f>_xll.qlCalendarAdvance("TARGET",AJ3462,AI3463,"mf")</f>
        <v>60038</v>
      </c>
      <c r="AK3463" s="201">
        <f>_xll.xlShmInterpRateFwd(curveName,AJ3463,,,AJ3464)</f>
        <v>1.0335248009717298E-2</v>
      </c>
    </row>
    <row r="3464" spans="35:37" ht="11.25" customHeight="1" x14ac:dyDescent="0.2">
      <c r="AI3464" s="198" t="s">
        <v>135</v>
      </c>
      <c r="AJ3464" s="156">
        <f>_xll.qlCalendarAdvance("TARGET",AJ3463,AI3464,"mf")</f>
        <v>60045</v>
      </c>
      <c r="AK3464" s="201">
        <f>_xll.xlShmInterpRateFwd(curveName,AJ3464,,,AJ3465)</f>
        <v>1.033332113710143E-2</v>
      </c>
    </row>
    <row r="3465" spans="35:37" ht="11.25" customHeight="1" x14ac:dyDescent="0.2">
      <c r="AI3465" s="198" t="s">
        <v>135</v>
      </c>
      <c r="AJ3465" s="156">
        <f>_xll.qlCalendarAdvance("TARGET",AJ3464,AI3465,"mf")</f>
        <v>60052</v>
      </c>
      <c r="AK3465" s="201">
        <f>_xll.xlShmInterpRateFwd(curveName,AJ3465,,,AJ3466)</f>
        <v>1.0331425894047458E-2</v>
      </c>
    </row>
    <row r="3466" spans="35:37" ht="11.25" customHeight="1" x14ac:dyDescent="0.2">
      <c r="AI3466" s="198" t="s">
        <v>135</v>
      </c>
      <c r="AJ3466" s="156">
        <f>_xll.qlCalendarAdvance("TARGET",AJ3465,AI3466,"mf")</f>
        <v>60059</v>
      </c>
      <c r="AK3466" s="201">
        <f>_xll.xlShmInterpRateFwd(curveName,AJ3466,,,AJ3467)</f>
        <v>1.032956232980361E-2</v>
      </c>
    </row>
    <row r="3467" spans="35:37" ht="11.25" customHeight="1" x14ac:dyDescent="0.2">
      <c r="AI3467" s="198" t="s">
        <v>135</v>
      </c>
      <c r="AJ3467" s="156">
        <f>_xll.qlCalendarAdvance("TARGET",AJ3466,AI3467,"mf")</f>
        <v>60066</v>
      </c>
      <c r="AK3467" s="201">
        <f>_xll.xlShmInterpRateFwd(curveName,AJ3467,,,AJ3468)</f>
        <v>1.0327730493635591E-2</v>
      </c>
    </row>
    <row r="3468" spans="35:37" ht="11.25" customHeight="1" x14ac:dyDescent="0.2">
      <c r="AI3468" s="198" t="s">
        <v>135</v>
      </c>
      <c r="AJ3468" s="156">
        <f>_xll.qlCalendarAdvance("TARGET",AJ3467,AI3468,"mf")</f>
        <v>60073</v>
      </c>
      <c r="AK3468" s="201">
        <f>_xll.xlShmInterpRateFwd(curveName,AJ3468,,,AJ3469)</f>
        <v>1.0325930434855536E-2</v>
      </c>
    </row>
    <row r="3469" spans="35:37" ht="11.25" customHeight="1" x14ac:dyDescent="0.2">
      <c r="AI3469" s="198" t="s">
        <v>135</v>
      </c>
      <c r="AJ3469" s="156">
        <f>_xll.qlCalendarAdvance("TARGET",AJ3468,AI3469,"mf")</f>
        <v>60080</v>
      </c>
      <c r="AK3469" s="201">
        <f>_xll.xlShmInterpRateFwd(curveName,AJ3469,,,AJ3470)</f>
        <v>1.0324162202677227E-2</v>
      </c>
    </row>
    <row r="3470" spans="35:37" ht="11.25" customHeight="1" x14ac:dyDescent="0.2">
      <c r="AI3470" s="198" t="s">
        <v>135</v>
      </c>
      <c r="AJ3470" s="156">
        <f>_xll.qlCalendarAdvance("TARGET",AJ3469,AI3470,"mf")</f>
        <v>60087</v>
      </c>
      <c r="AK3470" s="201">
        <f>_xll.xlShmInterpRateFwd(curveName,AJ3470,,,AJ3471)</f>
        <v>1.0322425846436176E-2</v>
      </c>
    </row>
    <row r="3471" spans="35:37" ht="11.25" customHeight="1" x14ac:dyDescent="0.2">
      <c r="AI3471" s="198" t="s">
        <v>135</v>
      </c>
      <c r="AJ3471" s="156">
        <f>_xll.qlCalendarAdvance("TARGET",AJ3470,AI3471,"mf")</f>
        <v>60094</v>
      </c>
      <c r="AK3471" s="201">
        <f>_xll.xlShmInterpRateFwd(curveName,AJ3471,,,AJ3472)</f>
        <v>1.0320721415363748E-2</v>
      </c>
    </row>
    <row r="3472" spans="35:37" ht="11.25" customHeight="1" x14ac:dyDescent="0.2">
      <c r="AI3472" s="198" t="s">
        <v>135</v>
      </c>
      <c r="AJ3472" s="156">
        <f>_xll.qlCalendarAdvance("TARGET",AJ3471,AI3472,"mf")</f>
        <v>60101</v>
      </c>
      <c r="AK3472" s="201">
        <f>_xll.xlShmInterpRateFwd(curveName,AJ3472,,,AJ3473)</f>
        <v>1.0319048958766702E-2</v>
      </c>
    </row>
    <row r="3473" spans="35:37" ht="11.25" customHeight="1" x14ac:dyDescent="0.2">
      <c r="AI3473" s="198" t="s">
        <v>135</v>
      </c>
      <c r="AJ3473" s="156">
        <f>_xll.qlCalendarAdvance("TARGET",AJ3472,AI3473,"mf")</f>
        <v>60108</v>
      </c>
      <c r="AK3473" s="201">
        <f>_xll.xlShmInterpRateFwd(curveName,AJ3473,,,AJ3474)</f>
        <v>1.0317408525876611E-2</v>
      </c>
    </row>
    <row r="3474" spans="35:37" ht="11.25" customHeight="1" x14ac:dyDescent="0.2">
      <c r="AI3474" s="198" t="s">
        <v>135</v>
      </c>
      <c r="AJ3474" s="156">
        <f>_xll.qlCalendarAdvance("TARGET",AJ3473,AI3474,"mf")</f>
        <v>60115</v>
      </c>
      <c r="AK3474" s="201">
        <f>_xll.xlShmInterpRateFwd(curveName,AJ3474,,,AJ3475)</f>
        <v>1.0315800166012027E-2</v>
      </c>
    </row>
    <row r="3475" spans="35:37" ht="11.25" customHeight="1" x14ac:dyDescent="0.2">
      <c r="AI3475" s="198" t="s">
        <v>135</v>
      </c>
      <c r="AJ3475" s="156">
        <f>_xll.qlCalendarAdvance("TARGET",AJ3474,AI3475,"mf")</f>
        <v>60122</v>
      </c>
      <c r="AK3475" s="201">
        <f>_xll.xlShmInterpRateFwd(curveName,AJ3475,,,AJ3476)</f>
        <v>1.0314223928422113E-2</v>
      </c>
    </row>
    <row r="3476" spans="35:37" ht="11.25" customHeight="1" x14ac:dyDescent="0.2">
      <c r="AI3476" s="198" t="s">
        <v>135</v>
      </c>
      <c r="AJ3476" s="156">
        <f>_xll.qlCalendarAdvance("TARGET",AJ3475,AI3476,"mf")</f>
        <v>60129</v>
      </c>
      <c r="AK3476" s="201">
        <f>_xll.xlShmInterpRateFwd(curveName,AJ3476,,,AJ3477)</f>
        <v>1.0312679862379298E-2</v>
      </c>
    </row>
    <row r="3477" spans="35:37" ht="11.25" customHeight="1" x14ac:dyDescent="0.2">
      <c r="AI3477" s="198" t="s">
        <v>135</v>
      </c>
      <c r="AJ3477" s="156">
        <f>_xll.qlCalendarAdvance("TARGET",AJ3476,AI3477,"mf")</f>
        <v>60136</v>
      </c>
      <c r="AK3477" s="201">
        <f>_xll.xlShmInterpRateFwd(curveName,AJ3477,,,AJ3478)</f>
        <v>1.031116801717929E-2</v>
      </c>
    </row>
    <row r="3478" spans="35:37" ht="11.25" customHeight="1" x14ac:dyDescent="0.2">
      <c r="AI3478" s="198" t="s">
        <v>135</v>
      </c>
      <c r="AJ3478" s="156">
        <f>_xll.qlCalendarAdvance("TARGET",AJ3477,AI3478,"mf")</f>
        <v>60143</v>
      </c>
      <c r="AK3478" s="201">
        <f>_xll.xlShmInterpRateFwd(curveName,AJ3478,,,AJ3479)</f>
        <v>1.0309688442083156E-2</v>
      </c>
    </row>
    <row r="3479" spans="35:37" ht="11.25" customHeight="1" x14ac:dyDescent="0.2">
      <c r="AI3479" s="198" t="s">
        <v>135</v>
      </c>
      <c r="AJ3479" s="156">
        <f>_xll.qlCalendarAdvance("TARGET",AJ3478,AI3479,"mf")</f>
        <v>60150</v>
      </c>
      <c r="AK3479" s="201">
        <f>_xll.xlShmInterpRateFwd(curveName,AJ3479,,,AJ3480)</f>
        <v>1.030824118635207E-2</v>
      </c>
    </row>
    <row r="3480" spans="35:37" ht="11.25" customHeight="1" x14ac:dyDescent="0.2">
      <c r="AI3480" s="198" t="s">
        <v>135</v>
      </c>
      <c r="AJ3480" s="156">
        <f>_xll.qlCalendarAdvance("TARGET",AJ3479,AI3480,"mf")</f>
        <v>60157</v>
      </c>
      <c r="AK3480" s="201">
        <f>_xll.xlShmInterpRateFwd(curveName,AJ3480,,,AJ3481)</f>
        <v>1.0306826299293642E-2</v>
      </c>
    </row>
    <row r="3481" spans="35:37" ht="11.25" customHeight="1" x14ac:dyDescent="0.2">
      <c r="AI3481" s="198" t="s">
        <v>135</v>
      </c>
      <c r="AJ3481" s="156">
        <f>_xll.qlCalendarAdvance("TARGET",AJ3480,AI3481,"mf")</f>
        <v>60164</v>
      </c>
      <c r="AK3481" s="201">
        <f>_xll.xlShmInterpRateFwd(curveName,AJ3481,,,AJ3482)</f>
        <v>1.0305443830151896E-2</v>
      </c>
    </row>
    <row r="3482" spans="35:37" ht="11.25" customHeight="1" x14ac:dyDescent="0.2">
      <c r="AI3482" s="198" t="s">
        <v>135</v>
      </c>
      <c r="AJ3482" s="156">
        <f>_xll.qlCalendarAdvance("TARGET",AJ3481,AI3482,"mf")</f>
        <v>60171</v>
      </c>
      <c r="AK3482" s="201">
        <f>_xll.xlShmInterpRateFwd(curveName,AJ3482,,,AJ3483)</f>
        <v>1.030409382821729E-2</v>
      </c>
    </row>
    <row r="3483" spans="35:37" ht="11.25" customHeight="1" x14ac:dyDescent="0.2">
      <c r="AI3483" s="198" t="s">
        <v>135</v>
      </c>
      <c r="AJ3483" s="156">
        <f>_xll.qlCalendarAdvance("TARGET",AJ3482,AI3483,"mf")</f>
        <v>60178</v>
      </c>
      <c r="AK3483" s="201">
        <f>_xll.xlShmInterpRateFwd(curveName,AJ3483,,,AJ3484)</f>
        <v>1.0302776342734063E-2</v>
      </c>
    </row>
    <row r="3484" spans="35:37" ht="11.25" customHeight="1" x14ac:dyDescent="0.2">
      <c r="AI3484" s="198" t="s">
        <v>135</v>
      </c>
      <c r="AJ3484" s="156">
        <f>_xll.qlCalendarAdvance("TARGET",AJ3483,AI3484,"mf")</f>
        <v>60185</v>
      </c>
      <c r="AK3484" s="201">
        <f>_xll.xlShmInterpRateFwd(curveName,AJ3484,,,AJ3485)</f>
        <v>1.0301491423056601E-2</v>
      </c>
    </row>
    <row r="3485" spans="35:37" ht="11.25" customHeight="1" x14ac:dyDescent="0.2">
      <c r="AI3485" s="198" t="s">
        <v>135</v>
      </c>
      <c r="AJ3485" s="156">
        <f>_xll.qlCalendarAdvance("TARGET",AJ3484,AI3485,"mf")</f>
        <v>60192</v>
      </c>
      <c r="AK3485" s="201">
        <f>_xll.xlShmInterpRateFwd(curveName,AJ3485,,,AJ3486)</f>
        <v>1.0300239118348294E-2</v>
      </c>
    </row>
    <row r="3486" spans="35:37" ht="11.25" customHeight="1" x14ac:dyDescent="0.2">
      <c r="AI3486" s="198" t="s">
        <v>135</v>
      </c>
      <c r="AJ3486" s="156">
        <f>_xll.qlCalendarAdvance("TARGET",AJ3485,AI3486,"mf")</f>
        <v>60199</v>
      </c>
      <c r="AK3486" s="201">
        <f>_xll.xlShmInterpRateFwd(curveName,AJ3486,,,AJ3487)</f>
        <v>1.0299019477969542E-2</v>
      </c>
    </row>
    <row r="3487" spans="35:37" ht="11.25" customHeight="1" x14ac:dyDescent="0.2">
      <c r="AI3487" s="198" t="s">
        <v>135</v>
      </c>
      <c r="AJ3487" s="156">
        <f>_xll.qlCalendarAdvance("TARGET",AJ3486,AI3487,"mf")</f>
        <v>60206</v>
      </c>
      <c r="AK3487" s="201">
        <f>_xll.xlShmInterpRateFwd(curveName,AJ3487,,,AJ3488)</f>
        <v>1.0297832551176618E-2</v>
      </c>
    </row>
    <row r="3488" spans="35:37" ht="11.25" customHeight="1" x14ac:dyDescent="0.2">
      <c r="AI3488" s="198" t="s">
        <v>135</v>
      </c>
      <c r="AJ3488" s="156">
        <f>_xll.qlCalendarAdvance("TARGET",AJ3487,AI3488,"mf")</f>
        <v>60213</v>
      </c>
      <c r="AK3488" s="201">
        <f>_xll.xlShmInterpRateFwd(curveName,AJ3488,,,AJ3489)</f>
        <v>1.0296678387214327E-2</v>
      </c>
    </row>
    <row r="3489" spans="35:37" ht="11.25" customHeight="1" x14ac:dyDescent="0.2">
      <c r="AI3489" s="198" t="s">
        <v>135</v>
      </c>
      <c r="AJ3489" s="156">
        <f>_xll.qlCalendarAdvance("TARGET",AJ3488,AI3489,"mf")</f>
        <v>60220</v>
      </c>
      <c r="AK3489" s="201">
        <f>_xll.xlShmInterpRateFwd(curveName,AJ3489,,,AJ3490)</f>
        <v>1.0295557035397083E-2</v>
      </c>
    </row>
    <row r="3490" spans="35:37" ht="11.25" customHeight="1" x14ac:dyDescent="0.2">
      <c r="AI3490" s="198" t="s">
        <v>135</v>
      </c>
      <c r="AJ3490" s="156">
        <f>_xll.qlCalendarAdvance("TARGET",AJ3489,AI3490,"mf")</f>
        <v>60227</v>
      </c>
      <c r="AK3490" s="201">
        <f>_xll.xlShmInterpRateFwd(curveName,AJ3490,,,AJ3491)</f>
        <v>1.0294468544964129E-2</v>
      </c>
    </row>
    <row r="3491" spans="35:37" ht="11.25" customHeight="1" x14ac:dyDescent="0.2">
      <c r="AI3491" s="198" t="s">
        <v>135</v>
      </c>
      <c r="AJ3491" s="156">
        <f>_xll.qlCalendarAdvance("TARGET",AJ3490,AI3491,"mf")</f>
        <v>60234</v>
      </c>
      <c r="AK3491" s="201">
        <f>_xll.xlShmInterpRateFwd(curveName,AJ3491,,,AJ3492)</f>
        <v>1.0293412965224321E-2</v>
      </c>
    </row>
    <row r="3492" spans="35:37" ht="11.25" customHeight="1" x14ac:dyDescent="0.2">
      <c r="AI3492" s="198" t="s">
        <v>135</v>
      </c>
      <c r="AJ3492" s="156">
        <f>_xll.qlCalendarAdvance("TARGET",AJ3491,AI3492,"mf")</f>
        <v>60241</v>
      </c>
      <c r="AK3492" s="201">
        <f>_xll.xlShmInterpRateFwd(curveName,AJ3492,,,AJ3493)</f>
        <v>1.0292390345428714E-2</v>
      </c>
    </row>
    <row r="3493" spans="35:37" ht="11.25" customHeight="1" x14ac:dyDescent="0.2">
      <c r="AI3493" s="198" t="s">
        <v>135</v>
      </c>
      <c r="AJ3493" s="156">
        <f>_xll.qlCalendarAdvance("TARGET",AJ3492,AI3493,"mf")</f>
        <v>60248</v>
      </c>
      <c r="AK3493" s="201">
        <f>_xll.xlShmInterpRateFwd(curveName,AJ3493,,,AJ3494)</f>
        <v>1.0291400734857441E-2</v>
      </c>
    </row>
    <row r="3494" spans="35:37" ht="11.25" customHeight="1" x14ac:dyDescent="0.2">
      <c r="AI3494" s="198" t="s">
        <v>135</v>
      </c>
      <c r="AJ3494" s="156">
        <f>_xll.qlCalendarAdvance("TARGET",AJ3493,AI3494,"mf")</f>
        <v>60255</v>
      </c>
      <c r="AK3494" s="201">
        <f>_xll.xlShmInterpRateFwd(curveName,AJ3494,,,AJ3495)</f>
        <v>1.0290680093815525E-2</v>
      </c>
    </row>
    <row r="3495" spans="35:37" ht="11.25" customHeight="1" x14ac:dyDescent="0.2">
      <c r="AI3495" s="198" t="s">
        <v>135</v>
      </c>
      <c r="AJ3495" s="156">
        <f>_xll.qlCalendarAdvance("TARGET",AJ3494,AI3495,"mf")</f>
        <v>60265</v>
      </c>
      <c r="AK3495" s="201">
        <f>_xll.xlShmInterpRateFwd(curveName,AJ3495,,,AJ3496)</f>
        <v>1.0289135123940436E-2</v>
      </c>
    </row>
    <row r="3496" spans="35:37" ht="11.25" customHeight="1" x14ac:dyDescent="0.2">
      <c r="AI3496" s="198" t="s">
        <v>135</v>
      </c>
      <c r="AJ3496" s="156">
        <f>_xll.qlCalendarAdvance("TARGET",AJ3495,AI3496,"mf")</f>
        <v>60272</v>
      </c>
      <c r="AK3496" s="201">
        <f>_xll.xlShmInterpRateFwd(curveName,AJ3496,,,AJ3497)</f>
        <v>1.0288259061924909E-2</v>
      </c>
    </row>
    <row r="3497" spans="35:37" ht="11.25" customHeight="1" x14ac:dyDescent="0.2">
      <c r="AI3497" s="198" t="s">
        <v>135</v>
      </c>
      <c r="AJ3497" s="156">
        <f>_xll.qlCalendarAdvance("TARGET",AJ3496,AI3497,"mf")</f>
        <v>60279</v>
      </c>
      <c r="AK3497" s="201">
        <f>_xll.xlShmInterpRateFwd(curveName,AJ3497,,,AJ3498)</f>
        <v>1.0287416227415434E-2</v>
      </c>
    </row>
    <row r="3498" spans="35:37" ht="11.25" customHeight="1" x14ac:dyDescent="0.2">
      <c r="AI3498" s="198" t="s">
        <v>135</v>
      </c>
      <c r="AJ3498" s="156">
        <f>_xll.qlCalendarAdvance("TARGET",AJ3497,AI3498,"mf")</f>
        <v>60286</v>
      </c>
      <c r="AK3498" s="201">
        <f>_xll.xlShmInterpRateFwd(curveName,AJ3498,,,AJ3499)</f>
        <v>1.0286606669594339E-2</v>
      </c>
    </row>
    <row r="3499" spans="35:37" ht="11.25" customHeight="1" x14ac:dyDescent="0.2">
      <c r="AI3499" s="198" t="s">
        <v>135</v>
      </c>
      <c r="AJ3499" s="156">
        <f>_xll.qlCalendarAdvance("TARGET",AJ3498,AI3499,"mf")</f>
        <v>60293</v>
      </c>
      <c r="AK3499" s="201">
        <f>_xll.xlShmInterpRateFwd(curveName,AJ3499,,,AJ3500)</f>
        <v>1.0285830437783059E-2</v>
      </c>
    </row>
    <row r="3500" spans="35:37" ht="11.25" customHeight="1" x14ac:dyDescent="0.2">
      <c r="AI3500" s="198" t="s">
        <v>135</v>
      </c>
      <c r="AJ3500" s="156">
        <f>_xll.qlCalendarAdvance("TARGET",AJ3499,AI3500,"mf")</f>
        <v>60300</v>
      </c>
      <c r="AK3500" s="201">
        <f>_xll.xlShmInterpRateFwd(curveName,AJ3500,,,AJ3501)</f>
        <v>1.0285087581251037E-2</v>
      </c>
    </row>
    <row r="3501" spans="35:37" ht="11.25" customHeight="1" x14ac:dyDescent="0.2">
      <c r="AI3501" s="198" t="s">
        <v>135</v>
      </c>
      <c r="AJ3501" s="156">
        <f>_xll.qlCalendarAdvance("TARGET",AJ3500,AI3501,"mf")</f>
        <v>60307</v>
      </c>
      <c r="AK3501" s="201">
        <f>_xll.xlShmInterpRateFwd(curveName,AJ3501,,,AJ3502)</f>
        <v>1.0284378149256248E-2</v>
      </c>
    </row>
    <row r="3502" spans="35:37" ht="11.25" customHeight="1" x14ac:dyDescent="0.2">
      <c r="AI3502" s="198" t="s">
        <v>135</v>
      </c>
      <c r="AJ3502" s="156">
        <f>_xll.qlCalendarAdvance("TARGET",AJ3501,AI3502,"mf")</f>
        <v>60314</v>
      </c>
      <c r="AK3502" s="201">
        <f>_xll.xlShmInterpRateFwd(curveName,AJ3502,,,AJ3503)</f>
        <v>1.0283702191103125E-2</v>
      </c>
    </row>
    <row r="3503" spans="35:37" ht="11.25" customHeight="1" x14ac:dyDescent="0.2">
      <c r="AI3503" s="198" t="s">
        <v>135</v>
      </c>
      <c r="AJ3503" s="156">
        <f>_xll.qlCalendarAdvance("TARGET",AJ3502,AI3503,"mf")</f>
        <v>60321</v>
      </c>
      <c r="AK3503" s="201">
        <f>_xll.xlShmInterpRateFwd(curveName,AJ3503,,,AJ3504)</f>
        <v>1.0283059756049893E-2</v>
      </c>
    </row>
    <row r="3504" spans="35:37" ht="11.25" customHeight="1" x14ac:dyDescent="0.2">
      <c r="AI3504" s="198" t="s">
        <v>135</v>
      </c>
      <c r="AJ3504" s="156">
        <f>_xll.qlCalendarAdvance("TARGET",AJ3503,AI3504,"mf")</f>
        <v>60328</v>
      </c>
      <c r="AK3504" s="201">
        <f>_xll.xlShmInterpRateFwd(curveName,AJ3504,,,AJ3505)</f>
        <v>1.0282450893360695E-2</v>
      </c>
    </row>
    <row r="3505" spans="35:37" ht="11.25" customHeight="1" x14ac:dyDescent="0.2">
      <c r="AI3505" s="198" t="s">
        <v>135</v>
      </c>
      <c r="AJ3505" s="156">
        <f>_xll.qlCalendarAdvance("TARGET",AJ3504,AI3505,"mf")</f>
        <v>60335</v>
      </c>
      <c r="AK3505" s="201">
        <f>_xll.xlShmInterpRateFwd(curveName,AJ3505,,,AJ3506)</f>
        <v>1.028187565233454E-2</v>
      </c>
    </row>
    <row r="3506" spans="35:37" ht="11.25" customHeight="1" x14ac:dyDescent="0.2">
      <c r="AI3506" s="198" t="s">
        <v>135</v>
      </c>
      <c r="AJ3506" s="156">
        <f>_xll.qlCalendarAdvance("TARGET",AJ3505,AI3506,"mf")</f>
        <v>60342</v>
      </c>
      <c r="AK3506" s="201">
        <f>_xll.xlShmInterpRateFwd(curveName,AJ3506,,,AJ3507)</f>
        <v>1.0281334082258987E-2</v>
      </c>
    </row>
    <row r="3507" spans="35:37" ht="11.25" customHeight="1" x14ac:dyDescent="0.2">
      <c r="AI3507" s="198" t="s">
        <v>135</v>
      </c>
      <c r="AJ3507" s="156">
        <f>_xll.qlCalendarAdvance("TARGET",AJ3506,AI3507,"mf")</f>
        <v>60349</v>
      </c>
      <c r="AK3507" s="201">
        <f>_xll.xlShmInterpRateFwd(curveName,AJ3507,,,AJ3508)</f>
        <v>1.0280936458832431E-2</v>
      </c>
    </row>
    <row r="3508" spans="35:37" ht="11.25" customHeight="1" x14ac:dyDescent="0.2">
      <c r="AI3508" s="198" t="s">
        <v>135</v>
      </c>
      <c r="AJ3508" s="156">
        <f>_xll.qlCalendarAdvance("TARGET",AJ3507,AI3508,"mf")</f>
        <v>60357</v>
      </c>
      <c r="AK3508" s="201">
        <f>_xll.xlShmInterpRateFwd(curveName,AJ3508,,,AJ3509)</f>
        <v>1.0280287185754491E-2</v>
      </c>
    </row>
    <row r="3509" spans="35:37" ht="11.25" customHeight="1" x14ac:dyDescent="0.2">
      <c r="AI3509" s="198" t="s">
        <v>135</v>
      </c>
      <c r="AJ3509" s="156">
        <f>_xll.qlCalendarAdvance("TARGET",AJ3508,AI3509,"mf")</f>
        <v>60364</v>
      </c>
      <c r="AK3509" s="201">
        <f>_xll.xlShmInterpRateFwd(curveName,AJ3509,,,AJ3510)</f>
        <v>1.0279851759370877E-2</v>
      </c>
    </row>
    <row r="3510" spans="35:37" ht="11.25" customHeight="1" x14ac:dyDescent="0.2">
      <c r="AI3510" s="198" t="s">
        <v>135</v>
      </c>
      <c r="AJ3510" s="156">
        <f>_xll.qlCalendarAdvance("TARGET",AJ3509,AI3510,"mf")</f>
        <v>60371</v>
      </c>
      <c r="AK3510" s="201">
        <f>_xll.xlShmInterpRateFwd(curveName,AJ3510,,,AJ3511)</f>
        <v>1.027945020807923E-2</v>
      </c>
    </row>
    <row r="3511" spans="35:37" ht="11.25" customHeight="1" x14ac:dyDescent="0.2">
      <c r="AI3511" s="198" t="s">
        <v>135</v>
      </c>
      <c r="AJ3511" s="156">
        <f>_xll.qlCalendarAdvance("TARGET",AJ3510,AI3511,"mf")</f>
        <v>60378</v>
      </c>
      <c r="AK3511" s="201">
        <f>_xll.xlShmInterpRateFwd(curveName,AJ3511,,,AJ3512)</f>
        <v>1.0279082581138802E-2</v>
      </c>
    </row>
    <row r="3512" spans="35:37" ht="11.25" customHeight="1" x14ac:dyDescent="0.2">
      <c r="AI3512" s="198" t="s">
        <v>135</v>
      </c>
      <c r="AJ3512" s="156">
        <f>_xll.qlCalendarAdvance("TARGET",AJ3511,AI3512,"mf")</f>
        <v>60385</v>
      </c>
      <c r="AK3512" s="201">
        <f>_xll.xlShmInterpRateFwd(curveName,AJ3512,,,AJ3513)</f>
        <v>1.0278748927814772E-2</v>
      </c>
    </row>
    <row r="3513" spans="35:37" ht="11.25" customHeight="1" x14ac:dyDescent="0.2">
      <c r="AI3513" s="198" t="s">
        <v>135</v>
      </c>
      <c r="AJ3513" s="156">
        <f>_xll.qlCalendarAdvance("TARGET",AJ3512,AI3513,"mf")</f>
        <v>60392</v>
      </c>
      <c r="AK3513" s="201">
        <f>_xll.xlShmInterpRateFwd(curveName,AJ3513,,,AJ3514)</f>
        <v>1.0278449297412983E-2</v>
      </c>
    </row>
    <row r="3514" spans="35:37" ht="11.25" customHeight="1" x14ac:dyDescent="0.2">
      <c r="AI3514" s="198" t="s">
        <v>135</v>
      </c>
      <c r="AJ3514" s="156">
        <f>_xll.qlCalendarAdvance("TARGET",AJ3513,AI3514,"mf")</f>
        <v>60399</v>
      </c>
      <c r="AK3514" s="201">
        <f>_xll.xlShmInterpRateFwd(curveName,AJ3514,,,AJ3515)</f>
        <v>1.027818373917571E-2</v>
      </c>
    </row>
    <row r="3515" spans="35:37" ht="11.25" customHeight="1" x14ac:dyDescent="0.2">
      <c r="AI3515" s="198" t="s">
        <v>135</v>
      </c>
      <c r="AJ3515" s="156">
        <f>_xll.qlCalendarAdvance("TARGET",AJ3514,AI3515,"mf")</f>
        <v>60406</v>
      </c>
      <c r="AK3515" s="201">
        <f>_xll.xlShmInterpRateFwd(curveName,AJ3515,,,AJ3516)</f>
        <v>1.0277952302403271E-2</v>
      </c>
    </row>
    <row r="3516" spans="35:37" ht="11.25" customHeight="1" x14ac:dyDescent="0.2">
      <c r="AI3516" s="198" t="s">
        <v>135</v>
      </c>
      <c r="AJ3516" s="156">
        <f>_xll.qlCalendarAdvance("TARGET",AJ3515,AI3516,"mf")</f>
        <v>60413</v>
      </c>
      <c r="AK3516" s="201">
        <f>_xll.xlShmInterpRateFwd(curveName,AJ3516,,,AJ3517)</f>
        <v>1.0277755036384529E-2</v>
      </c>
    </row>
    <row r="3517" spans="35:37" ht="11.25" customHeight="1" x14ac:dyDescent="0.2">
      <c r="AI3517" s="198" t="s">
        <v>135</v>
      </c>
      <c r="AJ3517" s="156">
        <f>_xll.qlCalendarAdvance("TARGET",AJ3516,AI3517,"mf")</f>
        <v>60420</v>
      </c>
      <c r="AK3517" s="201">
        <f>_xll.xlShmInterpRateFwd(curveName,AJ3517,,,AJ3518)</f>
        <v>1.0277591990321612E-2</v>
      </c>
    </row>
    <row r="3518" spans="35:37" ht="11.25" customHeight="1" x14ac:dyDescent="0.2">
      <c r="AI3518" s="198" t="s">
        <v>135</v>
      </c>
      <c r="AJ3518" s="156">
        <f>_xll.qlCalendarAdvance("TARGET",AJ3517,AI3518,"mf")</f>
        <v>60427</v>
      </c>
      <c r="AK3518" s="201">
        <f>_xll.xlShmInterpRateFwd(curveName,AJ3518,,,AJ3519)</f>
        <v>1.0277463213607899E-2</v>
      </c>
    </row>
    <row r="3519" spans="35:37" ht="11.25" customHeight="1" x14ac:dyDescent="0.2">
      <c r="AI3519" s="198" t="s">
        <v>135</v>
      </c>
      <c r="AJ3519" s="156">
        <f>_xll.qlCalendarAdvance("TARGET",AJ3518,AI3519,"mf")</f>
        <v>60434</v>
      </c>
      <c r="AK3519" s="201">
        <f>_xll.xlShmInterpRateFwd(curveName,AJ3519,,,AJ3520)</f>
        <v>1.0277368755439997E-2</v>
      </c>
    </row>
    <row r="3520" spans="35:37" ht="11.25" customHeight="1" x14ac:dyDescent="0.2">
      <c r="AI3520" s="198" t="s">
        <v>135</v>
      </c>
      <c r="AJ3520" s="156">
        <f>_xll.qlCalendarAdvance("TARGET",AJ3519,AI3520,"mf")</f>
        <v>60441</v>
      </c>
      <c r="AK3520" s="201">
        <f>_xll.xlShmInterpRateFwd(curveName,AJ3520,,,AJ3521)</f>
        <v>1.0277308665084138E-2</v>
      </c>
    </row>
    <row r="3521" spans="35:37" ht="11.25" customHeight="1" x14ac:dyDescent="0.2">
      <c r="AI3521" s="198" t="s">
        <v>135</v>
      </c>
      <c r="AJ3521" s="156">
        <f>_xll.qlCalendarAdvance("TARGET",AJ3520,AI3521,"mf")</f>
        <v>60448</v>
      </c>
      <c r="AK3521" s="201">
        <f>_xll.xlShmInterpRateFwd(curveName,AJ3521,,,AJ3522)</f>
        <v>1.0277282991893564E-2</v>
      </c>
    </row>
    <row r="3522" spans="35:37" ht="11.25" customHeight="1" x14ac:dyDescent="0.2">
      <c r="AI3522" s="198" t="s">
        <v>135</v>
      </c>
      <c r="AJ3522" s="156">
        <f>_xll.qlCalendarAdvance("TARGET",AJ3521,AI3522,"mf")</f>
        <v>60455</v>
      </c>
      <c r="AK3522" s="201">
        <f>_xll.xlShmInterpRateFwd(curveName,AJ3522,,,AJ3523)</f>
        <v>1.0277291785082661E-2</v>
      </c>
    </row>
    <row r="3523" spans="35:37" ht="11.25" customHeight="1" x14ac:dyDescent="0.2">
      <c r="AI3523" s="198" t="s">
        <v>135</v>
      </c>
      <c r="AJ3523" s="156">
        <f>_xll.qlCalendarAdvance("TARGET",AJ3522,AI3523,"mf")</f>
        <v>60462</v>
      </c>
      <c r="AK3523" s="201">
        <f>_xll.xlShmInterpRateFwd(curveName,AJ3523,,,AJ3524)</f>
        <v>1.0277335093929654E-2</v>
      </c>
    </row>
    <row r="3524" spans="35:37" ht="11.25" customHeight="1" x14ac:dyDescent="0.2">
      <c r="AI3524" s="198" t="s">
        <v>135</v>
      </c>
      <c r="AJ3524" s="156">
        <f>_xll.qlCalendarAdvance("TARGET",AJ3523,AI3524,"mf")</f>
        <v>60469</v>
      </c>
      <c r="AK3524" s="201">
        <f>_xll.xlShmInterpRateFwd(curveName,AJ3524,,,AJ3525)</f>
        <v>1.0277412967747654E-2</v>
      </c>
    </row>
    <row r="3525" spans="35:37" ht="11.25" customHeight="1" x14ac:dyDescent="0.2">
      <c r="AI3525" s="198" t="s">
        <v>135</v>
      </c>
      <c r="AJ3525" s="156">
        <f>_xll.qlCalendarAdvance("TARGET",AJ3524,AI3525,"mf")</f>
        <v>60476</v>
      </c>
      <c r="AK3525" s="201">
        <f>_xll.xlShmInterpRateFwd(curveName,AJ3525,,,AJ3526)</f>
        <v>1.0277525455786208E-2</v>
      </c>
    </row>
    <row r="3526" spans="35:37" ht="11.25" customHeight="1" x14ac:dyDescent="0.2">
      <c r="AI3526" s="198" t="s">
        <v>135</v>
      </c>
      <c r="AJ3526" s="156">
        <f>_xll.qlCalendarAdvance("TARGET",AJ3525,AI3526,"mf")</f>
        <v>60483</v>
      </c>
      <c r="AK3526" s="201">
        <f>_xll.xlShmInterpRateFwd(curveName,AJ3526,,,AJ3527)</f>
        <v>1.0277672607352911E-2</v>
      </c>
    </row>
    <row r="3527" spans="35:37" ht="11.25" customHeight="1" x14ac:dyDescent="0.2">
      <c r="AI3527" s="198" t="s">
        <v>135</v>
      </c>
      <c r="AJ3527" s="156">
        <f>_xll.qlCalendarAdvance("TARGET",AJ3526,AI3527,"mf")</f>
        <v>60490</v>
      </c>
      <c r="AK3527" s="201">
        <f>_xll.xlShmInterpRateFwd(curveName,AJ3527,,,AJ3528)</f>
        <v>1.0277854471668627E-2</v>
      </c>
    </row>
    <row r="3528" spans="35:37" ht="11.25" customHeight="1" x14ac:dyDescent="0.2">
      <c r="AI3528" s="198" t="s">
        <v>135</v>
      </c>
      <c r="AJ3528" s="156">
        <f>_xll.qlCalendarAdvance("TARGET",AJ3527,AI3528,"mf")</f>
        <v>60497</v>
      </c>
      <c r="AK3528" s="201">
        <f>_xll.xlShmInterpRateFwd(curveName,AJ3528,,,AJ3529)</f>
        <v>1.0278071098064402E-2</v>
      </c>
    </row>
    <row r="3529" spans="35:37" ht="11.25" customHeight="1" x14ac:dyDescent="0.2">
      <c r="AI3529" s="198" t="s">
        <v>135</v>
      </c>
      <c r="AJ3529" s="156">
        <f>_xll.qlCalendarAdvance("TARGET",AJ3528,AI3529,"mf")</f>
        <v>60504</v>
      </c>
      <c r="AK3529" s="201">
        <f>_xll.xlShmInterpRateFwd(curveName,AJ3529,,,AJ3530)</f>
        <v>1.0278322535796127E-2</v>
      </c>
    </row>
    <row r="3530" spans="35:37" ht="11.25" customHeight="1" x14ac:dyDescent="0.2">
      <c r="AI3530" s="198" t="s">
        <v>135</v>
      </c>
      <c r="AJ3530" s="156">
        <f>_xll.qlCalendarAdvance("TARGET",AJ3529,AI3530,"mf")</f>
        <v>60511</v>
      </c>
      <c r="AK3530" s="201">
        <f>_xll.xlShmInterpRateFwd(curveName,AJ3530,,,AJ3531)</f>
        <v>1.0278608834143003E-2</v>
      </c>
    </row>
    <row r="3531" spans="35:37" ht="11.25" customHeight="1" x14ac:dyDescent="0.2">
      <c r="AI3531" s="198" t="s">
        <v>135</v>
      </c>
      <c r="AJ3531" s="156">
        <f>_xll.qlCalendarAdvance("TARGET",AJ3530,AI3531,"mf")</f>
        <v>60518</v>
      </c>
      <c r="AK3531" s="201">
        <f>_xll.xlShmInterpRateFwd(curveName,AJ3531,,,AJ3532)</f>
        <v>1.0278930042390163E-2</v>
      </c>
    </row>
    <row r="3532" spans="35:37" ht="11.25" customHeight="1" x14ac:dyDescent="0.2">
      <c r="AI3532" s="198" t="s">
        <v>135</v>
      </c>
      <c r="AJ3532" s="156">
        <f>_xll.qlCalendarAdvance("TARGET",AJ3531,AI3532,"mf")</f>
        <v>60525</v>
      </c>
      <c r="AK3532" s="201">
        <f>_xll.xlShmInterpRateFwd(curveName,AJ3532,,,AJ3533)</f>
        <v>1.0279286209811302E-2</v>
      </c>
    </row>
    <row r="3533" spans="35:37" ht="11.25" customHeight="1" x14ac:dyDescent="0.2">
      <c r="AI3533" s="198" t="s">
        <v>135</v>
      </c>
      <c r="AJ3533" s="156">
        <f>_xll.qlCalendarAdvance("TARGET",AJ3532,AI3533,"mf")</f>
        <v>60532</v>
      </c>
      <c r="AK3533" s="201">
        <f>_xll.xlShmInterpRateFwd(curveName,AJ3533,,,AJ3534)</f>
        <v>1.0279677385668673E-2</v>
      </c>
    </row>
    <row r="3534" spans="35:37" ht="11.25" customHeight="1" x14ac:dyDescent="0.2">
      <c r="AI3534" s="198" t="s">
        <v>135</v>
      </c>
      <c r="AJ3534" s="156">
        <f>_xll.qlCalendarAdvance("TARGET",AJ3533,AI3534,"mf")</f>
        <v>60539</v>
      </c>
      <c r="AK3534" s="201">
        <f>_xll.xlShmInterpRateFwd(curveName,AJ3534,,,AJ3535)</f>
        <v>1.0280103619271007E-2</v>
      </c>
    </row>
    <row r="3535" spans="35:37" ht="11.25" customHeight="1" x14ac:dyDescent="0.2">
      <c r="AI3535" s="198" t="s">
        <v>135</v>
      </c>
      <c r="AJ3535" s="156">
        <f>_xll.qlCalendarAdvance("TARGET",AJ3534,AI3535,"mf")</f>
        <v>60546</v>
      </c>
      <c r="AK3535" s="201">
        <f>_xll.xlShmInterpRateFwd(curveName,AJ3535,,,AJ3536)</f>
        <v>1.0280564959869263E-2</v>
      </c>
    </row>
    <row r="3536" spans="35:37" ht="11.25" customHeight="1" x14ac:dyDescent="0.2">
      <c r="AI3536" s="198" t="s">
        <v>135</v>
      </c>
      <c r="AJ3536" s="156">
        <f>_xll.qlCalendarAdvance("TARGET",AJ3535,AI3536,"mf")</f>
        <v>60553</v>
      </c>
      <c r="AK3536" s="201">
        <f>_xll.xlShmInterpRateFwd(curveName,AJ3536,,,AJ3537)</f>
        <v>1.0281061456760875E-2</v>
      </c>
    </row>
    <row r="3537" spans="35:37" ht="11.25" customHeight="1" x14ac:dyDescent="0.2">
      <c r="AI3537" s="198" t="s">
        <v>135</v>
      </c>
      <c r="AJ3537" s="156">
        <f>_xll.qlCalendarAdvance("TARGET",AJ3536,AI3537,"mf")</f>
        <v>60560</v>
      </c>
      <c r="AK3537" s="201">
        <f>_xll.xlShmInterpRateFwd(curveName,AJ3537,,,AJ3538)</f>
        <v>1.0281593159197095E-2</v>
      </c>
    </row>
    <row r="3538" spans="35:37" ht="11.25" customHeight="1" x14ac:dyDescent="0.2">
      <c r="AI3538" s="198" t="s">
        <v>135</v>
      </c>
      <c r="AJ3538" s="156">
        <f>_xll.qlCalendarAdvance("TARGET",AJ3537,AI3538,"mf")</f>
        <v>60567</v>
      </c>
      <c r="AK3538" s="201">
        <f>_xll.xlShmInterpRateFwd(curveName,AJ3538,,,AJ3539)</f>
        <v>1.0282160116493027E-2</v>
      </c>
    </row>
    <row r="3539" spans="35:37" ht="11.25" customHeight="1" x14ac:dyDescent="0.2">
      <c r="AI3539" s="198" t="s">
        <v>135</v>
      </c>
      <c r="AJ3539" s="156">
        <f>_xll.qlCalendarAdvance("TARGET",AJ3538,AI3539,"mf")</f>
        <v>60574</v>
      </c>
      <c r="AK3539" s="201">
        <f>_xll.xlShmInterpRateFwd(curveName,AJ3539,,,AJ3540)</f>
        <v>1.0282762377911796E-2</v>
      </c>
    </row>
    <row r="3540" spans="35:37" ht="11.25" customHeight="1" x14ac:dyDescent="0.2">
      <c r="AI3540" s="198" t="s">
        <v>135</v>
      </c>
      <c r="AJ3540" s="156">
        <f>_xll.qlCalendarAdvance("TARGET",AJ3539,AI3540,"mf")</f>
        <v>60581</v>
      </c>
      <c r="AK3540" s="201">
        <f>_xll.xlShmInterpRateFwd(curveName,AJ3540,,,AJ3541)</f>
        <v>1.0283399992710884E-2</v>
      </c>
    </row>
    <row r="3541" spans="35:37" ht="11.25" customHeight="1" x14ac:dyDescent="0.2">
      <c r="AI3541" s="198" t="s">
        <v>135</v>
      </c>
      <c r="AJ3541" s="156">
        <f>_xll.qlCalendarAdvance("TARGET",AJ3540,AI3541,"mf")</f>
        <v>60588</v>
      </c>
      <c r="AK3541" s="201">
        <f>_xll.xlShmInterpRateFwd(curveName,AJ3541,,,AJ3542)</f>
        <v>1.0284073010194258E-2</v>
      </c>
    </row>
    <row r="3542" spans="35:37" ht="11.25" customHeight="1" x14ac:dyDescent="0.2">
      <c r="AI3542" s="198" t="s">
        <v>135</v>
      </c>
      <c r="AJ3542" s="156">
        <f>_xll.qlCalendarAdvance("TARGET",AJ3541,AI3542,"mf")</f>
        <v>60595</v>
      </c>
      <c r="AK3542" s="201">
        <f>_xll.xlShmInterpRateFwd(curveName,AJ3542,,,AJ3543)</f>
        <v>1.0284781479637071E-2</v>
      </c>
    </row>
    <row r="3543" spans="35:37" ht="11.25" customHeight="1" x14ac:dyDescent="0.2">
      <c r="AI3543" s="198" t="s">
        <v>135</v>
      </c>
      <c r="AJ3543" s="156">
        <f>_xll.qlCalendarAdvance("TARGET",AJ3542,AI3543,"mf")</f>
        <v>60602</v>
      </c>
      <c r="AK3543" s="201">
        <f>_xll.xlShmInterpRateFwd(curveName,AJ3543,,,AJ3544)</f>
        <v>1.0285525450326209E-2</v>
      </c>
    </row>
    <row r="3544" spans="35:37" ht="11.25" customHeight="1" x14ac:dyDescent="0.2">
      <c r="AI3544" s="198" t="s">
        <v>135</v>
      </c>
      <c r="AJ3544" s="156">
        <f>_xll.qlCalendarAdvance("TARGET",AJ3543,AI3544,"mf")</f>
        <v>60609</v>
      </c>
      <c r="AK3544" s="201">
        <f>_xll.xlShmInterpRateFwd(curveName,AJ3544,,,AJ3545)</f>
        <v>1.0286304971490801E-2</v>
      </c>
    </row>
    <row r="3545" spans="35:37" ht="11.25" customHeight="1" x14ac:dyDescent="0.2">
      <c r="AI3545" s="198" t="s">
        <v>135</v>
      </c>
      <c r="AJ3545" s="156">
        <f>_xll.qlCalendarAdvance("TARGET",AJ3544,AI3545,"mf")</f>
        <v>60616</v>
      </c>
      <c r="AK3545" s="201">
        <f>_xll.xlShmInterpRateFwd(curveName,AJ3545,,,AJ3546)</f>
        <v>1.0287120092487527E-2</v>
      </c>
    </row>
    <row r="3546" spans="35:37" ht="11.25" customHeight="1" x14ac:dyDescent="0.2">
      <c r="AI3546" s="198" t="s">
        <v>135</v>
      </c>
      <c r="AJ3546" s="156">
        <f>_xll.qlCalendarAdvance("TARGET",AJ3545,AI3546,"mf")</f>
        <v>60623</v>
      </c>
      <c r="AK3546" s="201">
        <f>_xll.xlShmInterpRateFwd(curveName,AJ3546,,,AJ3547)</f>
        <v>1.0287970862540028E-2</v>
      </c>
    </row>
    <row r="3547" spans="35:37" ht="11.25" customHeight="1" x14ac:dyDescent="0.2">
      <c r="AI3547" s="198" t="s">
        <v>135</v>
      </c>
      <c r="AJ3547" s="156">
        <f>_xll.qlCalendarAdvance("TARGET",AJ3546,AI3547,"mf")</f>
        <v>60630</v>
      </c>
      <c r="AK3547" s="201">
        <f>_xll.xlShmInterpRateFwd(curveName,AJ3547,,,AJ3548)</f>
        <v>1.0288857330924214E-2</v>
      </c>
    </row>
    <row r="3548" spans="35:37" ht="11.25" customHeight="1" x14ac:dyDescent="0.2">
      <c r="AI3548" s="198" t="s">
        <v>135</v>
      </c>
      <c r="AJ3548" s="156">
        <f>_xll.qlCalendarAdvance("TARGET",AJ3547,AI3548,"mf")</f>
        <v>60637</v>
      </c>
      <c r="AK3548" s="201">
        <f>_xll.xlShmInterpRateFwd(curveName,AJ3548,,,AJ3549)</f>
        <v>1.0289779546950895E-2</v>
      </c>
    </row>
    <row r="3549" spans="35:37" ht="11.25" customHeight="1" x14ac:dyDescent="0.2">
      <c r="AI3549" s="198" t="s">
        <v>135</v>
      </c>
      <c r="AJ3549" s="156">
        <f>_xll.qlCalendarAdvance("TARGET",AJ3548,AI3549,"mf")</f>
        <v>60644</v>
      </c>
      <c r="AK3549" s="201">
        <f>_xll.xlShmInterpRateFwd(curveName,AJ3549,,,AJ3550)</f>
        <v>1.0290737559896294E-2</v>
      </c>
    </row>
    <row r="3550" spans="35:37" ht="11.25" customHeight="1" x14ac:dyDescent="0.2">
      <c r="AI3550" s="198" t="s">
        <v>135</v>
      </c>
      <c r="AJ3550" s="156">
        <f>_xll.qlCalendarAdvance("TARGET",AJ3549,AI3550,"mf")</f>
        <v>60651</v>
      </c>
      <c r="AK3550" s="201">
        <f>_xll.xlShmInterpRateFwd(curveName,AJ3550,,,AJ3551)</f>
        <v>1.0291731419019404E-2</v>
      </c>
    </row>
    <row r="3551" spans="35:37" ht="11.25" customHeight="1" x14ac:dyDescent="0.2">
      <c r="AI3551" s="198" t="s">
        <v>135</v>
      </c>
      <c r="AJ3551" s="156">
        <f>_xll.qlCalendarAdvance("TARGET",AJ3550,AI3551,"mf")</f>
        <v>60658</v>
      </c>
      <c r="AK3551" s="201">
        <f>_xll.xlShmInterpRateFwd(curveName,AJ3551,,,AJ3552)</f>
        <v>1.0292761173608337E-2</v>
      </c>
    </row>
    <row r="3552" spans="35:37" ht="11.25" customHeight="1" x14ac:dyDescent="0.2">
      <c r="AI3552" s="198" t="s">
        <v>135</v>
      </c>
      <c r="AJ3552" s="156">
        <f>_xll.qlCalendarAdvance("TARGET",AJ3551,AI3552,"mf")</f>
        <v>60665</v>
      </c>
      <c r="AK3552" s="201">
        <f>_xll.xlShmInterpRateFwd(curveName,AJ3552,,,AJ3553)</f>
        <v>1.029382687293978E-2</v>
      </c>
    </row>
    <row r="3553" spans="35:37" ht="11.25" customHeight="1" x14ac:dyDescent="0.2">
      <c r="AI3553" s="198" t="s">
        <v>135</v>
      </c>
      <c r="AJ3553" s="156">
        <f>_xll.qlCalendarAdvance("TARGET",AJ3552,AI3553,"mf")</f>
        <v>60672</v>
      </c>
      <c r="AK3553" s="201">
        <f>_xll.xlShmInterpRateFwd(curveName,AJ3553,,,AJ3554)</f>
        <v>1.0294928566302151E-2</v>
      </c>
    </row>
    <row r="3554" spans="35:37" ht="11.25" customHeight="1" x14ac:dyDescent="0.2">
      <c r="AI3554" s="198" t="s">
        <v>135</v>
      </c>
      <c r="AJ3554" s="156">
        <f>_xll.qlCalendarAdvance("TARGET",AJ3553,AI3554,"mf")</f>
        <v>60679</v>
      </c>
      <c r="AK3554" s="201">
        <f>_xll.xlShmInterpRateFwd(curveName,AJ3554,,,AJ3555)</f>
        <v>1.0296066302966662E-2</v>
      </c>
    </row>
    <row r="3555" spans="35:37" ht="11.25" customHeight="1" x14ac:dyDescent="0.2">
      <c r="AI3555" s="198" t="s">
        <v>135</v>
      </c>
      <c r="AJ3555" s="156">
        <f>_xll.qlCalendarAdvance("TARGET",AJ3554,AI3555,"mf")</f>
        <v>60686</v>
      </c>
      <c r="AK3555" s="201">
        <f>_xll.xlShmInterpRateFwd(curveName,AJ3555,,,AJ3556)</f>
        <v>1.0297240132210462E-2</v>
      </c>
    </row>
    <row r="3556" spans="35:37" ht="11.25" customHeight="1" x14ac:dyDescent="0.2">
      <c r="AI3556" s="198" t="s">
        <v>135</v>
      </c>
      <c r="AJ3556" s="156">
        <f>_xll.qlCalendarAdvance("TARGET",AJ3555,AI3556,"mf")</f>
        <v>60693</v>
      </c>
      <c r="AK3556" s="201">
        <f>_xll.xlShmInterpRateFwd(curveName,AJ3556,,,AJ3557)</f>
        <v>1.0298450103316661E-2</v>
      </c>
    </row>
    <row r="3557" spans="35:37" ht="11.25" customHeight="1" x14ac:dyDescent="0.2">
      <c r="AI3557" s="198" t="s">
        <v>135</v>
      </c>
      <c r="AJ3557" s="156">
        <f>_xll.qlCalendarAdvance("TARGET",AJ3556,AI3557,"mf")</f>
        <v>60700</v>
      </c>
      <c r="AK3557" s="201">
        <f>_xll.xlShmInterpRateFwd(curveName,AJ3557,,,AJ3558)</f>
        <v>1.0299696265580104E-2</v>
      </c>
    </row>
    <row r="3558" spans="35:37" ht="11.25" customHeight="1" x14ac:dyDescent="0.2">
      <c r="AI3558" s="198" t="s">
        <v>135</v>
      </c>
      <c r="AJ3558" s="156">
        <f>_xll.qlCalendarAdvance("TARGET",AJ3557,AI3558,"mf")</f>
        <v>60707</v>
      </c>
      <c r="AK3558" s="201">
        <f>_xll.xlShmInterpRateFwd(curveName,AJ3558,,,AJ3559)</f>
        <v>1.0300978668261051E-2</v>
      </c>
    </row>
    <row r="3559" spans="35:37" ht="11.25" customHeight="1" x14ac:dyDescent="0.2">
      <c r="AI3559" s="198" t="s">
        <v>135</v>
      </c>
      <c r="AJ3559" s="156">
        <f>_xll.qlCalendarAdvance("TARGET",AJ3558,AI3559,"mf")</f>
        <v>60714</v>
      </c>
      <c r="AK3559" s="201">
        <f>_xll.xlShmInterpRateFwd(curveName,AJ3559,,,AJ3560)</f>
        <v>1.0302297360637296E-2</v>
      </c>
    </row>
    <row r="3560" spans="35:37" ht="11.25" customHeight="1" x14ac:dyDescent="0.2">
      <c r="AI3560" s="198" t="s">
        <v>135</v>
      </c>
      <c r="AJ3560" s="156">
        <f>_xll.qlCalendarAdvance("TARGET",AJ3559,AI3560,"mf")</f>
        <v>60721</v>
      </c>
      <c r="AK3560" s="201">
        <f>_xll.xlShmInterpRateFwd(curveName,AJ3560,,,AJ3561)</f>
        <v>1.0303652392004169E-2</v>
      </c>
    </row>
    <row r="3561" spans="35:37" ht="11.25" customHeight="1" x14ac:dyDescent="0.2">
      <c r="AI3561" s="198" t="s">
        <v>135</v>
      </c>
      <c r="AJ3561" s="156">
        <f>_xll.qlCalendarAdvance("TARGET",AJ3560,AI3561,"mf")</f>
        <v>60728</v>
      </c>
      <c r="AK3561" s="201">
        <f>_xll.xlShmInterpRateFwd(curveName,AJ3561,,,AJ3562)</f>
        <v>1.0305043811633994E-2</v>
      </c>
    </row>
    <row r="3562" spans="35:37" ht="11.25" customHeight="1" x14ac:dyDescent="0.2">
      <c r="AI3562" s="198" t="s">
        <v>135</v>
      </c>
      <c r="AJ3562" s="156">
        <f>_xll.qlCalendarAdvance("TARGET",AJ3561,AI3562,"mf")</f>
        <v>60735</v>
      </c>
      <c r="AK3562" s="201">
        <f>_xll.xlShmInterpRateFwd(curveName,AJ3562,,,AJ3563)</f>
        <v>1.0306471668810845E-2</v>
      </c>
    </row>
    <row r="3563" spans="35:37" ht="11.25" customHeight="1" x14ac:dyDescent="0.2">
      <c r="AI3563" s="198" t="s">
        <v>135</v>
      </c>
      <c r="AJ3563" s="156">
        <f>_xll.qlCalendarAdvance("TARGET",AJ3562,AI3563,"mf")</f>
        <v>60742</v>
      </c>
      <c r="AK3563" s="201">
        <f>_xll.xlShmInterpRateFwd(curveName,AJ3563,,,AJ3564)</f>
        <v>1.030793601280737E-2</v>
      </c>
    </row>
    <row r="3564" spans="35:37" ht="11.25" customHeight="1" x14ac:dyDescent="0.2">
      <c r="AI3564" s="198" t="s">
        <v>135</v>
      </c>
      <c r="AJ3564" s="156">
        <f>_xll.qlCalendarAdvance("TARGET",AJ3563,AI3564,"mf")</f>
        <v>60749</v>
      </c>
      <c r="AK3564" s="201">
        <f>_xll.xlShmInterpRateFwd(curveName,AJ3564,,,AJ3565)</f>
        <v>1.0309436892907975E-2</v>
      </c>
    </row>
    <row r="3565" spans="35:37" ht="11.25" customHeight="1" x14ac:dyDescent="0.2">
      <c r="AI3565" s="198" t="s">
        <v>135</v>
      </c>
      <c r="AJ3565" s="156">
        <f>_xll.qlCalendarAdvance("TARGET",AJ3564,AI3565,"mf")</f>
        <v>60756</v>
      </c>
      <c r="AK3565" s="201">
        <f>_xll.xlShmInterpRateFwd(curveName,AJ3565,,,AJ3566)</f>
        <v>1.0310974358403006E-2</v>
      </c>
    </row>
    <row r="3566" spans="35:37" ht="11.25" customHeight="1" x14ac:dyDescent="0.2">
      <c r="AI3566" s="198" t="s">
        <v>135</v>
      </c>
      <c r="AJ3566" s="156">
        <f>_xll.qlCalendarAdvance("TARGET",AJ3565,AI3566,"mf")</f>
        <v>60763</v>
      </c>
      <c r="AK3566" s="201">
        <f>_xll.xlShmInterpRateFwd(curveName,AJ3566,,,AJ3567)</f>
        <v>1.0312548458554031E-2</v>
      </c>
    </row>
    <row r="3567" spans="35:37" ht="11.25" customHeight="1" x14ac:dyDescent="0.2">
      <c r="AI3567" s="198" t="s">
        <v>135</v>
      </c>
      <c r="AJ3567" s="156">
        <f>_xll.qlCalendarAdvance("TARGET",AJ3566,AI3567,"mf")</f>
        <v>60770</v>
      </c>
      <c r="AK3567" s="201">
        <f>_xll.xlShmInterpRateFwd(curveName,AJ3567,,,AJ3568)</f>
        <v>1.0314159242634366E-2</v>
      </c>
    </row>
    <row r="3568" spans="35:37" ht="11.25" customHeight="1" x14ac:dyDescent="0.2">
      <c r="AI3568" s="198" t="s">
        <v>135</v>
      </c>
      <c r="AJ3568" s="156">
        <f>_xll.qlCalendarAdvance("TARGET",AJ3567,AI3568,"mf")</f>
        <v>60777</v>
      </c>
      <c r="AK3568" s="201">
        <f>_xll.xlShmInterpRateFwd(curveName,AJ3568,,,AJ3569)</f>
        <v>1.0315806759963816E-2</v>
      </c>
    </row>
    <row r="3569" spans="35:37" ht="11.25" customHeight="1" x14ac:dyDescent="0.2">
      <c r="AI3569" s="198" t="s">
        <v>135</v>
      </c>
      <c r="AJ3569" s="156">
        <f>_xll.qlCalendarAdvance("TARGET",AJ3568,AI3569,"mf")</f>
        <v>60784</v>
      </c>
      <c r="AK3569" s="201">
        <f>_xll.xlShmInterpRateFwd(curveName,AJ3569,,,AJ3570)</f>
        <v>1.0317491059804446E-2</v>
      </c>
    </row>
    <row r="3570" spans="35:37" ht="11.25" customHeight="1" x14ac:dyDescent="0.2">
      <c r="AI3570" s="198" t="s">
        <v>135</v>
      </c>
      <c r="AJ3570" s="156">
        <f>_xll.qlCalendarAdvance("TARGET",AJ3569,AI3570,"mf")</f>
        <v>60791</v>
      </c>
      <c r="AK3570" s="201">
        <f>_xll.xlShmInterpRateFwd(curveName,AJ3570,,,AJ3571)</f>
        <v>1.031921219142428E-2</v>
      </c>
    </row>
    <row r="3571" spans="35:37" ht="11.25" customHeight="1" x14ac:dyDescent="0.2">
      <c r="AI3571" s="198" t="s">
        <v>135</v>
      </c>
      <c r="AJ3571" s="156">
        <f>_xll.qlCalendarAdvance("TARGET",AJ3570,AI3571,"mf")</f>
        <v>60798</v>
      </c>
      <c r="AK3571" s="201">
        <f>_xll.xlShmInterpRateFwd(curveName,AJ3571,,,AJ3572)</f>
        <v>1.0320970204103098E-2</v>
      </c>
    </row>
    <row r="3572" spans="35:37" ht="11.25" customHeight="1" x14ac:dyDescent="0.2">
      <c r="AI3572" s="198" t="s">
        <v>135</v>
      </c>
      <c r="AJ3572" s="156">
        <f>_xll.qlCalendarAdvance("TARGET",AJ3571,AI3572,"mf")</f>
        <v>60805</v>
      </c>
      <c r="AK3572" s="201">
        <f>_xll.xlShmInterpRateFwd(curveName,AJ3572,,,AJ3573)</f>
        <v>1.0322765147144005E-2</v>
      </c>
    </row>
    <row r="3573" spans="35:37" ht="11.25" customHeight="1" x14ac:dyDescent="0.2">
      <c r="AI3573" s="198" t="s">
        <v>135</v>
      </c>
      <c r="AJ3573" s="156">
        <f>_xll.qlCalendarAdvance("TARGET",AJ3572,AI3573,"mf")</f>
        <v>60812</v>
      </c>
      <c r="AK3573" s="201">
        <f>_xll.xlShmInterpRateFwd(curveName,AJ3573,,,AJ3574)</f>
        <v>1.0324597069821327E-2</v>
      </c>
    </row>
    <row r="3574" spans="35:37" ht="11.25" customHeight="1" x14ac:dyDescent="0.2">
      <c r="AI3574" s="198" t="s">
        <v>135</v>
      </c>
      <c r="AJ3574" s="156">
        <f>_xll.qlCalendarAdvance("TARGET",AJ3573,AI3574,"mf")</f>
        <v>60819</v>
      </c>
      <c r="AK3574" s="201">
        <f>_xll.xlShmInterpRateFwd(curveName,AJ3574,,,AJ3575)</f>
        <v>1.0326466021392186E-2</v>
      </c>
    </row>
    <row r="3575" spans="35:37" ht="11.25" customHeight="1" x14ac:dyDescent="0.2">
      <c r="AI3575" s="198" t="s">
        <v>135</v>
      </c>
      <c r="AJ3575" s="156">
        <f>_xll.qlCalendarAdvance("TARGET",AJ3574,AI3575,"mf")</f>
        <v>60826</v>
      </c>
      <c r="AK3575" s="201">
        <f>_xll.xlShmInterpRateFwd(curveName,AJ3575,,,AJ3576)</f>
        <v>1.0328372051183369E-2</v>
      </c>
    </row>
    <row r="3576" spans="35:37" ht="11.25" customHeight="1" x14ac:dyDescent="0.2">
      <c r="AI3576" s="198" t="s">
        <v>135</v>
      </c>
      <c r="AJ3576" s="156">
        <f>_xll.qlCalendarAdvance("TARGET",AJ3575,AI3576,"mf")</f>
        <v>60833</v>
      </c>
      <c r="AK3576" s="201">
        <f>_xll.xlShmInterpRateFwd(curveName,AJ3576,,,AJ3577)</f>
        <v>1.0330315208423386E-2</v>
      </c>
    </row>
    <row r="3577" spans="35:37" ht="11.25" customHeight="1" x14ac:dyDescent="0.2">
      <c r="AI3577" s="198" t="s">
        <v>135</v>
      </c>
      <c r="AJ3577" s="156">
        <f>_xll.qlCalendarAdvance("TARGET",AJ3576,AI3577,"mf")</f>
        <v>60840</v>
      </c>
      <c r="AK3577" s="201">
        <f>_xll.xlShmInterpRateFwd(curveName,AJ3577,,,AJ3578)</f>
        <v>1.0332295542433579E-2</v>
      </c>
    </row>
    <row r="3578" spans="35:37" ht="11.25" customHeight="1" x14ac:dyDescent="0.2">
      <c r="AI3578" s="198" t="s">
        <v>135</v>
      </c>
      <c r="AJ3578" s="156">
        <f>_xll.qlCalendarAdvance("TARGET",AJ3577,AI3578,"mf")</f>
        <v>60847</v>
      </c>
      <c r="AK3578" s="201">
        <f>_xll.xlShmInterpRateFwd(curveName,AJ3578,,,AJ3579)</f>
        <v>1.0334313102471765E-2</v>
      </c>
    </row>
    <row r="3579" spans="35:37" ht="11.25" customHeight="1" x14ac:dyDescent="0.2">
      <c r="AI3579" s="198" t="s">
        <v>135</v>
      </c>
      <c r="AJ3579" s="156">
        <f>_xll.qlCalendarAdvance("TARGET",AJ3578,AI3579,"mf")</f>
        <v>60854</v>
      </c>
      <c r="AK3579" s="201">
        <f>_xll.xlShmInterpRateFwd(curveName,AJ3579,,,AJ3580)</f>
        <v>1.033636793783067E-2</v>
      </c>
    </row>
    <row r="3580" spans="35:37" ht="11.25" customHeight="1" x14ac:dyDescent="0.2">
      <c r="AI3580" s="198" t="s">
        <v>135</v>
      </c>
      <c r="AJ3580" s="156">
        <f>_xll.qlCalendarAdvance("TARGET",AJ3579,AI3580,"mf")</f>
        <v>60861</v>
      </c>
      <c r="AK3580" s="201">
        <f>_xll.xlShmInterpRateFwd(curveName,AJ3580,,,AJ3581)</f>
        <v>1.0338460097809003E-2</v>
      </c>
    </row>
    <row r="3581" spans="35:37" ht="11.25" customHeight="1" x14ac:dyDescent="0.2">
      <c r="AI3581" s="198" t="s">
        <v>135</v>
      </c>
      <c r="AJ3581" s="156">
        <f>_xll.qlCalendarAdvance("TARGET",AJ3580,AI3581,"mf")</f>
        <v>60868</v>
      </c>
      <c r="AK3581" s="201">
        <f>_xll.xlShmInterpRateFwd(curveName,AJ3581,,,AJ3582)</f>
        <v>1.0340589631659307E-2</v>
      </c>
    </row>
    <row r="3582" spans="35:37" ht="11.25" customHeight="1" x14ac:dyDescent="0.2">
      <c r="AI3582" s="198" t="s">
        <v>135</v>
      </c>
      <c r="AJ3582" s="156">
        <f>_xll.qlCalendarAdvance("TARGET",AJ3581,AI3582,"mf")</f>
        <v>60875</v>
      </c>
      <c r="AK3582" s="201">
        <f>_xll.xlShmInterpRateFwd(curveName,AJ3582,,,AJ3583)</f>
        <v>1.0342756588669056E-2</v>
      </c>
    </row>
    <row r="3583" spans="35:37" ht="11.25" customHeight="1" x14ac:dyDescent="0.2">
      <c r="AI3583" s="198" t="s">
        <v>135</v>
      </c>
      <c r="AJ3583" s="156">
        <f>_xll.qlCalendarAdvance("TARGET",AJ3582,AI3583,"mf")</f>
        <v>60882</v>
      </c>
      <c r="AK3583" s="201">
        <f>_xll.xlShmInterpRateFwd(curveName,AJ3583,,,AJ3584)</f>
        <v>1.0344961018114314E-2</v>
      </c>
    </row>
    <row r="3584" spans="35:37" ht="11.25" customHeight="1" x14ac:dyDescent="0.2">
      <c r="AI3584" s="198" t="s">
        <v>135</v>
      </c>
      <c r="AJ3584" s="156">
        <f>_xll.qlCalendarAdvance("TARGET",AJ3583,AI3584,"mf")</f>
        <v>60889</v>
      </c>
      <c r="AK3584" s="201">
        <f>_xll.xlShmInterpRateFwd(curveName,AJ3584,,,AJ3585)</f>
        <v>1.0347202969311863E-2</v>
      </c>
    </row>
    <row r="3585" spans="35:37" ht="11.25" customHeight="1" x14ac:dyDescent="0.2">
      <c r="AI3585" s="198" t="s">
        <v>135</v>
      </c>
      <c r="AJ3585" s="156">
        <f>_xll.qlCalendarAdvance("TARGET",AJ3584,AI3585,"mf")</f>
        <v>60896</v>
      </c>
      <c r="AK3585" s="201">
        <f>_xll.xlShmInterpRateFwd(curveName,AJ3585,,,AJ3586)</f>
        <v>1.0349482491514964E-2</v>
      </c>
    </row>
    <row r="3586" spans="35:37" ht="11.25" customHeight="1" x14ac:dyDescent="0.2">
      <c r="AI3586" s="198" t="s">
        <v>135</v>
      </c>
      <c r="AJ3586" s="156">
        <f>_xll.qlCalendarAdvance("TARGET",AJ3585,AI3586,"mf")</f>
        <v>60903</v>
      </c>
      <c r="AK3586" s="201">
        <f>_xll.xlShmInterpRateFwd(curveName,AJ3586,,,AJ3587)</f>
        <v>1.0351799634006011E-2</v>
      </c>
    </row>
    <row r="3587" spans="35:37" ht="11.25" customHeight="1" x14ac:dyDescent="0.2">
      <c r="AI3587" s="198" t="s">
        <v>135</v>
      </c>
      <c r="AJ3587" s="156">
        <f>_xll.qlCalendarAdvance("TARGET",AJ3586,AI3587,"mf")</f>
        <v>60910</v>
      </c>
      <c r="AK3587" s="201">
        <f>_xll.xlShmInterpRateFwd(curveName,AJ3587,,,AJ3588)</f>
        <v>1.0354154446067574E-2</v>
      </c>
    </row>
    <row r="3588" spans="35:37" ht="11.25" customHeight="1" x14ac:dyDescent="0.2">
      <c r="AI3588" s="198" t="s">
        <v>135</v>
      </c>
      <c r="AJ3588" s="156">
        <f>_xll.qlCalendarAdvance("TARGET",AJ3587,AI3588,"mf")</f>
        <v>60917</v>
      </c>
      <c r="AK3588" s="201">
        <f>_xll.xlShmInterpRateFwd(curveName,AJ3588,,,AJ3589)</f>
        <v>1.0356546977005575E-2</v>
      </c>
    </row>
    <row r="3589" spans="35:37" ht="11.25" customHeight="1" x14ac:dyDescent="0.2">
      <c r="AI3589" s="198" t="s">
        <v>135</v>
      </c>
      <c r="AJ3589" s="156">
        <f>_xll.qlCalendarAdvance("TARGET",AJ3588,AI3589,"mf")</f>
        <v>60924</v>
      </c>
      <c r="AK3589" s="201">
        <f>_xll.xlShmInterpRateFwd(curveName,AJ3589,,,AJ3590)</f>
        <v>1.0358977276068203E-2</v>
      </c>
    </row>
    <row r="3590" spans="35:37" ht="11.25" customHeight="1" x14ac:dyDescent="0.2">
      <c r="AI3590" s="198" t="s">
        <v>135</v>
      </c>
      <c r="AJ3590" s="156">
        <f>_xll.qlCalendarAdvance("TARGET",AJ3589,AI3590,"mf")</f>
        <v>60931</v>
      </c>
      <c r="AK3590" s="201">
        <f>_xll.xlShmInterpRateFwd(curveName,AJ3590,,,AJ3591)</f>
        <v>1.0361445392550158E-2</v>
      </c>
    </row>
    <row r="3591" spans="35:37" ht="11.25" customHeight="1" x14ac:dyDescent="0.2">
      <c r="AI3591" s="198" t="s">
        <v>135</v>
      </c>
      <c r="AJ3591" s="156">
        <f>_xll.qlCalendarAdvance("TARGET",AJ3590,AI3591,"mf")</f>
        <v>60938</v>
      </c>
      <c r="AK3591" s="201">
        <f>_xll.xlShmInterpRateFwd(curveName,AJ3591,,,AJ3592)</f>
        <v>1.0363951375757909E-2</v>
      </c>
    </row>
    <row r="3592" spans="35:37" ht="11.25" customHeight="1" x14ac:dyDescent="0.2">
      <c r="AI3592" s="198" t="s">
        <v>135</v>
      </c>
      <c r="AJ3592" s="156">
        <f>_xll.qlCalendarAdvance("TARGET",AJ3591,AI3592,"mf")</f>
        <v>60945</v>
      </c>
      <c r="AK3592" s="201">
        <f>_xll.xlShmInterpRateFwd(curveName,AJ3592,,,AJ3593)</f>
        <v>1.0366495274934402E-2</v>
      </c>
    </row>
    <row r="3593" spans="35:37" ht="11.25" customHeight="1" x14ac:dyDescent="0.2">
      <c r="AI3593" s="198" t="s">
        <v>135</v>
      </c>
      <c r="AJ3593" s="156">
        <f>_xll.qlCalendarAdvance("TARGET",AJ3592,AI3593,"mf")</f>
        <v>60952</v>
      </c>
      <c r="AK3593" s="201">
        <f>_xll.xlShmInterpRateFwd(curveName,AJ3593,,,AJ3594)</f>
        <v>1.0369077139392261E-2</v>
      </c>
    </row>
    <row r="3594" spans="35:37" ht="11.25" customHeight="1" x14ac:dyDescent="0.2">
      <c r="AI3594" s="198" t="s">
        <v>135</v>
      </c>
      <c r="AJ3594" s="156">
        <f>_xll.qlCalendarAdvance("TARGET",AJ3593,AI3594,"mf")</f>
        <v>60959</v>
      </c>
      <c r="AK3594" s="201">
        <f>_xll.xlShmInterpRateFwd(curveName,AJ3594,,,AJ3595)</f>
        <v>1.0371697018392178E-2</v>
      </c>
    </row>
    <row r="3595" spans="35:37" ht="11.25" customHeight="1" x14ac:dyDescent="0.2">
      <c r="AI3595" s="198" t="s">
        <v>135</v>
      </c>
      <c r="AJ3595" s="156">
        <f>_xll.qlCalendarAdvance("TARGET",AJ3594,AI3595,"mf")</f>
        <v>60966</v>
      </c>
      <c r="AK3595" s="201">
        <f>_xll.xlShmInterpRateFwd(curveName,AJ3595,,,AJ3596)</f>
        <v>1.0374354961252942E-2</v>
      </c>
    </row>
    <row r="3596" spans="35:37" ht="11.25" customHeight="1" x14ac:dyDescent="0.2">
      <c r="AI3596" s="198" t="s">
        <v>135</v>
      </c>
      <c r="AJ3596" s="156">
        <f>_xll.qlCalendarAdvance("TARGET",AJ3595,AI3596,"mf")</f>
        <v>60973</v>
      </c>
      <c r="AK3596" s="201">
        <f>_xll.xlShmInterpRateFwd(curveName,AJ3596,,,AJ3597)</f>
        <v>1.037705101721245E-2</v>
      </c>
    </row>
    <row r="3597" spans="35:37" ht="11.25" customHeight="1" x14ac:dyDescent="0.2">
      <c r="AI3597" s="198" t="s">
        <v>135</v>
      </c>
      <c r="AJ3597" s="156">
        <f>_xll.qlCalendarAdvance("TARGET",AJ3596,AI3597,"mf")</f>
        <v>60980</v>
      </c>
      <c r="AK3597" s="201">
        <f>_xll.xlShmInterpRateFwd(curveName,AJ3597,,,AJ3598)</f>
        <v>1.0379785235584076E-2</v>
      </c>
    </row>
    <row r="3598" spans="35:37" ht="11.25" customHeight="1" x14ac:dyDescent="0.2">
      <c r="AI3598" s="198" t="s">
        <v>135</v>
      </c>
      <c r="AJ3598" s="156">
        <f>_xll.qlCalendarAdvance("TARGET",AJ3597,AI3598,"mf")</f>
        <v>60987</v>
      </c>
      <c r="AK3598" s="201">
        <f>_xll.xlShmInterpRateFwd(curveName,AJ3598,,,AJ3599)</f>
        <v>1.0382557665646627E-2</v>
      </c>
    </row>
    <row r="3599" spans="35:37" ht="11.25" customHeight="1" x14ac:dyDescent="0.2">
      <c r="AI3599" s="198" t="s">
        <v>135</v>
      </c>
      <c r="AJ3599" s="156">
        <f>_xll.qlCalendarAdvance("TARGET",AJ3598,AI3599,"mf")</f>
        <v>60994</v>
      </c>
      <c r="AK3599" s="201">
        <f>_xll.xlShmInterpRateFwd(curveName,AJ3599,,,AJ3600)</f>
        <v>1.0385368356679109E-2</v>
      </c>
    </row>
    <row r="3600" spans="35:37" ht="11.25" customHeight="1" x14ac:dyDescent="0.2">
      <c r="AI3600" s="198" t="s">
        <v>135</v>
      </c>
      <c r="AJ3600" s="156">
        <f>_xll.qlCalendarAdvance("TARGET",AJ3599,AI3600,"mf")</f>
        <v>61001</v>
      </c>
      <c r="AK3600" s="201">
        <f>_xll.xlShmInterpRateFwd(curveName,AJ3600,,,AJ3601)</f>
        <v>1.0388217357954916E-2</v>
      </c>
    </row>
    <row r="3601" spans="35:37" ht="11.25" customHeight="1" x14ac:dyDescent="0.2">
      <c r="AI3601" s="198" t="s">
        <v>135</v>
      </c>
      <c r="AJ3601" s="156">
        <f>_xll.qlCalendarAdvance("TARGET",AJ3600,AI3601,"mf")</f>
        <v>61008</v>
      </c>
      <c r="AK3601" s="201">
        <f>_xll.xlShmInterpRateFwd(curveName,AJ3601,,,AJ3602)</f>
        <v>1.0391104718770803E-2</v>
      </c>
    </row>
    <row r="3602" spans="35:37" ht="11.25" customHeight="1" x14ac:dyDescent="0.2">
      <c r="AI3602" s="198" t="s">
        <v>135</v>
      </c>
      <c r="AJ3602" s="156">
        <f>_xll.qlCalendarAdvance("TARGET",AJ3601,AI3602,"mf")</f>
        <v>61015</v>
      </c>
      <c r="AK3602" s="201">
        <f>_xll.xlShmInterpRateFwd(curveName,AJ3602,,,AJ3603)</f>
        <v>1.039403048841793E-2</v>
      </c>
    </row>
    <row r="3603" spans="35:37" ht="11.25" customHeight="1" x14ac:dyDescent="0.2">
      <c r="AI3603" s="198" t="s">
        <v>135</v>
      </c>
      <c r="AJ3603" s="156">
        <f>_xll.qlCalendarAdvance("TARGET",AJ3602,AI3603,"mf")</f>
        <v>61022</v>
      </c>
      <c r="AK3603" s="201">
        <f>_xll.xlShmInterpRateFwd(curveName,AJ3603,,,AJ3604)</f>
        <v>1.0396994716164469E-2</v>
      </c>
    </row>
    <row r="3604" spans="35:37" ht="11.25" customHeight="1" x14ac:dyDescent="0.2">
      <c r="AI3604" s="198" t="s">
        <v>135</v>
      </c>
      <c r="AJ3604" s="156">
        <f>_xll.qlCalendarAdvance("TARGET",AJ3603,AI3604,"mf")</f>
        <v>61029</v>
      </c>
      <c r="AK3604" s="201">
        <f>_xll.xlShmInterpRateFwd(curveName,AJ3604,,,AJ3605)</f>
        <v>1.0399997451301964E-2</v>
      </c>
    </row>
    <row r="3605" spans="35:37" ht="11.25" customHeight="1" x14ac:dyDescent="0.2">
      <c r="AI3605" s="198" t="s">
        <v>135</v>
      </c>
      <c r="AJ3605" s="156">
        <f>_xll.qlCalendarAdvance("TARGET",AJ3604,AI3605,"mf")</f>
        <v>61036</v>
      </c>
      <c r="AK3605" s="201">
        <f>_xll.xlShmInterpRateFwd(curveName,AJ3605,,,AJ3606)</f>
        <v>1.0403038743110561E-2</v>
      </c>
    </row>
    <row r="3606" spans="35:37" ht="11.25" customHeight="1" x14ac:dyDescent="0.2">
      <c r="AI3606" s="198" t="s">
        <v>135</v>
      </c>
      <c r="AJ3606" s="156">
        <f>_xll.qlCalendarAdvance("TARGET",AJ3605,AI3606,"mf")</f>
        <v>61043</v>
      </c>
      <c r="AK3606" s="201">
        <f>_xll.xlShmInterpRateFwd(curveName,AJ3606,,,AJ3607)</f>
        <v>1.0406118640870602E-2</v>
      </c>
    </row>
    <row r="3607" spans="35:37" ht="11.25" customHeight="1" x14ac:dyDescent="0.2">
      <c r="AI3607" s="198" t="s">
        <v>135</v>
      </c>
      <c r="AJ3607" s="156">
        <f>_xll.qlCalendarAdvance("TARGET",AJ3606,AI3607,"mf")</f>
        <v>61050</v>
      </c>
      <c r="AK3607" s="201">
        <f>_xll.xlShmInterpRateFwd(curveName,AJ3607,,,AJ3608)</f>
        <v>1.0409237193891585E-2</v>
      </c>
    </row>
    <row r="3608" spans="35:37" ht="11.25" customHeight="1" x14ac:dyDescent="0.2">
      <c r="AI3608" s="198" t="s">
        <v>135</v>
      </c>
      <c r="AJ3608" s="156">
        <f>_xll.qlCalendarAdvance("TARGET",AJ3607,AI3608,"mf")</f>
        <v>61057</v>
      </c>
      <c r="AK3608" s="201">
        <f>_xll.xlShmInterpRateFwd(curveName,AJ3608,,,AJ3609)</f>
        <v>1.0412394451413698E-2</v>
      </c>
    </row>
    <row r="3609" spans="35:37" ht="11.25" customHeight="1" x14ac:dyDescent="0.2">
      <c r="AI3609" s="198" t="s">
        <v>135</v>
      </c>
      <c r="AJ3609" s="156">
        <f>_xll.qlCalendarAdvance("TARGET",AJ3608,AI3609,"mf")</f>
        <v>61064</v>
      </c>
      <c r="AK3609" s="201">
        <f>_xll.xlShmInterpRateFwd(curveName,AJ3609,,,AJ3610)</f>
        <v>1.0415590462769991E-2</v>
      </c>
    </row>
    <row r="3610" spans="35:37" ht="11.25" customHeight="1" x14ac:dyDescent="0.2">
      <c r="AI3610" s="198" t="s">
        <v>135</v>
      </c>
      <c r="AJ3610" s="156">
        <f>_xll.qlCalendarAdvance("TARGET",AJ3609,AI3610,"mf")</f>
        <v>61071</v>
      </c>
      <c r="AK3610" s="201">
        <f>_xll.xlShmInterpRateFwd(curveName,AJ3610,,,AJ3611)</f>
        <v>1.0418825256137975E-2</v>
      </c>
    </row>
    <row r="3611" spans="35:37" ht="11.25" customHeight="1" x14ac:dyDescent="0.2">
      <c r="AI3611" s="198" t="s">
        <v>135</v>
      </c>
      <c r="AJ3611" s="156">
        <f>_xll.qlCalendarAdvance("TARGET",AJ3610,AI3611,"mf")</f>
        <v>61078</v>
      </c>
      <c r="AK3611" s="201">
        <f>_xll.xlShmInterpRateFwd(curveName,AJ3611,,,AJ3612)</f>
        <v>1.0422088175772034E-2</v>
      </c>
    </row>
    <row r="3612" spans="35:37" ht="11.25" customHeight="1" x14ac:dyDescent="0.2">
      <c r="AI3612" s="198" t="s">
        <v>135</v>
      </c>
      <c r="AJ3612" s="156">
        <f>_xll.qlCalendarAdvance("TARGET",AJ3611,AI3612,"mf")</f>
        <v>61085</v>
      </c>
      <c r="AK3612" s="201">
        <f>_xll.xlShmInterpRateFwd(curveName,AJ3612,,,AJ3613)</f>
        <v>1.0425351153617691E-2</v>
      </c>
    </row>
    <row r="3613" spans="35:37" ht="11.25" customHeight="1" x14ac:dyDescent="0.2">
      <c r="AI3613" s="198" t="s">
        <v>135</v>
      </c>
      <c r="AJ3613" s="156">
        <f>_xll.qlCalendarAdvance("TARGET",AJ3612,AI3613,"mf")</f>
        <v>61092</v>
      </c>
      <c r="AK3613" s="201">
        <f>_xll.xlShmInterpRateFwd(curveName,AJ3613,,,AJ3614)</f>
        <v>1.0428609624260631E-2</v>
      </c>
    </row>
    <row r="3614" spans="35:37" ht="11.25" customHeight="1" x14ac:dyDescent="0.2">
      <c r="AI3614" s="198" t="s">
        <v>135</v>
      </c>
      <c r="AJ3614" s="156">
        <f>_xll.qlCalendarAdvance("TARGET",AJ3613,AI3614,"mf")</f>
        <v>61099</v>
      </c>
      <c r="AK3614" s="201">
        <f>_xll.xlShmInterpRateFwd(curveName,AJ3614,,,AJ3615)</f>
        <v>1.0431863570504686E-2</v>
      </c>
    </row>
    <row r="3615" spans="35:37" ht="11.25" customHeight="1" x14ac:dyDescent="0.2">
      <c r="AI3615" s="198" t="s">
        <v>135</v>
      </c>
      <c r="AJ3615" s="156">
        <f>_xll.qlCalendarAdvance("TARGET",AJ3614,AI3615,"mf")</f>
        <v>61106</v>
      </c>
      <c r="AK3615" s="201">
        <f>_xll.xlShmInterpRateFwd(curveName,AJ3615,,,AJ3616)</f>
        <v>1.0435112975223178E-2</v>
      </c>
    </row>
    <row r="3616" spans="35:37" ht="11.25" customHeight="1" x14ac:dyDescent="0.2">
      <c r="AI3616" s="198" t="s">
        <v>135</v>
      </c>
      <c r="AJ3616" s="156">
        <f>_xll.qlCalendarAdvance("TARGET",AJ3615,AI3616,"mf")</f>
        <v>61113</v>
      </c>
      <c r="AK3616" s="201">
        <f>_xll.xlShmInterpRateFwd(curveName,AJ3616,,,AJ3617)</f>
        <v>1.0438357821202551E-2</v>
      </c>
    </row>
    <row r="3617" spans="35:37" ht="11.25" customHeight="1" x14ac:dyDescent="0.2">
      <c r="AI3617" s="198" t="s">
        <v>135</v>
      </c>
      <c r="AJ3617" s="156">
        <f>_xll.qlCalendarAdvance("TARGET",AJ3616,AI3617,"mf")</f>
        <v>61120</v>
      </c>
      <c r="AK3617" s="201">
        <f>_xll.xlShmInterpRateFwd(curveName,AJ3617,,,AJ3618)</f>
        <v>1.0441598091298739E-2</v>
      </c>
    </row>
    <row r="3618" spans="35:37" ht="11.25" customHeight="1" x14ac:dyDescent="0.2">
      <c r="AI3618" s="198" t="s">
        <v>135</v>
      </c>
      <c r="AJ3618" s="156">
        <f>_xll.qlCalendarAdvance("TARGET",AJ3617,AI3618,"mf")</f>
        <v>61127</v>
      </c>
      <c r="AK3618" s="201">
        <f>_xll.xlShmInterpRateFwd(curveName,AJ3618,,,AJ3619)</f>
        <v>1.0444833768327137E-2</v>
      </c>
    </row>
    <row r="3619" spans="35:37" ht="11.25" customHeight="1" x14ac:dyDescent="0.2">
      <c r="AI3619" s="198" t="s">
        <v>135</v>
      </c>
      <c r="AJ3619" s="156">
        <f>_xll.qlCalendarAdvance("TARGET",AJ3618,AI3619,"mf")</f>
        <v>61134</v>
      </c>
      <c r="AK3619" s="201">
        <f>_xll.xlShmInterpRateFwd(curveName,AJ3619,,,AJ3620)</f>
        <v>1.0448064835132082E-2</v>
      </c>
    </row>
    <row r="3620" spans="35:37" ht="11.25" customHeight="1" x14ac:dyDescent="0.2">
      <c r="AI3620" s="198" t="s">
        <v>135</v>
      </c>
      <c r="AJ3620" s="156">
        <f>_xll.qlCalendarAdvance("TARGET",AJ3619,AI3620,"mf")</f>
        <v>61141</v>
      </c>
      <c r="AK3620" s="201">
        <f>_xll.xlShmInterpRateFwd(curveName,AJ3620,,,AJ3621)</f>
        <v>1.0451291274552115E-2</v>
      </c>
    </row>
    <row r="3621" spans="35:37" ht="11.25" customHeight="1" x14ac:dyDescent="0.2">
      <c r="AI3621" s="198" t="s">
        <v>135</v>
      </c>
      <c r="AJ3621" s="156">
        <f>_xll.qlCalendarAdvance("TARGET",AJ3620,AI3621,"mf")</f>
        <v>61148</v>
      </c>
      <c r="AK3621" s="201">
        <f>_xll.xlShmInterpRateFwd(curveName,AJ3621,,,AJ3622)</f>
        <v>1.0454513069385236E-2</v>
      </c>
    </row>
    <row r="3622" spans="35:37" ht="11.25" customHeight="1" x14ac:dyDescent="0.2">
      <c r="AI3622" s="198" t="s">
        <v>135</v>
      </c>
      <c r="AJ3622" s="156">
        <f>_xll.qlCalendarAdvance("TARGET",AJ3621,AI3622,"mf")</f>
        <v>61155</v>
      </c>
      <c r="AK3622" s="201">
        <f>_xll.xlShmInterpRateFwd(curveName,AJ3622,,,AJ3623)</f>
        <v>1.0457730202469977E-2</v>
      </c>
    </row>
    <row r="3623" spans="35:37" ht="11.25" customHeight="1" x14ac:dyDescent="0.2">
      <c r="AI3623" s="198" t="s">
        <v>135</v>
      </c>
      <c r="AJ3623" s="156">
        <f>_xll.qlCalendarAdvance("TARGET",AJ3622,AI3623,"mf")</f>
        <v>61162</v>
      </c>
      <c r="AK3623" s="201">
        <f>_xll.xlShmInterpRateFwd(curveName,AJ3623,,,AJ3624)</f>
        <v>1.0460942656673819E-2</v>
      </c>
    </row>
    <row r="3624" spans="35:37" ht="11.25" customHeight="1" x14ac:dyDescent="0.2">
      <c r="AI3624" s="198" t="s">
        <v>135</v>
      </c>
      <c r="AJ3624" s="156">
        <f>_xll.qlCalendarAdvance("TARGET",AJ3623,AI3624,"mf")</f>
        <v>61169</v>
      </c>
      <c r="AK3624" s="201">
        <f>_xll.xlShmInterpRateFwd(curveName,AJ3624,,,AJ3625)</f>
        <v>1.0464150414783158E-2</v>
      </c>
    </row>
    <row r="3625" spans="35:37" ht="11.25" customHeight="1" x14ac:dyDescent="0.2">
      <c r="AI3625" s="198" t="s">
        <v>135</v>
      </c>
      <c r="AJ3625" s="156">
        <f>_xll.qlCalendarAdvance("TARGET",AJ3624,AI3625,"mf")</f>
        <v>61176</v>
      </c>
      <c r="AK3625" s="201">
        <f>_xll.xlShmInterpRateFwd(curveName,AJ3625,,,AJ3626)</f>
        <v>1.046735345965388E-2</v>
      </c>
    </row>
    <row r="3626" spans="35:37" ht="11.25" customHeight="1" x14ac:dyDescent="0.2">
      <c r="AI3626" s="198" t="s">
        <v>135</v>
      </c>
      <c r="AJ3626" s="156">
        <f>_xll.qlCalendarAdvance("TARGET",AJ3625,AI3626,"mf")</f>
        <v>61183</v>
      </c>
      <c r="AK3626" s="201">
        <f>_xll.xlShmInterpRateFwd(curveName,AJ3626,,,AJ3627)</f>
        <v>1.047055177410712E-2</v>
      </c>
    </row>
    <row r="3627" spans="35:37" ht="11.25" customHeight="1" x14ac:dyDescent="0.2">
      <c r="AI3627" s="198" t="s">
        <v>135</v>
      </c>
      <c r="AJ3627" s="156">
        <f>_xll.qlCalendarAdvance("TARGET",AJ3626,AI3627,"mf")</f>
        <v>61190</v>
      </c>
      <c r="AK3627" s="201">
        <f>_xll.xlShmInterpRateFwd(curveName,AJ3627,,,AJ3628)</f>
        <v>1.0473745340975588E-2</v>
      </c>
    </row>
    <row r="3628" spans="35:37" ht="11.25" customHeight="1" x14ac:dyDescent="0.2">
      <c r="AI3628" s="198" t="s">
        <v>135</v>
      </c>
      <c r="AJ3628" s="156">
        <f>_xll.qlCalendarAdvance("TARGET",AJ3627,AI3628,"mf")</f>
        <v>61197</v>
      </c>
      <c r="AK3628" s="201">
        <f>_xll.xlShmInterpRateFwd(curveName,AJ3628,,,AJ3629)</f>
        <v>1.0476934143080405E-2</v>
      </c>
    </row>
    <row r="3629" spans="35:37" ht="11.25" customHeight="1" x14ac:dyDescent="0.2">
      <c r="AI3629" s="198" t="s">
        <v>135</v>
      </c>
      <c r="AJ3629" s="156">
        <f>_xll.qlCalendarAdvance("TARGET",AJ3628,AI3629,"mf")</f>
        <v>61204</v>
      </c>
      <c r="AK3629" s="201">
        <f>_xll.xlShmInterpRateFwd(curveName,AJ3629,,,AJ3630)</f>
        <v>1.0480118163260062E-2</v>
      </c>
    </row>
    <row r="3630" spans="35:37" ht="11.25" customHeight="1" x14ac:dyDescent="0.2">
      <c r="AI3630" s="198" t="s">
        <v>135</v>
      </c>
      <c r="AJ3630" s="156">
        <f>_xll.qlCalendarAdvance("TARGET",AJ3629,AI3630,"mf")</f>
        <v>61211</v>
      </c>
      <c r="AK3630" s="201">
        <f>_xll.xlShmInterpRateFwd(curveName,AJ3630,,,AJ3631)</f>
        <v>1.0483297384353042E-2</v>
      </c>
    </row>
    <row r="3631" spans="35:37" ht="11.25" customHeight="1" x14ac:dyDescent="0.2">
      <c r="AI3631" s="198" t="s">
        <v>135</v>
      </c>
      <c r="AJ3631" s="156">
        <f>_xll.qlCalendarAdvance("TARGET",AJ3630,AI3631,"mf")</f>
        <v>61218</v>
      </c>
      <c r="AK3631" s="201">
        <f>_xll.xlShmInterpRateFwd(curveName,AJ3631,,,AJ3632)</f>
        <v>1.0486471789174657E-2</v>
      </c>
    </row>
    <row r="3632" spans="35:37" ht="11.25" customHeight="1" x14ac:dyDescent="0.2">
      <c r="AI3632" s="198" t="s">
        <v>135</v>
      </c>
      <c r="AJ3632" s="156">
        <f>_xll.qlCalendarAdvance("TARGET",AJ3631,AI3632,"mf")</f>
        <v>61225</v>
      </c>
      <c r="AK3632" s="201">
        <f>_xll.xlShmInterpRateFwd(curveName,AJ3632,,,AJ3633)</f>
        <v>1.048964136055759E-2</v>
      </c>
    </row>
    <row r="3633" spans="35:37" ht="11.25" customHeight="1" x14ac:dyDescent="0.2">
      <c r="AI3633" s="198" t="s">
        <v>135</v>
      </c>
      <c r="AJ3633" s="156">
        <f>_xll.qlCalendarAdvance("TARGET",AJ3632,AI3633,"mf")</f>
        <v>61232</v>
      </c>
      <c r="AK3633" s="201">
        <f>_xll.xlShmInterpRateFwd(curveName,AJ3633,,,AJ3634)</f>
        <v>1.0492806081346099E-2</v>
      </c>
    </row>
    <row r="3634" spans="35:37" ht="11.25" customHeight="1" x14ac:dyDescent="0.2">
      <c r="AI3634" s="198" t="s">
        <v>135</v>
      </c>
      <c r="AJ3634" s="156">
        <f>_xll.qlCalendarAdvance("TARGET",AJ3633,AI3634,"mf")</f>
        <v>61239</v>
      </c>
      <c r="AK3634" s="201">
        <f>_xll.xlShmInterpRateFwd(curveName,AJ3634,,,AJ3635)</f>
        <v>1.0495965934355478E-2</v>
      </c>
    </row>
    <row r="3635" spans="35:37" ht="11.25" customHeight="1" x14ac:dyDescent="0.2">
      <c r="AI3635" s="198" t="s">
        <v>135</v>
      </c>
      <c r="AJ3635" s="156">
        <f>_xll.qlCalendarAdvance("TARGET",AJ3634,AI3635,"mf")</f>
        <v>61246</v>
      </c>
      <c r="AK3635" s="201">
        <f>_xll.xlShmInterpRateFwd(curveName,AJ3635,,,AJ3636)</f>
        <v>1.04991209024126E-2</v>
      </c>
    </row>
    <row r="3636" spans="35:37" ht="11.25" customHeight="1" x14ac:dyDescent="0.2">
      <c r="AI3636" s="198" t="s">
        <v>135</v>
      </c>
      <c r="AJ3636" s="156">
        <f>_xll.qlCalendarAdvance("TARGET",AJ3635,AI3636,"mf")</f>
        <v>61253</v>
      </c>
      <c r="AK3636" s="201">
        <f>_xll.xlShmInterpRateFwd(curveName,AJ3636,,,AJ3637)</f>
        <v>1.0502270968373292E-2</v>
      </c>
    </row>
    <row r="3637" spans="35:37" ht="11.25" customHeight="1" x14ac:dyDescent="0.2">
      <c r="AI3637" s="198" t="s">
        <v>135</v>
      </c>
      <c r="AJ3637" s="156">
        <f>_xll.qlCalendarAdvance("TARGET",AJ3636,AI3637,"mf")</f>
        <v>61260</v>
      </c>
      <c r="AK3637" s="201">
        <f>_xll.xlShmInterpRateFwd(curveName,AJ3637,,,AJ3638)</f>
        <v>1.0505416115035457E-2</v>
      </c>
    </row>
    <row r="3638" spans="35:37" ht="11.25" customHeight="1" x14ac:dyDescent="0.2">
      <c r="AI3638" s="198" t="s">
        <v>135</v>
      </c>
      <c r="AJ3638" s="156">
        <f>_xll.qlCalendarAdvance("TARGET",AJ3637,AI3638,"mf")</f>
        <v>61267</v>
      </c>
      <c r="AK3638" s="201">
        <f>_xll.xlShmInterpRateFwd(curveName,AJ3638,,,AJ3639)</f>
        <v>1.0508556325254909E-2</v>
      </c>
    </row>
    <row r="3639" spans="35:37" ht="11.25" customHeight="1" x14ac:dyDescent="0.2">
      <c r="AI3639" s="198" t="s">
        <v>135</v>
      </c>
      <c r="AJ3639" s="156">
        <f>_xll.qlCalendarAdvance("TARGET",AJ3638,AI3639,"mf")</f>
        <v>61274</v>
      </c>
      <c r="AK3639" s="201">
        <f>_xll.xlShmInterpRateFwd(curveName,AJ3639,,,AJ3640)</f>
        <v>1.0511691581852708E-2</v>
      </c>
    </row>
    <row r="3640" spans="35:37" ht="11.25" customHeight="1" x14ac:dyDescent="0.2">
      <c r="AI3640" s="198" t="s">
        <v>135</v>
      </c>
      <c r="AJ3640" s="156">
        <f>_xll.qlCalendarAdvance("TARGET",AJ3639,AI3640,"mf")</f>
        <v>61281</v>
      </c>
      <c r="AK3640" s="201">
        <f>_xll.xlShmInterpRateFwd(curveName,AJ3640,,,AJ3641)</f>
        <v>1.0514821867649906E-2</v>
      </c>
    </row>
    <row r="3641" spans="35:37" ht="11.25" customHeight="1" x14ac:dyDescent="0.2">
      <c r="AI3641" s="198" t="s">
        <v>135</v>
      </c>
      <c r="AJ3641" s="156">
        <f>_xll.qlCalendarAdvance("TARGET",AJ3640,AI3641,"mf")</f>
        <v>61288</v>
      </c>
      <c r="AK3641" s="201">
        <f>_xll.xlShmInterpRateFwd(curveName,AJ3641,,,AJ3642)</f>
        <v>1.0517947165490718E-2</v>
      </c>
    </row>
    <row r="3642" spans="35:37" ht="11.25" customHeight="1" x14ac:dyDescent="0.2">
      <c r="AI3642" s="198" t="s">
        <v>135</v>
      </c>
      <c r="AJ3642" s="156">
        <f>_xll.qlCalendarAdvance("TARGET",AJ3641,AI3642,"mf")</f>
        <v>61295</v>
      </c>
      <c r="AK3642" s="201">
        <f>_xll.xlShmInterpRateFwd(curveName,AJ3642,,,AJ3643)</f>
        <v>1.0521067458196188E-2</v>
      </c>
    </row>
    <row r="3643" spans="35:37" ht="11.25" customHeight="1" x14ac:dyDescent="0.2">
      <c r="AI3643" s="198" t="s">
        <v>135</v>
      </c>
      <c r="AJ3643" s="156">
        <f>_xll.qlCalendarAdvance("TARGET",AJ3642,AI3643,"mf")</f>
        <v>61302</v>
      </c>
      <c r="AK3643" s="201">
        <f>_xll.xlShmInterpRateFwd(curveName,AJ3643,,,AJ3644)</f>
        <v>1.0524182728598936E-2</v>
      </c>
    </row>
    <row r="3644" spans="35:37" ht="11.25" customHeight="1" x14ac:dyDescent="0.2">
      <c r="AI3644" s="198" t="s">
        <v>135</v>
      </c>
      <c r="AJ3644" s="156">
        <f>_xll.qlCalendarAdvance("TARGET",AJ3643,AI3644,"mf")</f>
        <v>61309</v>
      </c>
      <c r="AK3644" s="201">
        <f>_xll.xlShmInterpRateFwd(curveName,AJ3644,,,AJ3645)</f>
        <v>1.052729295953737E-2</v>
      </c>
    </row>
    <row r="3645" spans="35:37" ht="11.25" customHeight="1" x14ac:dyDescent="0.2">
      <c r="AI3645" s="198" t="s">
        <v>135</v>
      </c>
      <c r="AJ3645" s="156">
        <f>_xll.qlCalendarAdvance("TARGET",AJ3644,AI3645,"mf")</f>
        <v>61316</v>
      </c>
      <c r="AK3645" s="201">
        <f>_xll.xlShmInterpRateFwd(curveName,AJ3645,,,AJ3646)</f>
        <v>1.0530398133838307E-2</v>
      </c>
    </row>
    <row r="3646" spans="35:37" ht="11.25" customHeight="1" x14ac:dyDescent="0.2">
      <c r="AI3646" s="198" t="s">
        <v>135</v>
      </c>
      <c r="AJ3646" s="156">
        <f>_xll.qlCalendarAdvance("TARGET",AJ3645,AI3646,"mf")</f>
        <v>61323</v>
      </c>
      <c r="AK3646" s="201">
        <f>_xll.xlShmInterpRateFwd(curveName,AJ3646,,,AJ3647)</f>
        <v>1.053349823431698E-2</v>
      </c>
    </row>
    <row r="3647" spans="35:37" ht="11.25" customHeight="1" x14ac:dyDescent="0.2">
      <c r="AI3647" s="198" t="s">
        <v>135</v>
      </c>
      <c r="AJ3647" s="156">
        <f>_xll.qlCalendarAdvance("TARGET",AJ3646,AI3647,"mf")</f>
        <v>61330</v>
      </c>
      <c r="AK3647" s="201">
        <f>_xll.xlShmInterpRateFwd(curveName,AJ3647,,,AJ3648)</f>
        <v>1.0536593243823359E-2</v>
      </c>
    </row>
    <row r="3648" spans="35:37" ht="11.25" customHeight="1" x14ac:dyDescent="0.2">
      <c r="AI3648" s="198" t="s">
        <v>135</v>
      </c>
      <c r="AJ3648" s="156">
        <f>_xll.qlCalendarAdvance("TARGET",AJ3647,AI3648,"mf")</f>
        <v>61337</v>
      </c>
      <c r="AK3648" s="201">
        <f>_xll.xlShmInterpRateFwd(curveName,AJ3648,,,AJ3649)</f>
        <v>1.0539683145178461E-2</v>
      </c>
    </row>
    <row r="3649" spans="35:37" ht="11.25" customHeight="1" x14ac:dyDescent="0.2">
      <c r="AI3649" s="198" t="s">
        <v>135</v>
      </c>
      <c r="AJ3649" s="156">
        <f>_xll.qlCalendarAdvance("TARGET",AJ3648,AI3649,"mf")</f>
        <v>61344</v>
      </c>
      <c r="AK3649" s="201">
        <f>_xll.xlShmInterpRateFwd(curveName,AJ3649,,,AJ3650)</f>
        <v>1.0542767921214872E-2</v>
      </c>
    </row>
    <row r="3650" spans="35:37" ht="11.25" customHeight="1" x14ac:dyDescent="0.2">
      <c r="AI3650" s="198" t="s">
        <v>135</v>
      </c>
      <c r="AJ3650" s="156">
        <f>_xll.qlCalendarAdvance("TARGET",AJ3649,AI3650,"mf")</f>
        <v>61351</v>
      </c>
      <c r="AK3650" s="201">
        <f>_xll.xlShmInterpRateFwd(curveName,AJ3650,,,AJ3651)</f>
        <v>1.0545847554753591E-2</v>
      </c>
    </row>
    <row r="3651" spans="35:37" ht="11.25" customHeight="1" x14ac:dyDescent="0.2">
      <c r="AI3651" s="198" t="s">
        <v>135</v>
      </c>
      <c r="AJ3651" s="156">
        <f>_xll.qlCalendarAdvance("TARGET",AJ3650,AI3651,"mf")</f>
        <v>61358</v>
      </c>
      <c r="AK3651" s="201">
        <f>_xll.xlShmInterpRateFwd(curveName,AJ3651,,,AJ3652)</f>
        <v>1.0548922028650367E-2</v>
      </c>
    </row>
    <row r="3652" spans="35:37" ht="11.25" customHeight="1" x14ac:dyDescent="0.2">
      <c r="AI3652" s="198" t="s">
        <v>135</v>
      </c>
      <c r="AJ3652" s="156">
        <f>_xll.qlCalendarAdvance("TARGET",AJ3651,AI3652,"mf")</f>
        <v>61365</v>
      </c>
      <c r="AK3652" s="201">
        <f>_xll.xlShmInterpRateFwd(curveName,AJ3652,,,AJ3653)</f>
        <v>1.0551991325708816E-2</v>
      </c>
    </row>
    <row r="3653" spans="35:37" ht="11.25" customHeight="1" x14ac:dyDescent="0.2">
      <c r="AI3653" s="198" t="s">
        <v>135</v>
      </c>
      <c r="AJ3653" s="156">
        <f>_xll.qlCalendarAdvance("TARGET",AJ3652,AI3653,"mf")</f>
        <v>61372</v>
      </c>
      <c r="AK3653" s="201">
        <f>_xll.xlShmInterpRateFwd(curveName,AJ3653,,,AJ3654)</f>
        <v>1.0555055428761508E-2</v>
      </c>
    </row>
    <row r="3654" spans="35:37" ht="11.25" customHeight="1" x14ac:dyDescent="0.2">
      <c r="AI3654" s="198" t="s">
        <v>135</v>
      </c>
      <c r="AJ3654" s="156">
        <f>_xll.qlCalendarAdvance("TARGET",AJ3653,AI3654,"mf")</f>
        <v>61379</v>
      </c>
      <c r="AK3654" s="201">
        <f>_xll.xlShmInterpRateFwd(curveName,AJ3654,,,AJ3655)</f>
        <v>1.0558114320652586E-2</v>
      </c>
    </row>
    <row r="3655" spans="35:37" ht="11.25" customHeight="1" x14ac:dyDescent="0.2">
      <c r="AI3655" s="198" t="s">
        <v>135</v>
      </c>
      <c r="AJ3655" s="156">
        <f>_xll.qlCalendarAdvance("TARGET",AJ3654,AI3655,"mf")</f>
        <v>61386</v>
      </c>
      <c r="AK3655" s="201">
        <f>_xll.xlShmInterpRateFwd(curveName,AJ3655,,,AJ3656)</f>
        <v>1.0561167984208824E-2</v>
      </c>
    </row>
    <row r="3656" spans="35:37" ht="11.25" customHeight="1" x14ac:dyDescent="0.2">
      <c r="AI3656" s="198" t="s">
        <v>135</v>
      </c>
      <c r="AJ3656" s="156">
        <f>_xll.qlCalendarAdvance("TARGET",AJ3655,AI3656,"mf")</f>
        <v>61393</v>
      </c>
      <c r="AK3656" s="201">
        <f>_xll.xlShmInterpRateFwd(curveName,AJ3656,,,AJ3657)</f>
        <v>1.0564216402256979E-2</v>
      </c>
    </row>
    <row r="3657" spans="35:37" ht="11.25" customHeight="1" x14ac:dyDescent="0.2">
      <c r="AI3657" s="198" t="s">
        <v>135</v>
      </c>
      <c r="AJ3657" s="156">
        <f>_xll.qlCalendarAdvance("TARGET",AJ3656,AI3657,"mf")</f>
        <v>61400</v>
      </c>
      <c r="AK3657" s="201">
        <f>_xll.xlShmInterpRateFwd(curveName,AJ3657,,,AJ3658)</f>
        <v>1.0567259557623812E-2</v>
      </c>
    </row>
    <row r="3658" spans="35:37" ht="11.25" customHeight="1" x14ac:dyDescent="0.2">
      <c r="AI3658" s="198" t="s">
        <v>135</v>
      </c>
      <c r="AJ3658" s="156">
        <f>_xll.qlCalendarAdvance("TARGET",AJ3657,AI3658,"mf")</f>
        <v>61407</v>
      </c>
      <c r="AK3658" s="201">
        <f>_xll.xlShmInterpRateFwd(curveName,AJ3658,,,AJ3659)</f>
        <v>1.0570297433141867E-2</v>
      </c>
    </row>
    <row r="3659" spans="35:37" ht="11.25" customHeight="1" x14ac:dyDescent="0.2">
      <c r="AI3659" s="198" t="s">
        <v>135</v>
      </c>
      <c r="AJ3659" s="156">
        <f>_xll.qlCalendarAdvance("TARGET",AJ3658,AI3659,"mf")</f>
        <v>61414</v>
      </c>
      <c r="AK3659" s="201">
        <f>_xll.xlShmInterpRateFwd(curveName,AJ3659,,,AJ3660)</f>
        <v>1.0573330011655268E-2</v>
      </c>
    </row>
    <row r="3660" spans="35:37" ht="11.25" customHeight="1" x14ac:dyDescent="0.2">
      <c r="AI3660" s="198" t="s">
        <v>135</v>
      </c>
      <c r="AJ3660" s="156">
        <f>_xll.qlCalendarAdvance("TARGET",AJ3659,AI3660,"mf")</f>
        <v>61421</v>
      </c>
      <c r="AK3660" s="201">
        <f>_xll.xlShmInterpRateFwd(curveName,AJ3660,,,AJ3661)</f>
        <v>1.0605333597265804E-2</v>
      </c>
    </row>
    <row r="3661" spans="35:37" ht="11.25" customHeight="1" x14ac:dyDescent="0.2">
      <c r="AI3661" s="198" t="s">
        <v>135</v>
      </c>
      <c r="AJ3661" s="156">
        <f>_xll.qlCalendarAdvance("TARGET",AJ3660,AI3661,"mf")</f>
        <v>61428</v>
      </c>
      <c r="AK3661" s="201">
        <f>_xll.xlShmInterpRateFwd(curveName,AJ3661,,,AJ3662)</f>
        <v>1.0579379208928739E-2</v>
      </c>
    </row>
    <row r="3662" spans="35:37" ht="11.25" customHeight="1" x14ac:dyDescent="0.2">
      <c r="AI3662" s="198" t="s">
        <v>135</v>
      </c>
      <c r="AJ3662" s="156">
        <f>_xll.qlCalendarAdvance("TARGET",AJ3661,AI3662,"mf")</f>
        <v>61435</v>
      </c>
      <c r="AK3662" s="201">
        <f>_xll.xlShmInterpRateFwd(curveName,AJ3662,,,AJ3663)</f>
        <v>1.0582395793365449E-2</v>
      </c>
    </row>
    <row r="3663" spans="35:37" ht="11.25" customHeight="1" x14ac:dyDescent="0.2">
      <c r="AI3663" s="198" t="s">
        <v>135</v>
      </c>
      <c r="AJ3663" s="156">
        <f>_xll.qlCalendarAdvance("TARGET",AJ3662,AI3663,"mf")</f>
        <v>61442</v>
      </c>
      <c r="AK3663" s="201">
        <f>_xll.xlShmInterpRateFwd(curveName,AJ3663,,,AJ3664)</f>
        <v>1.0585407012110243E-2</v>
      </c>
    </row>
    <row r="3664" spans="35:37" ht="11.25" customHeight="1" x14ac:dyDescent="0.2">
      <c r="AI3664" s="198" t="s">
        <v>135</v>
      </c>
      <c r="AJ3664" s="156">
        <f>_xll.qlCalendarAdvance("TARGET",AJ3663,AI3664,"mf")</f>
        <v>61449</v>
      </c>
      <c r="AK3664" s="201">
        <f>_xll.xlShmInterpRateFwd(curveName,AJ3664,,,AJ3665)</f>
        <v>1.0588412847984055E-2</v>
      </c>
    </row>
    <row r="3665" spans="35:37" ht="11.25" customHeight="1" x14ac:dyDescent="0.2">
      <c r="AI3665" s="198" t="s">
        <v>135</v>
      </c>
      <c r="AJ3665" s="156">
        <f>_xll.qlCalendarAdvance("TARGET",AJ3664,AI3665,"mf")</f>
        <v>61456</v>
      </c>
      <c r="AK3665" s="201">
        <f>_xll.xlShmInterpRateFwd(curveName,AJ3665,,,AJ3666)</f>
        <v>1.0591413283819391E-2</v>
      </c>
    </row>
    <row r="3666" spans="35:37" ht="11.25" customHeight="1" x14ac:dyDescent="0.2">
      <c r="AI3666" s="198" t="s">
        <v>135</v>
      </c>
      <c r="AJ3666" s="156">
        <f>_xll.qlCalendarAdvance("TARGET",AJ3665,AI3666,"mf")</f>
        <v>61463</v>
      </c>
      <c r="AK3666" s="201">
        <f>_xll.xlShmInterpRateFwd(curveName,AJ3666,,,AJ3667)</f>
        <v>1.0594408302448764E-2</v>
      </c>
    </row>
    <row r="3667" spans="35:37" ht="11.25" customHeight="1" x14ac:dyDescent="0.2">
      <c r="AI3667" s="198" t="s">
        <v>135</v>
      </c>
      <c r="AJ3667" s="156">
        <f>_xll.qlCalendarAdvance("TARGET",AJ3666,AI3667,"mf")</f>
        <v>61470</v>
      </c>
      <c r="AK3667" s="201">
        <f>_xll.xlShmInterpRateFwd(curveName,AJ3667,,,AJ3668)</f>
        <v>1.0597397886716256E-2</v>
      </c>
    </row>
    <row r="3668" spans="35:37" ht="11.25" customHeight="1" x14ac:dyDescent="0.2">
      <c r="AI3668" s="198" t="s">
        <v>135</v>
      </c>
      <c r="AJ3668" s="156">
        <f>_xll.qlCalendarAdvance("TARGET",AJ3667,AI3668,"mf")</f>
        <v>61477</v>
      </c>
      <c r="AK3668" s="201">
        <f>_xll.xlShmInterpRateFwd(curveName,AJ3668,,,AJ3669)</f>
        <v>1.0600748819078826E-2</v>
      </c>
    </row>
    <row r="3669" spans="35:37" ht="11.25" customHeight="1" x14ac:dyDescent="0.2">
      <c r="AI3669" s="198" t="s">
        <v>135</v>
      </c>
      <c r="AJ3669" s="156">
        <f>_xll.qlCalendarAdvance("TARGET",AJ3668,AI3669,"mf")</f>
        <v>61485</v>
      </c>
      <c r="AK3669" s="201">
        <f>_xll.xlShmInterpRateFwd(curveName,AJ3669,,,AJ3670)</f>
        <v>1.0603785759428505E-2</v>
      </c>
    </row>
    <row r="3670" spans="35:37" ht="11.25" customHeight="1" x14ac:dyDescent="0.2">
      <c r="AI3670" s="198" t="s">
        <v>135</v>
      </c>
      <c r="AJ3670" s="156">
        <f>_xll.qlCalendarAdvance("TARGET",AJ3669,AI3670,"mf")</f>
        <v>61492</v>
      </c>
      <c r="AK3670" s="201">
        <f>_xll.xlShmInterpRateFwd(curveName,AJ3670,,,AJ3671)</f>
        <v>1.0606758152441735E-2</v>
      </c>
    </row>
    <row r="3671" spans="35:37" ht="11.25" customHeight="1" x14ac:dyDescent="0.2">
      <c r="AI3671" s="198" t="s">
        <v>135</v>
      </c>
      <c r="AJ3671" s="156">
        <f>_xll.qlCalendarAdvance("TARGET",AJ3670,AI3671,"mf")</f>
        <v>61499</v>
      </c>
      <c r="AK3671" s="201">
        <f>_xll.xlShmInterpRateFwd(curveName,AJ3671,,,AJ3672)</f>
        <v>1.0609725039955657E-2</v>
      </c>
    </row>
    <row r="3672" spans="35:37" ht="11.25" customHeight="1" x14ac:dyDescent="0.2">
      <c r="AI3672" s="198" t="s">
        <v>135</v>
      </c>
      <c r="AJ3672" s="156">
        <f>_xll.qlCalendarAdvance("TARGET",AJ3671,AI3672,"mf")</f>
        <v>61506</v>
      </c>
      <c r="AK3672" s="201">
        <f>_xll.xlShmInterpRateFwd(curveName,AJ3672,,,AJ3673)</f>
        <v>1.0612686404791166E-2</v>
      </c>
    </row>
    <row r="3673" spans="35:37" ht="11.25" customHeight="1" x14ac:dyDescent="0.2">
      <c r="AI3673" s="198" t="s">
        <v>135</v>
      </c>
      <c r="AJ3673" s="156">
        <f>_xll.qlCalendarAdvance("TARGET",AJ3672,AI3673,"mf")</f>
        <v>61513</v>
      </c>
      <c r="AK3673" s="201">
        <f>_xll.xlShmInterpRateFwd(curveName,AJ3673,,,AJ3674)</f>
        <v>1.0615642229769158E-2</v>
      </c>
    </row>
    <row r="3674" spans="35:37" ht="11.25" customHeight="1" x14ac:dyDescent="0.2">
      <c r="AI3674" s="198" t="s">
        <v>135</v>
      </c>
      <c r="AJ3674" s="156">
        <f>_xll.qlCalendarAdvance("TARGET",AJ3673,AI3674,"mf")</f>
        <v>61520</v>
      </c>
      <c r="AK3674" s="201">
        <f>_xll.xlShmInterpRateFwd(curveName,AJ3674,,,AJ3675)</f>
        <v>1.0618592497745268E-2</v>
      </c>
    </row>
    <row r="3675" spans="35:37" ht="11.25" customHeight="1" x14ac:dyDescent="0.2">
      <c r="AI3675" s="198" t="s">
        <v>135</v>
      </c>
      <c r="AJ3675" s="156">
        <f>_xll.qlCalendarAdvance("TARGET",AJ3674,AI3675,"mf")</f>
        <v>61527</v>
      </c>
      <c r="AK3675" s="201">
        <f>_xll.xlShmInterpRateFwd(curveName,AJ3675,,,AJ3676)</f>
        <v>1.0621537191534591E-2</v>
      </c>
    </row>
    <row r="3676" spans="35:37" ht="11.25" customHeight="1" x14ac:dyDescent="0.2">
      <c r="AI3676" s="198" t="s">
        <v>135</v>
      </c>
      <c r="AJ3676" s="156">
        <f>_xll.qlCalendarAdvance("TARGET",AJ3675,AI3676,"mf")</f>
        <v>61534</v>
      </c>
      <c r="AK3676" s="201">
        <f>_xll.xlShmInterpRateFwd(curveName,AJ3676,,,AJ3677)</f>
        <v>1.0624476293958005E-2</v>
      </c>
    </row>
    <row r="3677" spans="35:37" ht="11.25" customHeight="1" x14ac:dyDescent="0.2">
      <c r="AI3677" s="198" t="s">
        <v>135</v>
      </c>
      <c r="AJ3677" s="156">
        <f>_xll.qlCalendarAdvance("TARGET",AJ3676,AI3677,"mf")</f>
        <v>61541</v>
      </c>
      <c r="AK3677" s="201">
        <f>_xll.xlShmInterpRateFwd(curveName,AJ3677,,,AJ3678)</f>
        <v>1.0627409787865342E-2</v>
      </c>
    </row>
    <row r="3678" spans="35:37" ht="11.25" customHeight="1" x14ac:dyDescent="0.2">
      <c r="AI3678" s="198" t="s">
        <v>135</v>
      </c>
      <c r="AJ3678" s="156">
        <f>_xll.qlCalendarAdvance("TARGET",AJ3677,AI3678,"mf")</f>
        <v>61548</v>
      </c>
      <c r="AK3678" s="201">
        <f>_xll.xlShmInterpRateFwd(curveName,AJ3678,,,AJ3679)</f>
        <v>1.0630337656077479E-2</v>
      </c>
    </row>
    <row r="3679" spans="35:37" ht="11.25" customHeight="1" x14ac:dyDescent="0.2">
      <c r="AI3679" s="198" t="s">
        <v>135</v>
      </c>
      <c r="AJ3679" s="156">
        <f>_xll.qlCalendarAdvance("TARGET",AJ3678,AI3679,"mf")</f>
        <v>61555</v>
      </c>
      <c r="AK3679" s="201">
        <f>_xll.xlShmInterpRateFwd(curveName,AJ3679,,,AJ3680)</f>
        <v>1.0633259881409488E-2</v>
      </c>
    </row>
    <row r="3680" spans="35:37" ht="11.25" customHeight="1" x14ac:dyDescent="0.2">
      <c r="AI3680" s="198" t="s">
        <v>135</v>
      </c>
      <c r="AJ3680" s="156">
        <f>_xll.qlCalendarAdvance("TARGET",AJ3679,AI3680,"mf")</f>
        <v>61562</v>
      </c>
      <c r="AK3680" s="201">
        <f>_xll.xlShmInterpRateFwd(curveName,AJ3680,,,AJ3681)</f>
        <v>1.0636176446728566E-2</v>
      </c>
    </row>
    <row r="3681" spans="35:37" ht="11.25" customHeight="1" x14ac:dyDescent="0.2">
      <c r="AI3681" s="198" t="s">
        <v>135</v>
      </c>
      <c r="AJ3681" s="156">
        <f>_xll.qlCalendarAdvance("TARGET",AJ3680,AI3681,"mf")</f>
        <v>61569</v>
      </c>
      <c r="AK3681" s="201">
        <f>_xll.xlShmInterpRateFwd(curveName,AJ3681,,,AJ3682)</f>
        <v>1.0639087334826615E-2</v>
      </c>
    </row>
    <row r="3682" spans="35:37" ht="11.25" customHeight="1" x14ac:dyDescent="0.2">
      <c r="AI3682" s="198" t="s">
        <v>135</v>
      </c>
      <c r="AJ3682" s="156">
        <f>_xll.qlCalendarAdvance("TARGET",AJ3681,AI3682,"mf")</f>
        <v>61576</v>
      </c>
      <c r="AK3682" s="201">
        <f>_xll.xlShmInterpRateFwd(curveName,AJ3682,,,AJ3683)</f>
        <v>1.0641992528565033E-2</v>
      </c>
    </row>
    <row r="3683" spans="35:37" ht="11.25" customHeight="1" x14ac:dyDescent="0.2">
      <c r="AI3683" s="198" t="s">
        <v>135</v>
      </c>
      <c r="AJ3683" s="156">
        <f>_xll.qlCalendarAdvance("TARGET",AJ3682,AI3683,"mf")</f>
        <v>61583</v>
      </c>
      <c r="AK3683" s="201">
        <f>_xll.xlShmInterpRateFwd(curveName,AJ3683,,,AJ3684)</f>
        <v>1.0644892010747293E-2</v>
      </c>
    </row>
    <row r="3684" spans="35:37" ht="11.25" customHeight="1" x14ac:dyDescent="0.2">
      <c r="AI3684" s="198" t="s">
        <v>135</v>
      </c>
      <c r="AJ3684" s="156">
        <f>_xll.qlCalendarAdvance("TARGET",AJ3683,AI3684,"mf")</f>
        <v>61590</v>
      </c>
      <c r="AK3684" s="201">
        <f>_xll.xlShmInterpRateFwd(curveName,AJ3684,,,AJ3685)</f>
        <v>1.0647785764217411E-2</v>
      </c>
    </row>
    <row r="3685" spans="35:37" ht="11.25" customHeight="1" x14ac:dyDescent="0.2">
      <c r="AI3685" s="198" t="s">
        <v>135</v>
      </c>
      <c r="AJ3685" s="156">
        <f>_xll.qlCalendarAdvance("TARGET",AJ3684,AI3685,"mf")</f>
        <v>61597</v>
      </c>
      <c r="AK3685" s="201">
        <f>_xll.xlShmInterpRateFwd(curveName,AJ3685,,,AJ3686)</f>
        <v>1.0650673771802026E-2</v>
      </c>
    </row>
    <row r="3686" spans="35:37" ht="11.25" customHeight="1" x14ac:dyDescent="0.2">
      <c r="AI3686" s="198" t="s">
        <v>135</v>
      </c>
      <c r="AJ3686" s="156">
        <f>_xll.qlCalendarAdvance("TARGET",AJ3685,AI3686,"mf")</f>
        <v>61604</v>
      </c>
      <c r="AK3686" s="201">
        <f>_xll.xlShmInterpRateFwd(curveName,AJ3686,,,AJ3687)</f>
        <v>1.065355601634514E-2</v>
      </c>
    </row>
    <row r="3687" spans="35:37" ht="11.25" customHeight="1" x14ac:dyDescent="0.2">
      <c r="AI3687" s="198" t="s">
        <v>135</v>
      </c>
      <c r="AJ3687" s="156">
        <f>_xll.qlCalendarAdvance("TARGET",AJ3686,AI3687,"mf")</f>
        <v>61611</v>
      </c>
      <c r="AK3687" s="201">
        <f>_xll.xlShmInterpRateFwd(curveName,AJ3687,,,AJ3688)</f>
        <v>1.0656432480650216E-2</v>
      </c>
    </row>
    <row r="3688" spans="35:37" ht="11.25" customHeight="1" x14ac:dyDescent="0.2">
      <c r="AI3688" s="198" t="s">
        <v>135</v>
      </c>
      <c r="AJ3688" s="156">
        <f>_xll.qlCalendarAdvance("TARGET",AJ3687,AI3688,"mf")</f>
        <v>61618</v>
      </c>
      <c r="AK3688" s="201">
        <f>_xll.xlShmInterpRateFwd(curveName,AJ3688,,,AJ3689)</f>
        <v>1.0659303147572834E-2</v>
      </c>
    </row>
    <row r="3689" spans="35:37" ht="11.25" customHeight="1" x14ac:dyDescent="0.2">
      <c r="AI3689" s="198" t="s">
        <v>135</v>
      </c>
      <c r="AJ3689" s="156">
        <f>_xll.qlCalendarAdvance("TARGET",AJ3688,AI3689,"mf")</f>
        <v>61625</v>
      </c>
      <c r="AK3689" s="201">
        <f>_xll.xlShmInterpRateFwd(curveName,AJ3689,,,AJ3690)</f>
        <v>1.0662167999922246E-2</v>
      </c>
    </row>
    <row r="3690" spans="35:37" ht="11.25" customHeight="1" x14ac:dyDescent="0.2">
      <c r="AI3690" s="198" t="s">
        <v>135</v>
      </c>
      <c r="AJ3690" s="156">
        <f>_xll.qlCalendarAdvance("TARGET",AJ3689,AI3690,"mf")</f>
        <v>61632</v>
      </c>
      <c r="AK3690" s="201">
        <f>_xll.xlShmInterpRateFwd(curveName,AJ3690,,,AJ3691)</f>
        <v>1.0665027020554019E-2</v>
      </c>
    </row>
    <row r="3691" spans="35:37" ht="11.25" customHeight="1" x14ac:dyDescent="0.2">
      <c r="AI3691" s="198" t="s">
        <v>135</v>
      </c>
      <c r="AJ3691" s="156">
        <f>_xll.qlCalendarAdvance("TARGET",AJ3690,AI3691,"mf")</f>
        <v>61639</v>
      </c>
      <c r="AK3691" s="201">
        <f>_xll.xlShmInterpRateFwd(curveName,AJ3691,,,AJ3692)</f>
        <v>1.0667880192265812E-2</v>
      </c>
    </row>
    <row r="3692" spans="35:37" ht="11.25" customHeight="1" x14ac:dyDescent="0.2">
      <c r="AI3692" s="198" t="s">
        <v>135</v>
      </c>
      <c r="AJ3692" s="156">
        <f>_xll.qlCalendarAdvance("TARGET",AJ3691,AI3692,"mf")</f>
        <v>61646</v>
      </c>
      <c r="AK3692" s="201">
        <f>_xll.xlShmInterpRateFwd(curveName,AJ3692,,,AJ3693)</f>
        <v>1.0670727497913193E-2</v>
      </c>
    </row>
    <row r="3693" spans="35:37" ht="11.25" customHeight="1" x14ac:dyDescent="0.2">
      <c r="AI3693" s="198" t="s">
        <v>135</v>
      </c>
      <c r="AJ3693" s="156">
        <f>_xll.qlCalendarAdvance("TARGET",AJ3692,AI3693,"mf")</f>
        <v>61653</v>
      </c>
      <c r="AK3693" s="201">
        <f>_xll.xlShmInterpRateFwd(curveName,AJ3693,,,AJ3694)</f>
        <v>1.0673568920322766E-2</v>
      </c>
    </row>
    <row r="3694" spans="35:37" ht="11.25" customHeight="1" x14ac:dyDescent="0.2">
      <c r="AI3694" s="198" t="s">
        <v>135</v>
      </c>
      <c r="AJ3694" s="156">
        <f>_xll.qlCalendarAdvance("TARGET",AJ3693,AI3694,"mf")</f>
        <v>61660</v>
      </c>
      <c r="AK3694" s="201">
        <f>_xll.xlShmInterpRateFwd(curveName,AJ3694,,,AJ3695)</f>
        <v>1.0676404442315345E-2</v>
      </c>
    </row>
    <row r="3695" spans="35:37" ht="11.25" customHeight="1" x14ac:dyDescent="0.2">
      <c r="AI3695" s="198" t="s">
        <v>135</v>
      </c>
      <c r="AJ3695" s="156">
        <f>_xll.qlCalendarAdvance("TARGET",AJ3694,AI3695,"mf")</f>
        <v>61667</v>
      </c>
      <c r="AK3695" s="201">
        <f>_xll.xlShmInterpRateFwd(curveName,AJ3695,,,AJ3696)</f>
        <v>1.0679234046723317E-2</v>
      </c>
    </row>
    <row r="3696" spans="35:37" ht="11.25" customHeight="1" x14ac:dyDescent="0.2">
      <c r="AI3696" s="198" t="s">
        <v>135</v>
      </c>
      <c r="AJ3696" s="156">
        <f>_xll.qlCalendarAdvance("TARGET",AJ3695,AI3696,"mf")</f>
        <v>61674</v>
      </c>
      <c r="AK3696" s="201">
        <f>_xll.xlShmInterpRateFwd(curveName,AJ3696,,,AJ3697)</f>
        <v>1.0682057716390655E-2</v>
      </c>
    </row>
    <row r="3697" spans="35:37" ht="11.25" customHeight="1" x14ac:dyDescent="0.2">
      <c r="AI3697" s="198" t="s">
        <v>135</v>
      </c>
      <c r="AJ3697" s="156">
        <f>_xll.qlCalendarAdvance("TARGET",AJ3696,AI3697,"mf")</f>
        <v>61681</v>
      </c>
      <c r="AK3697" s="201">
        <f>_xll.xlShmInterpRateFwd(curveName,AJ3697,,,AJ3698)</f>
        <v>1.0684875434126573E-2</v>
      </c>
    </row>
    <row r="3698" spans="35:37" ht="11.25" customHeight="1" x14ac:dyDescent="0.2">
      <c r="AI3698" s="198" t="s">
        <v>135</v>
      </c>
      <c r="AJ3698" s="156">
        <f>_xll.qlCalendarAdvance("TARGET",AJ3697,AI3698,"mf")</f>
        <v>61688</v>
      </c>
      <c r="AK3698" s="201">
        <f>_xll.xlShmInterpRateFwd(curveName,AJ3698,,,AJ3699)</f>
        <v>1.0687687182775039E-2</v>
      </c>
    </row>
    <row r="3699" spans="35:37" ht="11.25" customHeight="1" x14ac:dyDescent="0.2">
      <c r="AI3699" s="198" t="s">
        <v>135</v>
      </c>
      <c r="AJ3699" s="156">
        <f>_xll.qlCalendarAdvance("TARGET",AJ3698,AI3699,"mf")</f>
        <v>61695</v>
      </c>
      <c r="AK3699" s="201">
        <f>_xll.xlShmInterpRateFwd(curveName,AJ3699,,,AJ3700)</f>
        <v>1.0690492945151056E-2</v>
      </c>
    </row>
    <row r="3700" spans="35:37" ht="11.25" customHeight="1" x14ac:dyDescent="0.2">
      <c r="AI3700" s="198" t="s">
        <v>135</v>
      </c>
      <c r="AJ3700" s="156">
        <f>_xll.qlCalendarAdvance("TARGET",AJ3699,AI3700,"mf")</f>
        <v>61702</v>
      </c>
      <c r="AK3700" s="201">
        <f>_xll.xlShmInterpRateFwd(curveName,AJ3700,,,AJ3701)</f>
        <v>1.0693292704121742E-2</v>
      </c>
    </row>
    <row r="3701" spans="35:37" ht="11.25" customHeight="1" x14ac:dyDescent="0.2">
      <c r="AI3701" s="198" t="s">
        <v>135</v>
      </c>
      <c r="AJ3701" s="156">
        <f>_xll.qlCalendarAdvance("TARGET",AJ3700,AI3701,"mf")</f>
        <v>61709</v>
      </c>
      <c r="AK3701" s="201">
        <f>_xll.xlShmInterpRateFwd(curveName,AJ3701,,,AJ3702)</f>
        <v>1.0696086442455765E-2</v>
      </c>
    </row>
    <row r="3702" spans="35:37" ht="11.25" customHeight="1" x14ac:dyDescent="0.2">
      <c r="AI3702" s="198" t="s">
        <v>135</v>
      </c>
      <c r="AJ3702" s="156">
        <f>_xll.qlCalendarAdvance("TARGET",AJ3701,AI3702,"mf")</f>
        <v>61716</v>
      </c>
      <c r="AK3702" s="201">
        <f>_xll.xlShmInterpRateFwd(curveName,AJ3702,,,AJ3703)</f>
        <v>1.0699229755028296E-2</v>
      </c>
    </row>
    <row r="3703" spans="35:37" ht="11.25" customHeight="1" x14ac:dyDescent="0.2">
      <c r="AI3703" s="198" t="s">
        <v>135</v>
      </c>
      <c r="AJ3703" s="156">
        <f>_xll.qlCalendarAdvance("TARGET",AJ3702,AI3703,"mf")</f>
        <v>61724</v>
      </c>
      <c r="AK3703" s="201">
        <f>_xll.xlShmInterpRateFwd(curveName,AJ3703,,,AJ3704)</f>
        <v>1.0702052671364742E-2</v>
      </c>
    </row>
    <row r="3704" spans="35:37" ht="11.25" customHeight="1" x14ac:dyDescent="0.2">
      <c r="AI3704" s="198" t="s">
        <v>135</v>
      </c>
      <c r="AJ3704" s="156">
        <f>_xll.qlCalendarAdvance("TARGET",AJ3703,AI3704,"mf")</f>
        <v>61731</v>
      </c>
      <c r="AK3704" s="201">
        <f>_xll.xlShmInterpRateFwd(curveName,AJ3704,,,AJ3705)</f>
        <v>1.0704827376046127E-2</v>
      </c>
    </row>
    <row r="3705" spans="35:37" ht="11.25" customHeight="1" x14ac:dyDescent="0.2">
      <c r="AI3705" s="198" t="s">
        <v>135</v>
      </c>
      <c r="AJ3705" s="156">
        <f>_xll.qlCalendarAdvance("TARGET",AJ3704,AI3705,"mf")</f>
        <v>61738</v>
      </c>
      <c r="AK3705" s="201">
        <f>_xll.xlShmInterpRateFwd(curveName,AJ3705,,,AJ3706)</f>
        <v>1.0707595989005003E-2</v>
      </c>
    </row>
    <row r="3706" spans="35:37" ht="11.25" customHeight="1" x14ac:dyDescent="0.2">
      <c r="AI3706" s="198" t="s">
        <v>135</v>
      </c>
      <c r="AJ3706" s="156">
        <f>_xll.qlCalendarAdvance("TARGET",AJ3705,AI3706,"mf")</f>
        <v>61745</v>
      </c>
      <c r="AK3706" s="201">
        <f>_xll.xlShmInterpRateFwd(curveName,AJ3706,,,AJ3707)</f>
        <v>1.0710358493050569E-2</v>
      </c>
    </row>
    <row r="3707" spans="35:37" ht="11.25" customHeight="1" x14ac:dyDescent="0.2">
      <c r="AI3707" s="198" t="s">
        <v>135</v>
      </c>
      <c r="AJ3707" s="156">
        <f>_xll.qlCalendarAdvance("TARGET",AJ3706,AI3707,"mf")</f>
        <v>61752</v>
      </c>
      <c r="AK3707" s="201">
        <f>_xll.xlShmInterpRateFwd(curveName,AJ3707,,,AJ3708)</f>
        <v>1.0713114871032547E-2</v>
      </c>
    </row>
    <row r="3708" spans="35:37" ht="11.25" customHeight="1" x14ac:dyDescent="0.2">
      <c r="AI3708" s="198" t="s">
        <v>135</v>
      </c>
      <c r="AJ3708" s="156">
        <f>_xll.qlCalendarAdvance("TARGET",AJ3707,AI3708,"mf")</f>
        <v>61759</v>
      </c>
      <c r="AK3708" s="201">
        <f>_xll.xlShmInterpRateFwd(curveName,AJ3708,,,AJ3709)</f>
        <v>1.07158651057717E-2</v>
      </c>
    </row>
    <row r="3709" spans="35:37" ht="11.25" customHeight="1" x14ac:dyDescent="0.2">
      <c r="AI3709" s="198" t="s">
        <v>135</v>
      </c>
      <c r="AJ3709" s="156">
        <f>_xll.qlCalendarAdvance("TARGET",AJ3708,AI3709,"mf")</f>
        <v>61766</v>
      </c>
      <c r="AK3709" s="201">
        <f>_xll.xlShmInterpRateFwd(curveName,AJ3709,,,AJ3710)</f>
        <v>1.0718609180100378E-2</v>
      </c>
    </row>
    <row r="3710" spans="35:37" ht="11.25" customHeight="1" x14ac:dyDescent="0.2">
      <c r="AI3710" s="198" t="s">
        <v>135</v>
      </c>
      <c r="AJ3710" s="156">
        <f>_xll.qlCalendarAdvance("TARGET",AJ3709,AI3710,"mf")</f>
        <v>61773</v>
      </c>
      <c r="AK3710" s="201">
        <f>_xll.xlShmInterpRateFwd(curveName,AJ3710,,,AJ3711)</f>
        <v>1.0721347076827755E-2</v>
      </c>
    </row>
    <row r="3711" spans="35:37" ht="11.25" customHeight="1" x14ac:dyDescent="0.2">
      <c r="AI3711" s="198" t="s">
        <v>135</v>
      </c>
      <c r="AJ3711" s="156">
        <f>_xll.qlCalendarAdvance("TARGET",AJ3710,AI3711,"mf")</f>
        <v>61780</v>
      </c>
      <c r="AK3711" s="201">
        <f>_xll.xlShmInterpRateFwd(curveName,AJ3711,,,AJ3712)</f>
        <v>1.0724078778826715E-2</v>
      </c>
    </row>
    <row r="3712" spans="35:37" ht="11.25" customHeight="1" x14ac:dyDescent="0.2">
      <c r="AI3712" s="198" t="s">
        <v>135</v>
      </c>
      <c r="AJ3712" s="156">
        <f>_xll.qlCalendarAdvance("TARGET",AJ3711,AI3712,"mf")</f>
        <v>61787</v>
      </c>
      <c r="AK3712" s="201">
        <f>_xll.xlShmInterpRateFwd(curveName,AJ3712,,,AJ3713)</f>
        <v>1.0726804268894842E-2</v>
      </c>
    </row>
    <row r="3713" spans="35:37" ht="11.25" customHeight="1" x14ac:dyDescent="0.2">
      <c r="AI3713" s="198" t="s">
        <v>135</v>
      </c>
      <c r="AJ3713" s="156">
        <f>_xll.qlCalendarAdvance("TARGET",AJ3712,AI3713,"mf")</f>
        <v>61794</v>
      </c>
      <c r="AK3713" s="201">
        <f>_xll.xlShmInterpRateFwd(curveName,AJ3713,,,AJ3714)</f>
        <v>1.0729523529881846E-2</v>
      </c>
    </row>
    <row r="3714" spans="35:37" ht="11.25" customHeight="1" x14ac:dyDescent="0.2">
      <c r="AI3714" s="198" t="s">
        <v>135</v>
      </c>
      <c r="AJ3714" s="156">
        <f>_xll.qlCalendarAdvance("TARGET",AJ3713,AI3714,"mf")</f>
        <v>61801</v>
      </c>
      <c r="AK3714" s="201">
        <f>_xll.xlShmInterpRateFwd(curveName,AJ3714,,,AJ3715)</f>
        <v>1.0732236544585312E-2</v>
      </c>
    </row>
    <row r="3715" spans="35:37" ht="11.25" customHeight="1" x14ac:dyDescent="0.2">
      <c r="AI3715" s="198" t="s">
        <v>135</v>
      </c>
      <c r="AJ3715" s="156">
        <f>_xll.qlCalendarAdvance("TARGET",AJ3714,AI3715,"mf")</f>
        <v>61808</v>
      </c>
      <c r="AK3715" s="201">
        <f>_xll.xlShmInterpRateFwd(curveName,AJ3715,,,AJ3716)</f>
        <v>1.0734943295866524E-2</v>
      </c>
    </row>
    <row r="3716" spans="35:37" ht="11.25" customHeight="1" x14ac:dyDescent="0.2">
      <c r="AI3716" s="198" t="s">
        <v>135</v>
      </c>
      <c r="AJ3716" s="156">
        <f>_xll.qlCalendarAdvance("TARGET",AJ3715,AI3716,"mf")</f>
        <v>61815</v>
      </c>
      <c r="AK3716" s="201">
        <f>_xll.xlShmInterpRateFwd(curveName,AJ3716,,,AJ3717)</f>
        <v>1.073764376655202E-2</v>
      </c>
    </row>
    <row r="3717" spans="35:37" ht="11.25" customHeight="1" x14ac:dyDescent="0.2">
      <c r="AI3717" s="198" t="s">
        <v>135</v>
      </c>
      <c r="AJ3717" s="156">
        <f>_xll.qlCalendarAdvance("TARGET",AJ3716,AI3717,"mf")</f>
        <v>61822</v>
      </c>
      <c r="AK3717" s="201">
        <f>_xll.xlShmInterpRateFwd(curveName,AJ3717,,,AJ3718)</f>
        <v>1.0740337939474121E-2</v>
      </c>
    </row>
    <row r="3718" spans="35:37" ht="11.25" customHeight="1" x14ac:dyDescent="0.2">
      <c r="AI3718" s="198" t="s">
        <v>135</v>
      </c>
      <c r="AJ3718" s="156">
        <f>_xll.qlCalendarAdvance("TARGET",AJ3717,AI3718,"mf")</f>
        <v>61829</v>
      </c>
      <c r="AK3718" s="201">
        <f>_xll.xlShmInterpRateFwd(curveName,AJ3718,,,AJ3719)</f>
        <v>1.0743025797436192E-2</v>
      </c>
    </row>
    <row r="3719" spans="35:37" ht="11.25" customHeight="1" x14ac:dyDescent="0.2">
      <c r="AI3719" s="198" t="s">
        <v>135</v>
      </c>
      <c r="AJ3719" s="156">
        <f>_xll.qlCalendarAdvance("TARGET",AJ3718,AI3719,"mf")</f>
        <v>61836</v>
      </c>
      <c r="AK3719" s="201">
        <f>_xll.xlShmInterpRateFwd(curveName,AJ3719,,,AJ3720)</f>
        <v>1.074570732329372E-2</v>
      </c>
    </row>
    <row r="3720" spans="35:37" ht="11.25" customHeight="1" x14ac:dyDescent="0.2">
      <c r="AI3720" s="198" t="s">
        <v>135</v>
      </c>
      <c r="AJ3720" s="156">
        <f>_xll.qlCalendarAdvance("TARGET",AJ3719,AI3720,"mf")</f>
        <v>61843</v>
      </c>
      <c r="AK3720" s="201">
        <f>_xll.xlShmInterpRateFwd(curveName,AJ3720,,,AJ3721)</f>
        <v>1.0748382499879017E-2</v>
      </c>
    </row>
    <row r="3721" spans="35:37" ht="11.25" customHeight="1" x14ac:dyDescent="0.2">
      <c r="AI3721" s="198" t="s">
        <v>135</v>
      </c>
      <c r="AJ3721" s="156">
        <f>_xll.qlCalendarAdvance("TARGET",AJ3720,AI3721,"mf")</f>
        <v>61850</v>
      </c>
      <c r="AK3721" s="201">
        <f>_xll.xlShmInterpRateFwd(curveName,AJ3721,,,AJ3722)</f>
        <v>1.0751051310007028E-2</v>
      </c>
    </row>
    <row r="3722" spans="35:37" ht="11.25" customHeight="1" x14ac:dyDescent="0.2">
      <c r="AI3722" s="198" t="s">
        <v>135</v>
      </c>
      <c r="AJ3722" s="156">
        <f>_xll.qlCalendarAdvance("TARGET",AJ3721,AI3722,"mf")</f>
        <v>61857</v>
      </c>
      <c r="AK3722" s="201">
        <f>_xll.xlShmInterpRateFwd(curveName,AJ3722,,,AJ3723)</f>
        <v>1.0753713736515852E-2</v>
      </c>
    </row>
    <row r="3723" spans="35:37" ht="11.25" customHeight="1" x14ac:dyDescent="0.2">
      <c r="AI3723" s="198" t="s">
        <v>135</v>
      </c>
      <c r="AJ3723" s="156">
        <f>_xll.qlCalendarAdvance("TARGET",AJ3722,AI3723,"mf")</f>
        <v>61864</v>
      </c>
      <c r="AK3723" s="201">
        <f>_xll.xlShmInterpRateFwd(curveName,AJ3723,,,AJ3724)</f>
        <v>1.0756369762243591E-2</v>
      </c>
    </row>
    <row r="3724" spans="35:37" ht="11.25" customHeight="1" x14ac:dyDescent="0.2">
      <c r="AI3724" s="198" t="s">
        <v>135</v>
      </c>
      <c r="AJ3724" s="156">
        <f>_xll.qlCalendarAdvance("TARGET",AJ3723,AI3724,"mf")</f>
        <v>61871</v>
      </c>
      <c r="AK3724" s="201">
        <f>_xll.xlShmInterpRateFwd(curveName,AJ3724,,,AJ3725)</f>
        <v>1.0759019369993593E-2</v>
      </c>
    </row>
    <row r="3725" spans="35:37" ht="11.25" customHeight="1" x14ac:dyDescent="0.2">
      <c r="AI3725" s="198" t="s">
        <v>135</v>
      </c>
      <c r="AJ3725" s="156">
        <f>_xll.qlCalendarAdvance("TARGET",AJ3724,AI3725,"mf")</f>
        <v>61878</v>
      </c>
      <c r="AK3725" s="201">
        <f>_xll.xlShmInterpRateFwd(curveName,AJ3725,,,AJ3726)</f>
        <v>1.0761662542621332E-2</v>
      </c>
    </row>
    <row r="3726" spans="35:37" ht="11.25" customHeight="1" x14ac:dyDescent="0.2">
      <c r="AI3726" s="198" t="s">
        <v>135</v>
      </c>
      <c r="AJ3726" s="156">
        <f>_xll.qlCalendarAdvance("TARGET",AJ3725,AI3726,"mf")</f>
        <v>61885</v>
      </c>
      <c r="AK3726" s="201">
        <f>_xll.xlShmInterpRateFwd(curveName,AJ3726,,,AJ3727)</f>
        <v>1.0764299262953317E-2</v>
      </c>
    </row>
    <row r="3727" spans="35:37" ht="11.25" customHeight="1" x14ac:dyDescent="0.2">
      <c r="AI3727" s="198" t="s">
        <v>135</v>
      </c>
      <c r="AJ3727" s="156">
        <f>_xll.qlCalendarAdvance("TARGET",AJ3726,AI3727,"mf")</f>
        <v>61892</v>
      </c>
      <c r="AK3727" s="201">
        <f>_xll.xlShmInterpRateFwd(curveName,AJ3727,,,AJ3728)</f>
        <v>1.0766929513816057E-2</v>
      </c>
    </row>
    <row r="3728" spans="35:37" ht="11.25" customHeight="1" x14ac:dyDescent="0.2">
      <c r="AI3728" s="198" t="s">
        <v>135</v>
      </c>
      <c r="AJ3728" s="156">
        <f>_xll.qlCalendarAdvance("TARGET",AJ3727,AI3728,"mf")</f>
        <v>61899</v>
      </c>
      <c r="AK3728" s="201">
        <f>_xll.xlShmInterpRateFwd(curveName,AJ3728,,,AJ3729)</f>
        <v>1.076955327803027E-2</v>
      </c>
    </row>
    <row r="3729" spans="35:37" ht="11.25" customHeight="1" x14ac:dyDescent="0.2">
      <c r="AI3729" s="198" t="s">
        <v>135</v>
      </c>
      <c r="AJ3729" s="156">
        <f>_xll.qlCalendarAdvance("TARGET",AJ3728,AI3729,"mf")</f>
        <v>61906</v>
      </c>
      <c r="AK3729" s="201">
        <f>_xll.xlShmInterpRateFwd(curveName,AJ3729,,,AJ3730)</f>
        <v>1.077217053843983E-2</v>
      </c>
    </row>
    <row r="3730" spans="35:37" ht="11.25" customHeight="1" x14ac:dyDescent="0.2">
      <c r="AI3730" s="198" t="s">
        <v>135</v>
      </c>
      <c r="AJ3730" s="156">
        <f>_xll.qlCalendarAdvance("TARGET",AJ3729,AI3730,"mf")</f>
        <v>61913</v>
      </c>
      <c r="AK3730" s="201">
        <f>_xll.xlShmInterpRateFwd(curveName,AJ3730,,,AJ3731)</f>
        <v>1.0774781277871244E-2</v>
      </c>
    </row>
    <row r="3731" spans="35:37" ht="11.25" customHeight="1" x14ac:dyDescent="0.2">
      <c r="AI3731" s="198" t="s">
        <v>135</v>
      </c>
      <c r="AJ3731" s="156">
        <f>_xll.qlCalendarAdvance("TARGET",AJ3730,AI3731,"mf")</f>
        <v>61920</v>
      </c>
      <c r="AK3731" s="201">
        <f>_xll.xlShmInterpRateFwd(curveName,AJ3731,,,AJ3732)</f>
        <v>1.0777385479162594E-2</v>
      </c>
    </row>
    <row r="3732" spans="35:37" ht="11.25" customHeight="1" x14ac:dyDescent="0.2">
      <c r="AI3732" s="198" t="s">
        <v>135</v>
      </c>
      <c r="AJ3732" s="156">
        <f>_xll.qlCalendarAdvance("TARGET",AJ3731,AI3732,"mf")</f>
        <v>61927</v>
      </c>
      <c r="AK3732" s="201">
        <f>_xll.xlShmInterpRateFwd(curveName,AJ3732,,,AJ3733)</f>
        <v>1.0779983125123004E-2</v>
      </c>
    </row>
    <row r="3733" spans="35:37" ht="11.25" customHeight="1" x14ac:dyDescent="0.2">
      <c r="AI3733" s="198" t="s">
        <v>135</v>
      </c>
      <c r="AJ3733" s="156">
        <f>_xll.qlCalendarAdvance("TARGET",AJ3732,AI3733,"mf")</f>
        <v>61934</v>
      </c>
      <c r="AK3733" s="201">
        <f>_xll.xlShmInterpRateFwd(curveName,AJ3733,,,AJ3734)</f>
        <v>1.0782574198596346E-2</v>
      </c>
    </row>
    <row r="3734" spans="35:37" ht="11.25" customHeight="1" x14ac:dyDescent="0.2">
      <c r="AI3734" s="198" t="s">
        <v>135</v>
      </c>
      <c r="AJ3734" s="156">
        <f>_xll.qlCalendarAdvance("TARGET",AJ3733,AI3734,"mf")</f>
        <v>61941</v>
      </c>
      <c r="AK3734" s="201">
        <f>_xll.xlShmInterpRateFwd(curveName,AJ3734,,,AJ3735)</f>
        <v>1.0785158682420698E-2</v>
      </c>
    </row>
    <row r="3735" spans="35:37" ht="11.25" customHeight="1" x14ac:dyDescent="0.2">
      <c r="AI3735" s="198" t="s">
        <v>135</v>
      </c>
      <c r="AJ3735" s="156">
        <f>_xll.qlCalendarAdvance("TARGET",AJ3734,AI3735,"mf")</f>
        <v>61948</v>
      </c>
      <c r="AK3735" s="201">
        <f>_xll.xlShmInterpRateFwd(curveName,AJ3735,,,AJ3736)</f>
        <v>1.0787736559405179E-2</v>
      </c>
    </row>
    <row r="3736" spans="35:37" ht="11.25" customHeight="1" x14ac:dyDescent="0.2">
      <c r="AI3736" s="198" t="s">
        <v>135</v>
      </c>
      <c r="AJ3736" s="156">
        <f>_xll.qlCalendarAdvance("TARGET",AJ3735,AI3736,"mf")</f>
        <v>61955</v>
      </c>
      <c r="AK3736" s="201">
        <f>_xll.xlShmInterpRateFwd(curveName,AJ3736,,,AJ3737)</f>
        <v>1.0790307812387863E-2</v>
      </c>
    </row>
    <row r="3737" spans="35:37" ht="11.25" customHeight="1" x14ac:dyDescent="0.2">
      <c r="AI3737" s="198" t="s">
        <v>135</v>
      </c>
      <c r="AJ3737" s="156">
        <f>_xll.qlCalendarAdvance("TARGET",AJ3736,AI3737,"mf")</f>
        <v>61962</v>
      </c>
      <c r="AK3737" s="201">
        <f>_xll.xlShmInterpRateFwd(curveName,AJ3737,,,AJ3738)</f>
        <v>1.0792872424212611E-2</v>
      </c>
    </row>
    <row r="3738" spans="35:37" ht="11.25" customHeight="1" x14ac:dyDescent="0.2">
      <c r="AI3738" s="198" t="s">
        <v>135</v>
      </c>
      <c r="AJ3738" s="156">
        <f>_xll.qlCalendarAdvance("TARGET",AJ3737,AI3738,"mf")</f>
        <v>61969</v>
      </c>
      <c r="AK3738" s="201">
        <f>_xll.xlShmInterpRateFwd(curveName,AJ3738,,,AJ3739)</f>
        <v>1.0795430377694334E-2</v>
      </c>
    </row>
    <row r="3739" spans="35:37" ht="11.25" customHeight="1" x14ac:dyDescent="0.2">
      <c r="AI3739" s="198" t="s">
        <v>135</v>
      </c>
      <c r="AJ3739" s="156">
        <f>_xll.qlCalendarAdvance("TARGET",AJ3738,AI3739,"mf")</f>
        <v>61976</v>
      </c>
      <c r="AK3739" s="201">
        <f>_xll.xlShmInterpRateFwd(curveName,AJ3739,,,AJ3740)</f>
        <v>1.0797981655671097E-2</v>
      </c>
    </row>
    <row r="3740" spans="35:37" ht="11.25" customHeight="1" x14ac:dyDescent="0.2">
      <c r="AI3740" s="198" t="s">
        <v>135</v>
      </c>
      <c r="AJ3740" s="156">
        <f>_xll.qlCalendarAdvance("TARGET",AJ3739,AI3740,"mf")</f>
        <v>61983</v>
      </c>
      <c r="AK3740" s="201">
        <f>_xll.xlShmInterpRateFwd(curveName,AJ3740,,,AJ3741)</f>
        <v>1.0800526240969386E-2</v>
      </c>
    </row>
    <row r="3741" spans="35:37" ht="11.25" customHeight="1" x14ac:dyDescent="0.2">
      <c r="AI3741" s="198" t="s">
        <v>135</v>
      </c>
      <c r="AJ3741" s="156">
        <f>_xll.qlCalendarAdvance("TARGET",AJ3740,AI3741,"mf")</f>
        <v>61990</v>
      </c>
      <c r="AK3741" s="201">
        <f>_xll.xlShmInterpRateFwd(curveName,AJ3741,,,AJ3742)</f>
        <v>1.0803064116427268E-2</v>
      </c>
    </row>
    <row r="3742" spans="35:37" ht="11.25" customHeight="1" x14ac:dyDescent="0.2">
      <c r="AI3742" s="198" t="s">
        <v>135</v>
      </c>
      <c r="AJ3742" s="156">
        <f>_xll.qlCalendarAdvance("TARGET",AJ3741,AI3742,"mf")</f>
        <v>61997</v>
      </c>
      <c r="AK3742" s="201">
        <f>_xll.xlShmInterpRateFwd(curveName,AJ3742,,,AJ3743)</f>
        <v>1.0805595264853848E-2</v>
      </c>
    </row>
    <row r="3743" spans="35:37" ht="11.25" customHeight="1" x14ac:dyDescent="0.2">
      <c r="AI3743" s="198" t="s">
        <v>135</v>
      </c>
      <c r="AJ3743" s="156">
        <f>_xll.qlCalendarAdvance("TARGET",AJ3742,AI3743,"mf")</f>
        <v>62004</v>
      </c>
      <c r="AK3743" s="201">
        <f>_xll.xlShmInterpRateFwd(curveName,AJ3743,,,AJ3744)</f>
        <v>1.0808119669098774E-2</v>
      </c>
    </row>
    <row r="3744" spans="35:37" ht="11.25" customHeight="1" x14ac:dyDescent="0.2">
      <c r="AI3744" s="198" t="s">
        <v>135</v>
      </c>
      <c r="AJ3744" s="156">
        <f>_xll.qlCalendarAdvance("TARGET",AJ3743,AI3744,"mf")</f>
        <v>62011</v>
      </c>
      <c r="AK3744" s="201">
        <f>_xll.xlShmInterpRateFwd(curveName,AJ3744,,,AJ3745)</f>
        <v>1.0810637311976942E-2</v>
      </c>
    </row>
    <row r="3745" spans="35:37" ht="11.25" customHeight="1" x14ac:dyDescent="0.2">
      <c r="AI3745" s="198" t="s">
        <v>135</v>
      </c>
      <c r="AJ3745" s="156">
        <f>_xll.qlCalendarAdvance("TARGET",AJ3744,AI3745,"mf")</f>
        <v>62018</v>
      </c>
      <c r="AK3745" s="201">
        <f>_xll.xlShmInterpRateFwd(curveName,AJ3745,,,AJ3746)</f>
        <v>1.0813148176355369E-2</v>
      </c>
    </row>
    <row r="3746" spans="35:37" ht="11.25" customHeight="1" x14ac:dyDescent="0.2">
      <c r="AI3746" s="198" t="s">
        <v>135</v>
      </c>
      <c r="AJ3746" s="156">
        <f>_xll.qlCalendarAdvance("TARGET",AJ3745,AI3746,"mf")</f>
        <v>62025</v>
      </c>
      <c r="AK3746" s="201">
        <f>_xll.xlShmInterpRateFwd(curveName,AJ3746,,,AJ3747)</f>
        <v>1.0815652245008408E-2</v>
      </c>
    </row>
    <row r="3747" spans="35:37" ht="11.25" customHeight="1" x14ac:dyDescent="0.2">
      <c r="AI3747" s="198" t="s">
        <v>135</v>
      </c>
      <c r="AJ3747" s="156">
        <f>_xll.qlCalendarAdvance("TARGET",AJ3746,AI3747,"mf")</f>
        <v>62032</v>
      </c>
      <c r="AK3747" s="201">
        <f>_xll.xlShmInterpRateFwd(curveName,AJ3747,,,AJ3748)</f>
        <v>1.0818149500803072E-2</v>
      </c>
    </row>
    <row r="3748" spans="35:37" ht="11.25" customHeight="1" x14ac:dyDescent="0.2">
      <c r="AI3748" s="198" t="s">
        <v>135</v>
      </c>
      <c r="AJ3748" s="156">
        <f>_xll.qlCalendarAdvance("TARGET",AJ3747,AI3748,"mf")</f>
        <v>62039</v>
      </c>
      <c r="AK3748" s="201">
        <f>_xll.xlShmInterpRateFwd(curveName,AJ3748,,,AJ3749)</f>
        <v>1.0820639926560046E-2</v>
      </c>
    </row>
    <row r="3749" spans="35:37" ht="11.25" customHeight="1" x14ac:dyDescent="0.2">
      <c r="AI3749" s="198" t="s">
        <v>135</v>
      </c>
      <c r="AJ3749" s="156">
        <f>_xll.qlCalendarAdvance("TARGET",AJ3748,AI3749,"mf")</f>
        <v>62046</v>
      </c>
      <c r="AK3749" s="201">
        <f>_xll.xlShmInterpRateFwd(curveName,AJ3749,,,AJ3750)</f>
        <v>1.0823123505123176E-2</v>
      </c>
    </row>
    <row r="3750" spans="35:37" ht="11.25" customHeight="1" x14ac:dyDescent="0.2">
      <c r="AI3750" s="198" t="s">
        <v>135</v>
      </c>
      <c r="AJ3750" s="156">
        <f>_xll.qlCalendarAdvance("TARGET",AJ3749,AI3750,"mf")</f>
        <v>62053</v>
      </c>
      <c r="AK3750" s="201">
        <f>_xll.xlShmInterpRateFwd(curveName,AJ3750,,,AJ3751)</f>
        <v>1.0825600219289975E-2</v>
      </c>
    </row>
    <row r="3751" spans="35:37" ht="11.25" customHeight="1" x14ac:dyDescent="0.2">
      <c r="AI3751" s="198" t="s">
        <v>135</v>
      </c>
      <c r="AJ3751" s="156">
        <f>_xll.qlCalendarAdvance("TARGET",AJ3750,AI3751,"mf")</f>
        <v>62060</v>
      </c>
      <c r="AK3751" s="201">
        <f>_xll.xlShmInterpRateFwd(curveName,AJ3751,,,AJ3752)</f>
        <v>1.082807005191587E-2</v>
      </c>
    </row>
    <row r="3752" spans="35:37" ht="11.25" customHeight="1" x14ac:dyDescent="0.2">
      <c r="AI3752" s="198" t="s">
        <v>135</v>
      </c>
      <c r="AJ3752" s="156">
        <f>_xll.qlCalendarAdvance("TARGET",AJ3751,AI3752,"mf")</f>
        <v>62067</v>
      </c>
      <c r="AK3752" s="201">
        <f>_xll.xlShmInterpRateFwd(curveName,AJ3752,,,AJ3753)</f>
        <v>1.0830532985844705E-2</v>
      </c>
    </row>
    <row r="3753" spans="35:37" ht="11.25" customHeight="1" x14ac:dyDescent="0.2">
      <c r="AI3753" s="198" t="s">
        <v>135</v>
      </c>
      <c r="AJ3753" s="156">
        <f>_xll.qlCalendarAdvance("TARGET",AJ3752,AI3753,"mf")</f>
        <v>62074</v>
      </c>
      <c r="AK3753" s="201">
        <f>_xll.xlShmInterpRateFwd(curveName,AJ3753,,,AJ3754)</f>
        <v>1.0832989003856619E-2</v>
      </c>
    </row>
    <row r="3754" spans="35:37" ht="11.25" customHeight="1" x14ac:dyDescent="0.2">
      <c r="AI3754" s="198" t="s">
        <v>135</v>
      </c>
      <c r="AJ3754" s="156">
        <f>_xll.qlCalendarAdvance("TARGET",AJ3753,AI3754,"mf")</f>
        <v>62081</v>
      </c>
      <c r="AK3754" s="201">
        <f>_xll.xlShmInterpRateFwd(curveName,AJ3754,,,AJ3755)</f>
        <v>1.0835773495815776E-2</v>
      </c>
    </row>
    <row r="3755" spans="35:37" ht="11.25" customHeight="1" x14ac:dyDescent="0.2">
      <c r="AI3755" s="198" t="s">
        <v>135</v>
      </c>
      <c r="AJ3755" s="156">
        <f>_xll.qlCalendarAdvance("TARGET",AJ3754,AI3755,"mf")</f>
        <v>62089</v>
      </c>
      <c r="AK3755" s="201">
        <f>_xll.xlShmInterpRateFwd(curveName,AJ3755,,,AJ3756)</f>
        <v>1.0838228531596418E-2</v>
      </c>
    </row>
    <row r="3756" spans="35:37" ht="11.25" customHeight="1" x14ac:dyDescent="0.2">
      <c r="AI3756" s="198" t="s">
        <v>135</v>
      </c>
      <c r="AJ3756" s="156">
        <f>_xll.qlCalendarAdvance("TARGET",AJ3755,AI3756,"mf")</f>
        <v>62096</v>
      </c>
      <c r="AK3756" s="201">
        <f>_xll.xlShmInterpRateFwd(curveName,AJ3756,,,AJ3757)</f>
        <v>1.0840662702202139E-2</v>
      </c>
    </row>
    <row r="3757" spans="35:37" ht="11.25" customHeight="1" x14ac:dyDescent="0.2">
      <c r="AI3757" s="198" t="s">
        <v>135</v>
      </c>
      <c r="AJ3757" s="156">
        <f>_xll.qlCalendarAdvance("TARGET",AJ3756,AI3757,"mf")</f>
        <v>62103</v>
      </c>
      <c r="AK3757" s="201">
        <f>_xll.xlShmInterpRateFwd(curveName,AJ3757,,,AJ3758)</f>
        <v>1.0843089885798872E-2</v>
      </c>
    </row>
    <row r="3758" spans="35:37" ht="11.25" customHeight="1" x14ac:dyDescent="0.2">
      <c r="AI3758" s="198" t="s">
        <v>135</v>
      </c>
      <c r="AJ3758" s="156">
        <f>_xll.qlCalendarAdvance("TARGET",AJ3757,AI3758,"mf")</f>
        <v>62110</v>
      </c>
      <c r="AK3758" s="201">
        <f>_xll.xlShmInterpRateFwd(curveName,AJ3758,,,AJ3759)</f>
        <v>1.0845510065184119E-2</v>
      </c>
    </row>
    <row r="3759" spans="35:37" ht="11.25" customHeight="1" x14ac:dyDescent="0.2">
      <c r="AI3759" s="198" t="s">
        <v>135</v>
      </c>
      <c r="AJ3759" s="156">
        <f>_xll.qlCalendarAdvance("TARGET",AJ3758,AI3759,"mf")</f>
        <v>62117</v>
      </c>
      <c r="AK3759" s="201">
        <f>_xll.xlShmInterpRateFwd(curveName,AJ3759,,,AJ3760)</f>
        <v>1.0847923223230676E-2</v>
      </c>
    </row>
    <row r="3760" spans="35:37" ht="11.25" customHeight="1" x14ac:dyDescent="0.2">
      <c r="AI3760" s="198" t="s">
        <v>135</v>
      </c>
      <c r="AJ3760" s="156">
        <f>_xll.qlCalendarAdvance("TARGET",AJ3759,AI3760,"mf")</f>
        <v>62124</v>
      </c>
      <c r="AK3760" s="201">
        <f>_xll.xlShmInterpRateFwd(curveName,AJ3760,,,AJ3761)</f>
        <v>1.085032934273605E-2</v>
      </c>
    </row>
    <row r="3761" spans="35:37" ht="11.25" customHeight="1" x14ac:dyDescent="0.2">
      <c r="AI3761" s="198" t="s">
        <v>135</v>
      </c>
      <c r="AJ3761" s="156">
        <f>_xll.qlCalendarAdvance("TARGET",AJ3760,AI3761,"mf")</f>
        <v>62131</v>
      </c>
      <c r="AK3761" s="201">
        <f>_xll.xlShmInterpRateFwd(curveName,AJ3761,,,AJ3762)</f>
        <v>1.0852728406555654E-2</v>
      </c>
    </row>
    <row r="3762" spans="35:37" ht="11.25" customHeight="1" x14ac:dyDescent="0.2">
      <c r="AI3762" s="198" t="s">
        <v>135</v>
      </c>
      <c r="AJ3762" s="156">
        <f>_xll.qlCalendarAdvance("TARGET",AJ3761,AI3762,"mf")</f>
        <v>62138</v>
      </c>
      <c r="AK3762" s="201">
        <f>_xll.xlShmInterpRateFwd(curveName,AJ3762,,,AJ3763)</f>
        <v>1.0855120397492786E-2</v>
      </c>
    </row>
    <row r="3763" spans="35:37" ht="11.25" customHeight="1" x14ac:dyDescent="0.2">
      <c r="AI3763" s="198" t="s">
        <v>135</v>
      </c>
      <c r="AJ3763" s="156">
        <f>_xll.qlCalendarAdvance("TARGET",AJ3762,AI3763,"mf")</f>
        <v>62145</v>
      </c>
      <c r="AK3763" s="201">
        <f>_xll.xlShmInterpRateFwd(curveName,AJ3763,,,AJ3764)</f>
        <v>1.0857505298397074E-2</v>
      </c>
    </row>
    <row r="3764" spans="35:37" ht="11.25" customHeight="1" x14ac:dyDescent="0.2">
      <c r="AI3764" s="198" t="s">
        <v>135</v>
      </c>
      <c r="AJ3764" s="156">
        <f>_xll.qlCalendarAdvance("TARGET",AJ3763,AI3764,"mf")</f>
        <v>62152</v>
      </c>
      <c r="AK3764" s="201">
        <f>_xll.xlShmInterpRateFwd(curveName,AJ3764,,,AJ3765)</f>
        <v>1.0859883092100767E-2</v>
      </c>
    </row>
    <row r="3765" spans="35:37" ht="11.25" customHeight="1" x14ac:dyDescent="0.2">
      <c r="AI3765" s="198" t="s">
        <v>135</v>
      </c>
      <c r="AJ3765" s="156">
        <f>_xll.qlCalendarAdvance("TARGET",AJ3764,AI3765,"mf")</f>
        <v>62159</v>
      </c>
      <c r="AK3765" s="201">
        <f>_xll.xlShmInterpRateFwd(curveName,AJ3765,,,AJ3766)</f>
        <v>1.0862253761424532E-2</v>
      </c>
    </row>
    <row r="3766" spans="35:37" ht="11.25" customHeight="1" x14ac:dyDescent="0.2">
      <c r="AI3766" s="198" t="s">
        <v>135</v>
      </c>
      <c r="AJ3766" s="156">
        <f>_xll.qlCalendarAdvance("TARGET",AJ3765,AI3766,"mf")</f>
        <v>62166</v>
      </c>
      <c r="AK3766" s="201">
        <f>_xll.xlShmInterpRateFwd(curveName,AJ3766,,,AJ3767)</f>
        <v>1.0864617289194831E-2</v>
      </c>
    </row>
    <row r="3767" spans="35:37" ht="11.25" customHeight="1" x14ac:dyDescent="0.2">
      <c r="AI3767" s="198" t="s">
        <v>135</v>
      </c>
      <c r="AJ3767" s="156">
        <f>_xll.qlCalendarAdvance("TARGET",AJ3766,AI3767,"mf")</f>
        <v>62173</v>
      </c>
      <c r="AK3767" s="201">
        <f>_xll.xlShmInterpRateFwd(curveName,AJ3767,,,AJ3768)</f>
        <v>1.0866643912459962E-2</v>
      </c>
    </row>
    <row r="3768" spans="35:37" ht="11.25" customHeight="1" x14ac:dyDescent="0.2">
      <c r="AI3768" s="198" t="s">
        <v>135</v>
      </c>
      <c r="AJ3768" s="156">
        <f>_xll.qlCalendarAdvance("TARGET",AJ3767,AI3768,"mf")</f>
        <v>62179</v>
      </c>
      <c r="AK3768" s="201">
        <f>_xll.xlShmInterpRateFwd(curveName,AJ3768,,,AJ3769)</f>
        <v>1.0868987692376505E-2</v>
      </c>
    </row>
    <row r="3769" spans="35:37" ht="11.25" customHeight="1" x14ac:dyDescent="0.2">
      <c r="AI3769" s="198" t="s">
        <v>135</v>
      </c>
      <c r="AJ3769" s="156">
        <f>_xll.qlCalendarAdvance("TARGET",AJ3768,AI3769,"mf")</f>
        <v>62186</v>
      </c>
      <c r="AK3769" s="201">
        <f>_xll.xlShmInterpRateFwd(curveName,AJ3769,,,AJ3770)</f>
        <v>1.0871330721124344E-2</v>
      </c>
    </row>
    <row r="3770" spans="35:37" ht="11.25" customHeight="1" x14ac:dyDescent="0.2">
      <c r="AI3770" s="198" t="s">
        <v>135</v>
      </c>
      <c r="AJ3770" s="156">
        <f>_xll.qlCalendarAdvance("TARGET",AJ3769,AI3770,"mf")</f>
        <v>62193</v>
      </c>
      <c r="AK3770" s="201">
        <f>_xll.xlShmInterpRateFwd(curveName,AJ3770,,,AJ3771)</f>
        <v>1.0873666542097767E-2</v>
      </c>
    </row>
    <row r="3771" spans="35:37" ht="11.25" customHeight="1" x14ac:dyDescent="0.2">
      <c r="AI3771" s="198" t="s">
        <v>135</v>
      </c>
      <c r="AJ3771" s="156">
        <f>_xll.qlCalendarAdvance("TARGET",AJ3770,AI3771,"mf")</f>
        <v>62200</v>
      </c>
      <c r="AK3771" s="201">
        <f>_xll.xlShmInterpRateFwd(curveName,AJ3771,,,AJ3772)</f>
        <v>1.0875995138117439E-2</v>
      </c>
    </row>
    <row r="3772" spans="35:37" ht="11.25" customHeight="1" x14ac:dyDescent="0.2">
      <c r="AI3772" s="198" t="s">
        <v>135</v>
      </c>
      <c r="AJ3772" s="156">
        <f>_xll.qlCalendarAdvance("TARGET",AJ3771,AI3772,"mf")</f>
        <v>62207</v>
      </c>
      <c r="AK3772" s="201">
        <f>_xll.xlShmInterpRateFwd(curveName,AJ3772,,,AJ3773)</f>
        <v>1.0878644034641498E-2</v>
      </c>
    </row>
    <row r="3773" spans="35:37" ht="11.25" customHeight="1" x14ac:dyDescent="0.2">
      <c r="AI3773" s="198" t="s">
        <v>135</v>
      </c>
      <c r="AJ3773" s="156">
        <f>_xll.qlCalendarAdvance("TARGET",AJ3772,AI3773,"mf")</f>
        <v>62215</v>
      </c>
      <c r="AK3773" s="201">
        <f>_xll.xlShmInterpRateFwd(curveName,AJ3773,,,AJ3774)</f>
        <v>1.0880960578004565E-2</v>
      </c>
    </row>
    <row r="3774" spans="35:37" ht="11.25" customHeight="1" x14ac:dyDescent="0.2">
      <c r="AI3774" s="198" t="s">
        <v>135</v>
      </c>
      <c r="AJ3774" s="156">
        <f>_xll.qlCalendarAdvance("TARGET",AJ3773,AI3774,"mf")</f>
        <v>62222</v>
      </c>
      <c r="AK3774" s="201">
        <f>_xll.xlShmInterpRateFwd(curveName,AJ3774,,,AJ3775)</f>
        <v>1.0883266355279137E-2</v>
      </c>
    </row>
    <row r="3775" spans="35:37" ht="11.25" customHeight="1" x14ac:dyDescent="0.2">
      <c r="AI3775" s="198" t="s">
        <v>135</v>
      </c>
      <c r="AJ3775" s="156">
        <f>_xll.qlCalendarAdvance("TARGET",AJ3774,AI3775,"mf")</f>
        <v>62229</v>
      </c>
      <c r="AK3775" s="201">
        <f>_xll.xlShmInterpRateFwd(curveName,AJ3775,,,AJ3776)</f>
        <v>1.08855648364789E-2</v>
      </c>
    </row>
    <row r="3776" spans="35:37" ht="11.25" customHeight="1" x14ac:dyDescent="0.2">
      <c r="AI3776" s="198" t="s">
        <v>135</v>
      </c>
      <c r="AJ3776" s="156">
        <f>_xll.qlCalendarAdvance("TARGET",AJ3775,AI3776,"mf")</f>
        <v>62236</v>
      </c>
      <c r="AK3776" s="201">
        <f>_xll.xlShmInterpRateFwd(curveName,AJ3776,,,AJ3777)</f>
        <v>1.0887856004441896E-2</v>
      </c>
    </row>
    <row r="3777" spans="35:37" ht="11.25" customHeight="1" x14ac:dyDescent="0.2">
      <c r="AI3777" s="198" t="s">
        <v>135</v>
      </c>
      <c r="AJ3777" s="156">
        <f>_xll.qlCalendarAdvance("TARGET",AJ3776,AI3777,"mf")</f>
        <v>62243</v>
      </c>
      <c r="AK3777" s="201">
        <f>_xll.xlShmInterpRateFwd(curveName,AJ3777,,,AJ3778)</f>
        <v>1.0890139841965621E-2</v>
      </c>
    </row>
    <row r="3778" spans="35:37" ht="11.25" customHeight="1" x14ac:dyDescent="0.2">
      <c r="AI3778" s="198" t="s">
        <v>135</v>
      </c>
      <c r="AJ3778" s="156">
        <f>_xll.qlCalendarAdvance("TARGET",AJ3777,AI3778,"mf")</f>
        <v>62250</v>
      </c>
      <c r="AK3778" s="201">
        <f>_xll.xlShmInterpRateFwd(curveName,AJ3778,,,AJ3779)</f>
        <v>1.089241633192866E-2</v>
      </c>
    </row>
    <row r="3779" spans="35:37" ht="11.25" customHeight="1" x14ac:dyDescent="0.2">
      <c r="AI3779" s="198" t="s">
        <v>135</v>
      </c>
      <c r="AJ3779" s="156">
        <f>_xll.qlCalendarAdvance("TARGET",AJ3778,AI3779,"mf")</f>
        <v>62257</v>
      </c>
      <c r="AK3779" s="201">
        <f>_xll.xlShmInterpRateFwd(curveName,AJ3779,,,AJ3780)</f>
        <v>1.0894685457116929E-2</v>
      </c>
    </row>
    <row r="3780" spans="35:37" ht="11.25" customHeight="1" x14ac:dyDescent="0.2">
      <c r="AI3780" s="198" t="s">
        <v>135</v>
      </c>
      <c r="AJ3780" s="156">
        <f>_xll.qlCalendarAdvance("TARGET",AJ3779,AI3780,"mf")</f>
        <v>62264</v>
      </c>
      <c r="AK3780" s="201">
        <f>_xll.xlShmInterpRateFwd(curveName,AJ3780,,,AJ3781)</f>
        <v>1.0896947200385842E-2</v>
      </c>
    </row>
    <row r="3781" spans="35:37" ht="11.25" customHeight="1" x14ac:dyDescent="0.2">
      <c r="AI3781" s="198" t="s">
        <v>135</v>
      </c>
      <c r="AJ3781" s="156">
        <f>_xll.qlCalendarAdvance("TARGET",AJ3780,AI3781,"mf")</f>
        <v>62271</v>
      </c>
      <c r="AK3781" s="201">
        <f>_xll.xlShmInterpRateFwd(curveName,AJ3781,,,AJ3782)</f>
        <v>1.0899201544561856E-2</v>
      </c>
    </row>
    <row r="3782" spans="35:37" ht="11.25" customHeight="1" x14ac:dyDescent="0.2">
      <c r="AI3782" s="198" t="s">
        <v>135</v>
      </c>
      <c r="AJ3782" s="156">
        <f>_xll.qlCalendarAdvance("TARGET",AJ3781,AI3782,"mf")</f>
        <v>62278</v>
      </c>
      <c r="AK3782" s="201">
        <f>_xll.xlShmInterpRateFwd(curveName,AJ3782,,,AJ3783)</f>
        <v>1.0901448472454061E-2</v>
      </c>
    </row>
    <row r="3783" spans="35:37" ht="11.25" customHeight="1" x14ac:dyDescent="0.2">
      <c r="AI3783" s="198" t="s">
        <v>135</v>
      </c>
      <c r="AJ3783" s="156">
        <f>_xll.qlCalendarAdvance("TARGET",AJ3782,AI3783,"mf")</f>
        <v>62285</v>
      </c>
      <c r="AK3783" s="201">
        <f>_xll.xlShmInterpRateFwd(curveName,AJ3783,,,AJ3784)</f>
        <v>1.0903687966946825E-2</v>
      </c>
    </row>
    <row r="3784" spans="35:37" ht="11.25" customHeight="1" x14ac:dyDescent="0.2">
      <c r="AI3784" s="198" t="s">
        <v>135</v>
      </c>
      <c r="AJ3784" s="156">
        <f>_xll.qlCalendarAdvance("TARGET",AJ3783,AI3784,"mf")</f>
        <v>62292</v>
      </c>
      <c r="AK3784" s="201">
        <f>_xll.xlShmInterpRateFwd(curveName,AJ3784,,,AJ3785)</f>
        <v>1.0905920010797113E-2</v>
      </c>
    </row>
    <row r="3785" spans="35:37" ht="11.25" customHeight="1" x14ac:dyDescent="0.2">
      <c r="AI3785" s="198" t="s">
        <v>135</v>
      </c>
      <c r="AJ3785" s="156">
        <f>_xll.qlCalendarAdvance("TARGET",AJ3784,AI3785,"mf")</f>
        <v>62299</v>
      </c>
      <c r="AK3785" s="201">
        <f>_xll.xlShmInterpRateFwd(curveName,AJ3785,,,AJ3786)</f>
        <v>1.0908144586883509E-2</v>
      </c>
    </row>
    <row r="3786" spans="35:37" ht="11.25" customHeight="1" x14ac:dyDescent="0.2">
      <c r="AI3786" s="198" t="s">
        <v>135</v>
      </c>
      <c r="AJ3786" s="156">
        <f>_xll.qlCalendarAdvance("TARGET",AJ3785,AI3786,"mf")</f>
        <v>62306</v>
      </c>
      <c r="AK3786" s="201">
        <f>_xll.xlShmInterpRateFwd(curveName,AJ3786,,,AJ3787)</f>
        <v>1.0910361678044052E-2</v>
      </c>
    </row>
    <row r="3787" spans="35:37" ht="11.25" customHeight="1" x14ac:dyDescent="0.2">
      <c r="AI3787" s="198" t="s">
        <v>135</v>
      </c>
      <c r="AJ3787" s="156">
        <f>_xll.qlCalendarAdvance("TARGET",AJ3786,AI3787,"mf")</f>
        <v>62313</v>
      </c>
      <c r="AK3787" s="201">
        <f>_xll.xlShmInterpRateFwd(curveName,AJ3787,,,AJ3788)</f>
        <v>1.0912571267070459E-2</v>
      </c>
    </row>
    <row r="3788" spans="35:37" ht="11.25" customHeight="1" x14ac:dyDescent="0.2">
      <c r="AI3788" s="198" t="s">
        <v>135</v>
      </c>
      <c r="AJ3788" s="156">
        <f>_xll.qlCalendarAdvance("TARGET",AJ3787,AI3788,"mf")</f>
        <v>62320</v>
      </c>
      <c r="AK3788" s="201">
        <f>_xll.xlShmInterpRateFwd(curveName,AJ3788,,,AJ3789)</f>
        <v>1.0914773336800772E-2</v>
      </c>
    </row>
    <row r="3789" spans="35:37" ht="11.25" customHeight="1" x14ac:dyDescent="0.2">
      <c r="AI3789" s="198" t="s">
        <v>135</v>
      </c>
      <c r="AJ3789" s="156">
        <f>_xll.qlCalendarAdvance("TARGET",AJ3788,AI3789,"mf")</f>
        <v>62327</v>
      </c>
      <c r="AK3789" s="201">
        <f>_xll.xlShmInterpRateFwd(curveName,AJ3789,,,AJ3790)</f>
        <v>1.0916967870107786E-2</v>
      </c>
    </row>
    <row r="3790" spans="35:37" ht="11.25" customHeight="1" x14ac:dyDescent="0.2">
      <c r="AI3790" s="198" t="s">
        <v>135</v>
      </c>
      <c r="AJ3790" s="156">
        <f>_xll.qlCalendarAdvance("TARGET",AJ3789,AI3790,"mf")</f>
        <v>62334</v>
      </c>
      <c r="AK3790" s="201">
        <f>_xll.xlShmInterpRateFwd(curveName,AJ3790,,,AJ3791)</f>
        <v>1.0919154849765843E-2</v>
      </c>
    </row>
    <row r="3791" spans="35:37" ht="11.25" customHeight="1" x14ac:dyDescent="0.2">
      <c r="AI3791" s="198" t="s">
        <v>135</v>
      </c>
      <c r="AJ3791" s="156">
        <f>_xll.qlCalendarAdvance("TARGET",AJ3790,AI3791,"mf")</f>
        <v>62341</v>
      </c>
      <c r="AK3791" s="201">
        <f>_xll.xlShmInterpRateFwd(curveName,AJ3791,,,AJ3792)</f>
        <v>1.0921334258636152E-2</v>
      </c>
    </row>
    <row r="3792" spans="35:37" ht="11.25" customHeight="1" x14ac:dyDescent="0.2">
      <c r="AI3792" s="198" t="s">
        <v>135</v>
      </c>
      <c r="AJ3792" s="156">
        <f>_xll.qlCalendarAdvance("TARGET",AJ3791,AI3792,"mf")</f>
        <v>62348</v>
      </c>
      <c r="AK3792" s="201">
        <f>_xll.xlShmInterpRateFwd(curveName,AJ3792,,,AJ3793)</f>
        <v>1.09235060795336E-2</v>
      </c>
    </row>
    <row r="3793" spans="35:37" ht="11.25" customHeight="1" x14ac:dyDescent="0.2">
      <c r="AI3793" s="198" t="s">
        <v>135</v>
      </c>
      <c r="AJ3793" s="156">
        <f>_xll.qlCalendarAdvance("TARGET",AJ3792,AI3793,"mf")</f>
        <v>62355</v>
      </c>
      <c r="AK3793" s="201">
        <f>_xll.xlShmInterpRateFwd(curveName,AJ3793,,,AJ3794)</f>
        <v>1.0925670295313605E-2</v>
      </c>
    </row>
    <row r="3794" spans="35:37" ht="11.25" customHeight="1" x14ac:dyDescent="0.2">
      <c r="AI3794" s="198" t="s">
        <v>135</v>
      </c>
      <c r="AJ3794" s="156">
        <f>_xll.qlCalendarAdvance("TARGET",AJ3793,AI3794,"mf")</f>
        <v>62362</v>
      </c>
      <c r="AK3794" s="201">
        <f>_xll.xlShmInterpRateFwd(curveName,AJ3794,,,AJ3795)</f>
        <v>1.092782688877368E-2</v>
      </c>
    </row>
    <row r="3795" spans="35:37" ht="11.25" customHeight="1" x14ac:dyDescent="0.2">
      <c r="AI3795" s="198" t="s">
        <v>135</v>
      </c>
      <c r="AJ3795" s="156">
        <f>_xll.qlCalendarAdvance("TARGET",AJ3794,AI3795,"mf")</f>
        <v>62369</v>
      </c>
      <c r="AK3795" s="201">
        <f>_xll.xlShmInterpRateFwd(curveName,AJ3795,,,AJ3796)</f>
        <v>1.092997584277504E-2</v>
      </c>
    </row>
    <row r="3796" spans="35:37" ht="11.25" customHeight="1" x14ac:dyDescent="0.2">
      <c r="AI3796" s="198" t="s">
        <v>135</v>
      </c>
      <c r="AJ3796" s="156">
        <f>_xll.qlCalendarAdvance("TARGET",AJ3795,AI3796,"mf")</f>
        <v>62376</v>
      </c>
      <c r="AK3796" s="201">
        <f>_xll.xlShmInterpRateFwd(curveName,AJ3796,,,AJ3797)</f>
        <v>1.0932117140109403E-2</v>
      </c>
    </row>
    <row r="3797" spans="35:37" ht="11.25" customHeight="1" x14ac:dyDescent="0.2">
      <c r="AI3797" s="198" t="s">
        <v>135</v>
      </c>
      <c r="AJ3797" s="156">
        <f>_xll.qlCalendarAdvance("TARGET",AJ3796,AI3797,"mf")</f>
        <v>62383</v>
      </c>
      <c r="AK3797" s="201">
        <f>_xll.xlShmInterpRateFwd(curveName,AJ3797,,,AJ3798)</f>
        <v>1.0934250763649577E-2</v>
      </c>
    </row>
    <row r="3798" spans="35:37" ht="11.25" customHeight="1" x14ac:dyDescent="0.2">
      <c r="AI3798" s="198" t="s">
        <v>135</v>
      </c>
      <c r="AJ3798" s="156">
        <f>_xll.qlCalendarAdvance("TARGET",AJ3797,AI3798,"mf")</f>
        <v>62390</v>
      </c>
      <c r="AK3798" s="201">
        <f>_xll.xlShmInterpRateFwd(curveName,AJ3798,,,AJ3799)</f>
        <v>1.0936376696193068E-2</v>
      </c>
    </row>
    <row r="3799" spans="35:37" ht="11.25" customHeight="1" x14ac:dyDescent="0.2">
      <c r="AI3799" s="198" t="s">
        <v>135</v>
      </c>
      <c r="AJ3799" s="156">
        <f>_xll.qlCalendarAdvance("TARGET",AJ3798,AI3799,"mf")</f>
        <v>62397</v>
      </c>
      <c r="AK3799" s="201">
        <f>_xll.xlShmInterpRateFwd(curveName,AJ3799,,,AJ3800)</f>
        <v>1.093849492059531E-2</v>
      </c>
    </row>
    <row r="3800" spans="35:37" ht="11.25" customHeight="1" x14ac:dyDescent="0.2">
      <c r="AI3800" s="198" t="s">
        <v>135</v>
      </c>
      <c r="AJ3800" s="156">
        <f>_xll.qlCalendarAdvance("TARGET",AJ3799,AI3800,"mf")</f>
        <v>62404</v>
      </c>
      <c r="AK3800" s="201">
        <f>_xll.xlShmInterpRateFwd(curveName,AJ3800,,,AJ3801)</f>
        <v>1.0940605419671194E-2</v>
      </c>
    </row>
    <row r="3801" spans="35:37" ht="11.25" customHeight="1" x14ac:dyDescent="0.2">
      <c r="AI3801" s="198" t="s">
        <v>135</v>
      </c>
      <c r="AJ3801" s="156">
        <f>_xll.qlCalendarAdvance("TARGET",AJ3800,AI3801,"mf")</f>
        <v>62411</v>
      </c>
      <c r="AK3801" s="201">
        <f>_xll.xlShmInterpRateFwd(curveName,AJ3801,,,AJ3802)</f>
        <v>1.0942708176247193E-2</v>
      </c>
    </row>
    <row r="3802" spans="35:37" ht="11.25" customHeight="1" x14ac:dyDescent="0.2">
      <c r="AI3802" s="198" t="s">
        <v>135</v>
      </c>
      <c r="AJ3802" s="156">
        <f>_xll.qlCalendarAdvance("TARGET",AJ3801,AI3802,"mf")</f>
        <v>62418</v>
      </c>
      <c r="AK3802" s="201">
        <f>_xll.xlShmInterpRateFwd(curveName,AJ3802,,,AJ3803)</f>
        <v>1.0944803173161365E-2</v>
      </c>
    </row>
    <row r="3803" spans="35:37" ht="11.25" customHeight="1" x14ac:dyDescent="0.2">
      <c r="AI3803" s="198" t="s">
        <v>135</v>
      </c>
      <c r="AJ3803" s="156">
        <f>_xll.qlCalendarAdvance("TARGET",AJ3802,AI3803,"mf")</f>
        <v>62425</v>
      </c>
      <c r="AK3803" s="201">
        <f>_xll.xlShmInterpRateFwd(curveName,AJ3803,,,AJ3804)</f>
        <v>1.0946890393245982E-2</v>
      </c>
    </row>
    <row r="3804" spans="35:37" ht="11.25" customHeight="1" x14ac:dyDescent="0.2">
      <c r="AI3804" s="198" t="s">
        <v>135</v>
      </c>
      <c r="AJ3804" s="156">
        <f>_xll.qlCalendarAdvance("TARGET",AJ3803,AI3804,"mf")</f>
        <v>62432</v>
      </c>
      <c r="AK3804" s="201">
        <f>_xll.xlShmInterpRateFwd(curveName,AJ3804,,,AJ3805)</f>
        <v>1.094896981932752E-2</v>
      </c>
    </row>
    <row r="3805" spans="35:37" ht="11.25" customHeight="1" x14ac:dyDescent="0.2">
      <c r="AI3805" s="198" t="s">
        <v>135</v>
      </c>
      <c r="AJ3805" s="156">
        <f>_xll.qlCalendarAdvance("TARGET",AJ3804,AI3805,"mf")</f>
        <v>62439</v>
      </c>
      <c r="AK3805" s="201">
        <f>_xll.xlShmInterpRateFwd(curveName,AJ3805,,,AJ3806)</f>
        <v>1.095104143422667E-2</v>
      </c>
    </row>
    <row r="3806" spans="35:37" ht="11.25" customHeight="1" x14ac:dyDescent="0.2">
      <c r="AI3806" s="198" t="s">
        <v>135</v>
      </c>
      <c r="AJ3806" s="156">
        <f>_xll.qlCalendarAdvance("TARGET",AJ3805,AI3806,"mf")</f>
        <v>62446</v>
      </c>
      <c r="AK3806" s="201">
        <f>_xll.xlShmInterpRateFwd(curveName,AJ3806,,,AJ3807)</f>
        <v>1.0954039149701467E-2</v>
      </c>
    </row>
    <row r="3807" spans="35:37" ht="11.25" customHeight="1" x14ac:dyDescent="0.2">
      <c r="AI3807" s="198" t="s">
        <v>135</v>
      </c>
      <c r="AJ3807" s="156">
        <f>_xll.qlCalendarAdvance("TARGET",AJ3806,AI3807,"mf")</f>
        <v>62456</v>
      </c>
      <c r="AK3807" s="201">
        <f>_xll.xlShmInterpRateFwd(curveName,AJ3807,,,AJ3808)</f>
        <v>1.095603987349136E-2</v>
      </c>
    </row>
    <row r="3808" spans="35:37" ht="11.25" customHeight="1" x14ac:dyDescent="0.2">
      <c r="AI3808" s="198" t="s">
        <v>135</v>
      </c>
      <c r="AJ3808" s="156">
        <f>_xll.qlCalendarAdvance("TARGET",AJ3807,AI3808,"mf")</f>
        <v>62463</v>
      </c>
      <c r="AK3808" s="201">
        <f>_xll.xlShmInterpRateFwd(curveName,AJ3808,,,AJ3809)</f>
        <v>1.0958084576884358E-2</v>
      </c>
    </row>
    <row r="3809" spans="35:37" ht="11.25" customHeight="1" x14ac:dyDescent="0.2">
      <c r="AI3809" s="198" t="s">
        <v>135</v>
      </c>
      <c r="AJ3809" s="156">
        <f>_xll.qlCalendarAdvance("TARGET",AJ3808,AI3809,"mf")</f>
        <v>62470</v>
      </c>
      <c r="AK3809" s="201">
        <f>_xll.xlShmInterpRateFwd(curveName,AJ3809,,,AJ3810)</f>
        <v>1.0960121393056547E-2</v>
      </c>
    </row>
    <row r="3810" spans="35:37" ht="11.25" customHeight="1" x14ac:dyDescent="0.2">
      <c r="AI3810" s="198" t="s">
        <v>135</v>
      </c>
      <c r="AJ3810" s="156">
        <f>_xll.qlCalendarAdvance("TARGET",AJ3809,AI3810,"mf")</f>
        <v>62477</v>
      </c>
      <c r="AK3810" s="201">
        <f>_xll.xlShmInterpRateFwd(curveName,AJ3810,,,AJ3811)</f>
        <v>1.0962150304857584E-2</v>
      </c>
    </row>
    <row r="3811" spans="35:37" ht="11.25" customHeight="1" x14ac:dyDescent="0.2">
      <c r="AI3811" s="198" t="s">
        <v>135</v>
      </c>
      <c r="AJ3811" s="156">
        <f>_xll.qlCalendarAdvance("TARGET",AJ3810,AI3811,"mf")</f>
        <v>62484</v>
      </c>
      <c r="AK3811" s="201">
        <f>_xll.xlShmInterpRateFwd(curveName,AJ3811,,,AJ3812)</f>
        <v>1.096417129510238E-2</v>
      </c>
    </row>
    <row r="3812" spans="35:37" ht="11.25" customHeight="1" x14ac:dyDescent="0.2">
      <c r="AI3812" s="198" t="s">
        <v>135</v>
      </c>
      <c r="AJ3812" s="156">
        <f>_xll.qlCalendarAdvance("TARGET",AJ3811,AI3812,"mf")</f>
        <v>62491</v>
      </c>
      <c r="AK3812" s="201">
        <f>_xll.xlShmInterpRateFwd(curveName,AJ3812,,,AJ3813)</f>
        <v>1.0966184346640586E-2</v>
      </c>
    </row>
    <row r="3813" spans="35:37" ht="11.25" customHeight="1" x14ac:dyDescent="0.2">
      <c r="AI3813" s="198" t="s">
        <v>135</v>
      </c>
      <c r="AJ3813" s="156">
        <f>_xll.qlCalendarAdvance("TARGET",AJ3812,AI3813,"mf")</f>
        <v>62498</v>
      </c>
      <c r="AK3813" s="201">
        <f>_xll.xlShmInterpRateFwd(curveName,AJ3813,,,AJ3814)</f>
        <v>1.0968189442258167E-2</v>
      </c>
    </row>
    <row r="3814" spans="35:37" ht="11.25" customHeight="1" x14ac:dyDescent="0.2">
      <c r="AI3814" s="198" t="s">
        <v>135</v>
      </c>
      <c r="AJ3814" s="156">
        <f>_xll.qlCalendarAdvance("TARGET",AJ3813,AI3814,"mf")</f>
        <v>62505</v>
      </c>
      <c r="AK3814" s="201">
        <f>_xll.xlShmInterpRateFwd(curveName,AJ3814,,,AJ3815)</f>
        <v>1.0970186564839527E-2</v>
      </c>
    </row>
    <row r="3815" spans="35:37" ht="11.25" customHeight="1" x14ac:dyDescent="0.2">
      <c r="AI3815" s="198" t="s">
        <v>135</v>
      </c>
      <c r="AJ3815" s="156">
        <f>_xll.qlCalendarAdvance("TARGET",AJ3814,AI3815,"mf")</f>
        <v>62512</v>
      </c>
      <c r="AK3815" s="201">
        <f>_xll.xlShmInterpRateFwd(curveName,AJ3815,,,AJ3816)</f>
        <v>1.0972175697182212E-2</v>
      </c>
    </row>
    <row r="3816" spans="35:37" ht="11.25" customHeight="1" x14ac:dyDescent="0.2">
      <c r="AI3816" s="198" t="s">
        <v>135</v>
      </c>
      <c r="AJ3816" s="156">
        <f>_xll.qlCalendarAdvance("TARGET",AJ3815,AI3816,"mf")</f>
        <v>62519</v>
      </c>
      <c r="AK3816" s="201">
        <f>_xll.xlShmInterpRateFwd(curveName,AJ3816,,,AJ3817)</f>
        <v>1.0974156822130099E-2</v>
      </c>
    </row>
    <row r="3817" spans="35:37" ht="11.25" customHeight="1" x14ac:dyDescent="0.2">
      <c r="AI3817" s="198" t="s">
        <v>135</v>
      </c>
      <c r="AJ3817" s="156">
        <f>_xll.qlCalendarAdvance("TARGET",AJ3816,AI3817,"mf")</f>
        <v>62526</v>
      </c>
      <c r="AK3817" s="201">
        <f>_xll.xlShmInterpRateFwd(curveName,AJ3817,,,AJ3818)</f>
        <v>1.0976129922503896E-2</v>
      </c>
    </row>
    <row r="3818" spans="35:37" ht="11.25" customHeight="1" x14ac:dyDescent="0.2">
      <c r="AI3818" s="198" t="s">
        <v>135</v>
      </c>
      <c r="AJ3818" s="156">
        <f>_xll.qlCalendarAdvance("TARGET",AJ3817,AI3818,"mf")</f>
        <v>62533</v>
      </c>
      <c r="AK3818" s="201">
        <f>_xll.xlShmInterpRateFwd(curveName,AJ3818,,,AJ3819)</f>
        <v>1.0978094981135901E-2</v>
      </c>
    </row>
    <row r="3819" spans="35:37" ht="11.25" customHeight="1" x14ac:dyDescent="0.2">
      <c r="AI3819" s="198" t="s">
        <v>135</v>
      </c>
      <c r="AJ3819" s="156">
        <f>_xll.qlCalendarAdvance("TARGET",AJ3818,AI3819,"mf")</f>
        <v>62540</v>
      </c>
      <c r="AK3819" s="201">
        <f>_xll.xlShmInterpRateFwd(curveName,AJ3819,,,AJ3820)</f>
        <v>1.0980051980864207E-2</v>
      </c>
    </row>
    <row r="3820" spans="35:37" ht="11.25" customHeight="1" x14ac:dyDescent="0.2">
      <c r="AI3820" s="198" t="s">
        <v>135</v>
      </c>
      <c r="AJ3820" s="156">
        <f>_xll.qlCalendarAdvance("TARGET",AJ3819,AI3820,"mf")</f>
        <v>62547</v>
      </c>
      <c r="AK3820" s="201">
        <f>_xll.xlShmInterpRateFwd(curveName,AJ3820,,,AJ3821)</f>
        <v>1.0982000904509528E-2</v>
      </c>
    </row>
    <row r="3821" spans="35:37" ht="11.25" customHeight="1" x14ac:dyDescent="0.2">
      <c r="AI3821" s="198" t="s">
        <v>135</v>
      </c>
      <c r="AJ3821" s="156">
        <f>_xll.qlCalendarAdvance("TARGET",AJ3820,AI3821,"mf")</f>
        <v>62554</v>
      </c>
      <c r="AK3821" s="201">
        <f>_xll.xlShmInterpRateFwd(curveName,AJ3821,,,AJ3822)</f>
        <v>1.0983941734904175E-2</v>
      </c>
    </row>
    <row r="3822" spans="35:37" ht="11.25" customHeight="1" x14ac:dyDescent="0.2">
      <c r="AI3822" s="198" t="s">
        <v>135</v>
      </c>
      <c r="AJ3822" s="156">
        <f>_xll.qlCalendarAdvance("TARGET",AJ3821,AI3822,"mf")</f>
        <v>62561</v>
      </c>
      <c r="AK3822" s="201">
        <f>_xll.xlShmInterpRateFwd(curveName,AJ3822,,,AJ3823)</f>
        <v>1.0986177414006912E-2</v>
      </c>
    </row>
    <row r="3823" spans="35:37" ht="11.25" customHeight="1" x14ac:dyDescent="0.2">
      <c r="AI3823" s="198" t="s">
        <v>135</v>
      </c>
      <c r="AJ3823" s="156">
        <f>_xll.qlCalendarAdvance("TARGET",AJ3822,AI3823,"mf")</f>
        <v>62569</v>
      </c>
      <c r="AK3823" s="201">
        <f>_xll.xlShmInterpRateFwd(curveName,AJ3823,,,AJ3824)</f>
        <v>1.0988073324555869E-2</v>
      </c>
    </row>
    <row r="3824" spans="35:37" ht="11.25" customHeight="1" x14ac:dyDescent="0.2">
      <c r="AI3824" s="198" t="s">
        <v>135</v>
      </c>
      <c r="AJ3824" s="156">
        <f>_xll.qlCalendarAdvance("TARGET",AJ3823,AI3824,"mf")</f>
        <v>62576</v>
      </c>
      <c r="AK3824" s="201">
        <f>_xll.xlShmInterpRateFwd(curveName,AJ3824,,,AJ3825)</f>
        <v>1.0989988607254402E-2</v>
      </c>
    </row>
    <row r="3825" spans="35:37" ht="11.25" customHeight="1" x14ac:dyDescent="0.2">
      <c r="AI3825" s="198" t="s">
        <v>135</v>
      </c>
      <c r="AJ3825" s="156">
        <f>_xll.qlCalendarAdvance("TARGET",AJ3824,AI3825,"mf")</f>
        <v>62583</v>
      </c>
      <c r="AK3825" s="201">
        <f>_xll.xlShmInterpRateFwd(curveName,AJ3825,,,AJ3826)</f>
        <v>1.0991895725552495E-2</v>
      </c>
    </row>
    <row r="3826" spans="35:37" ht="11.25" customHeight="1" x14ac:dyDescent="0.2">
      <c r="AI3826" s="198" t="s">
        <v>135</v>
      </c>
      <c r="AJ3826" s="156">
        <f>_xll.qlCalendarAdvance("TARGET",AJ3825,AI3826,"mf")</f>
        <v>62590</v>
      </c>
      <c r="AK3826" s="201">
        <f>_xll.xlShmInterpRateFwd(curveName,AJ3826,,,AJ3827)</f>
        <v>1.0993794662323007E-2</v>
      </c>
    </row>
    <row r="3827" spans="35:37" ht="11.25" customHeight="1" x14ac:dyDescent="0.2">
      <c r="AI3827" s="198" t="s">
        <v>135</v>
      </c>
      <c r="AJ3827" s="156">
        <f>_xll.qlCalendarAdvance("TARGET",AJ3826,AI3827,"mf")</f>
        <v>62597</v>
      </c>
      <c r="AK3827" s="201">
        <f>_xll.xlShmInterpRateFwd(curveName,AJ3827,,,AJ3828)</f>
        <v>1.0995685400346135E-2</v>
      </c>
    </row>
    <row r="3828" spans="35:37" ht="11.25" customHeight="1" x14ac:dyDescent="0.2">
      <c r="AI3828" s="198" t="s">
        <v>135</v>
      </c>
      <c r="AJ3828" s="156">
        <f>_xll.qlCalendarAdvance("TARGET",AJ3827,AI3828,"mf")</f>
        <v>62604</v>
      </c>
      <c r="AK3828" s="201">
        <f>_xll.xlShmInterpRateFwd(curveName,AJ3828,,,AJ3829)</f>
        <v>1.099756792249474E-2</v>
      </c>
    </row>
    <row r="3829" spans="35:37" ht="11.25" customHeight="1" x14ac:dyDescent="0.2">
      <c r="AI3829" s="198" t="s">
        <v>135</v>
      </c>
      <c r="AJ3829" s="156">
        <f>_xll.qlCalendarAdvance("TARGET",AJ3828,AI3829,"mf")</f>
        <v>62611</v>
      </c>
      <c r="AK3829" s="201">
        <f>_xll.xlShmInterpRateFwd(curveName,AJ3829,,,AJ3830)</f>
        <v>1.0999442211572192E-2</v>
      </c>
    </row>
    <row r="3830" spans="35:37" ht="11.25" customHeight="1" x14ac:dyDescent="0.2">
      <c r="AI3830" s="198" t="s">
        <v>135</v>
      </c>
      <c r="AJ3830" s="156">
        <f>_xll.qlCalendarAdvance("TARGET",AJ3829,AI3830,"mf")</f>
        <v>62618</v>
      </c>
      <c r="AK3830" s="201">
        <f>_xll.xlShmInterpRateFwd(curveName,AJ3830,,,AJ3831)</f>
        <v>1.1001308250428193E-2</v>
      </c>
    </row>
    <row r="3831" spans="35:37" ht="11.25" customHeight="1" x14ac:dyDescent="0.2">
      <c r="AI3831" s="198" t="s">
        <v>135</v>
      </c>
      <c r="AJ3831" s="156">
        <f>_xll.qlCalendarAdvance("TARGET",AJ3830,AI3831,"mf")</f>
        <v>62625</v>
      </c>
      <c r="AK3831" s="201">
        <f>_xll.xlShmInterpRateFwd(curveName,AJ3831,,,AJ3832)</f>
        <v>1.1003166021877699E-2</v>
      </c>
    </row>
    <row r="3832" spans="35:37" ht="11.25" customHeight="1" x14ac:dyDescent="0.2">
      <c r="AI3832" s="198" t="s">
        <v>135</v>
      </c>
      <c r="AJ3832" s="156">
        <f>_xll.qlCalendarAdvance("TARGET",AJ3831,AI3832,"mf")</f>
        <v>62632</v>
      </c>
      <c r="AK3832" s="201">
        <f>_xll.xlShmInterpRateFwd(curveName,AJ3832,,,AJ3833)</f>
        <v>1.1005015508758835E-2</v>
      </c>
    </row>
    <row r="3833" spans="35:37" ht="11.25" customHeight="1" x14ac:dyDescent="0.2">
      <c r="AI3833" s="198" t="s">
        <v>135</v>
      </c>
      <c r="AJ3833" s="156">
        <f>_xll.qlCalendarAdvance("TARGET",AJ3832,AI3833,"mf")</f>
        <v>62639</v>
      </c>
      <c r="AK3833" s="201">
        <f>_xll.xlShmInterpRateFwd(curveName,AJ3833,,,AJ3834)</f>
        <v>1.100685669390394E-2</v>
      </c>
    </row>
    <row r="3834" spans="35:37" ht="11.25" customHeight="1" x14ac:dyDescent="0.2">
      <c r="AI3834" s="198" t="s">
        <v>135</v>
      </c>
      <c r="AJ3834" s="156">
        <f>_xll.qlCalendarAdvance("TARGET",AJ3833,AI3834,"mf")</f>
        <v>62646</v>
      </c>
      <c r="AK3834" s="201">
        <f>_xll.xlShmInterpRateFwd(curveName,AJ3834,,,AJ3835)</f>
        <v>1.1008689560116395E-2</v>
      </c>
    </row>
    <row r="3835" spans="35:37" ht="11.25" customHeight="1" x14ac:dyDescent="0.2">
      <c r="AI3835" s="198" t="s">
        <v>135</v>
      </c>
      <c r="AJ3835" s="156">
        <f>_xll.qlCalendarAdvance("TARGET",AJ3834,AI3835,"mf")</f>
        <v>62653</v>
      </c>
      <c r="AK3835" s="201">
        <f>_xll.xlShmInterpRateFwd(curveName,AJ3835,,,AJ3836)</f>
        <v>1.1010514090280666E-2</v>
      </c>
    </row>
    <row r="3836" spans="35:37" ht="11.25" customHeight="1" x14ac:dyDescent="0.2">
      <c r="AI3836" s="198" t="s">
        <v>135</v>
      </c>
      <c r="AJ3836" s="156">
        <f>_xll.qlCalendarAdvance("TARGET",AJ3835,AI3836,"mf")</f>
        <v>62660</v>
      </c>
      <c r="AK3836" s="201">
        <f>_xll.xlShmInterpRateFwd(curveName,AJ3836,,,AJ3837)</f>
        <v>1.1012330267171185E-2</v>
      </c>
    </row>
    <row r="3837" spans="35:37" ht="11.25" customHeight="1" x14ac:dyDescent="0.2">
      <c r="AI3837" s="198" t="s">
        <v>135</v>
      </c>
      <c r="AJ3837" s="156">
        <f>_xll.qlCalendarAdvance("TARGET",AJ3836,AI3837,"mf")</f>
        <v>62667</v>
      </c>
      <c r="AK3837" s="201">
        <f>_xll.xlShmInterpRateFwd(curveName,AJ3837,,,AJ3838)</f>
        <v>1.101413807364926E-2</v>
      </c>
    </row>
    <row r="3838" spans="35:37" ht="11.25" customHeight="1" x14ac:dyDescent="0.2">
      <c r="AI3838" s="198" t="s">
        <v>135</v>
      </c>
      <c r="AJ3838" s="156">
        <f>_xll.qlCalendarAdvance("TARGET",AJ3837,AI3838,"mf")</f>
        <v>62674</v>
      </c>
      <c r="AK3838" s="201">
        <f>_xll.xlShmInterpRateFwd(curveName,AJ3838,,,AJ3839)</f>
        <v>1.1015937492541452E-2</v>
      </c>
    </row>
    <row r="3839" spans="35:37" ht="11.25" customHeight="1" x14ac:dyDescent="0.2">
      <c r="AI3839" s="198" t="s">
        <v>135</v>
      </c>
      <c r="AJ3839" s="156">
        <f>_xll.qlCalendarAdvance("TARGET",AJ3838,AI3839,"mf")</f>
        <v>62681</v>
      </c>
      <c r="AK3839" s="201">
        <f>_xll.xlShmInterpRateFwd(curveName,AJ3839,,,AJ3840)</f>
        <v>1.1017728506680117E-2</v>
      </c>
    </row>
    <row r="3840" spans="35:37" ht="11.25" customHeight="1" x14ac:dyDescent="0.2">
      <c r="AI3840" s="198" t="s">
        <v>135</v>
      </c>
      <c r="AJ3840" s="156">
        <f>_xll.qlCalendarAdvance("TARGET",AJ3839,AI3840,"mf")</f>
        <v>62688</v>
      </c>
      <c r="AK3840" s="201">
        <f>_xll.xlShmInterpRateFwd(curveName,AJ3840,,,AJ3841)</f>
        <v>1.1019511098874449E-2</v>
      </c>
    </row>
    <row r="3841" spans="35:37" ht="11.25" customHeight="1" x14ac:dyDescent="0.2">
      <c r="AI3841" s="198" t="s">
        <v>135</v>
      </c>
      <c r="AJ3841" s="156">
        <f>_xll.qlCalendarAdvance("TARGET",AJ3840,AI3841,"mf")</f>
        <v>62695</v>
      </c>
      <c r="AK3841" s="201">
        <f>_xll.xlShmInterpRateFwd(curveName,AJ3841,,,AJ3842)</f>
        <v>1.1021285251962602E-2</v>
      </c>
    </row>
    <row r="3842" spans="35:37" ht="11.25" customHeight="1" x14ac:dyDescent="0.2">
      <c r="AI3842" s="198" t="s">
        <v>135</v>
      </c>
      <c r="AJ3842" s="156">
        <f>_xll.qlCalendarAdvance("TARGET",AJ3841,AI3842,"mf")</f>
        <v>62702</v>
      </c>
      <c r="AK3842" s="201">
        <f>_xll.xlShmInterpRateFwd(curveName,AJ3842,,,AJ3843)</f>
        <v>1.1023050948805901E-2</v>
      </c>
    </row>
    <row r="3843" spans="35:37" ht="11.25" customHeight="1" x14ac:dyDescent="0.2">
      <c r="AI3843" s="198" t="s">
        <v>135</v>
      </c>
      <c r="AJ3843" s="156">
        <f>_xll.qlCalendarAdvance("TARGET",AJ3842,AI3843,"mf")</f>
        <v>62709</v>
      </c>
      <c r="AK3843" s="201">
        <f>_xll.xlShmInterpRateFwd(curveName,AJ3843,,,AJ3844)</f>
        <v>1.1024808172201967E-2</v>
      </c>
    </row>
    <row r="3844" spans="35:37" ht="11.25" customHeight="1" x14ac:dyDescent="0.2">
      <c r="AI3844" s="198" t="s">
        <v>135</v>
      </c>
      <c r="AJ3844" s="156">
        <f>_xll.qlCalendarAdvance("TARGET",AJ3843,AI3844,"mf")</f>
        <v>62716</v>
      </c>
      <c r="AK3844" s="201">
        <f>_xll.xlShmInterpRateFwd(curveName,AJ3844,,,AJ3845)</f>
        <v>1.1026556904983172E-2</v>
      </c>
    </row>
    <row r="3845" spans="35:37" ht="11.25" customHeight="1" x14ac:dyDescent="0.2">
      <c r="AI3845" s="198" t="s">
        <v>135</v>
      </c>
      <c r="AJ3845" s="156">
        <f>_xll.qlCalendarAdvance("TARGET",AJ3844,AI3845,"mf")</f>
        <v>62723</v>
      </c>
      <c r="AK3845" s="201">
        <f>_xll.xlShmInterpRateFwd(curveName,AJ3845,,,AJ3846)</f>
        <v>1.1028297129981894E-2</v>
      </c>
    </row>
    <row r="3846" spans="35:37" ht="11.25" customHeight="1" x14ac:dyDescent="0.2">
      <c r="AI3846" s="198" t="s">
        <v>135</v>
      </c>
      <c r="AJ3846" s="156">
        <f>_xll.qlCalendarAdvance("TARGET",AJ3845,AI3846,"mf")</f>
        <v>62730</v>
      </c>
      <c r="AK3846" s="201">
        <f>_xll.xlShmInterpRateFwd(curveName,AJ3846,,,AJ3847)</f>
        <v>1.1030028830053683E-2</v>
      </c>
    </row>
    <row r="3847" spans="35:37" ht="11.25" customHeight="1" x14ac:dyDescent="0.2">
      <c r="AI3847" s="198" t="s">
        <v>135</v>
      </c>
      <c r="AJ3847" s="156">
        <f>_xll.qlCalendarAdvance("TARGET",AJ3846,AI3847,"mf")</f>
        <v>62737</v>
      </c>
      <c r="AK3847" s="201">
        <f>_xll.xlShmInterpRateFwd(curveName,AJ3847,,,AJ3848)</f>
        <v>1.1031751987978797E-2</v>
      </c>
    </row>
    <row r="3848" spans="35:37" ht="11.25" customHeight="1" x14ac:dyDescent="0.2">
      <c r="AI3848" s="198" t="s">
        <v>135</v>
      </c>
      <c r="AJ3848" s="156">
        <f>_xll.qlCalendarAdvance("TARGET",AJ3847,AI3848,"mf")</f>
        <v>62744</v>
      </c>
      <c r="AK3848" s="201">
        <f>_xll.xlShmInterpRateFwd(curveName,AJ3848,,,AJ3849)</f>
        <v>1.1033466586635959E-2</v>
      </c>
    </row>
    <row r="3849" spans="35:37" ht="11.25" customHeight="1" x14ac:dyDescent="0.2">
      <c r="AI3849" s="198" t="s">
        <v>135</v>
      </c>
      <c r="AJ3849" s="156">
        <f>_xll.qlCalendarAdvance("TARGET",AJ3848,AI3849,"mf")</f>
        <v>62751</v>
      </c>
      <c r="AK3849" s="201">
        <f>_xll.xlShmInterpRateFwd(curveName,AJ3849,,,AJ3850)</f>
        <v>1.1035172608828603E-2</v>
      </c>
    </row>
    <row r="3850" spans="35:37" ht="11.25" customHeight="1" x14ac:dyDescent="0.2">
      <c r="AI3850" s="198" t="s">
        <v>135</v>
      </c>
      <c r="AJ3850" s="156">
        <f>_xll.qlCalendarAdvance("TARGET",AJ3849,AI3850,"mf")</f>
        <v>62758</v>
      </c>
      <c r="AK3850" s="201">
        <f>_xll.xlShmInterpRateFwd(curveName,AJ3850,,,AJ3851)</f>
        <v>1.103687003740071E-2</v>
      </c>
    </row>
    <row r="3851" spans="35:37" ht="11.25" customHeight="1" x14ac:dyDescent="0.2">
      <c r="AI3851" s="198" t="s">
        <v>135</v>
      </c>
      <c r="AJ3851" s="156">
        <f>_xll.qlCalendarAdvance("TARGET",AJ3850,AI3851,"mf")</f>
        <v>62765</v>
      </c>
      <c r="AK3851" s="201">
        <f>_xll.xlShmInterpRateFwd(curveName,AJ3851,,,AJ3852)</f>
        <v>1.1038558855161513E-2</v>
      </c>
    </row>
    <row r="3852" spans="35:37" ht="11.25" customHeight="1" x14ac:dyDescent="0.2">
      <c r="AI3852" s="198" t="s">
        <v>135</v>
      </c>
      <c r="AJ3852" s="156">
        <f>_xll.qlCalendarAdvance("TARGET",AJ3851,AI3852,"mf")</f>
        <v>62772</v>
      </c>
      <c r="AK3852" s="201">
        <f>_xll.xlShmInterpRateFwd(curveName,AJ3852,,,AJ3853)</f>
        <v>1.1040239044966586E-2</v>
      </c>
    </row>
    <row r="3853" spans="35:37" ht="11.25" customHeight="1" x14ac:dyDescent="0.2">
      <c r="AI3853" s="198" t="s">
        <v>135</v>
      </c>
      <c r="AJ3853" s="156">
        <f>_xll.qlCalendarAdvance("TARGET",AJ3852,AI3853,"mf")</f>
        <v>62779</v>
      </c>
      <c r="AK3853" s="201">
        <f>_xll.xlShmInterpRateFwd(curveName,AJ3853,,,AJ3854)</f>
        <v>1.1041910589625167E-2</v>
      </c>
    </row>
    <row r="3854" spans="35:37" ht="11.25" customHeight="1" x14ac:dyDescent="0.2">
      <c r="AI3854" s="198" t="s">
        <v>135</v>
      </c>
      <c r="AJ3854" s="156">
        <f>_xll.qlCalendarAdvance("TARGET",AJ3853,AI3854,"mf")</f>
        <v>62786</v>
      </c>
      <c r="AK3854" s="201">
        <f>_xll.xlShmInterpRateFwd(curveName,AJ3854,,,AJ3855)</f>
        <v>1.1043573471987046E-2</v>
      </c>
    </row>
    <row r="3855" spans="35:37" ht="11.25" customHeight="1" x14ac:dyDescent="0.2">
      <c r="AI3855" s="198" t="s">
        <v>135</v>
      </c>
      <c r="AJ3855" s="156">
        <f>_xll.qlCalendarAdvance("TARGET",AJ3854,AI3855,"mf")</f>
        <v>62793</v>
      </c>
      <c r="AK3855" s="201">
        <f>_xll.xlShmInterpRateFwd(curveName,AJ3855,,,AJ3856)</f>
        <v>1.1045227674867267E-2</v>
      </c>
    </row>
    <row r="3856" spans="35:37" ht="11.25" customHeight="1" x14ac:dyDescent="0.2">
      <c r="AI3856" s="198" t="s">
        <v>135</v>
      </c>
      <c r="AJ3856" s="156">
        <f>_xll.qlCalendarAdvance("TARGET",AJ3855,AI3856,"mf")</f>
        <v>62800</v>
      </c>
      <c r="AK3856" s="201">
        <f>_xll.xlShmInterpRateFwd(curveName,AJ3856,,,AJ3857)</f>
        <v>1.1046873181098251E-2</v>
      </c>
    </row>
    <row r="3857" spans="35:37" ht="11.25" customHeight="1" x14ac:dyDescent="0.2">
      <c r="AI3857" s="198" t="s">
        <v>135</v>
      </c>
      <c r="AJ3857" s="156">
        <f>_xll.qlCalendarAdvance("TARGET",AJ3856,AI3857,"mf")</f>
        <v>62807</v>
      </c>
      <c r="AK3857" s="201">
        <f>_xll.xlShmInterpRateFwd(curveName,AJ3857,,,AJ3858)</f>
        <v>1.1048509973524008E-2</v>
      </c>
    </row>
    <row r="3858" spans="35:37" ht="11.25" customHeight="1" x14ac:dyDescent="0.2">
      <c r="AI3858" s="198" t="s">
        <v>135</v>
      </c>
      <c r="AJ3858" s="156">
        <f>_xll.qlCalendarAdvance("TARGET",AJ3857,AI3858,"mf")</f>
        <v>62814</v>
      </c>
      <c r="AK3858" s="201">
        <f>_xll.xlShmInterpRateFwd(curveName,AJ3858,,,AJ3859)</f>
        <v>1.10501380349538E-2</v>
      </c>
    </row>
    <row r="3859" spans="35:37" ht="11.25" customHeight="1" x14ac:dyDescent="0.2">
      <c r="AI3859" s="198" t="s">
        <v>135</v>
      </c>
      <c r="AJ3859" s="156">
        <f>_xll.qlCalendarAdvance("TARGET",AJ3858,AI3859,"mf")</f>
        <v>62821</v>
      </c>
      <c r="AK3859" s="201">
        <f>_xll.xlShmInterpRateFwd(curveName,AJ3859,,,AJ3860)</f>
        <v>1.1051757348231644E-2</v>
      </c>
    </row>
    <row r="3860" spans="35:37" ht="11.25" customHeight="1" x14ac:dyDescent="0.2">
      <c r="AI3860" s="198" t="s">
        <v>135</v>
      </c>
      <c r="AJ3860" s="156">
        <f>_xll.qlCalendarAdvance("TARGET",AJ3859,AI3860,"mf")</f>
        <v>62828</v>
      </c>
      <c r="AK3860" s="201">
        <f>_xll.xlShmInterpRateFwd(curveName,AJ3860,,,AJ3861)</f>
        <v>1.1053367896166818E-2</v>
      </c>
    </row>
    <row r="3861" spans="35:37" ht="11.25" customHeight="1" x14ac:dyDescent="0.2">
      <c r="AI3861" s="198" t="s">
        <v>135</v>
      </c>
      <c r="AJ3861" s="156">
        <f>_xll.qlCalendarAdvance("TARGET",AJ3860,AI3861,"mf")</f>
        <v>62835</v>
      </c>
      <c r="AK3861" s="201">
        <f>_xll.xlShmInterpRateFwd(curveName,AJ3861,,,AJ3862)</f>
        <v>1.1054969661643885E-2</v>
      </c>
    </row>
    <row r="3862" spans="35:37" ht="11.25" customHeight="1" x14ac:dyDescent="0.2">
      <c r="AI3862" s="198" t="s">
        <v>135</v>
      </c>
      <c r="AJ3862" s="156">
        <f>_xll.qlCalendarAdvance("TARGET",AJ3861,AI3862,"mf")</f>
        <v>62842</v>
      </c>
      <c r="AK3862" s="201">
        <f>_xll.xlShmInterpRateFwd(curveName,AJ3862,,,AJ3863)</f>
        <v>1.1056562627425798E-2</v>
      </c>
    </row>
    <row r="3863" spans="35:37" ht="11.25" customHeight="1" x14ac:dyDescent="0.2">
      <c r="AI3863" s="198" t="s">
        <v>135</v>
      </c>
      <c r="AJ3863" s="156">
        <f>_xll.qlCalendarAdvance("TARGET",AJ3862,AI3863,"mf")</f>
        <v>62849</v>
      </c>
      <c r="AK3863" s="201">
        <f>_xll.xlShmInterpRateFwd(curveName,AJ3863,,,AJ3864)</f>
        <v>1.1058146776379759E-2</v>
      </c>
    </row>
    <row r="3864" spans="35:37" ht="11.25" customHeight="1" x14ac:dyDescent="0.2">
      <c r="AI3864" s="198" t="s">
        <v>135</v>
      </c>
      <c r="AJ3864" s="156">
        <f>_xll.qlCalendarAdvance("TARGET",AJ3863,AI3864,"mf")</f>
        <v>62856</v>
      </c>
      <c r="AK3864" s="201">
        <f>_xll.xlShmInterpRateFwd(curveName,AJ3864,,,AJ3865)</f>
        <v>1.1059722091332434E-2</v>
      </c>
    </row>
    <row r="3865" spans="35:37" ht="11.25" customHeight="1" x14ac:dyDescent="0.2">
      <c r="AI3865" s="198" t="s">
        <v>135</v>
      </c>
      <c r="AJ3865" s="156">
        <f>_xll.qlCalendarAdvance("TARGET",AJ3864,AI3865,"mf")</f>
        <v>62863</v>
      </c>
      <c r="AK3865" s="201">
        <f>_xll.xlShmInterpRateFwd(curveName,AJ3865,,,AJ3866)</f>
        <v>1.1061288555116287E-2</v>
      </c>
    </row>
    <row r="3866" spans="35:37" ht="11.25" customHeight="1" x14ac:dyDescent="0.2">
      <c r="AI3866" s="198" t="s">
        <v>135</v>
      </c>
      <c r="AJ3866" s="156">
        <f>_xll.qlCalendarAdvance("TARGET",AJ3865,AI3866,"mf")</f>
        <v>62870</v>
      </c>
      <c r="AK3866" s="201">
        <f>_xll.xlShmInterpRateFwd(curveName,AJ3866,,,AJ3867)</f>
        <v>1.1062846150534827E-2</v>
      </c>
    </row>
    <row r="3867" spans="35:37" ht="11.25" customHeight="1" x14ac:dyDescent="0.2">
      <c r="AI3867" s="198" t="s">
        <v>135</v>
      </c>
      <c r="AJ3867" s="156">
        <f>_xll.qlCalendarAdvance("TARGET",AJ3866,AI3867,"mf")</f>
        <v>62877</v>
      </c>
      <c r="AK3867" s="201">
        <f>_xll.xlShmInterpRateFwd(curveName,AJ3867,,,AJ3868)</f>
        <v>1.1094708271031867E-2</v>
      </c>
    </row>
    <row r="3868" spans="35:37" ht="11.25" customHeight="1" x14ac:dyDescent="0.2">
      <c r="AI3868" s="198" t="s">
        <v>135</v>
      </c>
      <c r="AJ3868" s="156">
        <f>_xll.qlCalendarAdvance("TARGET",AJ3867,AI3868,"mf")</f>
        <v>62884</v>
      </c>
      <c r="AK3868" s="201">
        <f>_xll.xlShmInterpRateFwd(curveName,AJ3868,,,AJ3869)</f>
        <v>1.1065934667692737E-2</v>
      </c>
    </row>
    <row r="3869" spans="35:37" ht="11.25" customHeight="1" x14ac:dyDescent="0.2">
      <c r="AI3869" s="198" t="s">
        <v>135</v>
      </c>
      <c r="AJ3869" s="156">
        <f>_xll.qlCalendarAdvance("TARGET",AJ3868,AI3869,"mf")</f>
        <v>62891</v>
      </c>
      <c r="AK3869" s="201">
        <f>_xll.xlShmInterpRateFwd(curveName,AJ3869,,,AJ3870)</f>
        <v>1.1067465555068112E-2</v>
      </c>
    </row>
    <row r="3870" spans="35:37" ht="11.25" customHeight="1" x14ac:dyDescent="0.2">
      <c r="AI3870" s="198" t="s">
        <v>135</v>
      </c>
      <c r="AJ3870" s="156">
        <f>_xll.qlCalendarAdvance("TARGET",AJ3869,AI3870,"mf")</f>
        <v>62898</v>
      </c>
      <c r="AK3870" s="201">
        <f>_xll.xlShmInterpRateFwd(curveName,AJ3870,,,AJ3871)</f>
        <v>1.1068987505425469E-2</v>
      </c>
    </row>
    <row r="3871" spans="35:37" ht="11.25" customHeight="1" x14ac:dyDescent="0.2">
      <c r="AI3871" s="198" t="s">
        <v>135</v>
      </c>
      <c r="AJ3871" s="156">
        <f>_xll.qlCalendarAdvance("TARGET",AJ3870,AI3871,"mf")</f>
        <v>62905</v>
      </c>
      <c r="AK3871" s="201">
        <f>_xll.xlShmInterpRateFwd(curveName,AJ3871,,,AJ3872)</f>
        <v>1.107050050158572E-2</v>
      </c>
    </row>
    <row r="3872" spans="35:37" ht="11.25" customHeight="1" x14ac:dyDescent="0.2">
      <c r="AI3872" s="198" t="s">
        <v>135</v>
      </c>
      <c r="AJ3872" s="156">
        <f>_xll.qlCalendarAdvance("TARGET",AJ3871,AI3872,"mf")</f>
        <v>62912</v>
      </c>
      <c r="AK3872" s="201">
        <f>_xll.xlShmInterpRateFwd(curveName,AJ3872,,,AJ3873)</f>
        <v>1.1072004526392945E-2</v>
      </c>
    </row>
    <row r="3873" spans="35:37" ht="11.25" customHeight="1" x14ac:dyDescent="0.2">
      <c r="AI3873" s="198" t="s">
        <v>135</v>
      </c>
      <c r="AJ3873" s="156">
        <f>_xll.qlCalendarAdvance("TARGET",AJ3872,AI3873,"mf")</f>
        <v>62919</v>
      </c>
      <c r="AK3873" s="201">
        <f>_xll.xlShmInterpRateFwd(curveName,AJ3873,,,AJ3874)</f>
        <v>1.1073499562656481E-2</v>
      </c>
    </row>
    <row r="3874" spans="35:37" ht="11.25" customHeight="1" x14ac:dyDescent="0.2">
      <c r="AI3874" s="198" t="s">
        <v>135</v>
      </c>
      <c r="AJ3874" s="156">
        <f>_xll.qlCalendarAdvance("TARGET",AJ3873,AI3874,"mf")</f>
        <v>62926</v>
      </c>
      <c r="AK3874" s="201">
        <f>_xll.xlShmInterpRateFwd(curveName,AJ3874,,,AJ3875)</f>
        <v>1.1074985593220421E-2</v>
      </c>
    </row>
    <row r="3875" spans="35:37" ht="11.25" customHeight="1" x14ac:dyDescent="0.2">
      <c r="AI3875" s="198" t="s">
        <v>135</v>
      </c>
      <c r="AJ3875" s="156">
        <f>_xll.qlCalendarAdvance("TARGET",AJ3874,AI3875,"mf")</f>
        <v>62933</v>
      </c>
      <c r="AK3875" s="201">
        <f>_xll.xlShmInterpRateFwd(curveName,AJ3875,,,AJ3876)</f>
        <v>1.107646260091728E-2</v>
      </c>
    </row>
    <row r="3876" spans="35:37" ht="11.25" customHeight="1" x14ac:dyDescent="0.2">
      <c r="AI3876" s="198" t="s">
        <v>135</v>
      </c>
      <c r="AJ3876" s="156">
        <f>_xll.qlCalendarAdvance("TARGET",AJ3875,AI3876,"mf")</f>
        <v>62940</v>
      </c>
      <c r="AK3876" s="201">
        <f>_xll.xlShmInterpRateFwd(curveName,AJ3876,,,AJ3877)</f>
        <v>1.1077930568562204E-2</v>
      </c>
    </row>
    <row r="3877" spans="35:37" ht="11.25" customHeight="1" x14ac:dyDescent="0.2">
      <c r="AI3877" s="198" t="s">
        <v>135</v>
      </c>
      <c r="AJ3877" s="156">
        <f>_xll.qlCalendarAdvance("TARGET",AJ3876,AI3877,"mf")</f>
        <v>62947</v>
      </c>
      <c r="AK3877" s="201">
        <f>_xll.xlShmInterpRateFwd(curveName,AJ3877,,,AJ3878)</f>
        <v>1.107938947901088E-2</v>
      </c>
    </row>
    <row r="3878" spans="35:37" ht="11.25" customHeight="1" x14ac:dyDescent="0.2">
      <c r="AI3878" s="198" t="s">
        <v>135</v>
      </c>
      <c r="AJ3878" s="156">
        <f>_xll.qlCalendarAdvance("TARGET",AJ3877,AI3878,"mf")</f>
        <v>62954</v>
      </c>
      <c r="AK3878" s="201">
        <f>_xll.xlShmInterpRateFwd(curveName,AJ3878,,,AJ3879)</f>
        <v>1.1080839315061094E-2</v>
      </c>
    </row>
    <row r="3879" spans="35:37" ht="11.25" customHeight="1" x14ac:dyDescent="0.2">
      <c r="AI3879" s="198" t="s">
        <v>135</v>
      </c>
      <c r="AJ3879" s="156">
        <f>_xll.qlCalendarAdvance("TARGET",AJ3878,AI3879,"mf")</f>
        <v>62961</v>
      </c>
      <c r="AK3879" s="201">
        <f>_xll.xlShmInterpRateFwd(curveName,AJ3879,,,AJ3880)</f>
        <v>1.1082280059585921E-2</v>
      </c>
    </row>
    <row r="3880" spans="35:37" ht="11.25" customHeight="1" x14ac:dyDescent="0.2">
      <c r="AI3880" s="198" t="s">
        <v>135</v>
      </c>
      <c r="AJ3880" s="156">
        <f>_xll.qlCalendarAdvance("TARGET",AJ3879,AI3880,"mf")</f>
        <v>62968</v>
      </c>
      <c r="AK3880" s="201">
        <f>_xll.xlShmInterpRateFwd(curveName,AJ3880,,,AJ3881)</f>
        <v>1.1083711695354197E-2</v>
      </c>
    </row>
    <row r="3881" spans="35:37" ht="11.25" customHeight="1" x14ac:dyDescent="0.2">
      <c r="AI3881" s="198" t="s">
        <v>135</v>
      </c>
      <c r="AJ3881" s="156">
        <f>_xll.qlCalendarAdvance("TARGET",AJ3880,AI3881,"mf")</f>
        <v>62975</v>
      </c>
      <c r="AK3881" s="201">
        <f>_xll.xlShmInterpRateFwd(curveName,AJ3881,,,AJ3882)</f>
        <v>1.1085134205250594E-2</v>
      </c>
    </row>
    <row r="3882" spans="35:37" ht="11.25" customHeight="1" x14ac:dyDescent="0.2">
      <c r="AI3882" s="198" t="s">
        <v>135</v>
      </c>
      <c r="AJ3882" s="156">
        <f>_xll.qlCalendarAdvance("TARGET",AJ3881,AI3882,"mf")</f>
        <v>62982</v>
      </c>
      <c r="AK3882" s="201">
        <f>_xll.xlShmInterpRateFwd(curveName,AJ3882,,,AJ3883)</f>
        <v>1.1086547572090294E-2</v>
      </c>
    </row>
    <row r="3883" spans="35:37" ht="11.25" customHeight="1" x14ac:dyDescent="0.2">
      <c r="AI3883" s="198" t="s">
        <v>135</v>
      </c>
      <c r="AJ3883" s="156">
        <f>_xll.qlCalendarAdvance("TARGET",AJ3882,AI3883,"mf")</f>
        <v>62989</v>
      </c>
      <c r="AK3883" s="201">
        <f>_xll.xlShmInterpRateFwd(curveName,AJ3883,,,AJ3884)</f>
        <v>1.1087951778694269E-2</v>
      </c>
    </row>
    <row r="3884" spans="35:37" ht="11.25" customHeight="1" x14ac:dyDescent="0.2">
      <c r="AI3884" s="198" t="s">
        <v>135</v>
      </c>
      <c r="AJ3884" s="156">
        <f>_xll.qlCalendarAdvance("TARGET",AJ3883,AI3884,"mf")</f>
        <v>62996</v>
      </c>
      <c r="AK3884" s="201">
        <f>_xll.xlShmInterpRateFwd(curveName,AJ3884,,,AJ3885)</f>
        <v>1.1089346807895086E-2</v>
      </c>
    </row>
    <row r="3885" spans="35:37" ht="11.25" customHeight="1" x14ac:dyDescent="0.2">
      <c r="AI3885" s="198" t="s">
        <v>135</v>
      </c>
      <c r="AJ3885" s="156">
        <f>_xll.qlCalendarAdvance("TARGET",AJ3884,AI3885,"mf")</f>
        <v>63003</v>
      </c>
      <c r="AK3885" s="201">
        <f>_xll.xlShmInterpRateFwd(curveName,AJ3885,,,AJ3886)</f>
        <v>1.1090732642531107E-2</v>
      </c>
    </row>
    <row r="3886" spans="35:37" ht="11.25" customHeight="1" x14ac:dyDescent="0.2">
      <c r="AI3886" s="198" t="s">
        <v>135</v>
      </c>
      <c r="AJ3886" s="156">
        <f>_xll.qlCalendarAdvance("TARGET",AJ3885,AI3886,"mf")</f>
        <v>63010</v>
      </c>
      <c r="AK3886" s="201">
        <f>_xll.xlShmInterpRateFwd(curveName,AJ3886,,,AJ3887)</f>
        <v>1.1092109265434915E-2</v>
      </c>
    </row>
    <row r="3887" spans="35:37" ht="11.25" customHeight="1" x14ac:dyDescent="0.2">
      <c r="AI3887" s="198" t="s">
        <v>135</v>
      </c>
      <c r="AJ3887" s="156">
        <f>_xll.qlCalendarAdvance("TARGET",AJ3886,AI3887,"mf")</f>
        <v>63017</v>
      </c>
      <c r="AK3887" s="201">
        <f>_xll.xlShmInterpRateFwd(curveName,AJ3887,,,AJ3888)</f>
        <v>1.1093476659415921E-2</v>
      </c>
    </row>
    <row r="3888" spans="35:37" ht="11.25" customHeight="1" x14ac:dyDescent="0.2">
      <c r="AI3888" s="198" t="s">
        <v>135</v>
      </c>
      <c r="AJ3888" s="156">
        <f>_xll.qlCalendarAdvance("TARGET",AJ3887,AI3888,"mf")</f>
        <v>63024</v>
      </c>
      <c r="AK3888" s="201">
        <f>_xll.xlShmInterpRateFwd(curveName,AJ3888,,,AJ3889)</f>
        <v>1.1094834807324094E-2</v>
      </c>
    </row>
    <row r="3889" spans="35:37" ht="11.25" customHeight="1" x14ac:dyDescent="0.2">
      <c r="AI3889" s="198" t="s">
        <v>135</v>
      </c>
      <c r="AJ3889" s="156">
        <f>_xll.qlCalendarAdvance("TARGET",AJ3888,AI3889,"mf")</f>
        <v>63031</v>
      </c>
      <c r="AK3889" s="201">
        <f>_xll.xlShmInterpRateFwd(curveName,AJ3889,,,AJ3890)</f>
        <v>1.1096183691980446E-2</v>
      </c>
    </row>
    <row r="3890" spans="35:37" ht="11.25" customHeight="1" x14ac:dyDescent="0.2">
      <c r="AI3890" s="198" t="s">
        <v>135</v>
      </c>
      <c r="AJ3890" s="156">
        <f>_xll.qlCalendarAdvance("TARGET",AJ3889,AI3890,"mf")</f>
        <v>63038</v>
      </c>
      <c r="AK3890" s="201">
        <f>_xll.xlShmInterpRateFwd(curveName,AJ3890,,,AJ3891)</f>
        <v>1.1097523296229162E-2</v>
      </c>
    </row>
    <row r="3891" spans="35:37" ht="11.25" customHeight="1" x14ac:dyDescent="0.2">
      <c r="AI3891" s="198" t="s">
        <v>135</v>
      </c>
      <c r="AJ3891" s="156">
        <f>_xll.qlCalendarAdvance("TARGET",AJ3890,AI3891,"mf")</f>
        <v>63045</v>
      </c>
      <c r="AK3891" s="201">
        <f>_xll.xlShmInterpRateFwd(curveName,AJ3891,,,AJ3892)</f>
        <v>1.109885360288548E-2</v>
      </c>
    </row>
    <row r="3892" spans="35:37" ht="11.25" customHeight="1" x14ac:dyDescent="0.2">
      <c r="AI3892" s="198" t="s">
        <v>135</v>
      </c>
      <c r="AJ3892" s="156">
        <f>_xll.qlCalendarAdvance("TARGET",AJ3891,AI3892,"mf")</f>
        <v>63052</v>
      </c>
      <c r="AK3892" s="201">
        <f>_xll.xlShmInterpRateFwd(curveName,AJ3892,,,AJ3893)</f>
        <v>1.1100174594764634E-2</v>
      </c>
    </row>
    <row r="3893" spans="35:37" ht="11.25" customHeight="1" x14ac:dyDescent="0.2">
      <c r="AI3893" s="198" t="s">
        <v>135</v>
      </c>
      <c r="AJ3893" s="156">
        <f>_xll.qlCalendarAdvance("TARGET",AJ3892,AI3893,"mf")</f>
        <v>63059</v>
      </c>
      <c r="AK3893" s="201">
        <f>_xll.xlShmInterpRateFwd(curveName,AJ3893,,,AJ3894)</f>
        <v>1.1101486254739792E-2</v>
      </c>
    </row>
    <row r="3894" spans="35:37" ht="11.25" customHeight="1" x14ac:dyDescent="0.2">
      <c r="AI3894" s="198" t="s">
        <v>135</v>
      </c>
      <c r="AJ3894" s="156">
        <f>_xll.qlCalendarAdvance("TARGET",AJ3893,AI3894,"mf")</f>
        <v>63066</v>
      </c>
      <c r="AK3894" s="201">
        <f>_xll.xlShmInterpRateFwd(curveName,AJ3894,,,AJ3895)</f>
        <v>1.1102788565614622E-2</v>
      </c>
    </row>
    <row r="3895" spans="35:37" ht="11.25" customHeight="1" x14ac:dyDescent="0.2">
      <c r="AI3895" s="198" t="s">
        <v>135</v>
      </c>
      <c r="AJ3895" s="156">
        <f>_xll.qlCalendarAdvance("TARGET",AJ3894,AI3895,"mf")</f>
        <v>63073</v>
      </c>
      <c r="AK3895" s="201">
        <f>_xll.xlShmInterpRateFwd(curveName,AJ3895,,,AJ3896)</f>
        <v>1.1104081510221761E-2</v>
      </c>
    </row>
    <row r="3896" spans="35:37" ht="11.25" customHeight="1" x14ac:dyDescent="0.2">
      <c r="AI3896" s="198" t="s">
        <v>135</v>
      </c>
      <c r="AJ3896" s="156">
        <f>_xll.qlCalendarAdvance("TARGET",AJ3895,AI3896,"mf")</f>
        <v>63080</v>
      </c>
      <c r="AK3896" s="201">
        <f>_xll.xlShmInterpRateFwd(curveName,AJ3896,,,AJ3897)</f>
        <v>1.1105365071393848E-2</v>
      </c>
    </row>
    <row r="3897" spans="35:37" ht="11.25" customHeight="1" x14ac:dyDescent="0.2">
      <c r="AI3897" s="198" t="s">
        <v>135</v>
      </c>
      <c r="AJ3897" s="156">
        <f>_xll.qlCalendarAdvance("TARGET",AJ3896,AI3897,"mf")</f>
        <v>63087</v>
      </c>
      <c r="AK3897" s="201">
        <f>_xll.xlShmInterpRateFwd(curveName,AJ3897,,,AJ3898)</f>
        <v>1.1106639231957744E-2</v>
      </c>
    </row>
    <row r="3898" spans="35:37" ht="11.25" customHeight="1" x14ac:dyDescent="0.2">
      <c r="AI3898" s="198" t="s">
        <v>135</v>
      </c>
      <c r="AJ3898" s="156">
        <f>_xll.qlCalendarAdvance("TARGET",AJ3897,AI3898,"mf")</f>
        <v>63094</v>
      </c>
      <c r="AK3898" s="201">
        <f>_xll.xlShmInterpRateFwd(curveName,AJ3898,,,AJ3899)</f>
        <v>1.1107903974734519E-2</v>
      </c>
    </row>
    <row r="3899" spans="35:37" ht="11.25" customHeight="1" x14ac:dyDescent="0.2">
      <c r="AI3899" s="198" t="s">
        <v>135</v>
      </c>
      <c r="AJ3899" s="156">
        <f>_xll.qlCalendarAdvance("TARGET",AJ3898,AI3899,"mf")</f>
        <v>63101</v>
      </c>
      <c r="AK3899" s="201">
        <f>_xll.xlShmInterpRateFwd(curveName,AJ3899,,,AJ3900)</f>
        <v>1.1109159282585792E-2</v>
      </c>
    </row>
    <row r="3900" spans="35:37" ht="11.25" customHeight="1" x14ac:dyDescent="0.2">
      <c r="AI3900" s="198" t="s">
        <v>135</v>
      </c>
      <c r="AJ3900" s="156">
        <f>_xll.qlCalendarAdvance("TARGET",AJ3899,AI3900,"mf")</f>
        <v>63108</v>
      </c>
      <c r="AK3900" s="201">
        <f>_xll.xlShmInterpRateFwd(curveName,AJ3900,,,AJ3901)</f>
        <v>1.1110405138303692E-2</v>
      </c>
    </row>
    <row r="3901" spans="35:37" ht="11.25" customHeight="1" x14ac:dyDescent="0.2">
      <c r="AI3901" s="198" t="s">
        <v>135</v>
      </c>
      <c r="AJ3901" s="156">
        <f>_xll.qlCalendarAdvance("TARGET",AJ3900,AI3901,"mf")</f>
        <v>63115</v>
      </c>
      <c r="AK3901" s="201">
        <f>_xll.xlShmInterpRateFwd(curveName,AJ3901,,,AJ3902)</f>
        <v>1.1111641524744059E-2</v>
      </c>
    </row>
    <row r="3902" spans="35:37" ht="11.25" customHeight="1" x14ac:dyDescent="0.2">
      <c r="AI3902" s="198" t="s">
        <v>135</v>
      </c>
      <c r="AJ3902" s="156">
        <f>_xll.qlCalendarAdvance("TARGET",AJ3901,AI3902,"mf")</f>
        <v>63122</v>
      </c>
      <c r="AK3902" s="201">
        <f>_xll.xlShmInterpRateFwd(curveName,AJ3902,,,AJ3903)</f>
        <v>1.111286842473958E-2</v>
      </c>
    </row>
    <row r="3903" spans="35:37" ht="11.25" customHeight="1" x14ac:dyDescent="0.2">
      <c r="AI3903" s="198" t="s">
        <v>135</v>
      </c>
      <c r="AJ3903" s="156">
        <f>_xll.qlCalendarAdvance("TARGET",AJ3902,AI3903,"mf")</f>
        <v>63129</v>
      </c>
      <c r="AK3903" s="201">
        <f>_xll.xlShmInterpRateFwd(curveName,AJ3903,,,AJ3904)</f>
        <v>1.1114085821093985E-2</v>
      </c>
    </row>
    <row r="3904" spans="35:37" ht="11.25" customHeight="1" x14ac:dyDescent="0.2">
      <c r="AI3904" s="198" t="s">
        <v>135</v>
      </c>
      <c r="AJ3904" s="156">
        <f>_xll.qlCalendarAdvance("TARGET",AJ3903,AI3904,"mf")</f>
        <v>63136</v>
      </c>
      <c r="AK3904" s="201">
        <f>_xll.xlShmInterpRateFwd(curveName,AJ3904,,,AJ3905)</f>
        <v>1.111529369666314E-2</v>
      </c>
    </row>
    <row r="3905" spans="35:37" ht="11.25" customHeight="1" x14ac:dyDescent="0.2">
      <c r="AI3905" s="198" t="s">
        <v>135</v>
      </c>
      <c r="AJ3905" s="156">
        <f>_xll.qlCalendarAdvance("TARGET",AJ3904,AI3905,"mf")</f>
        <v>63143</v>
      </c>
      <c r="AK3905" s="201">
        <f>_xll.xlShmInterpRateFwd(curveName,AJ3905,,,AJ3906)</f>
        <v>1.1116492034279748E-2</v>
      </c>
    </row>
    <row r="3906" spans="35:37" ht="11.25" customHeight="1" x14ac:dyDescent="0.2">
      <c r="AI3906" s="198" t="s">
        <v>135</v>
      </c>
      <c r="AJ3906" s="156">
        <f>_xll.qlCalendarAdvance("TARGET",AJ3905,AI3906,"mf")</f>
        <v>63150</v>
      </c>
      <c r="AK3906" s="201">
        <f>_xll.xlShmInterpRateFwd(curveName,AJ3906,,,AJ3907)</f>
        <v>1.1117680816741769E-2</v>
      </c>
    </row>
    <row r="3907" spans="35:37" ht="11.25" customHeight="1" x14ac:dyDescent="0.2">
      <c r="AI3907" s="198" t="s">
        <v>135</v>
      </c>
      <c r="AJ3907" s="156">
        <f>_xll.qlCalendarAdvance("TARGET",AJ3906,AI3907,"mf")</f>
        <v>63157</v>
      </c>
      <c r="AK3907" s="201">
        <f>_xll.xlShmInterpRateFwd(curveName,AJ3907,,,AJ3908)</f>
        <v>1.1118860026916673E-2</v>
      </c>
    </row>
    <row r="3908" spans="35:37" ht="11.25" customHeight="1" x14ac:dyDescent="0.2">
      <c r="AI3908" s="198" t="s">
        <v>135</v>
      </c>
      <c r="AJ3908" s="156">
        <f>_xll.qlCalendarAdvance("TARGET",AJ3907,AI3908,"mf")</f>
        <v>63164</v>
      </c>
      <c r="AK3908" s="201">
        <f>_xll.xlShmInterpRateFwd(curveName,AJ3908,,,AJ3909)</f>
        <v>1.1120029647619817E-2</v>
      </c>
    </row>
    <row r="3909" spans="35:37" ht="11.25" customHeight="1" x14ac:dyDescent="0.2">
      <c r="AI3909" s="198" t="s">
        <v>135</v>
      </c>
      <c r="AJ3909" s="156">
        <f>_xll.qlCalendarAdvance("TARGET",AJ3908,AI3909,"mf")</f>
        <v>63171</v>
      </c>
      <c r="AK3909" s="201">
        <f>_xll.xlShmInterpRateFwd(curveName,AJ3909,,,AJ3910)</f>
        <v>1.1121189661666553E-2</v>
      </c>
    </row>
    <row r="3910" spans="35:37" ht="11.25" customHeight="1" x14ac:dyDescent="0.2">
      <c r="AI3910" s="198" t="s">
        <v>135</v>
      </c>
      <c r="AJ3910" s="156">
        <f>_xll.qlCalendarAdvance("TARGET",AJ3909,AI3910,"mf")</f>
        <v>63178</v>
      </c>
      <c r="AK3910" s="201">
        <f>_xll.xlShmInterpRateFwd(curveName,AJ3910,,,AJ3911)</f>
        <v>1.1122340051912795E-2</v>
      </c>
    </row>
    <row r="3911" spans="35:37" ht="11.25" customHeight="1" x14ac:dyDescent="0.2">
      <c r="AI3911" s="198" t="s">
        <v>135</v>
      </c>
      <c r="AJ3911" s="156">
        <f>_xll.qlCalendarAdvance("TARGET",AJ3910,AI3911,"mf")</f>
        <v>63185</v>
      </c>
      <c r="AK3911" s="201">
        <f>_xll.xlShmInterpRateFwd(curveName,AJ3911,,,AJ3912)</f>
        <v>1.1123480801185495E-2</v>
      </c>
    </row>
    <row r="3912" spans="35:37" ht="11.25" customHeight="1" x14ac:dyDescent="0.2">
      <c r="AI3912" s="198" t="s">
        <v>135</v>
      </c>
      <c r="AJ3912" s="156">
        <f>_xll.qlCalendarAdvance("TARGET",AJ3911,AI3912,"mf")</f>
        <v>63192</v>
      </c>
      <c r="AK3912" s="201">
        <f>_xll.xlShmInterpRateFwd(curveName,AJ3912,,,AJ3913)</f>
        <v>1.1124611892294248E-2</v>
      </c>
    </row>
    <row r="3913" spans="35:37" ht="11.25" customHeight="1" x14ac:dyDescent="0.2">
      <c r="AI3913" s="198" t="s">
        <v>135</v>
      </c>
      <c r="AJ3913" s="156">
        <f>_xll.qlCalendarAdvance("TARGET",AJ3912,AI3913,"mf")</f>
        <v>63199</v>
      </c>
      <c r="AK3913" s="201">
        <f>_xll.xlShmInterpRateFwd(curveName,AJ3913,,,AJ3914)</f>
        <v>1.1125733308071819E-2</v>
      </c>
    </row>
    <row r="3914" spans="35:37" ht="11.25" customHeight="1" x14ac:dyDescent="0.2">
      <c r="AI3914" s="198" t="s">
        <v>135</v>
      </c>
      <c r="AJ3914" s="156">
        <f>_xll.qlCalendarAdvance("TARGET",AJ3913,AI3914,"mf")</f>
        <v>63206</v>
      </c>
      <c r="AK3914" s="201">
        <f>_xll.xlShmInterpRateFwd(curveName,AJ3914,,,AJ3915)</f>
        <v>1.1126845031379935E-2</v>
      </c>
    </row>
    <row r="3915" spans="35:37" ht="11.25" customHeight="1" x14ac:dyDescent="0.2">
      <c r="AI3915" s="198" t="s">
        <v>135</v>
      </c>
      <c r="AJ3915" s="156">
        <f>_xll.qlCalendarAdvance("TARGET",AJ3914,AI3915,"mf")</f>
        <v>63213</v>
      </c>
      <c r="AK3915" s="201">
        <f>_xll.xlShmInterpRateFwd(curveName,AJ3915,,,AJ3916)</f>
        <v>1.1127947045028213E-2</v>
      </c>
    </row>
    <row r="3916" spans="35:37" ht="11.25" customHeight="1" x14ac:dyDescent="0.2">
      <c r="AI3916" s="198" t="s">
        <v>135</v>
      </c>
      <c r="AJ3916" s="156">
        <f>_xll.qlCalendarAdvance("TARGET",AJ3915,AI3916,"mf")</f>
        <v>63220</v>
      </c>
      <c r="AK3916" s="201">
        <f>_xll.xlShmInterpRateFwd(curveName,AJ3916,,,AJ3917)</f>
        <v>1.1129039331837858E-2</v>
      </c>
    </row>
    <row r="3917" spans="35:37" ht="11.25" customHeight="1" x14ac:dyDescent="0.2">
      <c r="AI3917" s="198" t="s">
        <v>135</v>
      </c>
      <c r="AJ3917" s="156">
        <f>_xll.qlCalendarAdvance("TARGET",AJ3916,AI3917,"mf")</f>
        <v>63227</v>
      </c>
      <c r="AK3917" s="201">
        <f>_xll.xlShmInterpRateFwd(curveName,AJ3917,,,AJ3918)</f>
        <v>1.1130121874653247E-2</v>
      </c>
    </row>
    <row r="3918" spans="35:37" ht="11.25" customHeight="1" x14ac:dyDescent="0.2">
      <c r="AI3918" s="198" t="s">
        <v>135</v>
      </c>
      <c r="AJ3918" s="156">
        <f>_xll.qlCalendarAdvance("TARGET",AJ3917,AI3918,"mf")</f>
        <v>63234</v>
      </c>
      <c r="AK3918" s="201">
        <f>_xll.xlShmInterpRateFwd(curveName,AJ3918,,,AJ3919)</f>
        <v>1.1131194656289813E-2</v>
      </c>
    </row>
    <row r="3919" spans="35:37" ht="11.25" customHeight="1" x14ac:dyDescent="0.2">
      <c r="AI3919" s="198" t="s">
        <v>135</v>
      </c>
      <c r="AJ3919" s="156">
        <f>_xll.qlCalendarAdvance("TARGET",AJ3918,AI3919,"mf")</f>
        <v>63241</v>
      </c>
      <c r="AK3919" s="201">
        <f>_xll.xlShmInterpRateFwd(curveName,AJ3919,,,AJ3920)</f>
        <v>1.1132257659597741E-2</v>
      </c>
    </row>
    <row r="3920" spans="35:37" ht="11.25" customHeight="1" x14ac:dyDescent="0.2">
      <c r="AI3920" s="198" t="s">
        <v>135</v>
      </c>
      <c r="AJ3920" s="156">
        <f>_xll.qlCalendarAdvance("TARGET",AJ3919,AI3920,"mf")</f>
        <v>63248</v>
      </c>
      <c r="AK3920" s="201">
        <f>_xll.xlShmInterpRateFwd(curveName,AJ3920,,,AJ3921)</f>
        <v>1.1133310867392476E-2</v>
      </c>
    </row>
    <row r="3921" spans="35:37" ht="11.25" customHeight="1" x14ac:dyDescent="0.2">
      <c r="AI3921" s="198" t="s">
        <v>135</v>
      </c>
      <c r="AJ3921" s="156">
        <f>_xll.qlCalendarAdvance("TARGET",AJ3920,AI3921,"mf")</f>
        <v>63255</v>
      </c>
      <c r="AK3921" s="201">
        <f>_xll.xlShmInterpRateFwd(curveName,AJ3921,,,AJ3922)</f>
        <v>1.1134354262518435E-2</v>
      </c>
    </row>
    <row r="3922" spans="35:37" ht="11.25" customHeight="1" x14ac:dyDescent="0.2">
      <c r="AI3922" s="198" t="s">
        <v>135</v>
      </c>
      <c r="AJ3922" s="156">
        <f>_xll.qlCalendarAdvance("TARGET",AJ3921,AI3922,"mf")</f>
        <v>63262</v>
      </c>
      <c r="AK3922" s="201">
        <f>_xll.xlShmInterpRateFwd(curveName,AJ3922,,,AJ3923)</f>
        <v>1.1135387827791075E-2</v>
      </c>
    </row>
    <row r="3923" spans="35:37" ht="11.25" customHeight="1" x14ac:dyDescent="0.2">
      <c r="AI3923" s="198" t="s">
        <v>135</v>
      </c>
      <c r="AJ3923" s="156">
        <f>_xll.qlCalendarAdvance("TARGET",AJ3922,AI3923,"mf")</f>
        <v>63269</v>
      </c>
      <c r="AK3923" s="201">
        <f>_xll.xlShmInterpRateFwd(curveName,AJ3923,,,AJ3924)</f>
        <v>1.1136411546049036E-2</v>
      </c>
    </row>
    <row r="3924" spans="35:37" ht="11.25" customHeight="1" x14ac:dyDescent="0.2">
      <c r="AI3924" s="198" t="s">
        <v>135</v>
      </c>
      <c r="AJ3924" s="156">
        <f>_xll.qlCalendarAdvance("TARGET",AJ3923,AI3924,"mf")</f>
        <v>63276</v>
      </c>
      <c r="AK3924" s="201">
        <f>_xll.xlShmInterpRateFwd(curveName,AJ3924,,,AJ3925)</f>
        <v>1.1137425400119381E-2</v>
      </c>
    </row>
    <row r="3925" spans="35:37" ht="11.25" customHeight="1" x14ac:dyDescent="0.2">
      <c r="AI3925" s="198" t="s">
        <v>135</v>
      </c>
      <c r="AJ3925" s="156">
        <f>_xll.qlCalendarAdvance("TARGET",AJ3924,AI3925,"mf")</f>
        <v>63283</v>
      </c>
      <c r="AK3925" s="201">
        <f>_xll.xlShmInterpRateFwd(curveName,AJ3925,,,AJ3926)</f>
        <v>1.1138429372829179E-2</v>
      </c>
    </row>
    <row r="3926" spans="35:37" ht="11.25" customHeight="1" x14ac:dyDescent="0.2">
      <c r="AI3926" s="198" t="s">
        <v>135</v>
      </c>
      <c r="AJ3926" s="156">
        <f>_xll.qlCalendarAdvance("TARGET",AJ3925,AI3926,"mf")</f>
        <v>63290</v>
      </c>
      <c r="AK3926" s="201">
        <f>_xll.xlShmInterpRateFwd(curveName,AJ3926,,,AJ3927)</f>
        <v>1.1139423447022885E-2</v>
      </c>
    </row>
    <row r="3927" spans="35:37" ht="11.25" customHeight="1" x14ac:dyDescent="0.2">
      <c r="AI3927" s="198" t="s">
        <v>135</v>
      </c>
      <c r="AJ3927" s="156">
        <f>_xll.qlCalendarAdvance("TARGET",AJ3926,AI3927,"mf")</f>
        <v>63297</v>
      </c>
      <c r="AK3927" s="201">
        <f>_xll.xlShmInterpRateFwd(curveName,AJ3927,,,AJ3928)</f>
        <v>1.1140407605516007E-2</v>
      </c>
    </row>
    <row r="3928" spans="35:37" ht="11.25" customHeight="1" x14ac:dyDescent="0.2">
      <c r="AI3928" s="198" t="s">
        <v>135</v>
      </c>
      <c r="AJ3928" s="156">
        <f>_xll.qlCalendarAdvance("TARGET",AJ3927,AI3928,"mf")</f>
        <v>63304</v>
      </c>
      <c r="AK3928" s="201">
        <f>_xll.xlShmInterpRateFwd(curveName,AJ3928,,,AJ3929)</f>
        <v>1.1141381831141429E-2</v>
      </c>
    </row>
    <row r="3929" spans="35:37" ht="11.25" customHeight="1" x14ac:dyDescent="0.2">
      <c r="AI3929" s="198" t="s">
        <v>135</v>
      </c>
      <c r="AJ3929" s="156">
        <f>_xll.qlCalendarAdvance("TARGET",AJ3928,AI3929,"mf")</f>
        <v>63311</v>
      </c>
      <c r="AK3929" s="201">
        <f>_xll.xlShmInterpRateFwd(curveName,AJ3929,,,AJ3930)</f>
        <v>1.1142346106749424E-2</v>
      </c>
    </row>
    <row r="3930" spans="35:37" ht="11.25" customHeight="1" x14ac:dyDescent="0.2">
      <c r="AI3930" s="198" t="s">
        <v>135</v>
      </c>
      <c r="AJ3930" s="156">
        <f>_xll.qlCalendarAdvance("TARGET",AJ3929,AI3930,"mf")</f>
        <v>63318</v>
      </c>
      <c r="AK3930" s="201">
        <f>_xll.xlShmInterpRateFwd(curveName,AJ3930,,,AJ3931)</f>
        <v>1.1143300415132361E-2</v>
      </c>
    </row>
    <row r="3931" spans="35:37" ht="11.25" customHeight="1" x14ac:dyDescent="0.2">
      <c r="AI3931" s="198" t="s">
        <v>135</v>
      </c>
      <c r="AJ3931" s="156">
        <f>_xll.qlCalendarAdvance("TARGET",AJ3930,AI3931,"mf")</f>
        <v>63325</v>
      </c>
      <c r="AK3931" s="201">
        <f>_xll.xlShmInterpRateFwd(curveName,AJ3931,,,AJ3932)</f>
        <v>1.114424473915211E-2</v>
      </c>
    </row>
    <row r="3932" spans="35:37" ht="11.25" customHeight="1" x14ac:dyDescent="0.2">
      <c r="AI3932" s="198" t="s">
        <v>135</v>
      </c>
      <c r="AJ3932" s="156">
        <f>_xll.qlCalendarAdvance("TARGET",AJ3931,AI3932,"mf")</f>
        <v>63332</v>
      </c>
      <c r="AK3932" s="201">
        <f>_xll.xlShmInterpRateFwd(curveName,AJ3932,,,AJ3933)</f>
        <v>1.114517906163001E-2</v>
      </c>
    </row>
    <row r="3933" spans="35:37" ht="11.25" customHeight="1" x14ac:dyDescent="0.2">
      <c r="AI3933" s="198" t="s">
        <v>135</v>
      </c>
      <c r="AJ3933" s="156">
        <f>_xll.qlCalendarAdvance("TARGET",AJ3932,AI3933,"mf")</f>
        <v>63339</v>
      </c>
      <c r="AK3933" s="201">
        <f>_xll.xlShmInterpRateFwd(curveName,AJ3933,,,AJ3934)</f>
        <v>1.1146103365398997E-2</v>
      </c>
    </row>
    <row r="3934" spans="35:37" ht="11.25" customHeight="1" x14ac:dyDescent="0.2">
      <c r="AI3934" s="198" t="s">
        <v>135</v>
      </c>
      <c r="AJ3934" s="156">
        <f>_xll.qlCalendarAdvance("TARGET",AJ3933,AI3934,"mf")</f>
        <v>63346</v>
      </c>
      <c r="AK3934" s="201">
        <f>_xll.xlShmInterpRateFwd(curveName,AJ3934,,,AJ3935)</f>
        <v>1.114701763327464E-2</v>
      </c>
    </row>
    <row r="3935" spans="35:37" ht="11.25" customHeight="1" x14ac:dyDescent="0.2">
      <c r="AI3935" s="198" t="s">
        <v>135</v>
      </c>
      <c r="AJ3935" s="156">
        <f>_xll.qlCalendarAdvance("TARGET",AJ3934,AI3935,"mf")</f>
        <v>63353</v>
      </c>
      <c r="AK3935" s="201">
        <f>_xll.xlShmInterpRateFwd(curveName,AJ3935,,,AJ3936)</f>
        <v>1.1147921848113052E-2</v>
      </c>
    </row>
    <row r="3936" spans="35:37" ht="11.25" customHeight="1" x14ac:dyDescent="0.2">
      <c r="AI3936" s="198" t="s">
        <v>135</v>
      </c>
      <c r="AJ3936" s="156">
        <f>_xll.qlCalendarAdvance("TARGET",AJ3935,AI3936,"mf")</f>
        <v>63360</v>
      </c>
      <c r="AK3936" s="201">
        <f>_xll.xlShmInterpRateFwd(curveName,AJ3936,,,AJ3937)</f>
        <v>1.1148815992724027E-2</v>
      </c>
    </row>
    <row r="3937" spans="35:37" ht="11.25" customHeight="1" x14ac:dyDescent="0.2">
      <c r="AI3937" s="198" t="s">
        <v>135</v>
      </c>
      <c r="AJ3937" s="156">
        <f>_xll.qlCalendarAdvance("TARGET",AJ3936,AI3937,"mf")</f>
        <v>63367</v>
      </c>
      <c r="AK3937" s="201">
        <f>_xll.xlShmInterpRateFwd(curveName,AJ3937,,,AJ3938)</f>
        <v>1.1149700049934749E-2</v>
      </c>
    </row>
    <row r="3938" spans="35:37" ht="11.25" customHeight="1" x14ac:dyDescent="0.2">
      <c r="AI3938" s="198" t="s">
        <v>135</v>
      </c>
      <c r="AJ3938" s="156">
        <f>_xll.qlCalendarAdvance("TARGET",AJ3937,AI3938,"mf")</f>
        <v>63374</v>
      </c>
      <c r="AK3938" s="201">
        <f>_xll.xlShmInterpRateFwd(curveName,AJ3938,,,AJ3939)</f>
        <v>1.1150574002595568E-2</v>
      </c>
    </row>
    <row r="3939" spans="35:37" ht="11.25" customHeight="1" x14ac:dyDescent="0.2">
      <c r="AI3939" s="198" t="s">
        <v>135</v>
      </c>
      <c r="AJ3939" s="156">
        <f>_xll.qlCalendarAdvance("TARGET",AJ3938,AI3939,"mf")</f>
        <v>63381</v>
      </c>
      <c r="AK3939" s="201">
        <f>_xll.xlShmInterpRateFwd(curveName,AJ3939,,,AJ3940)</f>
        <v>1.1151437833522099E-2</v>
      </c>
    </row>
    <row r="3940" spans="35:37" ht="11.25" customHeight="1" x14ac:dyDescent="0.2">
      <c r="AI3940" s="198" t="s">
        <v>135</v>
      </c>
      <c r="AJ3940" s="156">
        <f>_xll.qlCalendarAdvance("TARGET",AJ3939,AI3940,"mf")</f>
        <v>63388</v>
      </c>
      <c r="AK3940" s="201">
        <f>_xll.xlShmInterpRateFwd(curveName,AJ3940,,,AJ3941)</f>
        <v>1.1152291525564711E-2</v>
      </c>
    </row>
    <row r="3941" spans="35:37" ht="11.25" customHeight="1" x14ac:dyDescent="0.2">
      <c r="AI3941" s="198" t="s">
        <v>135</v>
      </c>
      <c r="AJ3941" s="156">
        <f>_xll.qlCalendarAdvance("TARGET",AJ3940,AI3941,"mf")</f>
        <v>63395</v>
      </c>
      <c r="AK3941" s="201">
        <f>_xll.xlShmInterpRateFwd(curveName,AJ3941,,,AJ3942)</f>
        <v>1.1153135061515879E-2</v>
      </c>
    </row>
    <row r="3942" spans="35:37" ht="11.25" customHeight="1" x14ac:dyDescent="0.2">
      <c r="AI3942" s="198" t="s">
        <v>135</v>
      </c>
      <c r="AJ3942" s="156">
        <f>_xll.qlCalendarAdvance("TARGET",AJ3941,AI3942,"mf")</f>
        <v>63402</v>
      </c>
      <c r="AK3942" s="201">
        <f>_xll.xlShmInterpRateFwd(curveName,AJ3942,,,AJ3943)</f>
        <v>1.1153968424243363E-2</v>
      </c>
    </row>
    <row r="3943" spans="35:37" ht="11.25" customHeight="1" x14ac:dyDescent="0.2">
      <c r="AI3943" s="198" t="s">
        <v>135</v>
      </c>
      <c r="AJ3943" s="156">
        <f>_xll.qlCalendarAdvance("TARGET",AJ3942,AI3943,"mf")</f>
        <v>63409</v>
      </c>
      <c r="AK3943" s="201">
        <f>_xll.xlShmInterpRateFwd(curveName,AJ3943,,,AJ3944)</f>
        <v>1.1154791596568608E-2</v>
      </c>
    </row>
    <row r="3944" spans="35:37" ht="11.25" customHeight="1" x14ac:dyDescent="0.2">
      <c r="AI3944" s="198" t="s">
        <v>135</v>
      </c>
      <c r="AJ3944" s="156">
        <f>_xll.qlCalendarAdvance("TARGET",AJ3943,AI3944,"mf")</f>
        <v>63416</v>
      </c>
      <c r="AK3944" s="201">
        <f>_xll.xlShmInterpRateFwd(curveName,AJ3944,,,AJ3945)</f>
        <v>1.1155604561307276E-2</v>
      </c>
    </row>
    <row r="3945" spans="35:37" ht="11.25" customHeight="1" x14ac:dyDescent="0.2">
      <c r="AI3945" s="198" t="s">
        <v>135</v>
      </c>
      <c r="AJ3945" s="156">
        <f>_xll.qlCalendarAdvance("TARGET",AJ3944,AI3945,"mf")</f>
        <v>63423</v>
      </c>
      <c r="AK3945" s="201">
        <f>_xll.xlShmInterpRateFwd(curveName,AJ3945,,,AJ3946)</f>
        <v>1.1156407301292418E-2</v>
      </c>
    </row>
    <row r="3946" spans="35:37" ht="11.25" customHeight="1" x14ac:dyDescent="0.2">
      <c r="AI3946" s="198" t="s">
        <v>135</v>
      </c>
      <c r="AJ3946" s="156">
        <f>_xll.qlCalendarAdvance("TARGET",AJ3945,AI3946,"mf")</f>
        <v>63430</v>
      </c>
      <c r="AK3946" s="201">
        <f>_xll.xlShmInterpRateFwd(curveName,AJ3946,,,AJ3947)</f>
        <v>1.1157199799374459E-2</v>
      </c>
    </row>
    <row r="3947" spans="35:37" ht="11.25" customHeight="1" x14ac:dyDescent="0.2">
      <c r="AI3947" s="198" t="s">
        <v>135</v>
      </c>
      <c r="AJ3947" s="156">
        <f>_xll.qlCalendarAdvance("TARGET",AJ3946,AI3947,"mf")</f>
        <v>63437</v>
      </c>
      <c r="AK3947" s="201">
        <f>_xll.xlShmInterpRateFwd(curveName,AJ3947,,,AJ3948)</f>
        <v>1.1157982038374887E-2</v>
      </c>
    </row>
    <row r="3948" spans="35:37" ht="11.25" customHeight="1" x14ac:dyDescent="0.2">
      <c r="AI3948" s="198" t="s">
        <v>135</v>
      </c>
      <c r="AJ3948" s="156">
        <f>_xll.qlCalendarAdvance("TARGET",AJ3947,AI3948,"mf")</f>
        <v>63444</v>
      </c>
      <c r="AK3948" s="201">
        <f>_xll.xlShmInterpRateFwd(curveName,AJ3948,,,AJ3949)</f>
        <v>1.1158754001103608E-2</v>
      </c>
    </row>
    <row r="3949" spans="35:37" ht="11.25" customHeight="1" x14ac:dyDescent="0.2">
      <c r="AI3949" s="198" t="s">
        <v>135</v>
      </c>
      <c r="AJ3949" s="156">
        <f>_xll.qlCalendarAdvance("TARGET",AJ3948,AI3949,"mf")</f>
        <v>63451</v>
      </c>
      <c r="AK3949" s="201">
        <f>_xll.xlShmInterpRateFwd(curveName,AJ3949,,,AJ3950)</f>
        <v>1.1159515670416878E-2</v>
      </c>
    </row>
    <row r="3950" spans="35:37" ht="11.25" customHeight="1" x14ac:dyDescent="0.2">
      <c r="AI3950" s="198" t="s">
        <v>135</v>
      </c>
      <c r="AJ3950" s="156">
        <f>_xll.qlCalendarAdvance("TARGET",AJ3949,AI3950,"mf")</f>
        <v>63458</v>
      </c>
      <c r="AK3950" s="201">
        <f>_xll.xlShmInterpRateFwd(curveName,AJ3950,,,AJ3951)</f>
        <v>1.1160267029136209E-2</v>
      </c>
    </row>
    <row r="3951" spans="35:37" ht="11.25" customHeight="1" x14ac:dyDescent="0.2">
      <c r="AI3951" s="198" t="s">
        <v>135</v>
      </c>
      <c r="AJ3951" s="156">
        <f>_xll.qlCalendarAdvance("TARGET",AJ3950,AI3951,"mf")</f>
        <v>63465</v>
      </c>
      <c r="AK3951" s="201">
        <f>_xll.xlShmInterpRateFwd(curveName,AJ3951,,,AJ3952)</f>
        <v>1.1161008060094712E-2</v>
      </c>
    </row>
    <row r="3952" spans="35:37" ht="11.25" customHeight="1" x14ac:dyDescent="0.2">
      <c r="AI3952" s="198" t="s">
        <v>135</v>
      </c>
      <c r="AJ3952" s="156">
        <f>_xll.qlCalendarAdvance("TARGET",AJ3951,AI3952,"mf")</f>
        <v>63472</v>
      </c>
      <c r="AK3952" s="201">
        <f>_xll.xlShmInterpRateFwd(curveName,AJ3952,,,AJ3953)</f>
        <v>1.1161738746119707E-2</v>
      </c>
    </row>
    <row r="3953" spans="35:37" ht="11.25" customHeight="1" x14ac:dyDescent="0.2">
      <c r="AI3953" s="198" t="s">
        <v>135</v>
      </c>
      <c r="AJ3953" s="156">
        <f>_xll.qlCalendarAdvance("TARGET",AJ3952,AI3953,"mf")</f>
        <v>63479</v>
      </c>
      <c r="AK3953" s="201">
        <f>_xll.xlShmInterpRateFwd(curveName,AJ3953,,,AJ3954)</f>
        <v>1.1162459070032743E-2</v>
      </c>
    </row>
    <row r="3954" spans="35:37" ht="11.25" customHeight="1" x14ac:dyDescent="0.2">
      <c r="AI3954" s="198" t="s">
        <v>135</v>
      </c>
      <c r="AJ3954" s="156">
        <f>_xll.qlCalendarAdvance("TARGET",AJ3953,AI3954,"mf")</f>
        <v>63486</v>
      </c>
      <c r="AK3954" s="201">
        <f>_xll.xlShmInterpRateFwd(curveName,AJ3954,,,AJ3955)</f>
        <v>1.1163169014684331E-2</v>
      </c>
    </row>
    <row r="3955" spans="35:37" ht="11.25" customHeight="1" x14ac:dyDescent="0.2">
      <c r="AI3955" s="198" t="s">
        <v>135</v>
      </c>
      <c r="AJ3955" s="156">
        <f>_xll.qlCalendarAdvance("TARGET",AJ3954,AI3955,"mf")</f>
        <v>63493</v>
      </c>
      <c r="AK3955" s="201">
        <f>_xll.xlShmInterpRateFwd(curveName,AJ3955,,,AJ3956)</f>
        <v>1.116386856290183E-2</v>
      </c>
    </row>
    <row r="3956" spans="35:37" ht="11.25" customHeight="1" x14ac:dyDescent="0.2">
      <c r="AI3956" s="198" t="s">
        <v>135</v>
      </c>
      <c r="AJ3956" s="156">
        <f>_xll.qlCalendarAdvance("TARGET",AJ3955,AI3956,"mf")</f>
        <v>63500</v>
      </c>
      <c r="AK3956" s="201">
        <f>_xll.xlShmInterpRateFwd(curveName,AJ3956,,,AJ3957)</f>
        <v>1.1164557697495229E-2</v>
      </c>
    </row>
    <row r="3957" spans="35:37" ht="11.25" customHeight="1" x14ac:dyDescent="0.2">
      <c r="AI3957" s="198" t="s">
        <v>135</v>
      </c>
      <c r="AJ3957" s="156">
        <f>_xll.qlCalendarAdvance("TARGET",AJ3956,AI3957,"mf")</f>
        <v>63507</v>
      </c>
      <c r="AK3957" s="201">
        <f>_xll.xlShmInterpRateFwd(curveName,AJ3957,,,AJ3958)</f>
        <v>1.1165236401309283E-2</v>
      </c>
    </row>
    <row r="3958" spans="35:37" ht="11.25" customHeight="1" x14ac:dyDescent="0.2">
      <c r="AI3958" s="198" t="s">
        <v>135</v>
      </c>
      <c r="AJ3958" s="156">
        <f>_xll.qlCalendarAdvance("TARGET",AJ3957,AI3958,"mf")</f>
        <v>63514</v>
      </c>
      <c r="AK3958" s="201">
        <f>_xll.xlShmInterpRateFwd(curveName,AJ3958,,,AJ3959)</f>
        <v>1.1165904657182965E-2</v>
      </c>
    </row>
    <row r="3959" spans="35:37" ht="11.25" customHeight="1" x14ac:dyDescent="0.2">
      <c r="AI3959" s="198" t="s">
        <v>135</v>
      </c>
      <c r="AJ3959" s="156">
        <f>_xll.qlCalendarAdvance("TARGET",AJ3958,AI3959,"mf")</f>
        <v>63521</v>
      </c>
      <c r="AK3959" s="201">
        <f>_xll.xlShmInterpRateFwd(curveName,AJ3959,,,AJ3960)</f>
        <v>1.1166562447932092E-2</v>
      </c>
    </row>
    <row r="3960" spans="35:37" ht="11.25" customHeight="1" x14ac:dyDescent="0.2">
      <c r="AI3960" s="198" t="s">
        <v>135</v>
      </c>
      <c r="AJ3960" s="156">
        <f>_xll.qlCalendarAdvance("TARGET",AJ3959,AI3960,"mf")</f>
        <v>63528</v>
      </c>
      <c r="AK3960" s="201">
        <f>_xll.xlShmInterpRateFwd(curveName,AJ3960,,,AJ3961)</f>
        <v>1.1167209756389867E-2</v>
      </c>
    </row>
    <row r="3961" spans="35:37" ht="11.25" customHeight="1" x14ac:dyDescent="0.2">
      <c r="AI3961" s="198" t="s">
        <v>135</v>
      </c>
      <c r="AJ3961" s="156">
        <f>_xll.qlCalendarAdvance("TARGET",AJ3960,AI3961,"mf")</f>
        <v>63535</v>
      </c>
      <c r="AK3961" s="201">
        <f>_xll.xlShmInterpRateFwd(curveName,AJ3961,,,AJ3962)</f>
        <v>1.116784656539529E-2</v>
      </c>
    </row>
    <row r="3962" spans="35:37" ht="11.25" customHeight="1" x14ac:dyDescent="0.2">
      <c r="AI3962" s="198" t="s">
        <v>135</v>
      </c>
      <c r="AJ3962" s="156">
        <f>_xll.qlCalendarAdvance("TARGET",AJ3961,AI3962,"mf")</f>
        <v>63542</v>
      </c>
      <c r="AK3962" s="201">
        <f>_xll.xlShmInterpRateFwd(curveName,AJ3962,,,AJ3963)</f>
        <v>1.1168687916158658E-2</v>
      </c>
    </row>
    <row r="3963" spans="35:37" ht="11.25" customHeight="1" x14ac:dyDescent="0.2">
      <c r="AI3963" s="198" t="s">
        <v>135</v>
      </c>
      <c r="AJ3963" s="156">
        <f>_xll.qlCalendarAdvance("TARGET",AJ3962,AI3963,"mf")</f>
        <v>63550</v>
      </c>
      <c r="AK3963" s="201">
        <f>_xll.xlShmInterpRateFwd(curveName,AJ3963,,,AJ3964)</f>
        <v>1.1169175720970316E-2</v>
      </c>
    </row>
    <row r="3964" spans="35:37" ht="11.25" customHeight="1" x14ac:dyDescent="0.2">
      <c r="AI3964" s="198" t="s">
        <v>135</v>
      </c>
      <c r="AJ3964" s="156">
        <f>_xll.qlCalendarAdvance("TARGET",AJ3963,AI3964,"mf")</f>
        <v>63557</v>
      </c>
      <c r="AK3964" s="201">
        <f>_xll.xlShmInterpRateFwd(curveName,AJ3964,,,AJ3965)</f>
        <v>1.1169779419893682E-2</v>
      </c>
    </row>
    <row r="3965" spans="35:37" ht="11.25" customHeight="1" x14ac:dyDescent="0.2">
      <c r="AI3965" s="198" t="s">
        <v>135</v>
      </c>
      <c r="AJ3965" s="156">
        <f>_xll.qlCalendarAdvance("TARGET",AJ3964,AI3965,"mf")</f>
        <v>63564</v>
      </c>
      <c r="AK3965" s="201">
        <f>_xll.xlShmInterpRateFwd(curveName,AJ3965,,,AJ3966)</f>
        <v>1.1170372548236171E-2</v>
      </c>
    </row>
    <row r="3966" spans="35:37" ht="11.25" customHeight="1" x14ac:dyDescent="0.2">
      <c r="AI3966" s="198" t="s">
        <v>135</v>
      </c>
      <c r="AJ3966" s="156">
        <f>_xll.qlCalendarAdvance("TARGET",AJ3965,AI3966,"mf")</f>
        <v>63571</v>
      </c>
      <c r="AK3966" s="201">
        <f>_xll.xlShmInterpRateFwd(curveName,AJ3966,,,AJ3967)</f>
        <v>1.1170955088825259E-2</v>
      </c>
    </row>
    <row r="3967" spans="35:37" ht="11.25" customHeight="1" x14ac:dyDescent="0.2">
      <c r="AI3967" s="198" t="s">
        <v>135</v>
      </c>
      <c r="AJ3967" s="156">
        <f>_xll.qlCalendarAdvance("TARGET",AJ3966,AI3967,"mf")</f>
        <v>63578</v>
      </c>
      <c r="AK3967" s="201">
        <f>_xll.xlShmInterpRateFwd(curveName,AJ3967,,,AJ3968)</f>
        <v>1.1171527024494232E-2</v>
      </c>
    </row>
    <row r="3968" spans="35:37" ht="11.25" customHeight="1" x14ac:dyDescent="0.2">
      <c r="AI3968" s="198" t="s">
        <v>135</v>
      </c>
      <c r="AJ3968" s="156">
        <f>_xll.qlCalendarAdvance("TARGET",AJ3967,AI3968,"mf")</f>
        <v>63585</v>
      </c>
      <c r="AK3968" s="201">
        <f>_xll.xlShmInterpRateFwd(curveName,AJ3968,,,AJ3969)</f>
        <v>1.1172088338053214E-2</v>
      </c>
    </row>
    <row r="3969" spans="35:37" ht="11.25" customHeight="1" x14ac:dyDescent="0.2">
      <c r="AI3969" s="198" t="s">
        <v>135</v>
      </c>
      <c r="AJ3969" s="156">
        <f>_xll.qlCalendarAdvance("TARGET",AJ3968,AI3969,"mf")</f>
        <v>63592</v>
      </c>
      <c r="AK3969" s="201">
        <f>_xll.xlShmInterpRateFwd(curveName,AJ3969,,,AJ3970)</f>
        <v>1.1172639012347097E-2</v>
      </c>
    </row>
    <row r="3970" spans="35:37" ht="11.25" customHeight="1" x14ac:dyDescent="0.2">
      <c r="AI3970" s="198" t="s">
        <v>135</v>
      </c>
      <c r="AJ3970" s="156">
        <f>_xll.qlCalendarAdvance("TARGET",AJ3969,AI3970,"mf")</f>
        <v>63599</v>
      </c>
      <c r="AK3970" s="201">
        <f>_xll.xlShmInterpRateFwd(curveName,AJ3970,,,AJ3971)</f>
        <v>1.1173179030226566E-2</v>
      </c>
    </row>
    <row r="3971" spans="35:37" ht="11.25" customHeight="1" x14ac:dyDescent="0.2">
      <c r="AI3971" s="198" t="s">
        <v>135</v>
      </c>
      <c r="AJ3971" s="156">
        <f>_xll.qlCalendarAdvance("TARGET",AJ3970,AI3971,"mf")</f>
        <v>63606</v>
      </c>
      <c r="AK3971" s="201">
        <f>_xll.xlShmInterpRateFwd(curveName,AJ3971,,,AJ3972)</f>
        <v>1.1173708374484415E-2</v>
      </c>
    </row>
    <row r="3972" spans="35:37" ht="11.25" customHeight="1" x14ac:dyDescent="0.2">
      <c r="AI3972" s="198" t="s">
        <v>135</v>
      </c>
      <c r="AJ3972" s="156">
        <f>_xll.qlCalendarAdvance("TARGET",AJ3971,AI3972,"mf")</f>
        <v>63613</v>
      </c>
      <c r="AK3972" s="201">
        <f>_xll.xlShmInterpRateFwd(curveName,AJ3972,,,AJ3973)</f>
        <v>1.1174227027959767E-2</v>
      </c>
    </row>
    <row r="3973" spans="35:37" ht="11.25" customHeight="1" x14ac:dyDescent="0.2">
      <c r="AI3973" s="198" t="s">
        <v>135</v>
      </c>
      <c r="AJ3973" s="156">
        <f>_xll.qlCalendarAdvance("TARGET",AJ3972,AI3973,"mf")</f>
        <v>63620</v>
      </c>
      <c r="AK3973" s="201">
        <f>_xll.xlShmInterpRateFwd(curveName,AJ3973,,,AJ3974)</f>
        <v>1.1174734973509147E-2</v>
      </c>
    </row>
    <row r="3974" spans="35:37" ht="11.25" customHeight="1" x14ac:dyDescent="0.2">
      <c r="AI3974" s="198" t="s">
        <v>135</v>
      </c>
      <c r="AJ3974" s="156">
        <f>_xll.qlCalendarAdvance("TARGET",AJ3973,AI3974,"mf")</f>
        <v>63627</v>
      </c>
      <c r="AK3974" s="201">
        <f>_xll.xlShmInterpRateFwd(curveName,AJ3974,,,AJ3975)</f>
        <v>1.1175232193948538E-2</v>
      </c>
    </row>
    <row r="3975" spans="35:37" ht="11.25" customHeight="1" x14ac:dyDescent="0.2">
      <c r="AI3975" s="198" t="s">
        <v>135</v>
      </c>
      <c r="AJ3975" s="156">
        <f>_xll.qlCalendarAdvance("TARGET",AJ3974,AI3975,"mf")</f>
        <v>63634</v>
      </c>
      <c r="AK3975" s="201">
        <f>_xll.xlShmInterpRateFwd(curveName,AJ3975,,,AJ3976)</f>
        <v>1.1175718672088152E-2</v>
      </c>
    </row>
    <row r="3976" spans="35:37" ht="11.25" customHeight="1" x14ac:dyDescent="0.2">
      <c r="AI3976" s="198" t="s">
        <v>135</v>
      </c>
      <c r="AJ3976" s="156">
        <f>_xll.qlCalendarAdvance("TARGET",AJ3975,AI3976,"mf")</f>
        <v>63641</v>
      </c>
      <c r="AK3976" s="201">
        <f>_xll.xlShmInterpRateFwd(curveName,AJ3976,,,AJ3977)</f>
        <v>1.1176194390796125E-2</v>
      </c>
    </row>
    <row r="3977" spans="35:37" ht="11.25" customHeight="1" x14ac:dyDescent="0.2">
      <c r="AI3977" s="198" t="s">
        <v>135</v>
      </c>
      <c r="AJ3977" s="156">
        <f>_xll.qlCalendarAdvance("TARGET",AJ3976,AI3977,"mf")</f>
        <v>63648</v>
      </c>
      <c r="AK3977" s="201">
        <f>_xll.xlShmInterpRateFwd(curveName,AJ3977,,,AJ3978)</f>
        <v>1.1176659332865315E-2</v>
      </c>
    </row>
    <row r="3978" spans="35:37" ht="11.25" customHeight="1" x14ac:dyDescent="0.2">
      <c r="AI3978" s="198" t="s">
        <v>135</v>
      </c>
      <c r="AJ3978" s="156">
        <f>_xll.qlCalendarAdvance("TARGET",AJ3977,AI3978,"mf")</f>
        <v>63655</v>
      </c>
      <c r="AK3978" s="201">
        <f>_xll.xlShmInterpRateFwd(curveName,AJ3978,,,AJ3979)</f>
        <v>1.1177113481169672E-2</v>
      </c>
    </row>
    <row r="3979" spans="35:37" ht="11.25" customHeight="1" x14ac:dyDescent="0.2">
      <c r="AI3979" s="198" t="s">
        <v>135</v>
      </c>
      <c r="AJ3979" s="156">
        <f>_xll.qlCalendarAdvance("TARGET",AJ3978,AI3979,"mf")</f>
        <v>63662</v>
      </c>
      <c r="AK3979" s="201">
        <f>_xll.xlShmInterpRateFwd(curveName,AJ3979,,,AJ3980)</f>
        <v>1.1177556818496292E-2</v>
      </c>
    </row>
    <row r="3980" spans="35:37" ht="11.25" customHeight="1" x14ac:dyDescent="0.2">
      <c r="AI3980" s="198" t="s">
        <v>135</v>
      </c>
      <c r="AJ3980" s="156">
        <f>_xll.qlCalendarAdvance("TARGET",AJ3979,AI3980,"mf")</f>
        <v>63669</v>
      </c>
      <c r="AK3980" s="201">
        <f>_xll.xlShmInterpRateFwd(curveName,AJ3980,,,AJ3981)</f>
        <v>1.1177989327701773E-2</v>
      </c>
    </row>
    <row r="3981" spans="35:37" ht="11.25" customHeight="1" x14ac:dyDescent="0.2">
      <c r="AI3981" s="198" t="s">
        <v>135</v>
      </c>
      <c r="AJ3981" s="156">
        <f>_xll.qlCalendarAdvance("TARGET",AJ3980,AI3981,"mf")</f>
        <v>63676</v>
      </c>
      <c r="AK3981" s="201">
        <f>_xll.xlShmInterpRateFwd(curveName,AJ3981,,,AJ3982)</f>
        <v>1.1178410991613772E-2</v>
      </c>
    </row>
    <row r="3982" spans="35:37" ht="11.25" customHeight="1" x14ac:dyDescent="0.2">
      <c r="AI3982" s="198" t="s">
        <v>135</v>
      </c>
      <c r="AJ3982" s="156">
        <f>_xll.qlCalendarAdvance("TARGET",AJ3981,AI3982,"mf")</f>
        <v>63683</v>
      </c>
      <c r="AK3982" s="201">
        <f>_xll.xlShmInterpRateFwd(curveName,AJ3982,,,AJ3983)</f>
        <v>1.1178821793042583E-2</v>
      </c>
    </row>
    <row r="3983" spans="35:37" ht="11.25" customHeight="1" x14ac:dyDescent="0.2">
      <c r="AI3983" s="198" t="s">
        <v>135</v>
      </c>
      <c r="AJ3983" s="156">
        <f>_xll.qlCalendarAdvance("TARGET",AJ3982,AI3983,"mf")</f>
        <v>63690</v>
      </c>
      <c r="AK3983" s="201">
        <f>_xll.xlShmInterpRateFwd(curveName,AJ3983,,,AJ3984)</f>
        <v>1.1179221714850638E-2</v>
      </c>
    </row>
    <row r="3984" spans="35:37" ht="11.25" customHeight="1" x14ac:dyDescent="0.2">
      <c r="AI3984" s="198" t="s">
        <v>135</v>
      </c>
      <c r="AJ3984" s="156">
        <f>_xll.qlCalendarAdvance("TARGET",AJ3983,AI3984,"mf")</f>
        <v>63697</v>
      </c>
      <c r="AK3984" s="201">
        <f>_xll.xlShmInterpRateFwd(curveName,AJ3984,,,AJ3985)</f>
        <v>1.1179610739854047E-2</v>
      </c>
    </row>
    <row r="3985" spans="35:37" ht="11.25" customHeight="1" x14ac:dyDescent="0.2">
      <c r="AI3985" s="198" t="s">
        <v>135</v>
      </c>
      <c r="AJ3985" s="156">
        <f>_xll.qlCalendarAdvance("TARGET",AJ3984,AI3985,"mf")</f>
        <v>63704</v>
      </c>
      <c r="AK3985" s="201">
        <f>_xll.xlShmInterpRateFwd(curveName,AJ3985,,,AJ3986)</f>
        <v>1.1179988850880515E-2</v>
      </c>
    </row>
    <row r="3986" spans="35:37" ht="11.25" customHeight="1" x14ac:dyDescent="0.2">
      <c r="AI3986" s="198" t="s">
        <v>135</v>
      </c>
      <c r="AJ3986" s="156">
        <f>_xll.qlCalendarAdvance("TARGET",AJ3985,AI3986,"mf")</f>
        <v>63711</v>
      </c>
      <c r="AK3986" s="201">
        <f>_xll.xlShmInterpRateFwd(curveName,AJ3986,,,AJ3987)</f>
        <v>1.1180356030763559E-2</v>
      </c>
    </row>
    <row r="3987" spans="35:37" ht="11.25" customHeight="1" x14ac:dyDescent="0.2">
      <c r="AI3987" s="198" t="s">
        <v>135</v>
      </c>
      <c r="AJ3987" s="156">
        <f>_xll.qlCalendarAdvance("TARGET",AJ3986,AI3987,"mf")</f>
        <v>63718</v>
      </c>
      <c r="AK3987" s="201">
        <f>_xll.xlShmInterpRateFwd(curveName,AJ3987,,,AJ3988)</f>
        <v>1.1180712262330902E-2</v>
      </c>
    </row>
    <row r="3988" spans="35:37" ht="11.25" customHeight="1" x14ac:dyDescent="0.2">
      <c r="AI3988" s="198" t="s">
        <v>135</v>
      </c>
      <c r="AJ3988" s="156">
        <f>_xll.qlCalendarAdvance("TARGET",AJ3987,AI3988,"mf")</f>
        <v>63725</v>
      </c>
      <c r="AK3988" s="201">
        <f>_xll.xlShmInterpRateFwd(curveName,AJ3988,,,AJ3989)</f>
        <v>1.1181057528410296E-2</v>
      </c>
    </row>
    <row r="3989" spans="35:37" ht="11.25" customHeight="1" x14ac:dyDescent="0.2">
      <c r="AI3989" s="198" t="s">
        <v>135</v>
      </c>
      <c r="AJ3989" s="156">
        <f>_xll.qlCalendarAdvance("TARGET",AJ3988,AI3989,"mf")</f>
        <v>63732</v>
      </c>
      <c r="AK3989" s="201">
        <f>_xll.xlShmInterpRateFwd(curveName,AJ3989,,,AJ3990)</f>
        <v>1.1181391811852662E-2</v>
      </c>
    </row>
    <row r="3990" spans="35:37" ht="11.25" customHeight="1" x14ac:dyDescent="0.2">
      <c r="AI3990" s="198" t="s">
        <v>135</v>
      </c>
      <c r="AJ3990" s="156">
        <f>_xll.qlCalendarAdvance("TARGET",AJ3989,AI3990,"mf")</f>
        <v>63739</v>
      </c>
      <c r="AK3990" s="201">
        <f>_xll.xlShmInterpRateFwd(curveName,AJ3990,,,AJ3991)</f>
        <v>1.1181715095468395E-2</v>
      </c>
    </row>
    <row r="3991" spans="35:37" ht="11.25" customHeight="1" x14ac:dyDescent="0.2">
      <c r="AI3991" s="198" t="s">
        <v>135</v>
      </c>
      <c r="AJ3991" s="156">
        <f>_xll.qlCalendarAdvance("TARGET",AJ3990,AI3991,"mf")</f>
        <v>63746</v>
      </c>
      <c r="AK3991" s="201">
        <f>_xll.xlShmInterpRateFwd(curveName,AJ3991,,,AJ3992)</f>
        <v>1.1182027362091075E-2</v>
      </c>
    </row>
    <row r="3992" spans="35:37" ht="11.25" customHeight="1" x14ac:dyDescent="0.2">
      <c r="AI3992" s="198" t="s">
        <v>135</v>
      </c>
      <c r="AJ3992" s="156">
        <f>_xll.qlCalendarAdvance("TARGET",AJ3991,AI3992,"mf")</f>
        <v>63753</v>
      </c>
      <c r="AK3992" s="201">
        <f>_xll.xlShmInterpRateFwd(curveName,AJ3992,,,AJ3993)</f>
        <v>1.1182328594560077E-2</v>
      </c>
    </row>
    <row r="3993" spans="35:37" ht="11.25" customHeight="1" x14ac:dyDescent="0.2">
      <c r="AI3993" s="198" t="s">
        <v>135</v>
      </c>
      <c r="AJ3993" s="156">
        <f>_xll.qlCalendarAdvance("TARGET",AJ3992,AI3993,"mf")</f>
        <v>63760</v>
      </c>
      <c r="AK3993" s="201">
        <f>_xll.xlShmInterpRateFwd(curveName,AJ3993,,,AJ3994)</f>
        <v>1.118261877569742E-2</v>
      </c>
    </row>
    <row r="3994" spans="35:37" ht="11.25" customHeight="1" x14ac:dyDescent="0.2">
      <c r="AI3994" s="198" t="s">
        <v>135</v>
      </c>
      <c r="AJ3994" s="156">
        <f>_xll.qlCalendarAdvance("TARGET",AJ3993,AI3994,"mf")</f>
        <v>63767</v>
      </c>
      <c r="AK3994" s="201">
        <f>_xll.xlShmInterpRateFwd(curveName,AJ3994,,,AJ3995)</f>
        <v>1.1182897888330929E-2</v>
      </c>
    </row>
    <row r="3995" spans="35:37" ht="11.25" customHeight="1" x14ac:dyDescent="0.2">
      <c r="AI3995" s="198" t="s">
        <v>135</v>
      </c>
      <c r="AJ3995" s="156">
        <f>_xll.qlCalendarAdvance("TARGET",AJ3994,AI3995,"mf")</f>
        <v>63774</v>
      </c>
      <c r="AK3995" s="201">
        <f>_xll.xlShmInterpRateFwd(curveName,AJ3995,,,AJ3996)</f>
        <v>1.1183165915311606E-2</v>
      </c>
    </row>
    <row r="3996" spans="35:37" ht="11.25" customHeight="1" x14ac:dyDescent="0.2">
      <c r="AI3996" s="198" t="s">
        <v>135</v>
      </c>
      <c r="AJ3996" s="156">
        <f>_xll.qlCalendarAdvance("TARGET",AJ3995,AI3996,"mf")</f>
        <v>63781</v>
      </c>
      <c r="AK3996" s="201">
        <f>_xll.xlShmInterpRateFwd(curveName,AJ3996,,,AJ3997)</f>
        <v>1.1183422839461513E-2</v>
      </c>
    </row>
    <row r="3997" spans="35:37" ht="11.25" customHeight="1" x14ac:dyDescent="0.2">
      <c r="AI3997" s="198" t="s">
        <v>135</v>
      </c>
      <c r="AJ3997" s="156">
        <f>_xll.qlCalendarAdvance("TARGET",AJ3996,AI3997,"mf")</f>
        <v>63788</v>
      </c>
      <c r="AK3997" s="201">
        <f>_xll.xlShmInterpRateFwd(curveName,AJ3997,,,AJ3998)</f>
        <v>1.1183668643573759E-2</v>
      </c>
    </row>
    <row r="3998" spans="35:37" ht="11.25" customHeight="1" x14ac:dyDescent="0.2">
      <c r="AI3998" s="198" t="s">
        <v>135</v>
      </c>
      <c r="AJ3998" s="156">
        <f>_xll.qlCalendarAdvance("TARGET",AJ3997,AI3998,"mf")</f>
        <v>63795</v>
      </c>
      <c r="AK3998" s="201">
        <f>_xll.xlShmInterpRateFwd(curveName,AJ3998,,,AJ3999)</f>
        <v>1.1183903310539934E-2</v>
      </c>
    </row>
    <row r="3999" spans="35:37" ht="11.25" customHeight="1" x14ac:dyDescent="0.2">
      <c r="AI3999" s="198" t="s">
        <v>135</v>
      </c>
      <c r="AJ3999" s="156">
        <f>_xll.qlCalendarAdvance("TARGET",AJ3998,AI3999,"mf")</f>
        <v>63802</v>
      </c>
      <c r="AK3999" s="201">
        <f>_xll.xlShmInterpRateFwd(curveName,AJ3999,,,AJ4000)</f>
        <v>1.1184126823164756E-2</v>
      </c>
    </row>
    <row r="4000" spans="35:37" ht="11.25" customHeight="1" x14ac:dyDescent="0.2">
      <c r="AI4000" s="198" t="s">
        <v>135</v>
      </c>
      <c r="AJ4000" s="156">
        <f>_xll.qlCalendarAdvance("TARGET",AJ3999,AI4000,"mf")</f>
        <v>63809</v>
      </c>
      <c r="AK4000" s="201">
        <f>_xll.xlShmInterpRateFwd(curveName,AJ4000,,,AJ4001)</f>
        <v>1.1184339164264551E-2</v>
      </c>
    </row>
    <row r="4001" spans="35:37" ht="11.25" customHeight="1" x14ac:dyDescent="0.2">
      <c r="AI4001" s="198" t="s">
        <v>135</v>
      </c>
      <c r="AJ4001" s="156">
        <f>_xll.qlCalendarAdvance("TARGET",AJ4000,AI4001,"mf")</f>
        <v>63816</v>
      </c>
      <c r="AK4001" s="201">
        <f>_xll.xlShmInterpRateFwd(curveName,AJ4001,,,AJ4002)</f>
        <v>1.118454031667882E-2</v>
      </c>
    </row>
    <row r="4002" spans="35:37" ht="11.25" customHeight="1" x14ac:dyDescent="0.2">
      <c r="AI4002" s="198" t="s">
        <v>135</v>
      </c>
      <c r="AJ4002" s="156">
        <f>_xll.qlCalendarAdvance("TARGET",AJ4001,AI4002,"mf")</f>
        <v>63823</v>
      </c>
      <c r="AK4002" s="201">
        <f>_xll.xlShmInterpRateFwd(curveName,AJ4002,,,AJ4003)</f>
        <v>1.118473026325866E-2</v>
      </c>
    </row>
    <row r="4003" spans="35:37" ht="11.25" customHeight="1" x14ac:dyDescent="0.2">
      <c r="AI4003" s="198" t="s">
        <v>135</v>
      </c>
      <c r="AJ4003" s="156">
        <f>_xll.qlCalendarAdvance("TARGET",AJ4002,AI4003,"mf")</f>
        <v>63830</v>
      </c>
      <c r="AK4003" s="201">
        <f>_xll.xlShmInterpRateFwd(curveName,AJ4003,,,AJ4004)</f>
        <v>1.1184908986814644E-2</v>
      </c>
    </row>
    <row r="4004" spans="35:37" ht="11.25" customHeight="1" x14ac:dyDescent="0.2">
      <c r="AI4004" s="198" t="s">
        <v>135</v>
      </c>
      <c r="AJ4004" s="156">
        <f>_xll.qlCalendarAdvance("TARGET",AJ4003,AI4004,"mf")</f>
        <v>63837</v>
      </c>
      <c r="AK4004" s="201">
        <f>_xll.xlShmInterpRateFwd(curveName,AJ4004,,,AJ4005)</f>
        <v>1.1185076470157356E-2</v>
      </c>
    </row>
    <row r="4005" spans="35:37" ht="11.25" customHeight="1" x14ac:dyDescent="0.2">
      <c r="AI4005" s="198" t="s">
        <v>135</v>
      </c>
      <c r="AJ4005" s="156">
        <f>_xll.qlCalendarAdvance("TARGET",AJ4004,AI4005,"mf")</f>
        <v>63844</v>
      </c>
      <c r="AK4005" s="201">
        <f>_xll.xlShmInterpRateFwd(curveName,AJ4005,,,AJ4006)</f>
        <v>1.118523269618427E-2</v>
      </c>
    </row>
    <row r="4006" spans="35:37" ht="11.25" customHeight="1" x14ac:dyDescent="0.2">
      <c r="AI4006" s="198" t="s">
        <v>135</v>
      </c>
      <c r="AJ4006" s="156">
        <f>_xll.qlCalendarAdvance("TARGET",AJ4005,AI4006,"mf")</f>
        <v>63851</v>
      </c>
      <c r="AK4006" s="201">
        <f>_xll.xlShmInterpRateFwd(curveName,AJ4006,,,AJ4007)</f>
        <v>1.1185377647642294E-2</v>
      </c>
    </row>
    <row r="4007" spans="35:37" ht="11.25" customHeight="1" x14ac:dyDescent="0.2">
      <c r="AI4007" s="198" t="s">
        <v>135</v>
      </c>
      <c r="AJ4007" s="156">
        <f>_xll.qlCalendarAdvance("TARGET",AJ4006,AI4007,"mf")</f>
        <v>63858</v>
      </c>
      <c r="AK4007" s="201">
        <f>_xll.xlShmInterpRateFwd(curveName,AJ4007,,,AJ4008)</f>
        <v>1.1185511307428925E-2</v>
      </c>
    </row>
    <row r="4008" spans="35:37" ht="11.25" customHeight="1" x14ac:dyDescent="0.2">
      <c r="AI4008" s="198" t="s">
        <v>135</v>
      </c>
      <c r="AJ4008" s="156">
        <f>_xll.qlCalendarAdvance("TARGET",AJ4007,AI4008,"mf")</f>
        <v>63865</v>
      </c>
      <c r="AK4008" s="201">
        <f>_xll.xlShmInterpRateFwd(curveName,AJ4008,,,AJ4009)</f>
        <v>1.1185633658349015E-2</v>
      </c>
    </row>
    <row r="4009" spans="35:37" ht="11.25" customHeight="1" x14ac:dyDescent="0.2">
      <c r="AI4009" s="198" t="s">
        <v>135</v>
      </c>
      <c r="AJ4009" s="156">
        <f>_xll.qlCalendarAdvance("TARGET",AJ4008,AI4009,"mf")</f>
        <v>63872</v>
      </c>
      <c r="AK4009" s="201">
        <f>_xll.xlShmInterpRateFwd(curveName,AJ4009,,,AJ4010)</f>
        <v>1.1185744683224808E-2</v>
      </c>
    </row>
    <row r="4010" spans="35:37" ht="11.25" customHeight="1" x14ac:dyDescent="0.2">
      <c r="AI4010" s="198" t="s">
        <v>135</v>
      </c>
      <c r="AJ4010" s="156">
        <f>_xll.qlCalendarAdvance("TARGET",AJ4009,AI4010,"mf")</f>
        <v>63879</v>
      </c>
      <c r="AK4010" s="201">
        <f>_xll.xlShmInterpRateFwd(curveName,AJ4010,,,AJ4011)</f>
        <v>1.1185844364895926E-2</v>
      </c>
    </row>
    <row r="4011" spans="35:37" ht="11.25" customHeight="1" x14ac:dyDescent="0.2">
      <c r="AI4011" s="198" t="s">
        <v>135</v>
      </c>
      <c r="AJ4011" s="156">
        <f>_xll.qlCalendarAdvance("TARGET",AJ4010,AI4011,"mf")</f>
        <v>63886</v>
      </c>
      <c r="AK4011" s="201">
        <f>_xll.xlShmInterpRateFwd(curveName,AJ4011,,,AJ4012)</f>
        <v>1.118593268620781E-2</v>
      </c>
    </row>
    <row r="4012" spans="35:37" ht="11.25" customHeight="1" x14ac:dyDescent="0.2">
      <c r="AI4012" s="198" t="s">
        <v>135</v>
      </c>
      <c r="AJ4012" s="156">
        <f>_xll.qlCalendarAdvance("TARGET",AJ4011,AI4012,"mf")</f>
        <v>63893</v>
      </c>
      <c r="AK4012" s="201">
        <f>_xll.xlShmInterpRateFwd(curveName,AJ4012,,,AJ4013)</f>
        <v>1.1186009629959574E-2</v>
      </c>
    </row>
    <row r="4013" spans="35:37" ht="11.25" customHeight="1" x14ac:dyDescent="0.2">
      <c r="AI4013" s="198" t="s">
        <v>135</v>
      </c>
      <c r="AJ4013" s="156">
        <f>_xll.qlCalendarAdvance("TARGET",AJ4012,AI4013,"mf")</f>
        <v>63900</v>
      </c>
      <c r="AK4013" s="201">
        <f>_xll.xlShmInterpRateFwd(curveName,AJ4013,,,AJ4014)</f>
        <v>1.1186075179019848E-2</v>
      </c>
    </row>
    <row r="4014" spans="35:37" ht="11.25" customHeight="1" x14ac:dyDescent="0.2">
      <c r="AI4014" s="198" t="s">
        <v>135</v>
      </c>
      <c r="AJ4014" s="156">
        <f>_xll.qlCalendarAdvance("TARGET",AJ4013,AI4014,"mf")</f>
        <v>63907</v>
      </c>
      <c r="AK4014" s="201">
        <f>_xll.xlShmInterpRateFwd(curveName,AJ4014,,,AJ4015)</f>
        <v>1.1186304000052985E-2</v>
      </c>
    </row>
    <row r="4015" spans="35:37" ht="11.25" customHeight="1" x14ac:dyDescent="0.2">
      <c r="AI4015" s="198" t="s">
        <v>135</v>
      </c>
      <c r="AJ4015" s="156">
        <f>_xll.qlCalendarAdvance("TARGET",AJ4014,AI4015,"mf")</f>
        <v>63915</v>
      </c>
      <c r="AK4015" s="201">
        <f>_xll.xlShmInterpRateFwd(curveName,AJ4015,,,AJ4016)</f>
        <v>1.118617719148887E-2</v>
      </c>
    </row>
    <row r="4016" spans="35:37" ht="11.25" customHeight="1" x14ac:dyDescent="0.2">
      <c r="AI4016" s="198" t="s">
        <v>135</v>
      </c>
      <c r="AJ4016" s="156">
        <f>_xll.qlCalendarAdvance("TARGET",AJ4015,AI4016,"mf")</f>
        <v>63922</v>
      </c>
      <c r="AK4016" s="201">
        <f>_xll.xlShmInterpRateFwd(curveName,AJ4016,,,AJ4017)</f>
        <v>1.1186206816804833E-2</v>
      </c>
    </row>
    <row r="4017" spans="35:37" ht="11.25" customHeight="1" x14ac:dyDescent="0.2">
      <c r="AI4017" s="198" t="s">
        <v>135</v>
      </c>
      <c r="AJ4017" s="156">
        <f>_xll.qlCalendarAdvance("TARGET",AJ4016,AI4017,"mf")</f>
        <v>63929</v>
      </c>
      <c r="AK4017" s="201">
        <f>_xll.xlShmInterpRateFwd(curveName,AJ4017,,,AJ4018)</f>
        <v>1.1186224976303585E-2</v>
      </c>
    </row>
    <row r="4018" spans="35:37" ht="11.25" customHeight="1" x14ac:dyDescent="0.2">
      <c r="AI4018" s="198" t="s">
        <v>135</v>
      </c>
      <c r="AJ4018" s="156">
        <f>_xll.qlCalendarAdvance("TARGET",AJ4017,AI4018,"mf")</f>
        <v>63936</v>
      </c>
      <c r="AK4018" s="201">
        <f>_xll.xlShmInterpRateFwd(curveName,AJ4018,,,AJ4019)</f>
        <v>1.1186231652778544E-2</v>
      </c>
    </row>
    <row r="4019" spans="35:37" ht="11.25" customHeight="1" x14ac:dyDescent="0.2">
      <c r="AI4019" s="198" t="s">
        <v>135</v>
      </c>
      <c r="AJ4019" s="156">
        <f>_xll.qlCalendarAdvance("TARGET",AJ4018,AI4019,"mf")</f>
        <v>63943</v>
      </c>
      <c r="AK4019" s="201">
        <f>_xll.xlShmInterpRateFwd(curveName,AJ4019,,,AJ4020)</f>
        <v>1.1186226829081056E-2</v>
      </c>
    </row>
    <row r="4020" spans="35:37" ht="11.25" customHeight="1" x14ac:dyDescent="0.2">
      <c r="AI4020" s="198" t="s">
        <v>135</v>
      </c>
      <c r="AJ4020" s="156">
        <f>_xll.qlCalendarAdvance("TARGET",AJ4019,AI4020,"mf")</f>
        <v>63950</v>
      </c>
      <c r="AK4020" s="201">
        <f>_xll.xlShmInterpRateFwd(curveName,AJ4020,,,AJ4021)</f>
        <v>1.1186210488039321E-2</v>
      </c>
    </row>
    <row r="4021" spans="35:37" ht="11.25" customHeight="1" x14ac:dyDescent="0.2">
      <c r="AI4021" s="198" t="s">
        <v>135</v>
      </c>
      <c r="AJ4021" s="156">
        <f>_xll.qlCalendarAdvance("TARGET",AJ4020,AI4021,"mf")</f>
        <v>63957</v>
      </c>
      <c r="AK4021" s="201">
        <f>_xll.xlShmInterpRateFwd(curveName,AJ4021,,,AJ4022)</f>
        <v>1.1186182612475754E-2</v>
      </c>
    </row>
    <row r="4022" spans="35:37" ht="11.25" customHeight="1" x14ac:dyDescent="0.2">
      <c r="AI4022" s="198" t="s">
        <v>135</v>
      </c>
      <c r="AJ4022" s="156">
        <f>_xll.qlCalendarAdvance("TARGET",AJ4021,AI4022,"mf")</f>
        <v>63964</v>
      </c>
      <c r="AK4022" s="201">
        <f>_xll.xlShmInterpRateFwd(curveName,AJ4022,,,AJ4023)</f>
        <v>1.1186143185224378E-2</v>
      </c>
    </row>
    <row r="4023" spans="35:37" ht="11.25" customHeight="1" x14ac:dyDescent="0.2">
      <c r="AI4023" s="198" t="s">
        <v>135</v>
      </c>
      <c r="AJ4023" s="156">
        <f>_xll.qlCalendarAdvance("TARGET",AJ4022,AI4023,"mf")</f>
        <v>63971</v>
      </c>
      <c r="AK4023" s="201">
        <f>_xll.xlShmInterpRateFwd(curveName,AJ4023,,,AJ4024)</f>
        <v>1.1186092189119225E-2</v>
      </c>
    </row>
    <row r="4024" spans="35:37" ht="11.25" customHeight="1" x14ac:dyDescent="0.2">
      <c r="AI4024" s="198" t="s">
        <v>135</v>
      </c>
      <c r="AJ4024" s="156">
        <f>_xll.qlCalendarAdvance("TARGET",AJ4023,AI4024,"mf")</f>
        <v>63978</v>
      </c>
      <c r="AK4024" s="201">
        <f>_xll.xlShmInterpRateFwd(curveName,AJ4024,,,AJ4025)</f>
        <v>1.1186029607005928E-2</v>
      </c>
    </row>
    <row r="4025" spans="35:37" ht="11.25" customHeight="1" x14ac:dyDescent="0.2">
      <c r="AI4025" s="198" t="s">
        <v>135</v>
      </c>
      <c r="AJ4025" s="156">
        <f>_xll.qlCalendarAdvance("TARGET",AJ4024,AI4025,"mf")</f>
        <v>63985</v>
      </c>
      <c r="AK4025" s="201">
        <f>_xll.xlShmInterpRateFwd(curveName,AJ4025,,,AJ4026)</f>
        <v>1.1185955421683803E-2</v>
      </c>
    </row>
    <row r="4026" spans="35:37" ht="11.25" customHeight="1" x14ac:dyDescent="0.2">
      <c r="AI4026" s="198" t="s">
        <v>135</v>
      </c>
      <c r="AJ4026" s="156">
        <f>_xll.qlCalendarAdvance("TARGET",AJ4025,AI4026,"mf")</f>
        <v>63992</v>
      </c>
      <c r="AK4026" s="201">
        <f>_xll.xlShmInterpRateFwd(curveName,AJ4026,,,AJ4027)</f>
        <v>1.1185869616015889E-2</v>
      </c>
    </row>
    <row r="4027" spans="35:37" ht="11.25" customHeight="1" x14ac:dyDescent="0.2">
      <c r="AI4027" s="198" t="s">
        <v>135</v>
      </c>
      <c r="AJ4027" s="156">
        <f>_xll.qlCalendarAdvance("TARGET",AJ4026,AI4027,"mf")</f>
        <v>63999</v>
      </c>
      <c r="AK4027" s="201">
        <f>_xll.xlShmInterpRateFwd(curveName,AJ4027,,,AJ4028)</f>
        <v>1.1185772172795741E-2</v>
      </c>
    </row>
    <row r="4028" spans="35:37" ht="11.25" customHeight="1" x14ac:dyDescent="0.2">
      <c r="AI4028" s="198" t="s">
        <v>135</v>
      </c>
      <c r="AJ4028" s="156">
        <f>_xll.qlCalendarAdvance("TARGET",AJ4027,AI4028,"mf")</f>
        <v>64006</v>
      </c>
      <c r="AK4028" s="201">
        <f>_xll.xlShmInterpRateFwd(curveName,AJ4028,,,AJ4029)</f>
        <v>1.1185663074903806E-2</v>
      </c>
    </row>
    <row r="4029" spans="35:37" ht="11.25" customHeight="1" x14ac:dyDescent="0.2">
      <c r="AI4029" s="198" t="s">
        <v>135</v>
      </c>
      <c r="AJ4029" s="156">
        <f>_xll.qlCalendarAdvance("TARGET",AJ4028,AI4029,"mf")</f>
        <v>64013</v>
      </c>
      <c r="AK4029" s="201">
        <f>_xll.xlShmInterpRateFwd(curveName,AJ4029,,,AJ4030)</f>
        <v>1.1185542305116297E-2</v>
      </c>
    </row>
    <row r="4030" spans="35:37" ht="11.25" customHeight="1" x14ac:dyDescent="0.2">
      <c r="AI4030" s="198" t="s">
        <v>135</v>
      </c>
      <c r="AJ4030" s="156">
        <f>_xll.qlCalendarAdvance("TARGET",AJ4029,AI4030,"mf")</f>
        <v>64020</v>
      </c>
      <c r="AK4030" s="201">
        <f>_xll.xlShmInterpRateFwd(curveName,AJ4030,,,AJ4031)</f>
        <v>1.1185409846331061E-2</v>
      </c>
    </row>
    <row r="4031" spans="35:37" ht="11.25" customHeight="1" x14ac:dyDescent="0.2">
      <c r="AI4031" s="198" t="s">
        <v>135</v>
      </c>
      <c r="AJ4031" s="156">
        <f>_xll.qlCalendarAdvance("TARGET",AJ4030,AI4031,"mf")</f>
        <v>64027</v>
      </c>
      <c r="AK4031" s="201">
        <f>_xll.xlShmInterpRateFwd(curveName,AJ4031,,,AJ4032)</f>
        <v>1.118526568130118E-2</v>
      </c>
    </row>
    <row r="4032" spans="35:37" ht="11.25" customHeight="1" x14ac:dyDescent="0.2">
      <c r="AI4032" s="198" t="s">
        <v>135</v>
      </c>
      <c r="AJ4032" s="156">
        <f>_xll.qlCalendarAdvance("TARGET",AJ4031,AI4032,"mf")</f>
        <v>64034</v>
      </c>
      <c r="AK4032" s="201">
        <f>_xll.xlShmInterpRateFwd(curveName,AJ4032,,,AJ4033)</f>
        <v>1.1185109792907166E-2</v>
      </c>
    </row>
    <row r="4033" spans="35:37" ht="11.25" customHeight="1" x14ac:dyDescent="0.2">
      <c r="AI4033" s="198" t="s">
        <v>135</v>
      </c>
      <c r="AJ4033" s="156">
        <f>_xll.qlCalendarAdvance("TARGET",AJ4032,AI4033,"mf")</f>
        <v>64041</v>
      </c>
      <c r="AK4033" s="201">
        <f>_xll.xlShmInterpRateFwd(curveName,AJ4033,,,AJ4034)</f>
        <v>1.1184942163971623E-2</v>
      </c>
    </row>
    <row r="4034" spans="35:37" ht="11.25" customHeight="1" x14ac:dyDescent="0.2">
      <c r="AI4034" s="198" t="s">
        <v>135</v>
      </c>
      <c r="AJ4034" s="156">
        <f>_xll.qlCalendarAdvance("TARGET",AJ4033,AI4034,"mf")</f>
        <v>64048</v>
      </c>
      <c r="AK4034" s="201">
        <f>_xll.xlShmInterpRateFwd(curveName,AJ4034,,,AJ4035)</f>
        <v>1.1184762777334555E-2</v>
      </c>
    </row>
    <row r="4035" spans="35:37" ht="11.25" customHeight="1" x14ac:dyDescent="0.2">
      <c r="AI4035" s="198" t="s">
        <v>135</v>
      </c>
      <c r="AJ4035" s="156">
        <f>_xll.qlCalendarAdvance("TARGET",AJ4034,AI4035,"mf")</f>
        <v>64055</v>
      </c>
      <c r="AK4035" s="201">
        <f>_xll.xlShmInterpRateFwd(curveName,AJ4035,,,AJ4036)</f>
        <v>1.1184571615807019E-2</v>
      </c>
    </row>
    <row r="4036" spans="35:37" ht="11.25" customHeight="1" x14ac:dyDescent="0.2">
      <c r="AI4036" s="198" t="s">
        <v>135</v>
      </c>
      <c r="AJ4036" s="156">
        <f>_xll.qlCalendarAdvance("TARGET",AJ4035,AI4036,"mf")</f>
        <v>64062</v>
      </c>
      <c r="AK4036" s="201">
        <f>_xll.xlShmInterpRateFwd(curveName,AJ4036,,,AJ4037)</f>
        <v>1.1184368662223259E-2</v>
      </c>
    </row>
    <row r="4037" spans="35:37" ht="11.25" customHeight="1" x14ac:dyDescent="0.2">
      <c r="AI4037" s="198" t="s">
        <v>135</v>
      </c>
      <c r="AJ4037" s="156">
        <f>_xll.qlCalendarAdvance("TARGET",AJ4036,AI4037,"mf")</f>
        <v>64069</v>
      </c>
      <c r="AK4037" s="201">
        <f>_xll.xlShmInterpRateFwd(curveName,AJ4037,,,AJ4038)</f>
        <v>1.1184153899434907E-2</v>
      </c>
    </row>
    <row r="4038" spans="35:37" ht="11.25" customHeight="1" x14ac:dyDescent="0.2">
      <c r="AI4038" s="198" t="s">
        <v>135</v>
      </c>
      <c r="AJ4038" s="156">
        <f>_xll.qlCalendarAdvance("TARGET",AJ4037,AI4038,"mf")</f>
        <v>64076</v>
      </c>
      <c r="AK4038" s="201">
        <f>_xll.xlShmInterpRateFwd(curveName,AJ4038,,,AJ4039)</f>
        <v>1.1183927310253071E-2</v>
      </c>
    </row>
    <row r="4039" spans="35:37" ht="11.25" customHeight="1" x14ac:dyDescent="0.2">
      <c r="AI4039" s="198" t="s">
        <v>135</v>
      </c>
      <c r="AJ4039" s="156">
        <f>_xll.qlCalendarAdvance("TARGET",AJ4038,AI4039,"mf")</f>
        <v>64083</v>
      </c>
      <c r="AK4039" s="201">
        <f>_xll.xlShmInterpRateFwd(curveName,AJ4039,,,AJ4040)</f>
        <v>1.1183688877500462E-2</v>
      </c>
    </row>
    <row r="4040" spans="35:37" ht="11.25" customHeight="1" x14ac:dyDescent="0.2">
      <c r="AI4040" s="198" t="s">
        <v>135</v>
      </c>
      <c r="AJ4040" s="156">
        <f>_xll.qlCalendarAdvance("TARGET",AJ4039,AI4040,"mf")</f>
        <v>64090</v>
      </c>
      <c r="AK4040" s="201">
        <f>_xll.xlShmInterpRateFwd(curveName,AJ4040,,,AJ4041)</f>
        <v>1.1183438584040343E-2</v>
      </c>
    </row>
    <row r="4041" spans="35:37" ht="11.25" customHeight="1" x14ac:dyDescent="0.2">
      <c r="AI4041" s="198" t="s">
        <v>135</v>
      </c>
      <c r="AJ4041" s="156">
        <f>_xll.qlCalendarAdvance("TARGET",AJ4040,AI4041,"mf")</f>
        <v>64097</v>
      </c>
      <c r="AK4041" s="201">
        <f>_xll.xlShmInterpRateFwd(curveName,AJ4041,,,AJ4042)</f>
        <v>1.1183176412683876E-2</v>
      </c>
    </row>
    <row r="4042" spans="35:37" ht="11.25" customHeight="1" x14ac:dyDescent="0.2">
      <c r="AI4042" s="198" t="s">
        <v>135</v>
      </c>
      <c r="AJ4042" s="156">
        <f>_xll.qlCalendarAdvance("TARGET",AJ4041,AI4042,"mf")</f>
        <v>64104</v>
      </c>
      <c r="AK4042" s="201">
        <f>_xll.xlShmInterpRateFwd(curveName,AJ4042,,,AJ4043)</f>
        <v>1.1182902346259609E-2</v>
      </c>
    </row>
    <row r="4043" spans="35:37" ht="11.25" customHeight="1" x14ac:dyDescent="0.2">
      <c r="AI4043" s="198" t="s">
        <v>135</v>
      </c>
      <c r="AJ4043" s="156">
        <f>_xll.qlCalendarAdvance("TARGET",AJ4042,AI4043,"mf")</f>
        <v>64111</v>
      </c>
      <c r="AK4043" s="201">
        <f>_xll.xlShmInterpRateFwd(curveName,AJ4043,,,AJ4044)</f>
        <v>1.118261636759032E-2</v>
      </c>
    </row>
    <row r="4044" spans="35:37" ht="11.25" customHeight="1" x14ac:dyDescent="0.2">
      <c r="AI4044" s="198" t="s">
        <v>135</v>
      </c>
      <c r="AJ4044" s="156">
        <f>_xll.qlCalendarAdvance("TARGET",AJ4043,AI4044,"mf")</f>
        <v>64118</v>
      </c>
      <c r="AK4044" s="201">
        <f>_xll.xlShmInterpRateFwd(curveName,AJ4044,,,AJ4045)</f>
        <v>1.1182318459539344E-2</v>
      </c>
    </row>
    <row r="4045" spans="35:37" ht="11.25" customHeight="1" x14ac:dyDescent="0.2">
      <c r="AI4045" s="198" t="s">
        <v>135</v>
      </c>
      <c r="AJ4045" s="156">
        <f>_xll.qlCalendarAdvance("TARGET",AJ4044,AI4045,"mf")</f>
        <v>64125</v>
      </c>
      <c r="AK4045" s="201">
        <f>_xll.xlShmInterpRateFwd(curveName,AJ4045,,,AJ4046)</f>
        <v>1.1182008604912112E-2</v>
      </c>
    </row>
    <row r="4046" spans="35:37" ht="11.25" customHeight="1" x14ac:dyDescent="0.2">
      <c r="AI4046" s="198" t="s">
        <v>135</v>
      </c>
      <c r="AJ4046" s="156">
        <f>_xll.qlCalendarAdvance("TARGET",AJ4045,AI4046,"mf")</f>
        <v>64132</v>
      </c>
      <c r="AK4046" s="201">
        <f>_xll.xlShmInterpRateFwd(curveName,AJ4046,,,AJ4047)</f>
        <v>1.1181686786543037E-2</v>
      </c>
    </row>
    <row r="4047" spans="35:37" ht="11.25" customHeight="1" x14ac:dyDescent="0.2">
      <c r="AI4047" s="198" t="s">
        <v>135</v>
      </c>
      <c r="AJ4047" s="156">
        <f>_xll.qlCalendarAdvance("TARGET",AJ4046,AI4047,"mf")</f>
        <v>64139</v>
      </c>
      <c r="AK4047" s="201">
        <f>_xll.xlShmInterpRateFwd(curveName,AJ4047,,,AJ4048)</f>
        <v>1.1181352987283923E-2</v>
      </c>
    </row>
    <row r="4048" spans="35:37" ht="11.25" customHeight="1" x14ac:dyDescent="0.2">
      <c r="AI4048" s="198" t="s">
        <v>135</v>
      </c>
      <c r="AJ4048" s="156">
        <f>_xll.qlCalendarAdvance("TARGET",AJ4047,AI4048,"mf")</f>
        <v>64146</v>
      </c>
      <c r="AK4048" s="201">
        <f>_xll.xlShmInterpRateFwd(curveName,AJ4048,,,AJ4049)</f>
        <v>1.1181007189928673E-2</v>
      </c>
    </row>
    <row r="4049" spans="35:37" ht="11.25" customHeight="1" x14ac:dyDescent="0.2">
      <c r="AI4049" s="198" t="s">
        <v>135</v>
      </c>
      <c r="AJ4049" s="156">
        <f>_xll.qlCalendarAdvance("TARGET",AJ4048,AI4049,"mf")</f>
        <v>64153</v>
      </c>
      <c r="AK4049" s="201">
        <f>_xll.xlShmInterpRateFwd(curveName,AJ4049,,,AJ4050)</f>
        <v>1.1180649377329124E-2</v>
      </c>
    </row>
    <row r="4050" spans="35:37" ht="11.25" customHeight="1" x14ac:dyDescent="0.2">
      <c r="AI4050" s="198" t="s">
        <v>135</v>
      </c>
      <c r="AJ4050" s="156">
        <f>_xll.qlCalendarAdvance("TARGET",AJ4049,AI4050,"mf")</f>
        <v>64160</v>
      </c>
      <c r="AK4050" s="201">
        <f>_xll.xlShmInterpRateFwd(curveName,AJ4050,,,AJ4051)</f>
        <v>1.1180279532313963E-2</v>
      </c>
    </row>
    <row r="4051" spans="35:37" ht="11.25" customHeight="1" x14ac:dyDescent="0.2">
      <c r="AI4051" s="198" t="s">
        <v>135</v>
      </c>
      <c r="AJ4051" s="156">
        <f>_xll.qlCalendarAdvance("TARGET",AJ4050,AI4051,"mf")</f>
        <v>64167</v>
      </c>
      <c r="AK4051" s="201">
        <f>_xll.xlShmInterpRateFwd(curveName,AJ4051,,,AJ4052)</f>
        <v>1.1179897637735066E-2</v>
      </c>
    </row>
    <row r="4052" spans="35:37" ht="11.25" customHeight="1" x14ac:dyDescent="0.2">
      <c r="AI4052" s="198" t="s">
        <v>135</v>
      </c>
      <c r="AJ4052" s="156">
        <f>_xll.qlCalendarAdvance("TARGET",AJ4051,AI4052,"mf")</f>
        <v>64174</v>
      </c>
      <c r="AK4052" s="201">
        <f>_xll.xlShmInterpRateFwd(curveName,AJ4052,,,AJ4053)</f>
        <v>1.1179503676386407E-2</v>
      </c>
    </row>
    <row r="4053" spans="35:37" ht="11.25" customHeight="1" x14ac:dyDescent="0.2">
      <c r="AI4053" s="198" t="s">
        <v>135</v>
      </c>
      <c r="AJ4053" s="156">
        <f>_xll.qlCalendarAdvance("TARGET",AJ4052,AI4053,"mf")</f>
        <v>64181</v>
      </c>
      <c r="AK4053" s="201">
        <f>_xll.xlShmInterpRateFwd(curveName,AJ4053,,,AJ4054)</f>
        <v>1.1179097631131474E-2</v>
      </c>
    </row>
    <row r="4054" spans="35:37" ht="11.25" customHeight="1" x14ac:dyDescent="0.2">
      <c r="AI4054" s="198" t="s">
        <v>135</v>
      </c>
      <c r="AJ4054" s="156">
        <f>_xll.qlCalendarAdvance("TARGET",AJ4053,AI4054,"mf")</f>
        <v>64188</v>
      </c>
      <c r="AK4054" s="201">
        <f>_xll.xlShmInterpRateFwd(curveName,AJ4054,,,AJ4055)</f>
        <v>1.1178679484770073E-2</v>
      </c>
    </row>
    <row r="4055" spans="35:37" ht="11.25" customHeight="1" x14ac:dyDescent="0.2">
      <c r="AI4055" s="198" t="s">
        <v>135</v>
      </c>
      <c r="AJ4055" s="156">
        <f>_xll.qlCalendarAdvance("TARGET",AJ4054,AI4055,"mf")</f>
        <v>64195</v>
      </c>
      <c r="AK4055" s="201">
        <f>_xll.xlShmInterpRateFwd(curveName,AJ4055,,,AJ4056)</f>
        <v>1.1178249220171521E-2</v>
      </c>
    </row>
    <row r="4056" spans="35:37" ht="11.25" customHeight="1" x14ac:dyDescent="0.2">
      <c r="AI4056" s="198" t="s">
        <v>135</v>
      </c>
      <c r="AJ4056" s="156">
        <f>_xll.qlCalendarAdvance("TARGET",AJ4055,AI4056,"mf")</f>
        <v>64202</v>
      </c>
      <c r="AK4056" s="201">
        <f>_xll.xlShmInterpRateFwd(curveName,AJ4056,,,AJ4057)</f>
        <v>1.117780682012986E-2</v>
      </c>
    </row>
    <row r="4057" spans="35:37" ht="11.25" customHeight="1" x14ac:dyDescent="0.2">
      <c r="AI4057" s="198" t="s">
        <v>135</v>
      </c>
      <c r="AJ4057" s="156">
        <f>_xll.qlCalendarAdvance("TARGET",AJ4056,AI4057,"mf")</f>
        <v>64209</v>
      </c>
      <c r="AK4057" s="201">
        <f>_xll.xlShmInterpRateFwd(curveName,AJ4057,,,AJ4058)</f>
        <v>1.1177352267497076E-2</v>
      </c>
    </row>
    <row r="4058" spans="35:37" ht="11.25" customHeight="1" x14ac:dyDescent="0.2">
      <c r="AI4058" s="198" t="s">
        <v>135</v>
      </c>
      <c r="AJ4058" s="156">
        <f>_xll.qlCalendarAdvance("TARGET",AJ4057,AI4058,"mf")</f>
        <v>64216</v>
      </c>
      <c r="AK4058" s="201">
        <f>_xll.xlShmInterpRateFwd(curveName,AJ4058,,,AJ4059)</f>
        <v>1.1176885545107788E-2</v>
      </c>
    </row>
    <row r="4059" spans="35:37" ht="11.25" customHeight="1" x14ac:dyDescent="0.2">
      <c r="AI4059" s="198" t="s">
        <v>135</v>
      </c>
      <c r="AJ4059" s="156">
        <f>_xll.qlCalendarAdvance("TARGET",AJ4058,AI4059,"mf")</f>
        <v>64223</v>
      </c>
      <c r="AK4059" s="201">
        <f>_xll.xlShmInterpRateFwd(curveName,AJ4059,,,AJ4060)</f>
        <v>1.117640663579085E-2</v>
      </c>
    </row>
    <row r="4060" spans="35:37" ht="11.25" customHeight="1" x14ac:dyDescent="0.2">
      <c r="AI4060" s="198" t="s">
        <v>135</v>
      </c>
      <c r="AJ4060" s="156">
        <f>_xll.qlCalendarAdvance("TARGET",AJ4059,AI4060,"mf")</f>
        <v>64230</v>
      </c>
      <c r="AK4060" s="201">
        <f>_xll.xlShmInterpRateFwd(curveName,AJ4060,,,AJ4061)</f>
        <v>1.1175915522351962E-2</v>
      </c>
    </row>
    <row r="4061" spans="35:37" ht="11.25" customHeight="1" x14ac:dyDescent="0.2">
      <c r="AI4061" s="198" t="s">
        <v>135</v>
      </c>
      <c r="AJ4061" s="156">
        <f>_xll.qlCalendarAdvance("TARGET",AJ4060,AI4061,"mf")</f>
        <v>64237</v>
      </c>
      <c r="AK4061" s="201">
        <f>_xll.xlShmInterpRateFwd(curveName,AJ4061,,,AJ4062)</f>
        <v>1.1175412187666342E-2</v>
      </c>
    </row>
    <row r="4062" spans="35:37" ht="11.25" customHeight="1" x14ac:dyDescent="0.2">
      <c r="AI4062" s="198" t="s">
        <v>135</v>
      </c>
      <c r="AJ4062" s="156">
        <f>_xll.qlCalendarAdvance("TARGET",AJ4061,AI4062,"mf")</f>
        <v>64244</v>
      </c>
      <c r="AK4062" s="201">
        <f>_xll.xlShmInterpRateFwd(curveName,AJ4062,,,AJ4063)</f>
        <v>1.1174896614528144E-2</v>
      </c>
    </row>
    <row r="4063" spans="35:37" ht="11.25" customHeight="1" x14ac:dyDescent="0.2">
      <c r="AI4063" s="198" t="s">
        <v>135</v>
      </c>
      <c r="AJ4063" s="156">
        <f>_xll.qlCalendarAdvance("TARGET",AJ4062,AI4063,"mf")</f>
        <v>64251</v>
      </c>
      <c r="AK4063" s="201">
        <f>_xll.xlShmInterpRateFwd(curveName,AJ4063,,,AJ4064)</f>
        <v>1.1174368785789465E-2</v>
      </c>
    </row>
    <row r="4064" spans="35:37" ht="11.25" customHeight="1" x14ac:dyDescent="0.2">
      <c r="AI4064" s="198" t="s">
        <v>135</v>
      </c>
      <c r="AJ4064" s="156">
        <f>_xll.qlCalendarAdvance("TARGET",AJ4063,AI4064,"mf")</f>
        <v>64258</v>
      </c>
      <c r="AK4064" s="201">
        <f>_xll.xlShmInterpRateFwd(curveName,AJ4064,,,AJ4065)</f>
        <v>1.1173828684261868E-2</v>
      </c>
    </row>
    <row r="4065" spans="35:37" ht="11.25" customHeight="1" x14ac:dyDescent="0.2">
      <c r="AI4065" s="198" t="s">
        <v>135</v>
      </c>
      <c r="AJ4065" s="156">
        <f>_xll.qlCalendarAdvance("TARGET",AJ4064,AI4065,"mf")</f>
        <v>64265</v>
      </c>
      <c r="AK4065" s="201">
        <f>_xll.xlShmInterpRateFwd(curveName,AJ4065,,,AJ4066)</f>
        <v>1.1173276292809063E-2</v>
      </c>
    </row>
    <row r="4066" spans="35:37" ht="11.25" customHeight="1" x14ac:dyDescent="0.2">
      <c r="AI4066" s="198" t="s">
        <v>135</v>
      </c>
      <c r="AJ4066" s="156">
        <f>_xll.qlCalendarAdvance("TARGET",AJ4065,AI4066,"mf")</f>
        <v>64272</v>
      </c>
      <c r="AK4066" s="201">
        <f>_xll.xlShmInterpRateFwd(curveName,AJ4066,,,AJ4067)</f>
        <v>1.1172841617594955E-2</v>
      </c>
    </row>
    <row r="4067" spans="35:37" ht="11.25" customHeight="1" x14ac:dyDescent="0.2">
      <c r="AI4067" s="198" t="s">
        <v>135</v>
      </c>
      <c r="AJ4067" s="156">
        <f>_xll.qlCalendarAdvance("TARGET",AJ4066,AI4067,"mf")</f>
        <v>64280</v>
      </c>
      <c r="AK4067" s="201">
        <f>_xll.xlShmInterpRateFwd(curveName,AJ4067,,,AJ4068)</f>
        <v>1.1172051132477686E-2</v>
      </c>
    </row>
    <row r="4068" spans="35:37" ht="11.25" customHeight="1" x14ac:dyDescent="0.2">
      <c r="AI4068" s="198" t="s">
        <v>135</v>
      </c>
      <c r="AJ4068" s="156">
        <f>_xll.qlCalendarAdvance("TARGET",AJ4067,AI4068,"mf")</f>
        <v>64287</v>
      </c>
      <c r="AK4068" s="201">
        <f>_xll.xlShmInterpRateFwd(curveName,AJ4068,,,AJ4069)</f>
        <v>1.1171460003705364E-2</v>
      </c>
    </row>
    <row r="4069" spans="35:37" ht="11.25" customHeight="1" x14ac:dyDescent="0.2">
      <c r="AI4069" s="198" t="s">
        <v>135</v>
      </c>
      <c r="AJ4069" s="156">
        <f>_xll.qlCalendarAdvance("TARGET",AJ4068,AI4069,"mf")</f>
        <v>64294</v>
      </c>
      <c r="AK4069" s="201">
        <f>_xll.xlShmInterpRateFwd(curveName,AJ4069,,,AJ4070)</f>
        <v>1.1170856513856809E-2</v>
      </c>
    </row>
    <row r="4070" spans="35:37" ht="11.25" customHeight="1" x14ac:dyDescent="0.2">
      <c r="AI4070" s="198" t="s">
        <v>135</v>
      </c>
      <c r="AJ4070" s="156">
        <f>_xll.qlCalendarAdvance("TARGET",AJ4069,AI4070,"mf")</f>
        <v>64301</v>
      </c>
      <c r="AK4070" s="201">
        <f>_xll.xlShmInterpRateFwd(curveName,AJ4070,,,AJ4071)</f>
        <v>1.117024064578425E-2</v>
      </c>
    </row>
    <row r="4071" spans="35:37" ht="11.25" customHeight="1" x14ac:dyDescent="0.2">
      <c r="AI4071" s="198" t="s">
        <v>135</v>
      </c>
      <c r="AJ4071" s="156">
        <f>_xll.qlCalendarAdvance("TARGET",AJ4070,AI4071,"mf")</f>
        <v>64308</v>
      </c>
      <c r="AK4071" s="201">
        <f>_xll.xlShmInterpRateFwd(curveName,AJ4071,,,AJ4072)</f>
        <v>1.1169612382293595E-2</v>
      </c>
    </row>
    <row r="4072" spans="35:37" ht="11.25" customHeight="1" x14ac:dyDescent="0.2">
      <c r="AI4072" s="198" t="s">
        <v>135</v>
      </c>
      <c r="AJ4072" s="156">
        <f>_xll.qlCalendarAdvance("TARGET",AJ4071,AI4072,"mf")</f>
        <v>64315</v>
      </c>
      <c r="AK4072" s="201">
        <f>_xll.xlShmInterpRateFwd(curveName,AJ4072,,,AJ4073)</f>
        <v>1.1168971706213945E-2</v>
      </c>
    </row>
    <row r="4073" spans="35:37" ht="11.25" customHeight="1" x14ac:dyDescent="0.2">
      <c r="AI4073" s="198" t="s">
        <v>135</v>
      </c>
      <c r="AJ4073" s="156">
        <f>_xll.qlCalendarAdvance("TARGET",AJ4072,AI4073,"mf")</f>
        <v>64322</v>
      </c>
      <c r="AK4073" s="201">
        <f>_xll.xlShmInterpRateFwd(curveName,AJ4073,,,AJ4074)</f>
        <v>1.1168318600409162E-2</v>
      </c>
    </row>
    <row r="4074" spans="35:37" ht="11.25" customHeight="1" x14ac:dyDescent="0.2">
      <c r="AI4074" s="198" t="s">
        <v>135</v>
      </c>
      <c r="AJ4074" s="156">
        <f>_xll.qlCalendarAdvance("TARGET",AJ4073,AI4074,"mf")</f>
        <v>64329</v>
      </c>
      <c r="AK4074" s="201">
        <f>_xll.xlShmInterpRateFwd(curveName,AJ4074,,,AJ4075)</f>
        <v>1.1167653047673637E-2</v>
      </c>
    </row>
    <row r="4075" spans="35:37" ht="11.25" customHeight="1" x14ac:dyDescent="0.2">
      <c r="AI4075" s="198" t="s">
        <v>135</v>
      </c>
      <c r="AJ4075" s="156">
        <f>_xll.qlCalendarAdvance("TARGET",AJ4074,AI4075,"mf")</f>
        <v>64336</v>
      </c>
      <c r="AK4075" s="201">
        <f>_xll.xlShmInterpRateFwd(curveName,AJ4075,,,AJ4076)</f>
        <v>1.1166975030865485E-2</v>
      </c>
    </row>
    <row r="4076" spans="35:37" ht="11.25" customHeight="1" x14ac:dyDescent="0.2">
      <c r="AI4076" s="198" t="s">
        <v>135</v>
      </c>
      <c r="AJ4076" s="156">
        <f>_xll.qlCalendarAdvance("TARGET",AJ4075,AI4076,"mf")</f>
        <v>64343</v>
      </c>
      <c r="AK4076" s="201">
        <f>_xll.xlShmInterpRateFwd(curveName,AJ4076,,,AJ4077)</f>
        <v>1.1196877093166132E-2</v>
      </c>
    </row>
    <row r="4077" spans="35:37" ht="11.25" customHeight="1" x14ac:dyDescent="0.2">
      <c r="AI4077" s="198" t="s">
        <v>135</v>
      </c>
      <c r="AJ4077" s="156">
        <f>_xll.qlCalendarAdvance("TARGET",AJ4076,AI4077,"mf")</f>
        <v>64350</v>
      </c>
      <c r="AK4077" s="201">
        <f>_xll.xlShmInterpRateFwd(curveName,AJ4077,,,AJ4078)</f>
        <v>1.1165581536319047E-2</v>
      </c>
    </row>
    <row r="4078" spans="35:37" ht="11.25" customHeight="1" x14ac:dyDescent="0.2">
      <c r="AI4078" s="198" t="s">
        <v>135</v>
      </c>
      <c r="AJ4078" s="156">
        <f>_xll.qlCalendarAdvance("TARGET",AJ4077,AI4078,"mf")</f>
        <v>64357</v>
      </c>
      <c r="AK4078" s="201">
        <f>_xll.xlShmInterpRateFwd(curveName,AJ4078,,,AJ4079)</f>
        <v>1.1164866024268135E-2</v>
      </c>
    </row>
    <row r="4079" spans="35:37" ht="11.25" customHeight="1" x14ac:dyDescent="0.2">
      <c r="AI4079" s="198" t="s">
        <v>135</v>
      </c>
      <c r="AJ4079" s="156">
        <f>_xll.qlCalendarAdvance("TARGET",AJ4078,AI4079,"mf")</f>
        <v>64364</v>
      </c>
      <c r="AK4079" s="201">
        <f>_xll.xlShmInterpRateFwd(curveName,AJ4079,,,AJ4080)</f>
        <v>1.116413797942087E-2</v>
      </c>
    </row>
    <row r="4080" spans="35:37" ht="11.25" customHeight="1" x14ac:dyDescent="0.2">
      <c r="AI4080" s="198" t="s">
        <v>135</v>
      </c>
      <c r="AJ4080" s="156">
        <f>_xll.qlCalendarAdvance("TARGET",AJ4079,AI4080,"mf")</f>
        <v>64371</v>
      </c>
      <c r="AK4080" s="201">
        <f>_xll.xlShmInterpRateFwd(curveName,AJ4080,,,AJ4081)</f>
        <v>1.116339738467022E-2</v>
      </c>
    </row>
    <row r="4081" spans="35:37" ht="11.25" customHeight="1" x14ac:dyDescent="0.2">
      <c r="AI4081" s="198" t="s">
        <v>135</v>
      </c>
      <c r="AJ4081" s="156">
        <f>_xll.qlCalendarAdvance("TARGET",AJ4080,AI4081,"mf")</f>
        <v>64378</v>
      </c>
      <c r="AK4081" s="201">
        <f>_xll.xlShmInterpRateFwd(curveName,AJ4081,,,AJ4082)</f>
        <v>1.1162644222822289E-2</v>
      </c>
    </row>
    <row r="4082" spans="35:37" ht="11.25" customHeight="1" x14ac:dyDescent="0.2">
      <c r="AI4082" s="198" t="s">
        <v>135</v>
      </c>
      <c r="AJ4082" s="156">
        <f>_xll.qlCalendarAdvance("TARGET",AJ4081,AI4082,"mf")</f>
        <v>64385</v>
      </c>
      <c r="AK4082" s="201">
        <f>_xll.xlShmInterpRateFwd(curveName,AJ4082,,,AJ4083)</f>
        <v>1.1162339229896475E-2</v>
      </c>
    </row>
    <row r="4083" spans="35:37" ht="11.25" customHeight="1" x14ac:dyDescent="0.2">
      <c r="AI4083" s="198" t="s">
        <v>135</v>
      </c>
      <c r="AJ4083" s="156">
        <f>_xll.qlCalendarAdvance("TARGET",AJ4082,AI4083,"mf")</f>
        <v>64396</v>
      </c>
      <c r="AK4083" s="201">
        <f>_xll.xlShmInterpRateFwd(curveName,AJ4083,,,AJ4084)</f>
        <v>1.1160649694762555E-2</v>
      </c>
    </row>
    <row r="4084" spans="35:37" ht="11.25" customHeight="1" x14ac:dyDescent="0.2">
      <c r="AI4084" s="198" t="s">
        <v>135</v>
      </c>
      <c r="AJ4084" s="156">
        <f>_xll.qlCalendarAdvance("TARGET",AJ4083,AI4084,"mf")</f>
        <v>64403</v>
      </c>
      <c r="AK4084" s="201">
        <f>_xll.xlShmInterpRateFwd(curveName,AJ4084,,,AJ4085)</f>
        <v>1.1159851510291509E-2</v>
      </c>
    </row>
    <row r="4085" spans="35:37" ht="11.25" customHeight="1" x14ac:dyDescent="0.2">
      <c r="AI4085" s="198" t="s">
        <v>135</v>
      </c>
      <c r="AJ4085" s="156">
        <f>_xll.qlCalendarAdvance("TARGET",AJ4084,AI4085,"mf")</f>
        <v>64410</v>
      </c>
      <c r="AK4085" s="201">
        <f>_xll.xlShmInterpRateFwd(curveName,AJ4085,,,AJ4086)</f>
        <v>1.1159040680241938E-2</v>
      </c>
    </row>
    <row r="4086" spans="35:37" ht="11.25" customHeight="1" x14ac:dyDescent="0.2">
      <c r="AI4086" s="198" t="s">
        <v>135</v>
      </c>
      <c r="AJ4086" s="156">
        <f>_xll.qlCalendarAdvance("TARGET",AJ4085,AI4086,"mf")</f>
        <v>64417</v>
      </c>
      <c r="AK4086" s="201">
        <f>_xll.xlShmInterpRateFwd(curveName,AJ4086,,,AJ4087)</f>
        <v>1.1158217187431645E-2</v>
      </c>
    </row>
    <row r="4087" spans="35:37" ht="11.25" customHeight="1" x14ac:dyDescent="0.2">
      <c r="AI4087" s="198" t="s">
        <v>135</v>
      </c>
      <c r="AJ4087" s="156">
        <f>_xll.qlCalendarAdvance("TARGET",AJ4086,AI4087,"mf")</f>
        <v>64424</v>
      </c>
      <c r="AK4087" s="201">
        <f>_xll.xlShmInterpRateFwd(curveName,AJ4087,,,AJ4088)</f>
        <v>1.1157381014730579E-2</v>
      </c>
    </row>
    <row r="4088" spans="35:37" ht="11.25" customHeight="1" x14ac:dyDescent="0.2">
      <c r="AI4088" s="198" t="s">
        <v>135</v>
      </c>
      <c r="AJ4088" s="156">
        <f>_xll.qlCalendarAdvance("TARGET",AJ4087,AI4088,"mf")</f>
        <v>64431</v>
      </c>
      <c r="AK4088" s="201">
        <f>_xll.xlShmInterpRateFwd(curveName,AJ4088,,,AJ4089)</f>
        <v>1.1156532144933421E-2</v>
      </c>
    </row>
    <row r="4089" spans="35:37" ht="11.25" customHeight="1" x14ac:dyDescent="0.2">
      <c r="AI4089" s="198" t="s">
        <v>135</v>
      </c>
      <c r="AJ4089" s="156">
        <f>_xll.qlCalendarAdvance("TARGET",AJ4088,AI4089,"mf")</f>
        <v>64438</v>
      </c>
      <c r="AK4089" s="201">
        <f>_xll.xlShmInterpRateFwd(curveName,AJ4089,,,AJ4090)</f>
        <v>1.1155670560869621E-2</v>
      </c>
    </row>
    <row r="4090" spans="35:37" ht="11.25" customHeight="1" x14ac:dyDescent="0.2">
      <c r="AI4090" s="198" t="s">
        <v>135</v>
      </c>
      <c r="AJ4090" s="156">
        <f>_xll.qlCalendarAdvance("TARGET",AJ4089,AI4090,"mf")</f>
        <v>64445</v>
      </c>
      <c r="AK4090" s="201">
        <f>_xll.xlShmInterpRateFwd(curveName,AJ4090,,,AJ4091)</f>
        <v>1.115479624541498E-2</v>
      </c>
    </row>
    <row r="4091" spans="35:37" ht="11.25" customHeight="1" x14ac:dyDescent="0.2">
      <c r="AI4091" s="198" t="s">
        <v>135</v>
      </c>
      <c r="AJ4091" s="156">
        <f>_xll.qlCalendarAdvance("TARGET",AJ4090,AI4091,"mf")</f>
        <v>64452</v>
      </c>
      <c r="AK4091" s="201">
        <f>_xll.xlShmInterpRateFwd(curveName,AJ4091,,,AJ4092)</f>
        <v>1.1153909181358454E-2</v>
      </c>
    </row>
    <row r="4092" spans="35:37" ht="11.25" customHeight="1" x14ac:dyDescent="0.2">
      <c r="AI4092" s="198" t="s">
        <v>135</v>
      </c>
      <c r="AJ4092" s="156">
        <f>_xll.qlCalendarAdvance("TARGET",AJ4091,AI4092,"mf")</f>
        <v>64459</v>
      </c>
      <c r="AK4092" s="201">
        <f>_xll.xlShmInterpRateFwd(curveName,AJ4092,,,AJ4093)</f>
        <v>1.1153009351535344E-2</v>
      </c>
    </row>
    <row r="4093" spans="35:37" ht="11.25" customHeight="1" x14ac:dyDescent="0.2">
      <c r="AI4093" s="198" t="s">
        <v>135</v>
      </c>
      <c r="AJ4093" s="156">
        <f>_xll.qlCalendarAdvance("TARGET",AJ4092,AI4093,"mf")</f>
        <v>64466</v>
      </c>
      <c r="AK4093" s="201">
        <f>_xll.xlShmInterpRateFwd(curveName,AJ4093,,,AJ4094)</f>
        <v>1.1152096738798351E-2</v>
      </c>
    </row>
    <row r="4094" spans="35:37" ht="11.25" customHeight="1" x14ac:dyDescent="0.2">
      <c r="AI4094" s="198" t="s">
        <v>135</v>
      </c>
      <c r="AJ4094" s="156">
        <f>_xll.qlCalendarAdvance("TARGET",AJ4093,AI4094,"mf")</f>
        <v>64473</v>
      </c>
      <c r="AK4094" s="201">
        <f>_xll.xlShmInterpRateFwd(curveName,AJ4094,,,AJ4095)</f>
        <v>1.1151171325965447E-2</v>
      </c>
    </row>
    <row r="4095" spans="35:37" ht="11.25" customHeight="1" x14ac:dyDescent="0.2">
      <c r="AI4095" s="198" t="s">
        <v>135</v>
      </c>
      <c r="AJ4095" s="156">
        <f>_xll.qlCalendarAdvance("TARGET",AJ4094,AI4095,"mf")</f>
        <v>64480</v>
      </c>
      <c r="AK4095" s="201">
        <f>_xll.xlShmInterpRateFwd(curveName,AJ4095,,,AJ4096)</f>
        <v>1.1150233095872002E-2</v>
      </c>
    </row>
    <row r="4096" spans="35:37" ht="11.25" customHeight="1" x14ac:dyDescent="0.2">
      <c r="AI4096" s="198" t="s">
        <v>135</v>
      </c>
      <c r="AJ4096" s="156">
        <f>_xll.qlCalendarAdvance("TARGET",AJ4095,AI4096,"mf")</f>
        <v>64487</v>
      </c>
      <c r="AK4096" s="201">
        <f>_xll.xlShmInterpRateFwd(curveName,AJ4096,,,AJ4097)</f>
        <v>1.1149282031347612E-2</v>
      </c>
    </row>
    <row r="4097" spans="35:37" ht="11.25" customHeight="1" x14ac:dyDescent="0.2">
      <c r="AI4097" s="198" t="s">
        <v>135</v>
      </c>
      <c r="AJ4097" s="156">
        <f>_xll.qlCalendarAdvance("TARGET",AJ4096,AI4097,"mf")</f>
        <v>64494</v>
      </c>
      <c r="AK4097" s="201">
        <f>_xll.xlShmInterpRateFwd(curveName,AJ4097,,,AJ4098)</f>
        <v>1.1148318115221897E-2</v>
      </c>
    </row>
    <row r="4098" spans="35:37" ht="11.25" customHeight="1" x14ac:dyDescent="0.2">
      <c r="AI4098" s="198" t="s">
        <v>135</v>
      </c>
      <c r="AJ4098" s="156">
        <f>_xll.qlCalendarAdvance("TARGET",AJ4097,AI4098,"mf")</f>
        <v>64501</v>
      </c>
      <c r="AK4098" s="201">
        <f>_xll.xlShmInterpRateFwd(curveName,AJ4098,,,AJ4099)</f>
        <v>1.1147341330336081E-2</v>
      </c>
    </row>
    <row r="4099" spans="35:37" ht="11.25" customHeight="1" x14ac:dyDescent="0.2">
      <c r="AI4099" s="198" t="s">
        <v>135</v>
      </c>
      <c r="AJ4099" s="156">
        <f>_xll.qlCalendarAdvance("TARGET",AJ4098,AI4099,"mf")</f>
        <v>64508</v>
      </c>
      <c r="AK4099" s="201">
        <f>_xll.xlShmInterpRateFwd(curveName,AJ4099,,,AJ4100)</f>
        <v>1.1146351659508244E-2</v>
      </c>
    </row>
    <row r="4100" spans="35:37" ht="11.25" customHeight="1" x14ac:dyDescent="0.2">
      <c r="AI4100" s="198" t="s">
        <v>135</v>
      </c>
      <c r="AJ4100" s="156">
        <f>_xll.qlCalendarAdvance("TARGET",AJ4099,AI4100,"mf")</f>
        <v>64515</v>
      </c>
      <c r="AK4100" s="201">
        <f>_xll.xlShmInterpRateFwd(curveName,AJ4100,,,AJ4101)</f>
        <v>1.1145349085573859E-2</v>
      </c>
    </row>
    <row r="4101" spans="35:37" ht="11.25" customHeight="1" x14ac:dyDescent="0.2">
      <c r="AI4101" s="198" t="s">
        <v>135</v>
      </c>
      <c r="AJ4101" s="156">
        <f>_xll.qlCalendarAdvance("TARGET",AJ4100,AI4101,"mf")</f>
        <v>64522</v>
      </c>
      <c r="AK4101" s="201">
        <f>_xll.xlShmInterpRateFwd(curveName,AJ4101,,,AJ4102)</f>
        <v>1.1144333591380012E-2</v>
      </c>
    </row>
    <row r="4102" spans="35:37" ht="11.25" customHeight="1" x14ac:dyDescent="0.2">
      <c r="AI4102" s="198" t="s">
        <v>135</v>
      </c>
      <c r="AJ4102" s="156">
        <f>_xll.qlCalendarAdvance("TARGET",AJ4101,AI4102,"mf")</f>
        <v>64529</v>
      </c>
      <c r="AK4102" s="201">
        <f>_xll.xlShmInterpRateFwd(curveName,AJ4102,,,AJ4103)</f>
        <v>1.1143305159739049E-2</v>
      </c>
    </row>
    <row r="4103" spans="35:37" ht="11.25" customHeight="1" x14ac:dyDescent="0.2">
      <c r="AI4103" s="198" t="s">
        <v>135</v>
      </c>
      <c r="AJ4103" s="156">
        <f>_xll.qlCalendarAdvance("TARGET",AJ4102,AI4103,"mf")</f>
        <v>64536</v>
      </c>
      <c r="AK4103" s="201">
        <f>_xll.xlShmInterpRateFwd(curveName,AJ4103,,,AJ4104)</f>
        <v>1.1142263773492308E-2</v>
      </c>
    </row>
    <row r="4104" spans="35:37" ht="11.25" customHeight="1" x14ac:dyDescent="0.2">
      <c r="AI4104" s="198" t="s">
        <v>135</v>
      </c>
      <c r="AJ4104" s="156">
        <f>_xll.qlCalendarAdvance("TARGET",AJ4103,AI4104,"mf")</f>
        <v>64543</v>
      </c>
      <c r="AK4104" s="201">
        <f>_xll.xlShmInterpRateFwd(curveName,AJ4104,,,AJ4105)</f>
        <v>1.1141209415475353E-2</v>
      </c>
    </row>
    <row r="4105" spans="35:37" ht="11.25" customHeight="1" x14ac:dyDescent="0.2">
      <c r="AI4105" s="198" t="s">
        <v>135</v>
      </c>
      <c r="AJ4105" s="156">
        <f>_xll.qlCalendarAdvance("TARGET",AJ4104,AI4105,"mf")</f>
        <v>64550</v>
      </c>
      <c r="AK4105" s="201">
        <f>_xll.xlShmInterpRateFwd(curveName,AJ4105,,,AJ4106)</f>
        <v>1.114014206850639E-2</v>
      </c>
    </row>
    <row r="4106" spans="35:37" ht="11.25" customHeight="1" x14ac:dyDescent="0.2">
      <c r="AI4106" s="198" t="s">
        <v>135</v>
      </c>
      <c r="AJ4106" s="156">
        <f>_xll.qlCalendarAdvance("TARGET",AJ4105,AI4106,"mf")</f>
        <v>64557</v>
      </c>
      <c r="AK4106" s="201">
        <f>_xll.xlShmInterpRateFwd(curveName,AJ4106,,,AJ4107)</f>
        <v>1.1139061715409449E-2</v>
      </c>
    </row>
    <row r="4107" spans="35:37" ht="11.25" customHeight="1" x14ac:dyDescent="0.2">
      <c r="AI4107" s="198" t="s">
        <v>135</v>
      </c>
      <c r="AJ4107" s="156">
        <f>_xll.qlCalendarAdvance("TARGET",AJ4106,AI4107,"mf")</f>
        <v>64564</v>
      </c>
      <c r="AK4107" s="201">
        <f>_xll.xlShmInterpRateFwd(curveName,AJ4107,,,AJ4108)</f>
        <v>1.1137968339060698E-2</v>
      </c>
    </row>
    <row r="4108" spans="35:37" ht="11.25" customHeight="1" x14ac:dyDescent="0.2">
      <c r="AI4108" s="198" t="s">
        <v>135</v>
      </c>
      <c r="AJ4108" s="156">
        <f>_xll.qlCalendarAdvance("TARGET",AJ4107,AI4108,"mf")</f>
        <v>64571</v>
      </c>
      <c r="AK4108" s="201">
        <f>_xll.xlShmInterpRateFwd(curveName,AJ4108,,,AJ4109)</f>
        <v>1.1136861922243663E-2</v>
      </c>
    </row>
    <row r="4109" spans="35:37" ht="11.25" customHeight="1" x14ac:dyDescent="0.2">
      <c r="AI4109" s="198" t="s">
        <v>135</v>
      </c>
      <c r="AJ4109" s="156">
        <f>_xll.qlCalendarAdvance("TARGET",AJ4108,AI4109,"mf")</f>
        <v>64578</v>
      </c>
      <c r="AK4109" s="201">
        <f>_xll.xlShmInterpRateFwd(curveName,AJ4109,,,AJ4110)</f>
        <v>1.113574244781719E-2</v>
      </c>
    </row>
    <row r="4110" spans="35:37" ht="11.25" customHeight="1" x14ac:dyDescent="0.2">
      <c r="AI4110" s="198" t="s">
        <v>135</v>
      </c>
      <c r="AJ4110" s="156">
        <f>_xll.qlCalendarAdvance("TARGET",AJ4109,AI4110,"mf")</f>
        <v>64585</v>
      </c>
      <c r="AK4110" s="201">
        <f>_xll.xlShmInterpRateFwd(curveName,AJ4110,,,AJ4111)</f>
        <v>1.1134609898605392E-2</v>
      </c>
    </row>
    <row r="4111" spans="35:37" ht="11.25" customHeight="1" x14ac:dyDescent="0.2">
      <c r="AI4111" s="198" t="s">
        <v>135</v>
      </c>
      <c r="AJ4111" s="156">
        <f>_xll.qlCalendarAdvance("TARGET",AJ4110,AI4111,"mf")</f>
        <v>64592</v>
      </c>
      <c r="AK4111" s="201">
        <f>_xll.xlShmInterpRateFwd(curveName,AJ4111,,,AJ4112)</f>
        <v>1.1133464257432403E-2</v>
      </c>
    </row>
    <row r="4112" spans="35:37" ht="11.25" customHeight="1" x14ac:dyDescent="0.2">
      <c r="AI4112" s="198" t="s">
        <v>135</v>
      </c>
      <c r="AJ4112" s="156">
        <f>_xll.qlCalendarAdvance("TARGET",AJ4111,AI4112,"mf")</f>
        <v>64599</v>
      </c>
      <c r="AK4112" s="201">
        <f>_xll.xlShmInterpRateFwd(curveName,AJ4112,,,AJ4113)</f>
        <v>1.113230550714555E-2</v>
      </c>
    </row>
    <row r="4113" spans="35:37" ht="11.25" customHeight="1" x14ac:dyDescent="0.2">
      <c r="AI4113" s="198" t="s">
        <v>135</v>
      </c>
      <c r="AJ4113" s="156">
        <f>_xll.qlCalendarAdvance("TARGET",AJ4112,AI4113,"mf")</f>
        <v>64606</v>
      </c>
      <c r="AK4113" s="201">
        <f>_xll.xlShmInterpRateFwd(curveName,AJ4113,,,AJ4114)</f>
        <v>1.1131133630569017E-2</v>
      </c>
    </row>
    <row r="4114" spans="35:37" ht="11.25" customHeight="1" x14ac:dyDescent="0.2">
      <c r="AI4114" s="198" t="s">
        <v>135</v>
      </c>
      <c r="AJ4114" s="156">
        <f>_xll.qlCalendarAdvance("TARGET",AJ4113,AI4114,"mf")</f>
        <v>64613</v>
      </c>
      <c r="AK4114" s="201">
        <f>_xll.xlShmInterpRateFwd(curveName,AJ4114,,,AJ4115)</f>
        <v>1.112994861052701E-2</v>
      </c>
    </row>
    <row r="4115" spans="35:37" ht="11.25" customHeight="1" x14ac:dyDescent="0.2">
      <c r="AI4115" s="198" t="s">
        <v>135</v>
      </c>
      <c r="AJ4115" s="156">
        <f>_xll.qlCalendarAdvance("TARGET",AJ4114,AI4115,"mf")</f>
        <v>64620</v>
      </c>
      <c r="AK4115" s="201">
        <f>_xll.xlShmInterpRateFwd(curveName,AJ4115,,,AJ4116)</f>
        <v>1.1128750429861127E-2</v>
      </c>
    </row>
    <row r="4116" spans="35:37" ht="11.25" customHeight="1" x14ac:dyDescent="0.2">
      <c r="AI4116" s="198" t="s">
        <v>135</v>
      </c>
      <c r="AJ4116" s="156">
        <f>_xll.qlCalendarAdvance("TARGET",AJ4115,AI4116,"mf")</f>
        <v>64627</v>
      </c>
      <c r="AK4116" s="201">
        <f>_xll.xlShmInterpRateFwd(curveName,AJ4116,,,AJ4117)</f>
        <v>1.1127539071412999E-2</v>
      </c>
    </row>
    <row r="4117" spans="35:37" ht="11.25" customHeight="1" x14ac:dyDescent="0.2">
      <c r="AI4117" s="198" t="s">
        <v>135</v>
      </c>
      <c r="AJ4117" s="156">
        <f>_xll.qlCalendarAdvance("TARGET",AJ4116,AI4117,"mf")</f>
        <v>64634</v>
      </c>
      <c r="AK4117" s="201">
        <f>_xll.xlShmInterpRateFwd(curveName,AJ4117,,,AJ4118)</f>
        <v>1.1126314517983734E-2</v>
      </c>
    </row>
    <row r="4118" spans="35:37" ht="11.25" customHeight="1" x14ac:dyDescent="0.2">
      <c r="AI4118" s="198" t="s">
        <v>135</v>
      </c>
      <c r="AJ4118" s="156">
        <f>_xll.qlCalendarAdvance("TARGET",AJ4117,AI4118,"mf")</f>
        <v>64641</v>
      </c>
      <c r="AK4118" s="201">
        <f>_xll.xlShmInterpRateFwd(curveName,AJ4118,,,AJ4119)</f>
        <v>1.1125076752438167E-2</v>
      </c>
    </row>
    <row r="4119" spans="35:37" ht="11.25" customHeight="1" x14ac:dyDescent="0.2">
      <c r="AI4119" s="198" t="s">
        <v>135</v>
      </c>
      <c r="AJ4119" s="156">
        <f>_xll.qlCalendarAdvance("TARGET",AJ4118,AI4119,"mf")</f>
        <v>64648</v>
      </c>
      <c r="AK4119" s="201">
        <f>_xll.xlShmInterpRateFwd(curveName,AJ4119,,,AJ4120)</f>
        <v>1.1123825757589037E-2</v>
      </c>
    </row>
    <row r="4120" spans="35:37" ht="11.25" customHeight="1" x14ac:dyDescent="0.2">
      <c r="AI4120" s="198" t="s">
        <v>135</v>
      </c>
      <c r="AJ4120" s="156">
        <f>_xll.qlCalendarAdvance("TARGET",AJ4119,AI4120,"mf")</f>
        <v>64655</v>
      </c>
      <c r="AK4120" s="201">
        <f>_xll.xlShmInterpRateFwd(curveName,AJ4120,,,AJ4121)</f>
        <v>1.1122561516272274E-2</v>
      </c>
    </row>
    <row r="4121" spans="35:37" ht="11.25" customHeight="1" x14ac:dyDescent="0.2">
      <c r="AI4121" s="198" t="s">
        <v>135</v>
      </c>
      <c r="AJ4121" s="156">
        <f>_xll.qlCalendarAdvance("TARGET",AJ4120,AI4121,"mf")</f>
        <v>64662</v>
      </c>
      <c r="AK4121" s="201">
        <f>_xll.xlShmInterpRateFwd(curveName,AJ4121,,,AJ4122)</f>
        <v>1.1121284011323828E-2</v>
      </c>
    </row>
    <row r="4122" spans="35:37" ht="11.25" customHeight="1" x14ac:dyDescent="0.2">
      <c r="AI4122" s="198" t="s">
        <v>135</v>
      </c>
      <c r="AJ4122" s="156">
        <f>_xll.qlCalendarAdvance("TARGET",AJ4121,AI4122,"mf")</f>
        <v>64669</v>
      </c>
      <c r="AK4122" s="201">
        <f>_xll.xlShmInterpRateFwd(curveName,AJ4122,,,AJ4123)</f>
        <v>1.111999322556809E-2</v>
      </c>
    </row>
    <row r="4123" spans="35:37" ht="11.25" customHeight="1" x14ac:dyDescent="0.2">
      <c r="AI4123" s="198" t="s">
        <v>135</v>
      </c>
      <c r="AJ4123" s="156">
        <f>_xll.qlCalendarAdvance("TARGET",AJ4122,AI4123,"mf")</f>
        <v>64676</v>
      </c>
      <c r="AK4123" s="201">
        <f>_xll.xlShmInterpRateFwd(curveName,AJ4123,,,AJ4124)</f>
        <v>1.1118689141852642E-2</v>
      </c>
    </row>
    <row r="4124" spans="35:37" ht="11.25" customHeight="1" x14ac:dyDescent="0.2">
      <c r="AI4124" s="198" t="s">
        <v>135</v>
      </c>
      <c r="AJ4124" s="156">
        <f>_xll.qlCalendarAdvance("TARGET",AJ4123,AI4124,"mf")</f>
        <v>64683</v>
      </c>
      <c r="AK4124" s="201">
        <f>_xll.xlShmInterpRateFwd(curveName,AJ4124,,,AJ4125)</f>
        <v>1.1117371742984548E-2</v>
      </c>
    </row>
    <row r="4125" spans="35:37" ht="11.25" customHeight="1" x14ac:dyDescent="0.2">
      <c r="AI4125" s="198" t="s">
        <v>135</v>
      </c>
      <c r="AJ4125" s="156">
        <f>_xll.qlCalendarAdvance("TARGET",AJ4124,AI4125,"mf")</f>
        <v>64690</v>
      </c>
      <c r="AK4125" s="201">
        <f>_xll.xlShmInterpRateFwd(curveName,AJ4125,,,AJ4126)</f>
        <v>1.111604101182302E-2</v>
      </c>
    </row>
    <row r="4126" spans="35:37" ht="11.25" customHeight="1" x14ac:dyDescent="0.2">
      <c r="AI4126" s="198" t="s">
        <v>135</v>
      </c>
      <c r="AJ4126" s="156">
        <f>_xll.qlCalendarAdvance("TARGET",AJ4125,AI4126,"mf")</f>
        <v>64697</v>
      </c>
      <c r="AK4126" s="201">
        <f>_xll.xlShmInterpRateFwd(curveName,AJ4126,,,AJ4127)</f>
        <v>1.111469693117517E-2</v>
      </c>
    </row>
    <row r="4127" spans="35:37" ht="11.25" customHeight="1" x14ac:dyDescent="0.2">
      <c r="AI4127" s="198" t="s">
        <v>135</v>
      </c>
      <c r="AJ4127" s="156">
        <f>_xll.qlCalendarAdvance("TARGET",AJ4126,AI4127,"mf")</f>
        <v>64704</v>
      </c>
      <c r="AK4127" s="201">
        <f>_xll.xlShmInterpRateFwd(curveName,AJ4127,,,AJ4128)</f>
        <v>1.1113339483900258E-2</v>
      </c>
    </row>
    <row r="4128" spans="35:37" ht="11.25" customHeight="1" x14ac:dyDescent="0.2">
      <c r="AI4128" s="198" t="s">
        <v>135</v>
      </c>
      <c r="AJ4128" s="156">
        <f>_xll.qlCalendarAdvance("TARGET",AJ4127,AI4128,"mf")</f>
        <v>64711</v>
      </c>
      <c r="AK4128" s="201">
        <f>_xll.xlShmInterpRateFwd(curveName,AJ4128,,,AJ4129)</f>
        <v>1.1111968652799654E-2</v>
      </c>
    </row>
    <row r="4129" spans="35:37" ht="11.25" customHeight="1" x14ac:dyDescent="0.2">
      <c r="AI4129" s="198" t="s">
        <v>135</v>
      </c>
      <c r="AJ4129" s="156">
        <f>_xll.qlCalendarAdvance("TARGET",AJ4128,AI4129,"mf")</f>
        <v>64718</v>
      </c>
      <c r="AK4129" s="201">
        <f>_xll.xlShmInterpRateFwd(curveName,AJ4129,,,AJ4130)</f>
        <v>1.1110584420721083E-2</v>
      </c>
    </row>
    <row r="4130" spans="35:37" ht="11.25" customHeight="1" x14ac:dyDescent="0.2">
      <c r="AI4130" s="198" t="s">
        <v>135</v>
      </c>
      <c r="AJ4130" s="156">
        <f>_xll.qlCalendarAdvance("TARGET",AJ4129,AI4130,"mf")</f>
        <v>64725</v>
      </c>
      <c r="AK4130" s="201">
        <f>_xll.xlShmInterpRateFwd(curveName,AJ4130,,,AJ4131)</f>
        <v>1.1109186770506501E-2</v>
      </c>
    </row>
    <row r="4131" spans="35:37" ht="11.25" customHeight="1" x14ac:dyDescent="0.2">
      <c r="AI4131" s="198" t="s">
        <v>135</v>
      </c>
      <c r="AJ4131" s="156">
        <f>_xll.qlCalendarAdvance("TARGET",AJ4130,AI4131,"mf")</f>
        <v>64732</v>
      </c>
      <c r="AK4131" s="201">
        <f>_xll.xlShmInterpRateFwd(curveName,AJ4131,,,AJ4132)</f>
        <v>1.1107775684974725E-2</v>
      </c>
    </row>
    <row r="4132" spans="35:37" ht="11.25" customHeight="1" x14ac:dyDescent="0.2">
      <c r="AI4132" s="198" t="s">
        <v>135</v>
      </c>
      <c r="AJ4132" s="156">
        <f>_xll.qlCalendarAdvance("TARGET",AJ4131,AI4132,"mf")</f>
        <v>64739</v>
      </c>
      <c r="AK4132" s="201">
        <f>_xll.xlShmInterpRateFwd(curveName,AJ4132,,,AJ4133)</f>
        <v>1.1106351146956179E-2</v>
      </c>
    </row>
    <row r="4133" spans="35:37" ht="11.25" customHeight="1" x14ac:dyDescent="0.2">
      <c r="AI4133" s="198" t="s">
        <v>135</v>
      </c>
      <c r="AJ4133" s="156">
        <f>_xll.qlCalendarAdvance("TARGET",AJ4132,AI4133,"mf")</f>
        <v>64746</v>
      </c>
      <c r="AK4133" s="201">
        <f>_xll.xlShmInterpRateFwd(curveName,AJ4133,,,AJ4134)</f>
        <v>1.1104913139292898E-2</v>
      </c>
    </row>
    <row r="4134" spans="35:37" ht="11.25" customHeight="1" x14ac:dyDescent="0.2">
      <c r="AI4134" s="198" t="s">
        <v>135</v>
      </c>
      <c r="AJ4134" s="156">
        <f>_xll.qlCalendarAdvance("TARGET",AJ4133,AI4134,"mf")</f>
        <v>64753</v>
      </c>
      <c r="AK4134" s="201">
        <f>_xll.xlShmInterpRateFwd(curveName,AJ4134,,,AJ4135)</f>
        <v>1.1103461644815347E-2</v>
      </c>
    </row>
    <row r="4135" spans="35:37" ht="11.25" customHeight="1" x14ac:dyDescent="0.2">
      <c r="AI4135" s="198" t="s">
        <v>135</v>
      </c>
      <c r="AJ4135" s="156">
        <f>_xll.qlCalendarAdvance("TARGET",AJ4134,AI4135,"mf")</f>
        <v>64760</v>
      </c>
      <c r="AK4135" s="201">
        <f>_xll.xlShmInterpRateFwd(curveName,AJ4135,,,AJ4136)</f>
        <v>1.1101996646330867E-2</v>
      </c>
    </row>
    <row r="4136" spans="35:37" ht="11.25" customHeight="1" x14ac:dyDescent="0.2">
      <c r="AI4136" s="198" t="s">
        <v>135</v>
      </c>
      <c r="AJ4136" s="156">
        <f>_xll.qlCalendarAdvance("TARGET",AJ4135,AI4136,"mf")</f>
        <v>64767</v>
      </c>
      <c r="AK4136" s="201">
        <f>_xll.xlShmInterpRateFwd(curveName,AJ4136,,,AJ4137)</f>
        <v>1.1100518126716304E-2</v>
      </c>
    </row>
    <row r="4137" spans="35:37" ht="11.25" customHeight="1" x14ac:dyDescent="0.2">
      <c r="AI4137" s="198" t="s">
        <v>135</v>
      </c>
      <c r="AJ4137" s="156">
        <f>_xll.qlCalendarAdvance("TARGET",AJ4136,AI4137,"mf")</f>
        <v>64774</v>
      </c>
      <c r="AK4137" s="201">
        <f>_xll.xlShmInterpRateFwd(curveName,AJ4137,,,AJ4138)</f>
        <v>1.1099026068784839E-2</v>
      </c>
    </row>
    <row r="4138" spans="35:37" ht="11.25" customHeight="1" x14ac:dyDescent="0.2">
      <c r="AI4138" s="198" t="s">
        <v>135</v>
      </c>
      <c r="AJ4138" s="156">
        <f>_xll.qlCalendarAdvance("TARGET",AJ4137,AI4138,"mf")</f>
        <v>64781</v>
      </c>
      <c r="AK4138" s="201">
        <f>_xll.xlShmInterpRateFwd(curveName,AJ4138,,,AJ4139)</f>
        <v>1.1097520455343872E-2</v>
      </c>
    </row>
    <row r="4139" spans="35:37" ht="11.25" customHeight="1" x14ac:dyDescent="0.2">
      <c r="AI4139" s="198" t="s">
        <v>135</v>
      </c>
      <c r="AJ4139" s="156">
        <f>_xll.qlCalendarAdvance("TARGET",AJ4138,AI4139,"mf")</f>
        <v>64788</v>
      </c>
      <c r="AK4139" s="201">
        <f>_xll.xlShmInterpRateFwd(curveName,AJ4139,,,AJ4140)</f>
        <v>1.1096001269241377E-2</v>
      </c>
    </row>
    <row r="4140" spans="35:37" ht="11.25" customHeight="1" x14ac:dyDescent="0.2">
      <c r="AI4140" s="198" t="s">
        <v>135</v>
      </c>
      <c r="AJ4140" s="156">
        <f>_xll.qlCalendarAdvance("TARGET",AJ4139,AI4140,"mf")</f>
        <v>64795</v>
      </c>
      <c r="AK4140" s="201">
        <f>_xll.xlShmInterpRateFwd(curveName,AJ4140,,,AJ4141)</f>
        <v>1.1094468493336937E-2</v>
      </c>
    </row>
    <row r="4141" spans="35:37" ht="11.25" customHeight="1" x14ac:dyDescent="0.2">
      <c r="AI4141" s="198" t="s">
        <v>135</v>
      </c>
      <c r="AJ4141" s="156">
        <f>_xll.qlCalendarAdvance("TARGET",AJ4140,AI4141,"mf")</f>
        <v>64802</v>
      </c>
      <c r="AK4141" s="201">
        <f>_xll.xlShmInterpRateFwd(curveName,AJ4141,,,AJ4142)</f>
        <v>1.1092922110420655E-2</v>
      </c>
    </row>
    <row r="4142" spans="35:37" ht="11.25" customHeight="1" x14ac:dyDescent="0.2">
      <c r="AI4142" s="198" t="s">
        <v>135</v>
      </c>
      <c r="AJ4142" s="156">
        <f>_xll.qlCalendarAdvance("TARGET",AJ4141,AI4142,"mf")</f>
        <v>64809</v>
      </c>
      <c r="AK4142" s="201">
        <f>_xll.xlShmInterpRateFwd(curveName,AJ4142,,,AJ4143)</f>
        <v>1.1091362103363749E-2</v>
      </c>
    </row>
    <row r="4143" spans="35:37" ht="11.25" customHeight="1" x14ac:dyDescent="0.2">
      <c r="AI4143" s="198" t="s">
        <v>135</v>
      </c>
      <c r="AJ4143" s="156">
        <f>_xll.qlCalendarAdvance("TARGET",AJ4142,AI4143,"mf")</f>
        <v>64816</v>
      </c>
      <c r="AK4143" s="201">
        <f>_xll.xlShmInterpRateFwd(curveName,AJ4143,,,AJ4144)</f>
        <v>1.1089788454962167E-2</v>
      </c>
    </row>
    <row r="4144" spans="35:37" ht="11.25" customHeight="1" x14ac:dyDescent="0.2">
      <c r="AI4144" s="198" t="s">
        <v>135</v>
      </c>
      <c r="AJ4144" s="156">
        <f>_xll.qlCalendarAdvance("TARGET",AJ4143,AI4144,"mf")</f>
        <v>64823</v>
      </c>
      <c r="AK4144" s="201">
        <f>_xll.xlShmInterpRateFwd(curveName,AJ4144,,,AJ4145)</f>
        <v>1.1088201148058214E-2</v>
      </c>
    </row>
    <row r="4145" spans="35:37" ht="11.25" customHeight="1" x14ac:dyDescent="0.2">
      <c r="AI4145" s="198" t="s">
        <v>135</v>
      </c>
      <c r="AJ4145" s="156">
        <f>_xll.qlCalendarAdvance("TARGET",AJ4144,AI4145,"mf")</f>
        <v>64830</v>
      </c>
      <c r="AK4145" s="201">
        <f>_xll.xlShmInterpRateFwd(curveName,AJ4145,,,AJ4146)</f>
        <v>1.1086600165523182E-2</v>
      </c>
    </row>
    <row r="4146" spans="35:37" ht="11.25" customHeight="1" x14ac:dyDescent="0.2">
      <c r="AI4146" s="198" t="s">
        <v>135</v>
      </c>
      <c r="AJ4146" s="156">
        <f>_xll.qlCalendarAdvance("TARGET",AJ4145,AI4146,"mf")</f>
        <v>64837</v>
      </c>
      <c r="AK4146" s="201">
        <f>_xll.xlShmInterpRateFwd(curveName,AJ4146,,,AJ4147)</f>
        <v>1.1084985490118352E-2</v>
      </c>
    </row>
    <row r="4147" spans="35:37" ht="11.25" customHeight="1" x14ac:dyDescent="0.2">
      <c r="AI4147" s="198" t="s">
        <v>135</v>
      </c>
      <c r="AJ4147" s="156">
        <f>_xll.qlCalendarAdvance("TARGET",AJ4146,AI4147,"mf")</f>
        <v>64844</v>
      </c>
      <c r="AK4147" s="201">
        <f>_xll.xlShmInterpRateFwd(curveName,AJ4147,,,AJ4148)</f>
        <v>1.1083357104744019E-2</v>
      </c>
    </row>
    <row r="4148" spans="35:37" ht="11.25" customHeight="1" x14ac:dyDescent="0.2">
      <c r="AI4148" s="198" t="s">
        <v>135</v>
      </c>
      <c r="AJ4148" s="156">
        <f>_xll.qlCalendarAdvance("TARGET",AJ4147,AI4148,"mf")</f>
        <v>64851</v>
      </c>
      <c r="AK4148" s="201">
        <f>_xll.xlShmInterpRateFwd(curveName,AJ4148,,,AJ4149)</f>
        <v>1.1081714992184681E-2</v>
      </c>
    </row>
    <row r="4149" spans="35:37" ht="11.25" customHeight="1" x14ac:dyDescent="0.2">
      <c r="AI4149" s="198" t="s">
        <v>135</v>
      </c>
      <c r="AJ4149" s="156">
        <f>_xll.qlCalendarAdvance("TARGET",AJ4148,AI4149,"mf")</f>
        <v>64858</v>
      </c>
      <c r="AK4149" s="201">
        <f>_xll.xlShmInterpRateFwd(curveName,AJ4149,,,AJ4150)</f>
        <v>1.1080059135300148E-2</v>
      </c>
    </row>
    <row r="4150" spans="35:37" ht="11.25" customHeight="1" x14ac:dyDescent="0.2">
      <c r="AI4150" s="198" t="s">
        <v>135</v>
      </c>
      <c r="AJ4150" s="156">
        <f>_xll.qlCalendarAdvance("TARGET",AJ4149,AI4150,"mf")</f>
        <v>64865</v>
      </c>
      <c r="AK4150" s="201">
        <f>_xll.xlShmInterpRateFwd(curveName,AJ4150,,,AJ4151)</f>
        <v>1.1078389516903923E-2</v>
      </c>
    </row>
    <row r="4151" spans="35:37" ht="11.25" customHeight="1" x14ac:dyDescent="0.2">
      <c r="AI4151" s="198" t="s">
        <v>135</v>
      </c>
      <c r="AJ4151" s="156">
        <f>_xll.qlCalendarAdvance("TARGET",AJ4150,AI4151,"mf")</f>
        <v>64872</v>
      </c>
      <c r="AK4151" s="201">
        <f>_xll.xlShmInterpRateFwd(curveName,AJ4151,,,AJ4152)</f>
        <v>1.1076706119844288E-2</v>
      </c>
    </row>
    <row r="4152" spans="35:37" ht="11.25" customHeight="1" x14ac:dyDescent="0.2">
      <c r="AI4152" s="198" t="s">
        <v>135</v>
      </c>
      <c r="AJ4152" s="156">
        <f>_xll.qlCalendarAdvance("TARGET",AJ4151,AI4152,"mf")</f>
        <v>64879</v>
      </c>
      <c r="AK4152" s="201">
        <f>_xll.xlShmInterpRateFwd(curveName,AJ4152,,,AJ4153)</f>
        <v>1.1075008926952176E-2</v>
      </c>
    </row>
    <row r="4153" spans="35:37" ht="11.25" customHeight="1" x14ac:dyDescent="0.2">
      <c r="AI4153" s="198" t="s">
        <v>135</v>
      </c>
      <c r="AJ4153" s="156">
        <f>_xll.qlCalendarAdvance("TARGET",AJ4152,AI4153,"mf")</f>
        <v>64886</v>
      </c>
      <c r="AK4153" s="201">
        <f>_xll.xlShmInterpRateFwd(curveName,AJ4153,,,AJ4154)</f>
        <v>1.107329792104117E-2</v>
      </c>
    </row>
    <row r="4154" spans="35:37" ht="11.25" customHeight="1" x14ac:dyDescent="0.2">
      <c r="AI4154" s="198" t="s">
        <v>135</v>
      </c>
      <c r="AJ4154" s="156">
        <f>_xll.qlCalendarAdvance("TARGET",AJ4153,AI4154,"mf")</f>
        <v>64893</v>
      </c>
      <c r="AK4154" s="201">
        <f>_xll.xlShmInterpRateFwd(curveName,AJ4154,,,AJ4155)</f>
        <v>1.107157308497121E-2</v>
      </c>
    </row>
    <row r="4155" spans="35:37" ht="11.25" customHeight="1" x14ac:dyDescent="0.2">
      <c r="AI4155" s="198" t="s">
        <v>135</v>
      </c>
      <c r="AJ4155" s="156">
        <f>_xll.qlCalendarAdvance("TARGET",AJ4154,AI4155,"mf")</f>
        <v>64900</v>
      </c>
      <c r="AK4155" s="201">
        <f>_xll.xlShmInterpRateFwd(curveName,AJ4155,,,AJ4156)</f>
        <v>1.1069834401550143E-2</v>
      </c>
    </row>
    <row r="4156" spans="35:37" ht="11.25" customHeight="1" x14ac:dyDescent="0.2">
      <c r="AI4156" s="198" t="s">
        <v>135</v>
      </c>
      <c r="AJ4156" s="156">
        <f>_xll.qlCalendarAdvance("TARGET",AJ4155,AI4156,"mf")</f>
        <v>64907</v>
      </c>
      <c r="AK4156" s="201">
        <f>_xll.xlShmInterpRateFwd(curveName,AJ4156,,,AJ4157)</f>
        <v>1.1068081853637965E-2</v>
      </c>
    </row>
    <row r="4157" spans="35:37" ht="11.25" customHeight="1" x14ac:dyDescent="0.2">
      <c r="AI4157" s="198" t="s">
        <v>135</v>
      </c>
      <c r="AJ4157" s="156">
        <f>_xll.qlCalendarAdvance("TARGET",AJ4156,AI4157,"mf")</f>
        <v>64914</v>
      </c>
      <c r="AK4157" s="201">
        <f>_xll.xlShmInterpRateFwd(curveName,AJ4157,,,AJ4158)</f>
        <v>1.1066315424019405E-2</v>
      </c>
    </row>
    <row r="4158" spans="35:37" ht="11.25" customHeight="1" x14ac:dyDescent="0.2">
      <c r="AI4158" s="198" t="s">
        <v>135</v>
      </c>
      <c r="AJ4158" s="156">
        <f>_xll.qlCalendarAdvance("TARGET",AJ4157,AI4158,"mf")</f>
        <v>64921</v>
      </c>
      <c r="AK4158" s="201">
        <f>_xll.xlShmInterpRateFwd(curveName,AJ4158,,,AJ4159)</f>
        <v>1.1064535095589266E-2</v>
      </c>
    </row>
    <row r="4159" spans="35:37" ht="11.25" customHeight="1" x14ac:dyDescent="0.2">
      <c r="AI4159" s="198" t="s">
        <v>135</v>
      </c>
      <c r="AJ4159" s="156">
        <f>_xll.qlCalendarAdvance("TARGET",AJ4158,AI4159,"mf")</f>
        <v>64928</v>
      </c>
      <c r="AK4159" s="201">
        <f>_xll.xlShmInterpRateFwd(curveName,AJ4159,,,AJ4160)</f>
        <v>1.1062740851132329E-2</v>
      </c>
    </row>
    <row r="4160" spans="35:37" ht="11.25" customHeight="1" x14ac:dyDescent="0.2">
      <c r="AI4160" s="198" t="s">
        <v>135</v>
      </c>
      <c r="AJ4160" s="156">
        <f>_xll.qlCalendarAdvance("TARGET",AJ4159,AI4160,"mf")</f>
        <v>64935</v>
      </c>
      <c r="AK4160" s="201">
        <f>_xll.xlShmInterpRateFwd(curveName,AJ4160,,,AJ4161)</f>
        <v>1.1060932673497118E-2</v>
      </c>
    </row>
    <row r="4161" spans="35:37" ht="11.25" customHeight="1" x14ac:dyDescent="0.2">
      <c r="AI4161" s="198" t="s">
        <v>135</v>
      </c>
      <c r="AJ4161" s="156">
        <f>_xll.qlCalendarAdvance("TARGET",AJ4160,AI4161,"mf")</f>
        <v>64942</v>
      </c>
      <c r="AK4161" s="201">
        <f>_xll.xlShmInterpRateFwd(curveName,AJ4161,,,AJ4162)</f>
        <v>1.1059110545520594E-2</v>
      </c>
    </row>
    <row r="4162" spans="35:37" ht="11.25" customHeight="1" x14ac:dyDescent="0.2">
      <c r="AI4162" s="198" t="s">
        <v>135</v>
      </c>
      <c r="AJ4162" s="156">
        <f>_xll.qlCalendarAdvance("TARGET",AJ4161,AI4162,"mf")</f>
        <v>64949</v>
      </c>
      <c r="AK4162" s="201">
        <f>_xll.xlShmInterpRateFwd(curveName,AJ4162,,,AJ4163)</f>
        <v>1.1057274450028165E-2</v>
      </c>
    </row>
    <row r="4163" spans="35:37" ht="11.25" customHeight="1" x14ac:dyDescent="0.2">
      <c r="AI4163" s="198" t="s">
        <v>135</v>
      </c>
      <c r="AJ4163" s="156">
        <f>_xll.qlCalendarAdvance("TARGET",AJ4162,AI4163,"mf")</f>
        <v>64956</v>
      </c>
      <c r="AK4163" s="201">
        <f>_xll.xlShmInterpRateFwd(curveName,AJ4163,,,AJ4164)</f>
        <v>1.1055424369868436E-2</v>
      </c>
    </row>
    <row r="4164" spans="35:37" ht="11.25" customHeight="1" x14ac:dyDescent="0.2">
      <c r="AI4164" s="198" t="s">
        <v>135</v>
      </c>
      <c r="AJ4164" s="156">
        <f>_xll.qlCalendarAdvance("TARGET",AJ4163,AI4164,"mf")</f>
        <v>64963</v>
      </c>
      <c r="AK4164" s="201">
        <f>_xll.xlShmInterpRateFwd(curveName,AJ4164,,,AJ4165)</f>
        <v>1.1053560287843696E-2</v>
      </c>
    </row>
    <row r="4165" spans="35:37" ht="11.25" customHeight="1" x14ac:dyDescent="0.2">
      <c r="AI4165" s="198" t="s">
        <v>135</v>
      </c>
      <c r="AJ4165" s="156">
        <f>_xll.qlCalendarAdvance("TARGET",AJ4164,AI4165,"mf")</f>
        <v>64970</v>
      </c>
      <c r="AK4165" s="201">
        <f>_xll.xlShmInterpRateFwd(curveName,AJ4165,,,AJ4166)</f>
        <v>1.1051682186802608E-2</v>
      </c>
    </row>
    <row r="4166" spans="35:37" ht="11.25" customHeight="1" x14ac:dyDescent="0.2">
      <c r="AI4166" s="198" t="s">
        <v>135</v>
      </c>
      <c r="AJ4166" s="156">
        <f>_xll.qlCalendarAdvance("TARGET",AJ4165,AI4166,"mf")</f>
        <v>64977</v>
      </c>
      <c r="AK4166" s="201">
        <f>_xll.xlShmInterpRateFwd(curveName,AJ4166,,,AJ4167)</f>
        <v>1.1049790049576479E-2</v>
      </c>
    </row>
    <row r="4167" spans="35:37" ht="11.25" customHeight="1" x14ac:dyDescent="0.2">
      <c r="AI4167" s="198" t="s">
        <v>135</v>
      </c>
      <c r="AJ4167" s="156">
        <f>_xll.qlCalendarAdvance("TARGET",AJ4166,AI4167,"mf")</f>
        <v>64984</v>
      </c>
      <c r="AK4167" s="201">
        <f>_xll.xlShmInterpRateFwd(curveName,AJ4167,,,AJ4168)</f>
        <v>1.10478838590256E-2</v>
      </c>
    </row>
    <row r="4168" spans="35:37" ht="11.25" customHeight="1" x14ac:dyDescent="0.2">
      <c r="AI4168" s="198" t="s">
        <v>135</v>
      </c>
      <c r="AJ4168" s="156">
        <f>_xll.qlCalendarAdvance("TARGET",AJ4167,AI4168,"mf")</f>
        <v>64991</v>
      </c>
      <c r="AK4168" s="201">
        <f>_xll.xlShmInterpRateFwd(curveName,AJ4168,,,AJ4169)</f>
        <v>1.1045963597923427E-2</v>
      </c>
    </row>
    <row r="4169" spans="35:37" ht="11.25" customHeight="1" x14ac:dyDescent="0.2">
      <c r="AI4169" s="198" t="s">
        <v>135</v>
      </c>
      <c r="AJ4169" s="156">
        <f>_xll.qlCalendarAdvance("TARGET",AJ4168,AI4169,"mf")</f>
        <v>64998</v>
      </c>
      <c r="AK4169" s="201">
        <f>_xll.xlShmInterpRateFwd(curveName,AJ4169,,,AJ4170)</f>
        <v>1.1044029249153466E-2</v>
      </c>
    </row>
    <row r="4170" spans="35:37" ht="11.25" customHeight="1" x14ac:dyDescent="0.2">
      <c r="AI4170" s="198" t="s">
        <v>135</v>
      </c>
      <c r="AJ4170" s="156">
        <f>_xll.qlCalendarAdvance("TARGET",AJ4169,AI4170,"mf")</f>
        <v>65005</v>
      </c>
      <c r="AK4170" s="201">
        <f>_xll.xlShmInterpRateFwd(curveName,AJ4170,,,AJ4171)</f>
        <v>1.1042080795535564E-2</v>
      </c>
    </row>
    <row r="4171" spans="35:37" ht="11.25" customHeight="1" x14ac:dyDescent="0.2">
      <c r="AI4171" s="198" t="s">
        <v>135</v>
      </c>
      <c r="AJ4171" s="156">
        <f>_xll.qlCalendarAdvance("TARGET",AJ4170,AI4171,"mf")</f>
        <v>65012</v>
      </c>
      <c r="AK4171" s="201">
        <f>_xll.xlShmInterpRateFwd(curveName,AJ4171,,,AJ4172)</f>
        <v>1.1040118219877998E-2</v>
      </c>
    </row>
    <row r="4172" spans="35:37" ht="11.25" customHeight="1" x14ac:dyDescent="0.2">
      <c r="AI4172" s="198" t="s">
        <v>135</v>
      </c>
      <c r="AJ4172" s="156">
        <f>_xll.qlCalendarAdvance("TARGET",AJ4171,AI4172,"mf")</f>
        <v>65019</v>
      </c>
      <c r="AK4172" s="201">
        <f>_xll.xlShmInterpRateFwd(curveName,AJ4172,,,AJ4173)</f>
        <v>1.1038141505052784E-2</v>
      </c>
    </row>
    <row r="4173" spans="35:37" ht="11.25" customHeight="1" x14ac:dyDescent="0.2">
      <c r="AI4173" s="198" t="s">
        <v>135</v>
      </c>
      <c r="AJ4173" s="156">
        <f>_xll.qlCalendarAdvance("TARGET",AJ4172,AI4173,"mf")</f>
        <v>65026</v>
      </c>
      <c r="AK4173" s="201">
        <f>_xll.xlShmInterpRateFwd(curveName,AJ4173,,,AJ4174)</f>
        <v>1.1036150633850888E-2</v>
      </c>
    </row>
    <row r="4174" spans="35:37" ht="11.25" customHeight="1" x14ac:dyDescent="0.2">
      <c r="AI4174" s="198" t="s">
        <v>135</v>
      </c>
      <c r="AJ4174" s="156">
        <f>_xll.qlCalendarAdvance("TARGET",AJ4173,AI4174,"mf")</f>
        <v>65033</v>
      </c>
      <c r="AK4174" s="201">
        <f>_xll.xlShmInterpRateFwd(curveName,AJ4174,,,AJ4175)</f>
        <v>1.1034145589161758E-2</v>
      </c>
    </row>
    <row r="4175" spans="35:37" ht="11.25" customHeight="1" x14ac:dyDescent="0.2">
      <c r="AI4175" s="198" t="s">
        <v>135</v>
      </c>
      <c r="AJ4175" s="156">
        <f>_xll.qlCalendarAdvance("TARGET",AJ4174,AI4175,"mf")</f>
        <v>65040</v>
      </c>
      <c r="AK4175" s="201">
        <f>_xll.xlShmInterpRateFwd(curveName,AJ4175,,,AJ4176)</f>
        <v>1.1032126353735874E-2</v>
      </c>
    </row>
    <row r="4176" spans="35:37" ht="11.25" customHeight="1" x14ac:dyDescent="0.2">
      <c r="AI4176" s="198" t="s">
        <v>135</v>
      </c>
      <c r="AJ4176" s="156">
        <f>_xll.qlCalendarAdvance("TARGET",AJ4175,AI4176,"mf")</f>
        <v>65047</v>
      </c>
      <c r="AK4176" s="201">
        <f>_xll.xlShmInterpRateFwd(curveName,AJ4176,,,AJ4177)</f>
        <v>1.1030092910485904E-2</v>
      </c>
    </row>
    <row r="4177" spans="35:37" ht="11.25" customHeight="1" x14ac:dyDescent="0.2">
      <c r="AI4177" s="198" t="s">
        <v>135</v>
      </c>
      <c r="AJ4177" s="156">
        <f>_xll.qlCalendarAdvance("TARGET",AJ4176,AI4177,"mf")</f>
        <v>65054</v>
      </c>
      <c r="AK4177" s="201">
        <f>_xll.xlShmInterpRateFwd(curveName,AJ4177,,,AJ4178)</f>
        <v>1.1028045242202926E-2</v>
      </c>
    </row>
    <row r="4178" spans="35:37" ht="11.25" customHeight="1" x14ac:dyDescent="0.2">
      <c r="AI4178" s="198" t="s">
        <v>135</v>
      </c>
      <c r="AJ4178" s="156">
        <f>_xll.qlCalendarAdvance("TARGET",AJ4177,AI4178,"mf")</f>
        <v>65061</v>
      </c>
      <c r="AK4178" s="201">
        <f>_xll.xlShmInterpRateFwd(curveName,AJ4178,,,AJ4179)</f>
        <v>1.1025983331735963E-2</v>
      </c>
    </row>
    <row r="4179" spans="35:37" ht="11.25" customHeight="1" x14ac:dyDescent="0.2">
      <c r="AI4179" s="198" t="s">
        <v>135</v>
      </c>
      <c r="AJ4179" s="156">
        <f>_xll.qlCalendarAdvance("TARGET",AJ4178,AI4179,"mf")</f>
        <v>65068</v>
      </c>
      <c r="AK4179" s="201">
        <f>_xll.xlShmInterpRateFwd(curveName,AJ4179,,,AJ4180)</f>
        <v>1.1023907161905107E-2</v>
      </c>
    </row>
    <row r="4180" spans="35:37" ht="11.25" customHeight="1" x14ac:dyDescent="0.2">
      <c r="AI4180" s="198" t="s">
        <v>135</v>
      </c>
      <c r="AJ4180" s="156">
        <f>_xll.qlCalendarAdvance("TARGET",AJ4179,AI4180,"mf")</f>
        <v>65075</v>
      </c>
      <c r="AK4180" s="201">
        <f>_xll.xlShmInterpRateFwd(curveName,AJ4180,,,AJ4181)</f>
        <v>1.1021816715524688E-2</v>
      </c>
    </row>
    <row r="4181" spans="35:37" ht="11.25" customHeight="1" x14ac:dyDescent="0.2">
      <c r="AI4181" s="198" t="s">
        <v>135</v>
      </c>
      <c r="AJ4181" s="156">
        <f>_xll.qlCalendarAdvance("TARGET",AJ4180,AI4181,"mf")</f>
        <v>65082</v>
      </c>
      <c r="AK4181" s="201">
        <f>_xll.xlShmInterpRateFwd(curveName,AJ4181,,,AJ4182)</f>
        <v>1.1019711975484354E-2</v>
      </c>
    </row>
    <row r="4182" spans="35:37" ht="11.25" customHeight="1" x14ac:dyDescent="0.2">
      <c r="AI4182" s="198" t="s">
        <v>135</v>
      </c>
      <c r="AJ4182" s="156">
        <f>_xll.qlCalendarAdvance("TARGET",AJ4181,AI4182,"mf")</f>
        <v>65089</v>
      </c>
      <c r="AK4182" s="201">
        <f>_xll.xlShmInterpRateFwd(curveName,AJ4182,,,AJ4183)</f>
        <v>1.1017592924575326E-2</v>
      </c>
    </row>
    <row r="4183" spans="35:37" ht="11.25" customHeight="1" x14ac:dyDescent="0.2">
      <c r="AI4183" s="198" t="s">
        <v>135</v>
      </c>
      <c r="AJ4183" s="156">
        <f>_xll.qlCalendarAdvance("TARGET",AJ4182,AI4183,"mf")</f>
        <v>65096</v>
      </c>
      <c r="AK4183" s="201">
        <f>_xll.xlShmInterpRateFwd(curveName,AJ4183,,,AJ4184)</f>
        <v>1.1015459545629398E-2</v>
      </c>
    </row>
    <row r="4184" spans="35:37" ht="11.25" customHeight="1" x14ac:dyDescent="0.2">
      <c r="AI4184" s="198" t="s">
        <v>135</v>
      </c>
      <c r="AJ4184" s="156">
        <f>_xll.qlCalendarAdvance("TARGET",AJ4183,AI4184,"mf")</f>
        <v>65103</v>
      </c>
      <c r="AK4184" s="201">
        <f>_xll.xlShmInterpRateFwd(curveName,AJ4184,,,AJ4185)</f>
        <v>1.1013311821489968E-2</v>
      </c>
    </row>
    <row r="4185" spans="35:37" ht="11.25" customHeight="1" x14ac:dyDescent="0.2">
      <c r="AI4185" s="198" t="s">
        <v>135</v>
      </c>
      <c r="AJ4185" s="156">
        <f>_xll.qlCalendarAdvance("TARGET",AJ4184,AI4185,"mf")</f>
        <v>65110</v>
      </c>
      <c r="AK4185" s="201">
        <f>_xll.xlShmInterpRateFwd(curveName,AJ4185,,,AJ4186)</f>
        <v>1.1011149734994683E-2</v>
      </c>
    </row>
    <row r="4186" spans="35:37" ht="11.25" customHeight="1" x14ac:dyDescent="0.2">
      <c r="AI4186" s="198" t="s">
        <v>135</v>
      </c>
      <c r="AJ4186" s="156">
        <f>_xll.qlCalendarAdvance("TARGET",AJ4185,AI4186,"mf")</f>
        <v>65117</v>
      </c>
      <c r="AK4186" s="201">
        <f>_xll.xlShmInterpRateFwd(curveName,AJ4186,,,AJ4187)</f>
        <v>1.1008973268969628E-2</v>
      </c>
    </row>
    <row r="4187" spans="35:37" ht="11.25" customHeight="1" x14ac:dyDescent="0.2">
      <c r="AI4187" s="198" t="s">
        <v>135</v>
      </c>
      <c r="AJ4187" s="156">
        <f>_xll.qlCalendarAdvance("TARGET",AJ4186,AI4187,"mf")</f>
        <v>65124</v>
      </c>
      <c r="AK4187" s="201">
        <f>_xll.xlShmInterpRateFwd(curveName,AJ4187,,,AJ4188)</f>
        <v>1.1006782406240919E-2</v>
      </c>
    </row>
    <row r="4188" spans="35:37" ht="11.25" customHeight="1" x14ac:dyDescent="0.2">
      <c r="AI4188" s="198" t="s">
        <v>135</v>
      </c>
      <c r="AJ4188" s="156">
        <f>_xll.qlCalendarAdvance("TARGET",AJ4187,AI4188,"mf")</f>
        <v>65131</v>
      </c>
      <c r="AK4188" s="201">
        <f>_xll.xlShmInterpRateFwd(curveName,AJ4188,,,AJ4189)</f>
        <v>1.1004577129652082E-2</v>
      </c>
    </row>
    <row r="4189" spans="35:37" ht="11.25" customHeight="1" x14ac:dyDescent="0.2">
      <c r="AI4189" s="198" t="s">
        <v>135</v>
      </c>
      <c r="AJ4189" s="156">
        <f>_xll.qlCalendarAdvance("TARGET",AJ4188,AI4189,"mf")</f>
        <v>65138</v>
      </c>
      <c r="AK4189" s="201">
        <f>_xll.xlShmInterpRateFwd(curveName,AJ4189,,,AJ4190)</f>
        <v>1.1002357422035083E-2</v>
      </c>
    </row>
    <row r="4190" spans="35:37" ht="11.25" customHeight="1" x14ac:dyDescent="0.2">
      <c r="AI4190" s="198" t="s">
        <v>135</v>
      </c>
      <c r="AJ4190" s="156">
        <f>_xll.qlCalendarAdvance("TARGET",AJ4189,AI4190,"mf")</f>
        <v>65145</v>
      </c>
      <c r="AK4190" s="201">
        <f>_xll.xlShmInterpRateFwd(curveName,AJ4190,,,AJ4191)</f>
        <v>1.1000123266216128E-2</v>
      </c>
    </row>
    <row r="4191" spans="35:37" ht="11.25" customHeight="1" x14ac:dyDescent="0.2">
      <c r="AI4191" s="198" t="s">
        <v>135</v>
      </c>
      <c r="AJ4191" s="156">
        <f>_xll.qlCalendarAdvance("TARGET",AJ4190,AI4191,"mf")</f>
        <v>65152</v>
      </c>
      <c r="AK4191" s="201">
        <f>_xll.xlShmInterpRateFwd(curveName,AJ4191,,,AJ4192)</f>
        <v>1.0997874645027245E-2</v>
      </c>
    </row>
    <row r="4192" spans="35:37" ht="11.25" customHeight="1" x14ac:dyDescent="0.2">
      <c r="AI4192" s="198" t="s">
        <v>135</v>
      </c>
      <c r="AJ4192" s="156">
        <f>_xll.qlCalendarAdvance("TARGET",AJ4191,AI4192,"mf")</f>
        <v>65159</v>
      </c>
      <c r="AK4192" s="201">
        <f>_xll.xlShmInterpRateFwd(curveName,AJ4192,,,AJ4193)</f>
        <v>1.0995611541323655E-2</v>
      </c>
    </row>
    <row r="4193" spans="35:37" ht="11.25" customHeight="1" x14ac:dyDescent="0.2">
      <c r="AI4193" s="198" t="s">
        <v>135</v>
      </c>
      <c r="AJ4193" s="156">
        <f>_xll.qlCalendarAdvance("TARGET",AJ4192,AI4193,"mf")</f>
        <v>65166</v>
      </c>
      <c r="AK4193" s="201">
        <f>_xll.xlShmInterpRateFwd(curveName,AJ4193,,,AJ4194)</f>
        <v>1.0993333937902701E-2</v>
      </c>
    </row>
    <row r="4194" spans="35:37" ht="11.25" customHeight="1" x14ac:dyDescent="0.2">
      <c r="AI4194" s="198" t="s">
        <v>135</v>
      </c>
      <c r="AJ4194" s="156">
        <f>_xll.qlCalendarAdvance("TARGET",AJ4193,AI4194,"mf")</f>
        <v>65173</v>
      </c>
      <c r="AK4194" s="201">
        <f>_xll.xlShmInterpRateFwd(curveName,AJ4194,,,AJ4195)</f>
        <v>1.0991041817619665E-2</v>
      </c>
    </row>
    <row r="4195" spans="35:37" ht="11.25" customHeight="1" x14ac:dyDescent="0.2">
      <c r="AI4195" s="198" t="s">
        <v>135</v>
      </c>
      <c r="AJ4195" s="156">
        <f>_xll.qlCalendarAdvance("TARGET",AJ4194,AI4195,"mf")</f>
        <v>65180</v>
      </c>
      <c r="AK4195" s="201">
        <f>_xll.xlShmInterpRateFwd(curveName,AJ4195,,,AJ4196)</f>
        <v>1.0988735163300905E-2</v>
      </c>
    </row>
    <row r="4196" spans="35:37" ht="11.25" customHeight="1" x14ac:dyDescent="0.2">
      <c r="AI4196" s="198" t="s">
        <v>135</v>
      </c>
      <c r="AJ4196" s="156">
        <f>_xll.qlCalendarAdvance("TARGET",AJ4195,AI4196,"mf")</f>
        <v>65187</v>
      </c>
      <c r="AK4196" s="201">
        <f>_xll.xlShmInterpRateFwd(curveName,AJ4196,,,AJ4197)</f>
        <v>1.0986413957801764E-2</v>
      </c>
    </row>
    <row r="4197" spans="35:37" ht="11.25" customHeight="1" x14ac:dyDescent="0.2">
      <c r="AI4197" s="198" t="s">
        <v>135</v>
      </c>
      <c r="AJ4197" s="156">
        <f>_xll.qlCalendarAdvance("TARGET",AJ4196,AI4197,"mf")</f>
        <v>65194</v>
      </c>
      <c r="AK4197" s="201">
        <f>_xll.xlShmInterpRateFwd(curveName,AJ4197,,,AJ4198)</f>
        <v>1.0984078183908119E-2</v>
      </c>
    </row>
    <row r="4198" spans="35:37" ht="11.25" customHeight="1" x14ac:dyDescent="0.2">
      <c r="AI4198" s="198" t="s">
        <v>135</v>
      </c>
      <c r="AJ4198" s="156">
        <f>_xll.qlCalendarAdvance("TARGET",AJ4197,AI4198,"mf")</f>
        <v>65201</v>
      </c>
      <c r="AK4198" s="201">
        <f>_xll.xlShmInterpRateFwd(curveName,AJ4198,,,AJ4199)</f>
        <v>1.0981727824492752E-2</v>
      </c>
    </row>
    <row r="4199" spans="35:37" ht="11.25" customHeight="1" x14ac:dyDescent="0.2">
      <c r="AI4199" s="198" t="s">
        <v>135</v>
      </c>
      <c r="AJ4199" s="156">
        <f>_xll.qlCalendarAdvance("TARGET",AJ4198,AI4199,"mf")</f>
        <v>65208</v>
      </c>
      <c r="AK4199" s="201">
        <f>_xll.xlShmInterpRateFwd(curveName,AJ4199,,,AJ4200)</f>
        <v>1.0979362862370558E-2</v>
      </c>
    </row>
    <row r="4200" spans="35:37" ht="11.25" customHeight="1" x14ac:dyDescent="0.2">
      <c r="AI4200" s="198" t="s">
        <v>135</v>
      </c>
      <c r="AJ4200" s="156">
        <f>_xll.qlCalendarAdvance("TARGET",AJ4199,AI4200,"mf")</f>
        <v>65215</v>
      </c>
      <c r="AK4200" s="201">
        <f>_xll.xlShmInterpRateFwd(curveName,AJ4200,,,AJ4201)</f>
        <v>1.0976983280391211E-2</v>
      </c>
    </row>
    <row r="4201" spans="35:37" ht="11.25" customHeight="1" x14ac:dyDescent="0.2">
      <c r="AI4201" s="198" t="s">
        <v>135</v>
      </c>
      <c r="AJ4201" s="156">
        <f>_xll.qlCalendarAdvance("TARGET",AJ4200,AI4201,"mf")</f>
        <v>65222</v>
      </c>
      <c r="AK4201" s="201">
        <f>_xll.xlShmInterpRateFwd(curveName,AJ4201,,,AJ4202)</f>
        <v>1.097458906136967E-2</v>
      </c>
    </row>
    <row r="4202" spans="35:37" ht="11.25" customHeight="1" x14ac:dyDescent="0.2">
      <c r="AI4202" s="198" t="s">
        <v>135</v>
      </c>
      <c r="AJ4202" s="156">
        <f>_xll.qlCalendarAdvance("TARGET",AJ4201,AI4202,"mf")</f>
        <v>65229</v>
      </c>
      <c r="AK4202" s="201">
        <f>_xll.xlShmInterpRateFwd(curveName,AJ4202,,,AJ4203)</f>
        <v>1.0972180188144089E-2</v>
      </c>
    </row>
    <row r="4203" spans="35:37" ht="11.25" customHeight="1" x14ac:dyDescent="0.2">
      <c r="AI4203" s="198" t="s">
        <v>135</v>
      </c>
      <c r="AJ4203" s="156">
        <f>_xll.qlCalendarAdvance("TARGET",AJ4202,AI4203,"mf")</f>
        <v>65236</v>
      </c>
      <c r="AK4203" s="201">
        <f>_xll.xlShmInterpRateFwd(curveName,AJ4203,,,AJ4204)</f>
        <v>1.0969756643558443E-2</v>
      </c>
    </row>
    <row r="4204" spans="35:37" ht="11.25" customHeight="1" x14ac:dyDescent="0.2">
      <c r="AI4204" s="198" t="s">
        <v>135</v>
      </c>
      <c r="AJ4204" s="156">
        <f>_xll.qlCalendarAdvance("TARGET",AJ4203,AI4204,"mf")</f>
        <v>65243</v>
      </c>
      <c r="AK4204" s="201">
        <f>_xll.xlShmInterpRateFwd(curveName,AJ4204,,,AJ4205)</f>
        <v>1.0967318410421993E-2</v>
      </c>
    </row>
    <row r="4205" spans="35:37" ht="11.25" customHeight="1" x14ac:dyDescent="0.2">
      <c r="AI4205" s="198" t="s">
        <v>135</v>
      </c>
      <c r="AJ4205" s="156">
        <f>_xll.qlCalendarAdvance("TARGET",AJ4204,AI4205,"mf")</f>
        <v>65250</v>
      </c>
      <c r="AK4205" s="201">
        <f>_xll.xlShmInterpRateFwd(curveName,AJ4205,,,AJ4206)</f>
        <v>1.0964865471590361E-2</v>
      </c>
    </row>
    <row r="4206" spans="35:37" ht="11.25" customHeight="1" x14ac:dyDescent="0.2">
      <c r="AI4206" s="198" t="s">
        <v>135</v>
      </c>
      <c r="AJ4206" s="156">
        <f>_xll.qlCalendarAdvance("TARGET",AJ4205,AI4206,"mf")</f>
        <v>65257</v>
      </c>
      <c r="AK4206" s="201">
        <f>_xll.xlShmInterpRateFwd(curveName,AJ4206,,,AJ4207)</f>
        <v>1.0962397809884453E-2</v>
      </c>
    </row>
    <row r="4207" spans="35:37" ht="11.25" customHeight="1" x14ac:dyDescent="0.2">
      <c r="AI4207" s="198" t="s">
        <v>135</v>
      </c>
      <c r="AJ4207" s="156">
        <f>_xll.qlCalendarAdvance("TARGET",AJ4206,AI4207,"mf")</f>
        <v>65264</v>
      </c>
      <c r="AK4207" s="201">
        <f>_xll.xlShmInterpRateFwd(curveName,AJ4207,,,AJ4208)</f>
        <v>1.0959915408154157E-2</v>
      </c>
    </row>
    <row r="4208" spans="35:37" ht="11.25" customHeight="1" x14ac:dyDescent="0.2">
      <c r="AI4208" s="198" t="s">
        <v>135</v>
      </c>
      <c r="AJ4208" s="156">
        <f>_xll.qlCalendarAdvance("TARGET",AJ4207,AI4208,"mf")</f>
        <v>65271</v>
      </c>
      <c r="AK4208" s="201">
        <f>_xll.xlShmInterpRateFwd(curveName,AJ4208,,,AJ4209)</f>
        <v>1.095741824920307E-2</v>
      </c>
    </row>
    <row r="4209" spans="35:37" ht="11.25" customHeight="1" x14ac:dyDescent="0.2">
      <c r="AI4209" s="198" t="s">
        <v>135</v>
      </c>
      <c r="AJ4209" s="156">
        <f>_xll.qlCalendarAdvance("TARGET",AJ4208,AI4209,"mf")</f>
        <v>65278</v>
      </c>
      <c r="AK4209" s="201">
        <f>_xll.xlShmInterpRateFwd(curveName,AJ4209,,,AJ4210)</f>
        <v>1.0954906315898525E-2</v>
      </c>
    </row>
    <row r="4210" spans="35:37" ht="11.25" customHeight="1" x14ac:dyDescent="0.2">
      <c r="AI4210" s="198" t="s">
        <v>135</v>
      </c>
      <c r="AJ4210" s="156">
        <f>_xll.qlCalendarAdvance("TARGET",AJ4209,AI4210,"mf")</f>
        <v>65285</v>
      </c>
      <c r="AK4210" s="201">
        <f>_xll.xlShmInterpRateFwd(curveName,AJ4210,,,AJ4211)</f>
        <v>1.0952379591044174E-2</v>
      </c>
    </row>
    <row r="4211" spans="35:37" ht="11.25" customHeight="1" x14ac:dyDescent="0.2">
      <c r="AI4211" s="198" t="s">
        <v>135</v>
      </c>
      <c r="AJ4211" s="156">
        <f>_xll.qlCalendarAdvance("TARGET",AJ4210,AI4211,"mf")</f>
        <v>65292</v>
      </c>
      <c r="AK4211" s="201">
        <f>_xll.xlShmInterpRateFwd(curveName,AJ4211,,,AJ4212)</f>
        <v>1.0949838057490037E-2</v>
      </c>
    </row>
    <row r="4212" spans="35:37" ht="11.25" customHeight="1" x14ac:dyDescent="0.2">
      <c r="AI4212" s="198" t="s">
        <v>135</v>
      </c>
      <c r="AJ4212" s="156">
        <f>_xll.qlCalendarAdvance("TARGET",AJ4211,AI4212,"mf")</f>
        <v>65299</v>
      </c>
      <c r="AK4212" s="201">
        <f>_xll.xlShmInterpRateFwd(curveName,AJ4212,,,AJ4213)</f>
        <v>1.0947281698068795E-2</v>
      </c>
    </row>
    <row r="4213" spans="35:37" ht="11.25" customHeight="1" x14ac:dyDescent="0.2">
      <c r="AI4213" s="198" t="s">
        <v>135</v>
      </c>
      <c r="AJ4213" s="156">
        <f>_xll.qlCalendarAdvance("TARGET",AJ4212,AI4213,"mf")</f>
        <v>65306</v>
      </c>
      <c r="AK4213" s="201">
        <f>_xll.xlShmInterpRateFwd(curveName,AJ4213,,,AJ4214)</f>
        <v>1.0944710495607362E-2</v>
      </c>
    </row>
    <row r="4214" spans="35:37" ht="11.25" customHeight="1" x14ac:dyDescent="0.2">
      <c r="AI4214" s="198" t="s">
        <v>135</v>
      </c>
      <c r="AJ4214" s="156">
        <f>_xll.qlCalendarAdvance("TARGET",AJ4213,AI4214,"mf")</f>
        <v>65313</v>
      </c>
      <c r="AK4214" s="201">
        <f>_xll.xlShmInterpRateFwd(curveName,AJ4214,,,AJ4215)</f>
        <v>1.0942124432944275E-2</v>
      </c>
    </row>
    <row r="4215" spans="35:37" ht="11.25" customHeight="1" x14ac:dyDescent="0.2">
      <c r="AI4215" s="198" t="s">
        <v>135</v>
      </c>
      <c r="AJ4215" s="156">
        <f>_xll.qlCalendarAdvance("TARGET",AJ4214,AI4215,"mf")</f>
        <v>65320</v>
      </c>
      <c r="AK4215" s="201">
        <f>_xll.xlShmInterpRateFwd(curveName,AJ4215,,,AJ4216)</f>
        <v>1.0939523492900722E-2</v>
      </c>
    </row>
    <row r="4216" spans="35:37" ht="11.25" customHeight="1" x14ac:dyDescent="0.2">
      <c r="AI4216" s="198" t="s">
        <v>135</v>
      </c>
      <c r="AJ4216" s="156">
        <f>_xll.qlCalendarAdvance("TARGET",AJ4215,AI4216,"mf")</f>
        <v>65327</v>
      </c>
      <c r="AK4216" s="201">
        <f>_xll.xlShmInterpRateFwd(curveName,AJ4216,,,AJ4217)</f>
        <v>1.0936907658326885E-2</v>
      </c>
    </row>
    <row r="4217" spans="35:37" ht="11.25" customHeight="1" x14ac:dyDescent="0.2">
      <c r="AI4217" s="198" t="s">
        <v>135</v>
      </c>
      <c r="AJ4217" s="156">
        <f>_xll.qlCalendarAdvance("TARGET",AJ4216,AI4217,"mf")</f>
        <v>65334</v>
      </c>
      <c r="AK4217" s="201">
        <f>_xll.xlShmInterpRateFwd(curveName,AJ4217,,,AJ4218)</f>
        <v>1.0934276912055601E-2</v>
      </c>
    </row>
    <row r="4218" spans="35:37" ht="11.25" customHeight="1" x14ac:dyDescent="0.2">
      <c r="AI4218" s="198" t="s">
        <v>135</v>
      </c>
      <c r="AJ4218" s="156">
        <f>_xll.qlCalendarAdvance("TARGET",AJ4217,AI4218,"mf")</f>
        <v>65341</v>
      </c>
      <c r="AK4218" s="201">
        <f>_xll.xlShmInterpRateFwd(curveName,AJ4218,,,AJ4219)</f>
        <v>1.0931631236896576E-2</v>
      </c>
    </row>
    <row r="4219" spans="35:37" ht="11.25" customHeight="1" x14ac:dyDescent="0.2">
      <c r="AI4219" s="198" t="s">
        <v>135</v>
      </c>
      <c r="AJ4219" s="156">
        <f>_xll.qlCalendarAdvance("TARGET",AJ4218,AI4219,"mf")</f>
        <v>65348</v>
      </c>
      <c r="AK4219" s="201">
        <f>_xll.xlShmInterpRateFwd(curveName,AJ4219,,,AJ4220)</f>
        <v>1.0928970615711669E-2</v>
      </c>
    </row>
    <row r="4220" spans="35:37" ht="11.25" customHeight="1" x14ac:dyDescent="0.2">
      <c r="AI4220" s="198" t="s">
        <v>135</v>
      </c>
      <c r="AJ4220" s="156">
        <f>_xll.qlCalendarAdvance("TARGET",AJ4219,AI4220,"mf")</f>
        <v>65355</v>
      </c>
      <c r="AK4220" s="201">
        <f>_xll.xlShmInterpRateFwd(curveName,AJ4220,,,AJ4221)</f>
        <v>1.0926295031316443E-2</v>
      </c>
    </row>
    <row r="4221" spans="35:37" ht="11.25" customHeight="1" x14ac:dyDescent="0.2">
      <c r="AI4221" s="198" t="s">
        <v>135</v>
      </c>
      <c r="AJ4221" s="156">
        <f>_xll.qlCalendarAdvance("TARGET",AJ4220,AI4221,"mf")</f>
        <v>65362</v>
      </c>
      <c r="AK4221" s="201">
        <f>_xll.xlShmInterpRateFwd(curveName,AJ4221,,,AJ4222)</f>
        <v>1.0923604466555452E-2</v>
      </c>
    </row>
    <row r="4222" spans="35:37" ht="11.25" customHeight="1" x14ac:dyDescent="0.2">
      <c r="AI4222" s="198" t="s">
        <v>135</v>
      </c>
      <c r="AJ4222" s="156">
        <f>_xll.qlCalendarAdvance("TARGET",AJ4221,AI4222,"mf")</f>
        <v>65369</v>
      </c>
      <c r="AK4222" s="201">
        <f>_xll.xlShmInterpRateFwd(curveName,AJ4222,,,AJ4223)</f>
        <v>1.0920898904250114E-2</v>
      </c>
    </row>
    <row r="4223" spans="35:37" ht="11.25" customHeight="1" x14ac:dyDescent="0.2">
      <c r="AI4223" s="198" t="s">
        <v>135</v>
      </c>
      <c r="AJ4223" s="156">
        <f>_xll.qlCalendarAdvance("TARGET",AJ4222,AI4223,"mf")</f>
        <v>65376</v>
      </c>
      <c r="AK4223" s="201">
        <f>_xll.xlShmInterpRateFwd(curveName,AJ4223,,,AJ4224)</f>
        <v>1.0918178327245042E-2</v>
      </c>
    </row>
    <row r="4224" spans="35:37" ht="11.25" customHeight="1" x14ac:dyDescent="0.2">
      <c r="AI4224" s="198" t="s">
        <v>135</v>
      </c>
      <c r="AJ4224" s="156">
        <f>_xll.qlCalendarAdvance("TARGET",AJ4223,AI4224,"mf")</f>
        <v>65383</v>
      </c>
      <c r="AK4224" s="201">
        <f>_xll.xlShmInterpRateFwd(curveName,AJ4224,,,AJ4225)</f>
        <v>1.0915442718373311E-2</v>
      </c>
    </row>
    <row r="4225" spans="35:37" ht="11.25" customHeight="1" x14ac:dyDescent="0.2">
      <c r="AI4225" s="198" t="s">
        <v>135</v>
      </c>
      <c r="AJ4225" s="156">
        <f>_xll.qlCalendarAdvance("TARGET",AJ4224,AI4225,"mf")</f>
        <v>65390</v>
      </c>
      <c r="AK4225" s="201">
        <f>_xll.xlShmInterpRateFwd(curveName,AJ4225,,,AJ4226)</f>
        <v>1.0912692060468019E-2</v>
      </c>
    </row>
    <row r="4226" spans="35:37" ht="11.25" customHeight="1" x14ac:dyDescent="0.2">
      <c r="AI4226" s="198" t="s">
        <v>135</v>
      </c>
      <c r="AJ4226" s="156">
        <f>_xll.qlCalendarAdvance("TARGET",AJ4225,AI4226,"mf")</f>
        <v>65397</v>
      </c>
      <c r="AK4226" s="201">
        <f>_xll.xlShmInterpRateFwd(curveName,AJ4226,,,AJ4227)</f>
        <v>1.0909926336344924E-2</v>
      </c>
    </row>
    <row r="4227" spans="35:37" ht="11.25" customHeight="1" x14ac:dyDescent="0.2">
      <c r="AI4227" s="198" t="s">
        <v>135</v>
      </c>
      <c r="AJ4227" s="156">
        <f>_xll.qlCalendarAdvance("TARGET",AJ4226,AI4227,"mf")</f>
        <v>65404</v>
      </c>
      <c r="AK4227" s="201">
        <f>_xll.xlShmInterpRateFwd(curveName,AJ4227,,,AJ4228)</f>
        <v>1.090714552885457E-2</v>
      </c>
    </row>
    <row r="4228" spans="35:37" ht="11.25" customHeight="1" x14ac:dyDescent="0.2">
      <c r="AI4228" s="198" t="s">
        <v>135</v>
      </c>
      <c r="AJ4228" s="156">
        <f>_xll.qlCalendarAdvance("TARGET",AJ4227,AI4228,"mf")</f>
        <v>65411</v>
      </c>
      <c r="AK4228" s="201">
        <f>_xll.xlShmInterpRateFwd(curveName,AJ4228,,,AJ4229)</f>
        <v>1.0904349620824368E-2</v>
      </c>
    </row>
    <row r="4229" spans="35:37" ht="11.25" customHeight="1" x14ac:dyDescent="0.2">
      <c r="AI4229" s="198" t="s">
        <v>135</v>
      </c>
      <c r="AJ4229" s="156">
        <f>_xll.qlCalendarAdvance("TARGET",AJ4228,AI4229,"mf")</f>
        <v>65418</v>
      </c>
      <c r="AK4229" s="201">
        <f>_xll.xlShmInterpRateFwd(curveName,AJ4229,,,AJ4230)</f>
        <v>1.0901538595104926E-2</v>
      </c>
    </row>
    <row r="4230" spans="35:37" ht="11.25" customHeight="1" x14ac:dyDescent="0.2">
      <c r="AI4230" s="198" t="s">
        <v>135</v>
      </c>
      <c r="AJ4230" s="156">
        <f>_xll.qlCalendarAdvance("TARGET",AJ4229,AI4230,"mf")</f>
        <v>65425</v>
      </c>
      <c r="AK4230" s="201">
        <f>_xll.xlShmInterpRateFwd(curveName,AJ4230,,,AJ4231)</f>
        <v>1.0898712434500555E-2</v>
      </c>
    </row>
    <row r="4231" spans="35:37" ht="11.25" customHeight="1" x14ac:dyDescent="0.2">
      <c r="AI4231" s="198" t="s">
        <v>135</v>
      </c>
      <c r="AJ4231" s="156">
        <f>_xll.qlCalendarAdvance("TARGET",AJ4230,AI4231,"mf")</f>
        <v>65432</v>
      </c>
      <c r="AK4231" s="201">
        <f>_xll.xlShmInterpRateFwd(curveName,AJ4231,,,AJ4232)</f>
        <v>1.0895871121873513E-2</v>
      </c>
    </row>
    <row r="4232" spans="35:37" ht="11.25" customHeight="1" x14ac:dyDescent="0.2">
      <c r="AI4232" s="198" t="s">
        <v>135</v>
      </c>
      <c r="AJ4232" s="156">
        <f>_xll.qlCalendarAdvance("TARGET",AJ4231,AI4232,"mf")</f>
        <v>65439</v>
      </c>
      <c r="AK4232" s="201">
        <f>_xll.xlShmInterpRateFwd(curveName,AJ4232,,,AJ4233)</f>
        <v>1.0893014640033975E-2</v>
      </c>
    </row>
    <row r="4233" spans="35:37" ht="11.25" customHeight="1" x14ac:dyDescent="0.2">
      <c r="AI4233" s="198" t="s">
        <v>135</v>
      </c>
      <c r="AJ4233" s="156">
        <f>_xll.qlCalendarAdvance("TARGET",AJ4232,AI4233,"mf")</f>
        <v>65446</v>
      </c>
      <c r="AK4233" s="201">
        <f>_xll.xlShmInterpRateFwd(curveName,AJ4233,,,AJ4234)</f>
        <v>1.0890142971826888E-2</v>
      </c>
    </row>
    <row r="4234" spans="35:37" ht="11.25" customHeight="1" x14ac:dyDescent="0.2">
      <c r="AI4234" s="198" t="s">
        <v>135</v>
      </c>
      <c r="AJ4234" s="156">
        <f>_xll.qlCalendarAdvance("TARGET",AJ4233,AI4234,"mf")</f>
        <v>65453</v>
      </c>
      <c r="AK4234" s="201">
        <f>_xll.xlShmInterpRateFwd(curveName,AJ4234,,,AJ4235)</f>
        <v>1.0887256100091452E-2</v>
      </c>
    </row>
    <row r="4235" spans="35:37" ht="11.25" customHeight="1" x14ac:dyDescent="0.2">
      <c r="AI4235" s="198" t="s">
        <v>135</v>
      </c>
      <c r="AJ4235" s="156">
        <f>_xll.qlCalendarAdvance("TARGET",AJ4234,AI4235,"mf")</f>
        <v>65460</v>
      </c>
      <c r="AK4235" s="201">
        <f>_xll.xlShmInterpRateFwd(curveName,AJ4235,,,AJ4236)</f>
        <v>1.0884354007632147E-2</v>
      </c>
    </row>
    <row r="4236" spans="35:37" ht="11.25" customHeight="1" x14ac:dyDescent="0.2">
      <c r="AI4236" s="198" t="s">
        <v>135</v>
      </c>
      <c r="AJ4236" s="156">
        <f>_xll.qlCalendarAdvance("TARGET",AJ4235,AI4236,"mf")</f>
        <v>65467</v>
      </c>
      <c r="AK4236" s="201">
        <f>_xll.xlShmInterpRateFwd(curveName,AJ4236,,,AJ4237)</f>
        <v>1.0881436677328778E-2</v>
      </c>
    </row>
    <row r="4237" spans="35:37" ht="11.25" customHeight="1" x14ac:dyDescent="0.2">
      <c r="AI4237" s="198" t="s">
        <v>135</v>
      </c>
      <c r="AJ4237" s="156">
        <f>_xll.qlCalendarAdvance("TARGET",AJ4236,AI4237,"mf")</f>
        <v>65474</v>
      </c>
      <c r="AK4237" s="201">
        <f>_xll.xlShmInterpRateFwd(curveName,AJ4237,,,AJ4238)</f>
        <v>1.08785040919801E-2</v>
      </c>
    </row>
    <row r="4238" spans="35:37" ht="11.25" customHeight="1" x14ac:dyDescent="0.2">
      <c r="AI4238" s="198" t="s">
        <v>135</v>
      </c>
      <c r="AJ4238" s="156">
        <f>_xll.qlCalendarAdvance("TARGET",AJ4237,AI4238,"mf")</f>
        <v>65481</v>
      </c>
      <c r="AK4238" s="201">
        <f>_xll.xlShmInterpRateFwd(curveName,AJ4238,,,AJ4239)</f>
        <v>1.0875556234425449E-2</v>
      </c>
    </row>
    <row r="4239" spans="35:37" ht="11.25" customHeight="1" x14ac:dyDescent="0.2">
      <c r="AI4239" s="198" t="s">
        <v>135</v>
      </c>
      <c r="AJ4239" s="156">
        <f>_xll.qlCalendarAdvance("TARGET",AJ4238,AI4239,"mf")</f>
        <v>65488</v>
      </c>
      <c r="AK4239" s="201">
        <f>_xll.xlShmInterpRateFwd(curveName,AJ4239,,,AJ4240)</f>
        <v>1.0872593087521566E-2</v>
      </c>
    </row>
    <row r="4240" spans="35:37" ht="11.25" customHeight="1" x14ac:dyDescent="0.2">
      <c r="AI4240" s="198" t="s">
        <v>135</v>
      </c>
      <c r="AJ4240" s="156">
        <f>_xll.qlCalendarAdvance("TARGET",AJ4239,AI4240,"mf")</f>
        <v>65495</v>
      </c>
      <c r="AK4240" s="201">
        <f>_xll.xlShmInterpRateFwd(curveName,AJ4240,,,AJ4241)</f>
        <v>1.0869614634067314E-2</v>
      </c>
    </row>
    <row r="4241" spans="35:37" ht="11.25" customHeight="1" x14ac:dyDescent="0.2">
      <c r="AI4241" s="198" t="s">
        <v>135</v>
      </c>
      <c r="AJ4241" s="156">
        <f>_xll.qlCalendarAdvance("TARGET",AJ4240,AI4241,"mf")</f>
        <v>65502</v>
      </c>
      <c r="AK4241" s="201">
        <f>_xll.xlShmInterpRateFwd(curveName,AJ4241,,,AJ4242)</f>
        <v>1.0866620856907922E-2</v>
      </c>
    </row>
    <row r="4242" spans="35:37" ht="11.25" customHeight="1" x14ac:dyDescent="0.2">
      <c r="AI4242" s="198" t="s">
        <v>135</v>
      </c>
      <c r="AJ4242" s="156">
        <f>_xll.qlCalendarAdvance("TARGET",AJ4241,AI4242,"mf")</f>
        <v>65509</v>
      </c>
      <c r="AK4242" s="201">
        <f>_xll.xlShmInterpRateFwd(curveName,AJ4242,,,AJ4243)</f>
        <v>1.0863611738906025E-2</v>
      </c>
    </row>
    <row r="4243" spans="35:37" ht="11.25" customHeight="1" x14ac:dyDescent="0.2">
      <c r="AI4243" s="198" t="s">
        <v>135</v>
      </c>
      <c r="AJ4243" s="156">
        <f>_xll.qlCalendarAdvance("TARGET",AJ4242,AI4243,"mf")</f>
        <v>65516</v>
      </c>
      <c r="AK4243" s="201">
        <f>_xll.xlShmInterpRateFwd(curveName,AJ4243,,,AJ4244)</f>
        <v>1.0860587262849006E-2</v>
      </c>
    </row>
    <row r="4244" spans="35:37" ht="11.25" customHeight="1" x14ac:dyDescent="0.2">
      <c r="AI4244" s="198" t="s">
        <v>135</v>
      </c>
      <c r="AJ4244" s="156">
        <f>_xll.qlCalendarAdvance("TARGET",AJ4243,AI4244,"mf")</f>
        <v>65523</v>
      </c>
      <c r="AK4244" s="201">
        <f>_xll.xlShmInterpRateFwd(curveName,AJ4244,,,AJ4245)</f>
        <v>1.0857547411599576E-2</v>
      </c>
    </row>
    <row r="4245" spans="35:37" ht="11.25" customHeight="1" x14ac:dyDescent="0.2">
      <c r="AI4245" s="198" t="s">
        <v>135</v>
      </c>
      <c r="AJ4245" s="156">
        <f>_xll.qlCalendarAdvance("TARGET",AJ4244,AI4245,"mf")</f>
        <v>65530</v>
      </c>
      <c r="AK4245" s="201">
        <f>_xll.xlShmInterpRateFwd(curveName,AJ4245,,,AJ4246)</f>
        <v>1.0854492167979939E-2</v>
      </c>
    </row>
    <row r="4246" spans="35:37" ht="11.25" customHeight="1" x14ac:dyDescent="0.2">
      <c r="AI4246" s="198" t="s">
        <v>135</v>
      </c>
      <c r="AJ4246" s="156">
        <f>_xll.qlCalendarAdvance("TARGET",AJ4245,AI4246,"mf")</f>
        <v>65537</v>
      </c>
      <c r="AK4246" s="201">
        <f>_xll.xlShmInterpRateFwd(curveName,AJ4246,,,AJ4247)</f>
        <v>1.0851421514847076E-2</v>
      </c>
    </row>
    <row r="4247" spans="35:37" ht="11.25" customHeight="1" x14ac:dyDescent="0.2">
      <c r="AI4247" s="198" t="s">
        <v>135</v>
      </c>
      <c r="AJ4247" s="156">
        <f>_xll.qlCalendarAdvance("TARGET",AJ4246,AI4247,"mf")</f>
        <v>65544</v>
      </c>
      <c r="AK4247" s="201">
        <f>_xll.xlShmInterpRateFwd(curveName,AJ4247,,,AJ4248)</f>
        <v>1.0848335435000099E-2</v>
      </c>
    </row>
    <row r="4248" spans="35:37" ht="11.25" customHeight="1" x14ac:dyDescent="0.2">
      <c r="AI4248" s="198" t="s">
        <v>135</v>
      </c>
      <c r="AJ4248" s="156">
        <f>_xll.qlCalendarAdvance("TARGET",AJ4247,AI4248,"mf")</f>
        <v>65551</v>
      </c>
      <c r="AK4248" s="201">
        <f>_xll.xlShmInterpRateFwd(curveName,AJ4248,,,AJ4249)</f>
        <v>1.0845233911296064E-2</v>
      </c>
    </row>
    <row r="4249" spans="35:37" ht="11.25" customHeight="1" x14ac:dyDescent="0.2">
      <c r="AI4249" s="198" t="s">
        <v>135</v>
      </c>
      <c r="AJ4249" s="156">
        <f>_xll.qlCalendarAdvance("TARGET",AJ4248,AI4249,"mf")</f>
        <v>65558</v>
      </c>
      <c r="AK4249" s="201">
        <f>_xll.xlShmInterpRateFwd(curveName,AJ4249,,,AJ4250)</f>
        <v>1.0842116926563108E-2</v>
      </c>
    </row>
    <row r="4250" spans="35:37" ht="11.25" customHeight="1" x14ac:dyDescent="0.2">
      <c r="AI4250" s="198" t="s">
        <v>135</v>
      </c>
      <c r="AJ4250" s="156">
        <f>_xll.qlCalendarAdvance("TARGET",AJ4249,AI4250,"mf")</f>
        <v>65565</v>
      </c>
      <c r="AK4250" s="201">
        <f>_xll.xlShmInterpRateFwd(curveName,AJ4250,,,AJ4251)</f>
        <v>1.0838984463623613E-2</v>
      </c>
    </row>
    <row r="4251" spans="35:37" ht="11.25" customHeight="1" x14ac:dyDescent="0.2">
      <c r="AI4251" s="198" t="s">
        <v>135</v>
      </c>
      <c r="AJ4251" s="156">
        <f>_xll.qlCalendarAdvance("TARGET",AJ4250,AI4251,"mf")</f>
        <v>65572</v>
      </c>
      <c r="AK4251" s="201">
        <f>_xll.xlShmInterpRateFwd(curveName,AJ4251,,,AJ4252)</f>
        <v>1.0835836505334739E-2</v>
      </c>
    </row>
    <row r="4252" spans="35:37" ht="11.25" customHeight="1" x14ac:dyDescent="0.2">
      <c r="AI4252" s="198" t="s">
        <v>135</v>
      </c>
      <c r="AJ4252" s="156">
        <f>_xll.qlCalendarAdvance("TARGET",AJ4251,AI4252,"mf")</f>
        <v>65579</v>
      </c>
      <c r="AK4252" s="201">
        <f>_xll.xlShmInterpRateFwd(curveName,AJ4252,,,AJ4253)</f>
        <v>1.0832673034513147E-2</v>
      </c>
    </row>
    <row r="4253" spans="35:37" ht="11.25" customHeight="1" x14ac:dyDescent="0.2">
      <c r="AI4253" s="198" t="s">
        <v>135</v>
      </c>
      <c r="AJ4253" s="156">
        <f>_xll.qlCalendarAdvance("TARGET",AJ4252,AI4253,"mf")</f>
        <v>65586</v>
      </c>
      <c r="AK4253" s="201">
        <f>_xll.xlShmInterpRateFwd(curveName,AJ4253,,,AJ4254)</f>
        <v>1.0829494033992911E-2</v>
      </c>
    </row>
    <row r="4254" spans="35:37" ht="11.25" customHeight="1" x14ac:dyDescent="0.2">
      <c r="AI4254" s="198" t="s">
        <v>135</v>
      </c>
      <c r="AJ4254" s="156">
        <f>_xll.qlCalendarAdvance("TARGET",AJ4253,AI4254,"mf")</f>
        <v>65593</v>
      </c>
      <c r="AK4254" s="201">
        <f>_xll.xlShmInterpRateFwd(curveName,AJ4254,,,AJ4255)</f>
        <v>1.0826299486631302E-2</v>
      </c>
    </row>
    <row r="4255" spans="35:37" ht="11.25" customHeight="1" x14ac:dyDescent="0.2">
      <c r="AI4255" s="198" t="s">
        <v>135</v>
      </c>
      <c r="AJ4255" s="156">
        <f>_xll.qlCalendarAdvance("TARGET",AJ4254,AI4255,"mf")</f>
        <v>65600</v>
      </c>
      <c r="AK4255" s="201">
        <f>_xll.xlShmInterpRateFwd(curveName,AJ4255,,,AJ4256)</f>
        <v>1.082308937521034E-2</v>
      </c>
    </row>
    <row r="4256" spans="35:37" ht="11.25" customHeight="1" x14ac:dyDescent="0.2">
      <c r="AI4256" s="198" t="s">
        <v>135</v>
      </c>
      <c r="AJ4256" s="156">
        <f>_xll.qlCalendarAdvance("TARGET",AJ4255,AI4256,"mf")</f>
        <v>65607</v>
      </c>
      <c r="AK4256" s="201">
        <f>_xll.xlShmInterpRateFwd(curveName,AJ4256,,,AJ4257)</f>
        <v>1.0819863682622119E-2</v>
      </c>
    </row>
    <row r="4257" spans="35:37" ht="11.25" customHeight="1" x14ac:dyDescent="0.2">
      <c r="AI4257" s="198" t="s">
        <v>135</v>
      </c>
      <c r="AJ4257" s="156">
        <f>_xll.qlCalendarAdvance("TARGET",AJ4256,AI4257,"mf")</f>
        <v>65614</v>
      </c>
      <c r="AK4257" s="201">
        <f>_xll.xlShmInterpRateFwd(curveName,AJ4257,,,AJ4258)</f>
        <v>1.0816622391671899E-2</v>
      </c>
    </row>
    <row r="4258" spans="35:37" ht="11.25" customHeight="1" x14ac:dyDescent="0.2">
      <c r="AI4258" s="198" t="s">
        <v>135</v>
      </c>
      <c r="AJ4258" s="156">
        <f>_xll.qlCalendarAdvance("TARGET",AJ4257,AI4258,"mf")</f>
        <v>65621</v>
      </c>
      <c r="AK4258" s="201">
        <f>_xll.xlShmInterpRateFwd(curveName,AJ4258,,,AJ4259)</f>
        <v>1.0813365485193929E-2</v>
      </c>
    </row>
    <row r="4259" spans="35:37" ht="11.25" customHeight="1" x14ac:dyDescent="0.2">
      <c r="AI4259" s="198" t="s">
        <v>135</v>
      </c>
      <c r="AJ4259" s="156">
        <f>_xll.qlCalendarAdvance("TARGET",AJ4258,AI4259,"mf")</f>
        <v>65628</v>
      </c>
      <c r="AK4259" s="201">
        <f>_xll.xlShmInterpRateFwd(curveName,AJ4259,,,AJ4260)</f>
        <v>1.08100929460225E-2</v>
      </c>
    </row>
    <row r="4260" spans="35:37" ht="11.25" customHeight="1" x14ac:dyDescent="0.2">
      <c r="AI4260" s="198" t="s">
        <v>135</v>
      </c>
      <c r="AJ4260" s="156">
        <f>_xll.qlCalendarAdvance("TARGET",AJ4259,AI4260,"mf")</f>
        <v>65635</v>
      </c>
      <c r="AK4260" s="201">
        <f>_xll.xlShmInterpRateFwd(curveName,AJ4260,,,AJ4261)</f>
        <v>1.0806804756991936E-2</v>
      </c>
    </row>
    <row r="4261" spans="35:37" ht="11.25" customHeight="1" x14ac:dyDescent="0.2">
      <c r="AI4261" s="198" t="s">
        <v>135</v>
      </c>
      <c r="AJ4261" s="156">
        <f>_xll.qlCalendarAdvance("TARGET",AJ4260,AI4261,"mf")</f>
        <v>65642</v>
      </c>
      <c r="AK4261" s="201">
        <f>_xll.xlShmInterpRateFwd(curveName,AJ4261,,,AJ4262)</f>
        <v>1.0803500900953977E-2</v>
      </c>
    </row>
    <row r="4262" spans="35:37" ht="11.25" customHeight="1" x14ac:dyDescent="0.2">
      <c r="AI4262" s="198" t="s">
        <v>135</v>
      </c>
      <c r="AJ4262" s="156">
        <f>_xll.qlCalendarAdvance("TARGET",AJ4261,AI4262,"mf")</f>
        <v>65649</v>
      </c>
      <c r="AK4262" s="201">
        <f>_xll.xlShmInterpRateFwd(curveName,AJ4262,,,AJ4263)</f>
        <v>1.0800181360719854E-2</v>
      </c>
    </row>
    <row r="4263" spans="35:37" ht="11.25" customHeight="1" x14ac:dyDescent="0.2">
      <c r="AI4263" s="198" t="s">
        <v>135</v>
      </c>
      <c r="AJ4263" s="156">
        <f>_xll.qlCalendarAdvance("TARGET",AJ4262,AI4263,"mf")</f>
        <v>65656</v>
      </c>
      <c r="AK4263" s="201">
        <f>_xll.xlShmInterpRateFwd(curveName,AJ4263,,,AJ4264)</f>
        <v>1.0796846119129795E-2</v>
      </c>
    </row>
    <row r="4264" spans="35:37" ht="11.25" customHeight="1" x14ac:dyDescent="0.2">
      <c r="AI4264" s="198" t="s">
        <v>135</v>
      </c>
      <c r="AJ4264" s="156">
        <f>_xll.qlCalendarAdvance("TARGET",AJ4263,AI4264,"mf")</f>
        <v>65663</v>
      </c>
      <c r="AK4264" s="201">
        <f>_xll.xlShmInterpRateFwd(curveName,AJ4264,,,AJ4265)</f>
        <v>1.0793495159018276E-2</v>
      </c>
    </row>
    <row r="4265" spans="35:37" ht="11.25" customHeight="1" x14ac:dyDescent="0.2">
      <c r="AI4265" s="198" t="s">
        <v>135</v>
      </c>
      <c r="AJ4265" s="156">
        <f>_xll.qlCalendarAdvance("TARGET",AJ4264,AI4265,"mf")</f>
        <v>65670</v>
      </c>
      <c r="AK4265" s="201">
        <f>_xll.xlShmInterpRateFwd(curveName,AJ4265,,,AJ4266)</f>
        <v>1.0790128463219804E-2</v>
      </c>
    </row>
    <row r="4266" spans="35:37" ht="11.25" customHeight="1" x14ac:dyDescent="0.2">
      <c r="AI4266" s="198" t="s">
        <v>135</v>
      </c>
      <c r="AJ4266" s="156">
        <f>_xll.qlCalendarAdvance("TARGET",AJ4265,AI4266,"mf")</f>
        <v>65677</v>
      </c>
      <c r="AK4266" s="201">
        <f>_xll.xlShmInterpRateFwd(curveName,AJ4266,,,AJ4267)</f>
        <v>1.078674601458051E-2</v>
      </c>
    </row>
    <row r="4267" spans="35:37" ht="11.25" customHeight="1" x14ac:dyDescent="0.2">
      <c r="AI4267" s="198" t="s">
        <v>135</v>
      </c>
      <c r="AJ4267" s="156">
        <f>_xll.qlCalendarAdvance("TARGET",AJ4266,AI4267,"mf")</f>
        <v>65684</v>
      </c>
      <c r="AK4267" s="201">
        <f>_xll.xlShmInterpRateFwd(curveName,AJ4267,,,AJ4268)</f>
        <v>1.078334779591761E-2</v>
      </c>
    </row>
    <row r="4268" spans="35:37" ht="11.25" customHeight="1" x14ac:dyDescent="0.2">
      <c r="AI4268" s="198" t="s">
        <v>135</v>
      </c>
      <c r="AJ4268" s="156">
        <f>_xll.qlCalendarAdvance("TARGET",AJ4267,AI4268,"mf")</f>
        <v>65691</v>
      </c>
      <c r="AK4268" s="201">
        <f>_xll.xlShmInterpRateFwd(curveName,AJ4268,,,AJ4269)</f>
        <v>1.0779933790065721E-2</v>
      </c>
    </row>
    <row r="4269" spans="35:37" ht="11.25" customHeight="1" x14ac:dyDescent="0.2">
      <c r="AI4269" s="198" t="s">
        <v>135</v>
      </c>
      <c r="AJ4269" s="156">
        <f>_xll.qlCalendarAdvance("TARGET",AJ4268,AI4269,"mf")</f>
        <v>65698</v>
      </c>
      <c r="AK4269" s="201">
        <f>_xll.xlShmInterpRateFwd(curveName,AJ4269,,,AJ4270)</f>
        <v>1.077650397987109E-2</v>
      </c>
    </row>
    <row r="4270" spans="35:37" ht="11.25" customHeight="1" x14ac:dyDescent="0.2">
      <c r="AI4270" s="198" t="s">
        <v>135</v>
      </c>
      <c r="AJ4270" s="156">
        <f>_xll.qlCalendarAdvance("TARGET",AJ4269,AI4270,"mf")</f>
        <v>65705</v>
      </c>
      <c r="AK4270" s="201">
        <f>_xll.xlShmInterpRateFwd(curveName,AJ4270,,,AJ4271)</f>
        <v>1.0773058348168415E-2</v>
      </c>
    </row>
    <row r="4271" spans="35:37" ht="11.25" customHeight="1" x14ac:dyDescent="0.2">
      <c r="AI4271" s="198" t="s">
        <v>135</v>
      </c>
      <c r="AJ4271" s="156">
        <f>_xll.qlCalendarAdvance("TARGET",AJ4270,AI4271,"mf")</f>
        <v>65712</v>
      </c>
      <c r="AK4271" s="201">
        <f>_xll.xlShmInterpRateFwd(curveName,AJ4271,,,AJ4272)</f>
        <v>1.0769596877763472E-2</v>
      </c>
    </row>
    <row r="4272" spans="35:37" ht="11.25" customHeight="1" x14ac:dyDescent="0.2">
      <c r="AI4272" s="198" t="s">
        <v>135</v>
      </c>
      <c r="AJ4272" s="156">
        <f>_xll.qlCalendarAdvance("TARGET",AJ4271,AI4272,"mf")</f>
        <v>65719</v>
      </c>
      <c r="AK4272" s="201">
        <f>_xll.xlShmInterpRateFwd(curveName,AJ4272,,,AJ4273)</f>
        <v>1.0766119551531582E-2</v>
      </c>
    </row>
    <row r="4273" spans="35:37" ht="11.25" customHeight="1" x14ac:dyDescent="0.2">
      <c r="AI4273" s="198" t="s">
        <v>135</v>
      </c>
      <c r="AJ4273" s="156">
        <f>_xll.qlCalendarAdvance("TARGET",AJ4272,AI4273,"mf")</f>
        <v>65726</v>
      </c>
      <c r="AK4273" s="201">
        <f>_xll.xlShmInterpRateFwd(curveName,AJ4273,,,AJ4274)</f>
        <v>1.0762626352278594E-2</v>
      </c>
    </row>
    <row r="4274" spans="35:37" ht="11.25" customHeight="1" x14ac:dyDescent="0.2">
      <c r="AI4274" s="198" t="s">
        <v>135</v>
      </c>
      <c r="AJ4274" s="156">
        <f>_xll.qlCalendarAdvance("TARGET",AJ4273,AI4274,"mf")</f>
        <v>65733</v>
      </c>
      <c r="AK4274" s="201">
        <f>_xll.xlShmInterpRateFwd(curveName,AJ4274,,,AJ4275)</f>
        <v>1.0759024358866057E-2</v>
      </c>
    </row>
    <row r="4275" spans="35:37" ht="11.25" customHeight="1" x14ac:dyDescent="0.2">
      <c r="AI4275" s="198" t="s">
        <v>135</v>
      </c>
      <c r="AJ4275" s="156">
        <f>_xll.qlCalendarAdvance("TARGET",AJ4274,AI4275,"mf")</f>
        <v>65741</v>
      </c>
      <c r="AK4275" s="201">
        <f>_xll.xlShmInterpRateFwd(curveName,AJ4275,,,AJ4276)</f>
        <v>1.075508739555615E-2</v>
      </c>
    </row>
    <row r="4276" spans="35:37" ht="11.25" customHeight="1" x14ac:dyDescent="0.2">
      <c r="AI4276" s="198" t="s">
        <v>135</v>
      </c>
      <c r="AJ4276" s="156">
        <f>_xll.qlCalendarAdvance("TARGET",AJ4275,AI4276,"mf")</f>
        <v>65748</v>
      </c>
      <c r="AK4276" s="201">
        <f>_xll.xlShmInterpRateFwd(curveName,AJ4276,,,AJ4277)</f>
        <v>1.0751544197947006E-2</v>
      </c>
    </row>
    <row r="4277" spans="35:37" ht="11.25" customHeight="1" x14ac:dyDescent="0.2">
      <c r="AI4277" s="198" t="s">
        <v>135</v>
      </c>
      <c r="AJ4277" s="156">
        <f>_xll.qlCalendarAdvance("TARGET",AJ4276,AI4277,"mf")</f>
        <v>65755</v>
      </c>
      <c r="AK4277" s="201">
        <f>_xll.xlShmInterpRateFwd(curveName,AJ4277,,,AJ4278)</f>
        <v>1.0747985056207561E-2</v>
      </c>
    </row>
    <row r="4278" spans="35:37" ht="11.25" customHeight="1" x14ac:dyDescent="0.2">
      <c r="AI4278" s="198" t="s">
        <v>135</v>
      </c>
      <c r="AJ4278" s="156">
        <f>_xll.qlCalendarAdvance("TARGET",AJ4277,AI4278,"mf")</f>
        <v>65762</v>
      </c>
      <c r="AK4278" s="201">
        <f>_xll.xlShmInterpRateFwd(curveName,AJ4278,,,AJ4279)</f>
        <v>1.0744409953178619E-2</v>
      </c>
    </row>
    <row r="4279" spans="35:37" ht="11.25" customHeight="1" x14ac:dyDescent="0.2">
      <c r="AI4279" s="198" t="s">
        <v>135</v>
      </c>
      <c r="AJ4279" s="156">
        <f>_xll.qlCalendarAdvance("TARGET",AJ4278,AI4279,"mf")</f>
        <v>65769</v>
      </c>
      <c r="AK4279" s="201">
        <f>_xll.xlShmInterpRateFwd(curveName,AJ4279,,,AJ4280)</f>
        <v>1.0740818871689435E-2</v>
      </c>
    </row>
    <row r="4280" spans="35:37" ht="11.25" customHeight="1" x14ac:dyDescent="0.2">
      <c r="AI4280" s="198" t="s">
        <v>135</v>
      </c>
      <c r="AJ4280" s="156">
        <f>_xll.qlCalendarAdvance("TARGET",AJ4279,AI4280,"mf")</f>
        <v>65776</v>
      </c>
      <c r="AK4280" s="201">
        <f>_xll.xlShmInterpRateFwd(curveName,AJ4280,,,AJ4281)</f>
        <v>1.0737211794575098E-2</v>
      </c>
    </row>
    <row r="4281" spans="35:37" ht="11.25" customHeight="1" x14ac:dyDescent="0.2">
      <c r="AI4281" s="198" t="s">
        <v>135</v>
      </c>
      <c r="AJ4281" s="156">
        <f>_xll.qlCalendarAdvance("TARGET",AJ4280,AI4281,"mf")</f>
        <v>65783</v>
      </c>
      <c r="AK4281" s="201">
        <f>_xll.xlShmInterpRateFwd(curveName,AJ4281,,,AJ4282)</f>
        <v>1.0733588704676524E-2</v>
      </c>
    </row>
    <row r="4282" spans="35:37" ht="11.25" customHeight="1" x14ac:dyDescent="0.2">
      <c r="AI4282" s="198" t="s">
        <v>135</v>
      </c>
      <c r="AJ4282" s="156">
        <f>_xll.qlCalendarAdvance("TARGET",AJ4281,AI4282,"mf")</f>
        <v>65790</v>
      </c>
      <c r="AK4282" s="201">
        <f>_xll.xlShmInterpRateFwd(curveName,AJ4282,,,AJ4283)</f>
        <v>1.0729949584817296E-2</v>
      </c>
    </row>
    <row r="4283" spans="35:37" ht="11.25" customHeight="1" x14ac:dyDescent="0.2">
      <c r="AI4283" s="198" t="s">
        <v>135</v>
      </c>
      <c r="AJ4283" s="156">
        <f>_xll.qlCalendarAdvance("TARGET",AJ4282,AI4283,"mf")</f>
        <v>65797</v>
      </c>
      <c r="AK4283" s="201">
        <f>_xll.xlShmInterpRateFwd(curveName,AJ4283,,,AJ4284)</f>
        <v>1.0726294417838411E-2</v>
      </c>
    </row>
    <row r="4284" spans="35:37" ht="11.25" customHeight="1" x14ac:dyDescent="0.2">
      <c r="AI4284" s="198" t="s">
        <v>135</v>
      </c>
      <c r="AJ4284" s="156">
        <f>_xll.qlCalendarAdvance("TARGET",AJ4283,AI4284,"mf")</f>
        <v>65804</v>
      </c>
      <c r="AK4284" s="201">
        <f>_xll.xlShmInterpRateFwd(curveName,AJ4284,,,AJ4285)</f>
        <v>1.0752000236412956E-2</v>
      </c>
    </row>
    <row r="4285" spans="35:37" ht="11.25" customHeight="1" x14ac:dyDescent="0.2">
      <c r="AI4285" s="198" t="s">
        <v>135</v>
      </c>
      <c r="AJ4285" s="156">
        <f>_xll.qlCalendarAdvance("TARGET",AJ4284,AI4285,"mf")</f>
        <v>65811</v>
      </c>
      <c r="AK4285" s="201">
        <f>_xll.xlShmInterpRateFwd(curveName,AJ4285,,,AJ4286)</f>
        <v>1.0718935873856883E-2</v>
      </c>
    </row>
    <row r="4286" spans="35:37" ht="11.25" customHeight="1" x14ac:dyDescent="0.2">
      <c r="AI4286" s="198" t="s">
        <v>135</v>
      </c>
      <c r="AJ4286" s="156">
        <f>_xll.qlCalendarAdvance("TARGET",AJ4285,AI4286,"mf")</f>
        <v>65818</v>
      </c>
      <c r="AK4286" s="201">
        <f>_xll.xlShmInterpRateFwd(curveName,AJ4286,,,AJ4287)</f>
        <v>1.0715232462548014E-2</v>
      </c>
    </row>
    <row r="4287" spans="35:37" ht="11.25" customHeight="1" x14ac:dyDescent="0.2">
      <c r="AI4287" s="198" t="s">
        <v>135</v>
      </c>
      <c r="AJ4287" s="156">
        <f>_xll.qlCalendarAdvance("TARGET",AJ4286,AI4287,"mf")</f>
        <v>65825</v>
      </c>
      <c r="AK4287" s="201">
        <f>_xll.xlShmInterpRateFwd(curveName,AJ4287,,,AJ4288)</f>
        <v>1.0711512935414365E-2</v>
      </c>
    </row>
    <row r="4288" spans="35:37" ht="11.25" customHeight="1" x14ac:dyDescent="0.2">
      <c r="AI4288" s="198" t="s">
        <v>135</v>
      </c>
      <c r="AJ4288" s="156">
        <f>_xll.qlCalendarAdvance("TARGET",AJ4287,AI4288,"mf")</f>
        <v>65832</v>
      </c>
      <c r="AK4288" s="201">
        <f>_xll.xlShmInterpRateFwd(curveName,AJ4288,,,AJ4289)</f>
        <v>1.070777727537821E-2</v>
      </c>
    </row>
    <row r="4289" spans="35:37" ht="11.25" customHeight="1" x14ac:dyDescent="0.2">
      <c r="AI4289" s="198" t="s">
        <v>135</v>
      </c>
      <c r="AJ4289" s="156">
        <f>_xll.qlCalendarAdvance("TARGET",AJ4288,AI4289,"mf")</f>
        <v>65839</v>
      </c>
      <c r="AK4289" s="201">
        <f>_xll.xlShmInterpRateFwd(curveName,AJ4289,,,AJ4290)</f>
        <v>1.0704025465188118E-2</v>
      </c>
    </row>
    <row r="4290" spans="35:37" ht="11.25" customHeight="1" x14ac:dyDescent="0.2">
      <c r="AI4290" s="198" t="s">
        <v>135</v>
      </c>
      <c r="AJ4290" s="156">
        <f>_xll.qlCalendarAdvance("TARGET",AJ4289,AI4290,"mf")</f>
        <v>65846</v>
      </c>
      <c r="AK4290" s="201">
        <f>_xll.xlShmInterpRateFwd(curveName,AJ4290,,,AJ4291)</f>
        <v>1.0700257487743276E-2</v>
      </c>
    </row>
    <row r="4291" spans="35:37" ht="11.25" customHeight="1" x14ac:dyDescent="0.2">
      <c r="AI4291" s="198" t="s">
        <v>135</v>
      </c>
      <c r="AJ4291" s="156">
        <f>_xll.qlCalendarAdvance("TARGET",AJ4290,AI4291,"mf")</f>
        <v>65853</v>
      </c>
      <c r="AK4291" s="201">
        <f>_xll.xlShmInterpRateFwd(curveName,AJ4291,,,AJ4292)</f>
        <v>1.0696473325850246E-2</v>
      </c>
    </row>
    <row r="4292" spans="35:37" ht="11.25" customHeight="1" x14ac:dyDescent="0.2">
      <c r="AI4292" s="198" t="s">
        <v>135</v>
      </c>
      <c r="AJ4292" s="156">
        <f>_xll.qlCalendarAdvance("TARGET",AJ4291,AI4292,"mf")</f>
        <v>65860</v>
      </c>
      <c r="AK4292" s="201">
        <f>_xll.xlShmInterpRateFwd(curveName,AJ4292,,,AJ4293)</f>
        <v>1.0692557284248776E-2</v>
      </c>
    </row>
    <row r="4293" spans="35:37" ht="11.25" customHeight="1" x14ac:dyDescent="0.2">
      <c r="AI4293" s="198" t="s">
        <v>135</v>
      </c>
      <c r="AJ4293" s="156">
        <f>_xll.qlCalendarAdvance("TARGET",AJ4292,AI4293,"mf")</f>
        <v>65868</v>
      </c>
      <c r="AK4293" s="201">
        <f>_xll.xlShmInterpRateFwd(curveName,AJ4293,,,AJ4294)</f>
        <v>1.0688309829043442E-2</v>
      </c>
    </row>
    <row r="4294" spans="35:37" ht="11.25" customHeight="1" x14ac:dyDescent="0.2">
      <c r="AI4294" s="198" t="s">
        <v>135</v>
      </c>
      <c r="AJ4294" s="156">
        <f>_xll.qlCalendarAdvance("TARGET",AJ4293,AI4294,"mf")</f>
        <v>65875</v>
      </c>
      <c r="AK4294" s="201">
        <f>_xll.xlShmInterpRateFwd(curveName,AJ4294,,,AJ4295)</f>
        <v>1.0684474689999078E-2</v>
      </c>
    </row>
    <row r="4295" spans="35:37" ht="11.25" customHeight="1" x14ac:dyDescent="0.2">
      <c r="AI4295" s="198" t="s">
        <v>135</v>
      </c>
      <c r="AJ4295" s="156">
        <f>_xll.qlCalendarAdvance("TARGET",AJ4294,AI4295,"mf")</f>
        <v>65882</v>
      </c>
      <c r="AK4295" s="201">
        <f>_xll.xlShmInterpRateFwd(curveName,AJ4295,,,AJ4296)</f>
        <v>1.0680623295406077E-2</v>
      </c>
    </row>
    <row r="4296" spans="35:37" ht="11.25" customHeight="1" x14ac:dyDescent="0.2">
      <c r="AI4296" s="198" t="s">
        <v>135</v>
      </c>
      <c r="AJ4296" s="156">
        <f>_xll.qlCalendarAdvance("TARGET",AJ4295,AI4296,"mf")</f>
        <v>65889</v>
      </c>
      <c r="AK4296" s="201">
        <f>_xll.xlShmInterpRateFwd(curveName,AJ4296,,,AJ4297)</f>
        <v>1.0676755628105951E-2</v>
      </c>
    </row>
    <row r="4297" spans="35:37" ht="11.25" customHeight="1" x14ac:dyDescent="0.2">
      <c r="AI4297" s="198" t="s">
        <v>135</v>
      </c>
      <c r="AJ4297" s="156">
        <f>_xll.qlCalendarAdvance("TARGET",AJ4296,AI4297,"mf")</f>
        <v>65896</v>
      </c>
      <c r="AK4297" s="201">
        <f>_xll.xlShmInterpRateFwd(curveName,AJ4297,,,AJ4298)</f>
        <v>1.067287167088235E-2</v>
      </c>
    </row>
    <row r="4298" spans="35:37" ht="11.25" customHeight="1" x14ac:dyDescent="0.2">
      <c r="AI4298" s="198" t="s">
        <v>135</v>
      </c>
      <c r="AJ4298" s="156">
        <f>_xll.qlCalendarAdvance("TARGET",AJ4297,AI4298,"mf")</f>
        <v>65903</v>
      </c>
      <c r="AK4298" s="201">
        <f>_xll.xlShmInterpRateFwd(curveName,AJ4298,,,AJ4299)</f>
        <v>1.0668971406629001E-2</v>
      </c>
    </row>
    <row r="4299" spans="35:37" ht="11.25" customHeight="1" x14ac:dyDescent="0.2">
      <c r="AI4299" s="198" t="s">
        <v>135</v>
      </c>
      <c r="AJ4299" s="156">
        <f>_xll.qlCalendarAdvance("TARGET",AJ4298,AI4299,"mf")</f>
        <v>65910</v>
      </c>
      <c r="AK4299" s="201">
        <f>_xll.xlShmInterpRateFwd(curveName,AJ4299,,,AJ4300)</f>
        <v>1.0665054818152791E-2</v>
      </c>
    </row>
    <row r="4300" spans="35:37" ht="11.25" customHeight="1" x14ac:dyDescent="0.2">
      <c r="AI4300" s="198" t="s">
        <v>135</v>
      </c>
      <c r="AJ4300" s="156">
        <f>_xll.qlCalendarAdvance("TARGET",AJ4299,AI4300,"mf")</f>
        <v>65917</v>
      </c>
      <c r="AK4300" s="201">
        <f>_xll.xlShmInterpRateFwd(curveName,AJ4300,,,AJ4301)</f>
        <v>1.0661121888301196E-2</v>
      </c>
    </row>
    <row r="4301" spans="35:37" ht="11.25" customHeight="1" x14ac:dyDescent="0.2">
      <c r="AI4301" s="198" t="s">
        <v>135</v>
      </c>
      <c r="AJ4301" s="156">
        <f>_xll.qlCalendarAdvance("TARGET",AJ4300,AI4301,"mf")</f>
        <v>65924</v>
      </c>
      <c r="AK4301" s="201">
        <f>_xll.xlShmInterpRateFwd(curveName,AJ4301,,,AJ4302)</f>
        <v>1.0657172599875406E-2</v>
      </c>
    </row>
    <row r="4302" spans="35:37" ht="11.25" customHeight="1" x14ac:dyDescent="0.2">
      <c r="AI4302" s="198" t="s">
        <v>135</v>
      </c>
      <c r="AJ4302" s="156">
        <f>_xll.qlCalendarAdvance("TARGET",AJ4301,AI4302,"mf")</f>
        <v>65931</v>
      </c>
      <c r="AK4302" s="201" t="str">
        <f>_xll.xlShmInterpRateFwd(curveName,AJ4302,,,AJ4303)</f>
        <v>Date before first TermStructure's date.</v>
      </c>
    </row>
    <row r="4303" spans="35:37" ht="11.25" customHeight="1" x14ac:dyDescent="0.2">
      <c r="AI4303" s="198"/>
      <c r="AJ4303" s="156"/>
    </row>
    <row r="4304" spans="35:37" ht="11.25" customHeight="1" x14ac:dyDescent="0.2">
      <c r="AI4304" s="198"/>
      <c r="AJ4304" s="156"/>
    </row>
    <row r="4305" spans="35:36" ht="11.25" customHeight="1" x14ac:dyDescent="0.2">
      <c r="AI4305" s="198"/>
      <c r="AJ4305" s="156"/>
    </row>
    <row r="4306" spans="35:36" ht="11.25" customHeight="1" x14ac:dyDescent="0.2">
      <c r="AI4306" s="198"/>
      <c r="AJ4306" s="156"/>
    </row>
    <row r="4307" spans="35:36" ht="11.25" customHeight="1" x14ac:dyDescent="0.2">
      <c r="AI4307" s="198"/>
      <c r="AJ4307" s="156"/>
    </row>
    <row r="4308" spans="35:36" ht="11.25" customHeight="1" x14ac:dyDescent="0.2">
      <c r="AI4308" s="198"/>
      <c r="AJ4308" s="156"/>
    </row>
    <row r="4309" spans="35:36" ht="11.25" customHeight="1" x14ac:dyDescent="0.2">
      <c r="AI4309" s="198"/>
      <c r="AJ4309" s="156"/>
    </row>
    <row r="4310" spans="35:36" ht="11.25" customHeight="1" x14ac:dyDescent="0.2">
      <c r="AI4310" s="198"/>
      <c r="AJ4310" s="156"/>
    </row>
    <row r="4311" spans="35:36" ht="11.25" customHeight="1" x14ac:dyDescent="0.2">
      <c r="AI4311" s="198"/>
      <c r="AJ4311" s="156"/>
    </row>
    <row r="4312" spans="35:36" ht="11.25" customHeight="1" x14ac:dyDescent="0.2">
      <c r="AI4312" s="198"/>
      <c r="AJ4312" s="156"/>
    </row>
    <row r="4313" spans="35:36" ht="11.25" customHeight="1" x14ac:dyDescent="0.2">
      <c r="AI4313" s="198"/>
      <c r="AJ4313" s="156"/>
    </row>
    <row r="4314" spans="35:36" ht="11.25" customHeight="1" x14ac:dyDescent="0.2">
      <c r="AI4314" s="198"/>
      <c r="AJ4314" s="156"/>
    </row>
    <row r="4315" spans="35:36" ht="11.25" customHeight="1" x14ac:dyDescent="0.2">
      <c r="AI4315" s="198"/>
      <c r="AJ4315" s="156"/>
    </row>
    <row r="4316" spans="35:36" ht="11.25" customHeight="1" x14ac:dyDescent="0.2">
      <c r="AI4316" s="198"/>
      <c r="AJ4316" s="156"/>
    </row>
    <row r="4317" spans="35:36" ht="11.25" customHeight="1" x14ac:dyDescent="0.2">
      <c r="AI4317" s="198"/>
      <c r="AJ4317" s="156"/>
    </row>
    <row r="4318" spans="35:36" ht="11.25" customHeight="1" x14ac:dyDescent="0.2">
      <c r="AI4318" s="198"/>
      <c r="AJ4318" s="156"/>
    </row>
    <row r="4319" spans="35:36" ht="11.25" customHeight="1" x14ac:dyDescent="0.2">
      <c r="AI4319" s="198"/>
      <c r="AJ4319" s="156"/>
    </row>
    <row r="4320" spans="35:36" ht="11.25" customHeight="1" x14ac:dyDescent="0.2">
      <c r="AI4320" s="198"/>
      <c r="AJ4320" s="156"/>
    </row>
    <row r="4321" spans="35:36" ht="11.25" customHeight="1" x14ac:dyDescent="0.2">
      <c r="AI4321" s="198"/>
      <c r="AJ4321" s="156"/>
    </row>
    <row r="4322" spans="35:36" ht="11.25" customHeight="1" x14ac:dyDescent="0.2">
      <c r="AI4322" s="198"/>
      <c r="AJ4322" s="156"/>
    </row>
    <row r="4323" spans="35:36" ht="11.25" customHeight="1" x14ac:dyDescent="0.2">
      <c r="AI4323" s="198"/>
      <c r="AJ4323" s="156"/>
    </row>
    <row r="4324" spans="35:36" ht="11.25" customHeight="1" x14ac:dyDescent="0.2">
      <c r="AI4324" s="198"/>
      <c r="AJ4324" s="156"/>
    </row>
    <row r="4325" spans="35:36" ht="11.25" customHeight="1" x14ac:dyDescent="0.2">
      <c r="AI4325" s="198"/>
      <c r="AJ4325" s="156"/>
    </row>
    <row r="4326" spans="35:36" ht="11.25" customHeight="1" x14ac:dyDescent="0.2">
      <c r="AI4326" s="198"/>
      <c r="AJ4326" s="156"/>
    </row>
    <row r="4327" spans="35:36" ht="11.25" customHeight="1" x14ac:dyDescent="0.2">
      <c r="AI4327" s="198"/>
      <c r="AJ4327" s="156"/>
    </row>
    <row r="4328" spans="35:36" ht="11.25" customHeight="1" x14ac:dyDescent="0.2">
      <c r="AI4328" s="198"/>
      <c r="AJ4328" s="156"/>
    </row>
    <row r="4329" spans="35:36" ht="11.25" customHeight="1" x14ac:dyDescent="0.2">
      <c r="AI4329" s="198"/>
      <c r="AJ4329" s="156"/>
    </row>
    <row r="4330" spans="35:36" ht="11.25" customHeight="1" x14ac:dyDescent="0.2">
      <c r="AI4330" s="198"/>
      <c r="AJ4330" s="156"/>
    </row>
    <row r="4331" spans="35:36" ht="11.25" customHeight="1" x14ac:dyDescent="0.2">
      <c r="AI4331" s="198"/>
      <c r="AJ4331" s="156"/>
    </row>
    <row r="4332" spans="35:36" ht="11.25" customHeight="1" x14ac:dyDescent="0.2">
      <c r="AI4332" s="198"/>
      <c r="AJ4332" s="156"/>
    </row>
    <row r="4333" spans="35:36" ht="11.25" customHeight="1" x14ac:dyDescent="0.2">
      <c r="AI4333" s="198"/>
      <c r="AJ4333" s="156"/>
    </row>
    <row r="4334" spans="35:36" ht="11.25" customHeight="1" x14ac:dyDescent="0.2">
      <c r="AI4334" s="198"/>
      <c r="AJ4334" s="156"/>
    </row>
    <row r="4335" spans="35:36" ht="11.25" customHeight="1" x14ac:dyDescent="0.2">
      <c r="AI4335" s="198"/>
      <c r="AJ4335" s="156"/>
    </row>
    <row r="4336" spans="35:36" ht="11.25" customHeight="1" x14ac:dyDescent="0.2">
      <c r="AI4336" s="198"/>
      <c r="AJ4336" s="156"/>
    </row>
    <row r="4337" spans="35:36" ht="11.25" customHeight="1" x14ac:dyDescent="0.2">
      <c r="AI4337" s="198"/>
      <c r="AJ4337" s="156"/>
    </row>
    <row r="4338" spans="35:36" ht="11.25" customHeight="1" x14ac:dyDescent="0.2">
      <c r="AI4338" s="198"/>
      <c r="AJ4338" s="156"/>
    </row>
    <row r="4339" spans="35:36" ht="11.25" customHeight="1" x14ac:dyDescent="0.2">
      <c r="AI4339" s="198"/>
      <c r="AJ4339" s="156"/>
    </row>
    <row r="4340" spans="35:36" ht="11.25" customHeight="1" x14ac:dyDescent="0.2">
      <c r="AI4340" s="198"/>
      <c r="AJ4340" s="156"/>
    </row>
    <row r="4341" spans="35:36" ht="11.25" customHeight="1" x14ac:dyDescent="0.2">
      <c r="AI4341" s="198"/>
      <c r="AJ4341" s="156"/>
    </row>
    <row r="4342" spans="35:36" ht="11.25" customHeight="1" x14ac:dyDescent="0.2">
      <c r="AI4342" s="198"/>
      <c r="AJ4342" s="156"/>
    </row>
    <row r="4343" spans="35:36" ht="11.25" customHeight="1" x14ac:dyDescent="0.2">
      <c r="AI4343" s="198"/>
      <c r="AJ4343" s="156"/>
    </row>
    <row r="4344" spans="35:36" ht="11.25" customHeight="1" x14ac:dyDescent="0.2">
      <c r="AI4344" s="198"/>
      <c r="AJ4344" s="156"/>
    </row>
    <row r="4345" spans="35:36" ht="11.25" customHeight="1" x14ac:dyDescent="0.2">
      <c r="AI4345" s="198"/>
      <c r="AJ4345" s="156"/>
    </row>
    <row r="4346" spans="35:36" ht="11.25" customHeight="1" x14ac:dyDescent="0.2">
      <c r="AI4346" s="198"/>
      <c r="AJ4346" s="156"/>
    </row>
    <row r="4347" spans="35:36" ht="11.25" customHeight="1" x14ac:dyDescent="0.2">
      <c r="AI4347" s="198"/>
      <c r="AJ4347" s="156"/>
    </row>
    <row r="4348" spans="35:36" ht="11.25" customHeight="1" x14ac:dyDescent="0.2">
      <c r="AI4348" s="198"/>
      <c r="AJ4348" s="156"/>
    </row>
    <row r="4349" spans="35:36" ht="11.25" customHeight="1" x14ac:dyDescent="0.2">
      <c r="AI4349" s="198"/>
      <c r="AJ4349" s="156"/>
    </row>
    <row r="4350" spans="35:36" ht="11.25" customHeight="1" x14ac:dyDescent="0.2">
      <c r="AI4350" s="198"/>
      <c r="AJ4350" s="156"/>
    </row>
    <row r="4351" spans="35:36" ht="11.25" customHeight="1" x14ac:dyDescent="0.2">
      <c r="AI4351" s="198"/>
      <c r="AJ4351" s="156"/>
    </row>
    <row r="4352" spans="35:36" ht="11.25" customHeight="1" x14ac:dyDescent="0.2">
      <c r="AI4352" s="198"/>
      <c r="AJ4352" s="156"/>
    </row>
    <row r="4353" spans="35:36" ht="11.25" customHeight="1" x14ac:dyDescent="0.2">
      <c r="AI4353" s="198"/>
      <c r="AJ4353" s="156"/>
    </row>
    <row r="4354" spans="35:36" ht="11.25" customHeight="1" x14ac:dyDescent="0.2">
      <c r="AI4354" s="198"/>
      <c r="AJ4354" s="156"/>
    </row>
    <row r="4355" spans="35:36" ht="11.25" customHeight="1" x14ac:dyDescent="0.2">
      <c r="AI4355" s="198"/>
      <c r="AJ4355" s="156"/>
    </row>
    <row r="4356" spans="35:36" ht="11.25" customHeight="1" x14ac:dyDescent="0.2">
      <c r="AI4356" s="198"/>
      <c r="AJ4356" s="156"/>
    </row>
    <row r="4357" spans="35:36" ht="11.25" customHeight="1" x14ac:dyDescent="0.2">
      <c r="AI4357" s="198"/>
      <c r="AJ4357" s="156"/>
    </row>
    <row r="4358" spans="35:36" ht="11.25" customHeight="1" x14ac:dyDescent="0.2">
      <c r="AI4358" s="198"/>
      <c r="AJ4358" s="156"/>
    </row>
    <row r="4359" spans="35:36" ht="11.25" customHeight="1" x14ac:dyDescent="0.2">
      <c r="AI4359" s="198"/>
      <c r="AJ4359" s="156"/>
    </row>
    <row r="4360" spans="35:36" ht="11.25" customHeight="1" x14ac:dyDescent="0.2">
      <c r="AI4360" s="198"/>
      <c r="AJ4360" s="156"/>
    </row>
    <row r="4361" spans="35:36" ht="11.25" customHeight="1" x14ac:dyDescent="0.2">
      <c r="AI4361" s="198"/>
      <c r="AJ4361" s="156"/>
    </row>
    <row r="4362" spans="35:36" ht="11.25" customHeight="1" x14ac:dyDescent="0.2">
      <c r="AI4362" s="198"/>
      <c r="AJ4362" s="156"/>
    </row>
  </sheetData>
  <mergeCells count="3">
    <mergeCell ref="B2:C2"/>
    <mergeCell ref="P2:P3"/>
    <mergeCell ref="P4:Q4"/>
  </mergeCells>
  <phoneticPr fontId="14" type="noConversion"/>
  <conditionalFormatting sqref="K3:K18 K55:K95">
    <cfRule type="expression" dxfId="4" priority="3" stopIfTrue="1">
      <formula>SUM(G3:H3)&lt;&gt;0</formula>
    </cfRule>
  </conditionalFormatting>
  <conditionalFormatting sqref="K38:K49 K21 K52">
    <cfRule type="expression" dxfId="3" priority="4" stopIfTrue="1">
      <formula>G21&lt;&gt;0</formula>
    </cfRule>
  </conditionalFormatting>
  <conditionalFormatting sqref="K96">
    <cfRule type="expression" dxfId="2" priority="6" stopIfTrue="1">
      <formula>SUM(G85:H85)&lt;&gt;0</formula>
    </cfRule>
  </conditionalFormatting>
  <conditionalFormatting sqref="K24:K35">
    <cfRule type="expression" dxfId="1" priority="1" stopIfTrue="1">
      <formula>G24&lt;&gt;0</formula>
    </cfRule>
  </conditionalFormatting>
  <conditionalFormatting sqref="E39:E49">
    <cfRule type="expression" dxfId="0" priority="14" stopIfTrue="1">
      <formula>(R30=R29)</formula>
    </cfRule>
  </conditionalFormatting>
  <dataValidations count="11">
    <dataValidation type="list" allowBlank="1" showInputMessage="1" showErrorMessage="1" sqref="Q20">
      <formula1>"0,1"</formula1>
    </dataValidation>
    <dataValidation type="list" allowBlank="1" showInputMessage="1" showErrorMessage="1" sqref="C21:C22 N2">
      <formula1>"true, false"</formula1>
    </dataValidation>
    <dataValidation type="list" allowBlank="1" showInputMessage="1" showErrorMessage="1" sqref="C9">
      <formula1>"r,rt,d,rs,rts,ds"</formula1>
    </dataValidation>
    <dataValidation type="list" allowBlank="1" showInputMessage="1" showErrorMessage="1" sqref="C14">
      <formula1>"standard, adjusted"</formula1>
    </dataValidation>
    <dataValidation type="list" allowBlank="1" showInputMessage="1" showErrorMessage="1" sqref="C15">
      <formula1>"on, off"</formula1>
    </dataValidation>
    <dataValidation type="list" allowBlank="1" showInputMessage="1" showErrorMessage="1" sqref="C16">
      <formula1>"start, end, stub"</formula1>
    </dataValidation>
    <dataValidation type="list" allowBlank="1" showInputMessage="1" showErrorMessage="1" sqref="C17">
      <formula1>"1234,1243,1324,1342,1423,1432,2134,2143,2314,2341,2413,2431,3124,3142,3214,3241,3412,3421,4123,4132,4213,4231,4312,4321"</formula1>
    </dataValidation>
    <dataValidation type="list" allowBlank="1" showInputMessage="1" showErrorMessage="1" sqref="C19">
      <formula1>"NoAdj, Backward, Forward, ModFollow"</formula1>
    </dataValidation>
    <dataValidation type="list" allowBlank="1" showInputMessage="1" showErrorMessage="1" sqref="C23">
      <formula1>"EURIBOR1Y,EURIBOR6M,EURIBOR3M,EURIBOR1M"</formula1>
    </dataValidation>
    <dataValidation type="list" allowBlank="1" showInputMessage="1" showErrorMessage="1" sqref="C12:C13">
      <formula1>$Q$29:$Q$40</formula1>
    </dataValidation>
    <dataValidation type="list" allowBlank="1" showInputMessage="1" showErrorMessage="1" sqref="C8">
      <formula1>"linear, const, kruger, quadra, bspline, cspline, hspline"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W4574"/>
  <sheetViews>
    <sheetView workbookViewId="0">
      <selection activeCell="Y13" sqref="Y13"/>
    </sheetView>
  </sheetViews>
  <sheetFormatPr defaultRowHeight="12.75" x14ac:dyDescent="0.2"/>
  <cols>
    <col min="2" max="2" width="10" bestFit="1" customWidth="1"/>
    <col min="3" max="3" width="12.85546875" customWidth="1"/>
    <col min="4" max="4" width="3" customWidth="1"/>
    <col min="5" max="5" width="10" bestFit="1" customWidth="1"/>
    <col min="6" max="6" width="12.85546875" customWidth="1"/>
    <col min="7" max="7" width="3" customWidth="1"/>
    <col min="8" max="8" width="10" bestFit="1" customWidth="1"/>
    <col min="9" max="9" width="12.85546875" customWidth="1"/>
    <col min="10" max="10" width="3" customWidth="1"/>
    <col min="11" max="11" width="6" customWidth="1"/>
    <col min="12" max="17" width="12.7109375" customWidth="1"/>
    <col min="18" max="19" width="16.140625" style="171" bestFit="1" customWidth="1"/>
    <col min="20" max="20" width="19.28515625" style="171" bestFit="1" customWidth="1"/>
    <col min="23" max="23" width="12.42578125" bestFit="1" customWidth="1"/>
  </cols>
  <sheetData>
    <row r="3" spans="2:23" x14ac:dyDescent="0.2">
      <c r="B3" s="217" t="b">
        <f>_xll.xlPushShmLiborCurveName("EUR",B4,B5:B42,C5:C42,"cspline","r","cont",5)</f>
        <v>1</v>
      </c>
      <c r="C3" s="218"/>
      <c r="E3" s="217" t="b">
        <f>_xll.xlPushShmLiborCurveName("EUR",E4,E5:E42,F5:F42,"bspline","r","cont",5)</f>
        <v>1</v>
      </c>
      <c r="F3" s="218"/>
      <c r="H3" s="217" t="b">
        <f>_xll.xlPushShmLiborCurveName("EUR",H4,H5:H42,I5:I42,"hspline","r","cont",5)</f>
        <v>1</v>
      </c>
      <c r="I3" s="218"/>
      <c r="K3" s="181"/>
      <c r="L3" s="172"/>
      <c r="M3" s="173" t="s">
        <v>136</v>
      </c>
      <c r="N3" s="173" t="s">
        <v>5</v>
      </c>
      <c r="O3" s="173" t="s">
        <v>5</v>
      </c>
      <c r="P3" s="173" t="s">
        <v>136</v>
      </c>
      <c r="Q3" s="173" t="s">
        <v>5</v>
      </c>
      <c r="R3" s="212" t="s">
        <v>139</v>
      </c>
      <c r="S3" s="213"/>
      <c r="T3" s="214"/>
    </row>
    <row r="4" spans="2:23" x14ac:dyDescent="0.2">
      <c r="B4" s="215" t="s">
        <v>131</v>
      </c>
      <c r="C4" s="216"/>
      <c r="E4" s="215" t="s">
        <v>132</v>
      </c>
      <c r="F4" s="216"/>
      <c r="H4" s="215" t="s">
        <v>133</v>
      </c>
      <c r="I4" s="216"/>
      <c r="K4" s="182"/>
      <c r="L4" s="177"/>
      <c r="M4" s="183" t="s">
        <v>138</v>
      </c>
      <c r="N4" s="183" t="s">
        <v>129</v>
      </c>
      <c r="O4" s="183" t="s">
        <v>138</v>
      </c>
      <c r="P4" s="183" t="s">
        <v>137</v>
      </c>
      <c r="Q4" s="183" t="s">
        <v>137</v>
      </c>
      <c r="R4" s="187" t="s">
        <v>140</v>
      </c>
      <c r="S4" s="179" t="s">
        <v>141</v>
      </c>
      <c r="T4" s="180" t="s">
        <v>142</v>
      </c>
    </row>
    <row r="5" spans="2:23" x14ac:dyDescent="0.2">
      <c r="B5" s="168">
        <v>42814</v>
      </c>
      <c r="C5" s="167">
        <v>1</v>
      </c>
      <c r="E5" s="168">
        <v>42814</v>
      </c>
      <c r="F5" s="167">
        <v>1</v>
      </c>
      <c r="H5" s="162">
        <v>42814</v>
      </c>
      <c r="I5" s="166">
        <v>1</v>
      </c>
      <c r="K5" s="184"/>
      <c r="L5" s="163">
        <f>H5</f>
        <v>42814</v>
      </c>
      <c r="M5" s="175">
        <v>1</v>
      </c>
      <c r="N5" s="175">
        <f>_xll.xlShmInterpDisc($E$4,L5)</f>
        <v>1</v>
      </c>
      <c r="O5" s="175">
        <f>_xll.xlShmInterpDisc($B$4,L5)</f>
        <v>1</v>
      </c>
      <c r="P5" s="175">
        <v>1</v>
      </c>
      <c r="Q5" s="175">
        <f>_xll.xlShmInterpDisc($H$4,L5)</f>
        <v>1</v>
      </c>
      <c r="R5" s="188">
        <f>(M5-N5)*10000</f>
        <v>0</v>
      </c>
      <c r="S5" s="170">
        <f>(M5-O5)*10000</f>
        <v>0</v>
      </c>
      <c r="T5" s="174">
        <f>(P5-Q5)*10000</f>
        <v>0</v>
      </c>
      <c r="W5" s="169"/>
    </row>
    <row r="6" spans="2:23" x14ac:dyDescent="0.2">
      <c r="B6" s="162">
        <v>42845</v>
      </c>
      <c r="C6" s="166">
        <v>1.0002860568050949</v>
      </c>
      <c r="E6" s="162">
        <v>42845</v>
      </c>
      <c r="F6" s="166">
        <v>1.0002860568050949</v>
      </c>
      <c r="H6" s="162">
        <v>42845</v>
      </c>
      <c r="I6" s="166">
        <v>1.0002860568050949</v>
      </c>
      <c r="K6" s="185" t="s">
        <v>134</v>
      </c>
      <c r="L6" s="163">
        <f>_xll.qlCalendarAdvance("TARGET",L5,K6,"mf")</f>
        <v>42815</v>
      </c>
      <c r="M6" s="175">
        <v>1.0000092753725336</v>
      </c>
      <c r="N6" s="175">
        <f>_xll.xlShmInterpDisc($E$4,L6)</f>
        <v>1.0000092267462419</v>
      </c>
      <c r="O6" s="175">
        <f>_xll.xlShmInterpDisc($B$4,L6)</f>
        <v>1.0000092267462419</v>
      </c>
      <c r="P6" s="175">
        <v>1.0000092747494544</v>
      </c>
      <c r="Q6" s="175">
        <f>_xll.xlShmInterpDisc($H$4,L6)</f>
        <v>1.0000092263618738</v>
      </c>
      <c r="R6" s="188">
        <f t="shared" ref="R6:R69" si="0">(M6-N6)*10000</f>
        <v>4.86262916599145E-4</v>
      </c>
      <c r="S6" s="170">
        <f t="shared" ref="S6:S69" si="1">(M6-O6)*10000</f>
        <v>4.86262916599145E-4</v>
      </c>
      <c r="T6" s="174">
        <f t="shared" ref="T6:T69" si="2">(P6-Q6)*10000</f>
        <v>4.8387580608988401E-4</v>
      </c>
    </row>
    <row r="7" spans="2:23" x14ac:dyDescent="0.2">
      <c r="B7" s="162">
        <v>42877</v>
      </c>
      <c r="C7" s="166">
        <v>1.0005781841037202</v>
      </c>
      <c r="E7" s="162">
        <v>42877</v>
      </c>
      <c r="F7" s="166">
        <v>1.0005781841037202</v>
      </c>
      <c r="H7" s="162">
        <v>42877</v>
      </c>
      <c r="I7" s="166">
        <v>1.0005781841037202</v>
      </c>
      <c r="K7" s="185" t="s">
        <v>134</v>
      </c>
      <c r="L7" s="163">
        <f>_xll.qlCalendarAdvance("TARGET",L6,K7,"mf")</f>
        <v>42816</v>
      </c>
      <c r="M7" s="175">
        <v>1.0000185520694809</v>
      </c>
      <c r="N7" s="175">
        <f>_xll.xlShmInterpDisc($E$4,L7)</f>
        <v>1.0000184543415556</v>
      </c>
      <c r="O7" s="175">
        <f>_xll.xlShmInterpDisc($B$4,L7)</f>
        <v>1.0000184543415556</v>
      </c>
      <c r="P7" s="175">
        <v>1.0000185495849301</v>
      </c>
      <c r="Q7" s="175">
        <f>_xll.xlShmInterpDisc($H$4,L7)</f>
        <v>1.0000184528088734</v>
      </c>
      <c r="R7" s="188">
        <f t="shared" si="0"/>
        <v>9.7727925307822261E-4</v>
      </c>
      <c r="S7" s="170">
        <f t="shared" si="1"/>
        <v>9.7727925307822261E-4</v>
      </c>
      <c r="T7" s="174">
        <f t="shared" si="2"/>
        <v>9.6776056723868464E-4</v>
      </c>
    </row>
    <row r="8" spans="2:23" x14ac:dyDescent="0.2">
      <c r="B8" s="162">
        <v>42906</v>
      </c>
      <c r="C8" s="166">
        <v>1.000837901491181</v>
      </c>
      <c r="E8" s="162">
        <v>42906</v>
      </c>
      <c r="F8" s="166">
        <v>1.000837901491181</v>
      </c>
      <c r="H8" s="162">
        <v>42906</v>
      </c>
      <c r="I8" s="166">
        <v>1.0008379014911284</v>
      </c>
      <c r="K8" s="185" t="s">
        <v>134</v>
      </c>
      <c r="L8" s="163">
        <f>_xll.qlCalendarAdvance("TARGET",L7,K8,"mf")</f>
        <v>42817</v>
      </c>
      <c r="M8" s="175">
        <v>1.0000278300675112</v>
      </c>
      <c r="N8" s="175">
        <f>_xll.xlShmInterpDisc($E$4,L8)</f>
        <v>1.0000276827715486</v>
      </c>
      <c r="O8" s="175">
        <f>_xll.xlShmInterpDisc($B$4,L8)</f>
        <v>1.0000276827715486</v>
      </c>
      <c r="P8" s="175">
        <v>1.0000278245064274</v>
      </c>
      <c r="Q8" s="175">
        <f>_xll.xlShmInterpDisc($H$4,L8)</f>
        <v>1.0000276793409995</v>
      </c>
      <c r="R8" s="188">
        <f t="shared" si="0"/>
        <v>1.4729596253815203E-3</v>
      </c>
      <c r="S8" s="170">
        <f t="shared" si="1"/>
        <v>1.4729596253815203E-3</v>
      </c>
      <c r="T8" s="174">
        <f t="shared" si="2"/>
        <v>1.4516542790055098E-3</v>
      </c>
    </row>
    <row r="9" spans="2:23" x14ac:dyDescent="0.2">
      <c r="B9" s="162">
        <v>42936</v>
      </c>
      <c r="C9" s="166">
        <v>1.0010983647031253</v>
      </c>
      <c r="E9" s="162">
        <v>42936</v>
      </c>
      <c r="F9" s="166">
        <v>1.0010983647031253</v>
      </c>
      <c r="H9" s="162">
        <v>42936</v>
      </c>
      <c r="I9" s="166">
        <v>1.0010983647031251</v>
      </c>
      <c r="K9" s="185" t="s">
        <v>134</v>
      </c>
      <c r="L9" s="163">
        <f>_xll.qlCalendarAdvance("TARGET",L8,K9,"mf")</f>
        <v>42818</v>
      </c>
      <c r="M9" s="175">
        <v>1.0000371093277156</v>
      </c>
      <c r="N9" s="175">
        <f>_xll.xlShmInterpDisc($E$4,L9)</f>
        <v>1.000036912012219</v>
      </c>
      <c r="O9" s="175">
        <f>_xll.xlShmInterpDisc($B$4,L9)</f>
        <v>1.000036912012219</v>
      </c>
      <c r="P9" s="175">
        <v>1.0000370995139471</v>
      </c>
      <c r="Q9" s="175">
        <f>_xll.xlShmInterpDisc($H$4,L9)</f>
        <v>1.000036905958253</v>
      </c>
      <c r="R9" s="188">
        <f t="shared" si="0"/>
        <v>1.9731549660839676E-3</v>
      </c>
      <c r="S9" s="170">
        <f t="shared" si="1"/>
        <v>1.9731549660839676E-3</v>
      </c>
      <c r="T9" s="174">
        <f t="shared" si="2"/>
        <v>1.9355569413903595E-3</v>
      </c>
    </row>
    <row r="10" spans="2:23" x14ac:dyDescent="0.2">
      <c r="B10" s="162">
        <v>42968</v>
      </c>
      <c r="C10" s="166">
        <v>1.0013683778336722</v>
      </c>
      <c r="E10" s="162">
        <v>42968</v>
      </c>
      <c r="F10" s="166">
        <v>1.0013683778336722</v>
      </c>
      <c r="H10" s="162">
        <v>42968</v>
      </c>
      <c r="I10" s="166">
        <v>1.0013683778336742</v>
      </c>
      <c r="K10" s="185" t="s">
        <v>134</v>
      </c>
      <c r="L10" s="163">
        <f>_xll.qlCalendarAdvance("TARGET",L9,K10,"mf")</f>
        <v>42821</v>
      </c>
      <c r="M10" s="175">
        <v>1.0000649540585955</v>
      </c>
      <c r="N10" s="175">
        <f>_xll.xlShmInterpDisc($E$4,L10)</f>
        <v>1.0000646042141133</v>
      </c>
      <c r="O10" s="175">
        <f>_xll.xlShmInterpDisc($B$4,L10)</f>
        <v>1.0000646042141133</v>
      </c>
      <c r="P10" s="175">
        <v>1.0000649250526501</v>
      </c>
      <c r="Q10" s="175">
        <f>_xll.xlShmInterpDisc($H$4,L10)</f>
        <v>1.0000645863207851</v>
      </c>
      <c r="R10" s="188">
        <f t="shared" si="0"/>
        <v>3.4984448227248777E-3</v>
      </c>
      <c r="S10" s="170">
        <f t="shared" si="1"/>
        <v>3.4984448227248777E-3</v>
      </c>
      <c r="T10" s="174">
        <f t="shared" si="2"/>
        <v>3.3873186500166241E-3</v>
      </c>
    </row>
    <row r="11" spans="2:23" x14ac:dyDescent="0.2">
      <c r="B11" s="162">
        <v>42998</v>
      </c>
      <c r="C11" s="166">
        <v>1.0016083609003492</v>
      </c>
      <c r="E11" s="162">
        <v>42998</v>
      </c>
      <c r="F11" s="166">
        <v>1.0016083609003492</v>
      </c>
      <c r="H11" s="162">
        <v>42998</v>
      </c>
      <c r="I11" s="166">
        <v>1.0016083609002966</v>
      </c>
      <c r="K11" s="185" t="s">
        <v>134</v>
      </c>
      <c r="L11" s="163">
        <f>_xll.qlCalendarAdvance("TARGET",L10,K11,"mf")</f>
        <v>42822</v>
      </c>
      <c r="M11" s="175">
        <v>1.0000742376668168</v>
      </c>
      <c r="N11" s="175">
        <f>_xll.xlShmInterpDisc($E$4,L11)</f>
        <v>1.0000738362652559</v>
      </c>
      <c r="O11" s="175">
        <f>_xll.xlShmInterpDisc($B$4,L11)</f>
        <v>1.0000738362652559</v>
      </c>
      <c r="P11" s="175">
        <v>1.0000742004042682</v>
      </c>
      <c r="Q11" s="175">
        <f>_xll.xlShmInterpDisc($H$4,L11)</f>
        <v>1.0000738132785558</v>
      </c>
      <c r="R11" s="188">
        <f t="shared" si="0"/>
        <v>4.014015608788668E-3</v>
      </c>
      <c r="S11" s="170">
        <f t="shared" si="1"/>
        <v>4.014015608788668E-3</v>
      </c>
      <c r="T11" s="174">
        <f t="shared" si="2"/>
        <v>3.8712571237553561E-3</v>
      </c>
    </row>
    <row r="12" spans="2:23" x14ac:dyDescent="0.2">
      <c r="B12" s="162">
        <v>43028</v>
      </c>
      <c r="C12" s="166">
        <v>1.0018357157899709</v>
      </c>
      <c r="E12" s="162">
        <v>43028</v>
      </c>
      <c r="F12" s="166">
        <v>1.0018357157899709</v>
      </c>
      <c r="H12" s="162">
        <v>43028</v>
      </c>
      <c r="I12" s="166">
        <v>1.0018357157899707</v>
      </c>
      <c r="K12" s="185" t="s">
        <v>134</v>
      </c>
      <c r="L12" s="163">
        <f>_xll.qlCalendarAdvance("TARGET",L11,K12,"mf")</f>
        <v>42823</v>
      </c>
      <c r="M12" s="175">
        <v>1.0000835221089681</v>
      </c>
      <c r="N12" s="175">
        <f>_xll.xlShmInterpDisc($E$4,L12)</f>
        <v>1.0000830688628997</v>
      </c>
      <c r="O12" s="175">
        <f>_xll.xlShmInterpDisc($B$4,L12)</f>
        <v>1.0000830688628997</v>
      </c>
      <c r="P12" s="175">
        <v>1.0000834758419128</v>
      </c>
      <c r="Q12" s="175">
        <f>_xll.xlShmInterpDisc($H$4,L12)</f>
        <v>1.0000830403214576</v>
      </c>
      <c r="R12" s="188">
        <f t="shared" si="0"/>
        <v>4.5324606845476012E-3</v>
      </c>
      <c r="S12" s="170">
        <f t="shared" si="1"/>
        <v>4.5324606845476012E-3</v>
      </c>
      <c r="T12" s="174">
        <f t="shared" si="2"/>
        <v>4.3552045525530048E-3</v>
      </c>
    </row>
    <row r="13" spans="2:23" x14ac:dyDescent="0.2">
      <c r="B13" s="162">
        <v>43059</v>
      </c>
      <c r="C13" s="166">
        <v>1.0020604589679156</v>
      </c>
      <c r="E13" s="162">
        <v>43059</v>
      </c>
      <c r="F13" s="166">
        <v>1.0020604589679156</v>
      </c>
      <c r="H13" s="162">
        <v>43059</v>
      </c>
      <c r="I13" s="166">
        <v>1.0020604589679203</v>
      </c>
      <c r="K13" s="185" t="s">
        <v>134</v>
      </c>
      <c r="L13" s="163">
        <f>_xll.qlCalendarAdvance("TARGET",L12,K13,"mf")</f>
        <v>42824</v>
      </c>
      <c r="M13" s="175">
        <v>1.000092807252656</v>
      </c>
      <c r="N13" s="175">
        <f>_xll.xlShmInterpDisc($E$4,L13)</f>
        <v>1.0000923019253731</v>
      </c>
      <c r="O13" s="175">
        <f>_xll.xlShmInterpDisc($B$4,L13)</f>
        <v>1.0000923019253731</v>
      </c>
      <c r="P13" s="175">
        <v>1.0000927513655848</v>
      </c>
      <c r="Q13" s="175">
        <f>_xll.xlShmInterpDisc($H$4,L13)</f>
        <v>1.0000922674494914</v>
      </c>
      <c r="R13" s="188">
        <f t="shared" si="0"/>
        <v>5.0532728290697548E-3</v>
      </c>
      <c r="S13" s="170">
        <f t="shared" si="1"/>
        <v>5.0532728290697548E-3</v>
      </c>
      <c r="T13" s="174">
        <f t="shared" si="2"/>
        <v>4.839160934189124E-3</v>
      </c>
    </row>
    <row r="14" spans="2:23" x14ac:dyDescent="0.2">
      <c r="B14" s="162">
        <v>43089</v>
      </c>
      <c r="C14" s="166">
        <v>1.002264537925007</v>
      </c>
      <c r="E14" s="162">
        <v>43089</v>
      </c>
      <c r="F14" s="166">
        <v>1.002264537925007</v>
      </c>
      <c r="H14" s="162">
        <v>43089</v>
      </c>
      <c r="I14" s="166">
        <v>1.0022645379249546</v>
      </c>
      <c r="K14" s="185" t="s">
        <v>134</v>
      </c>
      <c r="L14" s="163">
        <f>_xll.qlCalendarAdvance("TARGET",L13,K14,"mf")</f>
        <v>42825</v>
      </c>
      <c r="M14" s="175">
        <v>1.0001020929499032</v>
      </c>
      <c r="N14" s="175">
        <f>_xll.xlShmInterpDisc($E$4,L14)</f>
        <v>1.0001015353613916</v>
      </c>
      <c r="O14" s="175">
        <f>_xll.xlShmInterpDisc($B$4,L14)</f>
        <v>1.0001015353613916</v>
      </c>
      <c r="P14" s="175">
        <v>1.0001020269752849</v>
      </c>
      <c r="Q14" s="175">
        <f>_xll.xlShmInterpDisc($H$4,L14)</f>
        <v>1.0001014946626583</v>
      </c>
      <c r="R14" s="188">
        <f t="shared" si="0"/>
        <v>5.5758851158493883E-3</v>
      </c>
      <c r="S14" s="170">
        <f t="shared" si="1"/>
        <v>5.5758851158493883E-3</v>
      </c>
      <c r="T14" s="174">
        <f t="shared" si="2"/>
        <v>5.3231262664432677E-3</v>
      </c>
    </row>
    <row r="15" spans="2:23" x14ac:dyDescent="0.2">
      <c r="B15" s="162">
        <v>43122</v>
      </c>
      <c r="C15" s="166">
        <v>1.0024770226186017</v>
      </c>
      <c r="E15" s="162">
        <v>43122</v>
      </c>
      <c r="F15" s="166">
        <v>1.0024770226186017</v>
      </c>
      <c r="H15" s="162">
        <v>43122</v>
      </c>
      <c r="I15" s="166">
        <v>1.0024770226186015</v>
      </c>
      <c r="K15" s="185" t="s">
        <v>134</v>
      </c>
      <c r="L15" s="163">
        <f>_xll.qlCalendarAdvance("TARGET",L14,K15,"mf")</f>
        <v>42828</v>
      </c>
      <c r="M15" s="175">
        <v>1.0001284514545377</v>
      </c>
      <c r="N15" s="175">
        <f>_xll.xlShmInterpDisc($E$4,L15)</f>
        <v>1.0001292368536661</v>
      </c>
      <c r="O15" s="175">
        <f>_xll.xlShmInterpDisc($B$4,L15)</f>
        <v>1.0001292368536661</v>
      </c>
      <c r="P15" s="175">
        <v>1.0001283541257808</v>
      </c>
      <c r="Q15" s="175">
        <f>_xll.xlShmInterpDisc($H$4,L15)</f>
        <v>1.0001291768129632</v>
      </c>
      <c r="R15" s="188">
        <f t="shared" si="0"/>
        <v>-7.8539912840014381E-3</v>
      </c>
      <c r="S15" s="170">
        <f t="shared" si="1"/>
        <v>-7.8539912840014381E-3</v>
      </c>
      <c r="T15" s="174">
        <f t="shared" si="2"/>
        <v>-8.2268718237799021E-3</v>
      </c>
    </row>
    <row r="16" spans="2:23" x14ac:dyDescent="0.2">
      <c r="B16" s="162">
        <v>43151</v>
      </c>
      <c r="C16" s="166">
        <v>1.0026574857975199</v>
      </c>
      <c r="E16" s="162">
        <v>43151</v>
      </c>
      <c r="F16" s="166">
        <v>1.0026574857975199</v>
      </c>
      <c r="H16" s="162">
        <v>43151</v>
      </c>
      <c r="I16" s="166">
        <v>1.0026574857975241</v>
      </c>
      <c r="K16" s="185" t="s">
        <v>134</v>
      </c>
      <c r="L16" s="163">
        <f>_xll.qlCalendarAdvance("TARGET",L15,K16,"mf")</f>
        <v>42829</v>
      </c>
      <c r="M16" s="175">
        <v>1.0001377375606302</v>
      </c>
      <c r="N16" s="175">
        <f>_xll.xlShmInterpDisc($E$4,L16)</f>
        <v>1.0001384706787417</v>
      </c>
      <c r="O16" s="175">
        <f>_xll.xlShmInterpDisc($B$4,L16)</f>
        <v>1.0001384706787417</v>
      </c>
      <c r="P16" s="175">
        <v>1.0001376300656877</v>
      </c>
      <c r="Q16" s="175">
        <f>_xll.xlShmInterpDisc($H$4,L16)</f>
        <v>1.000138404366669</v>
      </c>
      <c r="R16" s="188">
        <f t="shared" si="0"/>
        <v>-7.3311811155107875E-3</v>
      </c>
      <c r="S16" s="170">
        <f t="shared" si="1"/>
        <v>-7.3311811155107875E-3</v>
      </c>
      <c r="T16" s="174">
        <f t="shared" si="2"/>
        <v>-7.7430098133213221E-3</v>
      </c>
    </row>
    <row r="17" spans="2:20" x14ac:dyDescent="0.2">
      <c r="B17" s="162">
        <v>43179</v>
      </c>
      <c r="C17" s="166">
        <v>1.0028185951988544</v>
      </c>
      <c r="E17" s="162">
        <v>43179</v>
      </c>
      <c r="F17" s="166">
        <v>1.0028185951988544</v>
      </c>
      <c r="H17" s="162">
        <v>43179</v>
      </c>
      <c r="I17" s="166">
        <v>1.002818595198802</v>
      </c>
      <c r="K17" s="185" t="s">
        <v>134</v>
      </c>
      <c r="L17" s="163">
        <f>_xll.qlCalendarAdvance("TARGET",L16,K17,"mf")</f>
        <v>42830</v>
      </c>
      <c r="M17" s="175">
        <v>1.0001470232466221</v>
      </c>
      <c r="N17" s="175">
        <f>_xll.xlShmInterpDisc($E$4,L17)</f>
        <v>1.0001477042767275</v>
      </c>
      <c r="O17" s="175">
        <f>_xll.xlShmInterpDisc($B$4,L17)</f>
        <v>1.0001477042767275</v>
      </c>
      <c r="P17" s="175">
        <v>1.0001469060916266</v>
      </c>
      <c r="Q17" s="175">
        <f>_xll.xlShmInterpDisc($H$4,L17)</f>
        <v>1.0001476320055116</v>
      </c>
      <c r="R17" s="188">
        <f t="shared" si="0"/>
        <v>-6.8103010542053255E-3</v>
      </c>
      <c r="S17" s="170">
        <f t="shared" si="1"/>
        <v>-6.8103010542053255E-3</v>
      </c>
      <c r="T17" s="174">
        <f t="shared" si="2"/>
        <v>-7.2591388500242715E-3</v>
      </c>
    </row>
    <row r="18" spans="2:20" x14ac:dyDescent="0.2">
      <c r="B18" s="162">
        <v>43210</v>
      </c>
      <c r="C18" s="166">
        <v>1.0029792005279341</v>
      </c>
      <c r="E18" s="162">
        <v>43210</v>
      </c>
      <c r="F18" s="166">
        <v>1.0029792005279341</v>
      </c>
      <c r="H18" s="162">
        <v>43210</v>
      </c>
      <c r="I18" s="166">
        <v>1.0029792005280991</v>
      </c>
      <c r="K18" s="185" t="s">
        <v>134</v>
      </c>
      <c r="L18" s="163">
        <f>_xll.qlCalendarAdvance("TARGET",L17,K18,"mf")</f>
        <v>42831</v>
      </c>
      <c r="M18" s="175">
        <v>1.000156308271021</v>
      </c>
      <c r="N18" s="175">
        <f>_xll.xlShmInterpDisc($E$4,L18)</f>
        <v>1.0001569374986508</v>
      </c>
      <c r="O18" s="175">
        <f>_xll.xlShmInterpDisc($B$4,L18)</f>
        <v>1.0001569374986508</v>
      </c>
      <c r="P18" s="175">
        <v>1.0001561822035985</v>
      </c>
      <c r="Q18" s="175">
        <f>_xll.xlShmInterpDisc($H$4,L18)</f>
        <v>1.0001568597294919</v>
      </c>
      <c r="R18" s="188">
        <f t="shared" si="0"/>
        <v>-6.2922762977812852E-3</v>
      </c>
      <c r="S18" s="170">
        <f t="shared" si="1"/>
        <v>-6.2922762977812852E-3</v>
      </c>
      <c r="T18" s="174">
        <f t="shared" si="2"/>
        <v>-6.7752589338887503E-3</v>
      </c>
    </row>
    <row r="19" spans="2:20" x14ac:dyDescent="0.2">
      <c r="B19" s="162">
        <v>43241</v>
      </c>
      <c r="C19" s="166">
        <v>1.0031314654149377</v>
      </c>
      <c r="E19" s="162">
        <v>43241</v>
      </c>
      <c r="F19" s="166">
        <v>1.0031314654149377</v>
      </c>
      <c r="H19" s="162">
        <v>43241</v>
      </c>
      <c r="I19" s="166">
        <v>1.0031314654149412</v>
      </c>
      <c r="K19" s="185" t="s">
        <v>134</v>
      </c>
      <c r="L19" s="163">
        <f>_xll.qlCalendarAdvance("TARGET",L18,K19,"mf")</f>
        <v>42832</v>
      </c>
      <c r="M19" s="175">
        <v>1.0001655923767472</v>
      </c>
      <c r="N19" s="175">
        <f>_xll.xlShmInterpDisc($E$4,L19)</f>
        <v>1.000166170185923</v>
      </c>
      <c r="O19" s="175">
        <f>_xll.xlShmInterpDisc($B$4,L19)</f>
        <v>1.000166170185923</v>
      </c>
      <c r="P19" s="175">
        <v>1.0001654584016038</v>
      </c>
      <c r="Q19" s="175">
        <f>_xll.xlShmInterpDisc($H$4,L19)</f>
        <v>1.0001660875386102</v>
      </c>
      <c r="R19" s="188">
        <f t="shared" si="0"/>
        <v>-5.7780917583905023E-3</v>
      </c>
      <c r="S19" s="170">
        <f t="shared" si="1"/>
        <v>-5.7780917583905023E-3</v>
      </c>
      <c r="T19" s="174">
        <f t="shared" si="2"/>
        <v>-6.2913700649147586E-3</v>
      </c>
    </row>
    <row r="20" spans="2:20" x14ac:dyDescent="0.2">
      <c r="B20" s="162">
        <v>43271</v>
      </c>
      <c r="C20" s="166">
        <v>1.003267278620682</v>
      </c>
      <c r="E20" s="162">
        <v>43271</v>
      </c>
      <c r="F20" s="166">
        <v>1.003267278620682</v>
      </c>
      <c r="H20" s="162">
        <v>43271</v>
      </c>
      <c r="I20" s="166">
        <v>1.0032672786206296</v>
      </c>
      <c r="K20" s="185" t="s">
        <v>134</v>
      </c>
      <c r="L20" s="163">
        <f>_xll.qlCalendarAdvance("TARGET",L19,K20,"mf")</f>
        <v>42835</v>
      </c>
      <c r="M20" s="175">
        <v>1.0001934363772429</v>
      </c>
      <c r="N20" s="175">
        <f>_xll.xlShmInterpDisc($E$4,L20)</f>
        <v>1.0001938633096932</v>
      </c>
      <c r="O20" s="175">
        <f>_xll.xlShmInterpDisc($B$4,L20)</f>
        <v>1.0001938633096932</v>
      </c>
      <c r="P20" s="175">
        <v>1.0001932875118293</v>
      </c>
      <c r="Q20" s="175">
        <f>_xll.xlShmInterpDisc($H$4,L20)</f>
        <v>1.0001937714768034</v>
      </c>
      <c r="R20" s="188">
        <f t="shared" si="0"/>
        <v>-4.2693245028146976E-3</v>
      </c>
      <c r="S20" s="170">
        <f t="shared" si="1"/>
        <v>-4.2693245028146976E-3</v>
      </c>
      <c r="T20" s="174">
        <f t="shared" si="2"/>
        <v>-4.8396497409619599E-3</v>
      </c>
    </row>
    <row r="21" spans="2:20" x14ac:dyDescent="0.2">
      <c r="B21" s="162">
        <v>43363</v>
      </c>
      <c r="C21" s="166">
        <v>1.0035968486747116</v>
      </c>
      <c r="E21" s="162">
        <v>43363</v>
      </c>
      <c r="F21" s="166">
        <v>1.0035968486747116</v>
      </c>
      <c r="H21" s="162">
        <v>43363</v>
      </c>
      <c r="I21" s="166">
        <v>1.0035968486746591</v>
      </c>
      <c r="K21" s="185" t="s">
        <v>134</v>
      </c>
      <c r="L21" s="163">
        <f>_xll.qlCalendarAdvance("TARGET",L20,K21,"mf")</f>
        <v>42836</v>
      </c>
      <c r="M21" s="175">
        <v>1.0002027139256806</v>
      </c>
      <c r="N21" s="175">
        <f>_xll.xlShmInterpDisc($E$4,L21)</f>
        <v>1.0002030920801337</v>
      </c>
      <c r="O21" s="175">
        <f>_xll.xlShmInterpDisc($B$4,L21)</f>
        <v>1.0002030920801337</v>
      </c>
      <c r="P21" s="175">
        <v>1.0002025640539771</v>
      </c>
      <c r="Q21" s="175">
        <f>_xll.xlShmInterpDisc($H$4,L21)</f>
        <v>1.000202999626483</v>
      </c>
      <c r="R21" s="188">
        <f t="shared" si="0"/>
        <v>-3.7815445308453377E-3</v>
      </c>
      <c r="S21" s="170">
        <f t="shared" si="1"/>
        <v>-3.7815445308453377E-3</v>
      </c>
      <c r="T21" s="174">
        <f t="shared" si="2"/>
        <v>-4.3557250584136398E-3</v>
      </c>
    </row>
    <row r="22" spans="2:20" x14ac:dyDescent="0.2">
      <c r="B22" s="162">
        <v>43453</v>
      </c>
      <c r="C22" s="166">
        <v>1.0037937855696273</v>
      </c>
      <c r="E22" s="162">
        <v>43453</v>
      </c>
      <c r="F22" s="166">
        <v>1.0037937855696273</v>
      </c>
      <c r="H22" s="162">
        <v>43453</v>
      </c>
      <c r="I22" s="166">
        <v>1.0037937855691936</v>
      </c>
      <c r="K22" s="185" t="s">
        <v>134</v>
      </c>
      <c r="L22" s="163">
        <f>_xll.qlCalendarAdvance("TARGET",L21,K22,"mf")</f>
        <v>42837</v>
      </c>
      <c r="M22" s="175">
        <v>1.0002119890361929</v>
      </c>
      <c r="N22" s="175">
        <f>_xll.xlShmInterpDisc($E$4,L22)</f>
        <v>1.0002123193787211</v>
      </c>
      <c r="O22" s="175">
        <f>_xll.xlShmInterpDisc($B$4,L22)</f>
        <v>1.0002123193787211</v>
      </c>
      <c r="P22" s="175">
        <v>1.0002118406821623</v>
      </c>
      <c r="Q22" s="175">
        <f>_xll.xlShmInterpDisc($H$4,L22)</f>
        <v>1.0002122278613048</v>
      </c>
      <c r="R22" s="188">
        <f t="shared" si="0"/>
        <v>-3.3034252822083943E-3</v>
      </c>
      <c r="S22" s="170">
        <f t="shared" si="1"/>
        <v>-3.3034252822083943E-3</v>
      </c>
      <c r="T22" s="174">
        <f t="shared" si="2"/>
        <v>-3.8717914252472951E-3</v>
      </c>
    </row>
    <row r="23" spans="2:20" x14ac:dyDescent="0.2">
      <c r="B23" s="162">
        <v>43543</v>
      </c>
      <c r="C23" s="166">
        <v>1.0038678208211442</v>
      </c>
      <c r="E23" s="162">
        <v>43543</v>
      </c>
      <c r="F23" s="166">
        <v>1.0038678208211442</v>
      </c>
      <c r="H23" s="162">
        <v>43543</v>
      </c>
      <c r="I23" s="166">
        <v>1.0038678208207088</v>
      </c>
      <c r="K23" s="185" t="s">
        <v>134</v>
      </c>
      <c r="L23" s="163">
        <f>_xll.qlCalendarAdvance("TARGET",L22,K23,"mf")</f>
        <v>42838</v>
      </c>
      <c r="M23" s="175">
        <v>1.000221261358154</v>
      </c>
      <c r="N23" s="175">
        <f>_xll.xlShmInterpDisc($E$4,L23)</f>
        <v>1.0002215449891594</v>
      </c>
      <c r="O23" s="175">
        <f>_xll.xlShmInterpDisc($B$4,L23)</f>
        <v>1.0002215449891594</v>
      </c>
      <c r="P23" s="175">
        <v>1.0002211173963862</v>
      </c>
      <c r="Q23" s="175">
        <f>_xll.xlShmInterpDisc($H$4,L23)</f>
        <v>1.0002214561812697</v>
      </c>
      <c r="R23" s="188">
        <f t="shared" si="0"/>
        <v>-2.836310053488944E-3</v>
      </c>
      <c r="S23" s="170">
        <f t="shared" si="1"/>
        <v>-2.836310053488944E-3</v>
      </c>
      <c r="T23" s="174">
        <f t="shared" si="2"/>
        <v>-3.3878488348015878E-3</v>
      </c>
    </row>
    <row r="24" spans="2:20" x14ac:dyDescent="0.2">
      <c r="B24" s="162">
        <v>43636</v>
      </c>
      <c r="C24" s="166">
        <v>1.0038166653528133</v>
      </c>
      <c r="E24" s="162">
        <v>43636</v>
      </c>
      <c r="F24" s="166">
        <v>1.0038166653528133</v>
      </c>
      <c r="H24" s="162">
        <v>43636</v>
      </c>
      <c r="I24" s="166">
        <v>1.0038166653542377</v>
      </c>
      <c r="K24" s="185" t="s">
        <v>134</v>
      </c>
      <c r="L24" s="163">
        <f>_xll.qlCalendarAdvance("TARGET",L23,K24,"mf")</f>
        <v>42843</v>
      </c>
      <c r="M24" s="175">
        <v>1.0002675677762132</v>
      </c>
      <c r="N24" s="175">
        <f>_xll.xlShmInterpDisc($E$4,L24)</f>
        <v>1.0002676394754095</v>
      </c>
      <c r="O24" s="175">
        <f>_xll.xlShmInterpDisc($B$4,L24)</f>
        <v>1.0002676394754095</v>
      </c>
      <c r="P24" s="175">
        <v>1.0002675022581091</v>
      </c>
      <c r="Q24" s="175">
        <f>_xll.xlShmInterpDisc($H$4,L24)</f>
        <v>1.0002675990582672</v>
      </c>
      <c r="R24" s="188">
        <f t="shared" si="0"/>
        <v>-7.1699196357855044E-4</v>
      </c>
      <c r="S24" s="170">
        <f t="shared" si="1"/>
        <v>-7.1699196357855044E-4</v>
      </c>
      <c r="T24" s="174">
        <f t="shared" si="2"/>
        <v>-9.6800158111420842E-4</v>
      </c>
    </row>
    <row r="25" spans="2:20" x14ac:dyDescent="0.2">
      <c r="B25" s="162">
        <v>43727</v>
      </c>
      <c r="C25" s="166">
        <v>1.0036281590958958</v>
      </c>
      <c r="E25" s="162">
        <v>43727</v>
      </c>
      <c r="F25" s="166">
        <v>1.0036281590958958</v>
      </c>
      <c r="H25" s="162">
        <v>43727</v>
      </c>
      <c r="I25" s="166">
        <v>1.0036281590982881</v>
      </c>
      <c r="K25" s="185" t="s">
        <v>134</v>
      </c>
      <c r="L25" s="163">
        <f>_xll.qlCalendarAdvance("TARGET",L24,K25,"mf")</f>
        <v>42844</v>
      </c>
      <c r="M25" s="175">
        <v>1.0002768151304469</v>
      </c>
      <c r="N25" s="175">
        <f>_xll.xlShmInterpDisc($E$4,L25)</f>
        <v>1.0002768498760426</v>
      </c>
      <c r="O25" s="175">
        <f>_xll.xlShmInterpDisc($B$4,L25)</f>
        <v>1.0002768498760426</v>
      </c>
      <c r="P25" s="175">
        <v>1.0002767794885798</v>
      </c>
      <c r="Q25" s="175">
        <f>_xll.xlShmInterpDisc($H$4,L25)</f>
        <v>1.0002768278891068</v>
      </c>
      <c r="R25" s="188">
        <f t="shared" si="0"/>
        <v>-3.474559573390934E-4</v>
      </c>
      <c r="S25" s="170">
        <f t="shared" si="1"/>
        <v>-3.474559573390934E-4</v>
      </c>
      <c r="T25" s="174">
        <f t="shared" si="2"/>
        <v>-4.8400526919678555E-4</v>
      </c>
    </row>
    <row r="26" spans="2:20" x14ac:dyDescent="0.2">
      <c r="B26" s="162">
        <v>43817</v>
      </c>
      <c r="C26" s="166">
        <v>1.0032911494541521</v>
      </c>
      <c r="E26" s="162">
        <v>43817</v>
      </c>
      <c r="F26" s="166">
        <v>1.0032911494541521</v>
      </c>
      <c r="H26" s="162">
        <v>43817</v>
      </c>
      <c r="I26" s="166">
        <v>1.0032911494585859</v>
      </c>
      <c r="K26" s="185" t="s">
        <v>134</v>
      </c>
      <c r="L26" s="163">
        <f>_xll.qlCalendarAdvance("TARGET",L25,K26,"mf")</f>
        <v>42845</v>
      </c>
      <c r="M26" s="175">
        <v>1.0002860568050949</v>
      </c>
      <c r="N26" s="175">
        <f>_xll.xlShmInterpDisc($E$4,L26)</f>
        <v>1.0002860568050949</v>
      </c>
      <c r="O26" s="175">
        <f>_xll.xlShmInterpDisc($B$4,L26)</f>
        <v>1.0002860568050949</v>
      </c>
      <c r="P26" s="175">
        <v>1.0002860568050949</v>
      </c>
      <c r="Q26" s="175">
        <f>_xll.xlShmInterpDisc($H$4,L26)</f>
        <v>1.0002860568050949</v>
      </c>
      <c r="R26" s="188">
        <f t="shared" si="0"/>
        <v>0</v>
      </c>
      <c r="S26" s="170">
        <f t="shared" si="1"/>
        <v>0</v>
      </c>
      <c r="T26" s="174">
        <f t="shared" si="2"/>
        <v>0</v>
      </c>
    </row>
    <row r="27" spans="2:20" x14ac:dyDescent="0.2">
      <c r="B27" s="162">
        <v>43910</v>
      </c>
      <c r="C27" s="166">
        <v>1.0027399693379493</v>
      </c>
      <c r="E27" s="162">
        <v>43910</v>
      </c>
      <c r="F27" s="166">
        <v>1.0027399693379493</v>
      </c>
      <c r="H27" s="162">
        <v>43910</v>
      </c>
      <c r="I27" s="166">
        <v>1.0027399693377954</v>
      </c>
      <c r="K27" s="185" t="s">
        <v>134</v>
      </c>
      <c r="L27" s="163">
        <f>_xll.qlCalendarAdvance("TARGET",L26,K27,"mf")</f>
        <v>42846</v>
      </c>
      <c r="M27" s="175">
        <v>1.0002952923706476</v>
      </c>
      <c r="N27" s="175">
        <f>_xll.xlShmInterpDisc($E$4,L27)</f>
        <v>1.0002952599931665</v>
      </c>
      <c r="O27" s="175">
        <f>_xll.xlShmInterpDisc($B$4,L27)</f>
        <v>1.0002952599931665</v>
      </c>
      <c r="P27" s="175">
        <v>1.0002953298440334</v>
      </c>
      <c r="Q27" s="175">
        <f>_xll.xlShmInterpDisc($H$4,L27)</f>
        <v>1.000295283109937</v>
      </c>
      <c r="R27" s="188">
        <f t="shared" si="0"/>
        <v>3.2377481140599684E-4</v>
      </c>
      <c r="S27" s="170">
        <f t="shared" si="1"/>
        <v>3.2377481140599684E-4</v>
      </c>
      <c r="T27" s="174">
        <f t="shared" si="2"/>
        <v>4.673409637057091E-4</v>
      </c>
    </row>
    <row r="28" spans="2:20" x14ac:dyDescent="0.2">
      <c r="B28" s="162">
        <v>44277</v>
      </c>
      <c r="C28" s="166">
        <v>0.99920468737106294</v>
      </c>
      <c r="E28" s="162">
        <v>44277</v>
      </c>
      <c r="F28" s="166">
        <v>0.99920468737106294</v>
      </c>
      <c r="H28" s="162">
        <v>44277</v>
      </c>
      <c r="I28" s="166">
        <v>0.99920468737203716</v>
      </c>
      <c r="K28" s="185" t="s">
        <v>134</v>
      </c>
      <c r="L28" s="163">
        <f>_xll.qlCalendarAdvance("TARGET",L27,K28,"mf")</f>
        <v>42849</v>
      </c>
      <c r="M28" s="175">
        <v>1.0003229601779347</v>
      </c>
      <c r="N28" s="175">
        <f>_xll.xlShmInterpDisc($E$4,L28)</f>
        <v>1.0003228454663058</v>
      </c>
      <c r="O28" s="175">
        <f>_xll.xlShmInterpDisc($B$4,L28)</f>
        <v>1.0003228454663058</v>
      </c>
      <c r="P28" s="175">
        <v>1.0003230939316021</v>
      </c>
      <c r="Q28" s="175">
        <f>_xll.xlShmInterpDisc($H$4,L28)</f>
        <v>1.0003229279769319</v>
      </c>
      <c r="R28" s="188">
        <f t="shared" si="0"/>
        <v>1.1471162886245168E-3</v>
      </c>
      <c r="S28" s="170">
        <f t="shared" si="1"/>
        <v>1.1471162886245168E-3</v>
      </c>
      <c r="T28" s="174">
        <f t="shared" si="2"/>
        <v>1.6595467022817445E-3</v>
      </c>
    </row>
    <row r="29" spans="2:20" x14ac:dyDescent="0.2">
      <c r="B29" s="162">
        <v>44641</v>
      </c>
      <c r="C29" s="166">
        <v>0.99281364675088235</v>
      </c>
      <c r="E29" s="162">
        <v>44641</v>
      </c>
      <c r="F29" s="166">
        <v>0.99281364675088235</v>
      </c>
      <c r="H29" s="162">
        <v>44641</v>
      </c>
      <c r="I29" s="166">
        <v>0.99281364674146888</v>
      </c>
      <c r="K29" s="185" t="s">
        <v>134</v>
      </c>
      <c r="L29" s="163">
        <f>_xll.qlCalendarAdvance("TARGET",L28,K29,"mf")</f>
        <v>42850</v>
      </c>
      <c r="M29" s="175">
        <v>1.0003321692524605</v>
      </c>
      <c r="N29" s="175">
        <f>_xll.xlShmInterpDisc($E$4,L29)</f>
        <v>1.0003320321314011</v>
      </c>
      <c r="O29" s="175">
        <f>_xll.xlShmInterpDisc($B$4,L29)</f>
        <v>1.0003320321314011</v>
      </c>
      <c r="P29" s="175">
        <v>1.000332329158784</v>
      </c>
      <c r="Q29" s="175">
        <f>_xll.xlShmInterpDisc($H$4,L29)</f>
        <v>1.0003321307752049</v>
      </c>
      <c r="R29" s="188">
        <f t="shared" si="0"/>
        <v>1.3712105939589492E-3</v>
      </c>
      <c r="S29" s="170">
        <f t="shared" si="1"/>
        <v>1.3712105939589492E-3</v>
      </c>
      <c r="T29" s="174">
        <f t="shared" si="2"/>
        <v>1.9838357911972082E-3</v>
      </c>
    </row>
    <row r="30" spans="2:20" x14ac:dyDescent="0.2">
      <c r="B30" s="162">
        <v>45005</v>
      </c>
      <c r="C30" s="166">
        <v>0.98370032326572132</v>
      </c>
      <c r="E30" s="162">
        <v>45005</v>
      </c>
      <c r="F30" s="166">
        <v>0.98370032326572132</v>
      </c>
      <c r="H30" s="162">
        <v>45005</v>
      </c>
      <c r="I30" s="166">
        <v>0.98370032326551482</v>
      </c>
      <c r="K30" s="185" t="s">
        <v>134</v>
      </c>
      <c r="L30" s="163">
        <f>_xll.qlCalendarAdvance("TARGET",L29,K30,"mf")</f>
        <v>42851</v>
      </c>
      <c r="M30" s="175">
        <v>1.0003413713277109</v>
      </c>
      <c r="N30" s="175">
        <f>_xll.xlShmInterpDisc($E$4,L30)</f>
        <v>1.0003412143397576</v>
      </c>
      <c r="O30" s="175">
        <f>_xll.xlShmInterpDisc($B$4,L30)</f>
        <v>1.0003412143397576</v>
      </c>
      <c r="P30" s="175">
        <v>1.0003415542090006</v>
      </c>
      <c r="Q30" s="175">
        <f>_xll.xlShmInterpDisc($H$4,L30)</f>
        <v>1.0003413271564696</v>
      </c>
      <c r="R30" s="188">
        <f t="shared" si="0"/>
        <v>1.5698795330365556E-3</v>
      </c>
      <c r="S30" s="170">
        <f t="shared" si="1"/>
        <v>1.5698795330365556E-3</v>
      </c>
      <c r="T30" s="174">
        <f t="shared" si="2"/>
        <v>2.2705253099886136E-3</v>
      </c>
    </row>
    <row r="31" spans="2:20" x14ac:dyDescent="0.2">
      <c r="B31" s="162">
        <v>45371</v>
      </c>
      <c r="C31" s="166">
        <v>0.97209917462081497</v>
      </c>
      <c r="E31" s="162">
        <v>45371</v>
      </c>
      <c r="F31" s="166">
        <v>0.97209917462081497</v>
      </c>
      <c r="H31" s="162">
        <v>45371</v>
      </c>
      <c r="I31" s="166">
        <v>0.9720991746219424</v>
      </c>
      <c r="K31" s="185" t="s">
        <v>134</v>
      </c>
      <c r="L31" s="163">
        <f>_xll.qlCalendarAdvance("TARGET",L30,K31,"mf")</f>
        <v>42852</v>
      </c>
      <c r="M31" s="175">
        <v>1.0003505662907324</v>
      </c>
      <c r="N31" s="175">
        <f>_xll.xlShmInterpDisc($E$4,L31)</f>
        <v>1.0003503919775387</v>
      </c>
      <c r="O31" s="175">
        <f>_xll.xlShmInterpDisc($B$4,L31)</f>
        <v>1.0003503919775387</v>
      </c>
      <c r="P31" s="175">
        <v>1.0003507688887801</v>
      </c>
      <c r="Q31" s="175">
        <f>_xll.xlShmInterpDisc($H$4,L31)</f>
        <v>1.0003505169572189</v>
      </c>
      <c r="R31" s="188">
        <f t="shared" si="0"/>
        <v>1.7431319365712739E-3</v>
      </c>
      <c r="S31" s="170">
        <f t="shared" si="1"/>
        <v>1.7431319365712739E-3</v>
      </c>
      <c r="T31" s="174">
        <f t="shared" si="2"/>
        <v>2.5193156116820603E-3</v>
      </c>
    </row>
    <row r="32" spans="2:20" x14ac:dyDescent="0.2">
      <c r="B32" s="162">
        <v>45736</v>
      </c>
      <c r="C32" s="166">
        <v>0.95830806327084639</v>
      </c>
      <c r="E32" s="162">
        <v>45736</v>
      </c>
      <c r="F32" s="166">
        <v>0.95830806327084639</v>
      </c>
      <c r="H32" s="162">
        <v>45736</v>
      </c>
      <c r="I32" s="166">
        <v>0.95830806326813289</v>
      </c>
      <c r="K32" s="185" t="s">
        <v>134</v>
      </c>
      <c r="L32" s="163">
        <f>_xll.qlCalendarAdvance("TARGET",L31,K32,"mf")</f>
        <v>42853</v>
      </c>
      <c r="M32" s="175">
        <v>1.0003597540474001</v>
      </c>
      <c r="N32" s="175">
        <f>_xll.xlShmInterpDisc($E$4,L32)</f>
        <v>1.0003595649391881</v>
      </c>
      <c r="O32" s="175">
        <f>_xll.xlShmInterpDisc($B$4,L32)</f>
        <v>1.0003595649391881</v>
      </c>
      <c r="P32" s="175">
        <v>1.0003599730527237</v>
      </c>
      <c r="Q32" s="175">
        <f>_xll.xlShmInterpDisc($H$4,L32)</f>
        <v>1.0003597000402669</v>
      </c>
      <c r="R32" s="188">
        <f t="shared" si="0"/>
        <v>1.8910821197870575E-3</v>
      </c>
      <c r="S32" s="170">
        <f t="shared" si="1"/>
        <v>1.8910821197870575E-3</v>
      </c>
      <c r="T32" s="174">
        <f t="shared" si="2"/>
        <v>2.7301245686395248E-3</v>
      </c>
    </row>
    <row r="33" spans="2:20" x14ac:dyDescent="0.2">
      <c r="B33" s="162">
        <v>46101</v>
      </c>
      <c r="C33" s="166">
        <v>0.94239111867223202</v>
      </c>
      <c r="E33" s="162">
        <v>46101</v>
      </c>
      <c r="F33" s="166">
        <v>0.94239111867223202</v>
      </c>
      <c r="H33" s="162">
        <v>46101</v>
      </c>
      <c r="I33" s="166">
        <v>0.94239111867169412</v>
      </c>
      <c r="K33" s="185" t="s">
        <v>134</v>
      </c>
      <c r="L33" s="163">
        <f>_xll.qlCalendarAdvance("TARGET",L32,K33,"mf")</f>
        <v>42857</v>
      </c>
      <c r="M33" s="175">
        <v>1.0003964317870866</v>
      </c>
      <c r="N33" s="175">
        <f>_xll.xlShmInterpDisc($E$4,L33)</f>
        <v>1.0003962082032061</v>
      </c>
      <c r="O33" s="175">
        <f>_xll.xlShmInterpDisc($B$4,L33)</f>
        <v>1.0003962082032061</v>
      </c>
      <c r="P33" s="175">
        <v>1.0003966833248639</v>
      </c>
      <c r="Q33" s="175">
        <f>_xll.xlShmInterpDisc($H$4,L33)</f>
        <v>1.0003963633730588</v>
      </c>
      <c r="R33" s="188">
        <f t="shared" si="0"/>
        <v>2.2358388052090561E-3</v>
      </c>
      <c r="S33" s="170">
        <f t="shared" si="1"/>
        <v>2.2358388052090561E-3</v>
      </c>
      <c r="T33" s="174">
        <f t="shared" si="2"/>
        <v>3.1995180505006715E-3</v>
      </c>
    </row>
    <row r="34" spans="2:20" x14ac:dyDescent="0.2">
      <c r="B34" s="162">
        <v>46468</v>
      </c>
      <c r="C34" s="166">
        <v>0.92511635766364475</v>
      </c>
      <c r="E34" s="162">
        <v>46468</v>
      </c>
      <c r="F34" s="166">
        <v>0.92511635766364475</v>
      </c>
      <c r="H34" s="162">
        <v>46468</v>
      </c>
      <c r="I34" s="166">
        <v>0.92511635766541156</v>
      </c>
      <c r="K34" s="185" t="s">
        <v>134</v>
      </c>
      <c r="L34" s="163">
        <f>_xll.qlCalendarAdvance("TARGET",L33,K34,"mf")</f>
        <v>42858</v>
      </c>
      <c r="M34" s="175">
        <v>1.0004055827591751</v>
      </c>
      <c r="N34" s="175">
        <f>_xll.xlShmInterpDisc($E$4,L34)</f>
        <v>1.0004053564907205</v>
      </c>
      <c r="O34" s="175">
        <f>_xll.xlShmInterpDisc($B$4,L34)</f>
        <v>1.0004053564907205</v>
      </c>
      <c r="P34" s="175">
        <v>1.0004058344113742</v>
      </c>
      <c r="Q34" s="175">
        <f>_xll.xlShmInterpDisc($H$4,L34)</f>
        <v>1.0004055117311579</v>
      </c>
      <c r="R34" s="188">
        <f t="shared" si="0"/>
        <v>2.2626845463946665E-3</v>
      </c>
      <c r="S34" s="170">
        <f t="shared" si="1"/>
        <v>2.2626845463946665E-3</v>
      </c>
      <c r="T34" s="174">
        <f t="shared" si="2"/>
        <v>3.2268021632475552E-3</v>
      </c>
    </row>
    <row r="35" spans="2:20" x14ac:dyDescent="0.2">
      <c r="B35" s="162">
        <v>47197</v>
      </c>
      <c r="C35" s="166">
        <v>0.88912731972975045</v>
      </c>
      <c r="E35" s="162">
        <v>47197</v>
      </c>
      <c r="F35" s="166">
        <v>0.88912731972975045</v>
      </c>
      <c r="H35" s="162">
        <v>47197</v>
      </c>
      <c r="I35" s="166">
        <v>0.88912731973008141</v>
      </c>
      <c r="K35" s="185" t="s">
        <v>134</v>
      </c>
      <c r="L35" s="163">
        <f>_xll.qlCalendarAdvance("TARGET",L34,K35,"mf")</f>
        <v>42859</v>
      </c>
      <c r="M35" s="175">
        <v>1.0004147263556105</v>
      </c>
      <c r="N35" s="175">
        <f>_xll.xlShmInterpDisc($E$4,L35)</f>
        <v>1.0004144996426907</v>
      </c>
      <c r="O35" s="175">
        <f>_xll.xlShmInterpDisc($B$4,L35)</f>
        <v>1.0004144996426907</v>
      </c>
      <c r="P35" s="175">
        <v>1.0004149751193223</v>
      </c>
      <c r="Q35" s="175">
        <f>_xll.xlShmInterpDisc($H$4,L35)</f>
        <v>1.0004146531012639</v>
      </c>
      <c r="R35" s="188">
        <f t="shared" si="0"/>
        <v>2.2671291977083285E-3</v>
      </c>
      <c r="S35" s="170">
        <f t="shared" si="1"/>
        <v>2.2671291977083285E-3</v>
      </c>
      <c r="T35" s="174">
        <f t="shared" si="2"/>
        <v>3.2201805844067621E-3</v>
      </c>
    </row>
    <row r="36" spans="2:20" x14ac:dyDescent="0.2">
      <c r="B36" s="162">
        <v>48295</v>
      </c>
      <c r="C36" s="166">
        <v>0.83579220872494742</v>
      </c>
      <c r="E36" s="162">
        <v>48295</v>
      </c>
      <c r="F36" s="166">
        <v>0.83579220872494742</v>
      </c>
      <c r="H36" s="162">
        <v>48295</v>
      </c>
      <c r="I36" s="166">
        <v>0.83579220872505855</v>
      </c>
      <c r="K36" s="185" t="s">
        <v>134</v>
      </c>
      <c r="L36" s="163">
        <f>_xll.qlCalendarAdvance("TARGET",L35,K36,"mf")</f>
        <v>42860</v>
      </c>
      <c r="M36" s="175">
        <v>1.0004238626140922</v>
      </c>
      <c r="N36" s="175">
        <f>_xll.xlShmInterpDisc($E$4,L36)</f>
        <v>1.0004236376115387</v>
      </c>
      <c r="O36" s="175">
        <f>_xll.xlShmInterpDisc($B$4,L36)</f>
        <v>1.0004236376115387</v>
      </c>
      <c r="P36" s="175">
        <v>1.0004241056398846</v>
      </c>
      <c r="Q36" s="175">
        <f>_xll.xlShmInterpDisc($H$4,L36)</f>
        <v>1.0004237875304767</v>
      </c>
      <c r="R36" s="188">
        <f t="shared" si="0"/>
        <v>2.250025534777933E-3</v>
      </c>
      <c r="S36" s="170">
        <f t="shared" si="1"/>
        <v>2.250025534777933E-3</v>
      </c>
      <c r="T36" s="174">
        <f t="shared" si="2"/>
        <v>3.181094079263147E-3</v>
      </c>
    </row>
    <row r="37" spans="2:20" x14ac:dyDescent="0.2">
      <c r="B37" s="162">
        <v>50119</v>
      </c>
      <c r="C37" s="166">
        <v>0.75781348080197097</v>
      </c>
      <c r="E37" s="162">
        <v>50119</v>
      </c>
      <c r="F37" s="166">
        <v>0.75781348080197097</v>
      </c>
      <c r="H37" s="162">
        <v>50119</v>
      </c>
      <c r="I37" s="166">
        <v>0.75781348080678912</v>
      </c>
      <c r="K37" s="185" t="s">
        <v>134</v>
      </c>
      <c r="L37" s="163">
        <f>_xll.qlCalendarAdvance("TARGET",L36,K37,"mf")</f>
        <v>42863</v>
      </c>
      <c r="M37" s="175">
        <v>1.0004512280213516</v>
      </c>
      <c r="N37" s="175">
        <f>_xll.xlShmInterpDisc($E$4,L37)</f>
        <v>1.0004510200678356</v>
      </c>
      <c r="O37" s="175">
        <f>_xll.xlShmInterpDisc($B$4,L37)</f>
        <v>1.0004510200678356</v>
      </c>
      <c r="P37" s="175">
        <v>1.0004514387104015</v>
      </c>
      <c r="Q37" s="175">
        <f>_xll.xlShmInterpDisc($H$4,L37)</f>
        <v>1.0004511500387296</v>
      </c>
      <c r="R37" s="188">
        <f t="shared" si="0"/>
        <v>2.0795351596269995E-3</v>
      </c>
      <c r="S37" s="170">
        <f t="shared" si="1"/>
        <v>2.0795351596269995E-3</v>
      </c>
      <c r="T37" s="174">
        <f t="shared" si="2"/>
        <v>2.8867167189972065E-3</v>
      </c>
    </row>
    <row r="38" spans="2:20" x14ac:dyDescent="0.2">
      <c r="B38" s="162">
        <v>51945</v>
      </c>
      <c r="C38" s="166">
        <v>0.69425689969974236</v>
      </c>
      <c r="E38" s="162">
        <v>51945</v>
      </c>
      <c r="F38" s="166">
        <v>0.69425689969974236</v>
      </c>
      <c r="H38" s="162">
        <v>51945</v>
      </c>
      <c r="I38" s="166">
        <v>0.6942568997047035</v>
      </c>
      <c r="K38" s="185" t="s">
        <v>134</v>
      </c>
      <c r="L38" s="163">
        <f>_xll.qlCalendarAdvance("TARGET",L37,K38,"mf")</f>
        <v>42864</v>
      </c>
      <c r="M38" s="175">
        <v>1.0004603356817396</v>
      </c>
      <c r="N38" s="175">
        <f>_xll.xlShmInterpDisc($E$4,L38)</f>
        <v>1.0004601369941044</v>
      </c>
      <c r="O38" s="175">
        <f>_xll.xlShmInterpDisc($B$4,L38)</f>
        <v>1.0004601369941044</v>
      </c>
      <c r="P38" s="175">
        <v>1.0004605313550397</v>
      </c>
      <c r="Q38" s="175">
        <f>_xll.xlShmInterpDisc($H$4,L38)</f>
        <v>1.0004602577020107</v>
      </c>
      <c r="R38" s="188">
        <f t="shared" si="0"/>
        <v>1.986876352333411E-3</v>
      </c>
      <c r="S38" s="170">
        <f t="shared" si="1"/>
        <v>1.986876352333411E-3</v>
      </c>
      <c r="T38" s="174">
        <f t="shared" si="2"/>
        <v>2.736530289038086E-3</v>
      </c>
    </row>
    <row r="39" spans="2:20" x14ac:dyDescent="0.2">
      <c r="B39" s="162">
        <v>53771</v>
      </c>
      <c r="C39" s="166">
        <v>0.64053947648259857</v>
      </c>
      <c r="E39" s="162">
        <v>53771</v>
      </c>
      <c r="F39" s="166">
        <v>0.64053947648259857</v>
      </c>
      <c r="H39" s="162">
        <v>53771</v>
      </c>
      <c r="I39" s="166">
        <v>0.64053947646886455</v>
      </c>
      <c r="K39" s="185" t="s">
        <v>134</v>
      </c>
      <c r="L39" s="163">
        <f>_xll.qlCalendarAdvance("TARGET",L38,K39,"mf")</f>
        <v>42865</v>
      </c>
      <c r="M39" s="175">
        <v>1.0004694364752225</v>
      </c>
      <c r="N39" s="175">
        <f>_xll.xlShmInterpDisc($E$4,L39)</f>
        <v>1.0004692486236313</v>
      </c>
      <c r="O39" s="175">
        <f>_xll.xlShmInterpDisc($B$4,L39)</f>
        <v>1.0004692486236313</v>
      </c>
      <c r="P39" s="175">
        <v>1.0004696154895831</v>
      </c>
      <c r="Q39" s="175">
        <f>_xll.xlShmInterpDisc($H$4,L39)</f>
        <v>1.0004693590548908</v>
      </c>
      <c r="R39" s="188">
        <f t="shared" si="0"/>
        <v>1.8785159117129524E-3</v>
      </c>
      <c r="S39" s="170">
        <f t="shared" si="1"/>
        <v>1.8785159117129524E-3</v>
      </c>
      <c r="T39" s="174">
        <f t="shared" si="2"/>
        <v>2.5643469236946714E-3</v>
      </c>
    </row>
    <row r="40" spans="2:20" x14ac:dyDescent="0.2">
      <c r="B40" s="162">
        <v>57424</v>
      </c>
      <c r="C40" s="166">
        <v>0.55185257275642841</v>
      </c>
      <c r="E40" s="162">
        <v>57424</v>
      </c>
      <c r="F40" s="166">
        <v>0.55185257275642841</v>
      </c>
      <c r="H40" s="162">
        <v>57424</v>
      </c>
      <c r="I40" s="166">
        <v>0.55185257277897759</v>
      </c>
      <c r="K40" s="185" t="s">
        <v>134</v>
      </c>
      <c r="L40" s="163">
        <f>_xll.qlCalendarAdvance("TARGET",L39,K40,"mf")</f>
        <v>42866</v>
      </c>
      <c r="M40" s="175">
        <v>1.0004785305525261</v>
      </c>
      <c r="N40" s="175">
        <f>_xll.xlShmInterpDisc($E$4,L40)</f>
        <v>1.0004783549585483</v>
      </c>
      <c r="O40" s="175">
        <f>_xll.xlShmInterpDisc($B$4,L40)</f>
        <v>1.0004783549585483</v>
      </c>
      <c r="P40" s="175">
        <v>1.0004786915937869</v>
      </c>
      <c r="Q40" s="175">
        <f>_xll.xlShmInterpDisc($H$4,L40)</f>
        <v>1.0004784543024752</v>
      </c>
      <c r="R40" s="188">
        <f t="shared" si="0"/>
        <v>1.7559397780253505E-3</v>
      </c>
      <c r="S40" s="170">
        <f t="shared" si="1"/>
        <v>1.7559397780253505E-3</v>
      </c>
      <c r="T40" s="174">
        <f t="shared" si="2"/>
        <v>2.3729131171101869E-3</v>
      </c>
    </row>
    <row r="41" spans="2:20" x14ac:dyDescent="0.2">
      <c r="B41" s="162">
        <v>61077</v>
      </c>
      <c r="C41" s="166">
        <v>0.49202860179199503</v>
      </c>
      <c r="E41" s="162">
        <v>61077</v>
      </c>
      <c r="F41" s="166">
        <v>0.49202860179199503</v>
      </c>
      <c r="H41" s="162">
        <v>61077</v>
      </c>
      <c r="I41" s="166">
        <v>0.49202860179541508</v>
      </c>
      <c r="K41" s="185" t="s">
        <v>134</v>
      </c>
      <c r="L41" s="163">
        <f>_xll.qlCalendarAdvance("TARGET",L40,K41,"mf")</f>
        <v>42867</v>
      </c>
      <c r="M41" s="175">
        <v>1.0004876180832165</v>
      </c>
      <c r="N41" s="175">
        <f>_xll.xlShmInterpDisc($E$4,L41)</f>
        <v>1.0004874560092745</v>
      </c>
      <c r="O41" s="175">
        <f>_xll.xlShmInterpDisc($B$4,L41)</f>
        <v>1.0004874560092745</v>
      </c>
      <c r="P41" s="175">
        <v>1.0004877601955093</v>
      </c>
      <c r="Q41" s="175">
        <f>_xll.xlShmInterpDisc($H$4,L41)</f>
        <v>1.0004875436762082</v>
      </c>
      <c r="R41" s="188">
        <f t="shared" si="0"/>
        <v>1.6207394204492687E-3</v>
      </c>
      <c r="S41" s="170">
        <f t="shared" si="1"/>
        <v>1.6207394204492687E-3</v>
      </c>
      <c r="T41" s="174">
        <f t="shared" si="2"/>
        <v>2.1651930115496043E-3</v>
      </c>
    </row>
    <row r="42" spans="2:20" x14ac:dyDescent="0.2">
      <c r="B42" s="161">
        <v>64731</v>
      </c>
      <c r="C42" s="165">
        <v>0.43925708597815927</v>
      </c>
      <c r="E42" s="161">
        <v>64731</v>
      </c>
      <c r="F42" s="165">
        <v>0.43925708597815927</v>
      </c>
      <c r="H42" s="161">
        <v>64731</v>
      </c>
      <c r="I42" s="165">
        <v>0.43925708598838259</v>
      </c>
      <c r="K42" s="185" t="s">
        <v>134</v>
      </c>
      <c r="L42" s="163">
        <f>_xll.qlCalendarAdvance("TARGET",L41,K42,"mf")</f>
        <v>42870</v>
      </c>
      <c r="M42" s="175">
        <v>1.0005148433738993</v>
      </c>
      <c r="N42" s="175">
        <f>_xll.xlShmInterpDisc($E$4,L42)</f>
        <v>1.0005147276848012</v>
      </c>
      <c r="O42" s="175">
        <f>_xll.xlShmInterpDisc($B$4,L42)</f>
        <v>1.0005147276848012</v>
      </c>
      <c r="P42" s="175">
        <v>1.0005149269859788</v>
      </c>
      <c r="Q42" s="175">
        <f>_xll.xlShmInterpDisc($H$4,L42)</f>
        <v>1.0005147792638376</v>
      </c>
      <c r="R42" s="188">
        <f t="shared" si="0"/>
        <v>1.156890980791303E-3</v>
      </c>
      <c r="S42" s="170">
        <f t="shared" si="1"/>
        <v>1.156890980791303E-3</v>
      </c>
      <c r="T42" s="174">
        <f t="shared" si="2"/>
        <v>1.4772214118607963E-3</v>
      </c>
    </row>
    <row r="43" spans="2:20" x14ac:dyDescent="0.2">
      <c r="K43" s="185" t="s">
        <v>134</v>
      </c>
      <c r="L43" s="163">
        <f>_xll.qlCalendarAdvance("TARGET",L42,K43,"mf")</f>
        <v>42871</v>
      </c>
      <c r="M43" s="175">
        <v>1.0005239067906424</v>
      </c>
      <c r="N43" s="175">
        <f>_xll.xlShmInterpDisc($E$4,L43)</f>
        <v>1.000523807868694</v>
      </c>
      <c r="O43" s="175">
        <f>_xll.xlShmInterpDisc($B$4,L43)</f>
        <v>1.000523807868694</v>
      </c>
      <c r="P43" s="175">
        <v>1.0005239718185153</v>
      </c>
      <c r="Q43" s="175">
        <f>_xll.xlShmInterpDisc($H$4,L43)</f>
        <v>1.0005238479834135</v>
      </c>
      <c r="R43" s="188">
        <f t="shared" si="0"/>
        <v>9.8921948410435334E-4</v>
      </c>
      <c r="S43" s="170">
        <f t="shared" si="1"/>
        <v>9.8921948410435334E-4</v>
      </c>
      <c r="T43" s="174">
        <f t="shared" si="2"/>
        <v>1.2383510172853107E-3</v>
      </c>
    </row>
    <row r="44" spans="2:20" x14ac:dyDescent="0.2">
      <c r="K44" s="185" t="s">
        <v>134</v>
      </c>
      <c r="L44" s="163">
        <f>_xll.qlCalendarAdvance("TARGET",L43,K44,"mf")</f>
        <v>42872</v>
      </c>
      <c r="M44" s="175">
        <v>1.0005329647912427</v>
      </c>
      <c r="N44" s="175">
        <f>_xll.xlShmInterpDisc($E$4,L44)</f>
        <v>1.0005328829447997</v>
      </c>
      <c r="O44" s="175">
        <f>_xll.xlShmInterpDisc($B$4,L44)</f>
        <v>1.0005328829447997</v>
      </c>
      <c r="P44" s="175">
        <v>1.0005330125094967</v>
      </c>
      <c r="Q44" s="175">
        <f>_xll.xlShmInterpDisc($H$4,L44)</f>
        <v>1.0005329123814757</v>
      </c>
      <c r="R44" s="188">
        <f t="shared" si="0"/>
        <v>8.184644295639032E-4</v>
      </c>
      <c r="S44" s="170">
        <f t="shared" si="1"/>
        <v>8.184644295639032E-4</v>
      </c>
      <c r="T44" s="174">
        <f t="shared" si="2"/>
        <v>1.0012802098557927E-3</v>
      </c>
    </row>
    <row r="45" spans="2:20" x14ac:dyDescent="0.2">
      <c r="K45" s="185" t="s">
        <v>134</v>
      </c>
      <c r="L45" s="163">
        <f>_xll.qlCalendarAdvance("TARGET",L44,K45,"mf")</f>
        <v>42873</v>
      </c>
      <c r="M45" s="175">
        <v>1.0005420176583282</v>
      </c>
      <c r="N45" s="175">
        <f>_xll.xlShmInterpDisc($E$4,L45)</f>
        <v>1.0005419529732631</v>
      </c>
      <c r="O45" s="175">
        <f>_xll.xlShmInterpDisc($B$4,L45)</f>
        <v>1.0005419529732631</v>
      </c>
      <c r="P45" s="175">
        <v>1.0005420498754498</v>
      </c>
      <c r="Q45" s="175">
        <f>_xll.xlShmInterpDisc($H$4,L45)</f>
        <v>1.0005419728475236</v>
      </c>
      <c r="R45" s="188">
        <f t="shared" si="0"/>
        <v>6.4685065082059623E-4</v>
      </c>
      <c r="S45" s="170">
        <f t="shared" si="1"/>
        <v>6.4685065082059623E-4</v>
      </c>
      <c r="T45" s="174">
        <f t="shared" si="2"/>
        <v>7.702792625963184E-4</v>
      </c>
    </row>
    <row r="46" spans="2:20" x14ac:dyDescent="0.2">
      <c r="K46" s="185" t="s">
        <v>134</v>
      </c>
      <c r="L46" s="163">
        <f>_xll.qlCalendarAdvance("TARGET",L45,K46,"mf")</f>
        <v>42874</v>
      </c>
      <c r="M46" s="175">
        <v>1.0005510656933725</v>
      </c>
      <c r="N46" s="175">
        <f>_xll.xlShmInterpDisc($E$4,L46)</f>
        <v>1.0005510180225186</v>
      </c>
      <c r="O46" s="175">
        <f>_xll.xlShmInterpDisc($B$4,L46)</f>
        <v>1.0005510180225186</v>
      </c>
      <c r="P46" s="175">
        <v>1.0005510847810202</v>
      </c>
      <c r="Q46" s="175">
        <f>_xll.xlShmInterpDisc($H$4,L46)</f>
        <v>1.0005510297974032</v>
      </c>
      <c r="R46" s="188">
        <f t="shared" si="0"/>
        <v>4.7670853930981139E-4</v>
      </c>
      <c r="S46" s="170">
        <f t="shared" si="1"/>
        <v>4.7670853930981139E-4</v>
      </c>
      <c r="T46" s="174">
        <f t="shared" si="2"/>
        <v>5.4983616992743123E-4</v>
      </c>
    </row>
    <row r="47" spans="2:20" x14ac:dyDescent="0.2">
      <c r="K47" s="185" t="s">
        <v>134</v>
      </c>
      <c r="L47" s="163">
        <f>_xll.qlCalendarAdvance("TARGET",L46,K47,"mf")</f>
        <v>42877</v>
      </c>
      <c r="M47" s="175">
        <v>1.0005781841037202</v>
      </c>
      <c r="N47" s="175">
        <f>_xll.xlShmInterpDisc($E$4,L47)</f>
        <v>1.0005781841037202</v>
      </c>
      <c r="O47" s="175">
        <f>_xll.xlShmInterpDisc($B$4,L47)</f>
        <v>1.0005781841037202</v>
      </c>
      <c r="P47" s="175">
        <v>1.0005781841037202</v>
      </c>
      <c r="Q47" s="175">
        <f>_xll.xlShmInterpDisc($H$4,L47)</f>
        <v>1.0005781841037202</v>
      </c>
      <c r="R47" s="188">
        <f t="shared" si="0"/>
        <v>0</v>
      </c>
      <c r="S47" s="170">
        <f t="shared" si="1"/>
        <v>0</v>
      </c>
      <c r="T47" s="174">
        <f t="shared" si="2"/>
        <v>0</v>
      </c>
    </row>
    <row r="48" spans="2:20" x14ac:dyDescent="0.2">
      <c r="K48" s="185" t="s">
        <v>134</v>
      </c>
      <c r="L48" s="163">
        <f>_xll.qlCalendarAdvance("TARGET",L47,K48,"mf")</f>
        <v>42878</v>
      </c>
      <c r="M48" s="175">
        <v>1.0005872161184344</v>
      </c>
      <c r="N48" s="175">
        <f>_xll.xlShmInterpDisc($E$4,L48)</f>
        <v>1.0005872300459919</v>
      </c>
      <c r="O48" s="175">
        <f>_xll.xlShmInterpDisc($B$4,L48)</f>
        <v>1.0005872300459919</v>
      </c>
      <c r="P48" s="175">
        <v>1.0005872161184333</v>
      </c>
      <c r="Q48" s="175">
        <f>_xll.xlShmInterpDisc($H$4,L48)</f>
        <v>1.0005872300459908</v>
      </c>
      <c r="R48" s="188">
        <f t="shared" si="0"/>
        <v>-1.3927557551696168E-4</v>
      </c>
      <c r="S48" s="170">
        <f t="shared" si="1"/>
        <v>-1.3927557551696168E-4</v>
      </c>
      <c r="T48" s="174">
        <f t="shared" si="2"/>
        <v>-1.3927557551696168E-4</v>
      </c>
    </row>
    <row r="49" spans="11:20" x14ac:dyDescent="0.2">
      <c r="K49" s="185" t="s">
        <v>134</v>
      </c>
      <c r="L49" s="163">
        <f>_xll.qlCalendarAdvance("TARGET",L48,K49,"mf")</f>
        <v>42879</v>
      </c>
      <c r="M49" s="175">
        <v>1.0005962445774976</v>
      </c>
      <c r="N49" s="175">
        <f>_xll.xlShmInterpDisc($E$4,L49)</f>
        <v>1.0005962712288199</v>
      </c>
      <c r="O49" s="175">
        <f>_xll.xlShmInterpDisc($B$4,L49)</f>
        <v>1.0005962712288199</v>
      </c>
      <c r="P49" s="175">
        <v>1.0005962445774954</v>
      </c>
      <c r="Q49" s="175">
        <f>_xll.xlShmInterpDisc($H$4,L49)</f>
        <v>1.0005962712288174</v>
      </c>
      <c r="R49" s="188">
        <f t="shared" si="0"/>
        <v>-2.6651322260207166E-4</v>
      </c>
      <c r="S49" s="170">
        <f t="shared" si="1"/>
        <v>-2.6651322260207166E-4</v>
      </c>
      <c r="T49" s="174">
        <f t="shared" si="2"/>
        <v>-2.6651322038162562E-4</v>
      </c>
    </row>
    <row r="50" spans="11:20" x14ac:dyDescent="0.2">
      <c r="K50" s="185" t="s">
        <v>134</v>
      </c>
      <c r="L50" s="163">
        <f>_xll.qlCalendarAdvance("TARGET",L49,K50,"mf")</f>
        <v>42880</v>
      </c>
      <c r="M50" s="175">
        <v>1.0006052693529242</v>
      </c>
      <c r="N50" s="175">
        <f>_xll.xlShmInterpDisc($E$4,L50)</f>
        <v>1.0006053075097689</v>
      </c>
      <c r="O50" s="175">
        <f>_xll.xlShmInterpDisc($B$4,L50)</f>
        <v>1.0006053075097689</v>
      </c>
      <c r="P50" s="175">
        <v>1.0006052693529204</v>
      </c>
      <c r="Q50" s="175">
        <f>_xll.xlShmInterpDisc($H$4,L50)</f>
        <v>1.0006053075097652</v>
      </c>
      <c r="R50" s="188">
        <f t="shared" si="0"/>
        <v>-3.8156844794912104E-4</v>
      </c>
      <c r="S50" s="170">
        <f t="shared" si="1"/>
        <v>-3.8156844794912104E-4</v>
      </c>
      <c r="T50" s="174">
        <f t="shared" si="2"/>
        <v>-3.8156844794912104E-4</v>
      </c>
    </row>
    <row r="51" spans="11:20" x14ac:dyDescent="0.2">
      <c r="K51" s="185" t="s">
        <v>134</v>
      </c>
      <c r="L51" s="163">
        <f>_xll.qlCalendarAdvance("TARGET",L50,K51,"mf")</f>
        <v>42881</v>
      </c>
      <c r="M51" s="175">
        <v>1.0006142903041086</v>
      </c>
      <c r="N51" s="175">
        <f>_xll.xlShmInterpDisc($E$4,L51)</f>
        <v>1.0006143387395787</v>
      </c>
      <c r="O51" s="175">
        <f>_xll.xlShmInterpDisc($B$4,L51)</f>
        <v>1.0006143387395787</v>
      </c>
      <c r="P51" s="175">
        <v>1.0006142903041033</v>
      </c>
      <c r="Q51" s="175">
        <f>_xll.xlShmInterpDisc($H$4,L51)</f>
        <v>1.0006143387395734</v>
      </c>
      <c r="R51" s="188">
        <f t="shared" si="0"/>
        <v>-4.8435470079155607E-4</v>
      </c>
      <c r="S51" s="170">
        <f t="shared" si="1"/>
        <v>-4.8435470079155607E-4</v>
      </c>
      <c r="T51" s="174">
        <f t="shared" si="2"/>
        <v>-4.8435470079155607E-4</v>
      </c>
    </row>
    <row r="52" spans="11:20" x14ac:dyDescent="0.2">
      <c r="K52" s="185" t="s">
        <v>134</v>
      </c>
      <c r="L52" s="163">
        <f>_xll.qlCalendarAdvance("TARGET",L51,K52,"mf")</f>
        <v>42884</v>
      </c>
      <c r="M52" s="175">
        <v>1.0006413286168643</v>
      </c>
      <c r="N52" s="175">
        <f>_xll.xlShmInterpDisc($E$4,L52)</f>
        <v>1.0006414005271775</v>
      </c>
      <c r="O52" s="175">
        <f>_xll.xlShmInterpDisc($B$4,L52)</f>
        <v>1.0006414005271775</v>
      </c>
      <c r="P52" s="175">
        <v>1.0006413286168541</v>
      </c>
      <c r="Q52" s="175">
        <f>_xll.xlShmInterpDisc($H$4,L52)</f>
        <v>1.0006414005271673</v>
      </c>
      <c r="R52" s="188">
        <f t="shared" si="0"/>
        <v>-7.1910313259593295E-4</v>
      </c>
      <c r="S52" s="170">
        <f t="shared" si="1"/>
        <v>-7.1910313259593295E-4</v>
      </c>
      <c r="T52" s="174">
        <f t="shared" si="2"/>
        <v>-7.1910313259593295E-4</v>
      </c>
    </row>
    <row r="53" spans="11:20" x14ac:dyDescent="0.2">
      <c r="K53" s="185" t="s">
        <v>134</v>
      </c>
      <c r="L53" s="163">
        <f>_xll.qlCalendarAdvance("TARGET",L52,K53,"mf")</f>
        <v>42885</v>
      </c>
      <c r="M53" s="175">
        <v>1.0006503326126301</v>
      </c>
      <c r="N53" s="175">
        <f>_xll.xlShmInterpDisc($E$4,L53)</f>
        <v>1.0006504099233045</v>
      </c>
      <c r="O53" s="175">
        <f>_xll.xlShmInterpDisc($B$4,L53)</f>
        <v>1.0006504099233045</v>
      </c>
      <c r="P53" s="175">
        <v>1.0006503326126179</v>
      </c>
      <c r="Q53" s="175">
        <f>_xll.xlShmInterpDisc($H$4,L53)</f>
        <v>1.0006504099232922</v>
      </c>
      <c r="R53" s="188">
        <f t="shared" si="0"/>
        <v>-7.7310674306829696E-4</v>
      </c>
      <c r="S53" s="170">
        <f t="shared" si="1"/>
        <v>-7.7310674306829696E-4</v>
      </c>
      <c r="T53" s="174">
        <f t="shared" si="2"/>
        <v>-7.7310674306829696E-4</v>
      </c>
    </row>
    <row r="54" spans="11:20" x14ac:dyDescent="0.2">
      <c r="K54" s="185" t="s">
        <v>134</v>
      </c>
      <c r="L54" s="163">
        <f>_xll.qlCalendarAdvance("TARGET",L53,K54,"mf")</f>
        <v>42886</v>
      </c>
      <c r="M54" s="175">
        <v>1.0006593318918218</v>
      </c>
      <c r="N54" s="175">
        <f>_xll.xlShmInterpDisc($E$4,L54)</f>
        <v>1.000659413419597</v>
      </c>
      <c r="O54" s="175">
        <f>_xll.xlShmInterpDisc($B$4,L54)</f>
        <v>1.000659413419597</v>
      </c>
      <c r="P54" s="175">
        <v>1.0006593318918076</v>
      </c>
      <c r="Q54" s="175">
        <f>_xll.xlShmInterpDisc($H$4,L54)</f>
        <v>1.0006594134195828</v>
      </c>
      <c r="R54" s="188">
        <f t="shared" si="0"/>
        <v>-8.1527775197542951E-4</v>
      </c>
      <c r="S54" s="170">
        <f t="shared" si="1"/>
        <v>-8.1527775197542951E-4</v>
      </c>
      <c r="T54" s="174">
        <f t="shared" si="2"/>
        <v>-8.1527775197542951E-4</v>
      </c>
    </row>
    <row r="55" spans="11:20" x14ac:dyDescent="0.2">
      <c r="K55" s="185" t="s">
        <v>134</v>
      </c>
      <c r="L55" s="163">
        <f>_xll.qlCalendarAdvance("TARGET",L54,K55,"mf")</f>
        <v>42887</v>
      </c>
      <c r="M55" s="175">
        <v>1.0006683262381078</v>
      </c>
      <c r="N55" s="175">
        <f>_xll.xlShmInterpDisc($E$4,L55)</f>
        <v>1.0006684108258357</v>
      </c>
      <c r="O55" s="175">
        <f>_xll.xlShmInterpDisc($B$4,L55)</f>
        <v>1.0006684108258357</v>
      </c>
      <c r="P55" s="175">
        <v>1.0006683262380913</v>
      </c>
      <c r="Q55" s="175">
        <f>_xll.xlShmInterpDisc($H$4,L55)</f>
        <v>1.0006684108258193</v>
      </c>
      <c r="R55" s="188">
        <f t="shared" si="0"/>
        <v>-8.4587727933183032E-4</v>
      </c>
      <c r="S55" s="170">
        <f t="shared" si="1"/>
        <v>-8.4587727933183032E-4</v>
      </c>
      <c r="T55" s="174">
        <f t="shared" si="2"/>
        <v>-8.4587727933183032E-4</v>
      </c>
    </row>
    <row r="56" spans="11:20" x14ac:dyDescent="0.2">
      <c r="K56" s="185" t="s">
        <v>134</v>
      </c>
      <c r="L56" s="163">
        <f>_xll.qlCalendarAdvance("TARGET",L55,K56,"mf")</f>
        <v>42888</v>
      </c>
      <c r="M56" s="175">
        <v>1.000677315422533</v>
      </c>
      <c r="N56" s="175">
        <f>_xll.xlShmInterpDisc($E$4,L56)</f>
        <v>1.0006774019449733</v>
      </c>
      <c r="O56" s="175">
        <f>_xll.xlShmInterpDisc($B$4,L56)</f>
        <v>1.0006774019449733</v>
      </c>
      <c r="P56" s="175">
        <v>1.0006773154225146</v>
      </c>
      <c r="Q56" s="175">
        <f>_xll.xlShmInterpDisc($H$4,L56)</f>
        <v>1.0006774019449549</v>
      </c>
      <c r="R56" s="188">
        <f t="shared" si="0"/>
        <v>-8.6522440323477667E-4</v>
      </c>
      <c r="S56" s="170">
        <f t="shared" si="1"/>
        <v>-8.6522440323477667E-4</v>
      </c>
      <c r="T56" s="174">
        <f t="shared" si="2"/>
        <v>-8.6522440323477667E-4</v>
      </c>
    </row>
    <row r="57" spans="11:20" x14ac:dyDescent="0.2">
      <c r="K57" s="185" t="s">
        <v>134</v>
      </c>
      <c r="L57" s="163">
        <f>_xll.qlCalendarAdvance("TARGET",L56,K57,"mf")</f>
        <v>42891</v>
      </c>
      <c r="M57" s="175">
        <v>1.0007042495257332</v>
      </c>
      <c r="N57" s="175">
        <f>_xll.xlShmInterpDisc($E$4,L57)</f>
        <v>1.0007043355068914</v>
      </c>
      <c r="O57" s="175">
        <f>_xll.xlShmInterpDisc($B$4,L57)</f>
        <v>1.0007043355068914</v>
      </c>
      <c r="P57" s="175">
        <v>1.0007042495257081</v>
      </c>
      <c r="Q57" s="175">
        <f>_xll.xlShmInterpDisc($H$4,L57)</f>
        <v>1.0007043355068661</v>
      </c>
      <c r="R57" s="188">
        <f t="shared" si="0"/>
        <v>-8.598115819324903E-4</v>
      </c>
      <c r="S57" s="170">
        <f t="shared" si="1"/>
        <v>-8.598115819324903E-4</v>
      </c>
      <c r="T57" s="174">
        <f t="shared" si="2"/>
        <v>-8.5981157971204425E-4</v>
      </c>
    </row>
    <row r="58" spans="11:20" x14ac:dyDescent="0.2">
      <c r="K58" s="185" t="s">
        <v>134</v>
      </c>
      <c r="L58" s="163">
        <f>_xll.qlCalendarAdvance("TARGET",L57,K58,"mf")</f>
        <v>42892</v>
      </c>
      <c r="M58" s="175">
        <v>1.0007132155206817</v>
      </c>
      <c r="N58" s="175">
        <f>_xll.xlShmInterpDisc($E$4,L58)</f>
        <v>1.0007132993705943</v>
      </c>
      <c r="O58" s="175">
        <f>_xll.xlShmInterpDisc($B$4,L58)</f>
        <v>1.0007132993705943</v>
      </c>
      <c r="P58" s="175">
        <v>1.0007132155206542</v>
      </c>
      <c r="Q58" s="175">
        <f>_xll.xlShmInterpDisc($H$4,L58)</f>
        <v>1.0007132993705667</v>
      </c>
      <c r="R58" s="188">
        <f t="shared" si="0"/>
        <v>-8.3849912568823015E-4</v>
      </c>
      <c r="S58" s="170">
        <f t="shared" si="1"/>
        <v>-8.3849912568823015E-4</v>
      </c>
      <c r="T58" s="174">
        <f t="shared" si="2"/>
        <v>-8.3849912568823015E-4</v>
      </c>
    </row>
    <row r="59" spans="11:20" x14ac:dyDescent="0.2">
      <c r="K59" s="185" t="s">
        <v>134</v>
      </c>
      <c r="L59" s="163">
        <f>_xll.qlCalendarAdvance("TARGET",L58,K59,"mf")</f>
        <v>42893</v>
      </c>
      <c r="M59" s="175">
        <v>1.0007221750196273</v>
      </c>
      <c r="N59" s="175">
        <f>_xll.xlShmInterpDisc($E$4,L59)</f>
        <v>1.0007222558595379</v>
      </c>
      <c r="O59" s="175">
        <f>_xll.xlShmInterpDisc($B$4,L59)</f>
        <v>1.0007222558595379</v>
      </c>
      <c r="P59" s="175">
        <v>1.0007221750195976</v>
      </c>
      <c r="Q59" s="175">
        <f>_xll.xlShmInterpDisc($H$4,L59)</f>
        <v>1.0007222558595081</v>
      </c>
      <c r="R59" s="188">
        <f t="shared" si="0"/>
        <v>-8.0839910543417659E-4</v>
      </c>
      <c r="S59" s="170">
        <f t="shared" si="1"/>
        <v>-8.0839910543417659E-4</v>
      </c>
      <c r="T59" s="174">
        <f t="shared" si="2"/>
        <v>-8.0839910543417659E-4</v>
      </c>
    </row>
    <row r="60" spans="11:20" x14ac:dyDescent="0.2">
      <c r="K60" s="185" t="s">
        <v>134</v>
      </c>
      <c r="L60" s="163">
        <f>_xll.qlCalendarAdvance("TARGET",L59,K60,"mf")</f>
        <v>42894</v>
      </c>
      <c r="M60" s="175">
        <v>1.0007311277178645</v>
      </c>
      <c r="N60" s="175">
        <f>_xll.xlShmInterpDisc($E$4,L60)</f>
        <v>1.000731204735704</v>
      </c>
      <c r="O60" s="175">
        <f>_xll.xlShmInterpDisc($B$4,L60)</f>
        <v>1.000731204735704</v>
      </c>
      <c r="P60" s="175">
        <v>1.0007311277178323</v>
      </c>
      <c r="Q60" s="175">
        <f>_xll.xlShmInterpDisc($H$4,L60)</f>
        <v>1.000731204735672</v>
      </c>
      <c r="R60" s="188">
        <f t="shared" si="0"/>
        <v>-7.7017839439363911E-4</v>
      </c>
      <c r="S60" s="170">
        <f t="shared" si="1"/>
        <v>-7.7017839439363911E-4</v>
      </c>
      <c r="T60" s="174">
        <f t="shared" si="2"/>
        <v>-7.7017839661408516E-4</v>
      </c>
    </row>
    <row r="61" spans="11:20" x14ac:dyDescent="0.2">
      <c r="K61" s="185" t="s">
        <v>134</v>
      </c>
      <c r="L61" s="163">
        <f>_xll.qlCalendarAdvance("TARGET",L60,K61,"mf")</f>
        <v>42895</v>
      </c>
      <c r="M61" s="175">
        <v>1.0007400732980607</v>
      </c>
      <c r="N61" s="175">
        <f>_xll.xlShmInterpDisc($E$4,L61)</f>
        <v>1.0007401457542449</v>
      </c>
      <c r="O61" s="175">
        <f>_xll.xlShmInterpDisc($B$4,L61)</f>
        <v>1.0007401457542449</v>
      </c>
      <c r="P61" s="175">
        <v>1.0007400732980265</v>
      </c>
      <c r="Q61" s="175">
        <f>_xll.xlShmInterpDisc($H$4,L61)</f>
        <v>1.0007401457542104</v>
      </c>
      <c r="R61" s="188">
        <f t="shared" si="0"/>
        <v>-7.2456184163627313E-4</v>
      </c>
      <c r="S61" s="170">
        <f t="shared" si="1"/>
        <v>-7.2456184163627313E-4</v>
      </c>
      <c r="T61" s="174">
        <f t="shared" si="2"/>
        <v>-7.2456183941582708E-4</v>
      </c>
    </row>
    <row r="62" spans="11:20" x14ac:dyDescent="0.2">
      <c r="K62" s="185" t="s">
        <v>134</v>
      </c>
      <c r="L62" s="163">
        <f>_xll.qlCalendarAdvance("TARGET",L61,K62,"mf")</f>
        <v>42898</v>
      </c>
      <c r="M62" s="175">
        <v>1.0007668639676626</v>
      </c>
      <c r="N62" s="175">
        <f>_xll.xlShmInterpDisc($E$4,L62)</f>
        <v>1.0007669191131865</v>
      </c>
      <c r="O62" s="175">
        <f>_xll.xlShmInterpDisc($B$4,L62)</f>
        <v>1.0007669191131865</v>
      </c>
      <c r="P62" s="175">
        <v>1.0007668639676217</v>
      </c>
      <c r="Q62" s="175">
        <f>_xll.xlShmInterpDisc($H$4,L62)</f>
        <v>1.0007669191131456</v>
      </c>
      <c r="R62" s="188">
        <f t="shared" si="0"/>
        <v>-5.5145523925048678E-4</v>
      </c>
      <c r="S62" s="170">
        <f t="shared" si="1"/>
        <v>-5.5145523925048678E-4</v>
      </c>
      <c r="T62" s="174">
        <f t="shared" si="2"/>
        <v>-5.5145523925048678E-4</v>
      </c>
    </row>
    <row r="63" spans="11:20" x14ac:dyDescent="0.2">
      <c r="K63" s="185" t="s">
        <v>134</v>
      </c>
      <c r="L63" s="163">
        <f>_xll.qlCalendarAdvance("TARGET",L62,K63,"mf")</f>
        <v>42899</v>
      </c>
      <c r="M63" s="175">
        <v>1.000775777649811</v>
      </c>
      <c r="N63" s="175">
        <f>_xll.xlShmInterpDisc($E$4,L63)</f>
        <v>1.0007758261161457</v>
      </c>
      <c r="O63" s="175">
        <f>_xll.xlShmInterpDisc($B$4,L63)</f>
        <v>1.0007758261161457</v>
      </c>
      <c r="P63" s="175">
        <v>1.0007757776497681</v>
      </c>
      <c r="Q63" s="175">
        <f>_xll.xlShmInterpDisc($H$4,L63)</f>
        <v>1.0007758261161028</v>
      </c>
      <c r="R63" s="188">
        <f t="shared" si="0"/>
        <v>-4.8466334723329396E-4</v>
      </c>
      <c r="S63" s="170">
        <f t="shared" si="1"/>
        <v>-4.8466334723329396E-4</v>
      </c>
      <c r="T63" s="174">
        <f t="shared" si="2"/>
        <v>-4.8466334723329396E-4</v>
      </c>
    </row>
    <row r="64" spans="11:20" x14ac:dyDescent="0.2">
      <c r="K64" s="185" t="s">
        <v>134</v>
      </c>
      <c r="L64" s="163">
        <f>_xll.qlCalendarAdvance("TARGET",L63,K64,"mf")</f>
        <v>42900</v>
      </c>
      <c r="M64" s="175">
        <v>1.0007846824378321</v>
      </c>
      <c r="N64" s="175">
        <f>_xll.xlShmInterpDisc($E$4,L64)</f>
        <v>1.0007847239347867</v>
      </c>
      <c r="O64" s="175">
        <f>_xll.xlShmInterpDisc($B$4,L64)</f>
        <v>1.0007847239347867</v>
      </c>
      <c r="P64" s="175">
        <v>1.0007846824377875</v>
      </c>
      <c r="Q64" s="175">
        <f>_xll.xlShmInterpDisc($H$4,L64)</f>
        <v>1.000784723934742</v>
      </c>
      <c r="R64" s="188">
        <f t="shared" si="0"/>
        <v>-4.1496954539255171E-4</v>
      </c>
      <c r="S64" s="170">
        <f t="shared" si="1"/>
        <v>-4.1496954539255171E-4</v>
      </c>
      <c r="T64" s="174">
        <f t="shared" si="2"/>
        <v>-4.1496954539255171E-4</v>
      </c>
    </row>
    <row r="65" spans="11:20" x14ac:dyDescent="0.2">
      <c r="K65" s="185" t="s">
        <v>134</v>
      </c>
      <c r="L65" s="163">
        <f>_xll.qlCalendarAdvance("TARGET",L64,K65,"mf")</f>
        <v>42901</v>
      </c>
      <c r="M65" s="175">
        <v>1.0007935779386201</v>
      </c>
      <c r="N65" s="175">
        <f>_xll.xlShmInterpDisc($E$4,L65)</f>
        <v>1.0007936122832783</v>
      </c>
      <c r="O65" s="175">
        <f>_xll.xlShmInterpDisc($B$4,L65)</f>
        <v>1.0007936122832783</v>
      </c>
      <c r="P65" s="175">
        <v>1.0007935779385737</v>
      </c>
      <c r="Q65" s="175">
        <f>_xll.xlShmInterpDisc($H$4,L65)</f>
        <v>1.0007936122832319</v>
      </c>
      <c r="R65" s="188">
        <f t="shared" si="0"/>
        <v>-3.4344658228491198E-4</v>
      </c>
      <c r="S65" s="170">
        <f t="shared" si="1"/>
        <v>-3.4344658228491198E-4</v>
      </c>
      <c r="T65" s="174">
        <f t="shared" si="2"/>
        <v>-3.4344658228491198E-4</v>
      </c>
    </row>
    <row r="66" spans="11:20" x14ac:dyDescent="0.2">
      <c r="K66" s="185" t="s">
        <v>134</v>
      </c>
      <c r="L66" s="163">
        <f>_xll.qlCalendarAdvance("TARGET",L65,K66,"mf")</f>
        <v>42902</v>
      </c>
      <c r="M66" s="175">
        <v>1.0008024637464388</v>
      </c>
      <c r="N66" s="175">
        <f>_xll.xlShmInterpDisc($E$4,L66)</f>
        <v>1.0008024908689579</v>
      </c>
      <c r="O66" s="175">
        <f>_xll.xlShmInterpDisc($B$4,L66)</f>
        <v>1.0008024908689579</v>
      </c>
      <c r="P66" s="175">
        <v>1.0008024637463906</v>
      </c>
      <c r="Q66" s="175">
        <f>_xll.xlShmInterpDisc($H$4,L66)</f>
        <v>1.0008024908689097</v>
      </c>
      <c r="R66" s="188">
        <f t="shared" si="0"/>
        <v>-2.7122519119515687E-4</v>
      </c>
      <c r="S66" s="170">
        <f t="shared" si="1"/>
        <v>-2.7122519119515687E-4</v>
      </c>
      <c r="T66" s="174">
        <f t="shared" si="2"/>
        <v>-2.7122519119515687E-4</v>
      </c>
    </row>
    <row r="67" spans="11:20" x14ac:dyDescent="0.2">
      <c r="K67" s="185" t="s">
        <v>134</v>
      </c>
      <c r="L67" s="163">
        <f>_xll.qlCalendarAdvance("TARGET",L66,K67,"mf")</f>
        <v>42905</v>
      </c>
      <c r="M67" s="175">
        <v>1.0008290587652391</v>
      </c>
      <c r="N67" s="175">
        <f>_xll.xlShmInterpDisc($E$4,L67)</f>
        <v>1.0008290650200176</v>
      </c>
      <c r="O67" s="175">
        <f>_xll.xlShmInterpDisc($B$4,L67)</f>
        <v>1.0008290650200176</v>
      </c>
      <c r="P67" s="175">
        <v>1.0008290587651871</v>
      </c>
      <c r="Q67" s="175">
        <f>_xll.xlShmInterpDisc($H$4,L67)</f>
        <v>1.0008290650199658</v>
      </c>
      <c r="R67" s="188">
        <f t="shared" si="0"/>
        <v>-6.2547784729360956E-5</v>
      </c>
      <c r="S67" s="170">
        <f t="shared" si="1"/>
        <v>-6.2547784729360956E-5</v>
      </c>
      <c r="T67" s="174">
        <f t="shared" si="2"/>
        <v>-6.2547786949807005E-5</v>
      </c>
    </row>
    <row r="68" spans="11:20" x14ac:dyDescent="0.2">
      <c r="K68" s="185" t="s">
        <v>134</v>
      </c>
      <c r="L68" s="163">
        <f>_xll.qlCalendarAdvance("TARGET",L67,K68,"mf")</f>
        <v>42906</v>
      </c>
      <c r="M68" s="175">
        <v>1.000837901491181</v>
      </c>
      <c r="N68" s="175">
        <f>_xll.xlShmInterpDisc($E$4,L68)</f>
        <v>1.000837901491181</v>
      </c>
      <c r="O68" s="175">
        <f>_xll.xlShmInterpDisc($B$4,L68)</f>
        <v>1.000837901491181</v>
      </c>
      <c r="P68" s="175">
        <v>1.0008379014911284</v>
      </c>
      <c r="Q68" s="175">
        <f>_xll.xlShmInterpDisc($H$4,L68)</f>
        <v>1.0008379014911284</v>
      </c>
      <c r="R68" s="188">
        <f t="shared" si="0"/>
        <v>0</v>
      </c>
      <c r="S68" s="170">
        <f t="shared" si="1"/>
        <v>0</v>
      </c>
      <c r="T68" s="174">
        <f t="shared" si="2"/>
        <v>0</v>
      </c>
    </row>
    <row r="69" spans="11:20" x14ac:dyDescent="0.2">
      <c r="K69" s="185" t="s">
        <v>134</v>
      </c>
      <c r="L69" s="163">
        <f>_xll.qlCalendarAdvance("TARGET",L68,K69,"mf")</f>
        <v>42907</v>
      </c>
      <c r="M69" s="175">
        <v>1.0008467323986359</v>
      </c>
      <c r="N69" s="175">
        <f>_xll.xlShmInterpDisc($E$4,L69)</f>
        <v>1.0008467267001162</v>
      </c>
      <c r="O69" s="175">
        <f>_xll.xlShmInterpDisc($B$4,L69)</f>
        <v>1.0008467267001162</v>
      </c>
      <c r="P69" s="175">
        <v>1.0008467323985826</v>
      </c>
      <c r="Q69" s="175">
        <f>_xll.xlShmInterpDisc($H$4,L69)</f>
        <v>1.0008467267000629</v>
      </c>
      <c r="R69" s="188">
        <f t="shared" si="0"/>
        <v>5.6985196561498697E-5</v>
      </c>
      <c r="S69" s="170">
        <f t="shared" si="1"/>
        <v>5.6985196561498697E-5</v>
      </c>
      <c r="T69" s="174">
        <f t="shared" si="2"/>
        <v>5.6985196561498697E-5</v>
      </c>
    </row>
    <row r="70" spans="11:20" x14ac:dyDescent="0.2">
      <c r="K70" s="185" t="s">
        <v>134</v>
      </c>
      <c r="L70" s="163">
        <f>_xll.qlCalendarAdvance("TARGET",L69,K70,"mf")</f>
        <v>42908</v>
      </c>
      <c r="M70" s="175">
        <v>1.0008555514772679</v>
      </c>
      <c r="N70" s="175">
        <f>_xll.xlShmInterpDisc($E$4,L70)</f>
        <v>1.0008555406507804</v>
      </c>
      <c r="O70" s="175">
        <f>_xll.xlShmInterpDisc($B$4,L70)</f>
        <v>1.0008555406507804</v>
      </c>
      <c r="P70" s="175">
        <v>1.0008555514772144</v>
      </c>
      <c r="Q70" s="175">
        <f>_xll.xlShmInterpDisc($H$4,L70)</f>
        <v>1.0008555406507269</v>
      </c>
      <c r="R70" s="188">
        <f t="shared" ref="R70:R133" si="3">(M70-N70)*10000</f>
        <v>1.0826487484294489E-4</v>
      </c>
      <c r="S70" s="170">
        <f t="shared" ref="S70:S133" si="4">(M70-O70)*10000</f>
        <v>1.0826487484294489E-4</v>
      </c>
      <c r="T70" s="174">
        <f t="shared" ref="T70:T133" si="5">(P70-Q70)*10000</f>
        <v>1.0826487484294489E-4</v>
      </c>
    </row>
    <row r="71" spans="11:20" x14ac:dyDescent="0.2">
      <c r="K71" s="185" t="s">
        <v>134</v>
      </c>
      <c r="L71" s="163">
        <f>_xll.qlCalendarAdvance("TARGET",L70,K71,"mf")</f>
        <v>42909</v>
      </c>
      <c r="M71" s="175">
        <v>1.0008643588186861</v>
      </c>
      <c r="N71" s="175">
        <f>_xll.xlShmInterpDisc($E$4,L71)</f>
        <v>1.0008643434223941</v>
      </c>
      <c r="O71" s="175">
        <f>_xll.xlShmInterpDisc($B$4,L71)</f>
        <v>1.0008643434223941</v>
      </c>
      <c r="P71" s="175">
        <v>1.0008643588186326</v>
      </c>
      <c r="Q71" s="175">
        <f>_xll.xlShmInterpDisc($H$4,L71)</f>
        <v>1.0008643434223403</v>
      </c>
      <c r="R71" s="188">
        <f t="shared" si="3"/>
        <v>1.5396292019076441E-4</v>
      </c>
      <c r="S71" s="170">
        <f t="shared" si="4"/>
        <v>1.5396292019076441E-4</v>
      </c>
      <c r="T71" s="174">
        <f t="shared" si="5"/>
        <v>1.5396292241121046E-4</v>
      </c>
    </row>
    <row r="72" spans="11:20" x14ac:dyDescent="0.2">
      <c r="K72" s="185" t="s">
        <v>134</v>
      </c>
      <c r="L72" s="163">
        <f>_xll.qlCalendarAdvance("TARGET",L71,K72,"mf")</f>
        <v>42912</v>
      </c>
      <c r="M72" s="175">
        <v>1.0008907115051664</v>
      </c>
      <c r="N72" s="175">
        <f>_xll.xlShmInterpDisc($E$4,L72)</f>
        <v>1.0008906856098116</v>
      </c>
      <c r="O72" s="175">
        <f>_xll.xlShmInterpDisc($B$4,L72)</f>
        <v>1.0008906856098116</v>
      </c>
      <c r="P72" s="175">
        <v>1.0008907115051138</v>
      </c>
      <c r="Q72" s="175">
        <f>_xll.xlShmInterpDisc($H$4,L72)</f>
        <v>1.0008906856097592</v>
      </c>
      <c r="R72" s="188">
        <f t="shared" si="3"/>
        <v>2.5895354749394528E-4</v>
      </c>
      <c r="S72" s="170">
        <f t="shared" si="4"/>
        <v>2.5895354749394528E-4</v>
      </c>
      <c r="T72" s="174">
        <f t="shared" si="5"/>
        <v>2.5895354527349923E-4</v>
      </c>
    </row>
    <row r="73" spans="11:20" x14ac:dyDescent="0.2">
      <c r="K73" s="185" t="s">
        <v>134</v>
      </c>
      <c r="L73" s="163">
        <f>_xll.qlCalendarAdvance("TARGET",L72,K73,"mf")</f>
        <v>42913</v>
      </c>
      <c r="M73" s="175">
        <v>1.0008994730397147</v>
      </c>
      <c r="N73" s="175">
        <f>_xll.xlShmInterpDisc($E$4,L73)</f>
        <v>1.000899444663667</v>
      </c>
      <c r="O73" s="175">
        <f>_xll.xlShmInterpDisc($B$4,L73)</f>
        <v>1.000899444663667</v>
      </c>
      <c r="P73" s="175">
        <v>1.000899473039663</v>
      </c>
      <c r="Q73" s="175">
        <f>_xll.xlShmInterpDisc($H$4,L73)</f>
        <v>1.0008994446636152</v>
      </c>
      <c r="R73" s="188">
        <f t="shared" si="3"/>
        <v>2.8376047733758014E-4</v>
      </c>
      <c r="S73" s="170">
        <f t="shared" si="4"/>
        <v>2.8376047733758014E-4</v>
      </c>
      <c r="T73" s="174">
        <f t="shared" si="5"/>
        <v>2.8376047733758014E-4</v>
      </c>
    </row>
    <row r="74" spans="11:20" x14ac:dyDescent="0.2">
      <c r="K74" s="185" t="s">
        <v>134</v>
      </c>
      <c r="L74" s="163">
        <f>_xll.qlCalendarAdvance("TARGET",L73,K74,"mf")</f>
        <v>42914</v>
      </c>
      <c r="M74" s="175">
        <v>1.0009082234645206</v>
      </c>
      <c r="N74" s="175">
        <f>_xll.xlShmInterpDisc($E$4,L74)</f>
        <v>1.0009081930892585</v>
      </c>
      <c r="O74" s="175">
        <f>_xll.xlShmInterpDisc($B$4,L74)</f>
        <v>1.0009081930892585</v>
      </c>
      <c r="P74" s="175">
        <v>1.0009082234644699</v>
      </c>
      <c r="Q74" s="175">
        <f>_xll.xlShmInterpDisc($H$4,L74)</f>
        <v>1.0009081930892076</v>
      </c>
      <c r="R74" s="188">
        <f t="shared" si="3"/>
        <v>3.0375262083381926E-4</v>
      </c>
      <c r="S74" s="170">
        <f t="shared" si="4"/>
        <v>3.0375262083381926E-4</v>
      </c>
      <c r="T74" s="174">
        <f t="shared" si="5"/>
        <v>3.0375262305426531E-4</v>
      </c>
    </row>
    <row r="75" spans="11:20" x14ac:dyDescent="0.2">
      <c r="K75" s="185" t="s">
        <v>134</v>
      </c>
      <c r="L75" s="163">
        <f>_xll.qlCalendarAdvance("TARGET",L74,K75,"mf")</f>
        <v>42915</v>
      </c>
      <c r="M75" s="175">
        <v>1.0009169629389674</v>
      </c>
      <c r="N75" s="175">
        <f>_xll.xlShmInterpDisc($E$4,L75)</f>
        <v>1.0009169310276838</v>
      </c>
      <c r="O75" s="175">
        <f>_xll.xlShmInterpDisc($B$4,L75)</f>
        <v>1.0009169310276838</v>
      </c>
      <c r="P75" s="175">
        <v>1.0009169629389179</v>
      </c>
      <c r="Q75" s="175">
        <f>_xll.xlShmInterpDisc($H$4,L75)</f>
        <v>1.0009169310276345</v>
      </c>
      <c r="R75" s="188">
        <f t="shared" si="3"/>
        <v>3.1911283615571051E-4</v>
      </c>
      <c r="S75" s="170">
        <f t="shared" si="4"/>
        <v>3.1911283615571051E-4</v>
      </c>
      <c r="T75" s="174">
        <f t="shared" si="5"/>
        <v>3.1911283393526446E-4</v>
      </c>
    </row>
    <row r="76" spans="11:20" x14ac:dyDescent="0.2">
      <c r="K76" s="185" t="s">
        <v>134</v>
      </c>
      <c r="L76" s="163">
        <f>_xll.qlCalendarAdvance("TARGET",L75,K76,"mf")</f>
        <v>42916</v>
      </c>
      <c r="M76" s="175">
        <v>1.0009256916337352</v>
      </c>
      <c r="N76" s="175">
        <f>_xll.xlShmInterpDisc($E$4,L76)</f>
        <v>1.0009256586303554</v>
      </c>
      <c r="O76" s="175">
        <f>_xll.xlShmInterpDisc($B$4,L76)</f>
        <v>1.0009256586303554</v>
      </c>
      <c r="P76" s="175">
        <v>1.0009256916336871</v>
      </c>
      <c r="Q76" s="175">
        <f>_xll.xlShmInterpDisc($H$4,L76)</f>
        <v>1.0009256586303075</v>
      </c>
      <c r="R76" s="188">
        <f t="shared" si="3"/>
        <v>3.3003379806828548E-4</v>
      </c>
      <c r="S76" s="170">
        <f t="shared" si="4"/>
        <v>3.3003379806828548E-4</v>
      </c>
      <c r="T76" s="174">
        <f t="shared" si="5"/>
        <v>3.3003379584783943E-4</v>
      </c>
    </row>
    <row r="77" spans="11:20" x14ac:dyDescent="0.2">
      <c r="K77" s="185" t="s">
        <v>134</v>
      </c>
      <c r="L77" s="163">
        <f>_xll.qlCalendarAdvance("TARGET",L76,K77,"mf")</f>
        <v>42919</v>
      </c>
      <c r="M77" s="175">
        <v>1.0009518149162429</v>
      </c>
      <c r="N77" s="175">
        <f>_xll.xlShmInterpDisc($E$4,L77)</f>
        <v>1.0009517810926951</v>
      </c>
      <c r="O77" s="175">
        <f>_xll.xlShmInterpDisc($B$4,L77)</f>
        <v>1.0009517810926951</v>
      </c>
      <c r="P77" s="175">
        <v>1.0009518149162</v>
      </c>
      <c r="Q77" s="175">
        <f>_xll.xlShmInterpDisc($H$4,L77)</f>
        <v>1.0009517810926523</v>
      </c>
      <c r="R77" s="188">
        <f t="shared" si="3"/>
        <v>3.3823547740396975E-4</v>
      </c>
      <c r="S77" s="170">
        <f t="shared" si="4"/>
        <v>3.3823547740396975E-4</v>
      </c>
      <c r="T77" s="174">
        <f t="shared" si="5"/>
        <v>3.3823547740396975E-4</v>
      </c>
    </row>
    <row r="78" spans="11:20" x14ac:dyDescent="0.2">
      <c r="K78" s="185" t="s">
        <v>134</v>
      </c>
      <c r="L78" s="163">
        <f>_xll.qlCalendarAdvance("TARGET",L77,K78,"mf")</f>
        <v>42920</v>
      </c>
      <c r="M78" s="175">
        <v>1.0009605024250661</v>
      </c>
      <c r="N78" s="175">
        <f>_xll.xlShmInterpDisc($E$4,L78)</f>
        <v>1.0009604690727778</v>
      </c>
      <c r="O78" s="175">
        <f>_xll.xlShmInterpDisc($B$4,L78)</f>
        <v>1.0009604690727778</v>
      </c>
      <c r="P78" s="175">
        <v>1.0009605024250252</v>
      </c>
      <c r="Q78" s="175">
        <f>_xll.xlShmInterpDisc($H$4,L78)</f>
        <v>1.0009604690727369</v>
      </c>
      <c r="R78" s="188">
        <f t="shared" si="3"/>
        <v>3.3352288264509866E-4</v>
      </c>
      <c r="S78" s="170">
        <f t="shared" si="4"/>
        <v>3.3352288264509866E-4</v>
      </c>
      <c r="T78" s="174">
        <f t="shared" si="5"/>
        <v>3.3352288264509866E-4</v>
      </c>
    </row>
    <row r="79" spans="11:20" x14ac:dyDescent="0.2">
      <c r="K79" s="185" t="s">
        <v>134</v>
      </c>
      <c r="L79" s="163">
        <f>_xll.qlCalendarAdvance("TARGET",L78,K79,"mf")</f>
        <v>42921</v>
      </c>
      <c r="M79" s="175">
        <v>1.0009691801770908</v>
      </c>
      <c r="N79" s="175">
        <f>_xll.xlShmInterpDisc($E$4,L79)</f>
        <v>1.0009691476288995</v>
      </c>
      <c r="O79" s="175">
        <f>_xll.xlShmInterpDisc($B$4,L79)</f>
        <v>1.0009691476288995</v>
      </c>
      <c r="P79" s="175">
        <v>1.0009691801770522</v>
      </c>
      <c r="Q79" s="175">
        <f>_xll.xlShmInterpDisc($H$4,L79)</f>
        <v>1.0009691476288609</v>
      </c>
      <c r="R79" s="188">
        <f t="shared" si="3"/>
        <v>3.2548191253312098E-4</v>
      </c>
      <c r="S79" s="170">
        <f t="shared" si="4"/>
        <v>3.2548191253312098E-4</v>
      </c>
      <c r="T79" s="174">
        <f t="shared" si="5"/>
        <v>3.2548191253312098E-4</v>
      </c>
    </row>
    <row r="80" spans="11:20" x14ac:dyDescent="0.2">
      <c r="K80" s="185" t="s">
        <v>134</v>
      </c>
      <c r="L80" s="163">
        <f>_xll.qlCalendarAdvance("TARGET",L79,K80,"mf")</f>
        <v>42922</v>
      </c>
      <c r="M80" s="175">
        <v>1.0009778484107921</v>
      </c>
      <c r="N80" s="175">
        <f>_xll.xlShmInterpDisc($E$4,L80)</f>
        <v>1.0009778169743686</v>
      </c>
      <c r="O80" s="175">
        <f>_xll.xlShmInterpDisc($B$4,L80)</f>
        <v>1.0009778169743686</v>
      </c>
      <c r="P80" s="175">
        <v>1.0009778484107559</v>
      </c>
      <c r="Q80" s="175">
        <f>_xll.xlShmInterpDisc($H$4,L80)</f>
        <v>1.0009778169743322</v>
      </c>
      <c r="R80" s="188">
        <f t="shared" si="3"/>
        <v>3.1436423464370478E-4</v>
      </c>
      <c r="S80" s="170">
        <f t="shared" si="4"/>
        <v>3.1436423464370478E-4</v>
      </c>
      <c r="T80" s="174">
        <f t="shared" si="5"/>
        <v>3.1436423686415083E-4</v>
      </c>
    </row>
    <row r="81" spans="11:20" x14ac:dyDescent="0.2">
      <c r="K81" s="185" t="s">
        <v>134</v>
      </c>
      <c r="L81" s="163">
        <f>_xll.qlCalendarAdvance("TARGET",L80,K81,"mf")</f>
        <v>42923</v>
      </c>
      <c r="M81" s="175">
        <v>1.0009865073759459</v>
      </c>
      <c r="N81" s="175">
        <f>_xll.xlShmInterpDisc($E$4,L81)</f>
        <v>1.0009864773328105</v>
      </c>
      <c r="O81" s="175">
        <f>_xll.xlShmInterpDisc($B$4,L81)</f>
        <v>1.0009864773328103</v>
      </c>
      <c r="P81" s="175">
        <v>1.0009865073759119</v>
      </c>
      <c r="Q81" s="175">
        <f>_xll.xlShmInterpDisc($H$4,L81)</f>
        <v>1.0009864773327766</v>
      </c>
      <c r="R81" s="188">
        <f t="shared" si="3"/>
        <v>3.0043135312851632E-4</v>
      </c>
      <c r="S81" s="170">
        <f t="shared" si="4"/>
        <v>3.0043135534896237E-4</v>
      </c>
      <c r="T81" s="174">
        <f t="shared" si="5"/>
        <v>3.0043135312851632E-4</v>
      </c>
    </row>
    <row r="82" spans="11:20" x14ac:dyDescent="0.2">
      <c r="K82" s="185" t="s">
        <v>134</v>
      </c>
      <c r="L82" s="163">
        <f>_xll.qlCalendarAdvance("TARGET",L81,K82,"mf")</f>
        <v>42926</v>
      </c>
      <c r="M82" s="175">
        <v>1.0010124313273956</v>
      </c>
      <c r="N82" s="175">
        <f>_xll.xlShmInterpDisc($E$4,L82)</f>
        <v>1.001012406876999</v>
      </c>
      <c r="O82" s="175">
        <f>_xll.xlShmInterpDisc($B$4,L82)</f>
        <v>1.001012406876999</v>
      </c>
      <c r="P82" s="175">
        <v>1.0010124313273694</v>
      </c>
      <c r="Q82" s="175">
        <f>_xll.xlShmInterpDisc($H$4,L82)</f>
        <v>1.0010124068769728</v>
      </c>
      <c r="R82" s="188">
        <f t="shared" si="3"/>
        <v>2.4450396596265023E-4</v>
      </c>
      <c r="S82" s="170">
        <f t="shared" si="4"/>
        <v>2.4450396596265023E-4</v>
      </c>
      <c r="T82" s="174">
        <f t="shared" si="5"/>
        <v>2.4450396596265023E-4</v>
      </c>
    </row>
    <row r="83" spans="11:20" x14ac:dyDescent="0.2">
      <c r="K83" s="185" t="s">
        <v>134</v>
      </c>
      <c r="L83" s="163">
        <f>_xll.qlCalendarAdvance("TARGET",L82,K83,"mf")</f>
        <v>42927</v>
      </c>
      <c r="M83" s="175">
        <v>1.001021055942144</v>
      </c>
      <c r="N83" s="175">
        <f>_xll.xlShmInterpDisc($E$4,L83)</f>
        <v>1.0010210337299517</v>
      </c>
      <c r="O83" s="175">
        <f>_xll.xlShmInterpDisc($B$4,L83)</f>
        <v>1.0010210337299517</v>
      </c>
      <c r="P83" s="175">
        <v>1.0010210559421204</v>
      </c>
      <c r="Q83" s="175">
        <f>_xll.xlShmInterpDisc($H$4,L83)</f>
        <v>1.0010210337299281</v>
      </c>
      <c r="R83" s="188">
        <f t="shared" si="3"/>
        <v>2.2212192307691225E-4</v>
      </c>
      <c r="S83" s="170">
        <f t="shared" si="4"/>
        <v>2.2212192307691225E-4</v>
      </c>
      <c r="T83" s="174">
        <f t="shared" si="5"/>
        <v>2.2212192307691225E-4</v>
      </c>
    </row>
    <row r="84" spans="11:20" x14ac:dyDescent="0.2">
      <c r="K84" s="185" t="s">
        <v>134</v>
      </c>
      <c r="L84" s="163">
        <f>_xll.qlCalendarAdvance("TARGET",L83,K84,"mf")</f>
        <v>42928</v>
      </c>
      <c r="M84" s="175">
        <v>1.0010296727067491</v>
      </c>
      <c r="N84" s="175">
        <f>_xll.xlShmInterpDisc($E$4,L84)</f>
        <v>1.0010296528687816</v>
      </c>
      <c r="O84" s="175">
        <f>_xll.xlShmInterpDisc($B$4,L84)</f>
        <v>1.0010296528687816</v>
      </c>
      <c r="P84" s="175">
        <v>1.0010296727067285</v>
      </c>
      <c r="Q84" s="175">
        <f>_xll.xlShmInterpDisc($H$4,L84)</f>
        <v>1.0010296528687608</v>
      </c>
      <c r="R84" s="188">
        <f t="shared" si="3"/>
        <v>1.9837967490943242E-4</v>
      </c>
      <c r="S84" s="170">
        <f t="shared" si="4"/>
        <v>1.9837967490943242E-4</v>
      </c>
      <c r="T84" s="174">
        <f t="shared" si="5"/>
        <v>1.9837967712987847E-4</v>
      </c>
    </row>
    <row r="85" spans="11:20" x14ac:dyDescent="0.2">
      <c r="K85" s="185" t="s">
        <v>134</v>
      </c>
      <c r="L85" s="163">
        <f>_xll.qlCalendarAdvance("TARGET",L84,K85,"mf")</f>
        <v>42929</v>
      </c>
      <c r="M85" s="175">
        <v>1.0010382819388008</v>
      </c>
      <c r="N85" s="175">
        <f>_xll.xlShmInterpDisc($E$4,L85)</f>
        <v>1.0010382645790283</v>
      </c>
      <c r="O85" s="175">
        <f>_xll.xlShmInterpDisc($B$4,L85)</f>
        <v>1.0010382645790283</v>
      </c>
      <c r="P85" s="175">
        <v>1.0010382819387829</v>
      </c>
      <c r="Q85" s="175">
        <f>_xll.xlShmInterpDisc($H$4,L85)</f>
        <v>1.0010382645790104</v>
      </c>
      <c r="R85" s="188">
        <f t="shared" si="3"/>
        <v>1.7359772508385163E-4</v>
      </c>
      <c r="S85" s="170">
        <f t="shared" si="4"/>
        <v>1.7359772508385163E-4</v>
      </c>
      <c r="T85" s="174">
        <f t="shared" si="5"/>
        <v>1.7359772508385163E-4</v>
      </c>
    </row>
    <row r="86" spans="11:20" x14ac:dyDescent="0.2">
      <c r="K86" s="185" t="s">
        <v>134</v>
      </c>
      <c r="L86" s="163">
        <f>_xll.qlCalendarAdvance("TARGET",L85,K86,"mf")</f>
        <v>42930</v>
      </c>
      <c r="M86" s="175">
        <v>1.0010468839671924</v>
      </c>
      <c r="N86" s="175">
        <f>_xll.xlShmInterpDisc($E$4,L86)</f>
        <v>1.0010468691565517</v>
      </c>
      <c r="O86" s="175">
        <f>_xll.xlShmInterpDisc($B$4,L86)</f>
        <v>1.0010468691565515</v>
      </c>
      <c r="P86" s="175">
        <v>1.0010468839671771</v>
      </c>
      <c r="Q86" s="175">
        <f>_xll.xlShmInterpDisc($H$4,L86)</f>
        <v>1.0010468691565362</v>
      </c>
      <c r="R86" s="188">
        <f t="shared" si="3"/>
        <v>1.4810640713847079E-4</v>
      </c>
      <c r="S86" s="170">
        <f t="shared" si="4"/>
        <v>1.4810640935891684E-4</v>
      </c>
      <c r="T86" s="174">
        <f t="shared" si="5"/>
        <v>1.4810640935891684E-4</v>
      </c>
    </row>
    <row r="87" spans="11:20" x14ac:dyDescent="0.2">
      <c r="K87" s="185" t="s">
        <v>134</v>
      </c>
      <c r="L87" s="163">
        <f>_xll.qlCalendarAdvance("TARGET",L86,K87,"mf")</f>
        <v>42933</v>
      </c>
      <c r="M87" s="175">
        <v>1.0010726502889096</v>
      </c>
      <c r="N87" s="175">
        <f>_xll.xlShmInterpDisc($E$4,L87)</f>
        <v>1.0010726432061932</v>
      </c>
      <c r="O87" s="175">
        <f>_xll.xlShmInterpDisc($B$4,L87)</f>
        <v>1.0010726432061932</v>
      </c>
      <c r="P87" s="175">
        <v>1.0010726502889022</v>
      </c>
      <c r="Q87" s="175">
        <f>_xll.xlShmInterpDisc($H$4,L87)</f>
        <v>1.0010726432061858</v>
      </c>
      <c r="R87" s="188">
        <f t="shared" si="3"/>
        <v>7.0827164133646647E-5</v>
      </c>
      <c r="S87" s="170">
        <f t="shared" si="4"/>
        <v>7.0827164133646647E-5</v>
      </c>
      <c r="T87" s="174">
        <f t="shared" si="5"/>
        <v>7.0827164133646647E-5</v>
      </c>
    </row>
    <row r="88" spans="11:20" x14ac:dyDescent="0.2">
      <c r="K88" s="185" t="s">
        <v>134</v>
      </c>
      <c r="L88" s="163">
        <f>_xll.qlCalendarAdvance("TARGET",L87,K88,"mf")</f>
        <v>42934</v>
      </c>
      <c r="M88" s="175">
        <v>1.0010812270176903</v>
      </c>
      <c r="N88" s="175">
        <f>_xll.xlShmInterpDisc($E$4,L88)</f>
        <v>1.0010812224178436</v>
      </c>
      <c r="O88" s="175">
        <f>_xll.xlShmInterpDisc($B$4,L88)</f>
        <v>1.0010812224178436</v>
      </c>
      <c r="P88" s="175">
        <v>1.0010812270176854</v>
      </c>
      <c r="Q88" s="175">
        <f>_xll.xlShmInterpDisc($H$4,L88)</f>
        <v>1.0010812224178385</v>
      </c>
      <c r="R88" s="188">
        <f t="shared" si="3"/>
        <v>4.5998467257390985E-5</v>
      </c>
      <c r="S88" s="170">
        <f t="shared" si="4"/>
        <v>4.5998467257390985E-5</v>
      </c>
      <c r="T88" s="174">
        <f t="shared" si="5"/>
        <v>4.5998469477837034E-5</v>
      </c>
    </row>
    <row r="89" spans="11:20" x14ac:dyDescent="0.2">
      <c r="K89" s="185" t="s">
        <v>134</v>
      </c>
      <c r="L89" s="163">
        <f>_xll.qlCalendarAdvance("TARGET",L88,K89,"mf")</f>
        <v>42935</v>
      </c>
      <c r="M89" s="175">
        <v>1.0010897983568532</v>
      </c>
      <c r="N89" s="175">
        <f>_xll.xlShmInterpDisc($E$4,L89)</f>
        <v>1.0010897961308904</v>
      </c>
      <c r="O89" s="175">
        <f>_xll.xlShmInterpDisc($B$4,L89)</f>
        <v>1.0010897961308904</v>
      </c>
      <c r="P89" s="175">
        <v>1.0010897983568507</v>
      </c>
      <c r="Q89" s="175">
        <f>_xll.xlShmInterpDisc($H$4,L89)</f>
        <v>1.001089796130888</v>
      </c>
      <c r="R89" s="188">
        <f t="shared" si="3"/>
        <v>2.2259627474596755E-5</v>
      </c>
      <c r="S89" s="170">
        <f t="shared" si="4"/>
        <v>2.2259627474596755E-5</v>
      </c>
      <c r="T89" s="174">
        <f t="shared" si="5"/>
        <v>2.2259627474596755E-5</v>
      </c>
    </row>
    <row r="90" spans="11:20" x14ac:dyDescent="0.2">
      <c r="K90" s="185" t="s">
        <v>134</v>
      </c>
      <c r="L90" s="163">
        <f>_xll.qlCalendarAdvance("TARGET",L89,K90,"mf")</f>
        <v>42936</v>
      </c>
      <c r="M90" s="175">
        <v>1.0010983647031253</v>
      </c>
      <c r="N90" s="175">
        <f>_xll.xlShmInterpDisc($E$4,L90)</f>
        <v>1.0010983647031253</v>
      </c>
      <c r="O90" s="175">
        <f>_xll.xlShmInterpDisc($B$4,L90)</f>
        <v>1.0010983647031253</v>
      </c>
      <c r="P90" s="175">
        <v>1.0010983647031251</v>
      </c>
      <c r="Q90" s="175">
        <f>_xll.xlShmInterpDisc($H$4,L90)</f>
        <v>1.0010983647031251</v>
      </c>
      <c r="R90" s="188">
        <f t="shared" si="3"/>
        <v>0</v>
      </c>
      <c r="S90" s="170">
        <f t="shared" si="4"/>
        <v>0</v>
      </c>
      <c r="T90" s="174">
        <f t="shared" si="5"/>
        <v>0</v>
      </c>
    </row>
    <row r="91" spans="11:20" x14ac:dyDescent="0.2">
      <c r="K91" s="185" t="s">
        <v>134</v>
      </c>
      <c r="L91" s="163">
        <f>_xll.qlCalendarAdvance("TARGET",L90,K91,"mf")</f>
        <v>42937</v>
      </c>
      <c r="M91" s="175">
        <v>1.001106926356349</v>
      </c>
      <c r="N91" s="175">
        <f>_xll.xlShmInterpDisc($E$4,L91)</f>
        <v>1.0011069284015714</v>
      </c>
      <c r="O91" s="175">
        <f>_xll.xlShmInterpDisc($B$4,L91)</f>
        <v>1.0011069284015714</v>
      </c>
      <c r="P91" s="175">
        <v>1.001106926356351</v>
      </c>
      <c r="Q91" s="175">
        <f>_xll.xlShmInterpDisc($H$4,L91)</f>
        <v>1.0011069284015732</v>
      </c>
      <c r="R91" s="188">
        <f t="shared" si="3"/>
        <v>-2.0452224358535886E-5</v>
      </c>
      <c r="S91" s="170">
        <f t="shared" si="4"/>
        <v>-2.0452224358535886E-5</v>
      </c>
      <c r="T91" s="174">
        <f t="shared" si="5"/>
        <v>-2.0452222138089837E-5</v>
      </c>
    </row>
    <row r="92" spans="11:20" x14ac:dyDescent="0.2">
      <c r="K92" s="185" t="s">
        <v>134</v>
      </c>
      <c r="L92" s="163">
        <f>_xll.qlCalendarAdvance("TARGET",L91,K92,"mf")</f>
        <v>42940</v>
      </c>
      <c r="M92" s="175">
        <v>1.001132581396257</v>
      </c>
      <c r="N92" s="175">
        <f>_xll.xlShmInterpDisc($E$4,L92)</f>
        <v>1.0011325884732776</v>
      </c>
      <c r="O92" s="175">
        <f>_xll.xlShmInterpDisc($B$4,L92)</f>
        <v>1.0011325884732776</v>
      </c>
      <c r="P92" s="175">
        <v>1.0011325813962648</v>
      </c>
      <c r="Q92" s="175">
        <f>_xll.xlShmInterpDisc($H$4,L92)</f>
        <v>1.0011325884732851</v>
      </c>
      <c r="R92" s="188">
        <f t="shared" si="3"/>
        <v>-7.0770205251591278E-5</v>
      </c>
      <c r="S92" s="170">
        <f t="shared" si="4"/>
        <v>-7.0770205251591278E-5</v>
      </c>
      <c r="T92" s="174">
        <f t="shared" si="5"/>
        <v>-7.0770203031145229E-5</v>
      </c>
    </row>
    <row r="93" spans="11:20" x14ac:dyDescent="0.2">
      <c r="K93" s="185" t="s">
        <v>134</v>
      </c>
      <c r="L93" s="163">
        <f>_xll.qlCalendarAdvance("TARGET",L92,K93,"mf")</f>
        <v>42941</v>
      </c>
      <c r="M93" s="175">
        <v>1.001141122253826</v>
      </c>
      <c r="N93" s="175">
        <f>_xll.xlShmInterpDisc($E$4,L93)</f>
        <v>1.0011411306496651</v>
      </c>
      <c r="O93" s="175">
        <f>_xll.xlShmInterpDisc($B$4,L93)</f>
        <v>1.0011411306496651</v>
      </c>
      <c r="P93" s="175">
        <v>1.0011411222538353</v>
      </c>
      <c r="Q93" s="175">
        <f>_xll.xlShmInterpDisc($H$4,L93)</f>
        <v>1.0011411306496742</v>
      </c>
      <c r="R93" s="188">
        <f t="shared" si="3"/>
        <v>-8.3958391350336115E-5</v>
      </c>
      <c r="S93" s="170">
        <f t="shared" si="4"/>
        <v>-8.3958391350336115E-5</v>
      </c>
      <c r="T93" s="174">
        <f t="shared" si="5"/>
        <v>-8.3958389129890065E-5</v>
      </c>
    </row>
    <row r="94" spans="11:20" x14ac:dyDescent="0.2">
      <c r="K94" s="185" t="s">
        <v>134</v>
      </c>
      <c r="L94" s="163">
        <f>_xll.qlCalendarAdvance("TARGET",L93,K94,"mf")</f>
        <v>42942</v>
      </c>
      <c r="M94" s="175">
        <v>1.0011496572510559</v>
      </c>
      <c r="N94" s="175">
        <f>_xll.xlShmInterpDisc($E$4,L94)</f>
        <v>1.0011496667922526</v>
      </c>
      <c r="O94" s="175">
        <f>_xll.xlShmInterpDisc($B$4,L94)</f>
        <v>1.0011496667922526</v>
      </c>
      <c r="P94" s="175">
        <v>1.0011496572510667</v>
      </c>
      <c r="Q94" s="175">
        <f>_xll.xlShmInterpDisc($H$4,L94)</f>
        <v>1.0011496667922632</v>
      </c>
      <c r="R94" s="188">
        <f t="shared" si="3"/>
        <v>-9.5411967215852655E-5</v>
      </c>
      <c r="S94" s="170">
        <f t="shared" si="4"/>
        <v>-9.5411967215852655E-5</v>
      </c>
      <c r="T94" s="174">
        <f t="shared" si="5"/>
        <v>-9.5411964995406606E-5</v>
      </c>
    </row>
    <row r="95" spans="11:20" x14ac:dyDescent="0.2">
      <c r="K95" s="185" t="s">
        <v>134</v>
      </c>
      <c r="L95" s="163">
        <f>_xll.qlCalendarAdvance("TARGET",L94,K95,"mf")</f>
        <v>42943</v>
      </c>
      <c r="M95" s="175">
        <v>1.0011581861037242</v>
      </c>
      <c r="N95" s="175">
        <f>_xll.xlShmInterpDisc($E$4,L95)</f>
        <v>1.0011581966208791</v>
      </c>
      <c r="O95" s="175">
        <f>_xll.xlShmInterpDisc($B$4,L95)</f>
        <v>1.0011581966208791</v>
      </c>
      <c r="P95" s="175">
        <v>1.0011581861037362</v>
      </c>
      <c r="Q95" s="175">
        <f>_xll.xlShmInterpDisc($H$4,L95)</f>
        <v>1.0011581966208911</v>
      </c>
      <c r="R95" s="188">
        <f t="shared" si="3"/>
        <v>-1.0517154924727379E-4</v>
      </c>
      <c r="S95" s="170">
        <f t="shared" si="4"/>
        <v>-1.0517154924727379E-4</v>
      </c>
      <c r="T95" s="174">
        <f t="shared" si="5"/>
        <v>-1.0517154924727379E-4</v>
      </c>
    </row>
    <row r="96" spans="11:20" x14ac:dyDescent="0.2">
      <c r="K96" s="185" t="s">
        <v>134</v>
      </c>
      <c r="L96" s="163">
        <f>_xll.qlCalendarAdvance("TARGET",L95,K96,"mf")</f>
        <v>42944</v>
      </c>
      <c r="M96" s="175">
        <v>1.0011667085177802</v>
      </c>
      <c r="N96" s="175">
        <f>_xll.xlShmInterpDisc($E$4,L96)</f>
        <v>1.0011667198459597</v>
      </c>
      <c r="O96" s="175">
        <f>_xll.xlShmInterpDisc($B$4,L96)</f>
        <v>1.0011667198459597</v>
      </c>
      <c r="P96" s="175">
        <v>1.0011667085177935</v>
      </c>
      <c r="Q96" s="175">
        <f>_xll.xlShmInterpDisc($H$4,L96)</f>
        <v>1.0011667198459728</v>
      </c>
      <c r="R96" s="188">
        <f t="shared" si="3"/>
        <v>-1.1328179505554203E-4</v>
      </c>
      <c r="S96" s="170">
        <f t="shared" si="4"/>
        <v>-1.1328179505554203E-4</v>
      </c>
      <c r="T96" s="174">
        <f t="shared" si="5"/>
        <v>-1.1328179283509598E-4</v>
      </c>
    </row>
    <row r="97" spans="11:20" x14ac:dyDescent="0.2">
      <c r="K97" s="185" t="s">
        <v>134</v>
      </c>
      <c r="L97" s="163">
        <f>_xll.qlCalendarAdvance("TARGET",L96,K97,"mf")</f>
        <v>42947</v>
      </c>
      <c r="M97" s="175">
        <v>1.0011922340403538</v>
      </c>
      <c r="N97" s="175">
        <f>_xll.xlShmInterpDisc($E$4,L97)</f>
        <v>1.0011922468627055</v>
      </c>
      <c r="O97" s="175">
        <f>_xll.xlShmInterpDisc($B$4,L97)</f>
        <v>1.0011922468627055</v>
      </c>
      <c r="P97" s="175">
        <v>1.0011922340403696</v>
      </c>
      <c r="Q97" s="175">
        <f>_xll.xlShmInterpDisc($H$4,L97)</f>
        <v>1.0011922468627212</v>
      </c>
      <c r="R97" s="188">
        <f t="shared" si="3"/>
        <v>-1.2822351624919293E-4</v>
      </c>
      <c r="S97" s="170">
        <f t="shared" si="4"/>
        <v>-1.2822351624919293E-4</v>
      </c>
      <c r="T97" s="174">
        <f t="shared" si="5"/>
        <v>-1.2822351624919293E-4</v>
      </c>
    </row>
    <row r="98" spans="11:20" x14ac:dyDescent="0.2">
      <c r="K98" s="185" t="s">
        <v>134</v>
      </c>
      <c r="L98" s="163">
        <f>_xll.qlCalendarAdvance("TARGET",L97,K98,"mf")</f>
        <v>42948</v>
      </c>
      <c r="M98" s="175">
        <v>1.0012007275628978</v>
      </c>
      <c r="N98" s="175">
        <f>_xll.xlShmInterpDisc($E$4,L98)</f>
        <v>1.0012007405892567</v>
      </c>
      <c r="O98" s="175">
        <f>_xll.xlShmInterpDisc($B$4,L98)</f>
        <v>1.0012007405892567</v>
      </c>
      <c r="P98" s="175">
        <v>1.0012007275629142</v>
      </c>
      <c r="Q98" s="175">
        <f>_xll.xlShmInterpDisc($H$4,L98)</f>
        <v>1.0012007405892729</v>
      </c>
      <c r="R98" s="188">
        <f t="shared" si="3"/>
        <v>-1.3026358880452449E-4</v>
      </c>
      <c r="S98" s="170">
        <f t="shared" si="4"/>
        <v>-1.3026358880452449E-4</v>
      </c>
      <c r="T98" s="174">
        <f t="shared" si="5"/>
        <v>-1.3026358658407844E-4</v>
      </c>
    </row>
    <row r="99" spans="11:20" x14ac:dyDescent="0.2">
      <c r="K99" s="185" t="s">
        <v>134</v>
      </c>
      <c r="L99" s="163">
        <f>_xll.qlCalendarAdvance("TARGET",L98,K99,"mf")</f>
        <v>42949</v>
      </c>
      <c r="M99" s="175">
        <v>1.0012092130291552</v>
      </c>
      <c r="N99" s="175">
        <f>_xll.xlShmInterpDisc($E$4,L99)</f>
        <v>1.0012092261229621</v>
      </c>
      <c r="O99" s="175">
        <f>_xll.xlShmInterpDisc($B$4,L99)</f>
        <v>1.0012092261229621</v>
      </c>
      <c r="P99" s="175">
        <v>1.0012092130291721</v>
      </c>
      <c r="Q99" s="175">
        <f>_xll.xlShmInterpDisc($H$4,L99)</f>
        <v>1.0012092261229788</v>
      </c>
      <c r="R99" s="188">
        <f t="shared" si="3"/>
        <v>-1.3093806927599871E-4</v>
      </c>
      <c r="S99" s="170">
        <f t="shared" si="4"/>
        <v>-1.3093806927599871E-4</v>
      </c>
      <c r="T99" s="174">
        <f t="shared" si="5"/>
        <v>-1.3093806705555266E-4</v>
      </c>
    </row>
    <row r="100" spans="11:20" x14ac:dyDescent="0.2">
      <c r="K100" s="185" t="s">
        <v>134</v>
      </c>
      <c r="L100" s="163">
        <f>_xll.qlCalendarAdvance("TARGET",L99,K100,"mf")</f>
        <v>42950</v>
      </c>
      <c r="M100" s="175">
        <v>1.0012176900861032</v>
      </c>
      <c r="N100" s="175">
        <f>_xll.xlShmInterpDisc($E$4,L100)</f>
        <v>1.0012177031176845</v>
      </c>
      <c r="O100" s="175">
        <f>_xll.xlShmInterpDisc($B$4,L100)</f>
        <v>1.0012177031176843</v>
      </c>
      <c r="P100" s="175">
        <v>1.0012176900861205</v>
      </c>
      <c r="Q100" s="175">
        <f>_xll.xlShmInterpDisc($H$4,L100)</f>
        <v>1.0012177031177016</v>
      </c>
      <c r="R100" s="188">
        <f t="shared" si="3"/>
        <v>-1.3031581369560286E-4</v>
      </c>
      <c r="S100" s="170">
        <f t="shared" si="4"/>
        <v>-1.3031581147515681E-4</v>
      </c>
      <c r="T100" s="174">
        <f t="shared" si="5"/>
        <v>-1.3031581147515681E-4</v>
      </c>
    </row>
    <row r="101" spans="11:20" x14ac:dyDescent="0.2">
      <c r="K101" s="185" t="s">
        <v>134</v>
      </c>
      <c r="L101" s="163">
        <f>_xll.qlCalendarAdvance("TARGET",L100,K101,"mf")</f>
        <v>42951</v>
      </c>
      <c r="M101" s="175">
        <v>1.0012261583708899</v>
      </c>
      <c r="N101" s="175">
        <f>_xll.xlShmInterpDisc($E$4,L101)</f>
        <v>1.0012261712178596</v>
      </c>
      <c r="O101" s="175">
        <f>_xll.xlShmInterpDisc($B$4,L101)</f>
        <v>1.0012261712178594</v>
      </c>
      <c r="P101" s="175">
        <v>1.0012261583709072</v>
      </c>
      <c r="Q101" s="175">
        <f>_xll.xlShmInterpDisc($H$4,L101)</f>
        <v>1.0012261712178767</v>
      </c>
      <c r="R101" s="188">
        <f t="shared" si="3"/>
        <v>-1.2846969710267331E-4</v>
      </c>
      <c r="S101" s="170">
        <f t="shared" si="4"/>
        <v>-1.2846969488222726E-4</v>
      </c>
      <c r="T101" s="174">
        <f t="shared" si="5"/>
        <v>-1.2846969488222726E-4</v>
      </c>
    </row>
    <row r="102" spans="11:20" x14ac:dyDescent="0.2">
      <c r="K102" s="185" t="s">
        <v>134</v>
      </c>
      <c r="L102" s="163">
        <f>_xll.qlCalendarAdvance("TARGET",L101,K102,"mf")</f>
        <v>42954</v>
      </c>
      <c r="M102" s="175">
        <v>1.0012515068163008</v>
      </c>
      <c r="N102" s="175">
        <f>_xll.xlShmInterpDisc($E$4,L102)</f>
        <v>1.0012515184540507</v>
      </c>
      <c r="O102" s="175">
        <f>_xll.xlShmInterpDisc($B$4,L102)</f>
        <v>1.0012515184540507</v>
      </c>
      <c r="P102" s="175">
        <v>1.0012515068163179</v>
      </c>
      <c r="Q102" s="175">
        <f>_xll.xlShmInterpDisc($H$4,L102)</f>
        <v>1.0012515184540678</v>
      </c>
      <c r="R102" s="188">
        <f t="shared" si="3"/>
        <v>-1.1637749874893188E-4</v>
      </c>
      <c r="S102" s="170">
        <f t="shared" si="4"/>
        <v>-1.1637749874893188E-4</v>
      </c>
      <c r="T102" s="174">
        <f t="shared" si="5"/>
        <v>-1.1637749874893188E-4</v>
      </c>
    </row>
    <row r="103" spans="11:20" x14ac:dyDescent="0.2">
      <c r="K103" s="185" t="s">
        <v>134</v>
      </c>
      <c r="L103" s="163">
        <f>_xll.qlCalendarAdvance("TARGET",L102,K103,"mf")</f>
        <v>42955</v>
      </c>
      <c r="M103" s="175">
        <v>1.0012599361873058</v>
      </c>
      <c r="N103" s="175">
        <f>_xll.xlShmInterpDisc($E$4,L103)</f>
        <v>1.0012599472318477</v>
      </c>
      <c r="O103" s="175">
        <f>_xll.xlShmInterpDisc($B$4,L103)</f>
        <v>1.0012599472318477</v>
      </c>
      <c r="P103" s="175">
        <v>1.0012599361873227</v>
      </c>
      <c r="Q103" s="175">
        <f>_xll.xlShmInterpDisc($H$4,L103)</f>
        <v>1.0012599472318646</v>
      </c>
      <c r="R103" s="188">
        <f t="shared" si="3"/>
        <v>-1.1044541947669018E-4</v>
      </c>
      <c r="S103" s="170">
        <f t="shared" si="4"/>
        <v>-1.1044541947669018E-4</v>
      </c>
      <c r="T103" s="174">
        <f t="shared" si="5"/>
        <v>-1.1044541947669018E-4</v>
      </c>
    </row>
    <row r="104" spans="11:20" x14ac:dyDescent="0.2">
      <c r="K104" s="185" t="s">
        <v>134</v>
      </c>
      <c r="L104" s="163">
        <f>_xll.qlCalendarAdvance("TARGET",L103,K104,"mf")</f>
        <v>42956</v>
      </c>
      <c r="M104" s="175">
        <v>1.0012683548244246</v>
      </c>
      <c r="N104" s="175">
        <f>_xll.xlShmInterpDisc($E$4,L104)</f>
        <v>1.0012683651958634</v>
      </c>
      <c r="O104" s="175">
        <f>_xll.xlShmInterpDisc($B$4,L104)</f>
        <v>1.0012683651958632</v>
      </c>
      <c r="P104" s="175">
        <v>1.001268354824441</v>
      </c>
      <c r="Q104" s="175">
        <f>_xll.xlShmInterpDisc($H$4,L104)</f>
        <v>1.0012683651958796</v>
      </c>
      <c r="R104" s="188">
        <f t="shared" si="3"/>
        <v>-1.0371438818879142E-4</v>
      </c>
      <c r="S104" s="170">
        <f t="shared" si="4"/>
        <v>-1.0371438596834537E-4</v>
      </c>
      <c r="T104" s="174">
        <f t="shared" si="5"/>
        <v>-1.0371438596834537E-4</v>
      </c>
    </row>
    <row r="105" spans="11:20" x14ac:dyDescent="0.2">
      <c r="K105" s="185" t="s">
        <v>134</v>
      </c>
      <c r="L105" s="163">
        <f>_xll.qlCalendarAdvance("TARGET",L104,K105,"mf")</f>
        <v>42957</v>
      </c>
      <c r="M105" s="175">
        <v>1.001276762305817</v>
      </c>
      <c r="N105" s="175">
        <f>_xll.xlShmInterpDisc($E$4,L105)</f>
        <v>1.001276771933965</v>
      </c>
      <c r="O105" s="175">
        <f>_xll.xlShmInterpDisc($B$4,L105)</f>
        <v>1.001276771933965</v>
      </c>
      <c r="P105" s="175">
        <v>1.0012767623058327</v>
      </c>
      <c r="Q105" s="175">
        <f>_xll.xlShmInterpDisc($H$4,L105)</f>
        <v>1.0012767719339808</v>
      </c>
      <c r="R105" s="188">
        <f t="shared" si="3"/>
        <v>-9.6281480566062783E-5</v>
      </c>
      <c r="S105" s="170">
        <f t="shared" si="4"/>
        <v>-9.6281480566062783E-5</v>
      </c>
      <c r="T105" s="174">
        <f t="shared" si="5"/>
        <v>-9.6281480566062783E-5</v>
      </c>
    </row>
    <row r="106" spans="11:20" x14ac:dyDescent="0.2">
      <c r="K106" s="185" t="s">
        <v>134</v>
      </c>
      <c r="L106" s="163">
        <f>_xll.qlCalendarAdvance("TARGET",L105,K106,"mf")</f>
        <v>42958</v>
      </c>
      <c r="M106" s="175">
        <v>1.0012851581998097</v>
      </c>
      <c r="N106" s="175">
        <f>_xll.xlShmInterpDisc($E$4,L106)</f>
        <v>1.0012851670245919</v>
      </c>
      <c r="O106" s="175">
        <f>_xll.xlShmInterpDisc($B$4,L106)</f>
        <v>1.0012851670245919</v>
      </c>
      <c r="P106" s="175">
        <v>1.001285158199825</v>
      </c>
      <c r="Q106" s="175">
        <f>_xll.xlShmInterpDisc($H$4,L106)</f>
        <v>1.001285167024607</v>
      </c>
      <c r="R106" s="188">
        <f t="shared" si="3"/>
        <v>-8.8247822382925278E-5</v>
      </c>
      <c r="S106" s="170">
        <f t="shared" si="4"/>
        <v>-8.8247822382925278E-5</v>
      </c>
      <c r="T106" s="174">
        <f t="shared" si="5"/>
        <v>-8.8247820162479229E-5</v>
      </c>
    </row>
    <row r="107" spans="11:20" x14ac:dyDescent="0.2">
      <c r="K107" s="185" t="s">
        <v>134</v>
      </c>
      <c r="L107" s="163">
        <f>_xll.qlCalendarAdvance("TARGET",L106,K107,"mf")</f>
        <v>42961</v>
      </c>
      <c r="M107" s="175">
        <v>1.0013102718931657</v>
      </c>
      <c r="N107" s="175">
        <f>_xll.xlShmInterpDisc($E$4,L107)</f>
        <v>1.0013102780545642</v>
      </c>
      <c r="O107" s="175">
        <f>_xll.xlShmInterpDisc($B$4,L107)</f>
        <v>1.0013102780545642</v>
      </c>
      <c r="P107" s="175">
        <v>1.0013102718931781</v>
      </c>
      <c r="Q107" s="175">
        <f>_xll.xlShmInterpDisc($H$4,L107)</f>
        <v>1.0013102780545764</v>
      </c>
      <c r="R107" s="188">
        <f t="shared" si="3"/>
        <v>-6.1613985025132934E-5</v>
      </c>
      <c r="S107" s="170">
        <f t="shared" si="4"/>
        <v>-6.1613985025132934E-5</v>
      </c>
      <c r="T107" s="174">
        <f t="shared" si="5"/>
        <v>-6.1613982804686884E-5</v>
      </c>
    </row>
    <row r="108" spans="11:20" x14ac:dyDescent="0.2">
      <c r="K108" s="185" t="s">
        <v>134</v>
      </c>
      <c r="L108" s="163">
        <f>_xll.qlCalendarAdvance("TARGET",L107,K108,"mf")</f>
        <v>42962</v>
      </c>
      <c r="M108" s="175">
        <v>1.0013186169241661</v>
      </c>
      <c r="N108" s="175">
        <f>_xll.xlShmInterpDisc($E$4,L108)</f>
        <v>1.0013186221510817</v>
      </c>
      <c r="O108" s="175">
        <f>_xll.xlShmInterpDisc($B$4,L108)</f>
        <v>1.0013186221510815</v>
      </c>
      <c r="P108" s="175">
        <v>1.0013186169241772</v>
      </c>
      <c r="Q108" s="175">
        <f>_xll.xlShmInterpDisc($H$4,L108)</f>
        <v>1.0013186221510928</v>
      </c>
      <c r="R108" s="188">
        <f t="shared" si="3"/>
        <v>-5.2269155670359169E-5</v>
      </c>
      <c r="S108" s="170">
        <f t="shared" si="4"/>
        <v>-5.2269153449913119E-5</v>
      </c>
      <c r="T108" s="174">
        <f t="shared" si="5"/>
        <v>-5.2269155670359169E-5</v>
      </c>
    </row>
    <row r="109" spans="11:20" x14ac:dyDescent="0.2">
      <c r="K109" s="185" t="s">
        <v>134</v>
      </c>
      <c r="L109" s="163">
        <f>_xll.qlCalendarAdvance("TARGET",L108,K109,"mf")</f>
        <v>42963</v>
      </c>
      <c r="M109" s="175">
        <v>1.0013269480619005</v>
      </c>
      <c r="N109" s="175">
        <f>_xll.xlShmInterpDisc($E$4,L109)</f>
        <v>1.0013269523508672</v>
      </c>
      <c r="O109" s="175">
        <f>_xll.xlShmInterpDisc($B$4,L109)</f>
        <v>1.0013269523508672</v>
      </c>
      <c r="P109" s="175">
        <v>1.0013269480619102</v>
      </c>
      <c r="Q109" s="175">
        <f>_xll.xlShmInterpDisc($H$4,L109)</f>
        <v>1.001326952350877</v>
      </c>
      <c r="R109" s="188">
        <f t="shared" si="3"/>
        <v>-4.2889667373202656E-5</v>
      </c>
      <c r="S109" s="170">
        <f t="shared" si="4"/>
        <v>-4.2889667373202656E-5</v>
      </c>
      <c r="T109" s="174">
        <f t="shared" si="5"/>
        <v>-4.2889667373202656E-5</v>
      </c>
    </row>
    <row r="110" spans="11:20" x14ac:dyDescent="0.2">
      <c r="K110" s="185" t="s">
        <v>134</v>
      </c>
      <c r="L110" s="163">
        <f>_xll.qlCalendarAdvance("TARGET",L109,K110,"mf")</f>
        <v>42964</v>
      </c>
      <c r="M110" s="175">
        <v>1.0013352648156921</v>
      </c>
      <c r="N110" s="175">
        <f>_xll.xlShmInterpDisc($E$4,L110)</f>
        <v>1.0013352681757772</v>
      </c>
      <c r="O110" s="175">
        <f>_xll.xlShmInterpDisc($B$4,L110)</f>
        <v>1.0013352681757772</v>
      </c>
      <c r="P110" s="175">
        <v>1.0013352648157006</v>
      </c>
      <c r="Q110" s="175">
        <f>_xll.xlShmInterpDisc($H$4,L110)</f>
        <v>1.0013352681757857</v>
      </c>
      <c r="R110" s="188">
        <f t="shared" si="3"/>
        <v>-3.3600850990467279E-5</v>
      </c>
      <c r="S110" s="170">
        <f t="shared" si="4"/>
        <v>-3.3600850990467279E-5</v>
      </c>
      <c r="T110" s="174">
        <f t="shared" si="5"/>
        <v>-3.3600850990467279E-5</v>
      </c>
    </row>
    <row r="111" spans="11:20" x14ac:dyDescent="0.2">
      <c r="K111" s="185" t="s">
        <v>134</v>
      </c>
      <c r="L111" s="163">
        <f>_xll.qlCalendarAdvance("TARGET",L110,K111,"mf")</f>
        <v>42965</v>
      </c>
      <c r="M111" s="175">
        <v>1.0013435666850299</v>
      </c>
      <c r="N111" s="175">
        <f>_xll.xlShmInterpDisc($E$4,L111)</f>
        <v>1.0013435691382362</v>
      </c>
      <c r="O111" s="175">
        <f>_xll.xlShmInterpDisc($B$4,L111)</f>
        <v>1.0013435691382362</v>
      </c>
      <c r="P111" s="175">
        <v>1.001343566685037</v>
      </c>
      <c r="Q111" s="175">
        <f>_xll.xlShmInterpDisc($H$4,L111)</f>
        <v>1.0013435691382431</v>
      </c>
      <c r="R111" s="188">
        <f t="shared" si="3"/>
        <v>-2.4532063047644215E-5</v>
      </c>
      <c r="S111" s="170">
        <f t="shared" si="4"/>
        <v>-2.4532063047644215E-5</v>
      </c>
      <c r="T111" s="174">
        <f t="shared" si="5"/>
        <v>-2.4532060827198165E-5</v>
      </c>
    </row>
    <row r="112" spans="11:20" x14ac:dyDescent="0.2">
      <c r="K112" s="185" t="s">
        <v>134</v>
      </c>
      <c r="L112" s="163">
        <f>_xll.qlCalendarAdvance("TARGET",L111,K112,"mf")</f>
        <v>42968</v>
      </c>
      <c r="M112" s="175">
        <v>1.0013683778336722</v>
      </c>
      <c r="N112" s="175">
        <f>_xll.xlShmInterpDisc($E$4,L112)</f>
        <v>1.0013683778336722</v>
      </c>
      <c r="O112" s="175">
        <f>_xll.xlShmInterpDisc($B$4,L112)</f>
        <v>1.0013683778336722</v>
      </c>
      <c r="P112" s="175">
        <v>1.0013683778336742</v>
      </c>
      <c r="Q112" s="175">
        <f>_xll.xlShmInterpDisc($H$4,L112)</f>
        <v>1.0013683778336742</v>
      </c>
      <c r="R112" s="188">
        <f t="shared" si="3"/>
        <v>0</v>
      </c>
      <c r="S112" s="170">
        <f t="shared" si="4"/>
        <v>0</v>
      </c>
      <c r="T112" s="174">
        <f t="shared" si="5"/>
        <v>0</v>
      </c>
    </row>
    <row r="113" spans="11:20" x14ac:dyDescent="0.2">
      <c r="K113" s="185" t="s">
        <v>134</v>
      </c>
      <c r="L113" s="163">
        <f>_xll.qlCalendarAdvance("TARGET",L112,K113,"mf")</f>
        <v>42969</v>
      </c>
      <c r="M113" s="175">
        <v>1.00137661505813</v>
      </c>
      <c r="N113" s="175">
        <f>_xll.xlShmInterpDisc($E$4,L113)</f>
        <v>1.0013766143737832</v>
      </c>
      <c r="O113" s="175">
        <f>_xll.xlShmInterpDisc($B$4,L113)</f>
        <v>1.0013766143737832</v>
      </c>
      <c r="P113" s="175">
        <v>1.0013766150581302</v>
      </c>
      <c r="Q113" s="175">
        <f>_xll.xlShmInterpDisc($H$4,L113)</f>
        <v>1.0013766143737832</v>
      </c>
      <c r="R113" s="188">
        <f t="shared" si="3"/>
        <v>6.8434680144946469E-6</v>
      </c>
      <c r="S113" s="170">
        <f t="shared" si="4"/>
        <v>6.8434680144946469E-6</v>
      </c>
      <c r="T113" s="174">
        <f t="shared" si="5"/>
        <v>6.8434702349406962E-6</v>
      </c>
    </row>
    <row r="114" spans="11:20" x14ac:dyDescent="0.2">
      <c r="K114" s="185" t="s">
        <v>134</v>
      </c>
      <c r="L114" s="163">
        <f>_xll.qlCalendarAdvance("TARGET",L113,K114,"mf")</f>
        <v>42970</v>
      </c>
      <c r="M114" s="175">
        <v>1.0013848353215176</v>
      </c>
      <c r="N114" s="175">
        <f>_xll.xlShmInterpDisc($E$4,L114)</f>
        <v>1.0013848340279459</v>
      </c>
      <c r="O114" s="175">
        <f>_xll.xlShmInterpDisc($B$4,L114)</f>
        <v>1.0013848340279456</v>
      </c>
      <c r="P114" s="175">
        <v>1.0013848353215158</v>
      </c>
      <c r="Q114" s="175">
        <f>_xll.xlShmInterpDisc($H$4,L114)</f>
        <v>1.0013848340279439</v>
      </c>
      <c r="R114" s="188">
        <f t="shared" si="3"/>
        <v>1.2935716942052977E-5</v>
      </c>
      <c r="S114" s="170">
        <f t="shared" si="4"/>
        <v>1.2935719162499026E-5</v>
      </c>
      <c r="T114" s="174">
        <f t="shared" si="5"/>
        <v>1.2935719162499026E-5</v>
      </c>
    </row>
    <row r="115" spans="11:20" x14ac:dyDescent="0.2">
      <c r="K115" s="185" t="s">
        <v>134</v>
      </c>
      <c r="L115" s="163">
        <f>_xll.qlCalendarAdvance("TARGET",L114,K115,"mf")</f>
        <v>42971</v>
      </c>
      <c r="M115" s="175">
        <v>1.001393038651252</v>
      </c>
      <c r="N115" s="175">
        <f>_xll.xlShmInterpDisc($E$4,L115)</f>
        <v>1.0013930368209072</v>
      </c>
      <c r="O115" s="175">
        <f>_xll.xlShmInterpDisc($B$4,L115)</f>
        <v>1.001393036820907</v>
      </c>
      <c r="P115" s="175">
        <v>1.0013930386512482</v>
      </c>
      <c r="Q115" s="175">
        <f>_xll.xlShmInterpDisc($H$4,L115)</f>
        <v>1.0013930368209032</v>
      </c>
      <c r="R115" s="188">
        <f t="shared" si="3"/>
        <v>1.8303447646417226E-5</v>
      </c>
      <c r="S115" s="170">
        <f t="shared" si="4"/>
        <v>1.8303449866863275E-5</v>
      </c>
      <c r="T115" s="174">
        <f t="shared" si="5"/>
        <v>1.8303449866863275E-5</v>
      </c>
    </row>
    <row r="116" spans="11:20" x14ac:dyDescent="0.2">
      <c r="K116" s="185" t="s">
        <v>134</v>
      </c>
      <c r="L116" s="163">
        <f>_xll.qlCalendarAdvance("TARGET",L115,K116,"mf")</f>
        <v>42972</v>
      </c>
      <c r="M116" s="175">
        <v>1.0014012250796063</v>
      </c>
      <c r="N116" s="175">
        <f>_xll.xlShmInterpDisc($E$4,L116)</f>
        <v>1.0014012227822218</v>
      </c>
      <c r="O116" s="175">
        <f>_xll.xlShmInterpDisc($B$4,L116)</f>
        <v>1.0014012227822215</v>
      </c>
      <c r="P116" s="175">
        <v>1.0014012250796003</v>
      </c>
      <c r="Q116" s="175">
        <f>_xll.xlShmInterpDisc($H$4,L116)</f>
        <v>1.0014012227822158</v>
      </c>
      <c r="R116" s="188">
        <f t="shared" si="3"/>
        <v>2.2973845048568364E-5</v>
      </c>
      <c r="S116" s="170">
        <f t="shared" si="4"/>
        <v>2.2973847269014414E-5</v>
      </c>
      <c r="T116" s="174">
        <f t="shared" si="5"/>
        <v>2.2973845048568364E-5</v>
      </c>
    </row>
    <row r="117" spans="11:20" x14ac:dyDescent="0.2">
      <c r="K117" s="185" t="s">
        <v>134</v>
      </c>
      <c r="L117" s="163">
        <f>_xll.qlCalendarAdvance("TARGET",L116,K117,"mf")</f>
        <v>42975</v>
      </c>
      <c r="M117" s="175">
        <v>1.0014256833519439</v>
      </c>
      <c r="N117" s="175">
        <f>_xll.xlShmInterpDisc($E$4,L117)</f>
        <v>1.0014256800439492</v>
      </c>
      <c r="O117" s="175">
        <f>_xll.xlShmInterpDisc($B$4,L117)</f>
        <v>1.0014256800439489</v>
      </c>
      <c r="P117" s="175">
        <v>1.0014256833519315</v>
      </c>
      <c r="Q117" s="175">
        <f>_xll.xlShmInterpDisc($H$4,L117)</f>
        <v>1.0014256800439365</v>
      </c>
      <c r="R117" s="188">
        <f t="shared" si="3"/>
        <v>3.3079947669989451E-5</v>
      </c>
      <c r="S117" s="170">
        <f t="shared" si="4"/>
        <v>3.30799498904355E-5</v>
      </c>
      <c r="T117" s="174">
        <f t="shared" si="5"/>
        <v>3.30799498904355E-5</v>
      </c>
    </row>
    <row r="118" spans="11:20" x14ac:dyDescent="0.2">
      <c r="K118" s="185" t="s">
        <v>134</v>
      </c>
      <c r="L118" s="163">
        <f>_xll.qlCalendarAdvance("TARGET",L117,K118,"mf")</f>
        <v>42976</v>
      </c>
      <c r="M118" s="175">
        <v>1.0014338025946132</v>
      </c>
      <c r="N118" s="175">
        <f>_xll.xlShmInterpDisc($E$4,L118)</f>
        <v>1.0014337990703812</v>
      </c>
      <c r="O118" s="175">
        <f>_xll.xlShmInterpDisc($B$4,L118)</f>
        <v>1.001433799070381</v>
      </c>
      <c r="P118" s="175">
        <v>1.0014338025945986</v>
      </c>
      <c r="Q118" s="175">
        <f>_xll.xlShmInterpDisc($H$4,L118)</f>
        <v>1.0014337990703663</v>
      </c>
      <c r="R118" s="188">
        <f t="shared" si="3"/>
        <v>3.5242320173267672E-5</v>
      </c>
      <c r="S118" s="170">
        <f t="shared" si="4"/>
        <v>3.5242322393713721E-5</v>
      </c>
      <c r="T118" s="174">
        <f t="shared" si="5"/>
        <v>3.5242322393713721E-5</v>
      </c>
    </row>
    <row r="119" spans="11:20" x14ac:dyDescent="0.2">
      <c r="K119" s="185" t="s">
        <v>134</v>
      </c>
      <c r="L119" s="163">
        <f>_xll.qlCalendarAdvance("TARGET",L118,K119,"mf")</f>
        <v>42977</v>
      </c>
      <c r="M119" s="175">
        <v>1.0014419051701005</v>
      </c>
      <c r="N119" s="175">
        <f>_xll.xlShmInterpDisc($E$4,L119)</f>
        <v>1.0014419014850597</v>
      </c>
      <c r="O119" s="175">
        <f>_xll.xlShmInterpDisc($B$4,L119)</f>
        <v>1.0014419014850595</v>
      </c>
      <c r="P119" s="175">
        <v>1.0014419051700834</v>
      </c>
      <c r="Q119" s="175">
        <f>_xll.xlShmInterpDisc($H$4,L119)</f>
        <v>1.0014419014850426</v>
      </c>
      <c r="R119" s="188">
        <f t="shared" si="3"/>
        <v>3.6850407170163635E-5</v>
      </c>
      <c r="S119" s="170">
        <f t="shared" si="4"/>
        <v>3.6850409390609684E-5</v>
      </c>
      <c r="T119" s="174">
        <f t="shared" si="5"/>
        <v>3.6850407170163635E-5</v>
      </c>
    </row>
    <row r="120" spans="11:20" x14ac:dyDescent="0.2">
      <c r="K120" s="185" t="s">
        <v>134</v>
      </c>
      <c r="L120" s="163">
        <f>_xll.qlCalendarAdvance("TARGET",L119,K120,"mf")</f>
        <v>42978</v>
      </c>
      <c r="M120" s="175">
        <v>1.0014499911398127</v>
      </c>
      <c r="N120" s="175">
        <f>_xll.xlShmInterpDisc($E$4,L120)</f>
        <v>1.0014499873463887</v>
      </c>
      <c r="O120" s="175">
        <f>_xll.xlShmInterpDisc($B$4,L120)</f>
        <v>1.0014499873463887</v>
      </c>
      <c r="P120" s="175">
        <v>1.0014499911397934</v>
      </c>
      <c r="Q120" s="175">
        <f>_xll.xlShmInterpDisc($H$4,L120)</f>
        <v>1.0014499873463691</v>
      </c>
      <c r="R120" s="188">
        <f t="shared" si="3"/>
        <v>3.7934240193493451E-5</v>
      </c>
      <c r="S120" s="170">
        <f t="shared" si="4"/>
        <v>3.7934240193493451E-5</v>
      </c>
      <c r="T120" s="174">
        <f t="shared" si="5"/>
        <v>3.7934242413939501E-5</v>
      </c>
    </row>
    <row r="121" spans="11:20" x14ac:dyDescent="0.2">
      <c r="K121" s="185" t="s">
        <v>134</v>
      </c>
      <c r="L121" s="163">
        <f>_xll.qlCalendarAdvance("TARGET",L120,K121,"mf")</f>
        <v>42979</v>
      </c>
      <c r="M121" s="175">
        <v>1.0014580605700152</v>
      </c>
      <c r="N121" s="175">
        <f>_xll.xlShmInterpDisc($E$4,L121)</f>
        <v>1.001458056717581</v>
      </c>
      <c r="O121" s="175">
        <f>_xll.xlShmInterpDisc($B$4,L121)</f>
        <v>1.0014580567175808</v>
      </c>
      <c r="P121" s="175">
        <v>1.0014580605699936</v>
      </c>
      <c r="Q121" s="175">
        <f>_xll.xlShmInterpDisc($H$4,L121)</f>
        <v>1.0014580567175593</v>
      </c>
      <c r="R121" s="188">
        <f t="shared" si="3"/>
        <v>3.8524341494650116E-5</v>
      </c>
      <c r="S121" s="170">
        <f t="shared" si="4"/>
        <v>3.8524343715096165E-5</v>
      </c>
      <c r="T121" s="174">
        <f t="shared" si="5"/>
        <v>3.8524343715096165E-5</v>
      </c>
    </row>
    <row r="122" spans="11:20" x14ac:dyDescent="0.2">
      <c r="K122" s="185" t="s">
        <v>134</v>
      </c>
      <c r="L122" s="163">
        <f>_xll.qlCalendarAdvance("TARGET",L121,K122,"mf")</f>
        <v>42982</v>
      </c>
      <c r="M122" s="175">
        <v>1.001482170359058</v>
      </c>
      <c r="N122" s="175">
        <f>_xll.xlShmInterpDisc($E$4,L122)</f>
        <v>1.0014821665946032</v>
      </c>
      <c r="O122" s="175">
        <f>_xll.xlShmInterpDisc($B$4,L122)</f>
        <v>1.0014821665946032</v>
      </c>
      <c r="P122" s="175">
        <v>1.0014821703590293</v>
      </c>
      <c r="Q122" s="175">
        <f>_xll.xlShmInterpDisc($H$4,L122)</f>
        <v>1.0014821665945748</v>
      </c>
      <c r="R122" s="188">
        <f t="shared" si="3"/>
        <v>3.764454747923196E-5</v>
      </c>
      <c r="S122" s="170">
        <f t="shared" si="4"/>
        <v>3.764454747923196E-5</v>
      </c>
      <c r="T122" s="174">
        <f t="shared" si="5"/>
        <v>3.7644545258785911E-5</v>
      </c>
    </row>
    <row r="123" spans="11:20" x14ac:dyDescent="0.2">
      <c r="K123" s="185" t="s">
        <v>134</v>
      </c>
      <c r="L123" s="163">
        <f>_xll.qlCalendarAdvance("TARGET",L122,K123,"mf")</f>
        <v>42983</v>
      </c>
      <c r="M123" s="175">
        <v>1.0014901743910016</v>
      </c>
      <c r="N123" s="175">
        <f>_xll.xlShmInterpDisc($E$4,L123)</f>
        <v>1.0014901707335613</v>
      </c>
      <c r="O123" s="175">
        <f>_xll.xlShmInterpDisc($B$4,L123)</f>
        <v>1.0014901707335613</v>
      </c>
      <c r="P123" s="175">
        <v>1.0014901743909708</v>
      </c>
      <c r="Q123" s="175">
        <f>_xll.xlShmInterpDisc($H$4,L123)</f>
        <v>1.0014901707335304</v>
      </c>
      <c r="R123" s="188">
        <f t="shared" si="3"/>
        <v>3.6574403505795772E-5</v>
      </c>
      <c r="S123" s="170">
        <f t="shared" si="4"/>
        <v>3.6574403505795772E-5</v>
      </c>
      <c r="T123" s="174">
        <f t="shared" si="5"/>
        <v>3.6574403505795772E-5</v>
      </c>
    </row>
    <row r="124" spans="11:20" x14ac:dyDescent="0.2">
      <c r="K124" s="185" t="s">
        <v>134</v>
      </c>
      <c r="L124" s="163">
        <f>_xll.qlCalendarAdvance("TARGET",L123,K124,"mf")</f>
        <v>42984</v>
      </c>
      <c r="M124" s="175">
        <v>1.0014981622876118</v>
      </c>
      <c r="N124" s="175">
        <f>_xll.xlShmInterpDisc($E$4,L124)</f>
        <v>1.0014981587705862</v>
      </c>
      <c r="O124" s="175">
        <f>_xll.xlShmInterpDisc($B$4,L124)</f>
        <v>1.0014981587705862</v>
      </c>
      <c r="P124" s="175">
        <v>1.0014981622875787</v>
      </c>
      <c r="Q124" s="175">
        <f>_xll.xlShmInterpDisc($H$4,L124)</f>
        <v>1.0014981587705534</v>
      </c>
      <c r="R124" s="188">
        <f t="shared" si="3"/>
        <v>3.5170255596739253E-5</v>
      </c>
      <c r="S124" s="170">
        <f t="shared" si="4"/>
        <v>3.5170255596739253E-5</v>
      </c>
      <c r="T124" s="174">
        <f t="shared" si="5"/>
        <v>3.5170253376293203E-5</v>
      </c>
    </row>
    <row r="125" spans="11:20" x14ac:dyDescent="0.2">
      <c r="K125" s="185" t="s">
        <v>134</v>
      </c>
      <c r="L125" s="163">
        <f>_xll.qlCalendarAdvance("TARGET",L124,K125,"mf")</f>
        <v>42985</v>
      </c>
      <c r="M125" s="175">
        <v>1.0015061341442961</v>
      </c>
      <c r="N125" s="175">
        <f>_xll.xlShmInterpDisc($E$4,L125)</f>
        <v>1.0015061307977484</v>
      </c>
      <c r="O125" s="175">
        <f>_xll.xlShmInterpDisc($B$4,L125)</f>
        <v>1.0015061307977484</v>
      </c>
      <c r="P125" s="175">
        <v>1.001506134144261</v>
      </c>
      <c r="Q125" s="175">
        <f>_xll.xlShmInterpDisc($H$4,L125)</f>
        <v>1.0015061307977133</v>
      </c>
      <c r="R125" s="188">
        <f t="shared" si="3"/>
        <v>3.3465477056182635E-5</v>
      </c>
      <c r="S125" s="170">
        <f t="shared" si="4"/>
        <v>3.3465477056182635E-5</v>
      </c>
      <c r="T125" s="174">
        <f t="shared" si="5"/>
        <v>3.3465477056182635E-5</v>
      </c>
    </row>
    <row r="126" spans="11:20" x14ac:dyDescent="0.2">
      <c r="K126" s="185" t="s">
        <v>134</v>
      </c>
      <c r="L126" s="163">
        <f>_xll.qlCalendarAdvance("TARGET",L125,K126,"mf")</f>
        <v>42986</v>
      </c>
      <c r="M126" s="175">
        <v>1.00151409006132</v>
      </c>
      <c r="N126" s="175">
        <f>_xll.xlShmInterpDisc($E$4,L126)</f>
        <v>1.0015140869119274</v>
      </c>
      <c r="O126" s="175">
        <f>_xll.xlShmInterpDisc($B$4,L126)</f>
        <v>1.0015140869119274</v>
      </c>
      <c r="P126" s="175">
        <v>1.0015140900612829</v>
      </c>
      <c r="Q126" s="175">
        <f>_xll.xlShmInterpDisc($H$4,L126)</f>
        <v>1.0015140869118904</v>
      </c>
      <c r="R126" s="188">
        <f t="shared" si="3"/>
        <v>3.1493925245484888E-5</v>
      </c>
      <c r="S126" s="170">
        <f t="shared" si="4"/>
        <v>3.1493925245484888E-5</v>
      </c>
      <c r="T126" s="174">
        <f t="shared" si="5"/>
        <v>3.1493925245484888E-5</v>
      </c>
    </row>
    <row r="127" spans="11:20" x14ac:dyDescent="0.2">
      <c r="K127" s="185" t="s">
        <v>134</v>
      </c>
      <c r="L127" s="163">
        <f>_xll.qlCalendarAdvance("TARGET",L126,K127,"mf")</f>
        <v>42989</v>
      </c>
      <c r="M127" s="175">
        <v>1.0015378632499534</v>
      </c>
      <c r="N127" s="175">
        <f>_xll.xlShmInterpDisc($E$4,L127)</f>
        <v>1.0015378608175236</v>
      </c>
      <c r="O127" s="175">
        <f>_xll.xlShmInterpDisc($B$4,L127)</f>
        <v>1.0015378608175236</v>
      </c>
      <c r="P127" s="175">
        <v>1.0015378632499106</v>
      </c>
      <c r="Q127" s="175">
        <f>_xll.xlShmInterpDisc($H$4,L127)</f>
        <v>1.0015378608174808</v>
      </c>
      <c r="R127" s="188">
        <f t="shared" si="3"/>
        <v>2.4324298131261912E-5</v>
      </c>
      <c r="S127" s="170">
        <f t="shared" si="4"/>
        <v>2.4324298131261912E-5</v>
      </c>
      <c r="T127" s="174">
        <f t="shared" si="5"/>
        <v>2.4324298131261912E-5</v>
      </c>
    </row>
    <row r="128" spans="11:20" x14ac:dyDescent="0.2">
      <c r="K128" s="185" t="s">
        <v>134</v>
      </c>
      <c r="L128" s="163">
        <f>_xll.qlCalendarAdvance("TARGET",L127,K128,"mf")</f>
        <v>42990</v>
      </c>
      <c r="M128" s="175">
        <v>1.0015457565081511</v>
      </c>
      <c r="N128" s="175">
        <f>_xll.xlShmInterpDisc($E$4,L128)</f>
        <v>1.0015457543447805</v>
      </c>
      <c r="O128" s="175">
        <f>_xll.xlShmInterpDisc($B$4,L128)</f>
        <v>1.0015457543447805</v>
      </c>
      <c r="P128" s="175">
        <v>1.0015457565081065</v>
      </c>
      <c r="Q128" s="175">
        <f>_xll.xlShmInterpDisc($H$4,L128)</f>
        <v>1.0015457543447359</v>
      </c>
      <c r="R128" s="188">
        <f t="shared" si="3"/>
        <v>2.1633705937773584E-5</v>
      </c>
      <c r="S128" s="170">
        <f t="shared" si="4"/>
        <v>2.1633705937773584E-5</v>
      </c>
      <c r="T128" s="174">
        <f t="shared" si="5"/>
        <v>2.1633705937773584E-5</v>
      </c>
    </row>
    <row r="129" spans="11:20" x14ac:dyDescent="0.2">
      <c r="K129" s="185" t="s">
        <v>134</v>
      </c>
      <c r="L129" s="163">
        <f>_xll.qlCalendarAdvance("TARGET",L128,K129,"mf")</f>
        <v>42991</v>
      </c>
      <c r="M129" s="175">
        <v>1.0015536344008884</v>
      </c>
      <c r="N129" s="175">
        <f>_xll.xlShmInterpDisc($E$4,L129)</f>
        <v>1.0015536325156131</v>
      </c>
      <c r="O129" s="175">
        <f>_xll.xlShmInterpDisc($B$4,L129)</f>
        <v>1.0015536325156131</v>
      </c>
      <c r="P129" s="175">
        <v>1.0015536344008422</v>
      </c>
      <c r="Q129" s="175">
        <f>_xll.xlShmInterpDisc($H$4,L129)</f>
        <v>1.0015536325155669</v>
      </c>
      <c r="R129" s="188">
        <f t="shared" si="3"/>
        <v>1.8852752692311014E-5</v>
      </c>
      <c r="S129" s="170">
        <f t="shared" si="4"/>
        <v>1.8852752692311014E-5</v>
      </c>
      <c r="T129" s="174">
        <f t="shared" si="5"/>
        <v>1.8852752692311014E-5</v>
      </c>
    </row>
    <row r="130" spans="11:20" x14ac:dyDescent="0.2">
      <c r="K130" s="185" t="s">
        <v>134</v>
      </c>
      <c r="L130" s="163">
        <f>_xll.qlCalendarAdvance("TARGET",L129,K130,"mf")</f>
        <v>42992</v>
      </c>
      <c r="M130" s="175">
        <v>1.0015614970575812</v>
      </c>
      <c r="N130" s="175">
        <f>_xll.xlShmInterpDisc($E$4,L130)</f>
        <v>1.0015614954557657</v>
      </c>
      <c r="O130" s="175">
        <f>_xll.xlShmInterpDisc($B$4,L130)</f>
        <v>1.0015614954557657</v>
      </c>
      <c r="P130" s="175">
        <v>1.0015614970575335</v>
      </c>
      <c r="Q130" s="175">
        <f>_xll.xlShmInterpDisc($H$4,L130)</f>
        <v>1.0015614954557179</v>
      </c>
      <c r="R130" s="188">
        <f t="shared" si="3"/>
        <v>1.6018155690744607E-5</v>
      </c>
      <c r="S130" s="170">
        <f t="shared" si="4"/>
        <v>1.6018155690744607E-5</v>
      </c>
      <c r="T130" s="174">
        <f t="shared" si="5"/>
        <v>1.6018155690744607E-5</v>
      </c>
    </row>
    <row r="131" spans="11:20" x14ac:dyDescent="0.2">
      <c r="K131" s="185" t="s">
        <v>134</v>
      </c>
      <c r="L131" s="163">
        <f>_xll.qlCalendarAdvance("TARGET",L130,K131,"mf")</f>
        <v>42993</v>
      </c>
      <c r="M131" s="175">
        <v>1.001569344612504</v>
      </c>
      <c r="N131" s="175">
        <f>_xll.xlShmInterpDisc($E$4,L131)</f>
        <v>1.0015693432957942</v>
      </c>
      <c r="O131" s="175">
        <f>_xll.xlShmInterpDisc($B$4,L131)</f>
        <v>1.0015693432957942</v>
      </c>
      <c r="P131" s="175">
        <v>1.0015693446124552</v>
      </c>
      <c r="Q131" s="175">
        <f>_xll.xlShmInterpDisc($H$4,L131)</f>
        <v>1.0015693432957453</v>
      </c>
      <c r="R131" s="188">
        <f t="shared" si="3"/>
        <v>1.3167098522615106E-5</v>
      </c>
      <c r="S131" s="170">
        <f t="shared" si="4"/>
        <v>1.3167098522615106E-5</v>
      </c>
      <c r="T131" s="174">
        <f t="shared" si="5"/>
        <v>1.3167098522615106E-5</v>
      </c>
    </row>
    <row r="132" spans="11:20" x14ac:dyDescent="0.2">
      <c r="K132" s="185" t="s">
        <v>134</v>
      </c>
      <c r="L132" s="163">
        <f>_xll.qlCalendarAdvance("TARGET",L131,K132,"mf")</f>
        <v>42996</v>
      </c>
      <c r="M132" s="175">
        <v>1.001592798082293</v>
      </c>
      <c r="N132" s="175">
        <f>_xll.xlShmInterpDisc($E$4,L132)</f>
        <v>1.0015927975928687</v>
      </c>
      <c r="O132" s="175">
        <f>_xll.xlShmInterpDisc($B$4,L132)</f>
        <v>1.0015927975928687</v>
      </c>
      <c r="P132" s="175">
        <v>1.0015927980822412</v>
      </c>
      <c r="Q132" s="175">
        <f>_xll.xlShmInterpDisc($H$4,L132)</f>
        <v>1.0015927975928169</v>
      </c>
      <c r="R132" s="188">
        <f t="shared" si="3"/>
        <v>4.8942427888221118E-6</v>
      </c>
      <c r="S132" s="170">
        <f t="shared" si="4"/>
        <v>4.8942427888221118E-6</v>
      </c>
      <c r="T132" s="174">
        <f t="shared" si="5"/>
        <v>4.8942427888221118E-6</v>
      </c>
    </row>
    <row r="133" spans="11:20" x14ac:dyDescent="0.2">
      <c r="K133" s="185" t="s">
        <v>134</v>
      </c>
      <c r="L133" s="163">
        <f>_xll.qlCalendarAdvance("TARGET",L132,K133,"mf")</f>
        <v>42997</v>
      </c>
      <c r="M133" s="175">
        <v>1.001600586670073</v>
      </c>
      <c r="N133" s="175">
        <f>_xll.xlShmInterpDisc($E$4,L133)</f>
        <v>1.0016005864341933</v>
      </c>
      <c r="O133" s="175">
        <f>_xll.xlShmInterpDisc($B$4,L133)</f>
        <v>1.0016005864341933</v>
      </c>
      <c r="P133" s="175">
        <v>1.0016005866700206</v>
      </c>
      <c r="Q133" s="175">
        <f>_xll.xlShmInterpDisc($H$4,L133)</f>
        <v>1.0016005864341408</v>
      </c>
      <c r="R133" s="188">
        <f t="shared" si="3"/>
        <v>2.3587976016870016E-6</v>
      </c>
      <c r="S133" s="170">
        <f t="shared" si="4"/>
        <v>2.3587976016870016E-6</v>
      </c>
      <c r="T133" s="174">
        <f t="shared" si="5"/>
        <v>2.3587976016870016E-6</v>
      </c>
    </row>
    <row r="134" spans="11:20" x14ac:dyDescent="0.2">
      <c r="K134" s="185" t="s">
        <v>134</v>
      </c>
      <c r="L134" s="163">
        <f>_xll.qlCalendarAdvance("TARGET",L133,K134,"mf")</f>
        <v>42998</v>
      </c>
      <c r="M134" s="175">
        <v>1.0016083609003492</v>
      </c>
      <c r="N134" s="175">
        <f>_xll.xlShmInterpDisc($E$4,L134)</f>
        <v>1.0016083609003492</v>
      </c>
      <c r="O134" s="175">
        <f>_xll.xlShmInterpDisc($B$4,L134)</f>
        <v>1.0016083609003492</v>
      </c>
      <c r="P134" s="175">
        <v>1.0016083609002966</v>
      </c>
      <c r="Q134" s="175">
        <f>_xll.xlShmInterpDisc($H$4,L134)</f>
        <v>1.0016083609002966</v>
      </c>
      <c r="R134" s="188">
        <f t="shared" ref="R134:R197" si="6">(M134-N134)*10000</f>
        <v>0</v>
      </c>
      <c r="S134" s="170">
        <f t="shared" ref="S134:S197" si="7">(M134-O134)*10000</f>
        <v>0</v>
      </c>
      <c r="T134" s="174">
        <f t="shared" ref="T134:T197" si="8">(P134-Q134)*10000</f>
        <v>0</v>
      </c>
    </row>
    <row r="135" spans="11:20" x14ac:dyDescent="0.2">
      <c r="K135" s="185" t="s">
        <v>134</v>
      </c>
      <c r="L135" s="163">
        <f>_xll.qlCalendarAdvance("TARGET",L134,K135,"mf")</f>
        <v>42999</v>
      </c>
      <c r="M135" s="175">
        <v>1.0016161209307535</v>
      </c>
      <c r="N135" s="175">
        <f>_xll.xlShmInterpDisc($E$4,L135)</f>
        <v>1.0016161211456909</v>
      </c>
      <c r="O135" s="175">
        <f>_xll.xlShmInterpDisc($B$4,L135)</f>
        <v>1.0016161211456909</v>
      </c>
      <c r="P135" s="175">
        <v>1.0016161209307008</v>
      </c>
      <c r="Q135" s="175">
        <f>_xll.xlShmInterpDisc($H$4,L135)</f>
        <v>1.001616121145638</v>
      </c>
      <c r="R135" s="188">
        <f t="shared" si="6"/>
        <v>-2.1493740121059091E-6</v>
      </c>
      <c r="S135" s="170">
        <f t="shared" si="7"/>
        <v>-2.1493740121059091E-6</v>
      </c>
      <c r="T135" s="174">
        <f t="shared" si="8"/>
        <v>-2.1493717916598598E-6</v>
      </c>
    </row>
    <row r="136" spans="11:20" x14ac:dyDescent="0.2">
      <c r="K136" s="185" t="s">
        <v>134</v>
      </c>
      <c r="L136" s="163">
        <f>_xll.qlCalendarAdvance("TARGET",L135,K136,"mf")</f>
        <v>43000</v>
      </c>
      <c r="M136" s="175">
        <v>1.0016238669003239</v>
      </c>
      <c r="N136" s="175">
        <f>_xll.xlShmInterpDisc($E$4,L136)</f>
        <v>1.0016238673088709</v>
      </c>
      <c r="O136" s="175">
        <f>_xll.xlShmInterpDisc($B$4,L136)</f>
        <v>1.0016238673088709</v>
      </c>
      <c r="P136" s="175">
        <v>1.0016238669002713</v>
      </c>
      <c r="Q136" s="175">
        <f>_xll.xlShmInterpDisc($H$4,L136)</f>
        <v>1.0016238673088182</v>
      </c>
      <c r="R136" s="188">
        <f t="shared" si="6"/>
        <v>-4.085469740289227E-6</v>
      </c>
      <c r="S136" s="170">
        <f t="shared" si="7"/>
        <v>-4.085469740289227E-6</v>
      </c>
      <c r="T136" s="174">
        <f t="shared" si="8"/>
        <v>-4.085469740289227E-6</v>
      </c>
    </row>
    <row r="137" spans="11:20" x14ac:dyDescent="0.2">
      <c r="K137" s="185" t="s">
        <v>134</v>
      </c>
      <c r="L137" s="163">
        <f>_xll.qlCalendarAdvance("TARGET",L136,K137,"mf")</f>
        <v>43003</v>
      </c>
      <c r="M137" s="175">
        <v>1.0016470218386344</v>
      </c>
      <c r="N137" s="175">
        <f>_xll.xlShmInterpDisc($E$4,L137)</f>
        <v>1.0016470227040879</v>
      </c>
      <c r="O137" s="175">
        <f>_xll.xlShmInterpDisc($B$4,L137)</f>
        <v>1.0016470227040879</v>
      </c>
      <c r="P137" s="175">
        <v>1.0016470218385833</v>
      </c>
      <c r="Q137" s="175">
        <f>_xll.xlShmInterpDisc($H$4,L137)</f>
        <v>1.0016470227040368</v>
      </c>
      <c r="R137" s="188">
        <f t="shared" si="6"/>
        <v>-8.6545348665367783E-6</v>
      </c>
      <c r="S137" s="170">
        <f t="shared" si="7"/>
        <v>-8.6545348665367783E-6</v>
      </c>
      <c r="T137" s="174">
        <f t="shared" si="8"/>
        <v>-8.6545348665367783E-6</v>
      </c>
    </row>
    <row r="138" spans="11:20" x14ac:dyDescent="0.2">
      <c r="K138" s="185" t="s">
        <v>134</v>
      </c>
      <c r="L138" s="163">
        <f>_xll.qlCalendarAdvance("TARGET",L137,K138,"mf")</f>
        <v>43004</v>
      </c>
      <c r="M138" s="175">
        <v>1.0016547129800069</v>
      </c>
      <c r="N138" s="175">
        <f>_xll.xlShmInterpDisc($E$4,L138)</f>
        <v>1.001654713958037</v>
      </c>
      <c r="O138" s="175">
        <f>_xll.xlShmInterpDisc($B$4,L138)</f>
        <v>1.001654713958037</v>
      </c>
      <c r="P138" s="175">
        <v>1.0016547129799567</v>
      </c>
      <c r="Q138" s="175">
        <f>_xll.xlShmInterpDisc($H$4,L138)</f>
        <v>1.0016547139579868</v>
      </c>
      <c r="R138" s="188">
        <f t="shared" si="6"/>
        <v>-9.780301013506687E-6</v>
      </c>
      <c r="S138" s="170">
        <f t="shared" si="7"/>
        <v>-9.780301013506687E-6</v>
      </c>
      <c r="T138" s="174">
        <f t="shared" si="8"/>
        <v>-9.780301013506687E-6</v>
      </c>
    </row>
    <row r="139" spans="11:20" x14ac:dyDescent="0.2">
      <c r="K139" s="185" t="s">
        <v>134</v>
      </c>
      <c r="L139" s="163">
        <f>_xll.qlCalendarAdvance("TARGET",L138,K139,"mf")</f>
        <v>43005</v>
      </c>
      <c r="M139" s="175">
        <v>1.0016623907886495</v>
      </c>
      <c r="N139" s="175">
        <f>_xll.xlShmInterpDisc($E$4,L139)</f>
        <v>1.0016623918603018</v>
      </c>
      <c r="O139" s="175">
        <f>_xll.xlShmInterpDisc($B$4,L139)</f>
        <v>1.0016623918603018</v>
      </c>
      <c r="P139" s="175">
        <v>1.0016623907886004</v>
      </c>
      <c r="Q139" s="175">
        <f>_xll.xlShmInterpDisc($H$4,L139)</f>
        <v>1.0016623918602527</v>
      </c>
      <c r="R139" s="188">
        <f t="shared" si="6"/>
        <v>-1.0716523224374441E-5</v>
      </c>
      <c r="S139" s="170">
        <f t="shared" si="7"/>
        <v>-1.0716523224374441E-5</v>
      </c>
      <c r="T139" s="174">
        <f t="shared" si="8"/>
        <v>-1.0716523224374441E-5</v>
      </c>
    </row>
    <row r="140" spans="11:20" x14ac:dyDescent="0.2">
      <c r="K140" s="185" t="s">
        <v>134</v>
      </c>
      <c r="L140" s="163">
        <f>_xll.qlCalendarAdvance("TARGET",L139,K140,"mf")</f>
        <v>43006</v>
      </c>
      <c r="M140" s="175">
        <v>1.0016700554225051</v>
      </c>
      <c r="N140" s="175">
        <f>_xll.xlShmInterpDisc($E$4,L140)</f>
        <v>1.0016700565694396</v>
      </c>
      <c r="O140" s="175">
        <f>_xll.xlShmInterpDisc($B$4,L140)</f>
        <v>1.0016700565694396</v>
      </c>
      <c r="P140" s="175">
        <v>1.0016700554224571</v>
      </c>
      <c r="Q140" s="175">
        <f>_xll.xlShmInterpDisc($H$4,L140)</f>
        <v>1.0016700565693917</v>
      </c>
      <c r="R140" s="188">
        <f t="shared" si="6"/>
        <v>-1.1469345473358317E-5</v>
      </c>
      <c r="S140" s="170">
        <f t="shared" si="7"/>
        <v>-1.1469345473358317E-5</v>
      </c>
      <c r="T140" s="174">
        <f t="shared" si="8"/>
        <v>-1.1469345473358317E-5</v>
      </c>
    </row>
    <row r="141" spans="11:20" x14ac:dyDescent="0.2">
      <c r="K141" s="185" t="s">
        <v>134</v>
      </c>
      <c r="L141" s="163">
        <f>_xll.qlCalendarAdvance("TARGET",L140,K141,"mf")</f>
        <v>43007</v>
      </c>
      <c r="M141" s="175">
        <v>1.001677707043624</v>
      </c>
      <c r="N141" s="175">
        <f>_xll.xlShmInterpDisc($E$4,L141)</f>
        <v>1.0016777082481625</v>
      </c>
      <c r="O141" s="175">
        <f>_xll.xlShmInterpDisc($B$4,L141)</f>
        <v>1.0016777082481625</v>
      </c>
      <c r="P141" s="175">
        <v>1.0016777070435774</v>
      </c>
      <c r="Q141" s="175">
        <f>_xll.xlShmInterpDisc($H$4,L141)</f>
        <v>1.0016777082481161</v>
      </c>
      <c r="R141" s="188">
        <f t="shared" si="6"/>
        <v>-1.2045384689685079E-5</v>
      </c>
      <c r="S141" s="170">
        <f t="shared" si="7"/>
        <v>-1.2045384689685079E-5</v>
      </c>
      <c r="T141" s="174">
        <f t="shared" si="8"/>
        <v>-1.2045386910131128E-5</v>
      </c>
    </row>
    <row r="142" spans="11:20" x14ac:dyDescent="0.2">
      <c r="K142" s="185" t="s">
        <v>134</v>
      </c>
      <c r="L142" s="163">
        <f>_xll.qlCalendarAdvance("TARGET",L141,K142,"mf")</f>
        <v>43010</v>
      </c>
      <c r="M142" s="175">
        <v>1.0017005855126768</v>
      </c>
      <c r="N142" s="175">
        <f>_xll.xlShmInterpDisc($E$4,L142)</f>
        <v>1.0017005867912803</v>
      </c>
      <c r="O142" s="175">
        <f>_xll.xlShmInterpDisc($B$4,L142)</f>
        <v>1.0017005867912803</v>
      </c>
      <c r="P142" s="175">
        <v>1.0017005855126355</v>
      </c>
      <c r="Q142" s="175">
        <f>_xll.xlShmInterpDisc($H$4,L142)</f>
        <v>1.0017005867912387</v>
      </c>
      <c r="R142" s="188">
        <f t="shared" si="6"/>
        <v>-1.2786034453426964E-5</v>
      </c>
      <c r="S142" s="170">
        <f t="shared" si="7"/>
        <v>-1.2786034453426964E-5</v>
      </c>
      <c r="T142" s="174">
        <f t="shared" si="8"/>
        <v>-1.2786032232980915E-5</v>
      </c>
    </row>
    <row r="143" spans="11:20" x14ac:dyDescent="0.2">
      <c r="K143" s="185" t="s">
        <v>134</v>
      </c>
      <c r="L143" s="163">
        <f>_xll.qlCalendarAdvance("TARGET",L142,K143,"mf")</f>
        <v>43011</v>
      </c>
      <c r="M143" s="175">
        <v>1.0017081867855062</v>
      </c>
      <c r="N143" s="175">
        <f>_xll.xlShmInterpDisc($E$4,L143)</f>
        <v>1.0017081880585554</v>
      </c>
      <c r="O143" s="175">
        <f>_xll.xlShmInterpDisc($B$4,L143)</f>
        <v>1.0017081880585554</v>
      </c>
      <c r="P143" s="175">
        <v>1.0017081867854667</v>
      </c>
      <c r="Q143" s="175">
        <f>_xll.xlShmInterpDisc($H$4,L143)</f>
        <v>1.0017081880585159</v>
      </c>
      <c r="R143" s="188">
        <f t="shared" si="6"/>
        <v>-1.2730492215951017E-5</v>
      </c>
      <c r="S143" s="170">
        <f t="shared" si="7"/>
        <v>-1.2730492215951017E-5</v>
      </c>
      <c r="T143" s="174">
        <f t="shared" si="8"/>
        <v>-1.2730492215951017E-5</v>
      </c>
    </row>
    <row r="144" spans="11:20" x14ac:dyDescent="0.2">
      <c r="K144" s="185" t="s">
        <v>134</v>
      </c>
      <c r="L144" s="163">
        <f>_xll.qlCalendarAdvance("TARGET",L143,K144,"mf")</f>
        <v>43012</v>
      </c>
      <c r="M144" s="175">
        <v>1.0017157759174675</v>
      </c>
      <c r="N144" s="175">
        <f>_xll.xlShmInterpDisc($E$4,L144)</f>
        <v>1.0017157771712959</v>
      </c>
      <c r="O144" s="175">
        <f>_xll.xlShmInterpDisc($B$4,L144)</f>
        <v>1.0017157771712959</v>
      </c>
      <c r="P144" s="175">
        <v>1.0017157759174302</v>
      </c>
      <c r="Q144" s="175">
        <f>_xll.xlShmInterpDisc($H$4,L144)</f>
        <v>1.0017157771712586</v>
      </c>
      <c r="R144" s="188">
        <f t="shared" si="6"/>
        <v>-1.2538283744589762E-5</v>
      </c>
      <c r="S144" s="170">
        <f t="shared" si="7"/>
        <v>-1.2538283744589762E-5</v>
      </c>
      <c r="T144" s="174">
        <f t="shared" si="8"/>
        <v>-1.2538283744589762E-5</v>
      </c>
    </row>
    <row r="145" spans="11:20" x14ac:dyDescent="0.2">
      <c r="K145" s="185" t="s">
        <v>134</v>
      </c>
      <c r="L145" s="163">
        <f>_xll.qlCalendarAdvance("TARGET",L144,K145,"mf")</f>
        <v>43013</v>
      </c>
      <c r="M145" s="175">
        <v>1.0017233530952598</v>
      </c>
      <c r="N145" s="175">
        <f>_xll.xlShmInterpDisc($E$4,L145)</f>
        <v>1.0017233543171429</v>
      </c>
      <c r="O145" s="175">
        <f>_xll.xlShmInterpDisc($B$4,L145)</f>
        <v>1.0017233543171429</v>
      </c>
      <c r="P145" s="175">
        <v>1.0017233530952245</v>
      </c>
      <c r="Q145" s="175">
        <f>_xll.xlShmInterpDisc($H$4,L145)</f>
        <v>1.0017233543171076</v>
      </c>
      <c r="R145" s="188">
        <f t="shared" si="6"/>
        <v>-1.2218830391930169E-5</v>
      </c>
      <c r="S145" s="170">
        <f t="shared" si="7"/>
        <v>-1.2218830391930169E-5</v>
      </c>
      <c r="T145" s="174">
        <f t="shared" si="8"/>
        <v>-1.2218830391930169E-5</v>
      </c>
    </row>
    <row r="146" spans="11:20" x14ac:dyDescent="0.2">
      <c r="K146" s="185" t="s">
        <v>134</v>
      </c>
      <c r="L146" s="163">
        <f>_xll.qlCalendarAdvance("TARGET",L145,K146,"mf")</f>
        <v>43014</v>
      </c>
      <c r="M146" s="175">
        <v>1.0017309185096899</v>
      </c>
      <c r="N146" s="175">
        <f>_xll.xlShmInterpDisc($E$4,L146)</f>
        <v>1.0017309196878925</v>
      </c>
      <c r="O146" s="175">
        <f>_xll.xlShmInterpDisc($B$4,L146)</f>
        <v>1.0017309196878925</v>
      </c>
      <c r="P146" s="175">
        <v>1.0017309185096568</v>
      </c>
      <c r="Q146" s="175">
        <f>_xll.xlShmInterpDisc($H$4,L146)</f>
        <v>1.0017309196878594</v>
      </c>
      <c r="R146" s="188">
        <f t="shared" si="6"/>
        <v>-1.1782026465567697E-5</v>
      </c>
      <c r="S146" s="170">
        <f t="shared" si="7"/>
        <v>-1.1782026465567697E-5</v>
      </c>
      <c r="T146" s="174">
        <f t="shared" si="8"/>
        <v>-1.1782026465567697E-5</v>
      </c>
    </row>
    <row r="147" spans="11:20" x14ac:dyDescent="0.2">
      <c r="K147" s="185" t="s">
        <v>134</v>
      </c>
      <c r="L147" s="163">
        <f>_xll.qlCalendarAdvance("TARGET",L146,K147,"mf")</f>
        <v>43017</v>
      </c>
      <c r="M147" s="175">
        <v>1.0017535461425067</v>
      </c>
      <c r="N147" s="175">
        <f>_xll.xlShmInterpDisc($E$4,L147)</f>
        <v>1.0017535471298542</v>
      </c>
      <c r="O147" s="175">
        <f>_xll.xlShmInterpDisc($B$4,L147)</f>
        <v>1.0017535471298542</v>
      </c>
      <c r="P147" s="175">
        <v>1.0017535461424807</v>
      </c>
      <c r="Q147" s="175">
        <f>_xll.xlShmInterpDisc($H$4,L147)</f>
        <v>1.0017535471298282</v>
      </c>
      <c r="R147" s="188">
        <f t="shared" si="6"/>
        <v>-9.8734753706253287E-6</v>
      </c>
      <c r="S147" s="170">
        <f t="shared" si="7"/>
        <v>-9.8734753706253287E-6</v>
      </c>
      <c r="T147" s="174">
        <f t="shared" si="8"/>
        <v>-9.8734753706253287E-6</v>
      </c>
    </row>
    <row r="148" spans="11:20" x14ac:dyDescent="0.2">
      <c r="K148" s="185" t="s">
        <v>134</v>
      </c>
      <c r="L148" s="163">
        <f>_xll.qlCalendarAdvance("TARGET",L147,K148,"mf")</f>
        <v>43018</v>
      </c>
      <c r="M148" s="175">
        <v>1.0017610664937324</v>
      </c>
      <c r="N148" s="175">
        <f>_xll.xlShmInterpDisc($E$4,L148)</f>
        <v>1.00176106740129</v>
      </c>
      <c r="O148" s="175">
        <f>_xll.xlShmInterpDisc($B$4,L148)</f>
        <v>1.00176106740129</v>
      </c>
      <c r="P148" s="175">
        <v>1.0017610664937089</v>
      </c>
      <c r="Q148" s="175">
        <f>_xll.xlShmInterpDisc($H$4,L148)</f>
        <v>1.0017610674012662</v>
      </c>
      <c r="R148" s="188">
        <f t="shared" si="6"/>
        <v>-9.0755758463956226E-6</v>
      </c>
      <c r="S148" s="170">
        <f t="shared" si="7"/>
        <v>-9.0755758463956226E-6</v>
      </c>
      <c r="T148" s="174">
        <f t="shared" si="8"/>
        <v>-9.0755736259495734E-6</v>
      </c>
    </row>
    <row r="149" spans="11:20" x14ac:dyDescent="0.2">
      <c r="K149" s="185" t="s">
        <v>134</v>
      </c>
      <c r="L149" s="163">
        <f>_xll.qlCalendarAdvance("TARGET",L148,K149,"mf")</f>
        <v>43019</v>
      </c>
      <c r="M149" s="175">
        <v>1.0017685760972632</v>
      </c>
      <c r="N149" s="175">
        <f>_xll.xlShmInterpDisc($E$4,L149)</f>
        <v>1.0017685769189448</v>
      </c>
      <c r="O149" s="175">
        <f>_xll.xlShmInterpDisc($B$4,L149)</f>
        <v>1.0017685769189448</v>
      </c>
      <c r="P149" s="175">
        <v>1.0017685760972421</v>
      </c>
      <c r="Q149" s="175">
        <f>_xll.xlShmInterpDisc($H$4,L149)</f>
        <v>1.0017685769189237</v>
      </c>
      <c r="R149" s="188">
        <f t="shared" si="6"/>
        <v>-8.2168161164020148E-6</v>
      </c>
      <c r="S149" s="170">
        <f t="shared" si="7"/>
        <v>-8.2168161164020148E-6</v>
      </c>
      <c r="T149" s="174">
        <f t="shared" si="8"/>
        <v>-8.2168161164020148E-6</v>
      </c>
    </row>
    <row r="150" spans="11:20" x14ac:dyDescent="0.2">
      <c r="K150" s="185" t="s">
        <v>134</v>
      </c>
      <c r="L150" s="163">
        <f>_xll.qlCalendarAdvance("TARGET",L149,K150,"mf")</f>
        <v>43020</v>
      </c>
      <c r="M150" s="175">
        <v>1.0017760751685596</v>
      </c>
      <c r="N150" s="175">
        <f>_xll.xlShmInterpDisc($E$4,L150)</f>
        <v>1.0017760758995502</v>
      </c>
      <c r="O150" s="175">
        <f>_xll.xlShmInterpDisc($B$4,L150)</f>
        <v>1.0017760758995502</v>
      </c>
      <c r="P150" s="175">
        <v>1.0017760751685409</v>
      </c>
      <c r="Q150" s="175">
        <f>_xll.xlShmInterpDisc($H$4,L150)</f>
        <v>1.0017760758995315</v>
      </c>
      <c r="R150" s="188">
        <f t="shared" si="6"/>
        <v>-7.3099060138304139E-6</v>
      </c>
      <c r="S150" s="170">
        <f t="shared" si="7"/>
        <v>-7.3099060138304139E-6</v>
      </c>
      <c r="T150" s="174">
        <f t="shared" si="8"/>
        <v>-7.3099060138304139E-6</v>
      </c>
    </row>
    <row r="151" spans="11:20" x14ac:dyDescent="0.2">
      <c r="K151" s="185" t="s">
        <v>134</v>
      </c>
      <c r="L151" s="163">
        <f>_xll.qlCalendarAdvance("TARGET",L150,K151,"mf")</f>
        <v>43021</v>
      </c>
      <c r="M151" s="175">
        <v>1.0017835639271919</v>
      </c>
      <c r="N151" s="175">
        <f>_xll.xlShmInterpDisc($E$4,L151)</f>
        <v>1.0017835645639932</v>
      </c>
      <c r="O151" s="175">
        <f>_xll.xlShmInterpDisc($B$4,L151)</f>
        <v>1.0017835645639932</v>
      </c>
      <c r="P151" s="175">
        <v>1.0017835639271757</v>
      </c>
      <c r="Q151" s="175">
        <f>_xll.xlShmInterpDisc($H$4,L151)</f>
        <v>1.001783564563977</v>
      </c>
      <c r="R151" s="188">
        <f t="shared" si="6"/>
        <v>-6.3680127837528744E-6</v>
      </c>
      <c r="S151" s="170">
        <f t="shared" si="7"/>
        <v>-6.3680127837528744E-6</v>
      </c>
      <c r="T151" s="174">
        <f t="shared" si="8"/>
        <v>-6.3680127837528744E-6</v>
      </c>
    </row>
    <row r="152" spans="11:20" x14ac:dyDescent="0.2">
      <c r="K152" s="185" t="s">
        <v>134</v>
      </c>
      <c r="L152" s="163">
        <f>_xll.qlCalendarAdvance("TARGET",L151,K152,"mf")</f>
        <v>43024</v>
      </c>
      <c r="M152" s="175">
        <v>1.0018059705844522</v>
      </c>
      <c r="N152" s="175">
        <f>_xll.xlShmInterpDisc($E$4,L152)</f>
        <v>1.0018059709315701</v>
      </c>
      <c r="O152" s="175">
        <f>_xll.xlShmInterpDisc($B$4,L152)</f>
        <v>1.0018059709315701</v>
      </c>
      <c r="P152" s="175">
        <v>1.0018059705844433</v>
      </c>
      <c r="Q152" s="175">
        <f>_xll.xlShmInterpDisc($H$4,L152)</f>
        <v>1.0018059709315612</v>
      </c>
      <c r="R152" s="188">
        <f t="shared" si="6"/>
        <v>-3.4711788998720294E-6</v>
      </c>
      <c r="S152" s="170">
        <f t="shared" si="7"/>
        <v>-3.4711788998720294E-6</v>
      </c>
      <c r="T152" s="174">
        <f t="shared" si="8"/>
        <v>-3.4711788998720294E-6</v>
      </c>
    </row>
    <row r="153" spans="11:20" x14ac:dyDescent="0.2">
      <c r="K153" s="185" t="s">
        <v>134</v>
      </c>
      <c r="L153" s="163">
        <f>_xll.qlCalendarAdvance("TARGET",L152,K153,"mf")</f>
        <v>43025</v>
      </c>
      <c r="M153" s="175">
        <v>1.0018134203703246</v>
      </c>
      <c r="N153" s="175">
        <f>_xll.xlShmInterpDisc($E$4,L153)</f>
        <v>1.0018134206233684</v>
      </c>
      <c r="O153" s="175">
        <f>_xll.xlShmInterpDisc($B$4,L153)</f>
        <v>1.0018134206233684</v>
      </c>
      <c r="P153" s="175">
        <v>1.001813420370318</v>
      </c>
      <c r="Q153" s="175">
        <f>_xll.xlShmInterpDisc($H$4,L153)</f>
        <v>1.0018134206233618</v>
      </c>
      <c r="R153" s="188">
        <f t="shared" si="6"/>
        <v>-2.5304380812940508E-6</v>
      </c>
      <c r="S153" s="170">
        <f t="shared" si="7"/>
        <v>-2.5304380812940508E-6</v>
      </c>
      <c r="T153" s="174">
        <f t="shared" si="8"/>
        <v>-2.5304380812940508E-6</v>
      </c>
    </row>
    <row r="154" spans="11:20" x14ac:dyDescent="0.2">
      <c r="K154" s="185" t="s">
        <v>134</v>
      </c>
      <c r="L154" s="163">
        <f>_xll.qlCalendarAdvance("TARGET",L153,K154,"mf")</f>
        <v>43026</v>
      </c>
      <c r="M154" s="175">
        <v>1.0018208610030301</v>
      </c>
      <c r="N154" s="175">
        <f>_xll.xlShmInterpDisc($E$4,L154)</f>
        <v>1.0018208611657897</v>
      </c>
      <c r="O154" s="175">
        <f>_xll.xlShmInterpDisc($B$4,L154)</f>
        <v>1.0018208611657897</v>
      </c>
      <c r="P154" s="175">
        <v>1.0018208610030259</v>
      </c>
      <c r="Q154" s="175">
        <f>_xll.xlShmInterpDisc($H$4,L154)</f>
        <v>1.0018208611657855</v>
      </c>
      <c r="R154" s="188">
        <f t="shared" si="6"/>
        <v>-1.6275958358846765E-6</v>
      </c>
      <c r="S154" s="170">
        <f t="shared" si="7"/>
        <v>-1.6275958358846765E-6</v>
      </c>
      <c r="T154" s="174">
        <f t="shared" si="8"/>
        <v>-1.6275958358846765E-6</v>
      </c>
    </row>
    <row r="155" spans="11:20" x14ac:dyDescent="0.2">
      <c r="K155" s="185" t="s">
        <v>134</v>
      </c>
      <c r="L155" s="163">
        <f>_xll.qlCalendarAdvance("TARGET",L154,K155,"mf")</f>
        <v>43027</v>
      </c>
      <c r="M155" s="175">
        <v>1.0018282927267992</v>
      </c>
      <c r="N155" s="175">
        <f>_xll.xlShmInterpDisc($E$4,L155)</f>
        <v>1.0018282928046625</v>
      </c>
      <c r="O155" s="175">
        <f>_xll.xlShmInterpDisc($B$4,L155)</f>
        <v>1.0018282928046625</v>
      </c>
      <c r="P155" s="175">
        <v>1.001828292726797</v>
      </c>
      <c r="Q155" s="175">
        <f>_xll.xlShmInterpDisc($H$4,L155)</f>
        <v>1.00182829280466</v>
      </c>
      <c r="R155" s="188">
        <f t="shared" si="6"/>
        <v>-7.7863271386036104E-7</v>
      </c>
      <c r="S155" s="170">
        <f t="shared" si="7"/>
        <v>-7.7863271386036104E-7</v>
      </c>
      <c r="T155" s="174">
        <f t="shared" si="8"/>
        <v>-7.7863049341431179E-7</v>
      </c>
    </row>
    <row r="156" spans="11:20" x14ac:dyDescent="0.2">
      <c r="K156" s="185" t="s">
        <v>134</v>
      </c>
      <c r="L156" s="163">
        <f>_xll.qlCalendarAdvance("TARGET",L155,K156,"mf")</f>
        <v>43028</v>
      </c>
      <c r="M156" s="175">
        <v>1.0018357157899709</v>
      </c>
      <c r="N156" s="175">
        <f>_xll.xlShmInterpDisc($E$4,L156)</f>
        <v>1.0018357157899709</v>
      </c>
      <c r="O156" s="175">
        <f>_xll.xlShmInterpDisc($B$4,L156)</f>
        <v>1.0018357157899709</v>
      </c>
      <c r="P156" s="175">
        <v>1.0018357157899707</v>
      </c>
      <c r="Q156" s="175">
        <f>_xll.xlShmInterpDisc($H$4,L156)</f>
        <v>1.0018357157899707</v>
      </c>
      <c r="R156" s="188">
        <f t="shared" si="6"/>
        <v>0</v>
      </c>
      <c r="S156" s="170">
        <f t="shared" si="7"/>
        <v>0</v>
      </c>
      <c r="T156" s="174">
        <f t="shared" si="8"/>
        <v>0</v>
      </c>
    </row>
    <row r="157" spans="11:20" x14ac:dyDescent="0.2">
      <c r="K157" s="185" t="s">
        <v>134</v>
      </c>
      <c r="L157" s="163">
        <f>_xll.qlCalendarAdvance("TARGET",L156,K157,"mf")</f>
        <v>43031</v>
      </c>
      <c r="M157" s="175">
        <v>1.0018579334568336</v>
      </c>
      <c r="N157" s="175">
        <f>_xll.xlShmInterpDisc($E$4,L157)</f>
        <v>1.0018579332727848</v>
      </c>
      <c r="O157" s="175">
        <f>_xll.xlShmInterpDisc($B$4,L157)</f>
        <v>1.0018579332727848</v>
      </c>
      <c r="P157" s="175">
        <v>1.0018579334568389</v>
      </c>
      <c r="Q157" s="175">
        <f>_xll.xlShmInterpDisc($H$4,L157)</f>
        <v>1.0018579332727899</v>
      </c>
      <c r="R157" s="188">
        <f t="shared" si="6"/>
        <v>1.840487762194698E-6</v>
      </c>
      <c r="S157" s="170">
        <f t="shared" si="7"/>
        <v>1.840487762194698E-6</v>
      </c>
      <c r="T157" s="174">
        <f t="shared" si="8"/>
        <v>1.8404899826407473E-6</v>
      </c>
    </row>
    <row r="158" spans="11:20" x14ac:dyDescent="0.2">
      <c r="K158" s="185" t="s">
        <v>134</v>
      </c>
      <c r="L158" s="163">
        <f>_xll.qlCalendarAdvance("TARGET",L157,K158,"mf")</f>
        <v>43032</v>
      </c>
      <c r="M158" s="175">
        <v>1.0018653215367725</v>
      </c>
      <c r="N158" s="175">
        <f>_xll.xlShmInterpDisc($E$4,L158)</f>
        <v>1.0018653213068294</v>
      </c>
      <c r="O158" s="175">
        <f>_xll.xlShmInterpDisc($B$4,L158)</f>
        <v>1.0018653213068294</v>
      </c>
      <c r="P158" s="175">
        <v>1.0018653215367797</v>
      </c>
      <c r="Q158" s="175">
        <f>_xll.xlShmInterpDisc($H$4,L158)</f>
        <v>1.0018653213068363</v>
      </c>
      <c r="R158" s="188">
        <f t="shared" si="6"/>
        <v>2.2994317561142452E-6</v>
      </c>
      <c r="S158" s="170">
        <f t="shared" si="7"/>
        <v>2.2994317561142452E-6</v>
      </c>
      <c r="T158" s="174">
        <f t="shared" si="8"/>
        <v>2.2994339765602945E-6</v>
      </c>
    </row>
    <row r="159" spans="11:20" x14ac:dyDescent="0.2">
      <c r="K159" s="185" t="s">
        <v>134</v>
      </c>
      <c r="L159" s="163">
        <f>_xll.qlCalendarAdvance("TARGET",L158,K159,"mf")</f>
        <v>43033</v>
      </c>
      <c r="M159" s="175">
        <v>1.0018727003452537</v>
      </c>
      <c r="N159" s="175">
        <f>_xll.xlShmInterpDisc($E$4,L159)</f>
        <v>1.0018727000764527</v>
      </c>
      <c r="O159" s="175">
        <f>_xll.xlShmInterpDisc($B$4,L159)</f>
        <v>1.0018727000764527</v>
      </c>
      <c r="P159" s="175">
        <v>1.0018727003452619</v>
      </c>
      <c r="Q159" s="175">
        <f>_xll.xlShmInterpDisc($H$4,L159)</f>
        <v>1.0018727000764609</v>
      </c>
      <c r="R159" s="188">
        <f t="shared" si="6"/>
        <v>2.68800981473305E-6</v>
      </c>
      <c r="S159" s="170">
        <f t="shared" si="7"/>
        <v>2.68800981473305E-6</v>
      </c>
      <c r="T159" s="174">
        <f t="shared" si="8"/>
        <v>2.68800981473305E-6</v>
      </c>
    </row>
    <row r="160" spans="11:20" x14ac:dyDescent="0.2">
      <c r="K160" s="185" t="s">
        <v>134</v>
      </c>
      <c r="L160" s="163">
        <f>_xll.qlCalendarAdvance("TARGET",L159,K160,"mf")</f>
        <v>43034</v>
      </c>
      <c r="M160" s="175">
        <v>1.0018800696553225</v>
      </c>
      <c r="N160" s="175">
        <f>_xll.xlShmInterpDisc($E$4,L160)</f>
        <v>1.0018800693542957</v>
      </c>
      <c r="O160" s="175">
        <f>_xll.xlShmInterpDisc($B$4,L160)</f>
        <v>1.0018800693542957</v>
      </c>
      <c r="P160" s="175">
        <v>1.0018800696553323</v>
      </c>
      <c r="Q160" s="175">
        <f>_xll.xlShmInterpDisc($H$4,L160)</f>
        <v>1.0018800693543053</v>
      </c>
      <c r="R160" s="188">
        <f t="shared" si="6"/>
        <v>3.0102675907528464E-6</v>
      </c>
      <c r="S160" s="170">
        <f t="shared" si="7"/>
        <v>3.0102675907528464E-6</v>
      </c>
      <c r="T160" s="174">
        <f t="shared" si="8"/>
        <v>3.0102698111988957E-6</v>
      </c>
    </row>
    <row r="161" spans="11:20" x14ac:dyDescent="0.2">
      <c r="K161" s="185" t="s">
        <v>134</v>
      </c>
      <c r="L161" s="163">
        <f>_xll.qlCalendarAdvance("TARGET",L160,K161,"mf")</f>
        <v>43035</v>
      </c>
      <c r="M161" s="175">
        <v>1.0018874292355029</v>
      </c>
      <c r="N161" s="175">
        <f>_xll.xlShmInterpDisc($E$4,L161)</f>
        <v>1.001887428908484</v>
      </c>
      <c r="O161" s="175">
        <f>_xll.xlShmInterpDisc($B$4,L161)</f>
        <v>1.001887428908484</v>
      </c>
      <c r="P161" s="175">
        <v>1.0018874292355138</v>
      </c>
      <c r="Q161" s="175">
        <f>_xll.xlShmInterpDisc($H$4,L161)</f>
        <v>1.0018874289084949</v>
      </c>
      <c r="R161" s="188">
        <f t="shared" si="6"/>
        <v>3.2701885643859896E-6</v>
      </c>
      <c r="S161" s="170">
        <f t="shared" si="7"/>
        <v>3.2701885643859896E-6</v>
      </c>
      <c r="T161" s="174">
        <f t="shared" si="8"/>
        <v>3.2701885643859896E-6</v>
      </c>
    </row>
    <row r="162" spans="11:20" x14ac:dyDescent="0.2">
      <c r="K162" s="185" t="s">
        <v>134</v>
      </c>
      <c r="L162" s="163">
        <f>_xll.qlCalendarAdvance("TARGET",L161,K162,"mf")</f>
        <v>43038</v>
      </c>
      <c r="M162" s="175">
        <v>1.0019094472141041</v>
      </c>
      <c r="N162" s="175">
        <f>_xll.xlShmInterpDisc($E$4,L162)</f>
        <v>1.0019094468426297</v>
      </c>
      <c r="O162" s="175">
        <f>_xll.xlShmInterpDisc($B$4,L162)</f>
        <v>1.0019094468426297</v>
      </c>
      <c r="P162" s="175">
        <v>1.0019094472141179</v>
      </c>
      <c r="Q162" s="175">
        <f>_xll.xlShmInterpDisc($H$4,L162)</f>
        <v>1.0019094468426435</v>
      </c>
      <c r="R162" s="188">
        <f t="shared" si="6"/>
        <v>3.7147440679063948E-6</v>
      </c>
      <c r="S162" s="170">
        <f t="shared" si="7"/>
        <v>3.7147440679063948E-6</v>
      </c>
      <c r="T162" s="174">
        <f t="shared" si="8"/>
        <v>3.7147440679063948E-6</v>
      </c>
    </row>
    <row r="163" spans="11:20" x14ac:dyDescent="0.2">
      <c r="K163" s="185" t="s">
        <v>134</v>
      </c>
      <c r="L163" s="163">
        <f>_xll.qlCalendarAdvance("TARGET",L162,K163,"mf")</f>
        <v>43039</v>
      </c>
      <c r="M163" s="175">
        <v>1.0019167654695063</v>
      </c>
      <c r="N163" s="175">
        <f>_xll.xlShmInterpDisc($E$4,L163)</f>
        <v>1.0019167650931258</v>
      </c>
      <c r="O163" s="175">
        <f>_xll.xlShmInterpDisc($B$4,L163)</f>
        <v>1.001916765093126</v>
      </c>
      <c r="P163" s="175">
        <v>1.0019167654695209</v>
      </c>
      <c r="Q163" s="175">
        <f>_xll.xlShmInterpDisc($H$4,L163)</f>
        <v>1.0019167650931404</v>
      </c>
      <c r="R163" s="188">
        <f t="shared" si="6"/>
        <v>3.7638048233645804E-6</v>
      </c>
      <c r="S163" s="170">
        <f t="shared" si="7"/>
        <v>3.7638026029185312E-6</v>
      </c>
      <c r="T163" s="174">
        <f t="shared" si="8"/>
        <v>3.7638048233645804E-6</v>
      </c>
    </row>
    <row r="164" spans="11:20" x14ac:dyDescent="0.2">
      <c r="K164" s="185" t="s">
        <v>134</v>
      </c>
      <c r="L164" s="163">
        <f>_xll.qlCalendarAdvance("TARGET",L163,K164,"mf")</f>
        <v>43040</v>
      </c>
      <c r="M164" s="175">
        <v>1.001924072769792</v>
      </c>
      <c r="N164" s="175">
        <f>_xll.xlShmInterpDisc($E$4,L164)</f>
        <v>1.001924072392848</v>
      </c>
      <c r="O164" s="175">
        <f>_xll.xlShmInterpDisc($B$4,L164)</f>
        <v>1.001924072392848</v>
      </c>
      <c r="P164" s="175">
        <v>1.0019240727698073</v>
      </c>
      <c r="Q164" s="175">
        <f>_xll.xlShmInterpDisc($H$4,L164)</f>
        <v>1.0019240723928631</v>
      </c>
      <c r="R164" s="188">
        <f t="shared" si="6"/>
        <v>3.7694403154375777E-6</v>
      </c>
      <c r="S164" s="170">
        <f t="shared" si="7"/>
        <v>3.7694403154375777E-6</v>
      </c>
      <c r="T164" s="174">
        <f t="shared" si="8"/>
        <v>3.769442535883627E-6</v>
      </c>
    </row>
    <row r="165" spans="11:20" x14ac:dyDescent="0.2">
      <c r="K165" s="185" t="s">
        <v>134</v>
      </c>
      <c r="L165" s="163">
        <f>_xll.qlCalendarAdvance("TARGET",L164,K165,"mf")</f>
        <v>43041</v>
      </c>
      <c r="M165" s="175">
        <v>1.0019313688563463</v>
      </c>
      <c r="N165" s="175">
        <f>_xll.xlShmInterpDisc($E$4,L165)</f>
        <v>1.0019313684828217</v>
      </c>
      <c r="O165" s="175">
        <f>_xll.xlShmInterpDisc($B$4,L165)</f>
        <v>1.0019313684828217</v>
      </c>
      <c r="P165" s="175">
        <v>1.001931368856362</v>
      </c>
      <c r="Q165" s="175">
        <f>_xll.xlShmInterpDisc($H$4,L165)</f>
        <v>1.0019313684828375</v>
      </c>
      <c r="R165" s="188">
        <f t="shared" si="6"/>
        <v>3.7352454462791229E-6</v>
      </c>
      <c r="S165" s="170">
        <f t="shared" si="7"/>
        <v>3.7352454462791229E-6</v>
      </c>
      <c r="T165" s="174">
        <f t="shared" si="8"/>
        <v>3.7352454462791229E-6</v>
      </c>
    </row>
    <row r="166" spans="11:20" x14ac:dyDescent="0.2">
      <c r="K166" s="185" t="s">
        <v>134</v>
      </c>
      <c r="L166" s="163">
        <f>_xll.qlCalendarAdvance("TARGET",L165,K166,"mf")</f>
        <v>43042</v>
      </c>
      <c r="M166" s="175">
        <v>1.0019386534660295</v>
      </c>
      <c r="N166" s="175">
        <f>_xll.xlShmInterpDisc($E$4,L166)</f>
        <v>1.0019386530995564</v>
      </c>
      <c r="O166" s="175">
        <f>_xll.xlShmInterpDisc($B$4,L166)</f>
        <v>1.0019386530995564</v>
      </c>
      <c r="P166" s="175">
        <v>1.0019386534660457</v>
      </c>
      <c r="Q166" s="175">
        <f>_xll.xlShmInterpDisc($H$4,L166)</f>
        <v>1.0019386530995726</v>
      </c>
      <c r="R166" s="188">
        <f t="shared" si="6"/>
        <v>3.6647307410930807E-6</v>
      </c>
      <c r="S166" s="170">
        <f t="shared" si="7"/>
        <v>3.6647307410930807E-6</v>
      </c>
      <c r="T166" s="174">
        <f t="shared" si="8"/>
        <v>3.6647307410930807E-6</v>
      </c>
    </row>
    <row r="167" spans="11:20" x14ac:dyDescent="0.2">
      <c r="K167" s="185" t="s">
        <v>134</v>
      </c>
      <c r="L167" s="163">
        <f>_xll.qlCalendarAdvance("TARGET",L166,K167,"mf")</f>
        <v>43045</v>
      </c>
      <c r="M167" s="175">
        <v>1.0019604357346048</v>
      </c>
      <c r="N167" s="175">
        <f>_xll.xlShmInterpDisc($E$4,L167)</f>
        <v>1.0019604354076563</v>
      </c>
      <c r="O167" s="175">
        <f>_xll.xlShmInterpDisc($B$4,L167)</f>
        <v>1.0019604354076563</v>
      </c>
      <c r="P167" s="175">
        <v>1.0019604357346215</v>
      </c>
      <c r="Q167" s="175">
        <f>_xll.xlShmInterpDisc($H$4,L167)</f>
        <v>1.0019604354076728</v>
      </c>
      <c r="R167" s="188">
        <f t="shared" si="6"/>
        <v>3.2694846829883772E-6</v>
      </c>
      <c r="S167" s="170">
        <f t="shared" si="7"/>
        <v>3.2694846829883772E-6</v>
      </c>
      <c r="T167" s="174">
        <f t="shared" si="8"/>
        <v>3.2694869034344265E-6</v>
      </c>
    </row>
    <row r="168" spans="11:20" x14ac:dyDescent="0.2">
      <c r="K168" s="185" t="s">
        <v>134</v>
      </c>
      <c r="L168" s="163">
        <f>_xll.qlCalendarAdvance("TARGET",L167,K168,"mf")</f>
        <v>43046</v>
      </c>
      <c r="M168" s="175">
        <v>1.0019676717149357</v>
      </c>
      <c r="N168" s="175">
        <f>_xll.xlShmInterpDisc($E$4,L168)</f>
        <v>1.0019676714061783</v>
      </c>
      <c r="O168" s="175">
        <f>_xll.xlShmInterpDisc($B$4,L168)</f>
        <v>1.0019676714061783</v>
      </c>
      <c r="P168" s="175">
        <v>1.0019676717149524</v>
      </c>
      <c r="Q168" s="175">
        <f>_xll.xlShmInterpDisc($H$4,L168)</f>
        <v>1.0019676714061947</v>
      </c>
      <c r="R168" s="188">
        <f t="shared" si="6"/>
        <v>3.0875746404035453E-6</v>
      </c>
      <c r="S168" s="170">
        <f t="shared" si="7"/>
        <v>3.0875746404035453E-6</v>
      </c>
      <c r="T168" s="174">
        <f t="shared" si="8"/>
        <v>3.0875768608495946E-6</v>
      </c>
    </row>
    <row r="169" spans="11:20" x14ac:dyDescent="0.2">
      <c r="K169" s="185" t="s">
        <v>134</v>
      </c>
      <c r="L169" s="163">
        <f>_xll.qlCalendarAdvance("TARGET",L168,K169,"mf")</f>
        <v>43047</v>
      </c>
      <c r="M169" s="175">
        <v>1.0019748948348406</v>
      </c>
      <c r="N169" s="175">
        <f>_xll.xlShmInterpDisc($E$4,L169)</f>
        <v>1.0019748945462454</v>
      </c>
      <c r="O169" s="175">
        <f>_xll.xlShmInterpDisc($B$4,L169)</f>
        <v>1.0019748945462454</v>
      </c>
      <c r="P169" s="175">
        <v>1.001974894834857</v>
      </c>
      <c r="Q169" s="175">
        <f>_xll.xlShmInterpDisc($H$4,L169)</f>
        <v>1.0019748945462617</v>
      </c>
      <c r="R169" s="188">
        <f t="shared" si="6"/>
        <v>2.8859514777934692E-6</v>
      </c>
      <c r="S169" s="170">
        <f t="shared" si="7"/>
        <v>2.8859514777934692E-6</v>
      </c>
      <c r="T169" s="174">
        <f t="shared" si="8"/>
        <v>2.8859536982395184E-6</v>
      </c>
    </row>
    <row r="170" spans="11:20" x14ac:dyDescent="0.2">
      <c r="K170" s="185" t="s">
        <v>134</v>
      </c>
      <c r="L170" s="163">
        <f>_xll.qlCalendarAdvance("TARGET",L169,K170,"mf")</f>
        <v>43048</v>
      </c>
      <c r="M170" s="175">
        <v>1.0019821048040365</v>
      </c>
      <c r="N170" s="175">
        <f>_xll.xlShmInterpDisc($E$4,L170)</f>
        <v>1.0019821045372617</v>
      </c>
      <c r="O170" s="175">
        <f>_xll.xlShmInterpDisc($B$4,L170)</f>
        <v>1.0019821045372617</v>
      </c>
      <c r="P170" s="175">
        <v>1.0019821048040525</v>
      </c>
      <c r="Q170" s="175">
        <f>_xll.xlShmInterpDisc($H$4,L170)</f>
        <v>1.0019821045372777</v>
      </c>
      <c r="R170" s="188">
        <f t="shared" si="6"/>
        <v>2.6677482445336409E-6</v>
      </c>
      <c r="S170" s="170">
        <f t="shared" si="7"/>
        <v>2.6677482445336409E-6</v>
      </c>
      <c r="T170" s="174">
        <f t="shared" si="8"/>
        <v>2.6677482445336409E-6</v>
      </c>
    </row>
    <row r="171" spans="11:20" x14ac:dyDescent="0.2">
      <c r="K171" s="185" t="s">
        <v>134</v>
      </c>
      <c r="L171" s="163">
        <f>_xll.qlCalendarAdvance("TARGET",L170,K171,"mf")</f>
        <v>43049</v>
      </c>
      <c r="M171" s="175">
        <v>1.0019893013277146</v>
      </c>
      <c r="N171" s="175">
        <f>_xll.xlShmInterpDisc($E$4,L171)</f>
        <v>1.0019893010841132</v>
      </c>
      <c r="O171" s="175">
        <f>_xll.xlShmInterpDisc($B$4,L171)</f>
        <v>1.0019893010841132</v>
      </c>
      <c r="P171" s="175">
        <v>1.0019893013277301</v>
      </c>
      <c r="Q171" s="175">
        <f>_xll.xlShmInterpDisc($H$4,L171)</f>
        <v>1.0019893010841288</v>
      </c>
      <c r="R171" s="188">
        <f t="shared" si="6"/>
        <v>2.4360136130496812E-6</v>
      </c>
      <c r="S171" s="170">
        <f t="shared" si="7"/>
        <v>2.4360136130496812E-6</v>
      </c>
      <c r="T171" s="174">
        <f t="shared" si="8"/>
        <v>2.4360136130496812E-6</v>
      </c>
    </row>
    <row r="172" spans="11:20" x14ac:dyDescent="0.2">
      <c r="K172" s="185" t="s">
        <v>134</v>
      </c>
      <c r="L172" s="163">
        <f>_xll.qlCalendarAdvance("TARGET",L171,K172,"mf")</f>
        <v>43052</v>
      </c>
      <c r="M172" s="175">
        <v>1.0020108072096894</v>
      </c>
      <c r="N172" s="175">
        <f>_xll.xlShmInterpDisc($E$4,L172)</f>
        <v>1.0020108070407678</v>
      </c>
      <c r="O172" s="175">
        <f>_xll.xlShmInterpDisc($B$4,L172)</f>
        <v>1.0020108070407678</v>
      </c>
      <c r="P172" s="175">
        <v>1.0020108072097029</v>
      </c>
      <c r="Q172" s="175">
        <f>_xll.xlShmInterpDisc($H$4,L172)</f>
        <v>1.0020108070407812</v>
      </c>
      <c r="R172" s="188">
        <f t="shared" si="6"/>
        <v>1.6892154341974219E-6</v>
      </c>
      <c r="S172" s="170">
        <f t="shared" si="7"/>
        <v>1.6892154341974219E-6</v>
      </c>
      <c r="T172" s="174">
        <f t="shared" si="8"/>
        <v>1.6892176546434712E-6</v>
      </c>
    </row>
    <row r="173" spans="11:20" x14ac:dyDescent="0.2">
      <c r="K173" s="185" t="s">
        <v>134</v>
      </c>
      <c r="L173" s="163">
        <f>_xll.qlCalendarAdvance("TARGET",L172,K173,"mf")</f>
        <v>43053</v>
      </c>
      <c r="M173" s="175">
        <v>1.0020179469127188</v>
      </c>
      <c r="N173" s="175">
        <f>_xll.xlShmInterpDisc($E$4,L173)</f>
        <v>1.0020179467694572</v>
      </c>
      <c r="O173" s="175">
        <f>_xll.xlShmInterpDisc($B$4,L173)</f>
        <v>1.0020179467694572</v>
      </c>
      <c r="P173" s="175">
        <v>1.0020179469127315</v>
      </c>
      <c r="Q173" s="175">
        <f>_xll.xlShmInterpDisc($H$4,L173)</f>
        <v>1.0020179467694696</v>
      </c>
      <c r="R173" s="188">
        <f t="shared" si="6"/>
        <v>1.4326162478539572E-6</v>
      </c>
      <c r="S173" s="170">
        <f t="shared" si="7"/>
        <v>1.4326162478539572E-6</v>
      </c>
      <c r="T173" s="174">
        <f t="shared" si="8"/>
        <v>1.4326184683000065E-6</v>
      </c>
    </row>
    <row r="174" spans="11:20" x14ac:dyDescent="0.2">
      <c r="K174" s="185" t="s">
        <v>134</v>
      </c>
      <c r="L174" s="163">
        <f>_xll.qlCalendarAdvance("TARGET",L173,K174,"mf")</f>
        <v>43054</v>
      </c>
      <c r="M174" s="175">
        <v>1.002025071628317</v>
      </c>
      <c r="N174" s="175">
        <f>_xll.xlShmInterpDisc($E$4,L174)</f>
        <v>1.0020250715106385</v>
      </c>
      <c r="O174" s="175">
        <f>_xll.xlShmInterpDisc($B$4,L174)</f>
        <v>1.0020250715106385</v>
      </c>
      <c r="P174" s="175">
        <v>1.0020250716283288</v>
      </c>
      <c r="Q174" s="175">
        <f>_xll.xlShmInterpDisc($H$4,L174)</f>
        <v>1.0020250715106498</v>
      </c>
      <c r="R174" s="188">
        <f t="shared" si="6"/>
        <v>1.1767853358435332E-6</v>
      </c>
      <c r="S174" s="170">
        <f t="shared" si="7"/>
        <v>1.1767853358435332E-6</v>
      </c>
      <c r="T174" s="174">
        <f t="shared" si="8"/>
        <v>1.1767897767356317E-6</v>
      </c>
    </row>
    <row r="175" spans="11:20" x14ac:dyDescent="0.2">
      <c r="K175" s="185" t="s">
        <v>134</v>
      </c>
      <c r="L175" s="163">
        <f>_xll.qlCalendarAdvance("TARGET",L174,K175,"mf")</f>
        <v>43055</v>
      </c>
      <c r="M175" s="175">
        <v>1.0020321810345258</v>
      </c>
      <c r="N175" s="175">
        <f>_xll.xlShmInterpDisc($E$4,L175)</f>
        <v>1.0020321809420871</v>
      </c>
      <c r="O175" s="175">
        <f>_xll.xlShmInterpDisc($B$4,L175)</f>
        <v>1.0020321809420871</v>
      </c>
      <c r="P175" s="175">
        <v>1.0020321810345363</v>
      </c>
      <c r="Q175" s="175">
        <f>_xll.xlShmInterpDisc($H$4,L175)</f>
        <v>1.0020321809420976</v>
      </c>
      <c r="R175" s="188">
        <f t="shared" si="6"/>
        <v>9.2438723342525009E-7</v>
      </c>
      <c r="S175" s="170">
        <f t="shared" si="7"/>
        <v>9.2438723342525009E-7</v>
      </c>
      <c r="T175" s="174">
        <f t="shared" si="8"/>
        <v>9.2438723342525009E-7</v>
      </c>
    </row>
    <row r="176" spans="11:20" x14ac:dyDescent="0.2">
      <c r="K176" s="185" t="s">
        <v>134</v>
      </c>
      <c r="L176" s="163">
        <f>_xll.qlCalendarAdvance("TARGET",L175,K176,"mf")</f>
        <v>43056</v>
      </c>
      <c r="M176" s="175">
        <v>1.0020392748048617</v>
      </c>
      <c r="N176" s="175">
        <f>_xll.xlShmInterpDisc($E$4,L176)</f>
        <v>1.0020392747370606</v>
      </c>
      <c r="O176" s="175">
        <f>_xll.xlShmInterpDisc($B$4,L176)</f>
        <v>1.0020392747370606</v>
      </c>
      <c r="P176" s="175">
        <v>1.002039274804871</v>
      </c>
      <c r="Q176" s="175">
        <f>_xll.xlShmInterpDisc($H$4,L176)</f>
        <v>1.0020392747370697</v>
      </c>
      <c r="R176" s="188">
        <f t="shared" si="6"/>
        <v>6.7801098069253385E-7</v>
      </c>
      <c r="S176" s="170">
        <f t="shared" si="7"/>
        <v>6.7801098069253385E-7</v>
      </c>
      <c r="T176" s="174">
        <f t="shared" si="8"/>
        <v>6.780132011385831E-7</v>
      </c>
    </row>
    <row r="177" spans="11:20" x14ac:dyDescent="0.2">
      <c r="K177" s="185" t="s">
        <v>134</v>
      </c>
      <c r="L177" s="163">
        <f>_xll.qlCalendarAdvance("TARGET",L176,K177,"mf")</f>
        <v>43059</v>
      </c>
      <c r="M177" s="175">
        <v>1.0020604589679156</v>
      </c>
      <c r="N177" s="175">
        <f>_xll.xlShmInterpDisc($E$4,L177)</f>
        <v>1.0020604589679156</v>
      </c>
      <c r="O177" s="175">
        <f>_xll.xlShmInterpDisc($B$4,L177)</f>
        <v>1.0020604589679156</v>
      </c>
      <c r="P177" s="175">
        <v>1.0020604589679203</v>
      </c>
      <c r="Q177" s="175">
        <f>_xll.xlShmInterpDisc($H$4,L177)</f>
        <v>1.0020604589679203</v>
      </c>
      <c r="R177" s="188">
        <f t="shared" si="6"/>
        <v>0</v>
      </c>
      <c r="S177" s="170">
        <f t="shared" si="7"/>
        <v>0</v>
      </c>
      <c r="T177" s="174">
        <f t="shared" si="8"/>
        <v>0</v>
      </c>
    </row>
    <row r="178" spans="11:20" x14ac:dyDescent="0.2">
      <c r="K178" s="185" t="s">
        <v>134</v>
      </c>
      <c r="L178" s="163">
        <f>_xll.qlCalendarAdvance("TARGET",L177,K178,"mf")</f>
        <v>43060</v>
      </c>
      <c r="M178" s="175">
        <v>1.0020674869170549</v>
      </c>
      <c r="N178" s="175">
        <f>_xll.xlShmInterpDisc($E$4,L178)</f>
        <v>1.0020674869368491</v>
      </c>
      <c r="O178" s="175">
        <f>_xll.xlShmInterpDisc($B$4,L178)</f>
        <v>1.0020674869368491</v>
      </c>
      <c r="P178" s="175">
        <v>1.0020674869170578</v>
      </c>
      <c r="Q178" s="175">
        <f>_xll.xlShmInterpDisc($H$4,L178)</f>
        <v>1.002067486936852</v>
      </c>
      <c r="R178" s="188">
        <f t="shared" si="6"/>
        <v>-1.9794166306041916E-7</v>
      </c>
      <c r="S178" s="170">
        <f t="shared" si="7"/>
        <v>-1.9794166306041916E-7</v>
      </c>
      <c r="T178" s="174">
        <f t="shared" si="8"/>
        <v>-1.9794166306041916E-7</v>
      </c>
    </row>
    <row r="179" spans="11:20" x14ac:dyDescent="0.2">
      <c r="K179" s="185" t="s">
        <v>134</v>
      </c>
      <c r="L179" s="163">
        <f>_xll.qlCalendarAdvance("TARGET",L178,K179,"mf")</f>
        <v>43061</v>
      </c>
      <c r="M179" s="175">
        <v>1.0020744979983904</v>
      </c>
      <c r="N179" s="175">
        <f>_xll.xlShmInterpDisc($E$4,L179)</f>
        <v>1.0020744980363581</v>
      </c>
      <c r="O179" s="175">
        <f>_xll.xlShmInterpDisc($B$4,L179)</f>
        <v>1.0020744980363581</v>
      </c>
      <c r="P179" s="175">
        <v>1.0020744979983918</v>
      </c>
      <c r="Q179" s="175">
        <f>_xll.xlShmInterpDisc($H$4,L179)</f>
        <v>1.0020744980363592</v>
      </c>
      <c r="R179" s="188">
        <f t="shared" si="6"/>
        <v>-3.7967629040736028E-7</v>
      </c>
      <c r="S179" s="170">
        <f t="shared" si="7"/>
        <v>-3.7967629040736028E-7</v>
      </c>
      <c r="T179" s="174">
        <f t="shared" si="8"/>
        <v>-3.7967406996131103E-7</v>
      </c>
    </row>
    <row r="180" spans="11:20" x14ac:dyDescent="0.2">
      <c r="K180" s="185" t="s">
        <v>134</v>
      </c>
      <c r="L180" s="163">
        <f>_xll.qlCalendarAdvance("TARGET",L179,K180,"mf")</f>
        <v>43062</v>
      </c>
      <c r="M180" s="175">
        <v>1.0020814923336108</v>
      </c>
      <c r="N180" s="175">
        <f>_xll.xlShmInterpDisc($E$4,L180)</f>
        <v>1.0020814923880936</v>
      </c>
      <c r="O180" s="175">
        <f>_xll.xlShmInterpDisc($B$4,L180)</f>
        <v>1.0020814923880936</v>
      </c>
      <c r="P180" s="175">
        <v>1.0020814923336101</v>
      </c>
      <c r="Q180" s="175">
        <f>_xll.xlShmInterpDisc($H$4,L180)</f>
        <v>1.0020814923880927</v>
      </c>
      <c r="R180" s="188">
        <f t="shared" si="6"/>
        <v>-5.4482862665850007E-7</v>
      </c>
      <c r="S180" s="170">
        <f t="shared" si="7"/>
        <v>-5.4482862665850007E-7</v>
      </c>
      <c r="T180" s="174">
        <f t="shared" si="8"/>
        <v>-5.4482640621245082E-7</v>
      </c>
    </row>
    <row r="181" spans="11:20" x14ac:dyDescent="0.2">
      <c r="K181" s="185" t="s">
        <v>134</v>
      </c>
      <c r="L181" s="163">
        <f>_xll.qlCalendarAdvance("TARGET",L180,K181,"mf")</f>
        <v>43063</v>
      </c>
      <c r="M181" s="175">
        <v>1.0020884700474653</v>
      </c>
      <c r="N181" s="175">
        <f>_xll.xlShmInterpDisc($E$4,L181)</f>
        <v>1.0020884701167787</v>
      </c>
      <c r="O181" s="175">
        <f>_xll.xlShmInterpDisc($B$4,L181)</f>
        <v>1.0020884701167787</v>
      </c>
      <c r="P181" s="175">
        <v>1.0020884700474626</v>
      </c>
      <c r="Q181" s="175">
        <f>_xll.xlShmInterpDisc($H$4,L181)</f>
        <v>1.0020884701167758</v>
      </c>
      <c r="R181" s="188">
        <f t="shared" si="6"/>
        <v>-6.9313443873397773E-7</v>
      </c>
      <c r="S181" s="170">
        <f t="shared" si="7"/>
        <v>-6.9313443873397773E-7</v>
      </c>
      <c r="T181" s="174">
        <f t="shared" si="8"/>
        <v>-6.9313221828792848E-7</v>
      </c>
    </row>
    <row r="182" spans="11:20" x14ac:dyDescent="0.2">
      <c r="K182" s="185" t="s">
        <v>134</v>
      </c>
      <c r="L182" s="163">
        <f>_xll.qlCalendarAdvance("TARGET",L181,K182,"mf")</f>
        <v>43066</v>
      </c>
      <c r="M182" s="175">
        <v>1.0021093047542677</v>
      </c>
      <c r="N182" s="175">
        <f>_xll.xlShmInterpDisc($E$4,L182)</f>
        <v>1.0021093048578307</v>
      </c>
      <c r="O182" s="175">
        <f>_xll.xlShmInterpDisc($B$4,L182)</f>
        <v>1.0021093048578307</v>
      </c>
      <c r="P182" s="175">
        <v>1.0021093047542586</v>
      </c>
      <c r="Q182" s="175">
        <f>_xll.xlShmInterpDisc($H$4,L182)</f>
        <v>1.0021093048578213</v>
      </c>
      <c r="R182" s="188">
        <f t="shared" si="6"/>
        <v>-1.0356293600466415E-6</v>
      </c>
      <c r="S182" s="170">
        <f t="shared" si="7"/>
        <v>-1.0356293600466415E-6</v>
      </c>
      <c r="T182" s="174">
        <f t="shared" si="8"/>
        <v>-1.0356271396005923E-6</v>
      </c>
    </row>
    <row r="183" spans="11:20" x14ac:dyDescent="0.2">
      <c r="K183" s="185" t="s">
        <v>134</v>
      </c>
      <c r="L183" s="163">
        <f>_xll.qlCalendarAdvance("TARGET",L182,K183,"mf")</f>
        <v>43067</v>
      </c>
      <c r="M183" s="175">
        <v>1.0021162172914027</v>
      </c>
      <c r="N183" s="175">
        <f>_xll.xlShmInterpDisc($E$4,L183)</f>
        <v>1.0021162174029721</v>
      </c>
      <c r="O183" s="175">
        <f>_xll.xlShmInterpDisc($B$4,L183)</f>
        <v>1.0021162174029721</v>
      </c>
      <c r="P183" s="175">
        <v>1.0021162172913913</v>
      </c>
      <c r="Q183" s="175">
        <f>_xll.xlShmInterpDisc($H$4,L183)</f>
        <v>1.0021162174029605</v>
      </c>
      <c r="R183" s="188">
        <f t="shared" si="6"/>
        <v>-1.1156942036905093E-6</v>
      </c>
      <c r="S183" s="170">
        <f t="shared" si="7"/>
        <v>-1.1156942036905093E-6</v>
      </c>
      <c r="T183" s="174">
        <f t="shared" si="8"/>
        <v>-1.1156919832444601E-6</v>
      </c>
    </row>
    <row r="184" spans="11:20" x14ac:dyDescent="0.2">
      <c r="K184" s="185" t="s">
        <v>134</v>
      </c>
      <c r="L184" s="163">
        <f>_xll.qlCalendarAdvance("TARGET",L183,K184,"mf")</f>
        <v>43068</v>
      </c>
      <c r="M184" s="175">
        <v>1.002123113876854</v>
      </c>
      <c r="N184" s="175">
        <f>_xll.xlShmInterpDisc($E$4,L184)</f>
        <v>1.0021231139947508</v>
      </c>
      <c r="O184" s="175">
        <f>_xll.xlShmInterpDisc($B$4,L184)</f>
        <v>1.0021231139947508</v>
      </c>
      <c r="P184" s="175">
        <v>1.0021231138768405</v>
      </c>
      <c r="Q184" s="175">
        <f>_xll.xlShmInterpDisc($H$4,L184)</f>
        <v>1.0021231139947371</v>
      </c>
      <c r="R184" s="188">
        <f t="shared" si="6"/>
        <v>-1.1789680343099462E-6</v>
      </c>
      <c r="S184" s="170">
        <f t="shared" si="7"/>
        <v>-1.1789680343099462E-6</v>
      </c>
      <c r="T184" s="174">
        <f t="shared" si="8"/>
        <v>-1.178965813863897E-6</v>
      </c>
    </row>
    <row r="185" spans="11:20" x14ac:dyDescent="0.2">
      <c r="K185" s="185" t="s">
        <v>134</v>
      </c>
      <c r="L185" s="163">
        <f>_xll.qlCalendarAdvance("TARGET",L184,K185,"mf")</f>
        <v>43069</v>
      </c>
      <c r="M185" s="175">
        <v>1.0021299946537454</v>
      </c>
      <c r="N185" s="175">
        <f>_xll.xlShmInterpDisc($E$4,L185)</f>
        <v>1.0021299947763203</v>
      </c>
      <c r="O185" s="175">
        <f>_xll.xlShmInterpDisc($B$4,L185)</f>
        <v>1.0021299947763203</v>
      </c>
      <c r="P185" s="175">
        <v>1.0021299946537294</v>
      </c>
      <c r="Q185" s="175">
        <f>_xll.xlShmInterpDisc($H$4,L185)</f>
        <v>1.0021299947763043</v>
      </c>
      <c r="R185" s="188">
        <f t="shared" si="6"/>
        <v>-1.2257483916755518E-6</v>
      </c>
      <c r="S185" s="170">
        <f t="shared" si="7"/>
        <v>-1.2257483916755518E-6</v>
      </c>
      <c r="T185" s="174">
        <f t="shared" si="8"/>
        <v>-1.2257483916755518E-6</v>
      </c>
    </row>
    <row r="186" spans="11:20" x14ac:dyDescent="0.2">
      <c r="K186" s="185" t="s">
        <v>134</v>
      </c>
      <c r="L186" s="163">
        <f>_xll.qlCalendarAdvance("TARGET",L185,K186,"mf")</f>
        <v>43070</v>
      </c>
      <c r="M186" s="175">
        <v>1.0021368597682625</v>
      </c>
      <c r="N186" s="175">
        <f>_xll.xlShmInterpDisc($E$4,L186)</f>
        <v>1.0021368598939053</v>
      </c>
      <c r="O186" s="175">
        <f>_xll.xlShmInterpDisc($B$4,L186)</f>
        <v>1.0021368598939053</v>
      </c>
      <c r="P186" s="175">
        <v>1.0021368597682441</v>
      </c>
      <c r="Q186" s="175">
        <f>_xll.xlShmInterpDisc($H$4,L186)</f>
        <v>1.0021368598938869</v>
      </c>
      <c r="R186" s="188">
        <f t="shared" si="6"/>
        <v>-1.2564282947380434E-6</v>
      </c>
      <c r="S186" s="170">
        <f t="shared" si="7"/>
        <v>-1.2564282947380434E-6</v>
      </c>
      <c r="T186" s="174">
        <f t="shared" si="8"/>
        <v>-1.2564282947380434E-6</v>
      </c>
    </row>
    <row r="187" spans="11:20" x14ac:dyDescent="0.2">
      <c r="K187" s="185" t="s">
        <v>134</v>
      </c>
      <c r="L187" s="163">
        <f>_xll.qlCalendarAdvance("TARGET",L186,K187,"mf")</f>
        <v>43073</v>
      </c>
      <c r="M187" s="175">
        <v>1.0021573626453653</v>
      </c>
      <c r="N187" s="175">
        <f>_xll.xlShmInterpDisc($E$4,L187)</f>
        <v>1.0021573627710878</v>
      </c>
      <c r="O187" s="175">
        <f>_xll.xlShmInterpDisc($B$4,L187)</f>
        <v>1.0021573627710878</v>
      </c>
      <c r="P187" s="175">
        <v>1.0021573626453399</v>
      </c>
      <c r="Q187" s="175">
        <f>_xll.xlShmInterpDisc($H$4,L187)</f>
        <v>1.0021573627710623</v>
      </c>
      <c r="R187" s="188">
        <f t="shared" si="6"/>
        <v>-1.2572254348697243E-6</v>
      </c>
      <c r="S187" s="170">
        <f t="shared" si="7"/>
        <v>-1.2572254348697243E-6</v>
      </c>
      <c r="T187" s="174">
        <f t="shared" si="8"/>
        <v>-1.257223214423675E-6</v>
      </c>
    </row>
    <row r="188" spans="11:20" x14ac:dyDescent="0.2">
      <c r="K188" s="185" t="s">
        <v>134</v>
      </c>
      <c r="L188" s="163">
        <f>_xll.qlCalendarAdvance("TARGET",L187,K188,"mf")</f>
        <v>43074</v>
      </c>
      <c r="M188" s="175">
        <v>1.0021641666334962</v>
      </c>
      <c r="N188" s="175">
        <f>_xll.xlShmInterpDisc($E$4,L188)</f>
        <v>1.0021641667564301</v>
      </c>
      <c r="O188" s="175">
        <f>_xll.xlShmInterpDisc($B$4,L188)</f>
        <v>1.0021641667564301</v>
      </c>
      <c r="P188" s="175">
        <v>1.0021641666334684</v>
      </c>
      <c r="Q188" s="175">
        <f>_xll.xlShmInterpDisc($H$4,L188)</f>
        <v>1.0021641667564023</v>
      </c>
      <c r="R188" s="188">
        <f t="shared" si="6"/>
        <v>-1.2293388529371896E-6</v>
      </c>
      <c r="S188" s="170">
        <f t="shared" si="7"/>
        <v>-1.2293388529371896E-6</v>
      </c>
      <c r="T188" s="174">
        <f t="shared" si="8"/>
        <v>-1.2293388529371896E-6</v>
      </c>
    </row>
    <row r="189" spans="11:20" x14ac:dyDescent="0.2">
      <c r="K189" s="185" t="s">
        <v>134</v>
      </c>
      <c r="L189" s="163">
        <f>_xll.qlCalendarAdvance("TARGET",L188,K189,"mf")</f>
        <v>43075</v>
      </c>
      <c r="M189" s="175">
        <v>1.0021709557361225</v>
      </c>
      <c r="N189" s="175">
        <f>_xll.xlShmInterpDisc($E$4,L189)</f>
        <v>1.0021709558549969</v>
      </c>
      <c r="O189" s="175">
        <f>_xll.xlShmInterpDisc($B$4,L189)</f>
        <v>1.0021709558549969</v>
      </c>
      <c r="P189" s="175">
        <v>1.0021709557360923</v>
      </c>
      <c r="Q189" s="175">
        <f>_xll.xlShmInterpDisc($H$4,L189)</f>
        <v>1.002170955854967</v>
      </c>
      <c r="R189" s="188">
        <f t="shared" si="6"/>
        <v>-1.1887446582647954E-6</v>
      </c>
      <c r="S189" s="170">
        <f t="shared" si="7"/>
        <v>-1.1887446582647954E-6</v>
      </c>
      <c r="T189" s="174">
        <f t="shared" si="8"/>
        <v>-1.1887468787108446E-6</v>
      </c>
    </row>
    <row r="190" spans="11:20" x14ac:dyDescent="0.2">
      <c r="K190" s="185" t="s">
        <v>134</v>
      </c>
      <c r="L190" s="163">
        <f>_xll.qlCalendarAdvance("TARGET",L189,K190,"mf")</f>
        <v>43076</v>
      </c>
      <c r="M190" s="175">
        <v>1.0021777301178061</v>
      </c>
      <c r="N190" s="175">
        <f>_xll.xlShmInterpDisc($E$4,L190)</f>
        <v>1.0021777302314474</v>
      </c>
      <c r="O190" s="175">
        <f>_xll.xlShmInterpDisc($B$4,L190)</f>
        <v>1.0021777302314474</v>
      </c>
      <c r="P190" s="175">
        <v>1.0021777301177739</v>
      </c>
      <c r="Q190" s="175">
        <f>_xll.xlShmInterpDisc($H$4,L190)</f>
        <v>1.0021777302314152</v>
      </c>
      <c r="R190" s="188">
        <f t="shared" si="6"/>
        <v>-1.136413185776064E-6</v>
      </c>
      <c r="S190" s="170">
        <f t="shared" si="7"/>
        <v>-1.136413185776064E-6</v>
      </c>
      <c r="T190" s="174">
        <f t="shared" si="8"/>
        <v>-1.136413185776064E-6</v>
      </c>
    </row>
    <row r="191" spans="11:20" x14ac:dyDescent="0.2">
      <c r="K191" s="185" t="s">
        <v>134</v>
      </c>
      <c r="L191" s="163">
        <f>_xll.qlCalendarAdvance("TARGET",L190,K191,"mf")</f>
        <v>43077</v>
      </c>
      <c r="M191" s="175">
        <v>1.0021844899461734</v>
      </c>
      <c r="N191" s="175">
        <f>_xll.xlShmInterpDisc($E$4,L191)</f>
        <v>1.0021844900535131</v>
      </c>
      <c r="O191" s="175">
        <f>_xll.xlShmInterpDisc($B$4,L191)</f>
        <v>1.0021844900535131</v>
      </c>
      <c r="P191" s="175">
        <v>1.0021844899461387</v>
      </c>
      <c r="Q191" s="175">
        <f>_xll.xlShmInterpDisc($H$4,L191)</f>
        <v>1.0021844900534784</v>
      </c>
      <c r="R191" s="188">
        <f t="shared" si="6"/>
        <v>-1.0733969268983401E-6</v>
      </c>
      <c r="S191" s="170">
        <f t="shared" si="7"/>
        <v>-1.0733969268983401E-6</v>
      </c>
      <c r="T191" s="174">
        <f t="shared" si="8"/>
        <v>-1.0733969268983401E-6</v>
      </c>
    </row>
    <row r="192" spans="11:20" x14ac:dyDescent="0.2">
      <c r="K192" s="185" t="s">
        <v>134</v>
      </c>
      <c r="L192" s="163">
        <f>_xll.qlCalendarAdvance("TARGET",L191,K192,"mf")</f>
        <v>43080</v>
      </c>
      <c r="M192" s="175">
        <v>1.0022046838335776</v>
      </c>
      <c r="N192" s="175">
        <f>_xll.xlShmInterpDisc($E$4,L192)</f>
        <v>1.0022046839168066</v>
      </c>
      <c r="O192" s="175">
        <f>_xll.xlShmInterpDisc($B$4,L192)</f>
        <v>1.0022046839168066</v>
      </c>
      <c r="P192" s="175">
        <v>1.002204683833537</v>
      </c>
      <c r="Q192" s="175">
        <f>_xll.xlShmInterpDisc($H$4,L192)</f>
        <v>1.002204683916766</v>
      </c>
      <c r="R192" s="188">
        <f t="shared" si="6"/>
        <v>-8.3228979264049485E-7</v>
      </c>
      <c r="S192" s="170">
        <f t="shared" si="7"/>
        <v>-8.3228979264049485E-7</v>
      </c>
      <c r="T192" s="174">
        <f t="shared" si="8"/>
        <v>-8.3228979264049485E-7</v>
      </c>
    </row>
    <row r="193" spans="11:20" x14ac:dyDescent="0.2">
      <c r="K193" s="185" t="s">
        <v>134</v>
      </c>
      <c r="L193" s="163">
        <f>_xll.qlCalendarAdvance("TARGET",L192,K193,"mf")</f>
        <v>43081</v>
      </c>
      <c r="M193" s="175">
        <v>1.0022113871861975</v>
      </c>
      <c r="N193" s="175">
        <f>_xll.xlShmInterpDisc($E$4,L193)</f>
        <v>1.0022113872601033</v>
      </c>
      <c r="O193" s="175">
        <f>_xll.xlShmInterpDisc($B$4,L193)</f>
        <v>1.0022113872601033</v>
      </c>
      <c r="P193" s="175">
        <v>1.0022113871861551</v>
      </c>
      <c r="Q193" s="175">
        <f>_xll.xlShmInterpDisc($H$4,L193)</f>
        <v>1.0022113872600606</v>
      </c>
      <c r="R193" s="188">
        <f t="shared" si="6"/>
        <v>-7.3905770392457271E-7</v>
      </c>
      <c r="S193" s="170">
        <f t="shared" si="7"/>
        <v>-7.3905770392457271E-7</v>
      </c>
      <c r="T193" s="174">
        <f t="shared" si="8"/>
        <v>-7.3905548347852346E-7</v>
      </c>
    </row>
    <row r="194" spans="11:20" x14ac:dyDescent="0.2">
      <c r="K194" s="185" t="s">
        <v>134</v>
      </c>
      <c r="L194" s="163">
        <f>_xll.qlCalendarAdvance("TARGET",L193,K194,"mf")</f>
        <v>43082</v>
      </c>
      <c r="M194" s="175">
        <v>1.0022180768695772</v>
      </c>
      <c r="N194" s="175">
        <f>_xll.xlShmInterpDisc($E$4,L194)</f>
        <v>1.0022180769337643</v>
      </c>
      <c r="O194" s="175">
        <f>_xll.xlShmInterpDisc($B$4,L194)</f>
        <v>1.0022180769337643</v>
      </c>
      <c r="P194" s="175">
        <v>1.002218076869533</v>
      </c>
      <c r="Q194" s="175">
        <f>_xll.xlShmInterpDisc($H$4,L194)</f>
        <v>1.0022180769337201</v>
      </c>
      <c r="R194" s="188">
        <f t="shared" si="6"/>
        <v>-6.4187100079493575E-7</v>
      </c>
      <c r="S194" s="170">
        <f t="shared" si="7"/>
        <v>-6.4187100079493575E-7</v>
      </c>
      <c r="T194" s="174">
        <f t="shared" si="8"/>
        <v>-6.4187100079493575E-7</v>
      </c>
    </row>
    <row r="195" spans="11:20" x14ac:dyDescent="0.2">
      <c r="K195" s="185" t="s">
        <v>134</v>
      </c>
      <c r="L195" s="163">
        <f>_xll.qlCalendarAdvance("TARGET",L194,K195,"mf")</f>
        <v>43083</v>
      </c>
      <c r="M195" s="175">
        <v>1.0022247530697226</v>
      </c>
      <c r="N195" s="175">
        <f>_xll.xlShmInterpDisc($E$4,L195)</f>
        <v>1.002224753123959</v>
      </c>
      <c r="O195" s="175">
        <f>_xll.xlShmInterpDisc($B$4,L195)</f>
        <v>1.002224753123959</v>
      </c>
      <c r="P195" s="175">
        <v>1.0022247530696768</v>
      </c>
      <c r="Q195" s="175">
        <f>_xll.xlShmInterpDisc($H$4,L195)</f>
        <v>1.002224753123913</v>
      </c>
      <c r="R195" s="188">
        <f t="shared" si="6"/>
        <v>-5.4236393154383222E-7</v>
      </c>
      <c r="S195" s="170">
        <f t="shared" si="7"/>
        <v>-5.4236393154383222E-7</v>
      </c>
      <c r="T195" s="174">
        <f t="shared" si="8"/>
        <v>-5.4236171109778297E-7</v>
      </c>
    </row>
    <row r="196" spans="11:20" x14ac:dyDescent="0.2">
      <c r="K196" s="185" t="s">
        <v>134</v>
      </c>
      <c r="L196" s="163">
        <f>_xll.qlCalendarAdvance("TARGET",L195,K196,"mf")</f>
        <v>43084</v>
      </c>
      <c r="M196" s="175">
        <v>1.0022314159757026</v>
      </c>
      <c r="N196" s="175">
        <f>_xll.xlShmInterpDisc($E$4,L196)</f>
        <v>1.002231416019929</v>
      </c>
      <c r="O196" s="175">
        <f>_xll.xlShmInterpDisc($B$4,L196)</f>
        <v>1.002231416019929</v>
      </c>
      <c r="P196" s="175">
        <v>1.0022314159756551</v>
      </c>
      <c r="Q196" s="175">
        <f>_xll.xlShmInterpDisc($H$4,L196)</f>
        <v>1.0022314160198815</v>
      </c>
      <c r="R196" s="188">
        <f t="shared" si="6"/>
        <v>-4.4226400319757886E-7</v>
      </c>
      <c r="S196" s="170">
        <f t="shared" si="7"/>
        <v>-4.4226400319757886E-7</v>
      </c>
      <c r="T196" s="174">
        <f t="shared" si="8"/>
        <v>-4.4226400319757886E-7</v>
      </c>
    </row>
    <row r="197" spans="11:20" x14ac:dyDescent="0.2">
      <c r="K197" s="185" t="s">
        <v>134</v>
      </c>
      <c r="L197" s="163">
        <f>_xll.qlCalendarAdvance("TARGET",L196,K197,"mf")</f>
        <v>43087</v>
      </c>
      <c r="M197" s="175">
        <v>1.0022513268652984</v>
      </c>
      <c r="N197" s="175">
        <f>_xll.xlShmInterpDisc($E$4,L197)</f>
        <v>1.0022513268810096</v>
      </c>
      <c r="O197" s="175">
        <f>_xll.xlShmInterpDisc($B$4,L197)</f>
        <v>1.0022513268810096</v>
      </c>
      <c r="P197" s="175">
        <v>1.0022513268652475</v>
      </c>
      <c r="Q197" s="175">
        <f>_xll.xlShmInterpDisc($H$4,L197)</f>
        <v>1.0022513268809585</v>
      </c>
      <c r="R197" s="188">
        <f t="shared" si="6"/>
        <v>-1.571121011068044E-7</v>
      </c>
      <c r="S197" s="170">
        <f t="shared" si="7"/>
        <v>-1.571121011068044E-7</v>
      </c>
      <c r="T197" s="174">
        <f t="shared" si="8"/>
        <v>-1.5710988066075515E-7</v>
      </c>
    </row>
    <row r="198" spans="11:20" x14ac:dyDescent="0.2">
      <c r="K198" s="185" t="s">
        <v>134</v>
      </c>
      <c r="L198" s="163">
        <f>_xll.qlCalendarAdvance("TARGET",L197,K198,"mf")</f>
        <v>43088</v>
      </c>
      <c r="M198" s="175">
        <v>1.002257938546584</v>
      </c>
      <c r="N198" s="175">
        <f>_xll.xlShmInterpDisc($E$4,L198)</f>
        <v>1.0022579385539658</v>
      </c>
      <c r="O198" s="175">
        <f>_xll.xlShmInterpDisc($B$4,L198)</f>
        <v>1.0022579385539658</v>
      </c>
      <c r="P198" s="175">
        <v>1.0022579385465322</v>
      </c>
      <c r="Q198" s="175">
        <f>_xll.xlShmInterpDisc($H$4,L198)</f>
        <v>1.0022579385539141</v>
      </c>
      <c r="R198" s="188">
        <f t="shared" ref="R198:R261" si="9">(M198-N198)*10000</f>
        <v>-7.3818728907326658E-8</v>
      </c>
      <c r="S198" s="170">
        <f t="shared" ref="S198:S261" si="10">(M198-O198)*10000</f>
        <v>-7.3818728907326658E-8</v>
      </c>
      <c r="T198" s="174">
        <f t="shared" ref="T198:T261" si="11">(P198-Q198)*10000</f>
        <v>-7.3818728907326658E-8</v>
      </c>
    </row>
    <row r="199" spans="11:20" x14ac:dyDescent="0.2">
      <c r="K199" s="185" t="s">
        <v>134</v>
      </c>
      <c r="L199" s="163">
        <f>_xll.qlCalendarAdvance("TARGET",L198,K199,"mf")</f>
        <v>43089</v>
      </c>
      <c r="M199" s="175">
        <v>1.002264537925007</v>
      </c>
      <c r="N199" s="175">
        <f>_xll.xlShmInterpDisc($E$4,L199)</f>
        <v>1.002264537925007</v>
      </c>
      <c r="O199" s="175">
        <f>_xll.xlShmInterpDisc($B$4,L199)</f>
        <v>1.002264537925007</v>
      </c>
      <c r="P199" s="175">
        <v>1.0022645379249546</v>
      </c>
      <c r="Q199" s="175">
        <f>_xll.xlShmInterpDisc($H$4,L199)</f>
        <v>1.0022645379249546</v>
      </c>
      <c r="R199" s="188">
        <f t="shared" si="9"/>
        <v>0</v>
      </c>
      <c r="S199" s="170">
        <f t="shared" si="10"/>
        <v>0</v>
      </c>
      <c r="T199" s="174">
        <f t="shared" si="11"/>
        <v>0</v>
      </c>
    </row>
    <row r="200" spans="11:20" x14ac:dyDescent="0.2">
      <c r="K200" s="185" t="s">
        <v>134</v>
      </c>
      <c r="L200" s="163">
        <f>_xll.qlCalendarAdvance("TARGET",L199,K200,"mf")</f>
        <v>43090</v>
      </c>
      <c r="M200" s="175">
        <v>1.0022711252102356</v>
      </c>
      <c r="N200" s="175">
        <f>_xll.xlShmInterpDisc($E$4,L200)</f>
        <v>1.0022711252039738</v>
      </c>
      <c r="O200" s="175">
        <f>_xll.xlShmInterpDisc($B$4,L200)</f>
        <v>1.0022711252039738</v>
      </c>
      <c r="P200" s="175">
        <v>1.0022711252101828</v>
      </c>
      <c r="Q200" s="175">
        <f>_xll.xlShmInterpDisc($H$4,L200)</f>
        <v>1.0022711252039209</v>
      </c>
      <c r="R200" s="188">
        <f t="shared" si="9"/>
        <v>6.2618799034908079E-8</v>
      </c>
      <c r="S200" s="170">
        <f t="shared" si="10"/>
        <v>6.2618799034908079E-8</v>
      </c>
      <c r="T200" s="174">
        <f t="shared" si="11"/>
        <v>6.2618799034908079E-8</v>
      </c>
    </row>
    <row r="201" spans="11:20" x14ac:dyDescent="0.2">
      <c r="K201" s="185" t="s">
        <v>134</v>
      </c>
      <c r="L201" s="163">
        <f>_xll.qlCalendarAdvance("TARGET",L200,K201,"mf")</f>
        <v>43091</v>
      </c>
      <c r="M201" s="175">
        <v>1.002277700623929</v>
      </c>
      <c r="N201" s="175">
        <f>_xll.xlShmInterpDisc($E$4,L201)</f>
        <v>1.0022777006124775</v>
      </c>
      <c r="O201" s="175">
        <f>_xll.xlShmInterpDisc($B$4,L201)</f>
        <v>1.0022777006124775</v>
      </c>
      <c r="P201" s="175">
        <v>1.0022777006238759</v>
      </c>
      <c r="Q201" s="175">
        <f>_xll.xlShmInterpDisc($H$4,L201)</f>
        <v>1.0022777006124244</v>
      </c>
      <c r="R201" s="188">
        <f t="shared" si="9"/>
        <v>1.145150640979864E-7</v>
      </c>
      <c r="S201" s="170">
        <f t="shared" si="10"/>
        <v>1.145150640979864E-7</v>
      </c>
      <c r="T201" s="174">
        <f t="shared" si="11"/>
        <v>1.145150640979864E-7</v>
      </c>
    </row>
    <row r="202" spans="11:20" x14ac:dyDescent="0.2">
      <c r="K202" s="185" t="s">
        <v>134</v>
      </c>
      <c r="L202" s="163">
        <f>_xll.qlCalendarAdvance("TARGET",L201,K202,"mf")</f>
        <v>43096</v>
      </c>
      <c r="M202" s="175">
        <v>1.0023104076824232</v>
      </c>
      <c r="N202" s="175">
        <f>_xll.xlShmInterpDisc($E$4,L202)</f>
        <v>1.0023104076577629</v>
      </c>
      <c r="O202" s="175">
        <f>_xll.xlShmInterpDisc($B$4,L202)</f>
        <v>1.0023104076577629</v>
      </c>
      <c r="P202" s="175">
        <v>1.0023104076823719</v>
      </c>
      <c r="Q202" s="175">
        <f>_xll.xlShmInterpDisc($H$4,L202)</f>
        <v>1.0023104076577116</v>
      </c>
      <c r="R202" s="188">
        <f t="shared" si="9"/>
        <v>2.4660273822973977E-7</v>
      </c>
      <c r="S202" s="170">
        <f t="shared" si="10"/>
        <v>2.4660273822973977E-7</v>
      </c>
      <c r="T202" s="174">
        <f t="shared" si="11"/>
        <v>2.4660273822973977E-7</v>
      </c>
    </row>
    <row r="203" spans="11:20" x14ac:dyDescent="0.2">
      <c r="K203" s="185" t="s">
        <v>134</v>
      </c>
      <c r="L203" s="163">
        <f>_xll.qlCalendarAdvance("TARGET",L202,K203,"mf")</f>
        <v>43097</v>
      </c>
      <c r="M203" s="175">
        <v>1.0023169167503434</v>
      </c>
      <c r="N203" s="175">
        <f>_xll.xlShmInterpDisc($E$4,L203)</f>
        <v>1.0023169167249848</v>
      </c>
      <c r="O203" s="175">
        <f>_xll.xlShmInterpDisc($B$4,L203)</f>
        <v>1.0023169167249848</v>
      </c>
      <c r="P203" s="175">
        <v>1.002316916750293</v>
      </c>
      <c r="Q203" s="175">
        <f>_xll.xlShmInterpDisc($H$4,L203)</f>
        <v>1.0023169167249344</v>
      </c>
      <c r="R203" s="188">
        <f t="shared" si="9"/>
        <v>2.5358604105463201E-7</v>
      </c>
      <c r="S203" s="170">
        <f t="shared" si="10"/>
        <v>2.5358604105463201E-7</v>
      </c>
      <c r="T203" s="174">
        <f t="shared" si="11"/>
        <v>2.5358604105463201E-7</v>
      </c>
    </row>
    <row r="204" spans="11:20" x14ac:dyDescent="0.2">
      <c r="K204" s="185" t="s">
        <v>134</v>
      </c>
      <c r="L204" s="163">
        <f>_xll.qlCalendarAdvance("TARGET",L203,K204,"mf")</f>
        <v>43098</v>
      </c>
      <c r="M204" s="175">
        <v>1.002323415604945</v>
      </c>
      <c r="N204" s="175">
        <f>_xll.xlShmInterpDisc($E$4,L204)</f>
        <v>1.0023234155793552</v>
      </c>
      <c r="O204" s="175">
        <f>_xll.xlShmInterpDisc($B$4,L204)</f>
        <v>1.0023234155793552</v>
      </c>
      <c r="P204" s="175">
        <v>1.0023234156048957</v>
      </c>
      <c r="Q204" s="175">
        <f>_xll.xlShmInterpDisc($H$4,L204)</f>
        <v>1.0023234155793059</v>
      </c>
      <c r="R204" s="188">
        <f t="shared" si="9"/>
        <v>2.5589752539190158E-7</v>
      </c>
      <c r="S204" s="170">
        <f t="shared" si="10"/>
        <v>2.5589752539190158E-7</v>
      </c>
      <c r="T204" s="174">
        <f t="shared" si="11"/>
        <v>2.5589752539190158E-7</v>
      </c>
    </row>
    <row r="205" spans="11:20" x14ac:dyDescent="0.2">
      <c r="K205" s="185" t="s">
        <v>134</v>
      </c>
      <c r="L205" s="163">
        <f>_xll.qlCalendarAdvance("TARGET",L204,K205,"mf")</f>
        <v>43102</v>
      </c>
      <c r="M205" s="175">
        <v>1.002349313937404</v>
      </c>
      <c r="N205" s="175">
        <f>_xll.xlShmInterpDisc($E$4,L205)</f>
        <v>1.0023493139142692</v>
      </c>
      <c r="O205" s="175">
        <f>_xll.xlShmInterpDisc($B$4,L205)</f>
        <v>1.0023493139142692</v>
      </c>
      <c r="P205" s="175">
        <v>1.0023493139373603</v>
      </c>
      <c r="Q205" s="175">
        <f>_xll.xlShmInterpDisc($H$4,L205)</f>
        <v>1.0023493139142252</v>
      </c>
      <c r="R205" s="188">
        <f t="shared" si="9"/>
        <v>2.3134827387139012E-7</v>
      </c>
      <c r="S205" s="170">
        <f t="shared" si="10"/>
        <v>2.3134827387139012E-7</v>
      </c>
      <c r="T205" s="174">
        <f t="shared" si="11"/>
        <v>2.3135049431743937E-7</v>
      </c>
    </row>
    <row r="206" spans="11:20" x14ac:dyDescent="0.2">
      <c r="K206" s="185" t="s">
        <v>134</v>
      </c>
      <c r="L206" s="163">
        <f>_xll.qlCalendarAdvance("TARGET",L205,K206,"mf")</f>
        <v>43103</v>
      </c>
      <c r="M206" s="175">
        <v>1.0023557655393494</v>
      </c>
      <c r="N206" s="175">
        <f>_xll.xlShmInterpDisc($E$4,L206)</f>
        <v>1.0023557655173889</v>
      </c>
      <c r="O206" s="175">
        <f>_xll.xlShmInterpDisc($B$4,L206)</f>
        <v>1.0023557655173889</v>
      </c>
      <c r="P206" s="175">
        <v>1.0023557655393072</v>
      </c>
      <c r="Q206" s="175">
        <f>_xll.xlShmInterpDisc($H$4,L206)</f>
        <v>1.0023557655173467</v>
      </c>
      <c r="R206" s="188">
        <f t="shared" si="9"/>
        <v>2.1960433471690521E-7</v>
      </c>
      <c r="S206" s="170">
        <f t="shared" si="10"/>
        <v>2.1960433471690521E-7</v>
      </c>
      <c r="T206" s="174">
        <f t="shared" si="11"/>
        <v>2.1960433471690521E-7</v>
      </c>
    </row>
    <row r="207" spans="11:20" x14ac:dyDescent="0.2">
      <c r="K207" s="185" t="s">
        <v>134</v>
      </c>
      <c r="L207" s="163">
        <f>_xll.qlCalendarAdvance("TARGET",L206,K207,"mf")</f>
        <v>43104</v>
      </c>
      <c r="M207" s="175">
        <v>1.002362208476357</v>
      </c>
      <c r="N207" s="175">
        <f>_xll.xlShmInterpDisc($E$4,L207)</f>
        <v>1.0023622084556982</v>
      </c>
      <c r="O207" s="175">
        <f>_xll.xlShmInterpDisc($B$4,L207)</f>
        <v>1.0023622084556982</v>
      </c>
      <c r="P207" s="175">
        <v>1.0023622084763166</v>
      </c>
      <c r="Q207" s="175">
        <f>_xll.xlShmInterpDisc($H$4,L207)</f>
        <v>1.0023622084556578</v>
      </c>
      <c r="R207" s="188">
        <f t="shared" si="9"/>
        <v>2.0658807997619988E-7</v>
      </c>
      <c r="S207" s="170">
        <f t="shared" si="10"/>
        <v>2.0658807997619988E-7</v>
      </c>
      <c r="T207" s="174">
        <f t="shared" si="11"/>
        <v>2.0658807997619988E-7</v>
      </c>
    </row>
    <row r="208" spans="11:20" x14ac:dyDescent="0.2">
      <c r="K208" s="185" t="s">
        <v>134</v>
      </c>
      <c r="L208" s="163">
        <f>_xll.qlCalendarAdvance("TARGET",L207,K208,"mf")</f>
        <v>43105</v>
      </c>
      <c r="M208" s="175">
        <v>1.0023686430178944</v>
      </c>
      <c r="N208" s="175">
        <f>_xll.xlShmInterpDisc($E$4,L208)</f>
        <v>1.0023686429986227</v>
      </c>
      <c r="O208" s="175">
        <f>_xll.xlShmInterpDisc($B$4,L208)</f>
        <v>1.0023686429986227</v>
      </c>
      <c r="P208" s="175">
        <v>1.0023686430178558</v>
      </c>
      <c r="Q208" s="175">
        <f>_xll.xlShmInterpDisc($H$4,L208)</f>
        <v>1.0023686429985843</v>
      </c>
      <c r="R208" s="188">
        <f t="shared" si="9"/>
        <v>1.9271695350653317E-7</v>
      </c>
      <c r="S208" s="170">
        <f t="shared" si="10"/>
        <v>1.9271695350653317E-7</v>
      </c>
      <c r="T208" s="174">
        <f t="shared" si="11"/>
        <v>1.9271473306048392E-7</v>
      </c>
    </row>
    <row r="209" spans="11:20" x14ac:dyDescent="0.2">
      <c r="K209" s="185" t="s">
        <v>134</v>
      </c>
      <c r="L209" s="163">
        <f>_xll.qlCalendarAdvance("TARGET",L208,K209,"mf")</f>
        <v>43108</v>
      </c>
      <c r="M209" s="175">
        <v>1.0023878990132293</v>
      </c>
      <c r="N209" s="175">
        <f>_xll.xlShmInterpDisc($E$4,L209)</f>
        <v>1.0023878989982955</v>
      </c>
      <c r="O209" s="175">
        <f>_xll.xlShmInterpDisc($B$4,L209)</f>
        <v>1.0023878989982955</v>
      </c>
      <c r="P209" s="175">
        <v>1.0023878990131969</v>
      </c>
      <c r="Q209" s="175">
        <f>_xll.xlShmInterpDisc($H$4,L209)</f>
        <v>1.0023878989982633</v>
      </c>
      <c r="R209" s="188">
        <f t="shared" si="9"/>
        <v>1.4933831948837906E-7</v>
      </c>
      <c r="S209" s="170">
        <f t="shared" si="10"/>
        <v>1.4933831948837906E-7</v>
      </c>
      <c r="T209" s="174">
        <f t="shared" si="11"/>
        <v>1.4933609904232981E-7</v>
      </c>
    </row>
    <row r="210" spans="11:20" x14ac:dyDescent="0.2">
      <c r="K210" s="185" t="s">
        <v>134</v>
      </c>
      <c r="L210" s="163">
        <f>_xll.qlCalendarAdvance("TARGET",L209,K210,"mf")</f>
        <v>43109</v>
      </c>
      <c r="M210" s="175">
        <v>1.0023943027327231</v>
      </c>
      <c r="N210" s="175">
        <f>_xll.xlShmInterpDisc($E$4,L210)</f>
        <v>1.0023943027192037</v>
      </c>
      <c r="O210" s="175">
        <f>_xll.xlShmInterpDisc($B$4,L210)</f>
        <v>1.0023943027192037</v>
      </c>
      <c r="P210" s="175">
        <v>1.0023943027326929</v>
      </c>
      <c r="Q210" s="175">
        <f>_xll.xlShmInterpDisc($H$4,L210)</f>
        <v>1.0023943027191735</v>
      </c>
      <c r="R210" s="188">
        <f t="shared" si="9"/>
        <v>1.3519407815465456E-7</v>
      </c>
      <c r="S210" s="170">
        <f t="shared" si="10"/>
        <v>1.3519407815465456E-7</v>
      </c>
      <c r="T210" s="174">
        <f t="shared" si="11"/>
        <v>1.3519407815465456E-7</v>
      </c>
    </row>
    <row r="211" spans="11:20" x14ac:dyDescent="0.2">
      <c r="K211" s="185" t="s">
        <v>134</v>
      </c>
      <c r="L211" s="163">
        <f>_xll.qlCalendarAdvance("TARGET",L210,K211,"mf")</f>
        <v>43110</v>
      </c>
      <c r="M211" s="175">
        <v>1.0024006994529586</v>
      </c>
      <c r="N211" s="175">
        <f>_xll.xlShmInterpDisc($E$4,L211)</f>
        <v>1.0024006994408035</v>
      </c>
      <c r="O211" s="175">
        <f>_xll.xlShmInterpDisc($B$4,L211)</f>
        <v>1.0024006994408035</v>
      </c>
      <c r="P211" s="175">
        <v>1.0024006994529309</v>
      </c>
      <c r="Q211" s="175">
        <f>_xll.xlShmInterpDisc($H$4,L211)</f>
        <v>1.0024006994407755</v>
      </c>
      <c r="R211" s="188">
        <f t="shared" si="9"/>
        <v>1.2155165762806064E-7</v>
      </c>
      <c r="S211" s="170">
        <f t="shared" si="10"/>
        <v>1.2155165762806064E-7</v>
      </c>
      <c r="T211" s="174">
        <f t="shared" si="11"/>
        <v>1.2155387807410989E-7</v>
      </c>
    </row>
    <row r="212" spans="11:20" x14ac:dyDescent="0.2">
      <c r="K212" s="185" t="s">
        <v>134</v>
      </c>
      <c r="L212" s="163">
        <f>_xll.qlCalendarAdvance("TARGET",L211,K212,"mf")</f>
        <v>43111</v>
      </c>
      <c r="M212" s="175">
        <v>1.002407089462954</v>
      </c>
      <c r="N212" s="175">
        <f>_xll.xlShmInterpDisc($E$4,L212)</f>
        <v>1.0024070894521</v>
      </c>
      <c r="O212" s="175">
        <f>_xll.xlShmInterpDisc($B$4,L212)</f>
        <v>1.0024070894521</v>
      </c>
      <c r="P212" s="175">
        <v>1.0024070894629284</v>
      </c>
      <c r="Q212" s="175">
        <f>_xll.xlShmInterpDisc($H$4,L212)</f>
        <v>1.0024070894520745</v>
      </c>
      <c r="R212" s="188">
        <f t="shared" si="9"/>
        <v>1.085398437794538E-7</v>
      </c>
      <c r="S212" s="170">
        <f t="shared" si="10"/>
        <v>1.085398437794538E-7</v>
      </c>
      <c r="T212" s="174">
        <f t="shared" si="11"/>
        <v>1.085398437794538E-7</v>
      </c>
    </row>
    <row r="213" spans="11:20" x14ac:dyDescent="0.2">
      <c r="K213" s="185" t="s">
        <v>134</v>
      </c>
      <c r="L213" s="163">
        <f>_xll.qlCalendarAdvance("TARGET",L212,K213,"mf")</f>
        <v>43112</v>
      </c>
      <c r="M213" s="175">
        <v>1.0024134730549867</v>
      </c>
      <c r="N213" s="175">
        <f>_xll.xlShmInterpDisc($E$4,L213)</f>
        <v>1.0024134730453618</v>
      </c>
      <c r="O213" s="175">
        <f>_xll.xlShmInterpDisc($B$4,L213)</f>
        <v>1.0024134730453618</v>
      </c>
      <c r="P213" s="175">
        <v>1.0024134730549634</v>
      </c>
      <c r="Q213" s="175">
        <f>_xll.xlShmInterpDisc($H$4,L213)</f>
        <v>1.0024134730453385</v>
      </c>
      <c r="R213" s="188">
        <f t="shared" si="9"/>
        <v>9.6249674896853321E-8</v>
      </c>
      <c r="S213" s="170">
        <f t="shared" si="10"/>
        <v>9.6249674896853321E-8</v>
      </c>
      <c r="T213" s="174">
        <f t="shared" si="11"/>
        <v>9.6249674896853321E-8</v>
      </c>
    </row>
    <row r="214" spans="11:20" x14ac:dyDescent="0.2">
      <c r="K214" s="185" t="s">
        <v>134</v>
      </c>
      <c r="L214" s="163">
        <f>_xll.qlCalendarAdvance("TARGET",L213,K214,"mf")</f>
        <v>43115</v>
      </c>
      <c r="M214" s="175">
        <v>1.0024325882949647</v>
      </c>
      <c r="N214" s="175">
        <f>_xll.xlShmInterpDisc($E$4,L214)</f>
        <v>1.0024325882885736</v>
      </c>
      <c r="O214" s="175">
        <f>_xll.xlShmInterpDisc($B$4,L214)</f>
        <v>1.0024325882885736</v>
      </c>
      <c r="P214" s="175">
        <v>1.0024325882949487</v>
      </c>
      <c r="Q214" s="175">
        <f>_xll.xlShmInterpDisc($H$4,L214)</f>
        <v>1.0024325882885574</v>
      </c>
      <c r="R214" s="188">
        <f t="shared" si="9"/>
        <v>6.3911098635571761E-8</v>
      </c>
      <c r="S214" s="170">
        <f t="shared" si="10"/>
        <v>6.3911098635571761E-8</v>
      </c>
      <c r="T214" s="174">
        <f t="shared" si="11"/>
        <v>6.3913319081621012E-8</v>
      </c>
    </row>
    <row r="215" spans="11:20" x14ac:dyDescent="0.2">
      <c r="K215" s="185" t="s">
        <v>134</v>
      </c>
      <c r="L215" s="163">
        <f>_xll.qlCalendarAdvance("TARGET",L214,K215,"mf")</f>
        <v>43116</v>
      </c>
      <c r="M215" s="175">
        <v>1.0024389492030985</v>
      </c>
      <c r="N215" s="175">
        <f>_xll.xlShmInterpDisc($E$4,L215)</f>
        <v>1.0024389491976502</v>
      </c>
      <c r="O215" s="175">
        <f>_xll.xlShmInterpDisc($B$4,L215)</f>
        <v>1.0024389491976502</v>
      </c>
      <c r="P215" s="175">
        <v>1.0024389492030847</v>
      </c>
      <c r="Q215" s="175">
        <f>_xll.xlShmInterpDisc($H$4,L215)</f>
        <v>1.0024389491976364</v>
      </c>
      <c r="R215" s="188">
        <f t="shared" si="9"/>
        <v>5.4483084710454932E-8</v>
      </c>
      <c r="S215" s="170">
        <f t="shared" si="10"/>
        <v>5.4483084710454932E-8</v>
      </c>
      <c r="T215" s="174">
        <f t="shared" si="11"/>
        <v>5.4483084710454932E-8</v>
      </c>
    </row>
    <row r="216" spans="11:20" x14ac:dyDescent="0.2">
      <c r="K216" s="185" t="s">
        <v>134</v>
      </c>
      <c r="L216" s="163">
        <f>_xll.qlCalendarAdvance("TARGET",L215,K216,"mf")</f>
        <v>43117</v>
      </c>
      <c r="M216" s="175">
        <v>1.0024453052035416</v>
      </c>
      <c r="N216" s="175">
        <f>_xll.xlShmInterpDisc($E$4,L216)</f>
        <v>1.0024453051989877</v>
      </c>
      <c r="O216" s="175">
        <f>_xll.xlShmInterpDisc($B$4,L216)</f>
        <v>1.0024453051989877</v>
      </c>
      <c r="P216" s="175">
        <v>1.0024453052035303</v>
      </c>
      <c r="Q216" s="175">
        <f>_xll.xlShmInterpDisc($H$4,L216)</f>
        <v>1.0024453051989763</v>
      </c>
      <c r="R216" s="188">
        <f t="shared" si="9"/>
        <v>4.5539128024074671E-8</v>
      </c>
      <c r="S216" s="170">
        <f t="shared" si="10"/>
        <v>4.5539128024074671E-8</v>
      </c>
      <c r="T216" s="174">
        <f t="shared" si="11"/>
        <v>4.5539128024074671E-8</v>
      </c>
    </row>
    <row r="217" spans="11:20" x14ac:dyDescent="0.2">
      <c r="K217" s="185" t="s">
        <v>134</v>
      </c>
      <c r="L217" s="163">
        <f>_xll.qlCalendarAdvance("TARGET",L216,K217,"mf")</f>
        <v>43118</v>
      </c>
      <c r="M217" s="175">
        <v>1.0024516566081259</v>
      </c>
      <c r="N217" s="175">
        <f>_xll.xlShmInterpDisc($E$4,L217)</f>
        <v>1.0024516566044366</v>
      </c>
      <c r="O217" s="175">
        <f>_xll.xlShmInterpDisc($B$4,L217)</f>
        <v>1.0024516566044366</v>
      </c>
      <c r="P217" s="175">
        <v>1.0024516566081167</v>
      </c>
      <c r="Q217" s="175">
        <f>_xll.xlShmInterpDisc($H$4,L217)</f>
        <v>1.0024516566044275</v>
      </c>
      <c r="R217" s="188">
        <f t="shared" si="9"/>
        <v>3.6892711108293952E-8</v>
      </c>
      <c r="S217" s="170">
        <f t="shared" si="10"/>
        <v>3.6892711108293952E-8</v>
      </c>
      <c r="T217" s="174">
        <f t="shared" si="11"/>
        <v>3.6892711108293952E-8</v>
      </c>
    </row>
    <row r="218" spans="11:20" x14ac:dyDescent="0.2">
      <c r="K218" s="185" t="s">
        <v>134</v>
      </c>
      <c r="L218" s="163">
        <f>_xll.qlCalendarAdvance("TARGET",L217,K218,"mf")</f>
        <v>43119</v>
      </c>
      <c r="M218" s="175">
        <v>1.002458003731943</v>
      </c>
      <c r="N218" s="175">
        <f>_xll.xlShmInterpDisc($E$4,L218)</f>
        <v>1.0024580037291118</v>
      </c>
      <c r="O218" s="175">
        <f>_xll.xlShmInterpDisc($B$4,L218)</f>
        <v>1.0024580037291118</v>
      </c>
      <c r="P218" s="175">
        <v>1.0024580037319362</v>
      </c>
      <c r="Q218" s="175">
        <f>_xll.xlShmInterpDisc($H$4,L218)</f>
        <v>1.0024580037291049</v>
      </c>
      <c r="R218" s="188">
        <f t="shared" si="9"/>
        <v>2.8312907573990742E-8</v>
      </c>
      <c r="S218" s="170">
        <f t="shared" si="10"/>
        <v>2.8312907573990742E-8</v>
      </c>
      <c r="T218" s="174">
        <f t="shared" si="11"/>
        <v>2.8312907573990742E-8</v>
      </c>
    </row>
    <row r="219" spans="11:20" x14ac:dyDescent="0.2">
      <c r="K219" s="185" t="s">
        <v>134</v>
      </c>
      <c r="L219" s="163">
        <f>_xll.qlCalendarAdvance("TARGET",L218,K219,"mf")</f>
        <v>43122</v>
      </c>
      <c r="M219" s="175">
        <v>1.0024770226186017</v>
      </c>
      <c r="N219" s="175">
        <f>_xll.xlShmInterpDisc($E$4,L219)</f>
        <v>1.0024770226186017</v>
      </c>
      <c r="O219" s="175">
        <f>_xll.xlShmInterpDisc($B$4,L219)</f>
        <v>1.0024770226186017</v>
      </c>
      <c r="P219" s="175">
        <v>1.0024770226186015</v>
      </c>
      <c r="Q219" s="175">
        <f>_xll.xlShmInterpDisc($H$4,L219)</f>
        <v>1.0024770226186015</v>
      </c>
      <c r="R219" s="188">
        <f t="shared" si="9"/>
        <v>0</v>
      </c>
      <c r="S219" s="170">
        <f t="shared" si="10"/>
        <v>0</v>
      </c>
      <c r="T219" s="174">
        <f t="shared" si="11"/>
        <v>0</v>
      </c>
    </row>
    <row r="220" spans="11:20" x14ac:dyDescent="0.2">
      <c r="K220" s="185" t="s">
        <v>134</v>
      </c>
      <c r="L220" s="163">
        <f>_xll.qlCalendarAdvance("TARGET",L219,K220,"mf")</f>
        <v>43123</v>
      </c>
      <c r="M220" s="175">
        <v>1.0024833557068349</v>
      </c>
      <c r="N220" s="175">
        <f>_xll.xlShmInterpDisc($E$4,L220)</f>
        <v>1.0024833557079722</v>
      </c>
      <c r="O220" s="175">
        <f>_xll.xlShmInterpDisc($B$4,L220)</f>
        <v>1.0024833557079722</v>
      </c>
      <c r="P220" s="175">
        <v>1.0024833557068367</v>
      </c>
      <c r="Q220" s="175">
        <f>_xll.xlShmInterpDisc($H$4,L220)</f>
        <v>1.002483355707974</v>
      </c>
      <c r="R220" s="188">
        <f t="shared" si="9"/>
        <v>-1.1373124664260104E-8</v>
      </c>
      <c r="S220" s="170">
        <f t="shared" si="10"/>
        <v>-1.1373124664260104E-8</v>
      </c>
      <c r="T220" s="174">
        <f t="shared" si="11"/>
        <v>-1.1373124664260104E-8</v>
      </c>
    </row>
    <row r="221" spans="11:20" x14ac:dyDescent="0.2">
      <c r="K221" s="185" t="s">
        <v>134</v>
      </c>
      <c r="L221" s="163">
        <f>_xll.qlCalendarAdvance("TARGET",L220,K221,"mf")</f>
        <v>43124</v>
      </c>
      <c r="M221" s="175">
        <v>1.0024896853635759</v>
      </c>
      <c r="N221" s="175">
        <f>_xll.xlShmInterpDisc($E$4,L221)</f>
        <v>1.0024896853659371</v>
      </c>
      <c r="O221" s="175">
        <f>_xll.xlShmInterpDisc($B$4,L221)</f>
        <v>1.0024896853659371</v>
      </c>
      <c r="P221" s="175">
        <v>1.0024896853635799</v>
      </c>
      <c r="Q221" s="175">
        <f>_xll.xlShmInterpDisc($H$4,L221)</f>
        <v>1.0024896853659409</v>
      </c>
      <c r="R221" s="188">
        <f t="shared" si="9"/>
        <v>-2.3612223287727829E-8</v>
      </c>
      <c r="S221" s="170">
        <f t="shared" si="10"/>
        <v>-2.3612223287727829E-8</v>
      </c>
      <c r="T221" s="174">
        <f t="shared" si="11"/>
        <v>-2.3610002841678579E-8</v>
      </c>
    </row>
    <row r="222" spans="11:20" x14ac:dyDescent="0.2">
      <c r="K222" s="185" t="s">
        <v>134</v>
      </c>
      <c r="L222" s="163">
        <f>_xll.qlCalendarAdvance("TARGET",L221,K222,"mf")</f>
        <v>43125</v>
      </c>
      <c r="M222" s="175">
        <v>1.0024960111392207</v>
      </c>
      <c r="N222" s="175">
        <f>_xll.xlShmInterpDisc($E$4,L222)</f>
        <v>1.0024960111428516</v>
      </c>
      <c r="O222" s="175">
        <f>_xll.xlShmInterpDisc($B$4,L222)</f>
        <v>1.0024960111428516</v>
      </c>
      <c r="P222" s="175">
        <v>1.0024960111392265</v>
      </c>
      <c r="Q222" s="175">
        <f>_xll.xlShmInterpDisc($H$4,L222)</f>
        <v>1.0024960111428574</v>
      </c>
      <c r="R222" s="188">
        <f t="shared" si="9"/>
        <v>-3.6308733797341119E-8</v>
      </c>
      <c r="S222" s="170">
        <f t="shared" si="10"/>
        <v>-3.6308733797341119E-8</v>
      </c>
      <c r="T222" s="174">
        <f t="shared" si="11"/>
        <v>-3.6308733797341119E-8</v>
      </c>
    </row>
    <row r="223" spans="11:20" x14ac:dyDescent="0.2">
      <c r="K223" s="185" t="s">
        <v>134</v>
      </c>
      <c r="L223" s="163">
        <f>_xll.qlCalendarAdvance("TARGET",L222,K223,"mf")</f>
        <v>43126</v>
      </c>
      <c r="M223" s="175">
        <v>1.0025023325774158</v>
      </c>
      <c r="N223" s="175">
        <f>_xll.xlShmInterpDisc($E$4,L223)</f>
        <v>1.002502332582325</v>
      </c>
      <c r="O223" s="175">
        <f>_xll.xlShmInterpDisc($B$4,L223)</f>
        <v>1.002502332582325</v>
      </c>
      <c r="P223" s="175">
        <v>1.0025023325774234</v>
      </c>
      <c r="Q223" s="175">
        <f>_xll.xlShmInterpDisc($H$4,L223)</f>
        <v>1.0025023325823326</v>
      </c>
      <c r="R223" s="188">
        <f t="shared" si="9"/>
        <v>-4.9091841702875172E-8</v>
      </c>
      <c r="S223" s="170">
        <f t="shared" si="10"/>
        <v>-4.9091841702875172E-8</v>
      </c>
      <c r="T223" s="174">
        <f t="shared" si="11"/>
        <v>-4.9091841702875172E-8</v>
      </c>
    </row>
    <row r="224" spans="11:20" x14ac:dyDescent="0.2">
      <c r="K224" s="185" t="s">
        <v>134</v>
      </c>
      <c r="L224" s="163">
        <f>_xll.qlCalendarAdvance("TARGET",L223,K224,"mf")</f>
        <v>43129</v>
      </c>
      <c r="M224" s="175">
        <v>1.0025212662025103</v>
      </c>
      <c r="N224" s="175">
        <f>_xll.xlShmInterpDisc($E$4,L224)</f>
        <v>1.0025212662109828</v>
      </c>
      <c r="O224" s="175">
        <f>_xll.xlShmInterpDisc($B$4,L224)</f>
        <v>1.0025212662109828</v>
      </c>
      <c r="P224" s="175">
        <v>1.0025212662025225</v>
      </c>
      <c r="Q224" s="175">
        <f>_xll.xlShmInterpDisc($H$4,L224)</f>
        <v>1.0025212662109952</v>
      </c>
      <c r="R224" s="188">
        <f t="shared" si="9"/>
        <v>-8.4725559901244196E-8</v>
      </c>
      <c r="S224" s="170">
        <f t="shared" si="10"/>
        <v>-8.4725559901244196E-8</v>
      </c>
      <c r="T224" s="174">
        <f t="shared" si="11"/>
        <v>-8.4727780347293447E-8</v>
      </c>
    </row>
    <row r="225" spans="11:20" x14ac:dyDescent="0.2">
      <c r="K225" s="185" t="s">
        <v>134</v>
      </c>
      <c r="L225" s="163">
        <f>_xll.qlCalendarAdvance("TARGET",L224,K225,"mf")</f>
        <v>43130</v>
      </c>
      <c r="M225" s="175">
        <v>1.0025275655923611</v>
      </c>
      <c r="N225" s="175">
        <f>_xll.xlShmInterpDisc($E$4,L225)</f>
        <v>1.0025275656018406</v>
      </c>
      <c r="O225" s="175">
        <f>_xll.xlShmInterpDisc($B$4,L225)</f>
        <v>1.0025275656018406</v>
      </c>
      <c r="P225" s="175">
        <v>1.0025275655923747</v>
      </c>
      <c r="Q225" s="175">
        <f>_xll.xlShmInterpDisc($H$4,L225)</f>
        <v>1.0025275656018542</v>
      </c>
      <c r="R225" s="188">
        <f t="shared" si="9"/>
        <v>-9.4795282734594366E-8</v>
      </c>
      <c r="S225" s="170">
        <f t="shared" si="10"/>
        <v>-9.4795282734594366E-8</v>
      </c>
      <c r="T225" s="174">
        <f t="shared" si="11"/>
        <v>-9.4795282734594366E-8</v>
      </c>
    </row>
    <row r="226" spans="11:20" x14ac:dyDescent="0.2">
      <c r="K226" s="185" t="s">
        <v>134</v>
      </c>
      <c r="L226" s="163">
        <f>_xll.qlCalendarAdvance("TARGET",L225,K226,"mf")</f>
        <v>43131</v>
      </c>
      <c r="M226" s="175">
        <v>1.002533858261736</v>
      </c>
      <c r="N226" s="175">
        <f>_xll.xlShmInterpDisc($E$4,L226)</f>
        <v>1.0025338582720953</v>
      </c>
      <c r="O226" s="175">
        <f>_xll.xlShmInterpDisc($B$4,L226)</f>
        <v>1.0025338582720953</v>
      </c>
      <c r="P226" s="175">
        <v>1.0025338582617509</v>
      </c>
      <c r="Q226" s="175">
        <f>_xll.xlShmInterpDisc($H$4,L226)</f>
        <v>1.0025338582721102</v>
      </c>
      <c r="R226" s="188">
        <f t="shared" si="9"/>
        <v>-1.0359268998172411E-7</v>
      </c>
      <c r="S226" s="170">
        <f t="shared" si="10"/>
        <v>-1.0359268998172411E-7</v>
      </c>
      <c r="T226" s="174">
        <f t="shared" si="11"/>
        <v>-1.0359268998172411E-7</v>
      </c>
    </row>
    <row r="227" spans="11:20" x14ac:dyDescent="0.2">
      <c r="K227" s="185" t="s">
        <v>134</v>
      </c>
      <c r="L227" s="163">
        <f>_xll.qlCalendarAdvance("TARGET",L226,K227,"mf")</f>
        <v>43132</v>
      </c>
      <c r="M227" s="175">
        <v>1.0025401437137769</v>
      </c>
      <c r="N227" s="175">
        <f>_xll.xlShmInterpDisc($E$4,L227)</f>
        <v>1.0025401437248718</v>
      </c>
      <c r="O227" s="175">
        <f>_xll.xlShmInterpDisc($B$4,L227)</f>
        <v>1.0025401437248718</v>
      </c>
      <c r="P227" s="175">
        <v>1.0025401437137929</v>
      </c>
      <c r="Q227" s="175">
        <f>_xll.xlShmInterpDisc($H$4,L227)</f>
        <v>1.0025401437248875</v>
      </c>
      <c r="R227" s="188">
        <f t="shared" si="9"/>
        <v>-1.1094902774289039E-7</v>
      </c>
      <c r="S227" s="170">
        <f t="shared" si="10"/>
        <v>-1.1094902774289039E-7</v>
      </c>
      <c r="T227" s="174">
        <f t="shared" si="11"/>
        <v>-1.1094680729684114E-7</v>
      </c>
    </row>
    <row r="228" spans="11:20" x14ac:dyDescent="0.2">
      <c r="K228" s="185" t="s">
        <v>134</v>
      </c>
      <c r="L228" s="163">
        <f>_xll.qlCalendarAdvance("TARGET",L227,K228,"mf")</f>
        <v>43133</v>
      </c>
      <c r="M228" s="175">
        <v>1.0025464214448743</v>
      </c>
      <c r="N228" s="175">
        <f>_xll.xlShmInterpDisc($E$4,L228)</f>
        <v>1.0025464214565472</v>
      </c>
      <c r="O228" s="175">
        <f>_xll.xlShmInterpDisc($B$4,L228)</f>
        <v>1.0025464214565472</v>
      </c>
      <c r="P228" s="175">
        <v>1.0025464214448914</v>
      </c>
      <c r="Q228" s="175">
        <f>_xll.xlShmInterpDisc($H$4,L228)</f>
        <v>1.002546421456564</v>
      </c>
      <c r="R228" s="188">
        <f t="shared" si="9"/>
        <v>-1.1672884880908896E-7</v>
      </c>
      <c r="S228" s="170">
        <f t="shared" si="10"/>
        <v>-1.1672884880908896E-7</v>
      </c>
      <c r="T228" s="174">
        <f t="shared" si="11"/>
        <v>-1.1672662836303971E-7</v>
      </c>
    </row>
    <row r="229" spans="11:20" x14ac:dyDescent="0.2">
      <c r="K229" s="185" t="s">
        <v>134</v>
      </c>
      <c r="L229" s="163">
        <f>_xll.qlCalendarAdvance("TARGET",L228,K229,"mf")</f>
        <v>43136</v>
      </c>
      <c r="M229" s="175">
        <v>1.0025652031751395</v>
      </c>
      <c r="N229" s="175">
        <f>_xll.xlShmInterpDisc($E$4,L229)</f>
        <v>1.0025652031875152</v>
      </c>
      <c r="O229" s="175">
        <f>_xll.xlShmInterpDisc($B$4,L229)</f>
        <v>1.0025652031875152</v>
      </c>
      <c r="P229" s="175">
        <v>1.0025652031751586</v>
      </c>
      <c r="Q229" s="175">
        <f>_xll.xlShmInterpDisc($H$4,L229)</f>
        <v>1.0025652031875341</v>
      </c>
      <c r="R229" s="188">
        <f t="shared" si="9"/>
        <v>-1.237565605549662E-7</v>
      </c>
      <c r="S229" s="170">
        <f t="shared" si="10"/>
        <v>-1.237565605549662E-7</v>
      </c>
      <c r="T229" s="174">
        <f t="shared" si="11"/>
        <v>-1.2375434010891695E-7</v>
      </c>
    </row>
    <row r="230" spans="11:20" x14ac:dyDescent="0.2">
      <c r="K230" s="185" t="s">
        <v>134</v>
      </c>
      <c r="L230" s="163">
        <f>_xll.qlCalendarAdvance("TARGET",L229,K230,"mf")</f>
        <v>43137</v>
      </c>
      <c r="M230" s="175">
        <v>1.0025714448513372</v>
      </c>
      <c r="N230" s="175">
        <f>_xll.xlShmInterpDisc($E$4,L230)</f>
        <v>1.0025714448635921</v>
      </c>
      <c r="O230" s="175">
        <f>_xll.xlShmInterpDisc($B$4,L230)</f>
        <v>1.0025714448635921</v>
      </c>
      <c r="P230" s="175">
        <v>1.0025714448513565</v>
      </c>
      <c r="Q230" s="175">
        <f>_xll.xlShmInterpDisc($H$4,L230)</f>
        <v>1.0025714448636116</v>
      </c>
      <c r="R230" s="188">
        <f t="shared" si="9"/>
        <v>-1.2254863790417403E-7</v>
      </c>
      <c r="S230" s="170">
        <f t="shared" si="10"/>
        <v>-1.2254863790417403E-7</v>
      </c>
      <c r="T230" s="174">
        <f t="shared" si="11"/>
        <v>-1.2255085835022328E-7</v>
      </c>
    </row>
    <row r="231" spans="11:20" x14ac:dyDescent="0.2">
      <c r="K231" s="185" t="s">
        <v>134</v>
      </c>
      <c r="L231" s="163">
        <f>_xll.qlCalendarAdvance("TARGET",L230,K231,"mf")</f>
        <v>43138</v>
      </c>
      <c r="M231" s="175">
        <v>1.0025776761872682</v>
      </c>
      <c r="N231" s="175">
        <f>_xll.xlShmInterpDisc($E$4,L231)</f>
        <v>1.0025776761992284</v>
      </c>
      <c r="O231" s="175">
        <f>_xll.xlShmInterpDisc($B$4,L231)</f>
        <v>1.0025776761992284</v>
      </c>
      <c r="P231" s="175">
        <v>1.0025776761872878</v>
      </c>
      <c r="Q231" s="175">
        <f>_xll.xlShmInterpDisc($H$4,L231)</f>
        <v>1.002577676199248</v>
      </c>
      <c r="R231" s="188">
        <f t="shared" si="9"/>
        <v>-1.1960210599681886E-7</v>
      </c>
      <c r="S231" s="170">
        <f t="shared" si="10"/>
        <v>-1.1960210599681886E-7</v>
      </c>
      <c r="T231" s="174">
        <f t="shared" si="11"/>
        <v>-1.1960210599681886E-7</v>
      </c>
    </row>
    <row r="232" spans="11:20" x14ac:dyDescent="0.2">
      <c r="K232" s="185" t="s">
        <v>134</v>
      </c>
      <c r="L232" s="163">
        <f>_xll.qlCalendarAdvance("TARGET",L231,K232,"mf")</f>
        <v>43139</v>
      </c>
      <c r="M232" s="175">
        <v>1.0025838966388123</v>
      </c>
      <c r="N232" s="175">
        <f>_xll.xlShmInterpDisc($E$4,L232)</f>
        <v>1.0025838966503096</v>
      </c>
      <c r="O232" s="175">
        <f>_xll.xlShmInterpDisc($B$4,L232)</f>
        <v>1.0025838966503096</v>
      </c>
      <c r="P232" s="175">
        <v>1.0025838966388319</v>
      </c>
      <c r="Q232" s="175">
        <f>_xll.xlShmInterpDisc($H$4,L232)</f>
        <v>1.0025838966503293</v>
      </c>
      <c r="R232" s="188">
        <f t="shared" si="9"/>
        <v>-1.1497247598413196E-7</v>
      </c>
      <c r="S232" s="170">
        <f t="shared" si="10"/>
        <v>-1.1497247598413196E-7</v>
      </c>
      <c r="T232" s="174">
        <f t="shared" si="11"/>
        <v>-1.1497469643018121E-7</v>
      </c>
    </row>
    <row r="233" spans="11:20" x14ac:dyDescent="0.2">
      <c r="K233" s="185" t="s">
        <v>134</v>
      </c>
      <c r="L233" s="163">
        <f>_xll.qlCalendarAdvance("TARGET",L232,K233,"mf")</f>
        <v>43140</v>
      </c>
      <c r="M233" s="175">
        <v>1.0025901056550954</v>
      </c>
      <c r="N233" s="175">
        <f>_xll.xlShmInterpDisc($E$4,L233)</f>
        <v>1.0025901056659727</v>
      </c>
      <c r="O233" s="175">
        <f>_xll.xlShmInterpDisc($B$4,L233)</f>
        <v>1.0025901056659727</v>
      </c>
      <c r="P233" s="175">
        <v>1.0025901056551147</v>
      </c>
      <c r="Q233" s="175">
        <f>_xll.xlShmInterpDisc($H$4,L233)</f>
        <v>1.0025901056659923</v>
      </c>
      <c r="R233" s="188">
        <f t="shared" si="9"/>
        <v>-1.0877299061462509E-7</v>
      </c>
      <c r="S233" s="170">
        <f t="shared" si="10"/>
        <v>-1.0877299061462509E-7</v>
      </c>
      <c r="T233" s="174">
        <f t="shared" si="11"/>
        <v>-1.0877521106067434E-7</v>
      </c>
    </row>
    <row r="234" spans="11:20" x14ac:dyDescent="0.2">
      <c r="K234" s="185" t="s">
        <v>134</v>
      </c>
      <c r="L234" s="163">
        <f>_xll.qlCalendarAdvance("TARGET",L233,K234,"mf")</f>
        <v>43143</v>
      </c>
      <c r="M234" s="175">
        <v>1.0026086584823548</v>
      </c>
      <c r="N234" s="175">
        <f>_xll.xlShmInterpDisc($E$4,L234)</f>
        <v>1.0026086584905809</v>
      </c>
      <c r="O234" s="175">
        <f>_xll.xlShmInterpDisc($B$4,L234)</f>
        <v>1.0026086584905809</v>
      </c>
      <c r="P234" s="175">
        <v>1.0026086584823726</v>
      </c>
      <c r="Q234" s="175">
        <f>_xll.xlShmInterpDisc($H$4,L234)</f>
        <v>1.0026086584905989</v>
      </c>
      <c r="R234" s="188">
        <f t="shared" si="9"/>
        <v>-8.2260864786576349E-8</v>
      </c>
      <c r="S234" s="170">
        <f t="shared" si="10"/>
        <v>-8.2260864786576349E-8</v>
      </c>
      <c r="T234" s="174">
        <f t="shared" si="11"/>
        <v>-8.2263085232625599E-8</v>
      </c>
    </row>
    <row r="235" spans="11:20" x14ac:dyDescent="0.2">
      <c r="K235" s="185" t="s">
        <v>134</v>
      </c>
      <c r="L235" s="163">
        <f>_xll.qlCalendarAdvance("TARGET",L234,K235,"mf")</f>
        <v>43144</v>
      </c>
      <c r="M235" s="175">
        <v>1.0026148161138053</v>
      </c>
      <c r="N235" s="175">
        <f>_xll.xlShmInterpDisc($E$4,L235)</f>
        <v>1.002614816120952</v>
      </c>
      <c r="O235" s="175">
        <f>_xll.xlShmInterpDisc($B$4,L235)</f>
        <v>1.002614816120952</v>
      </c>
      <c r="P235" s="175">
        <v>1.0026148161138222</v>
      </c>
      <c r="Q235" s="175">
        <f>_xll.xlShmInterpDisc($H$4,L235)</f>
        <v>1.0026148161209689</v>
      </c>
      <c r="R235" s="188">
        <f t="shared" si="9"/>
        <v>-7.1467276541170577E-8</v>
      </c>
      <c r="S235" s="170">
        <f t="shared" si="10"/>
        <v>-7.1467276541170577E-8</v>
      </c>
      <c r="T235" s="174">
        <f t="shared" si="11"/>
        <v>-7.1467276541170577E-8</v>
      </c>
    </row>
    <row r="236" spans="11:20" x14ac:dyDescent="0.2">
      <c r="K236" s="185" t="s">
        <v>134</v>
      </c>
      <c r="L236" s="163">
        <f>_xll.qlCalendarAdvance("TARGET",L235,K236,"mf")</f>
        <v>43145</v>
      </c>
      <c r="M236" s="175">
        <v>1.0026209594543349</v>
      </c>
      <c r="N236" s="175">
        <f>_xll.xlShmInterpDisc($E$4,L236)</f>
        <v>1.0026209594603472</v>
      </c>
      <c r="O236" s="175">
        <f>_xll.xlShmInterpDisc($B$4,L236)</f>
        <v>1.0026209594603472</v>
      </c>
      <c r="P236" s="175">
        <v>1.0026209594543507</v>
      </c>
      <c r="Q236" s="175">
        <f>_xll.xlShmInterpDisc($H$4,L236)</f>
        <v>1.002620959460363</v>
      </c>
      <c r="R236" s="188">
        <f t="shared" si="9"/>
        <v>-6.0123017675550727E-8</v>
      </c>
      <c r="S236" s="170">
        <f t="shared" si="10"/>
        <v>-6.0123017675550727E-8</v>
      </c>
      <c r="T236" s="174">
        <f t="shared" si="11"/>
        <v>-6.0123017675550727E-8</v>
      </c>
    </row>
    <row r="237" spans="11:20" x14ac:dyDescent="0.2">
      <c r="K237" s="185" t="s">
        <v>134</v>
      </c>
      <c r="L237" s="163">
        <f>_xll.qlCalendarAdvance("TARGET",L236,K237,"mf")</f>
        <v>43146</v>
      </c>
      <c r="M237" s="175">
        <v>1.002627087912553</v>
      </c>
      <c r="N237" s="175">
        <f>_xll.xlShmInterpDisc($E$4,L237)</f>
        <v>1.0026270879174062</v>
      </c>
      <c r="O237" s="175">
        <f>_xll.xlShmInterpDisc($B$4,L237)</f>
        <v>1.0026270879174062</v>
      </c>
      <c r="P237" s="175">
        <v>1.0026270879125674</v>
      </c>
      <c r="Q237" s="175">
        <f>_xll.xlShmInterpDisc($H$4,L237)</f>
        <v>1.0026270879174206</v>
      </c>
      <c r="R237" s="188">
        <f t="shared" si="9"/>
        <v>-4.8532289298464093E-8</v>
      </c>
      <c r="S237" s="170">
        <f t="shared" si="10"/>
        <v>-4.8532289298464093E-8</v>
      </c>
      <c r="T237" s="174">
        <f t="shared" si="11"/>
        <v>-4.8532289298464093E-8</v>
      </c>
    </row>
    <row r="238" spans="11:20" x14ac:dyDescent="0.2">
      <c r="K238" s="185" t="s">
        <v>134</v>
      </c>
      <c r="L238" s="163">
        <f>_xll.qlCalendarAdvance("TARGET",L237,K238,"mf")</f>
        <v>43147</v>
      </c>
      <c r="M238" s="175">
        <v>1.002633200890314</v>
      </c>
      <c r="N238" s="175">
        <f>_xll.xlShmInterpDisc($E$4,L238)</f>
        <v>1.0026332008940178</v>
      </c>
      <c r="O238" s="175">
        <f>_xll.xlShmInterpDisc($B$4,L238)</f>
        <v>1.0026332008940178</v>
      </c>
      <c r="P238" s="175">
        <v>1.0026332008903269</v>
      </c>
      <c r="Q238" s="175">
        <f>_xll.xlShmInterpDisc($H$4,L238)</f>
        <v>1.0026332008940306</v>
      </c>
      <c r="R238" s="188">
        <f t="shared" si="9"/>
        <v>-3.7037040101495222E-8</v>
      </c>
      <c r="S238" s="170">
        <f t="shared" si="10"/>
        <v>-3.7037040101495222E-8</v>
      </c>
      <c r="T238" s="174">
        <f t="shared" si="11"/>
        <v>-3.7037040101495222E-8</v>
      </c>
    </row>
    <row r="239" spans="11:20" x14ac:dyDescent="0.2">
      <c r="K239" s="185" t="s">
        <v>134</v>
      </c>
      <c r="L239" s="163">
        <f>_xll.qlCalendarAdvance("TARGET",L238,K239,"mf")</f>
        <v>43150</v>
      </c>
      <c r="M239" s="175">
        <v>1.002651440858106</v>
      </c>
      <c r="N239" s="175">
        <f>_xll.xlShmInterpDisc($E$4,L239)</f>
        <v>1.0026514408588092</v>
      </c>
      <c r="O239" s="175">
        <f>_xll.xlShmInterpDisc($B$4,L239)</f>
        <v>1.0026514408588092</v>
      </c>
      <c r="P239" s="175">
        <v>1.0026514408581126</v>
      </c>
      <c r="Q239" s="175">
        <f>_xll.xlShmInterpDisc($H$4,L239)</f>
        <v>1.0026514408588159</v>
      </c>
      <c r="R239" s="188">
        <f t="shared" si="9"/>
        <v>-7.0321526379757415E-9</v>
      </c>
      <c r="S239" s="170">
        <f t="shared" si="10"/>
        <v>-7.0321526379757415E-9</v>
      </c>
      <c r="T239" s="174">
        <f t="shared" si="11"/>
        <v>-7.0321526379757415E-9</v>
      </c>
    </row>
    <row r="240" spans="11:20" x14ac:dyDescent="0.2">
      <c r="K240" s="185" t="s">
        <v>134</v>
      </c>
      <c r="L240" s="163">
        <f>_xll.qlCalendarAdvance("TARGET",L239,K240,"mf")</f>
        <v>43151</v>
      </c>
      <c r="M240" s="175">
        <v>1.0026574857975199</v>
      </c>
      <c r="N240" s="175">
        <f>_xll.xlShmInterpDisc($E$4,L240)</f>
        <v>1.0026574857975199</v>
      </c>
      <c r="O240" s="175">
        <f>_xll.xlShmInterpDisc($B$4,L240)</f>
        <v>1.0026574857975199</v>
      </c>
      <c r="P240" s="175">
        <v>1.0026574857975241</v>
      </c>
      <c r="Q240" s="175">
        <f>_xll.xlShmInterpDisc($H$4,L240)</f>
        <v>1.0026574857975241</v>
      </c>
      <c r="R240" s="188">
        <f t="shared" si="9"/>
        <v>0</v>
      </c>
      <c r="S240" s="170">
        <f t="shared" si="10"/>
        <v>0</v>
      </c>
      <c r="T240" s="174">
        <f t="shared" si="11"/>
        <v>0</v>
      </c>
    </row>
    <row r="241" spans="11:20" x14ac:dyDescent="0.2">
      <c r="K241" s="185" t="s">
        <v>134</v>
      </c>
      <c r="L241" s="163">
        <f>_xll.qlCalendarAdvance("TARGET",L240,K241,"mf")</f>
        <v>43152</v>
      </c>
      <c r="M241" s="175">
        <v>1.00266351224398</v>
      </c>
      <c r="N241" s="175">
        <f>_xll.xlShmInterpDisc($E$4,L241)</f>
        <v>1.0026635122434926</v>
      </c>
      <c r="O241" s="175">
        <f>_xll.xlShmInterpDisc($B$4,L241)</f>
        <v>1.0026635122434926</v>
      </c>
      <c r="P241" s="175">
        <v>1.0026635122439813</v>
      </c>
      <c r="Q241" s="175">
        <f>_xll.xlShmInterpDisc($H$4,L241)</f>
        <v>1.0026635122434939</v>
      </c>
      <c r="R241" s="188">
        <f t="shared" si="9"/>
        <v>4.8738790781044372E-9</v>
      </c>
      <c r="S241" s="170">
        <f t="shared" si="10"/>
        <v>4.8738790781044372E-9</v>
      </c>
      <c r="T241" s="174">
        <f t="shared" si="11"/>
        <v>4.8738790781044372E-9</v>
      </c>
    </row>
    <row r="242" spans="11:20" x14ac:dyDescent="0.2">
      <c r="K242" s="185" t="s">
        <v>134</v>
      </c>
      <c r="L242" s="163">
        <f>_xll.qlCalendarAdvance("TARGET",L241,K242,"mf")</f>
        <v>43153</v>
      </c>
      <c r="M242" s="175">
        <v>1.0026695199583648</v>
      </c>
      <c r="N242" s="175">
        <f>_xll.xlShmInterpDisc($E$4,L242)</f>
        <v>1.0026695199575855</v>
      </c>
      <c r="O242" s="175">
        <f>_xll.xlShmInterpDisc($B$4,L242)</f>
        <v>1.0026695199575855</v>
      </c>
      <c r="P242" s="175">
        <v>1.0026695199583631</v>
      </c>
      <c r="Q242" s="175">
        <f>_xll.xlShmInterpDisc($H$4,L242)</f>
        <v>1.0026695199575837</v>
      </c>
      <c r="R242" s="188">
        <f t="shared" si="9"/>
        <v>7.7937656328685989E-9</v>
      </c>
      <c r="S242" s="170">
        <f t="shared" si="10"/>
        <v>7.7937656328685989E-9</v>
      </c>
      <c r="T242" s="174">
        <f t="shared" si="11"/>
        <v>7.7937656328685989E-9</v>
      </c>
    </row>
    <row r="243" spans="11:20" x14ac:dyDescent="0.2">
      <c r="K243" s="185" t="s">
        <v>134</v>
      </c>
      <c r="L243" s="163">
        <f>_xll.qlCalendarAdvance("TARGET",L242,K243,"mf")</f>
        <v>43154</v>
      </c>
      <c r="M243" s="175">
        <v>1.0026755087795185</v>
      </c>
      <c r="N243" s="175">
        <f>_xll.xlShmInterpDisc($E$4,L243)</f>
        <v>1.0026755087786094</v>
      </c>
      <c r="O243" s="175">
        <f>_xll.xlShmInterpDisc($B$4,L243)</f>
        <v>1.0026755087786094</v>
      </c>
      <c r="P243" s="175">
        <v>1.0026755087795136</v>
      </c>
      <c r="Q243" s="175">
        <f>_xll.xlShmInterpDisc($H$4,L243)</f>
        <v>1.0026755087786046</v>
      </c>
      <c r="R243" s="188">
        <f t="shared" si="9"/>
        <v>9.0905061256307818E-9</v>
      </c>
      <c r="S243" s="170">
        <f t="shared" si="10"/>
        <v>9.0905061256307818E-9</v>
      </c>
      <c r="T243" s="174">
        <f t="shared" si="11"/>
        <v>9.0905061256307818E-9</v>
      </c>
    </row>
    <row r="244" spans="11:20" x14ac:dyDescent="0.2">
      <c r="K244" s="185" t="s">
        <v>134</v>
      </c>
      <c r="L244" s="163">
        <f>_xll.qlCalendarAdvance("TARGET",L243,K244,"mf")</f>
        <v>43157</v>
      </c>
      <c r="M244" s="175">
        <v>1.0026933602556014</v>
      </c>
      <c r="N244" s="175">
        <f>_xll.xlShmInterpDisc($E$4,L244)</f>
        <v>1.0026933602549819</v>
      </c>
      <c r="O244" s="175">
        <f>_xll.xlShmInterpDisc($B$4,L244)</f>
        <v>1.0026933602549819</v>
      </c>
      <c r="P244" s="175">
        <v>1.0026933602555859</v>
      </c>
      <c r="Q244" s="175">
        <f>_xll.xlShmInterpDisc($H$4,L244)</f>
        <v>1.0026933602549664</v>
      </c>
      <c r="R244" s="188">
        <f t="shared" si="9"/>
        <v>6.1950444774083735E-9</v>
      </c>
      <c r="S244" s="170">
        <f t="shared" si="10"/>
        <v>6.1950444774083735E-9</v>
      </c>
      <c r="T244" s="174">
        <f t="shared" si="11"/>
        <v>6.1950444774083735E-9</v>
      </c>
    </row>
    <row r="245" spans="11:20" x14ac:dyDescent="0.2">
      <c r="K245" s="185" t="s">
        <v>134</v>
      </c>
      <c r="L245" s="163">
        <f>_xll.qlCalendarAdvance("TARGET",L244,K245,"mf")</f>
        <v>43158</v>
      </c>
      <c r="M245" s="175">
        <v>1.0026992718703622</v>
      </c>
      <c r="N245" s="175">
        <f>_xll.xlShmInterpDisc($E$4,L245)</f>
        <v>1.002699271869979</v>
      </c>
      <c r="O245" s="175">
        <f>_xll.xlShmInterpDisc($B$4,L245)</f>
        <v>1.002699271869979</v>
      </c>
      <c r="P245" s="175">
        <v>1.0026992718703431</v>
      </c>
      <c r="Q245" s="175">
        <f>_xll.xlShmInterpDisc($H$4,L245)</f>
        <v>1.0026992718699599</v>
      </c>
      <c r="R245" s="188">
        <f t="shared" si="9"/>
        <v>3.8324898810060404E-9</v>
      </c>
      <c r="S245" s="170">
        <f t="shared" si="10"/>
        <v>3.8324898810060404E-9</v>
      </c>
      <c r="T245" s="174">
        <f t="shared" si="11"/>
        <v>3.8324898810060404E-9</v>
      </c>
    </row>
    <row r="246" spans="11:20" x14ac:dyDescent="0.2">
      <c r="K246" s="185" t="s">
        <v>134</v>
      </c>
      <c r="L246" s="163">
        <f>_xll.qlCalendarAdvance("TARGET",L245,K246,"mf")</f>
        <v>43159</v>
      </c>
      <c r="M246" s="175">
        <v>1.0027051637696809</v>
      </c>
      <c r="N246" s="175">
        <f>_xll.xlShmInterpDisc($E$4,L246)</f>
        <v>1.0027051637695663</v>
      </c>
      <c r="O246" s="175">
        <f>_xll.xlShmInterpDisc($B$4,L246)</f>
        <v>1.0027051637695663</v>
      </c>
      <c r="P246" s="175">
        <v>1.002705163769658</v>
      </c>
      <c r="Q246" s="175">
        <f>_xll.xlShmInterpDisc($H$4,L246)</f>
        <v>1.0027051637695434</v>
      </c>
      <c r="R246" s="188">
        <f t="shared" si="9"/>
        <v>1.1457501614131615E-9</v>
      </c>
      <c r="S246" s="170">
        <f t="shared" si="10"/>
        <v>1.1457501614131615E-9</v>
      </c>
      <c r="T246" s="174">
        <f t="shared" si="11"/>
        <v>1.1457501614131615E-9</v>
      </c>
    </row>
    <row r="247" spans="11:20" x14ac:dyDescent="0.2">
      <c r="K247" s="185" t="s">
        <v>134</v>
      </c>
      <c r="L247" s="163">
        <f>_xll.qlCalendarAdvance("TARGET",L246,K247,"mf")</f>
        <v>43160</v>
      </c>
      <c r="M247" s="175">
        <v>1.0027110357858289</v>
      </c>
      <c r="N247" s="175">
        <f>_xll.xlShmInterpDisc($E$4,L247)</f>
        <v>1.0027110357859965</v>
      </c>
      <c r="O247" s="175">
        <f>_xll.xlShmInterpDisc($B$4,L247)</f>
        <v>1.0027110357859965</v>
      </c>
      <c r="P247" s="175">
        <v>1.0027110357858022</v>
      </c>
      <c r="Q247" s="175">
        <f>_xll.xlShmInterpDisc($H$4,L247)</f>
        <v>1.0027110357859699</v>
      </c>
      <c r="R247" s="188">
        <f t="shared" si="9"/>
        <v>-1.6764367671839864E-9</v>
      </c>
      <c r="S247" s="170">
        <f t="shared" si="10"/>
        <v>-1.6764367671839864E-9</v>
      </c>
      <c r="T247" s="174">
        <f t="shared" si="11"/>
        <v>-1.6764367671839864E-9</v>
      </c>
    </row>
    <row r="248" spans="11:20" x14ac:dyDescent="0.2">
      <c r="K248" s="185" t="s">
        <v>134</v>
      </c>
      <c r="L248" s="163">
        <f>_xll.qlCalendarAdvance("TARGET",L247,K248,"mf")</f>
        <v>43161</v>
      </c>
      <c r="M248" s="175">
        <v>1.0027168877499826</v>
      </c>
      <c r="N248" s="175">
        <f>_xll.xlShmInterpDisc($E$4,L248)</f>
        <v>1.0027168877504293</v>
      </c>
      <c r="O248" s="175">
        <f>_xll.xlShmInterpDisc($B$4,L248)</f>
        <v>1.0027168877504293</v>
      </c>
      <c r="P248" s="175">
        <v>1.0027168877499522</v>
      </c>
      <c r="Q248" s="175">
        <f>_xll.xlShmInterpDisc($H$4,L248)</f>
        <v>1.0027168877503989</v>
      </c>
      <c r="R248" s="188">
        <f t="shared" si="9"/>
        <v>-4.4675374510916299E-9</v>
      </c>
      <c r="S248" s="170">
        <f t="shared" si="10"/>
        <v>-4.4675374510916299E-9</v>
      </c>
      <c r="T248" s="174">
        <f t="shared" si="11"/>
        <v>-4.4675374510916299E-9</v>
      </c>
    </row>
    <row r="249" spans="11:20" x14ac:dyDescent="0.2">
      <c r="K249" s="185" t="s">
        <v>134</v>
      </c>
      <c r="L249" s="163">
        <f>_xll.qlCalendarAdvance("TARGET",L248,K249,"mf")</f>
        <v>43164</v>
      </c>
      <c r="M249" s="175">
        <v>1.0027343216258093</v>
      </c>
      <c r="N249" s="175">
        <f>_xll.xlShmInterpDisc($E$4,L249)</f>
        <v>1.0027343216269433</v>
      </c>
      <c r="O249" s="175">
        <f>_xll.xlShmInterpDisc($B$4,L249)</f>
        <v>1.0027343216269433</v>
      </c>
      <c r="P249" s="175">
        <v>1.0027343216257683</v>
      </c>
      <c r="Q249" s="175">
        <f>_xll.xlShmInterpDisc($H$4,L249)</f>
        <v>1.0027343216269022</v>
      </c>
      <c r="R249" s="188">
        <f t="shared" si="9"/>
        <v>-1.1339817973521349E-8</v>
      </c>
      <c r="S249" s="170">
        <f t="shared" si="10"/>
        <v>-1.1339817973521349E-8</v>
      </c>
      <c r="T249" s="174">
        <f t="shared" si="11"/>
        <v>-1.1339817973521349E-8</v>
      </c>
    </row>
    <row r="250" spans="11:20" x14ac:dyDescent="0.2">
      <c r="K250" s="185" t="s">
        <v>134</v>
      </c>
      <c r="L250" s="163">
        <f>_xll.qlCalendarAdvance("TARGET",L249,K250,"mf")</f>
        <v>43165</v>
      </c>
      <c r="M250" s="175">
        <v>1.0027400916718405</v>
      </c>
      <c r="N250" s="175">
        <f>_xll.xlShmInterpDisc($E$4,L250)</f>
        <v>1.0027400916731217</v>
      </c>
      <c r="O250" s="175">
        <f>_xll.xlShmInterpDisc($B$4,L250)</f>
        <v>1.0027400916731217</v>
      </c>
      <c r="P250" s="175">
        <v>1.0027400916717963</v>
      </c>
      <c r="Q250" s="175">
        <f>_xll.xlShmInterpDisc($H$4,L250)</f>
        <v>1.0027400916730773</v>
      </c>
      <c r="R250" s="188">
        <f t="shared" si="9"/>
        <v>-1.2811973704174306E-8</v>
      </c>
      <c r="S250" s="170">
        <f t="shared" si="10"/>
        <v>-1.2811973704174306E-8</v>
      </c>
      <c r="T250" s="174">
        <f t="shared" si="11"/>
        <v>-1.2809753258125056E-8</v>
      </c>
    </row>
    <row r="251" spans="11:20" x14ac:dyDescent="0.2">
      <c r="K251" s="185" t="s">
        <v>134</v>
      </c>
      <c r="L251" s="163">
        <f>_xll.qlCalendarAdvance("TARGET",L250,K251,"mf")</f>
        <v>43166</v>
      </c>
      <c r="M251" s="175">
        <v>1.0027458408053282</v>
      </c>
      <c r="N251" s="175">
        <f>_xll.xlShmInterpDisc($E$4,L251)</f>
        <v>1.0027458408067051</v>
      </c>
      <c r="O251" s="175">
        <f>_xll.xlShmInterpDisc($B$4,L251)</f>
        <v>1.0027458408067051</v>
      </c>
      <c r="P251" s="175">
        <v>1.0027458408052807</v>
      </c>
      <c r="Q251" s="175">
        <f>_xll.xlShmInterpDisc($H$4,L251)</f>
        <v>1.0027458408066579</v>
      </c>
      <c r="R251" s="188">
        <f t="shared" si="9"/>
        <v>-1.3768985951401191E-8</v>
      </c>
      <c r="S251" s="170">
        <f t="shared" si="10"/>
        <v>-1.3768985951401191E-8</v>
      </c>
      <c r="T251" s="174">
        <f t="shared" si="11"/>
        <v>-1.3771206397450442E-8</v>
      </c>
    </row>
    <row r="252" spans="11:20" x14ac:dyDescent="0.2">
      <c r="K252" s="185" t="s">
        <v>134</v>
      </c>
      <c r="L252" s="163">
        <f>_xll.qlCalendarAdvance("TARGET",L251,K252,"mf")</f>
        <v>43167</v>
      </c>
      <c r="M252" s="175">
        <v>1.0027515688508757</v>
      </c>
      <c r="N252" s="175">
        <f>_xll.xlShmInterpDisc($E$4,L252)</f>
        <v>1.0027515688522952</v>
      </c>
      <c r="O252" s="175">
        <f>_xll.xlShmInterpDisc($B$4,L252)</f>
        <v>1.0027515688522952</v>
      </c>
      <c r="P252" s="175">
        <v>1.0027515688508255</v>
      </c>
      <c r="Q252" s="175">
        <f>_xll.xlShmInterpDisc($H$4,L252)</f>
        <v>1.002751568852245</v>
      </c>
      <c r="R252" s="188">
        <f t="shared" si="9"/>
        <v>-1.4195311592857252E-8</v>
      </c>
      <c r="S252" s="170">
        <f t="shared" si="10"/>
        <v>-1.4195311592857252E-8</v>
      </c>
      <c r="T252" s="174">
        <f t="shared" si="11"/>
        <v>-1.4195311592857252E-8</v>
      </c>
    </row>
    <row r="253" spans="11:20" x14ac:dyDescent="0.2">
      <c r="K253" s="185" t="s">
        <v>134</v>
      </c>
      <c r="L253" s="163">
        <f>_xll.qlCalendarAdvance("TARGET",L252,K253,"mf")</f>
        <v>43168</v>
      </c>
      <c r="M253" s="175">
        <v>1.0027572756319925</v>
      </c>
      <c r="N253" s="175">
        <f>_xll.xlShmInterpDisc($E$4,L253)</f>
        <v>1.0027572756334002</v>
      </c>
      <c r="O253" s="175">
        <f>_xll.xlShmInterpDisc($B$4,L253)</f>
        <v>1.0027572756334002</v>
      </c>
      <c r="P253" s="175">
        <v>1.0027572756319396</v>
      </c>
      <c r="Q253" s="175">
        <f>_xll.xlShmInterpDisc($H$4,L253)</f>
        <v>1.0027572756333474</v>
      </c>
      <c r="R253" s="188">
        <f t="shared" si="9"/>
        <v>-1.4077627952246985E-8</v>
      </c>
      <c r="S253" s="170">
        <f t="shared" si="10"/>
        <v>-1.4077627952246985E-8</v>
      </c>
      <c r="T253" s="174">
        <f t="shared" si="11"/>
        <v>-1.4077627952246985E-8</v>
      </c>
    </row>
    <row r="254" spans="11:20" x14ac:dyDescent="0.2">
      <c r="K254" s="185" t="s">
        <v>134</v>
      </c>
      <c r="L254" s="163">
        <f>_xll.qlCalendarAdvance("TARGET",L253,K254,"mf")</f>
        <v>43171</v>
      </c>
      <c r="M254" s="175">
        <v>1.0027742666074113</v>
      </c>
      <c r="N254" s="175">
        <f>_xll.xlShmInterpDisc($E$4,L254)</f>
        <v>1.0027742666084938</v>
      </c>
      <c r="O254" s="175">
        <f>_xll.xlShmInterpDisc($B$4,L254)</f>
        <v>1.0027742666084938</v>
      </c>
      <c r="P254" s="175">
        <v>1.0027742666073527</v>
      </c>
      <c r="Q254" s="175">
        <f>_xll.xlShmInterpDisc($H$4,L254)</f>
        <v>1.0027742666084352</v>
      </c>
      <c r="R254" s="188">
        <f t="shared" si="9"/>
        <v>-1.0824674490095276E-8</v>
      </c>
      <c r="S254" s="170">
        <f t="shared" si="10"/>
        <v>-1.0824674490095276E-8</v>
      </c>
      <c r="T254" s="174">
        <f t="shared" si="11"/>
        <v>-1.0824674490095276E-8</v>
      </c>
    </row>
    <row r="255" spans="11:20" x14ac:dyDescent="0.2">
      <c r="K255" s="185" t="s">
        <v>134</v>
      </c>
      <c r="L255" s="163">
        <f>_xll.qlCalendarAdvance("TARGET",L254,K255,"mf")</f>
        <v>43172</v>
      </c>
      <c r="M255" s="175">
        <v>1.0027798865439825</v>
      </c>
      <c r="N255" s="175">
        <f>_xll.xlShmInterpDisc($E$4,L255)</f>
        <v>1.0027798865448825</v>
      </c>
      <c r="O255" s="175">
        <f>_xll.xlShmInterpDisc($B$4,L255)</f>
        <v>1.0027798865448825</v>
      </c>
      <c r="P255" s="175">
        <v>1.002779886543923</v>
      </c>
      <c r="Q255" s="175">
        <f>_xll.xlShmInterpDisc($H$4,L255)</f>
        <v>1.0027798865448228</v>
      </c>
      <c r="R255" s="188">
        <f t="shared" si="9"/>
        <v>-8.9994678376115189E-9</v>
      </c>
      <c r="S255" s="170">
        <f t="shared" si="10"/>
        <v>-8.9994678376115189E-9</v>
      </c>
      <c r="T255" s="174">
        <f t="shared" si="11"/>
        <v>-8.9972473915622686E-9</v>
      </c>
    </row>
    <row r="256" spans="11:20" x14ac:dyDescent="0.2">
      <c r="K256" s="185" t="s">
        <v>134</v>
      </c>
      <c r="L256" s="163">
        <f>_xll.qlCalendarAdvance("TARGET",L255,K256,"mf")</f>
        <v>43173</v>
      </c>
      <c r="M256" s="175">
        <v>1.0027854843172357</v>
      </c>
      <c r="N256" s="175">
        <f>_xll.xlShmInterpDisc($E$4,L256)</f>
        <v>1.0027854843179329</v>
      </c>
      <c r="O256" s="175">
        <f>_xll.xlShmInterpDisc($B$4,L256)</f>
        <v>1.0027854843179329</v>
      </c>
      <c r="P256" s="175">
        <v>1.0027854843171753</v>
      </c>
      <c r="Q256" s="175">
        <f>_xll.xlShmInterpDisc($H$4,L256)</f>
        <v>1.0027854843178727</v>
      </c>
      <c r="R256" s="188">
        <f t="shared" si="9"/>
        <v>-6.9722005946459831E-9</v>
      </c>
      <c r="S256" s="170">
        <f t="shared" si="10"/>
        <v>-6.9722005946459831E-9</v>
      </c>
      <c r="T256" s="174">
        <f t="shared" si="11"/>
        <v>-6.9744210406952334E-9</v>
      </c>
    </row>
    <row r="257" spans="11:20" x14ac:dyDescent="0.2">
      <c r="K257" s="185" t="s">
        <v>134</v>
      </c>
      <c r="L257" s="163">
        <f>_xll.qlCalendarAdvance("TARGET",L256,K257,"mf")</f>
        <v>43174</v>
      </c>
      <c r="M257" s="175">
        <v>1.0027910597441074</v>
      </c>
      <c r="N257" s="175">
        <f>_xll.xlShmInterpDisc($E$4,L257)</f>
        <v>1.0027910597445959</v>
      </c>
      <c r="O257" s="175">
        <f>_xll.xlShmInterpDisc($B$4,L257)</f>
        <v>1.0027910597445959</v>
      </c>
      <c r="P257" s="175">
        <v>1.0027910597440468</v>
      </c>
      <c r="Q257" s="175">
        <f>_xll.xlShmInterpDisc($H$4,L257)</f>
        <v>1.0027910597445355</v>
      </c>
      <c r="R257" s="188">
        <f t="shared" si="9"/>
        <v>-4.8849813083506888E-9</v>
      </c>
      <c r="S257" s="170">
        <f t="shared" si="10"/>
        <v>-4.8849813083506888E-9</v>
      </c>
      <c r="T257" s="174">
        <f t="shared" si="11"/>
        <v>-4.8872017543999391E-9</v>
      </c>
    </row>
    <row r="258" spans="11:20" x14ac:dyDescent="0.2">
      <c r="K258" s="185" t="s">
        <v>134</v>
      </c>
      <c r="L258" s="163">
        <f>_xll.qlCalendarAdvance("TARGET",L257,K258,"mf")</f>
        <v>43175</v>
      </c>
      <c r="M258" s="175">
        <v>1.0027966126404388</v>
      </c>
      <c r="N258" s="175">
        <f>_xll.xlShmInterpDisc($E$4,L258)</f>
        <v>1.0027966126407286</v>
      </c>
      <c r="O258" s="175">
        <f>_xll.xlShmInterpDisc($B$4,L258)</f>
        <v>1.0027966126407286</v>
      </c>
      <c r="P258" s="175">
        <v>1.0027966126403787</v>
      </c>
      <c r="Q258" s="175">
        <f>_xll.xlShmInterpDisc($H$4,L258)</f>
        <v>1.0027966126406687</v>
      </c>
      <c r="R258" s="188">
        <f t="shared" si="9"/>
        <v>-2.8976820942716586E-9</v>
      </c>
      <c r="S258" s="170">
        <f t="shared" si="10"/>
        <v>-2.8976820942716586E-9</v>
      </c>
      <c r="T258" s="174">
        <f t="shared" si="11"/>
        <v>-2.8999025403209089E-9</v>
      </c>
    </row>
    <row r="259" spans="11:20" x14ac:dyDescent="0.2">
      <c r="K259" s="185" t="s">
        <v>134</v>
      </c>
      <c r="L259" s="163">
        <f>_xll.qlCalendarAdvance("TARGET",L258,K259,"mf")</f>
        <v>43178</v>
      </c>
      <c r="M259" s="175">
        <v>1.0028131342881763</v>
      </c>
      <c r="N259" s="175">
        <f>_xll.xlShmInterpDisc($E$4,L259)</f>
        <v>1.0028131342881264</v>
      </c>
      <c r="O259" s="175">
        <f>_xll.xlShmInterpDisc($B$4,L259)</f>
        <v>1.0028131342881264</v>
      </c>
      <c r="P259" s="175">
        <v>1.0028131342881208</v>
      </c>
      <c r="Q259" s="175">
        <f>_xll.xlShmInterpDisc($H$4,L259)</f>
        <v>1.0028131342880711</v>
      </c>
      <c r="R259" s="188">
        <f t="shared" si="9"/>
        <v>4.9960036108132044E-10</v>
      </c>
      <c r="S259" s="170">
        <f t="shared" si="10"/>
        <v>4.9960036108132044E-10</v>
      </c>
      <c r="T259" s="174">
        <f t="shared" si="11"/>
        <v>4.9737991503207013E-10</v>
      </c>
    </row>
    <row r="260" spans="11:20" x14ac:dyDescent="0.2">
      <c r="K260" s="185" t="s">
        <v>134</v>
      </c>
      <c r="L260" s="163">
        <f>_xll.qlCalendarAdvance("TARGET",L259,K260,"mf")</f>
        <v>43179</v>
      </c>
      <c r="M260" s="175">
        <v>1.0028185951988544</v>
      </c>
      <c r="N260" s="175">
        <f>_xll.xlShmInterpDisc($E$4,L260)</f>
        <v>1.0028185951988544</v>
      </c>
      <c r="O260" s="175">
        <f>_xll.xlShmInterpDisc($B$4,L260)</f>
        <v>1.0028185951988544</v>
      </c>
      <c r="P260" s="175">
        <v>1.002818595198802</v>
      </c>
      <c r="Q260" s="175">
        <f>_xll.xlShmInterpDisc($H$4,L260)</f>
        <v>1.002818595198802</v>
      </c>
      <c r="R260" s="188">
        <f t="shared" si="9"/>
        <v>0</v>
      </c>
      <c r="S260" s="170">
        <f t="shared" si="10"/>
        <v>0</v>
      </c>
      <c r="T260" s="174">
        <f t="shared" si="11"/>
        <v>0</v>
      </c>
    </row>
    <row r="261" spans="11:20" x14ac:dyDescent="0.2">
      <c r="K261" s="185" t="s">
        <v>134</v>
      </c>
      <c r="L261" s="163">
        <f>_xll.qlCalendarAdvance("TARGET",L260,K261,"mf")</f>
        <v>43180</v>
      </c>
      <c r="M261" s="175">
        <v>1.0028240327640647</v>
      </c>
      <c r="N261" s="175">
        <f>_xll.xlShmInterpDisc($E$4,L261)</f>
        <v>1.0028240327642308</v>
      </c>
      <c r="O261" s="175">
        <f>_xll.xlShmInterpDisc($B$4,L261)</f>
        <v>1.0028240327642308</v>
      </c>
      <c r="P261" s="175">
        <v>1.0028240327640157</v>
      </c>
      <c r="Q261" s="175">
        <f>_xll.xlShmInterpDisc($H$4,L261)</f>
        <v>1.0028240327641822</v>
      </c>
      <c r="R261" s="188">
        <f t="shared" si="9"/>
        <v>-1.6608936448392342E-9</v>
      </c>
      <c r="S261" s="170">
        <f t="shared" si="10"/>
        <v>-1.6608936448392342E-9</v>
      </c>
      <c r="T261" s="174">
        <f t="shared" si="11"/>
        <v>-1.6653345369377348E-9</v>
      </c>
    </row>
    <row r="262" spans="11:20" x14ac:dyDescent="0.2">
      <c r="K262" s="185" t="s">
        <v>134</v>
      </c>
      <c r="L262" s="163">
        <f>_xll.qlCalendarAdvance("TARGET",L261,K262,"mf")</f>
        <v>43181</v>
      </c>
      <c r="M262" s="175">
        <v>1.0028294474072279</v>
      </c>
      <c r="N262" s="175">
        <f>_xll.xlShmInterpDisc($E$4,L262)</f>
        <v>1.0028294474076609</v>
      </c>
      <c r="O262" s="175">
        <f>_xll.xlShmInterpDisc($B$4,L262)</f>
        <v>1.0028294474076609</v>
      </c>
      <c r="P262" s="175">
        <v>1.0028294474071833</v>
      </c>
      <c r="Q262" s="175">
        <f>_xll.xlShmInterpDisc($H$4,L262)</f>
        <v>1.0028294474076165</v>
      </c>
      <c r="R262" s="188">
        <f t="shared" ref="R262:R325" si="12">(M262-N262)*10000</f>
        <v>-4.3298697960381105E-9</v>
      </c>
      <c r="S262" s="170">
        <f t="shared" ref="S262:S325" si="13">(M262-O262)*10000</f>
        <v>-4.3298697960381105E-9</v>
      </c>
      <c r="T262" s="174">
        <f t="shared" ref="T262:T325" si="14">(P262-Q262)*10000</f>
        <v>-4.3320902420873608E-9</v>
      </c>
    </row>
    <row r="263" spans="11:20" x14ac:dyDescent="0.2">
      <c r="K263" s="185" t="s">
        <v>134</v>
      </c>
      <c r="L263" s="163">
        <f>_xll.qlCalendarAdvance("TARGET",L262,K263,"mf")</f>
        <v>43182</v>
      </c>
      <c r="M263" s="175">
        <v>1.0028348396803304</v>
      </c>
      <c r="N263" s="175">
        <f>_xll.xlShmInterpDisc($E$4,L263)</f>
        <v>1.0028348396811071</v>
      </c>
      <c r="O263" s="175">
        <f>_xll.xlShmInterpDisc($B$4,L263)</f>
        <v>1.0028348396811071</v>
      </c>
      <c r="P263" s="175">
        <v>1.0028348396802906</v>
      </c>
      <c r="Q263" s="175">
        <f>_xll.xlShmInterpDisc($H$4,L263)</f>
        <v>1.0028348396810676</v>
      </c>
      <c r="R263" s="188">
        <f t="shared" si="12"/>
        <v>-7.7671202802775952E-9</v>
      </c>
      <c r="S263" s="170">
        <f t="shared" si="13"/>
        <v>-7.7671202802775952E-9</v>
      </c>
      <c r="T263" s="174">
        <f t="shared" si="14"/>
        <v>-7.7693407263268455E-9</v>
      </c>
    </row>
    <row r="264" spans="11:20" x14ac:dyDescent="0.2">
      <c r="K264" s="185" t="s">
        <v>134</v>
      </c>
      <c r="L264" s="163">
        <f>_xll.qlCalendarAdvance("TARGET",L263,K264,"mf")</f>
        <v>43185</v>
      </c>
      <c r="M264" s="175">
        <v>1.0028508879032376</v>
      </c>
      <c r="N264" s="175">
        <f>_xll.xlShmInterpDisc($E$4,L264)</f>
        <v>1.0028508879052951</v>
      </c>
      <c r="O264" s="175">
        <f>_xll.xlShmInterpDisc($B$4,L264)</f>
        <v>1.0028508879052951</v>
      </c>
      <c r="P264" s="175">
        <v>1.0028508879032161</v>
      </c>
      <c r="Q264" s="175">
        <f>_xll.xlShmInterpDisc($H$4,L264)</f>
        <v>1.002850887905274</v>
      </c>
      <c r="R264" s="188">
        <f t="shared" si="12"/>
        <v>-2.0574653092353401E-8</v>
      </c>
      <c r="S264" s="170">
        <f t="shared" si="13"/>
        <v>-2.0574653092353401E-8</v>
      </c>
      <c r="T264" s="174">
        <f t="shared" si="14"/>
        <v>-2.0579093984451902E-8</v>
      </c>
    </row>
    <row r="265" spans="11:20" x14ac:dyDescent="0.2">
      <c r="K265" s="185" t="s">
        <v>134</v>
      </c>
      <c r="L265" s="163">
        <f>_xll.qlCalendarAdvance("TARGET",L264,K265,"mf")</f>
        <v>43186</v>
      </c>
      <c r="M265" s="175">
        <v>1.0028561963547624</v>
      </c>
      <c r="N265" s="175">
        <f>_xll.xlShmInterpDisc($E$4,L265)</f>
        <v>1.0028561963572684</v>
      </c>
      <c r="O265" s="175">
        <f>_xll.xlShmInterpDisc($B$4,L265)</f>
        <v>1.0028561963572684</v>
      </c>
      <c r="P265" s="175">
        <v>1.002856196354748</v>
      </c>
      <c r="Q265" s="175">
        <f>_xll.xlShmInterpDisc($H$4,L265)</f>
        <v>1.0028561963572544</v>
      </c>
      <c r="R265" s="188">
        <f t="shared" si="12"/>
        <v>-2.5059954111839033E-8</v>
      </c>
      <c r="S265" s="170">
        <f t="shared" si="13"/>
        <v>-2.5059954111839033E-8</v>
      </c>
      <c r="T265" s="174">
        <f t="shared" si="14"/>
        <v>-2.5064395003937534E-8</v>
      </c>
    </row>
    <row r="266" spans="11:20" x14ac:dyDescent="0.2">
      <c r="K266" s="185" t="s">
        <v>134</v>
      </c>
      <c r="L266" s="163">
        <f>_xll.qlCalendarAdvance("TARGET",L265,K266,"mf")</f>
        <v>43187</v>
      </c>
      <c r="M266" s="175">
        <v>1.0028614853002602</v>
      </c>
      <c r="N266" s="175">
        <f>_xll.xlShmInterpDisc($E$4,L266)</f>
        <v>1.0028614853031987</v>
      </c>
      <c r="O266" s="175">
        <f>_xll.xlShmInterpDisc($B$4,L266)</f>
        <v>1.0028614853031987</v>
      </c>
      <c r="P266" s="175">
        <v>1.0028614853002531</v>
      </c>
      <c r="Q266" s="175">
        <f>_xll.xlShmInterpDisc($H$4,L266)</f>
        <v>1.0028614853031925</v>
      </c>
      <c r="R266" s="188">
        <f t="shared" si="12"/>
        <v>-2.9385383015778643E-8</v>
      </c>
      <c r="S266" s="170">
        <f t="shared" si="13"/>
        <v>-2.9385383015778643E-8</v>
      </c>
      <c r="T266" s="174">
        <f t="shared" si="14"/>
        <v>-2.9394264799975645E-8</v>
      </c>
    </row>
    <row r="267" spans="11:20" x14ac:dyDescent="0.2">
      <c r="K267" s="185" t="s">
        <v>134</v>
      </c>
      <c r="L267" s="163">
        <f>_xll.qlCalendarAdvance("TARGET",L266,K267,"mf")</f>
        <v>43188</v>
      </c>
      <c r="M267" s="175">
        <v>1.0028667553333581</v>
      </c>
      <c r="N267" s="175">
        <f>_xll.xlShmInterpDisc($E$4,L267)</f>
        <v>1.002866755336701</v>
      </c>
      <c r="O267" s="175">
        <f>_xll.xlShmInterpDisc($B$4,L267)</f>
        <v>1.002866755336701</v>
      </c>
      <c r="P267" s="175">
        <v>1.002866755333359</v>
      </c>
      <c r="Q267" s="175">
        <f>_xll.xlShmInterpDisc($H$4,L267)</f>
        <v>1.0028667553367026</v>
      </c>
      <c r="R267" s="188">
        <f t="shared" si="12"/>
        <v>-3.3428815271463463E-8</v>
      </c>
      <c r="S267" s="170">
        <f t="shared" si="13"/>
        <v>-3.3428815271463463E-8</v>
      </c>
      <c r="T267" s="174">
        <f t="shared" si="14"/>
        <v>-3.3435476609611214E-8</v>
      </c>
    </row>
    <row r="268" spans="11:20" x14ac:dyDescent="0.2">
      <c r="K268" s="185" t="s">
        <v>134</v>
      </c>
      <c r="L268" s="163">
        <f>_xll.qlCalendarAdvance("TARGET",L267,K268,"mf")</f>
        <v>43193</v>
      </c>
      <c r="M268" s="175">
        <v>1.002892843075663</v>
      </c>
      <c r="N268" s="175">
        <f>_xll.xlShmInterpDisc($E$4,L268)</f>
        <v>1.0028928430802495</v>
      </c>
      <c r="O268" s="175">
        <f>_xll.xlShmInterpDisc($B$4,L268)</f>
        <v>1.0028928430802495</v>
      </c>
      <c r="P268" s="175">
        <v>1.0028928430757067</v>
      </c>
      <c r="Q268" s="175">
        <f>_xll.xlShmInterpDisc($H$4,L268)</f>
        <v>1.0028928430802944</v>
      </c>
      <c r="R268" s="188">
        <f t="shared" si="12"/>
        <v>-4.5865533593314467E-8</v>
      </c>
      <c r="S268" s="170">
        <f t="shared" si="13"/>
        <v>-4.5865533593314467E-8</v>
      </c>
      <c r="T268" s="174">
        <f t="shared" si="14"/>
        <v>-4.5876635823560719E-8</v>
      </c>
    </row>
    <row r="269" spans="11:20" x14ac:dyDescent="0.2">
      <c r="K269" s="185" t="s">
        <v>134</v>
      </c>
      <c r="L269" s="163">
        <f>_xll.qlCalendarAdvance("TARGET",L268,K269,"mf")</f>
        <v>43194</v>
      </c>
      <c r="M269" s="175">
        <v>1.0028980124892171</v>
      </c>
      <c r="N269" s="175">
        <f>_xll.xlShmInterpDisc($E$4,L269)</f>
        <v>1.0028980124938527</v>
      </c>
      <c r="O269" s="175">
        <f>_xll.xlShmInterpDisc($B$4,L269)</f>
        <v>1.0028980124938527</v>
      </c>
      <c r="P269" s="175">
        <v>1.0028980124892699</v>
      </c>
      <c r="Q269" s="175">
        <f>_xll.xlShmInterpDisc($H$4,L269)</f>
        <v>1.0028980124939066</v>
      </c>
      <c r="R269" s="188">
        <f t="shared" si="12"/>
        <v>-4.6356252170198786E-8</v>
      </c>
      <c r="S269" s="170">
        <f t="shared" si="13"/>
        <v>-4.6356252170198786E-8</v>
      </c>
      <c r="T269" s="174">
        <f t="shared" si="14"/>
        <v>-4.6367354400445038E-8</v>
      </c>
    </row>
    <row r="270" spans="11:20" x14ac:dyDescent="0.2">
      <c r="K270" s="185" t="s">
        <v>134</v>
      </c>
      <c r="L270" s="163">
        <f>_xll.qlCalendarAdvance("TARGET",L269,K270,"mf")</f>
        <v>43195</v>
      </c>
      <c r="M270" s="175">
        <v>1.0029031673401023</v>
      </c>
      <c r="N270" s="175">
        <f>_xll.xlShmInterpDisc($E$4,L270)</f>
        <v>1.002903167344714</v>
      </c>
      <c r="O270" s="175">
        <f>_xll.xlShmInterpDisc($B$4,L270)</f>
        <v>1.002903167344714</v>
      </c>
      <c r="P270" s="175">
        <v>1.002903167340164</v>
      </c>
      <c r="Q270" s="175">
        <f>_xll.xlShmInterpDisc($H$4,L270)</f>
        <v>1.002903167344777</v>
      </c>
      <c r="R270" s="188">
        <f t="shared" si="12"/>
        <v>-4.6116443996879752E-8</v>
      </c>
      <c r="S270" s="170">
        <f t="shared" si="13"/>
        <v>-4.6116443996879752E-8</v>
      </c>
      <c r="T270" s="174">
        <f t="shared" si="14"/>
        <v>-4.6129766673175254E-8</v>
      </c>
    </row>
    <row r="271" spans="11:20" x14ac:dyDescent="0.2">
      <c r="K271" s="185" t="s">
        <v>134</v>
      </c>
      <c r="L271" s="163">
        <f>_xll.qlCalendarAdvance("TARGET",L270,K271,"mf")</f>
        <v>43196</v>
      </c>
      <c r="M271" s="175">
        <v>1.0029083082774728</v>
      </c>
      <c r="N271" s="175">
        <f>_xll.xlShmInterpDisc($E$4,L271)</f>
        <v>1.0029083082819874</v>
      </c>
      <c r="O271" s="175">
        <f>_xll.xlShmInterpDisc($B$4,L271)</f>
        <v>1.0029083082819874</v>
      </c>
      <c r="P271" s="175">
        <v>1.0029083082775436</v>
      </c>
      <c r="Q271" s="175">
        <f>_xll.xlShmInterpDisc($H$4,L271)</f>
        <v>1.0029083082820596</v>
      </c>
      <c r="R271" s="188">
        <f t="shared" si="12"/>
        <v>-4.5146109073357366E-8</v>
      </c>
      <c r="S271" s="170">
        <f t="shared" si="13"/>
        <v>-4.5146109073357366E-8</v>
      </c>
      <c r="T271" s="174">
        <f t="shared" si="14"/>
        <v>-4.5159431749652867E-8</v>
      </c>
    </row>
    <row r="272" spans="11:20" x14ac:dyDescent="0.2">
      <c r="K272" s="185" t="s">
        <v>134</v>
      </c>
      <c r="L272" s="163">
        <f>_xll.qlCalendarAdvance("TARGET",L271,K272,"mf")</f>
        <v>43199</v>
      </c>
      <c r="M272" s="175">
        <v>1.002923654204146</v>
      </c>
      <c r="N272" s="175">
        <f>_xll.xlShmInterpDisc($E$4,L272)</f>
        <v>1.0029236542079665</v>
      </c>
      <c r="O272" s="175">
        <f>_xll.xlShmInterpDisc($B$4,L272)</f>
        <v>1.0029236542079665</v>
      </c>
      <c r="P272" s="175">
        <v>1.002923654204243</v>
      </c>
      <c r="Q272" s="175">
        <f>_xll.xlShmInterpDisc($H$4,L272)</f>
        <v>1.0029236542080651</v>
      </c>
      <c r="R272" s="188">
        <f t="shared" si="12"/>
        <v>-3.8204994723400887E-8</v>
      </c>
      <c r="S272" s="170">
        <f t="shared" si="13"/>
        <v>-3.8204994723400887E-8</v>
      </c>
      <c r="T272" s="174">
        <f t="shared" si="14"/>
        <v>-3.8220537845745639E-8</v>
      </c>
    </row>
    <row r="273" spans="11:20" x14ac:dyDescent="0.2">
      <c r="K273" s="185" t="s">
        <v>134</v>
      </c>
      <c r="L273" s="163">
        <f>_xll.qlCalendarAdvance("TARGET",L272,K273,"mf")</f>
        <v>43200</v>
      </c>
      <c r="M273" s="175">
        <v>1.0029287461178145</v>
      </c>
      <c r="N273" s="175">
        <f>_xll.xlShmInterpDisc($E$4,L273)</f>
        <v>1.0029287461212886</v>
      </c>
      <c r="O273" s="175">
        <f>_xll.xlShmInterpDisc($B$4,L273)</f>
        <v>1.0029287461212886</v>
      </c>
      <c r="P273" s="175">
        <v>1.0029287461179199</v>
      </c>
      <c r="Q273" s="175">
        <f>_xll.xlShmInterpDisc($H$4,L273)</f>
        <v>1.0029287461213956</v>
      </c>
      <c r="R273" s="188">
        <f t="shared" si="12"/>
        <v>-3.4741098886570398E-8</v>
      </c>
      <c r="S273" s="170">
        <f t="shared" si="13"/>
        <v>-3.4741098886570398E-8</v>
      </c>
      <c r="T273" s="174">
        <f t="shared" si="14"/>
        <v>-3.4756642008915151E-8</v>
      </c>
    </row>
    <row r="274" spans="11:20" x14ac:dyDescent="0.2">
      <c r="K274" s="185" t="s">
        <v>134</v>
      </c>
      <c r="L274" s="163">
        <f>_xll.qlCalendarAdvance("TARGET",L273,K274,"mf")</f>
        <v>43201</v>
      </c>
      <c r="M274" s="175">
        <v>1.0029338274678541</v>
      </c>
      <c r="N274" s="175">
        <f>_xll.xlShmInterpDisc($E$4,L274)</f>
        <v>1.0029338274709376</v>
      </c>
      <c r="O274" s="175">
        <f>_xll.xlShmInterpDisc($B$4,L274)</f>
        <v>1.0029338274709376</v>
      </c>
      <c r="P274" s="175">
        <v>1.0029338274679676</v>
      </c>
      <c r="Q274" s="175">
        <f>_xll.xlShmInterpDisc($H$4,L274)</f>
        <v>1.0029338274710529</v>
      </c>
      <c r="R274" s="188">
        <f t="shared" si="12"/>
        <v>-3.0835334285939098E-8</v>
      </c>
      <c r="S274" s="170">
        <f t="shared" si="13"/>
        <v>-3.0835334285939098E-8</v>
      </c>
      <c r="T274" s="174">
        <f t="shared" si="14"/>
        <v>-3.08530978543331E-8</v>
      </c>
    </row>
    <row r="275" spans="11:20" x14ac:dyDescent="0.2">
      <c r="K275" s="185" t="s">
        <v>134</v>
      </c>
      <c r="L275" s="163">
        <f>_xll.qlCalendarAdvance("TARGET",L274,K275,"mf")</f>
        <v>43202</v>
      </c>
      <c r="M275" s="175">
        <v>1.0029388989450654</v>
      </c>
      <c r="N275" s="175">
        <f>_xll.xlShmInterpDisc($E$4,L275)</f>
        <v>1.0029388989477264</v>
      </c>
      <c r="O275" s="175">
        <f>_xll.xlShmInterpDisc($B$4,L275)</f>
        <v>1.0029388989477264</v>
      </c>
      <c r="P275" s="175">
        <v>1.0029388989451866</v>
      </c>
      <c r="Q275" s="175">
        <f>_xll.xlShmInterpDisc($H$4,L275)</f>
        <v>1.0029388989478494</v>
      </c>
      <c r="R275" s="188">
        <f t="shared" si="12"/>
        <v>-2.6609825454215752E-8</v>
      </c>
      <c r="S275" s="170">
        <f t="shared" si="13"/>
        <v>-2.6609825454215752E-8</v>
      </c>
      <c r="T275" s="174">
        <f t="shared" si="14"/>
        <v>-2.6627589022609754E-8</v>
      </c>
    </row>
    <row r="276" spans="11:20" x14ac:dyDescent="0.2">
      <c r="K276" s="185" t="s">
        <v>134</v>
      </c>
      <c r="L276" s="163">
        <f>_xll.qlCalendarAdvance("TARGET",L275,K276,"mf")</f>
        <v>43203</v>
      </c>
      <c r="M276" s="175">
        <v>1.0029439612471922</v>
      </c>
      <c r="N276" s="175">
        <f>_xll.xlShmInterpDisc($E$4,L276)</f>
        <v>1.0029439612494107</v>
      </c>
      <c r="O276" s="175">
        <f>_xll.xlShmInterpDisc($B$4,L276)</f>
        <v>1.0029439612494107</v>
      </c>
      <c r="P276" s="175">
        <v>1.0029439612473208</v>
      </c>
      <c r="Q276" s="175">
        <f>_xll.xlShmInterpDisc($H$4,L276)</f>
        <v>1.0029439612495408</v>
      </c>
      <c r="R276" s="188">
        <f t="shared" si="12"/>
        <v>-2.2184476478059878E-8</v>
      </c>
      <c r="S276" s="170">
        <f t="shared" si="13"/>
        <v>-2.2184476478059878E-8</v>
      </c>
      <c r="T276" s="174">
        <f t="shared" si="14"/>
        <v>-2.220001960040463E-8</v>
      </c>
    </row>
    <row r="277" spans="11:20" x14ac:dyDescent="0.2">
      <c r="K277" s="185" t="s">
        <v>134</v>
      </c>
      <c r="L277" s="163">
        <f>_xll.qlCalendarAdvance("TARGET",L276,K277,"mf")</f>
        <v>43206</v>
      </c>
      <c r="M277" s="175">
        <v>1.0029591001846232</v>
      </c>
      <c r="N277" s="175">
        <f>_xll.xlShmInterpDisc($E$4,L277)</f>
        <v>1.0029591001855482</v>
      </c>
      <c r="O277" s="175">
        <f>_xll.xlShmInterpDisc($B$4,L277)</f>
        <v>1.0029591001855482</v>
      </c>
      <c r="P277" s="175">
        <v>1.0029591001847704</v>
      </c>
      <c r="Q277" s="175">
        <f>_xll.xlShmInterpDisc($H$4,L277)</f>
        <v>1.0029591001856972</v>
      </c>
      <c r="R277" s="188">
        <f t="shared" si="12"/>
        <v>-9.2503782411768043E-9</v>
      </c>
      <c r="S277" s="170">
        <f t="shared" si="13"/>
        <v>-9.2503782411768043E-9</v>
      </c>
      <c r="T277" s="174">
        <f t="shared" si="14"/>
        <v>-9.2681418095708068E-9</v>
      </c>
    </row>
    <row r="278" spans="11:20" x14ac:dyDescent="0.2">
      <c r="K278" s="185" t="s">
        <v>134</v>
      </c>
      <c r="L278" s="163">
        <f>_xll.qlCalendarAdvance("TARGET",L277,K278,"mf")</f>
        <v>43207</v>
      </c>
      <c r="M278" s="175">
        <v>1.0029641329026797</v>
      </c>
      <c r="N278" s="175">
        <f>_xll.xlShmInterpDisc($E$4,L278)</f>
        <v>1.002964132903245</v>
      </c>
      <c r="O278" s="175">
        <f>_xll.xlShmInterpDisc($B$4,L278)</f>
        <v>1.002964132903245</v>
      </c>
      <c r="P278" s="175">
        <v>1.002964132902832</v>
      </c>
      <c r="Q278" s="175">
        <f>_xll.xlShmInterpDisc($H$4,L278)</f>
        <v>1.0029641329033991</v>
      </c>
      <c r="R278" s="188">
        <f t="shared" si="12"/>
        <v>-5.6532556413912971E-9</v>
      </c>
      <c r="S278" s="170">
        <f t="shared" si="13"/>
        <v>-5.6532556413912971E-9</v>
      </c>
      <c r="T278" s="174">
        <f t="shared" si="14"/>
        <v>-5.6710192097852996E-9</v>
      </c>
    </row>
    <row r="279" spans="11:20" x14ac:dyDescent="0.2">
      <c r="K279" s="185" t="s">
        <v>134</v>
      </c>
      <c r="L279" s="163">
        <f>_xll.qlCalendarAdvance("TARGET",L278,K279,"mf")</f>
        <v>43208</v>
      </c>
      <c r="M279" s="175">
        <v>1.0029691600384965</v>
      </c>
      <c r="N279" s="175">
        <f>_xll.xlShmInterpDisc($E$4,L279)</f>
        <v>1.0029691600387718</v>
      </c>
      <c r="O279" s="175">
        <f>_xll.xlShmInterpDisc($B$4,L279)</f>
        <v>1.0029691600387718</v>
      </c>
      <c r="P279" s="175">
        <v>1.002969160038653</v>
      </c>
      <c r="Q279" s="175">
        <f>_xll.xlShmInterpDisc($H$4,L279)</f>
        <v>1.0029691600389303</v>
      </c>
      <c r="R279" s="188">
        <f t="shared" si="12"/>
        <v>-2.7533531010703882E-9</v>
      </c>
      <c r="S279" s="170">
        <f t="shared" si="13"/>
        <v>-2.7533531010703882E-9</v>
      </c>
      <c r="T279" s="174">
        <f t="shared" si="14"/>
        <v>-2.773337115513641E-9</v>
      </c>
    </row>
    <row r="280" spans="11:20" x14ac:dyDescent="0.2">
      <c r="K280" s="185" t="s">
        <v>134</v>
      </c>
      <c r="L280" s="163">
        <f>_xll.qlCalendarAdvance("TARGET",L279,K280,"mf")</f>
        <v>43209</v>
      </c>
      <c r="M280" s="175">
        <v>1.0029741823314684</v>
      </c>
      <c r="N280" s="175">
        <f>_xll.xlShmInterpDisc($E$4,L280)</f>
        <v>1.002974182331547</v>
      </c>
      <c r="O280" s="175">
        <f>_xll.xlShmInterpDisc($B$4,L280)</f>
        <v>1.002974182331547</v>
      </c>
      <c r="P280" s="175">
        <v>1.0029741823316287</v>
      </c>
      <c r="Q280" s="175">
        <f>_xll.xlShmInterpDisc($H$4,L280)</f>
        <v>1.0029741823317093</v>
      </c>
      <c r="R280" s="188">
        <f t="shared" si="12"/>
        <v>-7.8603790143461083E-10</v>
      </c>
      <c r="S280" s="170">
        <f t="shared" si="13"/>
        <v>-7.8603790143461083E-10</v>
      </c>
      <c r="T280" s="174">
        <f t="shared" si="14"/>
        <v>-8.0602191587786365E-10</v>
      </c>
    </row>
    <row r="281" spans="11:20" x14ac:dyDescent="0.2">
      <c r="K281" s="185" t="s">
        <v>134</v>
      </c>
      <c r="L281" s="163">
        <f>_xll.qlCalendarAdvance("TARGET",L280,K281,"mf")</f>
        <v>43210</v>
      </c>
      <c r="M281" s="175">
        <v>1.0029792005279341</v>
      </c>
      <c r="N281" s="175">
        <f>_xll.xlShmInterpDisc($E$4,L281)</f>
        <v>1.0029792005279341</v>
      </c>
      <c r="O281" s="175">
        <f>_xll.xlShmInterpDisc($B$4,L281)</f>
        <v>1.0029792005279341</v>
      </c>
      <c r="P281" s="175">
        <v>1.0029792005280973</v>
      </c>
      <c r="Q281" s="175">
        <f>_xll.xlShmInterpDisc($H$4,L281)</f>
        <v>1.0029792005280991</v>
      </c>
      <c r="R281" s="188">
        <f t="shared" si="12"/>
        <v>0</v>
      </c>
      <c r="S281" s="170">
        <f t="shared" si="13"/>
        <v>0</v>
      </c>
      <c r="T281" s="174">
        <f t="shared" si="14"/>
        <v>-1.7763568394002505E-11</v>
      </c>
    </row>
    <row r="282" spans="11:20" x14ac:dyDescent="0.2">
      <c r="K282" s="185" t="s">
        <v>134</v>
      </c>
      <c r="L282" s="163">
        <f>_xll.qlCalendarAdvance("TARGET",L281,K282,"mf")</f>
        <v>43213</v>
      </c>
      <c r="M282" s="175">
        <v>1.0029942333119564</v>
      </c>
      <c r="N282" s="175">
        <f>_xll.xlShmInterpDisc($E$4,L282)</f>
        <v>1.0029942333124722</v>
      </c>
      <c r="O282" s="175">
        <f>_xll.xlShmInterpDisc($B$4,L282)</f>
        <v>1.0029942333124722</v>
      </c>
      <c r="P282" s="175">
        <v>1.0029942333121227</v>
      </c>
      <c r="Q282" s="175">
        <f>_xll.xlShmInterpDisc($H$4,L282)</f>
        <v>1.0029942333126405</v>
      </c>
      <c r="R282" s="188">
        <f t="shared" si="12"/>
        <v>-5.1580961724084773E-9</v>
      </c>
      <c r="S282" s="170">
        <f t="shared" si="13"/>
        <v>-5.1580961724084773E-9</v>
      </c>
      <c r="T282" s="174">
        <f t="shared" si="14"/>
        <v>-5.1780801868517301E-9</v>
      </c>
    </row>
    <row r="283" spans="11:20" x14ac:dyDescent="0.2">
      <c r="K283" s="185" t="s">
        <v>134</v>
      </c>
      <c r="L283" s="163">
        <f>_xll.qlCalendarAdvance("TARGET",L282,K283,"mf")</f>
        <v>43214</v>
      </c>
      <c r="M283" s="175">
        <v>1.0029992361267344</v>
      </c>
      <c r="N283" s="175">
        <f>_xll.xlShmInterpDisc($E$4,L283)</f>
        <v>1.0029992361276099</v>
      </c>
      <c r="O283" s="175">
        <f>_xll.xlShmInterpDisc($B$4,L283)</f>
        <v>1.0029992361276099</v>
      </c>
      <c r="P283" s="175">
        <v>1.0029992361269002</v>
      </c>
      <c r="Q283" s="175">
        <f>_xll.xlShmInterpDisc($H$4,L283)</f>
        <v>1.0029992361277777</v>
      </c>
      <c r="R283" s="188">
        <f t="shared" si="12"/>
        <v>-8.7552187721939845E-9</v>
      </c>
      <c r="S283" s="170">
        <f t="shared" si="13"/>
        <v>-8.7552187721939845E-9</v>
      </c>
      <c r="T283" s="174">
        <f t="shared" si="14"/>
        <v>-8.7752027866372373E-9</v>
      </c>
    </row>
    <row r="284" spans="11:20" x14ac:dyDescent="0.2">
      <c r="K284" s="185" t="s">
        <v>134</v>
      </c>
      <c r="L284" s="163">
        <f>_xll.qlCalendarAdvance("TARGET",L283,K284,"mf")</f>
        <v>43215</v>
      </c>
      <c r="M284" s="175">
        <v>1.0030042343652346</v>
      </c>
      <c r="N284" s="175">
        <f>_xll.xlShmInterpDisc($E$4,L284)</f>
        <v>1.0030042343665302</v>
      </c>
      <c r="O284" s="175">
        <f>_xll.xlShmInterpDisc($B$4,L284)</f>
        <v>1.0030042343665302</v>
      </c>
      <c r="P284" s="175">
        <v>1.0030042343653991</v>
      </c>
      <c r="Q284" s="175">
        <f>_xll.xlShmInterpDisc($H$4,L284)</f>
        <v>1.0030042343666967</v>
      </c>
      <c r="R284" s="188">
        <f t="shared" si="12"/>
        <v>-1.2956302697375577E-8</v>
      </c>
      <c r="S284" s="170">
        <f t="shared" si="13"/>
        <v>-1.2956302697375577E-8</v>
      </c>
      <c r="T284" s="174">
        <f t="shared" si="14"/>
        <v>-1.297628671181883E-8</v>
      </c>
    </row>
    <row r="285" spans="11:20" x14ac:dyDescent="0.2">
      <c r="K285" s="185" t="s">
        <v>134</v>
      </c>
      <c r="L285" s="163">
        <f>_xll.qlCalendarAdvance("TARGET",L284,K285,"mf")</f>
        <v>43216</v>
      </c>
      <c r="M285" s="175">
        <v>1.0030092277100204</v>
      </c>
      <c r="N285" s="175">
        <f>_xll.xlShmInterpDisc($E$4,L285)</f>
        <v>1.0030092277117792</v>
      </c>
      <c r="O285" s="175">
        <f>_xll.xlShmInterpDisc($B$4,L285)</f>
        <v>1.0030092277117792</v>
      </c>
      <c r="P285" s="175">
        <v>1.0030092277101832</v>
      </c>
      <c r="Q285" s="175">
        <f>_xll.xlShmInterpDisc($H$4,L285)</f>
        <v>1.0030092277119438</v>
      </c>
      <c r="R285" s="188">
        <f t="shared" si="12"/>
        <v>-1.758815315611173E-8</v>
      </c>
      <c r="S285" s="170">
        <f t="shared" si="13"/>
        <v>-1.758815315611173E-8</v>
      </c>
      <c r="T285" s="174">
        <f t="shared" si="14"/>
        <v>-1.7605916724505732E-8</v>
      </c>
    </row>
    <row r="286" spans="11:20" x14ac:dyDescent="0.2">
      <c r="K286" s="185" t="s">
        <v>134</v>
      </c>
      <c r="L286" s="163">
        <f>_xll.qlCalendarAdvance("TARGET",L285,K286,"mf")</f>
        <v>43217</v>
      </c>
      <c r="M286" s="175">
        <v>1.0030142158398982</v>
      </c>
      <c r="N286" s="175">
        <f>_xll.xlShmInterpDisc($E$4,L286)</f>
        <v>1.0030142158421467</v>
      </c>
      <c r="O286" s="175">
        <f>_xll.xlShmInterpDisc($B$4,L286)</f>
        <v>1.0030142158421467</v>
      </c>
      <c r="P286" s="175">
        <v>1.0030142158400583</v>
      </c>
      <c r="Q286" s="175">
        <f>_xll.xlShmInterpDisc($H$4,L286)</f>
        <v>1.0030142158423085</v>
      </c>
      <c r="R286" s="188">
        <f t="shared" si="12"/>
        <v>-2.248423669470867E-8</v>
      </c>
      <c r="S286" s="170">
        <f t="shared" si="13"/>
        <v>-2.248423669470867E-8</v>
      </c>
      <c r="T286" s="174">
        <f t="shared" si="14"/>
        <v>-2.2502000263102673E-8</v>
      </c>
    </row>
    <row r="287" spans="11:20" x14ac:dyDescent="0.2">
      <c r="K287" s="185" t="s">
        <v>134</v>
      </c>
      <c r="L287" s="163">
        <f>_xll.qlCalendarAdvance("TARGET",L286,K287,"mf")</f>
        <v>43220</v>
      </c>
      <c r="M287" s="175">
        <v>1.0030291456717679</v>
      </c>
      <c r="N287" s="175">
        <f>_xll.xlShmInterpDisc($E$4,L287)</f>
        <v>1.0030291456754947</v>
      </c>
      <c r="O287" s="175">
        <f>_xll.xlShmInterpDisc($B$4,L287)</f>
        <v>1.0030291456754947</v>
      </c>
      <c r="P287" s="175">
        <v>1.0030291456719169</v>
      </c>
      <c r="Q287" s="175">
        <f>_xll.xlShmInterpDisc($H$4,L287)</f>
        <v>1.0030291456756451</v>
      </c>
      <c r="R287" s="188">
        <f t="shared" si="12"/>
        <v>-3.7267966490617255E-8</v>
      </c>
      <c r="S287" s="170">
        <f t="shared" si="13"/>
        <v>-3.7267966490617255E-8</v>
      </c>
      <c r="T287" s="174">
        <f t="shared" si="14"/>
        <v>-3.7281289166912757E-8</v>
      </c>
    </row>
    <row r="288" spans="11:20" x14ac:dyDescent="0.2">
      <c r="K288" s="185" t="s">
        <v>134</v>
      </c>
      <c r="L288" s="163">
        <f>_xll.qlCalendarAdvance("TARGET",L287,K288,"mf")</f>
        <v>43222</v>
      </c>
      <c r="M288" s="175">
        <v>1.0030390667607878</v>
      </c>
      <c r="N288" s="175">
        <f>_xll.xlShmInterpDisc($E$4,L288)</f>
        <v>1.0030390667653808</v>
      </c>
      <c r="O288" s="175">
        <f>_xll.xlShmInterpDisc($B$4,L288)</f>
        <v>1.0030390667653808</v>
      </c>
      <c r="P288" s="175">
        <v>1.0030390667609264</v>
      </c>
      <c r="Q288" s="175">
        <f>_xll.xlShmInterpDisc($H$4,L288)</f>
        <v>1.0030390667655209</v>
      </c>
      <c r="R288" s="188">
        <f t="shared" si="12"/>
        <v>-4.5929926528742726E-8</v>
      </c>
      <c r="S288" s="170">
        <f t="shared" si="13"/>
        <v>-4.5929926528742726E-8</v>
      </c>
      <c r="T288" s="174">
        <f t="shared" si="14"/>
        <v>-4.5945469651087478E-8</v>
      </c>
    </row>
    <row r="289" spans="11:20" x14ac:dyDescent="0.2">
      <c r="K289" s="185" t="s">
        <v>134</v>
      </c>
      <c r="L289" s="163">
        <f>_xll.qlCalendarAdvance("TARGET",L288,K289,"mf")</f>
        <v>43223</v>
      </c>
      <c r="M289" s="175">
        <v>1.0030440166456698</v>
      </c>
      <c r="N289" s="175">
        <f>_xll.xlShmInterpDisc($E$4,L289)</f>
        <v>1.0030440166506287</v>
      </c>
      <c r="O289" s="175">
        <f>_xll.xlShmInterpDisc($B$4,L289)</f>
        <v>1.0030440166506287</v>
      </c>
      <c r="P289" s="175">
        <v>1.0030440166458028</v>
      </c>
      <c r="Q289" s="175">
        <f>_xll.xlShmInterpDisc($H$4,L289)</f>
        <v>1.003044016650763</v>
      </c>
      <c r="R289" s="188">
        <f t="shared" si="12"/>
        <v>-4.9589221617907242E-8</v>
      </c>
      <c r="S289" s="170">
        <f t="shared" si="13"/>
        <v>-4.9589221617907242E-8</v>
      </c>
      <c r="T289" s="174">
        <f t="shared" si="14"/>
        <v>-4.9602544294202744E-8</v>
      </c>
    </row>
    <row r="290" spans="11:20" x14ac:dyDescent="0.2">
      <c r="K290" s="185" t="s">
        <v>134</v>
      </c>
      <c r="L290" s="163">
        <f>_xll.qlCalendarAdvance("TARGET",L289,K290,"mf")</f>
        <v>43224</v>
      </c>
      <c r="M290" s="175">
        <v>1.0030489589620468</v>
      </c>
      <c r="N290" s="175">
        <f>_xll.xlShmInterpDisc($E$4,L290)</f>
        <v>1.0030489589673155</v>
      </c>
      <c r="O290" s="175">
        <f>_xll.xlShmInterpDisc($B$4,L290)</f>
        <v>1.0030489589673155</v>
      </c>
      <c r="P290" s="175">
        <v>1.0030489589621736</v>
      </c>
      <c r="Q290" s="175">
        <f>_xll.xlShmInterpDisc($H$4,L290)</f>
        <v>1.0030489589674436</v>
      </c>
      <c r="R290" s="188">
        <f t="shared" si="12"/>
        <v>-5.2686743856611429E-8</v>
      </c>
      <c r="S290" s="170">
        <f t="shared" si="13"/>
        <v>-5.2686743856611429E-8</v>
      </c>
      <c r="T290" s="174">
        <f t="shared" si="14"/>
        <v>-5.2700066532906931E-8</v>
      </c>
    </row>
    <row r="291" spans="11:20" x14ac:dyDescent="0.2">
      <c r="K291" s="185" t="s">
        <v>134</v>
      </c>
      <c r="L291" s="163">
        <f>_xll.qlCalendarAdvance("TARGET",L290,K291,"mf")</f>
        <v>43227</v>
      </c>
      <c r="M291" s="175">
        <v>1.0030637369687252</v>
      </c>
      <c r="N291" s="175">
        <f>_xll.xlShmInterpDisc($E$4,L291)</f>
        <v>1.0030637369745234</v>
      </c>
      <c r="O291" s="175">
        <f>_xll.xlShmInterpDisc($B$4,L291)</f>
        <v>1.0030637369745234</v>
      </c>
      <c r="P291" s="175">
        <v>1.0030637369688316</v>
      </c>
      <c r="Q291" s="175">
        <f>_xll.xlShmInterpDisc($H$4,L291)</f>
        <v>1.0030637369746309</v>
      </c>
      <c r="R291" s="188">
        <f t="shared" si="12"/>
        <v>-5.7982507684073425E-8</v>
      </c>
      <c r="S291" s="170">
        <f t="shared" si="13"/>
        <v>-5.7982507684073425E-8</v>
      </c>
      <c r="T291" s="174">
        <f t="shared" si="14"/>
        <v>-5.7993609914319677E-8</v>
      </c>
    </row>
    <row r="292" spans="11:20" x14ac:dyDescent="0.2">
      <c r="K292" s="185" t="s">
        <v>134</v>
      </c>
      <c r="L292" s="163">
        <f>_xll.qlCalendarAdvance("TARGET",L291,K292,"mf")</f>
        <v>43228</v>
      </c>
      <c r="M292" s="175">
        <v>1.0030686454608631</v>
      </c>
      <c r="N292" s="175">
        <f>_xll.xlShmInterpDisc($E$4,L292)</f>
        <v>1.0030686454666899</v>
      </c>
      <c r="O292" s="175">
        <f>_xll.xlShmInterpDisc($B$4,L292)</f>
        <v>1.0030686454666899</v>
      </c>
      <c r="P292" s="175">
        <v>1.0030686454609623</v>
      </c>
      <c r="Q292" s="175">
        <f>_xll.xlShmInterpDisc($H$4,L292)</f>
        <v>1.0030686454667901</v>
      </c>
      <c r="R292" s="188">
        <f t="shared" si="12"/>
        <v>-5.8268945224426716E-8</v>
      </c>
      <c r="S292" s="170">
        <f t="shared" si="13"/>
        <v>-5.8268945224426716E-8</v>
      </c>
      <c r="T292" s="174">
        <f t="shared" si="14"/>
        <v>-5.8277827008623717E-8</v>
      </c>
    </row>
    <row r="293" spans="11:20" x14ac:dyDescent="0.2">
      <c r="K293" s="185" t="s">
        <v>134</v>
      </c>
      <c r="L293" s="163">
        <f>_xll.qlCalendarAdvance("TARGET",L292,K293,"mf")</f>
        <v>43229</v>
      </c>
      <c r="M293" s="175">
        <v>1.0030735445905909</v>
      </c>
      <c r="N293" s="175">
        <f>_xll.xlShmInterpDisc($E$4,L293)</f>
        <v>1.0030735445963679</v>
      </c>
      <c r="O293" s="175">
        <f>_xll.xlShmInterpDisc($B$4,L293)</f>
        <v>1.0030735445963679</v>
      </c>
      <c r="P293" s="175">
        <v>1.0030735445906827</v>
      </c>
      <c r="Q293" s="175">
        <f>_xll.xlShmInterpDisc($H$4,L293)</f>
        <v>1.0030735445964605</v>
      </c>
      <c r="R293" s="188">
        <f t="shared" si="12"/>
        <v>-5.7769344863345395E-8</v>
      </c>
      <c r="S293" s="170">
        <f t="shared" si="13"/>
        <v>-5.7769344863345395E-8</v>
      </c>
      <c r="T293" s="174">
        <f t="shared" si="14"/>
        <v>-5.7778226647542397E-8</v>
      </c>
    </row>
    <row r="294" spans="11:20" x14ac:dyDescent="0.2">
      <c r="K294" s="185" t="s">
        <v>134</v>
      </c>
      <c r="L294" s="163">
        <f>_xll.qlCalendarAdvance("TARGET",L293,K294,"mf")</f>
        <v>43230</v>
      </c>
      <c r="M294" s="175">
        <v>1.00307843398785</v>
      </c>
      <c r="N294" s="175">
        <f>_xll.xlShmInterpDisc($E$4,L294)</f>
        <v>1.0030784339934979</v>
      </c>
      <c r="O294" s="175">
        <f>_xll.xlShmInterpDisc($B$4,L294)</f>
        <v>1.0030784339934979</v>
      </c>
      <c r="P294" s="175">
        <v>1.0030784339879342</v>
      </c>
      <c r="Q294" s="175">
        <f>_xll.xlShmInterpDisc($H$4,L294)</f>
        <v>1.0030784339935828</v>
      </c>
      <c r="R294" s="188">
        <f t="shared" si="12"/>
        <v>-5.6479265708730964E-8</v>
      </c>
      <c r="S294" s="170">
        <f t="shared" si="13"/>
        <v>-5.6479265708730964E-8</v>
      </c>
      <c r="T294" s="174">
        <f t="shared" si="14"/>
        <v>-5.6485927046878714E-8</v>
      </c>
    </row>
    <row r="295" spans="11:20" x14ac:dyDescent="0.2">
      <c r="K295" s="185" t="s">
        <v>134</v>
      </c>
      <c r="L295" s="163">
        <f>_xll.qlCalendarAdvance("TARGET",L294,K295,"mf")</f>
        <v>43231</v>
      </c>
      <c r="M295" s="175">
        <v>1.0030833132788228</v>
      </c>
      <c r="N295" s="175">
        <f>_xll.xlShmInterpDisc($E$4,L295)</f>
        <v>1.0030833132842629</v>
      </c>
      <c r="O295" s="175">
        <f>_xll.xlShmInterpDisc($B$4,L295)</f>
        <v>1.0030833132842629</v>
      </c>
      <c r="P295" s="175">
        <v>1.0030833132788992</v>
      </c>
      <c r="Q295" s="175">
        <f>_xll.xlShmInterpDisc($H$4,L295)</f>
        <v>1.00308331328434</v>
      </c>
      <c r="R295" s="188">
        <f t="shared" si="12"/>
        <v>-5.440092820663267E-8</v>
      </c>
      <c r="S295" s="170">
        <f t="shared" si="13"/>
        <v>-5.440092820663267E-8</v>
      </c>
      <c r="T295" s="174">
        <f t="shared" si="14"/>
        <v>-5.4407589544780421E-8</v>
      </c>
    </row>
    <row r="296" spans="11:20" x14ac:dyDescent="0.2">
      <c r="K296" s="185" t="s">
        <v>134</v>
      </c>
      <c r="L296" s="163">
        <f>_xll.qlCalendarAdvance("TARGET",L295,K296,"mf")</f>
        <v>43234</v>
      </c>
      <c r="M296" s="175">
        <v>1.003097886719456</v>
      </c>
      <c r="N296" s="175">
        <f>_xll.xlShmInterpDisc($E$4,L296)</f>
        <v>1.0030978867238229</v>
      </c>
      <c r="O296" s="175">
        <f>_xll.xlShmInterpDisc($B$4,L296)</f>
        <v>1.0030978867238229</v>
      </c>
      <c r="P296" s="175">
        <v>1.0030978867195091</v>
      </c>
      <c r="Q296" s="175">
        <f>_xll.xlShmInterpDisc($H$4,L296)</f>
        <v>1.0030978867238765</v>
      </c>
      <c r="R296" s="188">
        <f t="shared" si="12"/>
        <v>-4.3669512450605907E-8</v>
      </c>
      <c r="S296" s="170">
        <f t="shared" si="13"/>
        <v>-4.3669512450605907E-8</v>
      </c>
      <c r="T296" s="174">
        <f t="shared" si="14"/>
        <v>-4.3673953342704408E-8</v>
      </c>
    </row>
    <row r="297" spans="11:20" x14ac:dyDescent="0.2">
      <c r="K297" s="185" t="s">
        <v>134</v>
      </c>
      <c r="L297" s="163">
        <f>_xll.qlCalendarAdvance("TARGET",L296,K297,"mf")</f>
        <v>43235</v>
      </c>
      <c r="M297" s="175">
        <v>1.0031027217719197</v>
      </c>
      <c r="N297" s="175">
        <f>_xll.xlShmInterpDisc($E$4,L297)</f>
        <v>1.0031027217757924</v>
      </c>
      <c r="O297" s="175">
        <f>_xll.xlShmInterpDisc($B$4,L297)</f>
        <v>1.0031027217757924</v>
      </c>
      <c r="P297" s="175">
        <v>1.003102721771965</v>
      </c>
      <c r="Q297" s="175">
        <f>_xll.xlShmInterpDisc($H$4,L297)</f>
        <v>1.0031027217758381</v>
      </c>
      <c r="R297" s="188">
        <f t="shared" si="12"/>
        <v>-3.872679954497471E-8</v>
      </c>
      <c r="S297" s="170">
        <f t="shared" si="13"/>
        <v>-3.872679954497471E-8</v>
      </c>
      <c r="T297" s="174">
        <f t="shared" si="14"/>
        <v>-3.8731240437073211E-8</v>
      </c>
    </row>
    <row r="298" spans="11:20" x14ac:dyDescent="0.2">
      <c r="K298" s="185" t="s">
        <v>134</v>
      </c>
      <c r="L298" s="163">
        <f>_xll.qlCalendarAdvance("TARGET",L297,K298,"mf")</f>
        <v>43236</v>
      </c>
      <c r="M298" s="175">
        <v>1.0031075447926174</v>
      </c>
      <c r="N298" s="175">
        <f>_xll.xlShmInterpDisc($E$4,L298)</f>
        <v>1.0031075447959379</v>
      </c>
      <c r="O298" s="175">
        <f>_xll.xlShmInterpDisc($B$4,L298)</f>
        <v>1.0031075447959379</v>
      </c>
      <c r="P298" s="175">
        <v>1.0031075447926552</v>
      </c>
      <c r="Q298" s="175">
        <f>_xll.xlShmInterpDisc($H$4,L298)</f>
        <v>1.0031075447959761</v>
      </c>
      <c r="R298" s="188">
        <f t="shared" si="12"/>
        <v>-3.3204550220489182E-8</v>
      </c>
      <c r="S298" s="170">
        <f t="shared" si="13"/>
        <v>-3.3204550220489182E-8</v>
      </c>
      <c r="T298" s="174">
        <f t="shared" si="14"/>
        <v>-3.3208991112587682E-8</v>
      </c>
    </row>
    <row r="299" spans="11:20" x14ac:dyDescent="0.2">
      <c r="K299" s="185" t="s">
        <v>134</v>
      </c>
      <c r="L299" s="163">
        <f>_xll.qlCalendarAdvance("TARGET",L298,K299,"mf")</f>
        <v>43237</v>
      </c>
      <c r="M299" s="175">
        <v>1.0031123553851757</v>
      </c>
      <c r="N299" s="175">
        <f>_xll.xlShmInterpDisc($E$4,L299)</f>
        <v>1.0031123553878933</v>
      </c>
      <c r="O299" s="175">
        <f>_xll.xlShmInterpDisc($B$4,L299)</f>
        <v>1.0031123553878933</v>
      </c>
      <c r="P299" s="175">
        <v>1.0031123553852062</v>
      </c>
      <c r="Q299" s="175">
        <f>_xll.xlShmInterpDisc($H$4,L299)</f>
        <v>1.003112355387924</v>
      </c>
      <c r="R299" s="188">
        <f t="shared" si="12"/>
        <v>-2.7176039196774582E-8</v>
      </c>
      <c r="S299" s="170">
        <f t="shared" si="13"/>
        <v>-2.7176039196774582E-8</v>
      </c>
      <c r="T299" s="174">
        <f t="shared" si="14"/>
        <v>-2.7178259642823832E-8</v>
      </c>
    </row>
    <row r="300" spans="11:20" x14ac:dyDescent="0.2">
      <c r="K300" s="185" t="s">
        <v>134</v>
      </c>
      <c r="L300" s="163">
        <f>_xll.qlCalendarAdvance("TARGET",L299,K300,"mf")</f>
        <v>43238</v>
      </c>
      <c r="M300" s="175">
        <v>1.00311715314946</v>
      </c>
      <c r="N300" s="175">
        <f>_xll.xlShmInterpDisc($E$4,L300)</f>
        <v>1.0031171531515335</v>
      </c>
      <c r="O300" s="175">
        <f>_xll.xlShmInterpDisc($B$4,L300)</f>
        <v>1.0031171531515335</v>
      </c>
      <c r="P300" s="175">
        <v>1.0031171531494834</v>
      </c>
      <c r="Q300" s="175">
        <f>_xll.xlShmInterpDisc($H$4,L300)</f>
        <v>1.003117153151557</v>
      </c>
      <c r="R300" s="188">
        <f t="shared" si="12"/>
        <v>-2.0734525207899424E-8</v>
      </c>
      <c r="S300" s="170">
        <f t="shared" si="13"/>
        <v>-2.0734525207899424E-8</v>
      </c>
      <c r="T300" s="174">
        <f t="shared" si="14"/>
        <v>-2.0736745653948674E-8</v>
      </c>
    </row>
    <row r="301" spans="11:20" x14ac:dyDescent="0.2">
      <c r="K301" s="185" t="s">
        <v>134</v>
      </c>
      <c r="L301" s="163">
        <f>_xll.qlCalendarAdvance("TARGET",L300,K301,"mf")</f>
        <v>43241</v>
      </c>
      <c r="M301" s="175">
        <v>1.0031314654149377</v>
      </c>
      <c r="N301" s="175">
        <f>_xll.xlShmInterpDisc($E$4,L301)</f>
        <v>1.0031314654149377</v>
      </c>
      <c r="O301" s="175">
        <f>_xll.xlShmInterpDisc($B$4,L301)</f>
        <v>1.0031314654149377</v>
      </c>
      <c r="P301" s="175">
        <v>1.0031314654149412</v>
      </c>
      <c r="Q301" s="175">
        <f>_xll.xlShmInterpDisc($H$4,L301)</f>
        <v>1.0031314654149412</v>
      </c>
      <c r="R301" s="188">
        <f t="shared" si="12"/>
        <v>0</v>
      </c>
      <c r="S301" s="170">
        <f t="shared" si="13"/>
        <v>0</v>
      </c>
      <c r="T301" s="174">
        <f t="shared" si="14"/>
        <v>0</v>
      </c>
    </row>
    <row r="302" spans="11:20" x14ac:dyDescent="0.2">
      <c r="K302" s="185" t="s">
        <v>134</v>
      </c>
      <c r="L302" s="163">
        <f>_xll.qlCalendarAdvance("TARGET",L301,K302,"mf")</f>
        <v>43242</v>
      </c>
      <c r="M302" s="175">
        <v>1.0031362078532813</v>
      </c>
      <c r="N302" s="175">
        <f>_xll.xlShmInterpDisc($E$4,L302)</f>
        <v>1.0031362078525821</v>
      </c>
      <c r="O302" s="175">
        <f>_xll.xlShmInterpDisc($B$4,L302)</f>
        <v>1.0031362078525821</v>
      </c>
      <c r="P302" s="175">
        <v>1.0031362078532788</v>
      </c>
      <c r="Q302" s="175">
        <f>_xll.xlShmInterpDisc($H$4,L302)</f>
        <v>1.0031362078525796</v>
      </c>
      <c r="R302" s="188">
        <f t="shared" si="12"/>
        <v>6.9921846090892359E-9</v>
      </c>
      <c r="S302" s="170">
        <f t="shared" si="13"/>
        <v>6.9921846090892359E-9</v>
      </c>
      <c r="T302" s="174">
        <f t="shared" si="14"/>
        <v>6.9921846090892359E-9</v>
      </c>
    </row>
    <row r="303" spans="11:20" x14ac:dyDescent="0.2">
      <c r="K303" s="185" t="s">
        <v>134</v>
      </c>
      <c r="L303" s="163">
        <f>_xll.qlCalendarAdvance("TARGET",L302,K303,"mf")</f>
        <v>43243</v>
      </c>
      <c r="M303" s="175">
        <v>1.0031409357895926</v>
      </c>
      <c r="N303" s="175">
        <f>_xll.xlShmInterpDisc($E$4,L303)</f>
        <v>1.0031409357881977</v>
      </c>
      <c r="O303" s="175">
        <f>_xll.xlShmInterpDisc($B$4,L303)</f>
        <v>1.0031409357881977</v>
      </c>
      <c r="P303" s="175">
        <v>1.0031409357895849</v>
      </c>
      <c r="Q303" s="175">
        <f>_xll.xlShmInterpDisc($H$4,L303)</f>
        <v>1.0031409357881897</v>
      </c>
      <c r="R303" s="188">
        <f t="shared" si="12"/>
        <v>1.3948842081390467E-8</v>
      </c>
      <c r="S303" s="170">
        <f t="shared" si="13"/>
        <v>1.3948842081390467E-8</v>
      </c>
      <c r="T303" s="174">
        <f t="shared" si="14"/>
        <v>1.3951062527439717E-8</v>
      </c>
    </row>
    <row r="304" spans="11:20" x14ac:dyDescent="0.2">
      <c r="K304" s="185" t="s">
        <v>134</v>
      </c>
      <c r="L304" s="163">
        <f>_xll.qlCalendarAdvance("TARGET",L303,K304,"mf")</f>
        <v>43244</v>
      </c>
      <c r="M304" s="175">
        <v>1.0031456491877664</v>
      </c>
      <c r="N304" s="175">
        <f>_xll.xlShmInterpDisc($E$4,L304)</f>
        <v>1.0031456491856767</v>
      </c>
      <c r="O304" s="175">
        <f>_xll.xlShmInterpDisc($B$4,L304)</f>
        <v>1.0031456491856767</v>
      </c>
      <c r="P304" s="175">
        <v>1.0031456491877533</v>
      </c>
      <c r="Q304" s="175">
        <f>_xll.xlShmInterpDisc($H$4,L304)</f>
        <v>1.0031456491856636</v>
      </c>
      <c r="R304" s="188">
        <f t="shared" si="12"/>
        <v>2.0896617769494696E-8</v>
      </c>
      <c r="S304" s="170">
        <f t="shared" si="13"/>
        <v>2.0896617769494696E-8</v>
      </c>
      <c r="T304" s="174">
        <f t="shared" si="14"/>
        <v>2.0896617769494696E-8</v>
      </c>
    </row>
    <row r="305" spans="11:20" x14ac:dyDescent="0.2">
      <c r="K305" s="185" t="s">
        <v>134</v>
      </c>
      <c r="L305" s="163">
        <f>_xll.qlCalendarAdvance("TARGET",L304,K305,"mf")</f>
        <v>43245</v>
      </c>
      <c r="M305" s="175">
        <v>1.0031503480115151</v>
      </c>
      <c r="N305" s="175">
        <f>_xll.xlShmInterpDisc($E$4,L305)</f>
        <v>1.0031503480087305</v>
      </c>
      <c r="O305" s="175">
        <f>_xll.xlShmInterpDisc($B$4,L305)</f>
        <v>1.0031503480087305</v>
      </c>
      <c r="P305" s="175">
        <v>1.0031503480114974</v>
      </c>
      <c r="Q305" s="175">
        <f>_xll.xlShmInterpDisc($H$4,L305)</f>
        <v>1.0031503480087125</v>
      </c>
      <c r="R305" s="188">
        <f t="shared" si="12"/>
        <v>2.7846613903648176E-8</v>
      </c>
      <c r="S305" s="170">
        <f t="shared" si="13"/>
        <v>2.7846613903648176E-8</v>
      </c>
      <c r="T305" s="174">
        <f t="shared" si="14"/>
        <v>2.7848834349697427E-8</v>
      </c>
    </row>
    <row r="306" spans="11:20" x14ac:dyDescent="0.2">
      <c r="K306" s="185" t="s">
        <v>134</v>
      </c>
      <c r="L306" s="163">
        <f>_xll.qlCalendarAdvance("TARGET",L305,K306,"mf")</f>
        <v>43248</v>
      </c>
      <c r="M306" s="175">
        <v>1.0031643566706192</v>
      </c>
      <c r="N306" s="175">
        <f>_xll.xlShmInterpDisc($E$4,L306)</f>
        <v>1.003164356665752</v>
      </c>
      <c r="O306" s="175">
        <f>_xll.xlShmInterpDisc($B$4,L306)</f>
        <v>1.003164356665752</v>
      </c>
      <c r="P306" s="175">
        <v>1.0031643566705892</v>
      </c>
      <c r="Q306" s="175">
        <f>_xll.xlShmInterpDisc($H$4,L306)</f>
        <v>1.0031643566657218</v>
      </c>
      <c r="R306" s="188">
        <f t="shared" si="12"/>
        <v>4.8672177399566863E-8</v>
      </c>
      <c r="S306" s="170">
        <f t="shared" si="13"/>
        <v>4.8672177399566863E-8</v>
      </c>
      <c r="T306" s="174">
        <f t="shared" si="14"/>
        <v>4.8674397845616113E-8</v>
      </c>
    </row>
    <row r="307" spans="11:20" x14ac:dyDescent="0.2">
      <c r="K307" s="185" t="s">
        <v>134</v>
      </c>
      <c r="L307" s="163">
        <f>_xll.qlCalendarAdvance("TARGET",L306,K307,"mf")</f>
        <v>43249</v>
      </c>
      <c r="M307" s="175">
        <v>1.0031689968301685</v>
      </c>
      <c r="N307" s="175">
        <f>_xll.xlShmInterpDisc($E$4,L307)</f>
        <v>1.0031689968246142</v>
      </c>
      <c r="O307" s="175">
        <f>_xll.xlShmInterpDisc($B$4,L307)</f>
        <v>1.0031689968246142</v>
      </c>
      <c r="P307" s="175">
        <v>1.0031689968301349</v>
      </c>
      <c r="Q307" s="175">
        <f>_xll.xlShmInterpDisc($H$4,L307)</f>
        <v>1.0031689968245807</v>
      </c>
      <c r="R307" s="188">
        <f t="shared" si="12"/>
        <v>5.5542237475947331E-8</v>
      </c>
      <c r="S307" s="170">
        <f t="shared" si="13"/>
        <v>5.5542237475947331E-8</v>
      </c>
      <c r="T307" s="174">
        <f t="shared" si="14"/>
        <v>5.5542237475947331E-8</v>
      </c>
    </row>
    <row r="308" spans="11:20" x14ac:dyDescent="0.2">
      <c r="K308" s="185" t="s">
        <v>134</v>
      </c>
      <c r="L308" s="163">
        <f>_xll.qlCalendarAdvance("TARGET",L307,K308,"mf")</f>
        <v>43250</v>
      </c>
      <c r="M308" s="175">
        <v>1.003173622231136</v>
      </c>
      <c r="N308" s="175">
        <f>_xll.xlShmInterpDisc($E$4,L308)</f>
        <v>1.0031736222249044</v>
      </c>
      <c r="O308" s="175">
        <f>_xll.xlShmInterpDisc($B$4,L308)</f>
        <v>1.0031736222249044</v>
      </c>
      <c r="P308" s="175">
        <v>1.0031736222310996</v>
      </c>
      <c r="Q308" s="175">
        <f>_xll.xlShmInterpDisc($H$4,L308)</f>
        <v>1.0031736222248677</v>
      </c>
      <c r="R308" s="188">
        <f t="shared" si="12"/>
        <v>6.2316818372210037E-8</v>
      </c>
      <c r="S308" s="170">
        <f t="shared" si="13"/>
        <v>6.2316818372210037E-8</v>
      </c>
      <c r="T308" s="174">
        <f t="shared" si="14"/>
        <v>6.2319038818259287E-8</v>
      </c>
    </row>
    <row r="309" spans="11:20" x14ac:dyDescent="0.2">
      <c r="K309" s="185" t="s">
        <v>134</v>
      </c>
      <c r="L309" s="163">
        <f>_xll.qlCalendarAdvance("TARGET",L308,K309,"mf")</f>
        <v>43251</v>
      </c>
      <c r="M309" s="175">
        <v>1.003178232836146</v>
      </c>
      <c r="N309" s="175">
        <f>_xll.xlShmInterpDisc($E$4,L309)</f>
        <v>1.0031782328292513</v>
      </c>
      <c r="O309" s="175">
        <f>_xll.xlShmInterpDisc($B$4,L309)</f>
        <v>1.0031782328292513</v>
      </c>
      <c r="P309" s="175">
        <v>1.0031782328361067</v>
      </c>
      <c r="Q309" s="175">
        <f>_xll.xlShmInterpDisc($H$4,L309)</f>
        <v>1.003178232829212</v>
      </c>
      <c r="R309" s="188">
        <f t="shared" si="12"/>
        <v>6.8947070275271471E-8</v>
      </c>
      <c r="S309" s="170">
        <f t="shared" si="13"/>
        <v>6.8947070275271471E-8</v>
      </c>
      <c r="T309" s="174">
        <f t="shared" si="14"/>
        <v>6.8947070275271471E-8</v>
      </c>
    </row>
    <row r="310" spans="11:20" x14ac:dyDescent="0.2">
      <c r="K310" s="185" t="s">
        <v>134</v>
      </c>
      <c r="L310" s="163">
        <f>_xll.qlCalendarAdvance("TARGET",L309,K310,"mf")</f>
        <v>43252</v>
      </c>
      <c r="M310" s="175">
        <v>1.0031828286076419</v>
      </c>
      <c r="N310" s="175">
        <f>_xll.xlShmInterpDisc($E$4,L310)</f>
        <v>1.0031828286001048</v>
      </c>
      <c r="O310" s="175">
        <f>_xll.xlShmInterpDisc($B$4,L310)</f>
        <v>1.0031828286001048</v>
      </c>
      <c r="P310" s="175">
        <v>1.0031828286076001</v>
      </c>
      <c r="Q310" s="175">
        <f>_xll.xlShmInterpDisc($H$4,L310)</f>
        <v>1.0031828286000628</v>
      </c>
      <c r="R310" s="188">
        <f t="shared" si="12"/>
        <v>7.5370820695752627E-8</v>
      </c>
      <c r="S310" s="170">
        <f t="shared" si="13"/>
        <v>7.5370820695752627E-8</v>
      </c>
      <c r="T310" s="174">
        <f t="shared" si="14"/>
        <v>7.5373041141801878E-8</v>
      </c>
    </row>
    <row r="311" spans="11:20" x14ac:dyDescent="0.2">
      <c r="K311" s="185" t="s">
        <v>134</v>
      </c>
      <c r="L311" s="163">
        <f>_xll.qlCalendarAdvance("TARGET",L310,K311,"mf")</f>
        <v>43255</v>
      </c>
      <c r="M311" s="175">
        <v>1.0031965265427523</v>
      </c>
      <c r="N311" s="175">
        <f>_xll.xlShmInterpDisc($E$4,L311)</f>
        <v>1.0031965265334886</v>
      </c>
      <c r="O311" s="175">
        <f>_xll.xlShmInterpDisc($B$4,L311)</f>
        <v>1.0031965265334886</v>
      </c>
      <c r="P311" s="175">
        <v>1.0031965265427045</v>
      </c>
      <c r="Q311" s="175">
        <f>_xll.xlShmInterpDisc($H$4,L311)</f>
        <v>1.0031965265334408</v>
      </c>
      <c r="R311" s="188">
        <f t="shared" si="12"/>
        <v>9.2637009174723062E-8</v>
      </c>
      <c r="S311" s="170">
        <f t="shared" si="13"/>
        <v>9.2637009174723062E-8</v>
      </c>
      <c r="T311" s="174">
        <f t="shared" si="14"/>
        <v>9.2637009174723062E-8</v>
      </c>
    </row>
    <row r="312" spans="11:20" x14ac:dyDescent="0.2">
      <c r="K312" s="185" t="s">
        <v>134</v>
      </c>
      <c r="L312" s="163">
        <f>_xll.qlCalendarAdvance("TARGET",L311,K312,"mf")</f>
        <v>43256</v>
      </c>
      <c r="M312" s="175">
        <v>1.0032010626009931</v>
      </c>
      <c r="N312" s="175">
        <f>_xll.xlShmInterpDisc($E$4,L312)</f>
        <v>1.0032010625912517</v>
      </c>
      <c r="O312" s="175">
        <f>_xll.xlShmInterpDisc($B$4,L312)</f>
        <v>1.0032010625912517</v>
      </c>
      <c r="P312" s="175">
        <v>1.0032010626009438</v>
      </c>
      <c r="Q312" s="175">
        <f>_xll.xlShmInterpDisc($H$4,L312)</f>
        <v>1.0032010625912022</v>
      </c>
      <c r="R312" s="188">
        <f t="shared" si="12"/>
        <v>9.7413188626660485E-8</v>
      </c>
      <c r="S312" s="170">
        <f t="shared" si="13"/>
        <v>9.7413188626660485E-8</v>
      </c>
      <c r="T312" s="174">
        <f t="shared" si="14"/>
        <v>9.7415409072709735E-8</v>
      </c>
    </row>
    <row r="313" spans="11:20" x14ac:dyDescent="0.2">
      <c r="K313" s="185" t="s">
        <v>134</v>
      </c>
      <c r="L313" s="163">
        <f>_xll.qlCalendarAdvance("TARGET",L312,K313,"mf")</f>
        <v>43257</v>
      </c>
      <c r="M313" s="175">
        <v>1.0032055836352136</v>
      </c>
      <c r="N313" s="175">
        <f>_xll.xlShmInterpDisc($E$4,L313)</f>
        <v>1.0032055836250615</v>
      </c>
      <c r="O313" s="175">
        <f>_xll.xlShmInterpDisc($B$4,L313)</f>
        <v>1.0032055836250615</v>
      </c>
      <c r="P313" s="175">
        <v>1.003205583635163</v>
      </c>
      <c r="Q313" s="175">
        <f>_xll.xlShmInterpDisc($H$4,L313)</f>
        <v>1.0032055836250109</v>
      </c>
      <c r="R313" s="188">
        <f t="shared" si="12"/>
        <v>1.0152101381777356E-7</v>
      </c>
      <c r="S313" s="170">
        <f t="shared" si="13"/>
        <v>1.0152101381777356E-7</v>
      </c>
      <c r="T313" s="174">
        <f t="shared" si="14"/>
        <v>1.0152101381777356E-7</v>
      </c>
    </row>
    <row r="314" spans="11:20" x14ac:dyDescent="0.2">
      <c r="K314" s="185" t="s">
        <v>134</v>
      </c>
      <c r="L314" s="163">
        <f>_xll.qlCalendarAdvance("TARGET",L313,K314,"mf")</f>
        <v>43258</v>
      </c>
      <c r="M314" s="175">
        <v>1.0032100896067684</v>
      </c>
      <c r="N314" s="175">
        <f>_xll.xlShmInterpDisc($E$4,L314)</f>
        <v>1.0032100895962852</v>
      </c>
      <c r="O314" s="175">
        <f>_xll.xlShmInterpDisc($B$4,L314)</f>
        <v>1.0032100895962852</v>
      </c>
      <c r="P314" s="175">
        <v>1.0032100896067169</v>
      </c>
      <c r="Q314" s="175">
        <f>_xll.xlShmInterpDisc($H$4,L314)</f>
        <v>1.0032100895962335</v>
      </c>
      <c r="R314" s="188">
        <f t="shared" si="12"/>
        <v>1.0483169887720578E-7</v>
      </c>
      <c r="S314" s="170">
        <f t="shared" si="13"/>
        <v>1.0483169887720578E-7</v>
      </c>
      <c r="T314" s="174">
        <f t="shared" si="14"/>
        <v>1.0483391932325503E-7</v>
      </c>
    </row>
    <row r="315" spans="11:20" x14ac:dyDescent="0.2">
      <c r="K315" s="185" t="s">
        <v>134</v>
      </c>
      <c r="L315" s="163">
        <f>_xll.qlCalendarAdvance("TARGET",L314,K315,"mf")</f>
        <v>43259</v>
      </c>
      <c r="M315" s="175">
        <v>1.0032145804768313</v>
      </c>
      <c r="N315" s="175">
        <f>_xll.xlShmInterpDisc($E$4,L315)</f>
        <v>1.0032145804661097</v>
      </c>
      <c r="O315" s="175">
        <f>_xll.xlShmInterpDisc($B$4,L315)</f>
        <v>1.0032145804661097</v>
      </c>
      <c r="P315" s="175">
        <v>1.0032145804767787</v>
      </c>
      <c r="Q315" s="175">
        <f>_xll.xlShmInterpDisc($H$4,L315)</f>
        <v>1.003214580466057</v>
      </c>
      <c r="R315" s="188">
        <f t="shared" si="12"/>
        <v>1.0721645793410062E-7</v>
      </c>
      <c r="S315" s="170">
        <f t="shared" si="13"/>
        <v>1.0721645793410062E-7</v>
      </c>
      <c r="T315" s="174">
        <f t="shared" si="14"/>
        <v>1.0721645793410062E-7</v>
      </c>
    </row>
    <row r="316" spans="11:20" x14ac:dyDescent="0.2">
      <c r="K316" s="185" t="s">
        <v>134</v>
      </c>
      <c r="L316" s="163">
        <f>_xll.qlCalendarAdvance("TARGET",L315,K316,"mf")</f>
        <v>43262</v>
      </c>
      <c r="M316" s="175">
        <v>1.0032279620870785</v>
      </c>
      <c r="N316" s="175">
        <f>_xll.xlShmInterpDisc($E$4,L316)</f>
        <v>1.0032279620763493</v>
      </c>
      <c r="O316" s="175">
        <f>_xll.xlShmInterpDisc($B$4,L316)</f>
        <v>1.0032279620763493</v>
      </c>
      <c r="P316" s="175">
        <v>1.0032279620870244</v>
      </c>
      <c r="Q316" s="175">
        <f>_xll.xlShmInterpDisc($H$4,L316)</f>
        <v>1.0032279620762954</v>
      </c>
      <c r="R316" s="188">
        <f t="shared" si="12"/>
        <v>1.0729195309977513E-7</v>
      </c>
      <c r="S316" s="170">
        <f t="shared" si="13"/>
        <v>1.0729195309977513E-7</v>
      </c>
      <c r="T316" s="174">
        <f t="shared" si="14"/>
        <v>1.0728973265372588E-7</v>
      </c>
    </row>
    <row r="317" spans="11:20" x14ac:dyDescent="0.2">
      <c r="K317" s="185" t="s">
        <v>134</v>
      </c>
      <c r="L317" s="163">
        <f>_xll.qlCalendarAdvance("TARGET",L316,K317,"mf")</f>
        <v>43263</v>
      </c>
      <c r="M317" s="175">
        <v>1.0032323921592776</v>
      </c>
      <c r="N317" s="175">
        <f>_xll.xlShmInterpDisc($E$4,L317)</f>
        <v>1.0032323921488375</v>
      </c>
      <c r="O317" s="175">
        <f>_xll.xlShmInterpDisc($B$4,L317)</f>
        <v>1.0032323921488375</v>
      </c>
      <c r="P317" s="175">
        <v>1.0032323921592232</v>
      </c>
      <c r="Q317" s="175">
        <f>_xll.xlShmInterpDisc($H$4,L317)</f>
        <v>1.0032323921487831</v>
      </c>
      <c r="R317" s="188">
        <f t="shared" si="12"/>
        <v>1.0440093234365122E-7</v>
      </c>
      <c r="S317" s="170">
        <f t="shared" si="13"/>
        <v>1.0440093234365122E-7</v>
      </c>
      <c r="T317" s="174">
        <f t="shared" si="14"/>
        <v>1.0440093234365122E-7</v>
      </c>
    </row>
    <row r="318" spans="11:20" x14ac:dyDescent="0.2">
      <c r="K318" s="185" t="s">
        <v>134</v>
      </c>
      <c r="L318" s="163">
        <f>_xll.qlCalendarAdvance("TARGET",L317,K318,"mf")</f>
        <v>43264</v>
      </c>
      <c r="M318" s="175">
        <v>1.0032368069331301</v>
      </c>
      <c r="N318" s="175">
        <f>_xll.xlShmInterpDisc($E$4,L318)</f>
        <v>1.003236806923155</v>
      </c>
      <c r="O318" s="175">
        <f>_xll.xlShmInterpDisc($B$4,L318)</f>
        <v>1.003236806923155</v>
      </c>
      <c r="P318" s="175">
        <v>1.0032368069330757</v>
      </c>
      <c r="Q318" s="175">
        <f>_xll.xlShmInterpDisc($H$4,L318)</f>
        <v>1.0032368069231006</v>
      </c>
      <c r="R318" s="188">
        <f t="shared" si="12"/>
        <v>9.9751318316521065E-8</v>
      </c>
      <c r="S318" s="170">
        <f t="shared" si="13"/>
        <v>9.9751318316521065E-8</v>
      </c>
      <c r="T318" s="174">
        <f t="shared" si="14"/>
        <v>9.9751318316521065E-8</v>
      </c>
    </row>
    <row r="319" spans="11:20" x14ac:dyDescent="0.2">
      <c r="K319" s="185" t="s">
        <v>134</v>
      </c>
      <c r="L319" s="163">
        <f>_xll.qlCalendarAdvance("TARGET",L318,K319,"mf")</f>
        <v>43265</v>
      </c>
      <c r="M319" s="175">
        <v>1.0032412063687211</v>
      </c>
      <c r="N319" s="175">
        <f>_xll.xlShmInterpDisc($E$4,L319)</f>
        <v>1.0032412063594065</v>
      </c>
      <c r="O319" s="175">
        <f>_xll.xlShmInterpDisc($B$4,L319)</f>
        <v>1.0032412063594065</v>
      </c>
      <c r="P319" s="175">
        <v>1.0032412063686666</v>
      </c>
      <c r="Q319" s="175">
        <f>_xll.xlShmInterpDisc($H$4,L319)</f>
        <v>1.0032412063593523</v>
      </c>
      <c r="R319" s="188">
        <f t="shared" si="12"/>
        <v>9.3145491320001383E-8</v>
      </c>
      <c r="S319" s="170">
        <f t="shared" si="13"/>
        <v>9.3145491320001383E-8</v>
      </c>
      <c r="T319" s="174">
        <f t="shared" si="14"/>
        <v>9.3143270873952133E-8</v>
      </c>
    </row>
    <row r="320" spans="11:20" x14ac:dyDescent="0.2">
      <c r="K320" s="185" t="s">
        <v>134</v>
      </c>
      <c r="L320" s="163">
        <f>_xll.qlCalendarAdvance("TARGET",L319,K320,"mf")</f>
        <v>43266</v>
      </c>
      <c r="M320" s="175">
        <v>1.0032455904259543</v>
      </c>
      <c r="N320" s="175">
        <f>_xll.xlShmInterpDisc($E$4,L320)</f>
        <v>1.0032455904175168</v>
      </c>
      <c r="O320" s="175">
        <f>_xll.xlShmInterpDisc($B$4,L320)</f>
        <v>1.0032455904175168</v>
      </c>
      <c r="P320" s="175">
        <v>1.0032455904259001</v>
      </c>
      <c r="Q320" s="175">
        <f>_xll.xlShmInterpDisc($H$4,L320)</f>
        <v>1.0032455904174626</v>
      </c>
      <c r="R320" s="188">
        <f t="shared" si="12"/>
        <v>8.4374729425462647E-8</v>
      </c>
      <c r="S320" s="170">
        <f t="shared" si="13"/>
        <v>8.4374729425462647E-8</v>
      </c>
      <c r="T320" s="174">
        <f t="shared" si="14"/>
        <v>8.4374729425462647E-8</v>
      </c>
    </row>
    <row r="321" spans="11:20" x14ac:dyDescent="0.2">
      <c r="K321" s="185" t="s">
        <v>134</v>
      </c>
      <c r="L321" s="163">
        <f>_xll.qlCalendarAdvance("TARGET",L320,K321,"mf")</f>
        <v>43269</v>
      </c>
      <c r="M321" s="175">
        <v>1.0032586499238216</v>
      </c>
      <c r="N321" s="175">
        <f>_xll.xlShmInterpDisc($E$4,L321)</f>
        <v>1.0032586499195397</v>
      </c>
      <c r="O321" s="175">
        <f>_xll.xlShmInterpDisc($B$4,L321)</f>
        <v>1.0032586499195397</v>
      </c>
      <c r="P321" s="175">
        <v>1.0032586499237683</v>
      </c>
      <c r="Q321" s="175">
        <f>_xll.xlShmInterpDisc($H$4,L321)</f>
        <v>1.0032586499194864</v>
      </c>
      <c r="R321" s="188">
        <f t="shared" si="12"/>
        <v>4.2819081613743037E-8</v>
      </c>
      <c r="S321" s="170">
        <f t="shared" si="13"/>
        <v>4.2819081613743037E-8</v>
      </c>
      <c r="T321" s="174">
        <f t="shared" si="14"/>
        <v>4.2819081613743037E-8</v>
      </c>
    </row>
    <row r="322" spans="11:20" x14ac:dyDescent="0.2">
      <c r="K322" s="185" t="s">
        <v>134</v>
      </c>
      <c r="L322" s="163">
        <f>_xll.qlCalendarAdvance("TARGET",L321,K322,"mf")</f>
        <v>43270</v>
      </c>
      <c r="M322" s="175">
        <v>1.0032629720630319</v>
      </c>
      <c r="N322" s="175">
        <f>_xll.xlShmInterpDisc($E$4,L322)</f>
        <v>1.0032629720607227</v>
      </c>
      <c r="O322" s="175">
        <f>_xll.xlShmInterpDisc($B$4,L322)</f>
        <v>1.0032629720607227</v>
      </c>
      <c r="P322" s="175">
        <v>1.0032629720629791</v>
      </c>
      <c r="Q322" s="175">
        <f>_xll.xlShmInterpDisc($H$4,L322)</f>
        <v>1.0032629720606698</v>
      </c>
      <c r="R322" s="188">
        <f t="shared" si="12"/>
        <v>2.3092638912203256E-8</v>
      </c>
      <c r="S322" s="170">
        <f t="shared" si="13"/>
        <v>2.3092638912203256E-8</v>
      </c>
      <c r="T322" s="174">
        <f t="shared" si="14"/>
        <v>2.3092638912203256E-8</v>
      </c>
    </row>
    <row r="323" spans="11:20" x14ac:dyDescent="0.2">
      <c r="K323" s="185" t="s">
        <v>134</v>
      </c>
      <c r="L323" s="163">
        <f>_xll.qlCalendarAdvance("TARGET",L322,K323,"mf")</f>
        <v>43271</v>
      </c>
      <c r="M323" s="175">
        <v>1.003267278620682</v>
      </c>
      <c r="N323" s="175">
        <f>_xll.xlShmInterpDisc($E$4,L323)</f>
        <v>1.003267278620682</v>
      </c>
      <c r="O323" s="175">
        <f>_xll.xlShmInterpDisc($B$4,L323)</f>
        <v>1.003267278620682</v>
      </c>
      <c r="P323" s="175">
        <v>1.0032672786206296</v>
      </c>
      <c r="Q323" s="175">
        <f>_xll.xlShmInterpDisc($H$4,L323)</f>
        <v>1.0032672786206296</v>
      </c>
      <c r="R323" s="188">
        <f t="shared" si="12"/>
        <v>0</v>
      </c>
      <c r="S323" s="170">
        <f t="shared" si="13"/>
        <v>0</v>
      </c>
      <c r="T323" s="174">
        <f t="shared" si="14"/>
        <v>0</v>
      </c>
    </row>
    <row r="324" spans="11:20" x14ac:dyDescent="0.2">
      <c r="K324" s="185" t="s">
        <v>134</v>
      </c>
      <c r="L324" s="163">
        <f>_xll.qlCalendarAdvance("TARGET",L323,K324,"mf")</f>
        <v>43272</v>
      </c>
      <c r="M324" s="175">
        <v>1.0032715695621182</v>
      </c>
      <c r="N324" s="175">
        <f>_xll.xlShmInterpDisc($E$4,L324)</f>
        <v>1.0032715695647818</v>
      </c>
      <c r="O324" s="175">
        <f>_xll.xlShmInterpDisc($B$4,L324)</f>
        <v>1.0032715695647818</v>
      </c>
      <c r="P324" s="175">
        <v>1.0032715695620662</v>
      </c>
      <c r="Q324" s="175">
        <f>_xll.xlShmInterpDisc($H$4,L324)</f>
        <v>1.0032715695647298</v>
      </c>
      <c r="R324" s="188">
        <f t="shared" si="12"/>
        <v>-2.6636470806806756E-8</v>
      </c>
      <c r="S324" s="170">
        <f t="shared" si="13"/>
        <v>-2.6636470806806756E-8</v>
      </c>
      <c r="T324" s="174">
        <f t="shared" si="14"/>
        <v>-2.6636470806806756E-8</v>
      </c>
    </row>
    <row r="325" spans="11:20" x14ac:dyDescent="0.2">
      <c r="K325" s="185" t="s">
        <v>134</v>
      </c>
      <c r="L325" s="163">
        <f>_xll.qlCalendarAdvance("TARGET",L324,K325,"mf")</f>
        <v>43273</v>
      </c>
      <c r="M325" s="175">
        <v>1.003275844878744</v>
      </c>
      <c r="N325" s="175">
        <f>_xll.xlShmInterpDisc($E$4,L325)</f>
        <v>1.0032758448844086</v>
      </c>
      <c r="O325" s="175">
        <f>_xll.xlShmInterpDisc($B$4,L325)</f>
        <v>1.0032758448844086</v>
      </c>
      <c r="P325" s="175">
        <v>1.0032758448786923</v>
      </c>
      <c r="Q325" s="175">
        <f>_xll.xlShmInterpDisc($H$4,L325)</f>
        <v>1.0032758448843571</v>
      </c>
      <c r="R325" s="188">
        <f t="shared" si="12"/>
        <v>-5.6645799162424737E-8</v>
      </c>
      <c r="S325" s="170">
        <f t="shared" si="13"/>
        <v>-5.6645799162424737E-8</v>
      </c>
      <c r="T325" s="174">
        <f t="shared" si="14"/>
        <v>-5.6648019608473987E-8</v>
      </c>
    </row>
    <row r="326" spans="11:20" x14ac:dyDescent="0.2">
      <c r="K326" s="185" t="s">
        <v>134</v>
      </c>
      <c r="L326" s="163">
        <f>_xll.qlCalendarAdvance("TARGET",L325,K326,"mf")</f>
        <v>43276</v>
      </c>
      <c r="M326" s="175">
        <v>1.0032885770612436</v>
      </c>
      <c r="N326" s="175">
        <f>_xll.xlShmInterpDisc($E$4,L326)</f>
        <v>1.0032885770776763</v>
      </c>
      <c r="O326" s="175">
        <f>_xll.xlShmInterpDisc($B$4,L326)</f>
        <v>1.0032885770776763</v>
      </c>
      <c r="P326" s="175">
        <v>1.0032885770611937</v>
      </c>
      <c r="Q326" s="175">
        <f>_xll.xlShmInterpDisc($H$4,L326)</f>
        <v>1.0032885770776263</v>
      </c>
      <c r="R326" s="188">
        <f t="shared" ref="R326:R389" si="15">(M326-N326)*10000</f>
        <v>-1.6432633032081867E-7</v>
      </c>
      <c r="S326" s="170">
        <f t="shared" ref="S326:S389" si="16">(M326-O326)*10000</f>
        <v>-1.6432633032081867E-7</v>
      </c>
      <c r="T326" s="174">
        <f t="shared" ref="T326:T389" si="17">(P326-Q326)*10000</f>
        <v>-1.6432633032081867E-7</v>
      </c>
    </row>
    <row r="327" spans="11:20" x14ac:dyDescent="0.2">
      <c r="K327" s="185" t="s">
        <v>134</v>
      </c>
      <c r="L327" s="163">
        <f>_xll.qlCalendarAdvance("TARGET",L326,K327,"mf")</f>
        <v>43277</v>
      </c>
      <c r="M327" s="175">
        <v>1.0032927898609201</v>
      </c>
      <c r="N327" s="175">
        <f>_xll.xlShmInterpDisc($E$4,L327)</f>
        <v>1.0032927898814481</v>
      </c>
      <c r="O327" s="175">
        <f>_xll.xlShmInterpDisc($B$4,L327)</f>
        <v>1.0032927898814481</v>
      </c>
      <c r="P327" s="175">
        <v>1.0032927898608706</v>
      </c>
      <c r="Q327" s="175">
        <f>_xll.xlShmInterpDisc($H$4,L327)</f>
        <v>1.0032927898813986</v>
      </c>
      <c r="R327" s="188">
        <f t="shared" si="15"/>
        <v>-2.0528023725319144E-7</v>
      </c>
      <c r="S327" s="170">
        <f t="shared" si="16"/>
        <v>-2.0528023725319144E-7</v>
      </c>
      <c r="T327" s="174">
        <f t="shared" si="17"/>
        <v>-2.0528023725319144E-7</v>
      </c>
    </row>
    <row r="328" spans="11:20" x14ac:dyDescent="0.2">
      <c r="K328" s="185" t="s">
        <v>134</v>
      </c>
      <c r="L328" s="163">
        <f>_xll.qlCalendarAdvance("TARGET",L327,K328,"mf")</f>
        <v>43278</v>
      </c>
      <c r="M328" s="175">
        <v>1.0032969870277397</v>
      </c>
      <c r="N328" s="175">
        <f>_xll.xlShmInterpDisc($E$4,L328)</f>
        <v>1.0032969870525761</v>
      </c>
      <c r="O328" s="175">
        <f>_xll.xlShmInterpDisc($B$4,L328)</f>
        <v>1.0032969870525761</v>
      </c>
      <c r="P328" s="175">
        <v>1.0032969870276907</v>
      </c>
      <c r="Q328" s="175">
        <f>_xll.xlShmInterpDisc($H$4,L328)</f>
        <v>1.0032969870525272</v>
      </c>
      <c r="R328" s="188">
        <f t="shared" si="15"/>
        <v>-2.4836355194679527E-7</v>
      </c>
      <c r="S328" s="170">
        <f t="shared" si="16"/>
        <v>-2.4836355194679527E-7</v>
      </c>
      <c r="T328" s="174">
        <f t="shared" si="17"/>
        <v>-2.4836577239284452E-7</v>
      </c>
    </row>
    <row r="329" spans="11:20" x14ac:dyDescent="0.2">
      <c r="K329" s="185" t="s">
        <v>134</v>
      </c>
      <c r="L329" s="163">
        <f>_xll.qlCalendarAdvance("TARGET",L328,K329,"mf")</f>
        <v>43279</v>
      </c>
      <c r="M329" s="175">
        <v>1.0033011685605782</v>
      </c>
      <c r="N329" s="175">
        <f>_xll.xlShmInterpDisc($E$4,L329)</f>
        <v>1.0033011685899129</v>
      </c>
      <c r="O329" s="175">
        <f>_xll.xlShmInterpDisc($B$4,L329)</f>
        <v>1.0033011685899129</v>
      </c>
      <c r="P329" s="175">
        <v>1.0033011685605295</v>
      </c>
      <c r="Q329" s="175">
        <f>_xll.xlShmInterpDisc($H$4,L329)</f>
        <v>1.0033011685898645</v>
      </c>
      <c r="R329" s="188">
        <f t="shared" si="15"/>
        <v>-2.9334756845855736E-7</v>
      </c>
      <c r="S329" s="170">
        <f t="shared" si="16"/>
        <v>-2.9334756845855736E-7</v>
      </c>
      <c r="T329" s="174">
        <f t="shared" si="17"/>
        <v>-2.9334978890460661E-7</v>
      </c>
    </row>
    <row r="330" spans="11:20" x14ac:dyDescent="0.2">
      <c r="K330" s="185" t="s">
        <v>134</v>
      </c>
      <c r="L330" s="163">
        <f>_xll.qlCalendarAdvance("TARGET",L329,K330,"mf")</f>
        <v>43280</v>
      </c>
      <c r="M330" s="175">
        <v>1.0033053344584724</v>
      </c>
      <c r="N330" s="175">
        <f>_xll.xlShmInterpDisc($E$4,L330)</f>
        <v>1.0033053344924729</v>
      </c>
      <c r="O330" s="175">
        <f>_xll.xlShmInterpDisc($B$4,L330)</f>
        <v>1.0033053344924729</v>
      </c>
      <c r="P330" s="175">
        <v>1.0033053344584244</v>
      </c>
      <c r="Q330" s="175">
        <f>_xll.xlShmInterpDisc($H$4,L330)</f>
        <v>1.0033053344924252</v>
      </c>
      <c r="R330" s="188">
        <f t="shared" si="15"/>
        <v>-3.4000580129145419E-7</v>
      </c>
      <c r="S330" s="170">
        <f t="shared" si="16"/>
        <v>-3.4000580129145419E-7</v>
      </c>
      <c r="T330" s="174">
        <f t="shared" si="17"/>
        <v>-3.4000802173750344E-7</v>
      </c>
    </row>
    <row r="331" spans="11:20" x14ac:dyDescent="0.2">
      <c r="K331" s="185" t="s">
        <v>134</v>
      </c>
      <c r="L331" s="163">
        <f>_xll.qlCalendarAdvance("TARGET",L330,K331,"mf")</f>
        <v>43283</v>
      </c>
      <c r="M331" s="175">
        <v>1.0033177383352829</v>
      </c>
      <c r="N331" s="175">
        <f>_xll.xlShmInterpDisc($E$4,L331)</f>
        <v>1.0033177383840699</v>
      </c>
      <c r="O331" s="175">
        <f>_xll.xlShmInterpDisc($B$4,L331)</f>
        <v>1.0033177383840699</v>
      </c>
      <c r="P331" s="175">
        <v>1.0033177383352367</v>
      </c>
      <c r="Q331" s="175">
        <f>_xll.xlShmInterpDisc($H$4,L331)</f>
        <v>1.0033177383840239</v>
      </c>
      <c r="R331" s="188">
        <f t="shared" si="15"/>
        <v>-4.8786974460313104E-7</v>
      </c>
      <c r="S331" s="170">
        <f t="shared" si="16"/>
        <v>-4.8786974460313104E-7</v>
      </c>
      <c r="T331" s="174">
        <f t="shared" si="17"/>
        <v>-4.8787196504918029E-7</v>
      </c>
    </row>
    <row r="332" spans="11:20" x14ac:dyDescent="0.2">
      <c r="K332" s="185" t="s">
        <v>134</v>
      </c>
      <c r="L332" s="163">
        <f>_xll.qlCalendarAdvance("TARGET",L331,K332,"mf")</f>
        <v>43284</v>
      </c>
      <c r="M332" s="175">
        <v>1.0033218416870018</v>
      </c>
      <c r="N332" s="175">
        <f>_xll.xlShmInterpDisc($E$4,L332)</f>
        <v>1.0033218417409111</v>
      </c>
      <c r="O332" s="175">
        <f>_xll.xlShmInterpDisc($B$4,L332)</f>
        <v>1.0033218417409111</v>
      </c>
      <c r="P332" s="175">
        <v>1.003321841686956</v>
      </c>
      <c r="Q332" s="175">
        <f>_xll.xlShmInterpDisc($H$4,L332)</f>
        <v>1.0033218417408656</v>
      </c>
      <c r="R332" s="188">
        <f t="shared" si="15"/>
        <v>-5.3909321451328651E-7</v>
      </c>
      <c r="S332" s="170">
        <f t="shared" si="16"/>
        <v>-5.3909321451328651E-7</v>
      </c>
      <c r="T332" s="174">
        <f t="shared" si="17"/>
        <v>-5.3909543495933576E-7</v>
      </c>
    </row>
    <row r="333" spans="11:20" x14ac:dyDescent="0.2">
      <c r="K333" s="185" t="s">
        <v>134</v>
      </c>
      <c r="L333" s="163">
        <f>_xll.qlCalendarAdvance("TARGET",L332,K333,"mf")</f>
        <v>43285</v>
      </c>
      <c r="M333" s="175">
        <v>1.003325929401385</v>
      </c>
      <c r="N333" s="175">
        <f>_xll.xlShmInterpDisc($E$4,L333)</f>
        <v>1.0033259294604804</v>
      </c>
      <c r="O333" s="175">
        <f>_xll.xlShmInterpDisc($B$4,L333)</f>
        <v>1.0033259294604802</v>
      </c>
      <c r="P333" s="175">
        <v>1.0033259294013399</v>
      </c>
      <c r="Q333" s="175">
        <f>_xll.xlShmInterpDisc($H$4,L333)</f>
        <v>1.0033259294604353</v>
      </c>
      <c r="R333" s="188">
        <f t="shared" si="15"/>
        <v>-5.9095395243957682E-7</v>
      </c>
      <c r="S333" s="170">
        <f t="shared" si="16"/>
        <v>-5.9095173199352757E-7</v>
      </c>
      <c r="T333" s="174">
        <f t="shared" si="17"/>
        <v>-5.9095395243957682E-7</v>
      </c>
    </row>
    <row r="334" spans="11:20" x14ac:dyDescent="0.2">
      <c r="K334" s="185" t="s">
        <v>134</v>
      </c>
      <c r="L334" s="163">
        <f>_xll.qlCalendarAdvance("TARGET",L333,K334,"mf")</f>
        <v>43286</v>
      </c>
      <c r="M334" s="175">
        <v>1.003330001478439</v>
      </c>
      <c r="N334" s="175">
        <f>_xll.xlShmInterpDisc($E$4,L334)</f>
        <v>1.0033300015427651</v>
      </c>
      <c r="O334" s="175">
        <f>_xll.xlShmInterpDisc($B$4,L334)</f>
        <v>1.0033300015427651</v>
      </c>
      <c r="P334" s="175">
        <v>1.0033300014783946</v>
      </c>
      <c r="Q334" s="175">
        <f>_xll.xlShmInterpDisc($H$4,L334)</f>
        <v>1.0033300015427207</v>
      </c>
      <c r="R334" s="188">
        <f t="shared" si="15"/>
        <v>-6.4326100002176645E-7</v>
      </c>
      <c r="S334" s="170">
        <f t="shared" si="16"/>
        <v>-6.4326100002176645E-7</v>
      </c>
      <c r="T334" s="174">
        <f t="shared" si="17"/>
        <v>-6.4326100002176645E-7</v>
      </c>
    </row>
    <row r="335" spans="11:20" x14ac:dyDescent="0.2">
      <c r="K335" s="185" t="s">
        <v>134</v>
      </c>
      <c r="L335" s="163">
        <f>_xll.qlCalendarAdvance("TARGET",L334,K335,"mf")</f>
        <v>43287</v>
      </c>
      <c r="M335" s="175">
        <v>1.0033340579183321</v>
      </c>
      <c r="N335" s="175">
        <f>_xll.xlShmInterpDisc($E$4,L335)</f>
        <v>1.0033340579879149</v>
      </c>
      <c r="O335" s="175">
        <f>_xll.xlShmInterpDisc($B$4,L335)</f>
        <v>1.0033340579879149</v>
      </c>
      <c r="P335" s="175">
        <v>1.0033340579182883</v>
      </c>
      <c r="Q335" s="175">
        <f>_xll.xlShmInterpDisc($H$4,L335)</f>
        <v>1.0033340579878711</v>
      </c>
      <c r="R335" s="188">
        <f t="shared" si="15"/>
        <v>-6.9582783979171836E-7</v>
      </c>
      <c r="S335" s="170">
        <f t="shared" si="16"/>
        <v>-6.9582783979171836E-7</v>
      </c>
      <c r="T335" s="174">
        <f t="shared" si="17"/>
        <v>-6.9582783979171836E-7</v>
      </c>
    </row>
    <row r="336" spans="11:20" x14ac:dyDescent="0.2">
      <c r="K336" s="185" t="s">
        <v>134</v>
      </c>
      <c r="L336" s="163">
        <f>_xll.qlCalendarAdvance("TARGET",L335,K336,"mf")</f>
        <v>43290</v>
      </c>
      <c r="M336" s="175">
        <v>1.0033461334191514</v>
      </c>
      <c r="N336" s="175">
        <f>_xll.xlShmInterpDisc($E$4,L336)</f>
        <v>1.0033461335044842</v>
      </c>
      <c r="O336" s="175">
        <f>_xll.xlShmInterpDisc($B$4,L336)</f>
        <v>1.0033461335044842</v>
      </c>
      <c r="P336" s="175">
        <v>1.0033461334191094</v>
      </c>
      <c r="Q336" s="175">
        <f>_xll.xlShmInterpDisc($H$4,L336)</f>
        <v>1.0033461335044422</v>
      </c>
      <c r="R336" s="188">
        <f t="shared" si="15"/>
        <v>-8.5332851895714157E-7</v>
      </c>
      <c r="S336" s="170">
        <f t="shared" si="16"/>
        <v>-8.5332851895714157E-7</v>
      </c>
      <c r="T336" s="174">
        <f t="shared" si="17"/>
        <v>-8.5332851895714157E-7</v>
      </c>
    </row>
    <row r="337" spans="11:20" x14ac:dyDescent="0.2">
      <c r="K337" s="185" t="s">
        <v>134</v>
      </c>
      <c r="L337" s="163">
        <f>_xll.qlCalendarAdvance("TARGET",L336,K337,"mf")</f>
        <v>43291</v>
      </c>
      <c r="M337" s="175">
        <v>1.0033501273153143</v>
      </c>
      <c r="N337" s="175">
        <f>_xll.xlShmInterpDisc($E$4,L337)</f>
        <v>1.0033501274058343</v>
      </c>
      <c r="O337" s="175">
        <f>_xll.xlShmInterpDisc($B$4,L337)</f>
        <v>1.0033501274058343</v>
      </c>
      <c r="P337" s="175">
        <v>1.003350127315273</v>
      </c>
      <c r="Q337" s="175">
        <f>_xll.xlShmInterpDisc($H$4,L337)</f>
        <v>1.003350127405793</v>
      </c>
      <c r="R337" s="188">
        <f t="shared" si="15"/>
        <v>-9.0520035911367813E-7</v>
      </c>
      <c r="S337" s="170">
        <f t="shared" si="16"/>
        <v>-9.0520035911367813E-7</v>
      </c>
      <c r="T337" s="174">
        <f t="shared" si="17"/>
        <v>-9.0520035911367813E-7</v>
      </c>
    </row>
    <row r="338" spans="11:20" x14ac:dyDescent="0.2">
      <c r="K338" s="185" t="s">
        <v>134</v>
      </c>
      <c r="L338" s="163">
        <f>_xll.qlCalendarAdvance("TARGET",L337,K338,"mf")</f>
        <v>43292</v>
      </c>
      <c r="M338" s="175">
        <v>1.0033541055775808</v>
      </c>
      <c r="N338" s="175">
        <f>_xll.xlShmInterpDisc($E$4,L338)</f>
        <v>1.0033541056732305</v>
      </c>
      <c r="O338" s="175">
        <f>_xll.xlShmInterpDisc($B$4,L338)</f>
        <v>1.0033541056732305</v>
      </c>
      <c r="P338" s="175">
        <v>1.0033541055775399</v>
      </c>
      <c r="Q338" s="175">
        <f>_xll.xlShmInterpDisc($H$4,L338)</f>
        <v>1.0033541056731898</v>
      </c>
      <c r="R338" s="188">
        <f t="shared" si="15"/>
        <v>-9.5649710374345887E-7</v>
      </c>
      <c r="S338" s="170">
        <f t="shared" si="16"/>
        <v>-9.5649710374345887E-7</v>
      </c>
      <c r="T338" s="174">
        <f t="shared" si="17"/>
        <v>-9.5649932418950812E-7</v>
      </c>
    </row>
    <row r="339" spans="11:20" x14ac:dyDescent="0.2">
      <c r="K339" s="185" t="s">
        <v>134</v>
      </c>
      <c r="L339" s="163">
        <f>_xll.qlCalendarAdvance("TARGET",L338,K339,"mf")</f>
        <v>43293</v>
      </c>
      <c r="M339" s="175">
        <v>1.0033580682070886</v>
      </c>
      <c r="N339" s="175">
        <f>_xll.xlShmInterpDisc($E$4,L339)</f>
        <v>1.0033580683077954</v>
      </c>
      <c r="O339" s="175">
        <f>_xll.xlShmInterpDisc($B$4,L339)</f>
        <v>1.0033580683077954</v>
      </c>
      <c r="P339" s="175">
        <v>1.0033580682070486</v>
      </c>
      <c r="Q339" s="175">
        <f>_xll.xlShmInterpDisc($H$4,L339)</f>
        <v>1.0033580683077554</v>
      </c>
      <c r="R339" s="188">
        <f t="shared" si="15"/>
        <v>-1.0070677625151347E-6</v>
      </c>
      <c r="S339" s="170">
        <f t="shared" si="16"/>
        <v>-1.0070677625151347E-6</v>
      </c>
      <c r="T339" s="174">
        <f t="shared" si="17"/>
        <v>-1.0070677625151347E-6</v>
      </c>
    </row>
    <row r="340" spans="11:20" x14ac:dyDescent="0.2">
      <c r="K340" s="185" t="s">
        <v>134</v>
      </c>
      <c r="L340" s="163">
        <f>_xll.qlCalendarAdvance("TARGET",L339,K340,"mf")</f>
        <v>43294</v>
      </c>
      <c r="M340" s="175">
        <v>1.0033620152051375</v>
      </c>
      <c r="N340" s="175">
        <f>_xll.xlShmInterpDisc($E$4,L340)</f>
        <v>1.0033620153108138</v>
      </c>
      <c r="O340" s="175">
        <f>_xll.xlShmInterpDisc($B$4,L340)</f>
        <v>1.0033620153108138</v>
      </c>
      <c r="P340" s="175">
        <v>1.0033620152050982</v>
      </c>
      <c r="Q340" s="175">
        <f>_xll.xlShmInterpDisc($H$4,L340)</f>
        <v>1.0033620153107743</v>
      </c>
      <c r="R340" s="188">
        <f t="shared" si="15"/>
        <v>-1.056763565543406E-6</v>
      </c>
      <c r="S340" s="170">
        <f t="shared" si="16"/>
        <v>-1.056763565543406E-6</v>
      </c>
      <c r="T340" s="174">
        <f t="shared" si="17"/>
        <v>-1.0567613450973568E-6</v>
      </c>
    </row>
    <row r="341" spans="11:20" x14ac:dyDescent="0.2">
      <c r="K341" s="185" t="s">
        <v>134</v>
      </c>
      <c r="L341" s="163">
        <f>_xll.qlCalendarAdvance("TARGET",L340,K341,"mf")</f>
        <v>43297</v>
      </c>
      <c r="M341" s="175">
        <v>1.0033737624259478</v>
      </c>
      <c r="N341" s="175">
        <f>_xll.xlShmInterpDisc($E$4,L341)</f>
        <v>1.0033737625458727</v>
      </c>
      <c r="O341" s="175">
        <f>_xll.xlShmInterpDisc($B$4,L341)</f>
        <v>1.0033737625458727</v>
      </c>
      <c r="P341" s="175">
        <v>1.0033737624259103</v>
      </c>
      <c r="Q341" s="175">
        <f>_xll.xlShmInterpDisc($H$4,L341)</f>
        <v>1.003373762545835</v>
      </c>
      <c r="R341" s="188">
        <f t="shared" si="15"/>
        <v>-1.1992495885237986E-6</v>
      </c>
      <c r="S341" s="170">
        <f t="shared" si="16"/>
        <v>-1.1992495885237986E-6</v>
      </c>
      <c r="T341" s="174">
        <f t="shared" si="17"/>
        <v>-1.1992473680777493E-6</v>
      </c>
    </row>
    <row r="342" spans="11:20" x14ac:dyDescent="0.2">
      <c r="K342" s="185" t="s">
        <v>134</v>
      </c>
      <c r="L342" s="163">
        <f>_xll.qlCalendarAdvance("TARGET",L341,K342,"mf")</f>
        <v>43298</v>
      </c>
      <c r="M342" s="175">
        <v>1.0033776469143867</v>
      </c>
      <c r="N342" s="175">
        <f>_xll.xlShmInterpDisc($E$4,L342)</f>
        <v>1.0033776470387985</v>
      </c>
      <c r="O342" s="175">
        <f>_xll.xlShmInterpDisc($B$4,L342)</f>
        <v>1.0033776470387985</v>
      </c>
      <c r="P342" s="175">
        <v>1.0033776469143498</v>
      </c>
      <c r="Q342" s="175">
        <f>_xll.xlShmInterpDisc($H$4,L342)</f>
        <v>1.0033776470387614</v>
      </c>
      <c r="R342" s="188">
        <f t="shared" si="15"/>
        <v>-1.2441181418409997E-6</v>
      </c>
      <c r="S342" s="170">
        <f t="shared" si="16"/>
        <v>-1.2441181418409997E-6</v>
      </c>
      <c r="T342" s="174">
        <f t="shared" si="17"/>
        <v>-1.2441159213949504E-6</v>
      </c>
    </row>
    <row r="343" spans="11:20" x14ac:dyDescent="0.2">
      <c r="K343" s="185" t="s">
        <v>134</v>
      </c>
      <c r="L343" s="163">
        <f>_xll.qlCalendarAdvance("TARGET",L342,K343,"mf")</f>
        <v>43299</v>
      </c>
      <c r="M343" s="175">
        <v>1.0033815157802879</v>
      </c>
      <c r="N343" s="175">
        <f>_xll.xlShmInterpDisc($E$4,L343)</f>
        <v>1.0033815159090356</v>
      </c>
      <c r="O343" s="175">
        <f>_xll.xlShmInterpDisc($B$4,L343)</f>
        <v>1.0033815159090356</v>
      </c>
      <c r="P343" s="175">
        <v>1.0033815157802515</v>
      </c>
      <c r="Q343" s="175">
        <f>_xll.xlShmInterpDisc($H$4,L343)</f>
        <v>1.0033815159089992</v>
      </c>
      <c r="R343" s="188">
        <f t="shared" si="15"/>
        <v>-1.2874767918447105E-6</v>
      </c>
      <c r="S343" s="170">
        <f t="shared" si="16"/>
        <v>-1.2874767918447105E-6</v>
      </c>
      <c r="T343" s="174">
        <f t="shared" si="17"/>
        <v>-1.2874767918447105E-6</v>
      </c>
    </row>
    <row r="344" spans="11:20" x14ac:dyDescent="0.2">
      <c r="K344" s="185" t="s">
        <v>134</v>
      </c>
      <c r="L344" s="163">
        <f>_xll.qlCalendarAdvance("TARGET",L343,K344,"mf")</f>
        <v>43300</v>
      </c>
      <c r="M344" s="175">
        <v>1.0033853690259205</v>
      </c>
      <c r="N344" s="175">
        <f>_xll.xlShmInterpDisc($E$4,L344)</f>
        <v>1.0033853691588417</v>
      </c>
      <c r="O344" s="175">
        <f>_xll.xlShmInterpDisc($B$4,L344)</f>
        <v>1.0033853691588417</v>
      </c>
      <c r="P344" s="175">
        <v>1.0033853690258847</v>
      </c>
      <c r="Q344" s="175">
        <f>_xll.xlShmInterpDisc($H$4,L344)</f>
        <v>1.0033853691588059</v>
      </c>
      <c r="R344" s="188">
        <f t="shared" si="15"/>
        <v>-1.3292122957864194E-6</v>
      </c>
      <c r="S344" s="170">
        <f t="shared" si="16"/>
        <v>-1.3292122957864194E-6</v>
      </c>
      <c r="T344" s="174">
        <f t="shared" si="17"/>
        <v>-1.3292122957864194E-6</v>
      </c>
    </row>
    <row r="345" spans="11:20" x14ac:dyDescent="0.2">
      <c r="K345" s="185" t="s">
        <v>134</v>
      </c>
      <c r="L345" s="163">
        <f>_xll.qlCalendarAdvance("TARGET",L344,K345,"mf")</f>
        <v>43301</v>
      </c>
      <c r="M345" s="175">
        <v>1.0033892066537151</v>
      </c>
      <c r="N345" s="175">
        <f>_xll.xlShmInterpDisc($E$4,L345)</f>
        <v>1.0033892067906376</v>
      </c>
      <c r="O345" s="175">
        <f>_xll.xlShmInterpDisc($B$4,L345)</f>
        <v>1.0033892067906376</v>
      </c>
      <c r="P345" s="175">
        <v>1.00338920665368</v>
      </c>
      <c r="Q345" s="175">
        <f>_xll.xlShmInterpDisc($H$4,L345)</f>
        <v>1.0033892067906025</v>
      </c>
      <c r="R345" s="188">
        <f t="shared" si="15"/>
        <v>-1.3692247335939101E-6</v>
      </c>
      <c r="S345" s="170">
        <f t="shared" si="16"/>
        <v>-1.3692247335939101E-6</v>
      </c>
      <c r="T345" s="174">
        <f t="shared" si="17"/>
        <v>-1.3692247335939101E-6</v>
      </c>
    </row>
    <row r="346" spans="11:20" x14ac:dyDescent="0.2">
      <c r="K346" s="185" t="s">
        <v>134</v>
      </c>
      <c r="L346" s="163">
        <f>_xll.qlCalendarAdvance("TARGET",L345,K346,"mf")</f>
        <v>43304</v>
      </c>
      <c r="M346" s="175">
        <v>1.0034006258568053</v>
      </c>
      <c r="N346" s="175">
        <f>_xll.xlShmInterpDisc($E$4,L346)</f>
        <v>1.0034006260045998</v>
      </c>
      <c r="O346" s="175">
        <f>_xll.xlShmInterpDisc($B$4,L346)</f>
        <v>1.0034006260045998</v>
      </c>
      <c r="P346" s="175">
        <v>1.003400625856772</v>
      </c>
      <c r="Q346" s="175">
        <f>_xll.xlShmInterpDisc($H$4,L346)</f>
        <v>1.0034006260045663</v>
      </c>
      <c r="R346" s="188">
        <f t="shared" si="15"/>
        <v>-1.4779444335033531E-6</v>
      </c>
      <c r="S346" s="170">
        <f t="shared" si="16"/>
        <v>-1.4779444335033531E-6</v>
      </c>
      <c r="T346" s="174">
        <f t="shared" si="17"/>
        <v>-1.4779422130573039E-6</v>
      </c>
    </row>
    <row r="347" spans="11:20" x14ac:dyDescent="0.2">
      <c r="K347" s="185" t="s">
        <v>134</v>
      </c>
      <c r="L347" s="163">
        <f>_xll.qlCalendarAdvance("TARGET",L346,K347,"mf")</f>
        <v>43305</v>
      </c>
      <c r="M347" s="175">
        <v>1.0034044010407903</v>
      </c>
      <c r="N347" s="175">
        <f>_xll.xlShmInterpDisc($E$4,L347)</f>
        <v>1.0034044011918022</v>
      </c>
      <c r="O347" s="175">
        <f>_xll.xlShmInterpDisc($B$4,L347)</f>
        <v>1.0034044011918022</v>
      </c>
      <c r="P347" s="175">
        <v>1.0034044010407577</v>
      </c>
      <c r="Q347" s="175">
        <f>_xll.xlShmInterpDisc($H$4,L347)</f>
        <v>1.0034044011917691</v>
      </c>
      <c r="R347" s="188">
        <f t="shared" si="15"/>
        <v>-1.5101186967569902E-6</v>
      </c>
      <c r="S347" s="170">
        <f t="shared" si="16"/>
        <v>-1.5101186967569902E-6</v>
      </c>
      <c r="T347" s="174">
        <f t="shared" si="17"/>
        <v>-1.5101142558648917E-6</v>
      </c>
    </row>
    <row r="348" spans="11:20" x14ac:dyDescent="0.2">
      <c r="K348" s="185" t="s">
        <v>134</v>
      </c>
      <c r="L348" s="163">
        <f>_xll.qlCalendarAdvance("TARGET",L347,K348,"mf")</f>
        <v>43306</v>
      </c>
      <c r="M348" s="175">
        <v>1.0034081606215159</v>
      </c>
      <c r="N348" s="175">
        <f>_xll.xlShmInterpDisc($E$4,L348)</f>
        <v>1.003408160775529</v>
      </c>
      <c r="O348" s="175">
        <f>_xll.xlShmInterpDisc($B$4,L348)</f>
        <v>1.003408160775529</v>
      </c>
      <c r="P348" s="175">
        <v>1.0034081606214837</v>
      </c>
      <c r="Q348" s="175">
        <f>_xll.xlShmInterpDisc($H$4,L348)</f>
        <v>1.0034081607754965</v>
      </c>
      <c r="R348" s="188">
        <f t="shared" si="15"/>
        <v>-1.5401302455586574E-6</v>
      </c>
      <c r="S348" s="170">
        <f t="shared" si="16"/>
        <v>-1.5401302455586574E-6</v>
      </c>
      <c r="T348" s="174">
        <f t="shared" si="17"/>
        <v>-1.5401280251126082E-6</v>
      </c>
    </row>
    <row r="349" spans="11:20" x14ac:dyDescent="0.2">
      <c r="K349" s="185" t="s">
        <v>134</v>
      </c>
      <c r="L349" s="163">
        <f>_xll.qlCalendarAdvance("TARGET",L348,K349,"mf")</f>
        <v>43307</v>
      </c>
      <c r="M349" s="175">
        <v>1.0034119046023833</v>
      </c>
      <c r="N349" s="175">
        <f>_xll.xlShmInterpDisc($E$4,L349)</f>
        <v>1.0034119047591743</v>
      </c>
      <c r="O349" s="175">
        <f>_xll.xlShmInterpDisc($B$4,L349)</f>
        <v>1.0034119047591743</v>
      </c>
      <c r="P349" s="175">
        <v>1.0034119046023517</v>
      </c>
      <c r="Q349" s="175">
        <f>_xll.xlShmInterpDisc($H$4,L349)</f>
        <v>1.0034119047591423</v>
      </c>
      <c r="R349" s="188">
        <f t="shared" si="15"/>
        <v>-1.5679102460808281E-6</v>
      </c>
      <c r="S349" s="170">
        <f t="shared" si="16"/>
        <v>-1.5679102460808281E-6</v>
      </c>
      <c r="T349" s="174">
        <f t="shared" si="17"/>
        <v>-1.5679058051887296E-6</v>
      </c>
    </row>
    <row r="350" spans="11:20" x14ac:dyDescent="0.2">
      <c r="K350" s="185" t="s">
        <v>134</v>
      </c>
      <c r="L350" s="163">
        <f>_xll.qlCalendarAdvance("TARGET",L349,K350,"mf")</f>
        <v>43308</v>
      </c>
      <c r="M350" s="175">
        <v>1.0034156329869548</v>
      </c>
      <c r="N350" s="175">
        <f>_xll.xlShmInterpDisc($E$4,L350)</f>
        <v>1.0034156331462938</v>
      </c>
      <c r="O350" s="175">
        <f>_xll.xlShmInterpDisc($B$4,L350)</f>
        <v>1.0034156331462938</v>
      </c>
      <c r="P350" s="175">
        <v>1.0034156329869237</v>
      </c>
      <c r="Q350" s="175">
        <f>_xll.xlShmInterpDisc($H$4,L350)</f>
        <v>1.0034156331462623</v>
      </c>
      <c r="R350" s="188">
        <f t="shared" si="15"/>
        <v>-1.5933898644959754E-6</v>
      </c>
      <c r="S350" s="170">
        <f t="shared" si="16"/>
        <v>-1.5933898644959754E-6</v>
      </c>
      <c r="T350" s="174">
        <f t="shared" si="17"/>
        <v>-1.5933854236038769E-6</v>
      </c>
    </row>
    <row r="351" spans="11:20" x14ac:dyDescent="0.2">
      <c r="K351" s="185" t="s">
        <v>134</v>
      </c>
      <c r="L351" s="163">
        <f>_xll.qlCalendarAdvance("TARGET",L350,K351,"mf")</f>
        <v>43311</v>
      </c>
      <c r="M351" s="175">
        <v>1.0034267246009421</v>
      </c>
      <c r="N351" s="175">
        <f>_xll.xlShmInterpDisc($E$4,L351)</f>
        <v>1.0034267247664903</v>
      </c>
      <c r="O351" s="175">
        <f>_xll.xlShmInterpDisc($B$4,L351)</f>
        <v>1.0034267247664903</v>
      </c>
      <c r="P351" s="175">
        <v>1.0034267246009125</v>
      </c>
      <c r="Q351" s="175">
        <f>_xll.xlShmInterpDisc($H$4,L351)</f>
        <v>1.0034267247664603</v>
      </c>
      <c r="R351" s="188">
        <f t="shared" si="15"/>
        <v>-1.6554824178172112E-6</v>
      </c>
      <c r="S351" s="170">
        <f t="shared" si="16"/>
        <v>-1.6554824178172112E-6</v>
      </c>
      <c r="T351" s="174">
        <f t="shared" si="17"/>
        <v>-1.6554779769251127E-6</v>
      </c>
    </row>
    <row r="352" spans="11:20" x14ac:dyDescent="0.2">
      <c r="K352" s="185" t="s">
        <v>134</v>
      </c>
      <c r="L352" s="163">
        <f>_xll.qlCalendarAdvance("TARGET",L351,K352,"mf")</f>
        <v>43312</v>
      </c>
      <c r="M352" s="175">
        <v>1.0034303906391866</v>
      </c>
      <c r="N352" s="175">
        <f>_xll.xlShmInterpDisc($E$4,L352)</f>
        <v>1.0034303908063105</v>
      </c>
      <c r="O352" s="175">
        <f>_xll.xlShmInterpDisc($B$4,L352)</f>
        <v>1.0034303908063105</v>
      </c>
      <c r="P352" s="175">
        <v>1.0034303906391575</v>
      </c>
      <c r="Q352" s="175">
        <f>_xll.xlShmInterpDisc($H$4,L352)</f>
        <v>1.0034303908062809</v>
      </c>
      <c r="R352" s="188">
        <f t="shared" si="15"/>
        <v>-1.6712387029826914E-6</v>
      </c>
      <c r="S352" s="170">
        <f t="shared" si="16"/>
        <v>-1.6712387029826914E-6</v>
      </c>
      <c r="T352" s="174">
        <f t="shared" si="17"/>
        <v>-1.6712342620905929E-6</v>
      </c>
    </row>
    <row r="353" spans="11:20" x14ac:dyDescent="0.2">
      <c r="K353" s="185" t="s">
        <v>134</v>
      </c>
      <c r="L353" s="163">
        <f>_xll.qlCalendarAdvance("TARGET",L352,K353,"mf")</f>
        <v>43313</v>
      </c>
      <c r="M353" s="175">
        <v>1.0034340411013722</v>
      </c>
      <c r="N353" s="175">
        <f>_xll.xlShmInterpDisc($E$4,L353)</f>
        <v>1.0034340412698182</v>
      </c>
      <c r="O353" s="175">
        <f>_xll.xlShmInterpDisc($B$4,L353)</f>
        <v>1.0034340412698182</v>
      </c>
      <c r="P353" s="175">
        <v>1.0034340411013436</v>
      </c>
      <c r="Q353" s="175">
        <f>_xll.xlShmInterpDisc($H$4,L353)</f>
        <v>1.0034340412697891</v>
      </c>
      <c r="R353" s="188">
        <f t="shared" si="15"/>
        <v>-1.6844592387599278E-6</v>
      </c>
      <c r="S353" s="170">
        <f t="shared" si="16"/>
        <v>-1.6844592387599278E-6</v>
      </c>
      <c r="T353" s="174">
        <f t="shared" si="17"/>
        <v>-1.6844547978678293E-6</v>
      </c>
    </row>
    <row r="354" spans="11:20" x14ac:dyDescent="0.2">
      <c r="K354" s="185" t="s">
        <v>134</v>
      </c>
      <c r="L354" s="163">
        <f>_xll.qlCalendarAdvance("TARGET",L353,K354,"mf")</f>
        <v>43314</v>
      </c>
      <c r="M354" s="175">
        <v>1.0034376759920309</v>
      </c>
      <c r="N354" s="175">
        <f>_xll.xlShmInterpDisc($E$4,L354)</f>
        <v>1.0034376761615427</v>
      </c>
      <c r="O354" s="175">
        <f>_xll.xlShmInterpDisc($B$4,L354)</f>
        <v>1.0034376761615427</v>
      </c>
      <c r="P354" s="175">
        <v>1.0034376759920027</v>
      </c>
      <c r="Q354" s="175">
        <f>_xll.xlShmInterpDisc($H$4,L354)</f>
        <v>1.0034376761615138</v>
      </c>
      <c r="R354" s="188">
        <f t="shared" si="15"/>
        <v>-1.6951173797963293E-6</v>
      </c>
      <c r="S354" s="170">
        <f t="shared" si="16"/>
        <v>-1.6951173797963293E-6</v>
      </c>
      <c r="T354" s="174">
        <f t="shared" si="17"/>
        <v>-1.6951107184581815E-6</v>
      </c>
    </row>
    <row r="355" spans="11:20" x14ac:dyDescent="0.2">
      <c r="K355" s="185" t="s">
        <v>134</v>
      </c>
      <c r="L355" s="163">
        <f>_xll.qlCalendarAdvance("TARGET",L354,K355,"mf")</f>
        <v>43315</v>
      </c>
      <c r="M355" s="175">
        <v>1.0034412953158569</v>
      </c>
      <c r="N355" s="175">
        <f>_xll.xlShmInterpDisc($E$4,L355)</f>
        <v>1.0034412954861753</v>
      </c>
      <c r="O355" s="175">
        <f>_xll.xlShmInterpDisc($B$4,L355)</f>
        <v>1.0034412954861753</v>
      </c>
      <c r="P355" s="175">
        <v>1.0034412953158292</v>
      </c>
      <c r="Q355" s="175">
        <f>_xll.xlShmInterpDisc($H$4,L355)</f>
        <v>1.0034412954861469</v>
      </c>
      <c r="R355" s="188">
        <f t="shared" si="15"/>
        <v>-1.7031842602932556E-6</v>
      </c>
      <c r="S355" s="170">
        <f t="shared" si="16"/>
        <v>-1.7031842602932556E-6</v>
      </c>
      <c r="T355" s="174">
        <f t="shared" si="17"/>
        <v>-1.7031775989551079E-6</v>
      </c>
    </row>
    <row r="356" spans="11:20" x14ac:dyDescent="0.2">
      <c r="K356" s="185" t="s">
        <v>134</v>
      </c>
      <c r="L356" s="163">
        <f>_xll.qlCalendarAdvance("TARGET",L355,K356,"mf")</f>
        <v>43318</v>
      </c>
      <c r="M356" s="175">
        <v>1.0034520599357037</v>
      </c>
      <c r="N356" s="175">
        <f>_xll.xlShmInterpDisc($E$4,L356)</f>
        <v>1.0034520601068733</v>
      </c>
      <c r="O356" s="175">
        <f>_xll.xlShmInterpDisc($B$4,L356)</f>
        <v>1.0034520601068733</v>
      </c>
      <c r="P356" s="175">
        <v>1.0034520599356769</v>
      </c>
      <c r="Q356" s="175">
        <f>_xll.xlShmInterpDisc($H$4,L356)</f>
        <v>1.003452060106846</v>
      </c>
      <c r="R356" s="188">
        <f t="shared" si="15"/>
        <v>-1.7116952300000321E-6</v>
      </c>
      <c r="S356" s="170">
        <f t="shared" si="16"/>
        <v>-1.7116952300000321E-6</v>
      </c>
      <c r="T356" s="174">
        <f t="shared" si="17"/>
        <v>-1.7116907891079336E-6</v>
      </c>
    </row>
    <row r="357" spans="11:20" x14ac:dyDescent="0.2">
      <c r="K357" s="185" t="s">
        <v>134</v>
      </c>
      <c r="L357" s="163">
        <f>_xll.qlCalendarAdvance("TARGET",L356,K357,"mf")</f>
        <v>43319</v>
      </c>
      <c r="M357" s="175">
        <v>1.0034556170423725</v>
      </c>
      <c r="N357" s="175">
        <f>_xll.xlShmInterpDisc($E$4,L357)</f>
        <v>1.0034556172133002</v>
      </c>
      <c r="O357" s="175">
        <f>_xll.xlShmInterpDisc($B$4,L357)</f>
        <v>1.0034556172133002</v>
      </c>
      <c r="P357" s="175">
        <v>1.0034556170423461</v>
      </c>
      <c r="Q357" s="175">
        <f>_xll.xlShmInterpDisc($H$4,L357)</f>
        <v>1.0034556172132731</v>
      </c>
      <c r="R357" s="188">
        <f t="shared" si="15"/>
        <v>-1.7092771642523985E-6</v>
      </c>
      <c r="S357" s="170">
        <f t="shared" si="16"/>
        <v>-1.7092771642523985E-6</v>
      </c>
      <c r="T357" s="174">
        <f t="shared" si="17"/>
        <v>-1.7092705029142508E-6</v>
      </c>
    </row>
    <row r="358" spans="11:20" x14ac:dyDescent="0.2">
      <c r="K358" s="185" t="s">
        <v>134</v>
      </c>
      <c r="L358" s="163">
        <f>_xll.qlCalendarAdvance("TARGET",L357,K358,"mf")</f>
        <v>43320</v>
      </c>
      <c r="M358" s="175">
        <v>1.0034591586081043</v>
      </c>
      <c r="N358" s="175">
        <f>_xll.xlShmInterpDisc($E$4,L358)</f>
        <v>1.0034591587785273</v>
      </c>
      <c r="O358" s="175">
        <f>_xll.xlShmInterpDisc($B$4,L358)</f>
        <v>1.0034591587785273</v>
      </c>
      <c r="P358" s="175">
        <v>1.0034591586080781</v>
      </c>
      <c r="Q358" s="175">
        <f>_xll.xlShmInterpDisc($H$4,L358)</f>
        <v>1.0034591587785007</v>
      </c>
      <c r="R358" s="188">
        <f t="shared" si="15"/>
        <v>-1.7042300903824525E-6</v>
      </c>
      <c r="S358" s="170">
        <f t="shared" si="16"/>
        <v>-1.7042300903824525E-6</v>
      </c>
      <c r="T358" s="174">
        <f t="shared" si="17"/>
        <v>-1.704225649490354E-6</v>
      </c>
    </row>
    <row r="359" spans="11:20" x14ac:dyDescent="0.2">
      <c r="K359" s="185" t="s">
        <v>134</v>
      </c>
      <c r="L359" s="163">
        <f>_xll.qlCalendarAdvance("TARGET",L358,K359,"mf")</f>
        <v>43321</v>
      </c>
      <c r="M359" s="175">
        <v>1.0034626846385626</v>
      </c>
      <c r="N359" s="175">
        <f>_xll.xlShmInterpDisc($E$4,L359)</f>
        <v>1.0034626848082198</v>
      </c>
      <c r="O359" s="175">
        <f>_xll.xlShmInterpDisc($B$4,L359)</f>
        <v>1.0034626848082198</v>
      </c>
      <c r="P359" s="175">
        <v>1.0034626846385366</v>
      </c>
      <c r="Q359" s="175">
        <f>_xll.xlShmInterpDisc($H$4,L359)</f>
        <v>1.0034626848081933</v>
      </c>
      <c r="R359" s="188">
        <f t="shared" si="15"/>
        <v>-1.6965717719585882E-6</v>
      </c>
      <c r="S359" s="170">
        <f t="shared" si="16"/>
        <v>-1.6965717719585882E-6</v>
      </c>
      <c r="T359" s="174">
        <f t="shared" si="17"/>
        <v>-1.6965673310664897E-6</v>
      </c>
    </row>
    <row r="360" spans="11:20" x14ac:dyDescent="0.2">
      <c r="K360" s="185" t="s">
        <v>134</v>
      </c>
      <c r="L360" s="163">
        <f>_xll.qlCalendarAdvance("TARGET",L359,K360,"mf")</f>
        <v>43322</v>
      </c>
      <c r="M360" s="175">
        <v>1.0034661951395734</v>
      </c>
      <c r="N360" s="175">
        <f>_xll.xlShmInterpDisc($E$4,L360)</f>
        <v>1.0034661953082047</v>
      </c>
      <c r="O360" s="175">
        <f>_xll.xlShmInterpDisc($B$4,L360)</f>
        <v>1.0034661953082047</v>
      </c>
      <c r="P360" s="175">
        <v>1.0034661951395478</v>
      </c>
      <c r="Q360" s="175">
        <f>_xll.xlShmInterpDisc($H$4,L360)</f>
        <v>1.0034661953081785</v>
      </c>
      <c r="R360" s="188">
        <f t="shared" si="15"/>
        <v>-1.6863133112110518E-6</v>
      </c>
      <c r="S360" s="170">
        <f t="shared" si="16"/>
        <v>-1.6863133112110518E-6</v>
      </c>
      <c r="T360" s="174">
        <f t="shared" si="17"/>
        <v>-1.686306649872904E-6</v>
      </c>
    </row>
    <row r="361" spans="11:20" x14ac:dyDescent="0.2">
      <c r="K361" s="185" t="s">
        <v>134</v>
      </c>
      <c r="L361" s="163">
        <f>_xll.qlCalendarAdvance("TARGET",L360,K361,"mf")</f>
        <v>43325</v>
      </c>
      <c r="M361" s="175">
        <v>1.0034766335266052</v>
      </c>
      <c r="N361" s="175">
        <f>_xll.xlShmInterpDisc($E$4,L361)</f>
        <v>1.0034766336906233</v>
      </c>
      <c r="O361" s="175">
        <f>_xll.xlShmInterpDisc($B$4,L361)</f>
        <v>1.0034766336906233</v>
      </c>
      <c r="P361" s="175">
        <v>1.0034766335265803</v>
      </c>
      <c r="Q361" s="175">
        <f>_xll.xlShmInterpDisc($H$4,L361)</f>
        <v>1.0034766336905978</v>
      </c>
      <c r="R361" s="188">
        <f t="shared" si="15"/>
        <v>-1.6401813240918273E-6</v>
      </c>
      <c r="S361" s="170">
        <f t="shared" si="16"/>
        <v>-1.6401813240918273E-6</v>
      </c>
      <c r="T361" s="174">
        <f t="shared" si="17"/>
        <v>-1.6401746627536795E-6</v>
      </c>
    </row>
    <row r="362" spans="11:20" x14ac:dyDescent="0.2">
      <c r="K362" s="185" t="s">
        <v>134</v>
      </c>
      <c r="L362" s="163">
        <f>_xll.qlCalendarAdvance("TARGET",L361,K362,"mf")</f>
        <v>43326</v>
      </c>
      <c r="M362" s="175">
        <v>1.0034800819713188</v>
      </c>
      <c r="N362" s="175">
        <f>_xll.xlShmInterpDisc($E$4,L362)</f>
        <v>1.0034800821332981</v>
      </c>
      <c r="O362" s="175">
        <f>_xll.xlShmInterpDisc($B$4,L362)</f>
        <v>1.0034800821332981</v>
      </c>
      <c r="P362" s="175">
        <v>1.0034800819712939</v>
      </c>
      <c r="Q362" s="175">
        <f>_xll.xlShmInterpDisc($H$4,L362)</f>
        <v>1.0034800821332726</v>
      </c>
      <c r="R362" s="188">
        <f t="shared" si="15"/>
        <v>-1.6197931884676109E-6</v>
      </c>
      <c r="S362" s="170">
        <f t="shared" si="16"/>
        <v>-1.6197931884676109E-6</v>
      </c>
      <c r="T362" s="174">
        <f t="shared" si="17"/>
        <v>-1.6197865271294631E-6</v>
      </c>
    </row>
    <row r="363" spans="11:20" x14ac:dyDescent="0.2">
      <c r="K363" s="185" t="s">
        <v>134</v>
      </c>
      <c r="L363" s="163">
        <f>_xll.qlCalendarAdvance("TARGET",L362,K363,"mf")</f>
        <v>43327</v>
      </c>
      <c r="M363" s="175">
        <v>1.0034835149181394</v>
      </c>
      <c r="N363" s="175">
        <f>_xll.xlShmInterpDisc($E$4,L363)</f>
        <v>1.0034835150778365</v>
      </c>
      <c r="O363" s="175">
        <f>_xll.xlShmInterpDisc($B$4,L363)</f>
        <v>1.0034835150778365</v>
      </c>
      <c r="P363" s="175">
        <v>1.0034835149181145</v>
      </c>
      <c r="Q363" s="175">
        <f>_xll.xlShmInterpDisc($H$4,L363)</f>
        <v>1.003483515077811</v>
      </c>
      <c r="R363" s="188">
        <f t="shared" si="15"/>
        <v>-1.5969714439734162E-6</v>
      </c>
      <c r="S363" s="170">
        <f t="shared" si="16"/>
        <v>-1.5969714439734162E-6</v>
      </c>
      <c r="T363" s="174">
        <f t="shared" si="17"/>
        <v>-1.5969647826352684E-6</v>
      </c>
    </row>
    <row r="364" spans="11:20" x14ac:dyDescent="0.2">
      <c r="K364" s="185" t="s">
        <v>134</v>
      </c>
      <c r="L364" s="163">
        <f>_xll.qlCalendarAdvance("TARGET",L363,K364,"mf")</f>
        <v>43328</v>
      </c>
      <c r="M364" s="175">
        <v>1.0034869323738629</v>
      </c>
      <c r="N364" s="175">
        <f>_xll.xlShmInterpDisc($E$4,L364)</f>
        <v>1.0034869325310396</v>
      </c>
      <c r="O364" s="175">
        <f>_xll.xlShmInterpDisc($B$4,L364)</f>
        <v>1.0034869325310396</v>
      </c>
      <c r="P364" s="175">
        <v>1.0034869323738382</v>
      </c>
      <c r="Q364" s="175">
        <f>_xll.xlShmInterpDisc($H$4,L364)</f>
        <v>1.0034869325310141</v>
      </c>
      <c r="R364" s="188">
        <f t="shared" si="15"/>
        <v>-1.5717671608683759E-6</v>
      </c>
      <c r="S364" s="170">
        <f t="shared" si="16"/>
        <v>-1.5717671608683759E-6</v>
      </c>
      <c r="T364" s="174">
        <f t="shared" si="17"/>
        <v>-1.5717582790841789E-6</v>
      </c>
    </row>
    <row r="365" spans="11:20" x14ac:dyDescent="0.2">
      <c r="K365" s="185" t="s">
        <v>134</v>
      </c>
      <c r="L365" s="163">
        <f>_xll.qlCalendarAdvance("TARGET",L364,K365,"mf")</f>
        <v>43329</v>
      </c>
      <c r="M365" s="175">
        <v>1.0034903343454471</v>
      </c>
      <c r="N365" s="175">
        <f>_xll.xlShmInterpDisc($E$4,L365)</f>
        <v>1.0034903344998702</v>
      </c>
      <c r="O365" s="175">
        <f>_xll.xlShmInterpDisc($B$4,L365)</f>
        <v>1.0034903344998702</v>
      </c>
      <c r="P365" s="175">
        <v>1.0034903343454225</v>
      </c>
      <c r="Q365" s="175">
        <f>_xll.xlShmInterpDisc($H$4,L365)</f>
        <v>1.0034903344998449</v>
      </c>
      <c r="R365" s="188">
        <f t="shared" si="15"/>
        <v>-1.5442314094116227E-6</v>
      </c>
      <c r="S365" s="170">
        <f t="shared" si="16"/>
        <v>-1.5442314094116227E-6</v>
      </c>
      <c r="T365" s="174">
        <f t="shared" si="17"/>
        <v>-1.544224748073475E-6</v>
      </c>
    </row>
    <row r="366" spans="11:20" x14ac:dyDescent="0.2">
      <c r="K366" s="185" t="s">
        <v>134</v>
      </c>
      <c r="L366" s="163">
        <f>_xll.qlCalendarAdvance("TARGET",L365,K366,"mf")</f>
        <v>43332</v>
      </c>
      <c r="M366" s="175">
        <v>1.0035004474273672</v>
      </c>
      <c r="N366" s="175">
        <f>_xll.xlShmInterpDisc($E$4,L366)</f>
        <v>1.0035004475721971</v>
      </c>
      <c r="O366" s="175">
        <f>_xll.xlShmInterpDisc($B$4,L366)</f>
        <v>1.0035004475721971</v>
      </c>
      <c r="P366" s="175">
        <v>1.0035004474273423</v>
      </c>
      <c r="Q366" s="175">
        <f>_xll.xlShmInterpDisc($H$4,L366)</f>
        <v>1.0035004475721716</v>
      </c>
      <c r="R366" s="188">
        <f t="shared" si="15"/>
        <v>-1.4482992582998122E-6</v>
      </c>
      <c r="S366" s="170">
        <f t="shared" si="16"/>
        <v>-1.4482992582998122E-6</v>
      </c>
      <c r="T366" s="174">
        <f t="shared" si="17"/>
        <v>-1.4482925969616645E-6</v>
      </c>
    </row>
    <row r="367" spans="11:20" x14ac:dyDescent="0.2">
      <c r="K367" s="185" t="s">
        <v>134</v>
      </c>
      <c r="L367" s="163">
        <f>_xll.qlCalendarAdvance("TARGET",L366,K367,"mf")</f>
        <v>43333</v>
      </c>
      <c r="M367" s="175">
        <v>1.0035037875352057</v>
      </c>
      <c r="N367" s="175">
        <f>_xll.xlShmInterpDisc($E$4,L367)</f>
        <v>1.0035037876764179</v>
      </c>
      <c r="O367" s="175">
        <f>_xll.xlShmInterpDisc($B$4,L367)</f>
        <v>1.0035037876764179</v>
      </c>
      <c r="P367" s="175">
        <v>1.0035037875351807</v>
      </c>
      <c r="Q367" s="175">
        <f>_xll.xlShmInterpDisc($H$4,L367)</f>
        <v>1.0035037876763921</v>
      </c>
      <c r="R367" s="188">
        <f t="shared" si="15"/>
        <v>-1.4121215308193769E-6</v>
      </c>
      <c r="S367" s="170">
        <f t="shared" si="16"/>
        <v>-1.4121215308193769E-6</v>
      </c>
      <c r="T367" s="174">
        <f t="shared" si="17"/>
        <v>-1.4121148694812291E-6</v>
      </c>
    </row>
    <row r="368" spans="11:20" x14ac:dyDescent="0.2">
      <c r="K368" s="185" t="s">
        <v>134</v>
      </c>
      <c r="L368" s="163">
        <f>_xll.qlCalendarAdvance("TARGET",L367,K368,"mf")</f>
        <v>43334</v>
      </c>
      <c r="M368" s="175">
        <v>1.003507112196119</v>
      </c>
      <c r="N368" s="175">
        <f>_xll.xlShmInterpDisc($E$4,L368)</f>
        <v>1.0035071123335171</v>
      </c>
      <c r="O368" s="175">
        <f>_xll.xlShmInterpDisc($B$4,L368)</f>
        <v>1.0035071123335171</v>
      </c>
      <c r="P368" s="175">
        <v>1.0035071121960939</v>
      </c>
      <c r="Q368" s="175">
        <f>_xll.xlShmInterpDisc($H$4,L368)</f>
        <v>1.0035071123334911</v>
      </c>
      <c r="R368" s="188">
        <f t="shared" si="15"/>
        <v>-1.3739809290314042E-6</v>
      </c>
      <c r="S368" s="170">
        <f t="shared" si="16"/>
        <v>-1.3739809290314042E-6</v>
      </c>
      <c r="T368" s="174">
        <f t="shared" si="17"/>
        <v>-1.3739720472472072E-6</v>
      </c>
    </row>
    <row r="369" spans="11:20" x14ac:dyDescent="0.2">
      <c r="K369" s="185" t="s">
        <v>134</v>
      </c>
      <c r="L369" s="163">
        <f>_xll.qlCalendarAdvance("TARGET",L368,K369,"mf")</f>
        <v>43335</v>
      </c>
      <c r="M369" s="175">
        <v>1.0035104214180348</v>
      </c>
      <c r="N369" s="175">
        <f>_xll.xlShmInterpDisc($E$4,L369)</f>
        <v>1.0035104215514317</v>
      </c>
      <c r="O369" s="175">
        <f>_xll.xlShmInterpDisc($B$4,L369)</f>
        <v>1.0035104215514317</v>
      </c>
      <c r="P369" s="175">
        <v>1.0035104214180095</v>
      </c>
      <c r="Q369" s="175">
        <f>_xll.xlShmInterpDisc($H$4,L369)</f>
        <v>1.0035104215514057</v>
      </c>
      <c r="R369" s="188">
        <f t="shared" si="15"/>
        <v>-1.3339684912239136E-6</v>
      </c>
      <c r="S369" s="170">
        <f t="shared" si="16"/>
        <v>-1.3339684912239136E-6</v>
      </c>
      <c r="T369" s="174">
        <f t="shared" si="17"/>
        <v>-1.3339618298857658E-6</v>
      </c>
    </row>
    <row r="370" spans="11:20" x14ac:dyDescent="0.2">
      <c r="K370" s="185" t="s">
        <v>134</v>
      </c>
      <c r="L370" s="163">
        <f>_xll.qlCalendarAdvance("TARGET",L369,K370,"mf")</f>
        <v>43336</v>
      </c>
      <c r="M370" s="175">
        <v>1.0035137152090434</v>
      </c>
      <c r="N370" s="175">
        <f>_xll.xlShmInterpDisc($E$4,L370)</f>
        <v>1.0035137153382609</v>
      </c>
      <c r="O370" s="175">
        <f>_xll.xlShmInterpDisc($B$4,L370)</f>
        <v>1.0035137153382609</v>
      </c>
      <c r="P370" s="175">
        <v>1.0035137152090179</v>
      </c>
      <c r="Q370" s="175">
        <f>_xll.xlShmInterpDisc($H$4,L370)</f>
        <v>1.0035137153382347</v>
      </c>
      <c r="R370" s="188">
        <f t="shared" si="15"/>
        <v>-1.2921752556849242E-6</v>
      </c>
      <c r="S370" s="170">
        <f t="shared" si="16"/>
        <v>-1.2921752556849242E-6</v>
      </c>
      <c r="T370" s="174">
        <f t="shared" si="17"/>
        <v>-1.2921685943467764E-6</v>
      </c>
    </row>
    <row r="371" spans="11:20" x14ac:dyDescent="0.2">
      <c r="K371" s="185" t="s">
        <v>134</v>
      </c>
      <c r="L371" s="163">
        <f>_xll.qlCalendarAdvance("TARGET",L370,K371,"mf")</f>
        <v>43339</v>
      </c>
      <c r="M371" s="175">
        <v>1.0035235040799455</v>
      </c>
      <c r="N371" s="175">
        <f>_xll.xlShmInterpDisc($E$4,L371)</f>
        <v>1.0035235041956638</v>
      </c>
      <c r="O371" s="175">
        <f>_xll.xlShmInterpDisc($B$4,L371)</f>
        <v>1.0035235041956638</v>
      </c>
      <c r="P371" s="175">
        <v>1.0035235040799189</v>
      </c>
      <c r="Q371" s="175">
        <f>_xll.xlShmInterpDisc($H$4,L371)</f>
        <v>1.0035235041956365</v>
      </c>
      <c r="R371" s="188">
        <f t="shared" si="15"/>
        <v>-1.1571832381207514E-6</v>
      </c>
      <c r="S371" s="170">
        <f t="shared" si="16"/>
        <v>-1.1571832381207514E-6</v>
      </c>
      <c r="T371" s="174">
        <f t="shared" si="17"/>
        <v>-1.1571765767826037E-6</v>
      </c>
    </row>
    <row r="372" spans="11:20" x14ac:dyDescent="0.2">
      <c r="K372" s="185" t="s">
        <v>134</v>
      </c>
      <c r="L372" s="163">
        <f>_xll.qlCalendarAdvance("TARGET",L371,K372,"mf")</f>
        <v>43340</v>
      </c>
      <c r="M372" s="175">
        <v>1.0035267362314542</v>
      </c>
      <c r="N372" s="175">
        <f>_xll.xlShmInterpDisc($E$4,L372)</f>
        <v>1.0035267363423901</v>
      </c>
      <c r="O372" s="175">
        <f>_xll.xlShmInterpDisc($B$4,L372)</f>
        <v>1.0035267363423901</v>
      </c>
      <c r="P372" s="175">
        <v>1.0035267362314273</v>
      </c>
      <c r="Q372" s="175">
        <f>_xll.xlShmInterpDisc($H$4,L372)</f>
        <v>1.0035267363423623</v>
      </c>
      <c r="R372" s="188">
        <f t="shared" si="15"/>
        <v>-1.1093592711119982E-6</v>
      </c>
      <c r="S372" s="170">
        <f t="shared" si="16"/>
        <v>-1.1093592711119982E-6</v>
      </c>
      <c r="T372" s="174">
        <f t="shared" si="17"/>
        <v>-1.1093503893278012E-6</v>
      </c>
    </row>
    <row r="373" spans="11:20" x14ac:dyDescent="0.2">
      <c r="K373" s="185" t="s">
        <v>134</v>
      </c>
      <c r="L373" s="163">
        <f>_xll.qlCalendarAdvance("TARGET",L372,K373,"mf")</f>
        <v>43341</v>
      </c>
      <c r="M373" s="175">
        <v>1.0035299529949295</v>
      </c>
      <c r="N373" s="175">
        <f>_xll.xlShmInterpDisc($E$4,L373)</f>
        <v>1.0035299531009616</v>
      </c>
      <c r="O373" s="175">
        <f>_xll.xlShmInterpDisc($B$4,L373)</f>
        <v>1.0035299531009616</v>
      </c>
      <c r="P373" s="175">
        <v>1.0035299529949022</v>
      </c>
      <c r="Q373" s="175">
        <f>_xll.xlShmInterpDisc($H$4,L373)</f>
        <v>1.0035299531009334</v>
      </c>
      <c r="R373" s="188">
        <f t="shared" si="15"/>
        <v>-1.060320720114305E-6</v>
      </c>
      <c r="S373" s="170">
        <f t="shared" si="16"/>
        <v>-1.060320720114305E-6</v>
      </c>
      <c r="T373" s="174">
        <f t="shared" si="17"/>
        <v>-1.060311838330108E-6</v>
      </c>
    </row>
    <row r="374" spans="11:20" x14ac:dyDescent="0.2">
      <c r="K374" s="185" t="s">
        <v>134</v>
      </c>
      <c r="L374" s="163">
        <f>_xll.qlCalendarAdvance("TARGET",L373,K374,"mf")</f>
        <v>43342</v>
      </c>
      <c r="M374" s="175">
        <v>1.003533154379431</v>
      </c>
      <c r="N374" s="175">
        <f>_xll.xlShmInterpDisc($E$4,L374)</f>
        <v>1.0035331544804513</v>
      </c>
      <c r="O374" s="175">
        <f>_xll.xlShmInterpDisc($B$4,L374)</f>
        <v>1.0035331544804513</v>
      </c>
      <c r="P374" s="175">
        <v>1.003533154379403</v>
      </c>
      <c r="Q374" s="175">
        <f>_xll.xlShmInterpDisc($H$4,L374)</f>
        <v>1.0035331544804227</v>
      </c>
      <c r="R374" s="188">
        <f t="shared" si="15"/>
        <v>-1.0102030323366762E-6</v>
      </c>
      <c r="S374" s="170">
        <f t="shared" si="16"/>
        <v>-1.0102030323366762E-6</v>
      </c>
      <c r="T374" s="174">
        <f t="shared" si="17"/>
        <v>-1.0101963709985284E-6</v>
      </c>
    </row>
    <row r="375" spans="11:20" x14ac:dyDescent="0.2">
      <c r="K375" s="185" t="s">
        <v>134</v>
      </c>
      <c r="L375" s="163">
        <f>_xll.qlCalendarAdvance("TARGET",L374,K375,"mf")</f>
        <v>43343</v>
      </c>
      <c r="M375" s="175">
        <v>1.0035363403941806</v>
      </c>
      <c r="N375" s="175">
        <f>_xll.xlShmInterpDisc($E$4,L375)</f>
        <v>1.0035363404900948</v>
      </c>
      <c r="O375" s="175">
        <f>_xll.xlShmInterpDisc($B$4,L375)</f>
        <v>1.0035363404900948</v>
      </c>
      <c r="P375" s="175">
        <v>1.003536340394152</v>
      </c>
      <c r="Q375" s="175">
        <f>_xll.xlShmInterpDisc($H$4,L375)</f>
        <v>1.0035363404900655</v>
      </c>
      <c r="R375" s="188">
        <f t="shared" si="15"/>
        <v>-9.5914165498811599E-7</v>
      </c>
      <c r="S375" s="170">
        <f t="shared" si="16"/>
        <v>-9.5914165498811599E-7</v>
      </c>
      <c r="T375" s="174">
        <f t="shared" si="17"/>
        <v>-9.5913499364996824E-7</v>
      </c>
    </row>
    <row r="376" spans="11:20" x14ac:dyDescent="0.2">
      <c r="K376" s="185" t="s">
        <v>134</v>
      </c>
      <c r="L376" s="163">
        <f>_xll.qlCalendarAdvance("TARGET",L375,K376,"mf")</f>
        <v>43346</v>
      </c>
      <c r="M376" s="175">
        <v>1.0035458063145599</v>
      </c>
      <c r="N376" s="175">
        <f>_xll.xlShmInterpDisc($E$4,L376)</f>
        <v>1.0035458063947331</v>
      </c>
      <c r="O376" s="175">
        <f>_xll.xlShmInterpDisc($B$4,L376)</f>
        <v>1.0035458063947331</v>
      </c>
      <c r="P376" s="175">
        <v>1.0035458063145293</v>
      </c>
      <c r="Q376" s="175">
        <f>_xll.xlShmInterpDisc($H$4,L376)</f>
        <v>1.003545806394702</v>
      </c>
      <c r="R376" s="188">
        <f t="shared" si="15"/>
        <v>-8.0173201411071204E-7</v>
      </c>
      <c r="S376" s="170">
        <f t="shared" si="16"/>
        <v>-8.0173201411071204E-7</v>
      </c>
      <c r="T376" s="174">
        <f t="shared" si="17"/>
        <v>-8.0172757321861354E-7</v>
      </c>
    </row>
    <row r="377" spans="11:20" x14ac:dyDescent="0.2">
      <c r="K377" s="185" t="s">
        <v>134</v>
      </c>
      <c r="L377" s="163">
        <f>_xll.qlCalendarAdvance("TARGET",L376,K377,"mf")</f>
        <v>43347</v>
      </c>
      <c r="M377" s="175">
        <v>1.0035489309457526</v>
      </c>
      <c r="N377" s="175">
        <f>_xll.xlShmInterpDisc($E$4,L377)</f>
        <v>1.0035489310205894</v>
      </c>
      <c r="O377" s="175">
        <f>_xll.xlShmInterpDisc($B$4,L377)</f>
        <v>1.0035489310205894</v>
      </c>
      <c r="P377" s="175">
        <v>1.0035489309457213</v>
      </c>
      <c r="Q377" s="175">
        <f>_xll.xlShmInterpDisc($H$4,L377)</f>
        <v>1.0035489310205574</v>
      </c>
      <c r="R377" s="188">
        <f t="shared" si="15"/>
        <v>-7.4836803420907927E-7</v>
      </c>
      <c r="S377" s="170">
        <f t="shared" si="16"/>
        <v>-7.4836803420907927E-7</v>
      </c>
      <c r="T377" s="174">
        <f t="shared" si="17"/>
        <v>-7.4836137287093152E-7</v>
      </c>
    </row>
    <row r="378" spans="11:20" x14ac:dyDescent="0.2">
      <c r="K378" s="185" t="s">
        <v>134</v>
      </c>
      <c r="L378" s="163">
        <f>_xll.qlCalendarAdvance("TARGET",L377,K378,"mf")</f>
        <v>43348</v>
      </c>
      <c r="M378" s="175">
        <v>1.0035520402557276</v>
      </c>
      <c r="N378" s="175">
        <f>_xll.xlShmInterpDisc($E$4,L378)</f>
        <v>1.0035520403252103</v>
      </c>
      <c r="O378" s="175">
        <f>_xll.xlShmInterpDisc($B$4,L378)</f>
        <v>1.0035520403252103</v>
      </c>
      <c r="P378" s="175">
        <v>1.0035520402556954</v>
      </c>
      <c r="Q378" s="175">
        <f>_xll.xlShmInterpDisc($H$4,L378)</f>
        <v>1.0035520403251774</v>
      </c>
      <c r="R378" s="188">
        <f t="shared" si="15"/>
        <v>-6.9482641862350647E-7</v>
      </c>
      <c r="S378" s="170">
        <f t="shared" si="16"/>
        <v>-6.9482641862350647E-7</v>
      </c>
      <c r="T378" s="174">
        <f t="shared" si="17"/>
        <v>-6.9481975728535872E-7</v>
      </c>
    </row>
    <row r="379" spans="11:20" x14ac:dyDescent="0.2">
      <c r="K379" s="185" t="s">
        <v>134</v>
      </c>
      <c r="L379" s="163">
        <f>_xll.qlCalendarAdvance("TARGET",L378,K379,"mf")</f>
        <v>43349</v>
      </c>
      <c r="M379" s="175">
        <v>1.0035551342546767</v>
      </c>
      <c r="N379" s="175">
        <f>_xll.xlShmInterpDisc($E$4,L379)</f>
        <v>1.0035551343188045</v>
      </c>
      <c r="O379" s="175">
        <f>_xll.xlShmInterpDisc($B$4,L379)</f>
        <v>1.0035551343188045</v>
      </c>
      <c r="P379" s="175">
        <v>1.0035551342546438</v>
      </c>
      <c r="Q379" s="175">
        <f>_xll.xlShmInterpDisc($H$4,L379)</f>
        <v>1.0035551343187707</v>
      </c>
      <c r="R379" s="188">
        <f t="shared" si="15"/>
        <v>-6.4127814169978592E-7</v>
      </c>
      <c r="S379" s="170">
        <f t="shared" si="16"/>
        <v>-6.4127814169978592E-7</v>
      </c>
      <c r="T379" s="174">
        <f t="shared" si="17"/>
        <v>-6.4126925991558892E-7</v>
      </c>
    </row>
    <row r="380" spans="11:20" x14ac:dyDescent="0.2">
      <c r="K380" s="185" t="s">
        <v>134</v>
      </c>
      <c r="L380" s="163">
        <f>_xll.qlCalendarAdvance("TARGET",L379,K380,"mf")</f>
        <v>43350</v>
      </c>
      <c r="M380" s="175">
        <v>1.0035582129529539</v>
      </c>
      <c r="N380" s="175">
        <f>_xll.xlShmInterpDisc($E$4,L380)</f>
        <v>1.0035582130117435</v>
      </c>
      <c r="O380" s="175">
        <f>_xll.xlShmInterpDisc($B$4,L380)</f>
        <v>1.0035582130117435</v>
      </c>
      <c r="P380" s="175">
        <v>1.0035582129529199</v>
      </c>
      <c r="Q380" s="175">
        <f>_xll.xlShmInterpDisc($H$4,L380)</f>
        <v>1.0035582130117089</v>
      </c>
      <c r="R380" s="188">
        <f t="shared" si="15"/>
        <v>-5.8789639822975914E-7</v>
      </c>
      <c r="S380" s="170">
        <f t="shared" si="16"/>
        <v>-5.8789639822975914E-7</v>
      </c>
      <c r="T380" s="174">
        <f t="shared" si="17"/>
        <v>-5.8788973689161139E-7</v>
      </c>
    </row>
    <row r="381" spans="11:20" x14ac:dyDescent="0.2">
      <c r="K381" s="185" t="s">
        <v>134</v>
      </c>
      <c r="L381" s="163">
        <f>_xll.qlCalendarAdvance("TARGET",L380,K381,"mf")</f>
        <v>43353</v>
      </c>
      <c r="M381" s="175">
        <v>1.0035673573497168</v>
      </c>
      <c r="N381" s="175">
        <f>_xll.xlShmInterpDisc($E$4,L381)</f>
        <v>1.0035673573927788</v>
      </c>
      <c r="O381" s="175">
        <f>_xll.xlShmInterpDisc($B$4,L381)</f>
        <v>1.0035673573927788</v>
      </c>
      <c r="P381" s="175">
        <v>1.0035673573496797</v>
      </c>
      <c r="Q381" s="175">
        <f>_xll.xlShmInterpDisc($H$4,L381)</f>
        <v>1.0035673573927411</v>
      </c>
      <c r="R381" s="188">
        <f t="shared" si="15"/>
        <v>-4.3061998411531022E-7</v>
      </c>
      <c r="S381" s="170">
        <f t="shared" si="16"/>
        <v>-4.3061998411531022E-7</v>
      </c>
      <c r="T381" s="174">
        <f t="shared" si="17"/>
        <v>-4.3061332277716247E-7</v>
      </c>
    </row>
    <row r="382" spans="11:20" x14ac:dyDescent="0.2">
      <c r="K382" s="185" t="s">
        <v>134</v>
      </c>
      <c r="L382" s="163">
        <f>_xll.qlCalendarAdvance("TARGET",L381,K382,"mf")</f>
        <v>43354</v>
      </c>
      <c r="M382" s="175">
        <v>1.0035703749520781</v>
      </c>
      <c r="N382" s="175">
        <f>_xll.xlShmInterpDisc($E$4,L382)</f>
        <v>1.0035703749900573</v>
      </c>
      <c r="O382" s="175">
        <f>_xll.xlShmInterpDisc($B$4,L382)</f>
        <v>1.0035703749900573</v>
      </c>
      <c r="P382" s="175">
        <v>1.0035703749520397</v>
      </c>
      <c r="Q382" s="175">
        <f>_xll.xlShmInterpDisc($H$4,L382)</f>
        <v>1.0035703749900184</v>
      </c>
      <c r="R382" s="188">
        <f t="shared" si="15"/>
        <v>-3.797917536019213E-7</v>
      </c>
      <c r="S382" s="170">
        <f t="shared" si="16"/>
        <v>-3.797917536019213E-7</v>
      </c>
      <c r="T382" s="174">
        <f t="shared" si="17"/>
        <v>-3.797873127098228E-7</v>
      </c>
    </row>
    <row r="383" spans="11:20" x14ac:dyDescent="0.2">
      <c r="K383" s="185" t="s">
        <v>134</v>
      </c>
      <c r="L383" s="163">
        <f>_xll.qlCalendarAdvance("TARGET",L382,K383,"mf")</f>
        <v>43355</v>
      </c>
      <c r="M383" s="175">
        <v>1.003573377307962</v>
      </c>
      <c r="N383" s="175">
        <f>_xll.xlShmInterpDisc($E$4,L383)</f>
        <v>1.0035733773409723</v>
      </c>
      <c r="O383" s="175">
        <f>_xll.xlShmInterpDisc($B$4,L383)</f>
        <v>1.0035733773409723</v>
      </c>
      <c r="P383" s="175">
        <v>1.0035733773079223</v>
      </c>
      <c r="Q383" s="175">
        <f>_xll.xlShmInterpDisc($H$4,L383)</f>
        <v>1.0035733773409321</v>
      </c>
      <c r="R383" s="188">
        <f t="shared" si="15"/>
        <v>-3.3010261191179779E-7</v>
      </c>
      <c r="S383" s="170">
        <f t="shared" si="16"/>
        <v>-3.3010261191179779E-7</v>
      </c>
      <c r="T383" s="174">
        <f t="shared" si="17"/>
        <v>-3.3009817101969929E-7</v>
      </c>
    </row>
    <row r="384" spans="11:20" x14ac:dyDescent="0.2">
      <c r="K384" s="185" t="s">
        <v>134</v>
      </c>
      <c r="L384" s="163">
        <f>_xll.qlCalendarAdvance("TARGET",L383,K384,"mf")</f>
        <v>43356</v>
      </c>
      <c r="M384" s="175">
        <v>1.0035763644286928</v>
      </c>
      <c r="N384" s="175">
        <f>_xll.xlShmInterpDisc($E$4,L384)</f>
        <v>1.0035763644568689</v>
      </c>
      <c r="O384" s="175">
        <f>_xll.xlShmInterpDisc($B$4,L384)</f>
        <v>1.0035763644568689</v>
      </c>
      <c r="P384" s="175">
        <v>1.0035763644286517</v>
      </c>
      <c r="Q384" s="175">
        <f>_xll.xlShmInterpDisc($H$4,L384)</f>
        <v>1.0035763644568274</v>
      </c>
      <c r="R384" s="188">
        <f t="shared" si="15"/>
        <v>-2.8176128097356923E-7</v>
      </c>
      <c r="S384" s="170">
        <f t="shared" si="16"/>
        <v>-2.8176128097356923E-7</v>
      </c>
      <c r="T384" s="174">
        <f t="shared" si="17"/>
        <v>-2.8175684008147073E-7</v>
      </c>
    </row>
    <row r="385" spans="11:20" x14ac:dyDescent="0.2">
      <c r="K385" s="185" t="s">
        <v>134</v>
      </c>
      <c r="L385" s="163">
        <f>_xll.qlCalendarAdvance("TARGET",L384,K385,"mf")</f>
        <v>43357</v>
      </c>
      <c r="M385" s="175">
        <v>1.0035793363257564</v>
      </c>
      <c r="N385" s="175">
        <f>_xll.xlShmInterpDisc($E$4,L385)</f>
        <v>1.0035793363492544</v>
      </c>
      <c r="O385" s="175">
        <f>_xll.xlShmInterpDisc($B$4,L385)</f>
        <v>1.0035793363492544</v>
      </c>
      <c r="P385" s="175">
        <v>1.0035793363257137</v>
      </c>
      <c r="Q385" s="175">
        <f>_xll.xlShmInterpDisc($H$4,L385)</f>
        <v>1.0035793363492118</v>
      </c>
      <c r="R385" s="188">
        <f t="shared" si="15"/>
        <v>-2.3498092360796363E-7</v>
      </c>
      <c r="S385" s="170">
        <f t="shared" si="16"/>
        <v>-2.3498092360796363E-7</v>
      </c>
      <c r="T385" s="174">
        <f t="shared" si="17"/>
        <v>-2.3498092360796363E-7</v>
      </c>
    </row>
    <row r="386" spans="11:20" x14ac:dyDescent="0.2">
      <c r="K386" s="185" t="s">
        <v>134</v>
      </c>
      <c r="L386" s="163">
        <f>_xll.qlCalendarAdvance("TARGET",L385,K386,"mf")</f>
        <v>43360</v>
      </c>
      <c r="M386" s="175">
        <v>1.0035881607922277</v>
      </c>
      <c r="N386" s="175">
        <f>_xll.xlShmInterpDisc($E$4,L386)</f>
        <v>1.0035881608028558</v>
      </c>
      <c r="O386" s="175">
        <f>_xll.xlShmInterpDisc($B$4,L386)</f>
        <v>1.0035881608028558</v>
      </c>
      <c r="P386" s="175">
        <v>1.0035881607921806</v>
      </c>
      <c r="Q386" s="175">
        <f>_xll.xlShmInterpDisc($H$4,L386)</f>
        <v>1.0035881608028085</v>
      </c>
      <c r="R386" s="188">
        <f t="shared" si="15"/>
        <v>-1.0628165014736624E-7</v>
      </c>
      <c r="S386" s="170">
        <f t="shared" si="16"/>
        <v>-1.0628165014736624E-7</v>
      </c>
      <c r="T386" s="174">
        <f t="shared" si="17"/>
        <v>-1.0627942970131699E-7</v>
      </c>
    </row>
    <row r="387" spans="11:20" x14ac:dyDescent="0.2">
      <c r="K387" s="185" t="s">
        <v>134</v>
      </c>
      <c r="L387" s="163">
        <f>_xll.qlCalendarAdvance("TARGET",L386,K387,"mf")</f>
        <v>43361</v>
      </c>
      <c r="M387" s="175">
        <v>1.0035910719127155</v>
      </c>
      <c r="N387" s="175">
        <f>_xll.xlShmInterpDisc($E$4,L387)</f>
        <v>1.0035910719195194</v>
      </c>
      <c r="O387" s="175">
        <f>_xll.xlShmInterpDisc($B$4,L387)</f>
        <v>1.0035910719195194</v>
      </c>
      <c r="P387" s="175">
        <v>1.0035910719126666</v>
      </c>
      <c r="Q387" s="175">
        <f>_xll.xlShmInterpDisc($H$4,L387)</f>
        <v>1.0035910719194705</v>
      </c>
      <c r="R387" s="188">
        <f t="shared" si="15"/>
        <v>-6.8038907841128093E-8</v>
      </c>
      <c r="S387" s="170">
        <f t="shared" si="16"/>
        <v>-6.8038907841128093E-8</v>
      </c>
      <c r="T387" s="174">
        <f t="shared" si="17"/>
        <v>-6.8038907841128093E-8</v>
      </c>
    </row>
    <row r="388" spans="11:20" x14ac:dyDescent="0.2">
      <c r="K388" s="185" t="s">
        <v>134</v>
      </c>
      <c r="L388" s="163">
        <f>_xll.qlCalendarAdvance("TARGET",L387,K388,"mf")</f>
        <v>43362</v>
      </c>
      <c r="M388" s="175">
        <v>1.0035939678693915</v>
      </c>
      <c r="N388" s="175">
        <f>_xll.xlShmInterpDisc($E$4,L388)</f>
        <v>1.003593967872644</v>
      </c>
      <c r="O388" s="175">
        <f>_xll.xlShmInterpDisc($B$4,L388)</f>
        <v>1.003593967872644</v>
      </c>
      <c r="P388" s="175">
        <v>1.0035939678693409</v>
      </c>
      <c r="Q388" s="175">
        <f>_xll.xlShmInterpDisc($H$4,L388)</f>
        <v>1.0035939678725934</v>
      </c>
      <c r="R388" s="188">
        <f t="shared" si="15"/>
        <v>-3.2525093729418586E-8</v>
      </c>
      <c r="S388" s="170">
        <f t="shared" si="16"/>
        <v>-3.2525093729418586E-8</v>
      </c>
      <c r="T388" s="174">
        <f t="shared" si="17"/>
        <v>-3.2525093729418586E-8</v>
      </c>
    </row>
    <row r="389" spans="11:20" x14ac:dyDescent="0.2">
      <c r="K389" s="185" t="s">
        <v>134</v>
      </c>
      <c r="L389" s="163">
        <f>_xll.qlCalendarAdvance("TARGET",L388,K389,"mf")</f>
        <v>43363</v>
      </c>
      <c r="M389" s="175">
        <v>1.0035968486747116</v>
      </c>
      <c r="N389" s="175">
        <f>_xll.xlShmInterpDisc($E$4,L389)</f>
        <v>1.0035968486747116</v>
      </c>
      <c r="O389" s="175">
        <f>_xll.xlShmInterpDisc($B$4,L389)</f>
        <v>1.0035968486747116</v>
      </c>
      <c r="P389" s="175">
        <v>1.0035968486746591</v>
      </c>
      <c r="Q389" s="175">
        <f>_xll.xlShmInterpDisc($H$4,L389)</f>
        <v>1.0035968486746591</v>
      </c>
      <c r="R389" s="188">
        <f t="shared" si="15"/>
        <v>0</v>
      </c>
      <c r="S389" s="170">
        <f t="shared" si="16"/>
        <v>0</v>
      </c>
      <c r="T389" s="174">
        <f t="shared" si="17"/>
        <v>0</v>
      </c>
    </row>
    <row r="390" spans="11:20" x14ac:dyDescent="0.2">
      <c r="K390" s="185" t="s">
        <v>134</v>
      </c>
      <c r="L390" s="163">
        <f>_xll.qlCalendarAdvance("TARGET",L389,K390,"mf")</f>
        <v>43364</v>
      </c>
      <c r="M390" s="175">
        <v>1.0035997143385471</v>
      </c>
      <c r="N390" s="175">
        <f>_xll.xlShmInterpDisc($E$4,L390)</f>
        <v>1.0035997143356115</v>
      </c>
      <c r="O390" s="175">
        <f>_xll.xlShmInterpDisc($B$4,L390)</f>
        <v>1.0035997143356115</v>
      </c>
      <c r="P390" s="175">
        <v>1.0035997143384927</v>
      </c>
      <c r="Q390" s="175">
        <f>_xll.xlShmInterpDisc($H$4,L390)</f>
        <v>1.0035997143355571</v>
      </c>
      <c r="R390" s="188">
        <f t="shared" ref="R390:R453" si="18">(M390-N390)*10000</f>
        <v>2.9356517217138389E-8</v>
      </c>
      <c r="S390" s="170">
        <f t="shared" ref="S390:S453" si="19">(M390-O390)*10000</f>
        <v>2.9356517217138389E-8</v>
      </c>
      <c r="T390" s="174">
        <f t="shared" ref="T390:T453" si="20">(P390-Q390)*10000</f>
        <v>2.9356517217138389E-8</v>
      </c>
    </row>
    <row r="391" spans="11:20" x14ac:dyDescent="0.2">
      <c r="K391" s="185" t="s">
        <v>134</v>
      </c>
      <c r="L391" s="163">
        <f>_xll.qlCalendarAdvance("TARGET",L390,K391,"mf")</f>
        <v>43367</v>
      </c>
      <c r="M391" s="175">
        <v>1.0036082204604393</v>
      </c>
      <c r="N391" s="175">
        <f>_xll.xlShmInterpDisc($E$4,L391)</f>
        <v>1.0036082204504959</v>
      </c>
      <c r="O391" s="175">
        <f>_xll.xlShmInterpDisc($B$4,L391)</f>
        <v>1.0036082204504959</v>
      </c>
      <c r="P391" s="175">
        <v>1.0036082204603787</v>
      </c>
      <c r="Q391" s="175">
        <f>_xll.xlShmInterpDisc($H$4,L391)</f>
        <v>1.0036082204504357</v>
      </c>
      <c r="R391" s="188">
        <f t="shared" si="18"/>
        <v>9.943379453147827E-8</v>
      </c>
      <c r="S391" s="170">
        <f t="shared" si="19"/>
        <v>9.943379453147827E-8</v>
      </c>
      <c r="T391" s="174">
        <f t="shared" si="20"/>
        <v>9.9429353639379769E-8</v>
      </c>
    </row>
    <row r="392" spans="11:20" x14ac:dyDescent="0.2">
      <c r="K392" s="185" t="s">
        <v>134</v>
      </c>
      <c r="L392" s="163">
        <f>_xll.qlCalendarAdvance("TARGET",L391,K392,"mf")</f>
        <v>43368</v>
      </c>
      <c r="M392" s="175">
        <v>1.0036110255323643</v>
      </c>
      <c r="N392" s="175">
        <f>_xll.xlShmInterpDisc($E$4,L392)</f>
        <v>1.0036110255206379</v>
      </c>
      <c r="O392" s="175">
        <f>_xll.xlShmInterpDisc($B$4,L392)</f>
        <v>1.0036110255206379</v>
      </c>
      <c r="P392" s="175">
        <v>1.0036110255323014</v>
      </c>
      <c r="Q392" s="175">
        <f>_xll.xlShmInterpDisc($H$4,L392)</f>
        <v>1.0036110255205755</v>
      </c>
      <c r="R392" s="188">
        <f t="shared" si="18"/>
        <v>1.1726397630695828E-7</v>
      </c>
      <c r="S392" s="170">
        <f t="shared" si="19"/>
        <v>1.1726397630695828E-7</v>
      </c>
      <c r="T392" s="174">
        <f t="shared" si="20"/>
        <v>1.1725953541485978E-7</v>
      </c>
    </row>
    <row r="393" spans="11:20" x14ac:dyDescent="0.2">
      <c r="K393" s="185" t="s">
        <v>134</v>
      </c>
      <c r="L393" s="163">
        <f>_xll.qlCalendarAdvance("TARGET",L392,K393,"mf")</f>
        <v>43369</v>
      </c>
      <c r="M393" s="175">
        <v>1.0036138154472898</v>
      </c>
      <c r="N393" s="175">
        <f>_xll.xlShmInterpDisc($E$4,L393)</f>
        <v>1.0036138154340342</v>
      </c>
      <c r="O393" s="175">
        <f>_xll.xlShmInterpDisc($B$4,L393)</f>
        <v>1.0036138154340342</v>
      </c>
      <c r="P393" s="175">
        <v>1.0036138154472247</v>
      </c>
      <c r="Q393" s="175">
        <f>_xll.xlShmInterpDisc($H$4,L393)</f>
        <v>1.0036138154339698</v>
      </c>
      <c r="R393" s="188">
        <f t="shared" si="18"/>
        <v>1.3255618824814519E-7</v>
      </c>
      <c r="S393" s="170">
        <f t="shared" si="19"/>
        <v>1.3255618824814519E-7</v>
      </c>
      <c r="T393" s="174">
        <f t="shared" si="20"/>
        <v>1.3254952690999744E-7</v>
      </c>
    </row>
    <row r="394" spans="11:20" x14ac:dyDescent="0.2">
      <c r="K394" s="185" t="s">
        <v>134</v>
      </c>
      <c r="L394" s="163">
        <f>_xll.qlCalendarAdvance("TARGET",L393,K394,"mf")</f>
        <v>43370</v>
      </c>
      <c r="M394" s="175">
        <v>1.0036165902016909</v>
      </c>
      <c r="N394" s="175">
        <f>_xll.xlShmInterpDisc($E$4,L394)</f>
        <v>1.0036165901871466</v>
      </c>
      <c r="O394" s="175">
        <f>_xll.xlShmInterpDisc($B$4,L394)</f>
        <v>1.0036165901871466</v>
      </c>
      <c r="P394" s="175">
        <v>1.0036165902016234</v>
      </c>
      <c r="Q394" s="175">
        <f>_xll.xlShmInterpDisc($H$4,L394)</f>
        <v>1.0036165901870797</v>
      </c>
      <c r="R394" s="188">
        <f t="shared" si="18"/>
        <v>1.4544365711799401E-7</v>
      </c>
      <c r="S394" s="170">
        <f t="shared" si="19"/>
        <v>1.4544365711799401E-7</v>
      </c>
      <c r="T394" s="174">
        <f t="shared" si="20"/>
        <v>1.4543699577984626E-7</v>
      </c>
    </row>
    <row r="395" spans="11:20" x14ac:dyDescent="0.2">
      <c r="K395" s="185" t="s">
        <v>134</v>
      </c>
      <c r="L395" s="163">
        <f>_xll.qlCalendarAdvance("TARGET",L394,K395,"mf")</f>
        <v>43371</v>
      </c>
      <c r="M395" s="175">
        <v>1.0036193497920838</v>
      </c>
      <c r="N395" s="175">
        <f>_xll.xlShmInterpDisc($E$4,L395)</f>
        <v>1.003619349776478</v>
      </c>
      <c r="O395" s="175">
        <f>_xll.xlShmInterpDisc($B$4,L395)</f>
        <v>1.003619349776478</v>
      </c>
      <c r="P395" s="175">
        <v>1.0036193497920138</v>
      </c>
      <c r="Q395" s="175">
        <f>_xll.xlShmInterpDisc($H$4,L395)</f>
        <v>1.003619349776409</v>
      </c>
      <c r="R395" s="188">
        <f t="shared" si="18"/>
        <v>1.560573892334105E-7</v>
      </c>
      <c r="S395" s="170">
        <f t="shared" si="19"/>
        <v>1.560573892334105E-7</v>
      </c>
      <c r="T395" s="174">
        <f t="shared" si="20"/>
        <v>1.560485074492135E-7</v>
      </c>
    </row>
    <row r="396" spans="11:20" x14ac:dyDescent="0.2">
      <c r="K396" s="185" t="s">
        <v>134</v>
      </c>
      <c r="L396" s="163">
        <f>_xll.qlCalendarAdvance("TARGET",L395,K396,"mf")</f>
        <v>43374</v>
      </c>
      <c r="M396" s="175">
        <v>1.003627537545001</v>
      </c>
      <c r="N396" s="175">
        <f>_xll.xlShmInterpDisc($E$4,L396)</f>
        <v>1.0036275375274524</v>
      </c>
      <c r="O396" s="175">
        <f>_xll.xlShmInterpDisc($B$4,L396)</f>
        <v>1.0036275375274524</v>
      </c>
      <c r="P396" s="175">
        <v>1.0036275375449235</v>
      </c>
      <c r="Q396" s="175">
        <f>_xll.xlShmInterpDisc($H$4,L396)</f>
        <v>1.0036275375273758</v>
      </c>
      <c r="R396" s="188">
        <f t="shared" si="18"/>
        <v>1.7548629216435074E-7</v>
      </c>
      <c r="S396" s="170">
        <f t="shared" si="19"/>
        <v>1.7548629216435074E-7</v>
      </c>
      <c r="T396" s="174">
        <f t="shared" si="20"/>
        <v>1.7547741038015374E-7</v>
      </c>
    </row>
    <row r="397" spans="11:20" x14ac:dyDescent="0.2">
      <c r="K397" s="185" t="s">
        <v>134</v>
      </c>
      <c r="L397" s="163">
        <f>_xll.qlCalendarAdvance("TARGET",L396,K397,"mf")</f>
        <v>43375</v>
      </c>
      <c r="M397" s="175">
        <v>1.003630236445358</v>
      </c>
      <c r="N397" s="175">
        <f>_xll.xlShmInterpDisc($E$4,L397)</f>
        <v>1.0036302364275347</v>
      </c>
      <c r="O397" s="175">
        <f>_xll.xlShmInterpDisc($B$4,L397)</f>
        <v>1.0036302364275347</v>
      </c>
      <c r="P397" s="175">
        <v>1.0036302364452776</v>
      </c>
      <c r="Q397" s="175">
        <f>_xll.xlShmInterpDisc($H$4,L397)</f>
        <v>1.0036302364274554</v>
      </c>
      <c r="R397" s="188">
        <f t="shared" si="18"/>
        <v>1.7823298392727338E-7</v>
      </c>
      <c r="S397" s="170">
        <f t="shared" si="19"/>
        <v>1.7823298392727338E-7</v>
      </c>
      <c r="T397" s="174">
        <f t="shared" si="20"/>
        <v>1.7822188169702713E-7</v>
      </c>
    </row>
    <row r="398" spans="11:20" x14ac:dyDescent="0.2">
      <c r="K398" s="185" t="s">
        <v>134</v>
      </c>
      <c r="L398" s="163">
        <f>_xll.qlCalendarAdvance("TARGET",L397,K398,"mf")</f>
        <v>43376</v>
      </c>
      <c r="M398" s="175">
        <v>1.0036329201649135</v>
      </c>
      <c r="N398" s="175">
        <f>_xll.xlShmInterpDisc($E$4,L398)</f>
        <v>1.0036329201469827</v>
      </c>
      <c r="O398" s="175">
        <f>_xll.xlShmInterpDisc($B$4,L398)</f>
        <v>1.0036329201469827</v>
      </c>
      <c r="P398" s="175">
        <v>1.0036329201648304</v>
      </c>
      <c r="Q398" s="175">
        <f>_xll.xlShmInterpDisc($H$4,L398)</f>
        <v>1.0036329201469008</v>
      </c>
      <c r="R398" s="188">
        <f t="shared" si="18"/>
        <v>1.7930767981511053E-7</v>
      </c>
      <c r="S398" s="170">
        <f t="shared" si="19"/>
        <v>1.7930767981511053E-7</v>
      </c>
      <c r="T398" s="174">
        <f t="shared" si="20"/>
        <v>1.7929657758486428E-7</v>
      </c>
    </row>
    <row r="399" spans="11:20" x14ac:dyDescent="0.2">
      <c r="K399" s="185" t="s">
        <v>134</v>
      </c>
      <c r="L399" s="163">
        <f>_xll.qlCalendarAdvance("TARGET",L398,K399,"mf")</f>
        <v>43377</v>
      </c>
      <c r="M399" s="175">
        <v>1.003635588700434</v>
      </c>
      <c r="N399" s="175">
        <f>_xll.xlShmInterpDisc($E$4,L399)</f>
        <v>1.0036355886825516</v>
      </c>
      <c r="O399" s="175">
        <f>_xll.xlShmInterpDisc($B$4,L399)</f>
        <v>1.0036355886825516</v>
      </c>
      <c r="P399" s="175">
        <v>1.0036355887003483</v>
      </c>
      <c r="Q399" s="175">
        <f>_xll.xlShmInterpDisc($H$4,L399)</f>
        <v>1.0036355886824671</v>
      </c>
      <c r="R399" s="188">
        <f t="shared" si="18"/>
        <v>1.7882362257637396E-7</v>
      </c>
      <c r="S399" s="170">
        <f t="shared" si="19"/>
        <v>1.7882362257637396E-7</v>
      </c>
      <c r="T399" s="174">
        <f t="shared" si="20"/>
        <v>1.7881252034612771E-7</v>
      </c>
    </row>
    <row r="400" spans="11:20" x14ac:dyDescent="0.2">
      <c r="K400" s="185" t="s">
        <v>134</v>
      </c>
      <c r="L400" s="163">
        <f>_xll.qlCalendarAdvance("TARGET",L399,K400,"mf")</f>
        <v>43378</v>
      </c>
      <c r="M400" s="175">
        <v>1.0036382420487282</v>
      </c>
      <c r="N400" s="175">
        <f>_xll.xlShmInterpDisc($E$4,L400)</f>
        <v>1.0036382420310388</v>
      </c>
      <c r="O400" s="175">
        <f>_xll.xlShmInterpDisc($B$4,L400)</f>
        <v>1.0036382420310388</v>
      </c>
      <c r="P400" s="175">
        <v>1.0036382420486396</v>
      </c>
      <c r="Q400" s="175">
        <f>_xll.xlShmInterpDisc($H$4,L400)</f>
        <v>1.0036382420309513</v>
      </c>
      <c r="R400" s="188">
        <f t="shared" si="18"/>
        <v>1.7689405495957544E-7</v>
      </c>
      <c r="S400" s="170">
        <f t="shared" si="19"/>
        <v>1.7689405495957544E-7</v>
      </c>
      <c r="T400" s="174">
        <f t="shared" si="20"/>
        <v>1.7688295272932919E-7</v>
      </c>
    </row>
    <row r="401" spans="11:20" x14ac:dyDescent="0.2">
      <c r="K401" s="185" t="s">
        <v>134</v>
      </c>
      <c r="L401" s="163">
        <f>_xll.qlCalendarAdvance("TARGET",L400,K401,"mf")</f>
        <v>43381</v>
      </c>
      <c r="M401" s="175">
        <v>1.0036461109389565</v>
      </c>
      <c r="N401" s="175">
        <f>_xll.xlShmInterpDisc($E$4,L401)</f>
        <v>1.0036461109226091</v>
      </c>
      <c r="O401" s="175">
        <f>_xll.xlShmInterpDisc($B$4,L401)</f>
        <v>1.0036461109226091</v>
      </c>
      <c r="P401" s="175">
        <v>1.0036461109388588</v>
      </c>
      <c r="Q401" s="175">
        <f>_xll.xlShmInterpDisc($H$4,L401)</f>
        <v>1.0036461109225128</v>
      </c>
      <c r="R401" s="188">
        <f t="shared" si="18"/>
        <v>1.6347367903790655E-7</v>
      </c>
      <c r="S401" s="170">
        <f t="shared" si="19"/>
        <v>1.6347367903790655E-7</v>
      </c>
      <c r="T401" s="174">
        <f t="shared" si="20"/>
        <v>1.6346035636161105E-7</v>
      </c>
    </row>
    <row r="402" spans="11:20" x14ac:dyDescent="0.2">
      <c r="K402" s="185" t="s">
        <v>134</v>
      </c>
      <c r="L402" s="163">
        <f>_xll.qlCalendarAdvance("TARGET",L401,K402,"mf")</f>
        <v>43382</v>
      </c>
      <c r="M402" s="175">
        <v>1.0036487035072585</v>
      </c>
      <c r="N402" s="175">
        <f>_xll.xlShmInterpDisc($E$4,L402)</f>
        <v>1.0036487034915791</v>
      </c>
      <c r="O402" s="175">
        <f>_xll.xlShmInterpDisc($B$4,L402)</f>
        <v>1.0036487034915791</v>
      </c>
      <c r="P402" s="175">
        <v>1.003648703507158</v>
      </c>
      <c r="Q402" s="175">
        <f>_xll.xlShmInterpDisc($H$4,L402)</f>
        <v>1.0036487034914796</v>
      </c>
      <c r="R402" s="188">
        <f t="shared" si="18"/>
        <v>1.5679457732176161E-7</v>
      </c>
      <c r="S402" s="170">
        <f t="shared" si="19"/>
        <v>1.5679457732176161E-7</v>
      </c>
      <c r="T402" s="174">
        <f t="shared" si="20"/>
        <v>1.5678347509151536E-7</v>
      </c>
    </row>
    <row r="403" spans="11:20" x14ac:dyDescent="0.2">
      <c r="K403" s="185" t="s">
        <v>134</v>
      </c>
      <c r="L403" s="163">
        <f>_xll.qlCalendarAdvance("TARGET",L402,K403,"mf")</f>
        <v>43383</v>
      </c>
      <c r="M403" s="175">
        <v>1.003651280873</v>
      </c>
      <c r="N403" s="175">
        <f>_xll.xlShmInterpDisc($E$4,L403)</f>
        <v>1.0036512808580822</v>
      </c>
      <c r="O403" s="175">
        <f>_xll.xlShmInterpDisc($B$4,L403)</f>
        <v>1.0036512808580822</v>
      </c>
      <c r="P403" s="175">
        <v>1.0036512808728961</v>
      </c>
      <c r="Q403" s="175">
        <f>_xll.xlShmInterpDisc($H$4,L403)</f>
        <v>1.0036512808579796</v>
      </c>
      <c r="R403" s="188">
        <f t="shared" si="18"/>
        <v>1.4917844737283303E-7</v>
      </c>
      <c r="S403" s="170">
        <f t="shared" si="19"/>
        <v>1.4917844737283303E-7</v>
      </c>
      <c r="T403" s="174">
        <f t="shared" si="20"/>
        <v>1.4916512469653753E-7</v>
      </c>
    </row>
    <row r="404" spans="11:20" x14ac:dyDescent="0.2">
      <c r="K404" s="185" t="s">
        <v>134</v>
      </c>
      <c r="L404" s="163">
        <f>_xll.qlCalendarAdvance("TARGET",L403,K404,"mf")</f>
        <v>43384</v>
      </c>
      <c r="M404" s="175">
        <v>1.0036538430332391</v>
      </c>
      <c r="N404" s="175">
        <f>_xll.xlShmInterpDisc($E$4,L404)</f>
        <v>1.0036538430191675</v>
      </c>
      <c r="O404" s="175">
        <f>_xll.xlShmInterpDisc($B$4,L404)</f>
        <v>1.0036538430191675</v>
      </c>
      <c r="P404" s="175">
        <v>1.0036538430331321</v>
      </c>
      <c r="Q404" s="175">
        <f>_xll.xlShmInterpDisc($H$4,L404)</f>
        <v>1.0036538430190618</v>
      </c>
      <c r="R404" s="188">
        <f t="shared" si="18"/>
        <v>1.4071632747914009E-7</v>
      </c>
      <c r="S404" s="170">
        <f t="shared" si="19"/>
        <v>1.4071632747914009E-7</v>
      </c>
      <c r="T404" s="174">
        <f t="shared" si="20"/>
        <v>1.4070300480284459E-7</v>
      </c>
    </row>
    <row r="405" spans="11:20" x14ac:dyDescent="0.2">
      <c r="K405" s="185" t="s">
        <v>134</v>
      </c>
      <c r="L405" s="163">
        <f>_xll.qlCalendarAdvance("TARGET",L404,K405,"mf")</f>
        <v>43385</v>
      </c>
      <c r="M405" s="175">
        <v>1.0036563899850754</v>
      </c>
      <c r="N405" s="175">
        <f>_xll.xlShmInterpDisc($E$4,L405)</f>
        <v>1.0036563899719257</v>
      </c>
      <c r="O405" s="175">
        <f>_xll.xlShmInterpDisc($B$4,L405)</f>
        <v>1.0036563899719257</v>
      </c>
      <c r="P405" s="175">
        <v>1.0036563899849651</v>
      </c>
      <c r="Q405" s="175">
        <f>_xll.xlShmInterpDisc($H$4,L405)</f>
        <v>1.0036563899718167</v>
      </c>
      <c r="R405" s="188">
        <f t="shared" si="18"/>
        <v>1.3149703548265279E-7</v>
      </c>
      <c r="S405" s="170">
        <f t="shared" si="19"/>
        <v>1.3149703548265279E-7</v>
      </c>
      <c r="T405" s="174">
        <f t="shared" si="20"/>
        <v>1.3148371280635729E-7</v>
      </c>
    </row>
    <row r="406" spans="11:20" x14ac:dyDescent="0.2">
      <c r="K406" s="185" t="s">
        <v>134</v>
      </c>
      <c r="L406" s="163">
        <f>_xll.qlCalendarAdvance("TARGET",L405,K406,"mf")</f>
        <v>43388</v>
      </c>
      <c r="M406" s="175">
        <v>1.0036639395617939</v>
      </c>
      <c r="N406" s="175">
        <f>_xll.xlShmInterpDisc($E$4,L406)</f>
        <v>1.003663939551777</v>
      </c>
      <c r="O406" s="175">
        <f>_xll.xlShmInterpDisc($B$4,L406)</f>
        <v>1.003663939551777</v>
      </c>
      <c r="P406" s="175">
        <v>1.0036639395616735</v>
      </c>
      <c r="Q406" s="175">
        <f>_xll.xlShmInterpDisc($H$4,L406)</f>
        <v>1.003663939551658</v>
      </c>
      <c r="R406" s="188">
        <f t="shared" si="18"/>
        <v>1.0016876217378012E-7</v>
      </c>
      <c r="S406" s="170">
        <f t="shared" si="19"/>
        <v>1.0016876217378012E-7</v>
      </c>
      <c r="T406" s="174">
        <f t="shared" si="20"/>
        <v>1.0015543949748462E-7</v>
      </c>
    </row>
    <row r="407" spans="11:20" x14ac:dyDescent="0.2">
      <c r="K407" s="185" t="s">
        <v>134</v>
      </c>
      <c r="L407" s="163">
        <f>_xll.qlCalendarAdvance("TARGET",L406,K407,"mf")</f>
        <v>43389</v>
      </c>
      <c r="M407" s="175">
        <v>1.0036664256518535</v>
      </c>
      <c r="N407" s="175">
        <f>_xll.xlShmInterpDisc($E$4,L407)</f>
        <v>1.0036664256429757</v>
      </c>
      <c r="O407" s="175">
        <f>_xll.xlShmInterpDisc($B$4,L407)</f>
        <v>1.0036664256429757</v>
      </c>
      <c r="P407" s="175">
        <v>1.0036664256517296</v>
      </c>
      <c r="Q407" s="175">
        <f>_xll.xlShmInterpDisc($H$4,L407)</f>
        <v>1.0036664256428529</v>
      </c>
      <c r="R407" s="188">
        <f t="shared" si="18"/>
        <v>8.8777873941126018E-8</v>
      </c>
      <c r="S407" s="170">
        <f t="shared" si="19"/>
        <v>8.8777873941126018E-8</v>
      </c>
      <c r="T407" s="174">
        <f t="shared" si="20"/>
        <v>8.8766771710879766E-8</v>
      </c>
    </row>
    <row r="408" spans="11:20" x14ac:dyDescent="0.2">
      <c r="K408" s="185" t="s">
        <v>134</v>
      </c>
      <c r="L408" s="163">
        <f>_xll.qlCalendarAdvance("TARGET",L407,K408,"mf")</f>
        <v>43390</v>
      </c>
      <c r="M408" s="175">
        <v>1.0036688965196354</v>
      </c>
      <c r="N408" s="175">
        <f>_xll.xlShmInterpDisc($E$4,L408)</f>
        <v>1.0036688965119314</v>
      </c>
      <c r="O408" s="175">
        <f>_xll.xlShmInterpDisc($B$4,L408)</f>
        <v>1.0036688965119314</v>
      </c>
      <c r="P408" s="175">
        <v>1.0036688965195082</v>
      </c>
      <c r="Q408" s="175">
        <f>_xll.xlShmInterpDisc($H$4,L408)</f>
        <v>1.003668896511805</v>
      </c>
      <c r="R408" s="188">
        <f t="shared" si="18"/>
        <v>7.7040596124788863E-8</v>
      </c>
      <c r="S408" s="170">
        <f t="shared" si="19"/>
        <v>7.7040596124788863E-8</v>
      </c>
      <c r="T408" s="174">
        <f t="shared" si="20"/>
        <v>7.7031714340591861E-8</v>
      </c>
    </row>
    <row r="409" spans="11:20" x14ac:dyDescent="0.2">
      <c r="K409" s="185" t="s">
        <v>134</v>
      </c>
      <c r="L409" s="163">
        <f>_xll.qlCalendarAdvance("TARGET",L408,K409,"mf")</f>
        <v>43391</v>
      </c>
      <c r="M409" s="175">
        <v>1.0036713521624903</v>
      </c>
      <c r="N409" s="175">
        <f>_xll.xlShmInterpDisc($E$4,L409)</f>
        <v>1.0036713521559866</v>
      </c>
      <c r="O409" s="175">
        <f>_xll.xlShmInterpDisc($B$4,L409)</f>
        <v>1.0036713521559866</v>
      </c>
      <c r="P409" s="175">
        <v>1.0036713521623595</v>
      </c>
      <c r="Q409" s="175">
        <f>_xll.xlShmInterpDisc($H$4,L409)</f>
        <v>1.0036713521558567</v>
      </c>
      <c r="R409" s="188">
        <f t="shared" si="18"/>
        <v>6.503686478254167E-8</v>
      </c>
      <c r="S409" s="170">
        <f t="shared" si="19"/>
        <v>6.503686478254167E-8</v>
      </c>
      <c r="T409" s="174">
        <f t="shared" si="20"/>
        <v>6.5027982998344669E-8</v>
      </c>
    </row>
    <row r="410" spans="11:20" x14ac:dyDescent="0.2">
      <c r="K410" s="185" t="s">
        <v>134</v>
      </c>
      <c r="L410" s="163">
        <f>_xll.qlCalendarAdvance("TARGET",L409,K410,"mf")</f>
        <v>43392</v>
      </c>
      <c r="M410" s="175">
        <v>1.0036737925778096</v>
      </c>
      <c r="N410" s="175">
        <f>_xll.xlShmInterpDisc($E$4,L410)</f>
        <v>1.0036737925725263</v>
      </c>
      <c r="O410" s="175">
        <f>_xll.xlShmInterpDisc($B$4,L410)</f>
        <v>1.0036737925725263</v>
      </c>
      <c r="P410" s="175">
        <v>1.0036737925776751</v>
      </c>
      <c r="Q410" s="175">
        <f>_xll.xlShmInterpDisc($H$4,L410)</f>
        <v>1.0036737925723929</v>
      </c>
      <c r="R410" s="188">
        <f t="shared" si="18"/>
        <v>5.2833293295861949E-8</v>
      </c>
      <c r="S410" s="170">
        <f t="shared" si="19"/>
        <v>5.2833293295861949E-8</v>
      </c>
      <c r="T410" s="174">
        <f t="shared" si="20"/>
        <v>5.2822191065615698E-8</v>
      </c>
    </row>
    <row r="411" spans="11:20" x14ac:dyDescent="0.2">
      <c r="K411" s="185" t="s">
        <v>134</v>
      </c>
      <c r="L411" s="163">
        <f>_xll.qlCalendarAdvance("TARGET",L410,K411,"mf")</f>
        <v>43395</v>
      </c>
      <c r="M411" s="175">
        <v>1.0036810224330985</v>
      </c>
      <c r="N411" s="175">
        <f>_xll.xlShmInterpDisc($E$4,L411)</f>
        <v>1.0036810224315287</v>
      </c>
      <c r="O411" s="175">
        <f>_xll.xlShmInterpDisc($B$4,L411)</f>
        <v>1.0036810224315287</v>
      </c>
      <c r="P411" s="175">
        <v>1.0036810224329531</v>
      </c>
      <c r="Q411" s="175">
        <f>_xll.xlShmInterpDisc($H$4,L411)</f>
        <v>1.0036810224313839</v>
      </c>
      <c r="R411" s="188">
        <f t="shared" si="18"/>
        <v>1.5698553568199713E-8</v>
      </c>
      <c r="S411" s="170">
        <f t="shared" si="19"/>
        <v>1.5698553568199713E-8</v>
      </c>
      <c r="T411" s="174">
        <f t="shared" si="20"/>
        <v>1.5691892230051963E-8</v>
      </c>
    </row>
    <row r="412" spans="11:20" x14ac:dyDescent="0.2">
      <c r="K412" s="185" t="s">
        <v>134</v>
      </c>
      <c r="L412" s="163">
        <f>_xll.qlCalendarAdvance("TARGET",L411,K412,"mf")</f>
        <v>43396</v>
      </c>
      <c r="M412" s="175">
        <v>1.0036834019130279</v>
      </c>
      <c r="N412" s="175">
        <f>_xll.xlShmInterpDisc($E$4,L412)</f>
        <v>1.0036834019126926</v>
      </c>
      <c r="O412" s="175">
        <f>_xll.xlShmInterpDisc($B$4,L412)</f>
        <v>1.0036834019126926</v>
      </c>
      <c r="P412" s="175">
        <v>1.0036834019128786</v>
      </c>
      <c r="Q412" s="175">
        <f>_xll.xlShmInterpDisc($H$4,L412)</f>
        <v>1.0036834019125438</v>
      </c>
      <c r="R412" s="188">
        <f t="shared" si="18"/>
        <v>3.3528735343679728E-9</v>
      </c>
      <c r="S412" s="170">
        <f t="shared" si="19"/>
        <v>3.3528735343679728E-9</v>
      </c>
      <c r="T412" s="174">
        <f t="shared" si="20"/>
        <v>3.3484326422694721E-9</v>
      </c>
    </row>
    <row r="413" spans="11:20" x14ac:dyDescent="0.2">
      <c r="K413" s="185" t="s">
        <v>134</v>
      </c>
      <c r="L413" s="163">
        <f>_xll.qlCalendarAdvance("TARGET",L412,K413,"mf")</f>
        <v>43397</v>
      </c>
      <c r="M413" s="175">
        <v>1.0036857661530065</v>
      </c>
      <c r="N413" s="175">
        <f>_xll.xlShmInterpDisc($E$4,L413)</f>
        <v>1.003685766153894</v>
      </c>
      <c r="O413" s="175">
        <f>_xll.xlShmInterpDisc($B$4,L413)</f>
        <v>1.003685766153894</v>
      </c>
      <c r="P413" s="175">
        <v>1.0036857661528538</v>
      </c>
      <c r="Q413" s="175">
        <f>_xll.xlShmInterpDisc($H$4,L413)</f>
        <v>1.0036857661537413</v>
      </c>
      <c r="R413" s="188">
        <f t="shared" si="18"/>
        <v>-8.8751228588535014E-9</v>
      </c>
      <c r="S413" s="170">
        <f t="shared" si="19"/>
        <v>-8.8751228588535014E-9</v>
      </c>
      <c r="T413" s="174">
        <f t="shared" si="20"/>
        <v>-8.8751228588535014E-9</v>
      </c>
    </row>
    <row r="414" spans="11:20" x14ac:dyDescent="0.2">
      <c r="K414" s="185" t="s">
        <v>134</v>
      </c>
      <c r="L414" s="163">
        <f>_xll.qlCalendarAdvance("TARGET",L413,K414,"mf")</f>
        <v>43398</v>
      </c>
      <c r="M414" s="175">
        <v>1.0036881151506762</v>
      </c>
      <c r="N414" s="175">
        <f>_xll.xlShmInterpDisc($E$4,L414)</f>
        <v>1.0036881151527697</v>
      </c>
      <c r="O414" s="175">
        <f>_xll.xlShmInterpDisc($B$4,L414)</f>
        <v>1.0036881151527697</v>
      </c>
      <c r="P414" s="175">
        <v>1.0036881151505197</v>
      </c>
      <c r="Q414" s="175">
        <f>_xll.xlShmInterpDisc($H$4,L414)</f>
        <v>1.0036881151526129</v>
      </c>
      <c r="R414" s="188">
        <f t="shared" si="18"/>
        <v>-2.0934365352331952E-8</v>
      </c>
      <c r="S414" s="170">
        <f t="shared" si="19"/>
        <v>-2.0934365352331952E-8</v>
      </c>
      <c r="T414" s="174">
        <f t="shared" si="20"/>
        <v>-2.0932144906282701E-8</v>
      </c>
    </row>
    <row r="415" spans="11:20" x14ac:dyDescent="0.2">
      <c r="K415" s="185" t="s">
        <v>134</v>
      </c>
      <c r="L415" s="163">
        <f>_xll.qlCalendarAdvance("TARGET",L414,K415,"mf")</f>
        <v>43399</v>
      </c>
      <c r="M415" s="175">
        <v>1.0036904489037211</v>
      </c>
      <c r="N415" s="175">
        <f>_xll.xlShmInterpDisc($E$4,L415)</f>
        <v>1.003690448906998</v>
      </c>
      <c r="O415" s="175">
        <f>_xll.xlShmInterpDisc($B$4,L415)</f>
        <v>1.003690448906998</v>
      </c>
      <c r="P415" s="175">
        <v>1.0036904489035605</v>
      </c>
      <c r="Q415" s="175">
        <f>_xll.xlShmInterpDisc($H$4,L415)</f>
        <v>1.0036904489068372</v>
      </c>
      <c r="R415" s="188">
        <f t="shared" si="18"/>
        <v>-3.276934279483612E-8</v>
      </c>
      <c r="S415" s="170">
        <f t="shared" si="19"/>
        <v>-3.276934279483612E-8</v>
      </c>
      <c r="T415" s="174">
        <f t="shared" si="20"/>
        <v>-3.276712234878687E-8</v>
      </c>
    </row>
    <row r="416" spans="11:20" x14ac:dyDescent="0.2">
      <c r="K416" s="185" t="s">
        <v>134</v>
      </c>
      <c r="L416" s="163">
        <f>_xll.qlCalendarAdvance("TARGET",L415,K416,"mf")</f>
        <v>43402</v>
      </c>
      <c r="M416" s="175">
        <v>1.003697358672567</v>
      </c>
      <c r="N416" s="175">
        <f>_xll.xlShmInterpDisc($E$4,L416)</f>
        <v>1.0036973586792137</v>
      </c>
      <c r="O416" s="175">
        <f>_xll.xlShmInterpDisc($B$4,L416)</f>
        <v>1.0036973586792137</v>
      </c>
      <c r="P416" s="175">
        <v>1.003697358672395</v>
      </c>
      <c r="Q416" s="175">
        <f>_xll.xlShmInterpDisc($H$4,L416)</f>
        <v>1.0036973586790405</v>
      </c>
      <c r="R416" s="188">
        <f t="shared" si="18"/>
        <v>-6.6466832038258872E-8</v>
      </c>
      <c r="S416" s="170">
        <f t="shared" si="19"/>
        <v>-6.6466832038258872E-8</v>
      </c>
      <c r="T416" s="174">
        <f t="shared" si="20"/>
        <v>-6.645572980801262E-8</v>
      </c>
    </row>
    <row r="417" spans="11:20" x14ac:dyDescent="0.2">
      <c r="K417" s="185" t="s">
        <v>134</v>
      </c>
      <c r="L417" s="163">
        <f>_xll.qlCalendarAdvance("TARGET",L416,K417,"mf")</f>
        <v>43403</v>
      </c>
      <c r="M417" s="175">
        <v>1.0036996314247824</v>
      </c>
      <c r="N417" s="175">
        <f>_xll.xlShmInterpDisc($E$4,L417)</f>
        <v>1.0036996314324778</v>
      </c>
      <c r="O417" s="175">
        <f>_xll.xlShmInterpDisc($B$4,L417)</f>
        <v>1.0036996314324778</v>
      </c>
      <c r="P417" s="175">
        <v>1.0036996314246063</v>
      </c>
      <c r="Q417" s="175">
        <f>_xll.xlShmInterpDisc($H$4,L417)</f>
        <v>1.0036996314323003</v>
      </c>
      <c r="R417" s="188">
        <f t="shared" si="18"/>
        <v>-7.69539987288681E-8</v>
      </c>
      <c r="S417" s="170">
        <f t="shared" si="19"/>
        <v>-7.69539987288681E-8</v>
      </c>
      <c r="T417" s="174">
        <f t="shared" si="20"/>
        <v>-7.6940676052572599E-8</v>
      </c>
    </row>
    <row r="418" spans="11:20" x14ac:dyDescent="0.2">
      <c r="K418" s="185" t="s">
        <v>134</v>
      </c>
      <c r="L418" s="163">
        <f>_xll.qlCalendarAdvance("TARGET",L417,K418,"mf")</f>
        <v>43404</v>
      </c>
      <c r="M418" s="175">
        <v>1.0037018889214169</v>
      </c>
      <c r="N418" s="175">
        <f>_xll.xlShmInterpDisc($E$4,L418)</f>
        <v>1.003701888930117</v>
      </c>
      <c r="O418" s="175">
        <f>_xll.xlShmInterpDisc($B$4,L418)</f>
        <v>1.003701888930117</v>
      </c>
      <c r="P418" s="175">
        <v>1.003701888921237</v>
      </c>
      <c r="Q418" s="175">
        <f>_xll.xlShmInterpDisc($H$4,L418)</f>
        <v>1.0037018889299352</v>
      </c>
      <c r="R418" s="188">
        <f t="shared" si="18"/>
        <v>-8.7001517101725767E-8</v>
      </c>
      <c r="S418" s="170">
        <f t="shared" si="19"/>
        <v>-8.7001517101725767E-8</v>
      </c>
      <c r="T418" s="174">
        <f t="shared" si="20"/>
        <v>-8.6981533087282514E-8</v>
      </c>
    </row>
    <row r="419" spans="11:20" x14ac:dyDescent="0.2">
      <c r="K419" s="185" t="s">
        <v>134</v>
      </c>
      <c r="L419" s="163">
        <f>_xll.qlCalendarAdvance("TARGET",L418,K419,"mf")</f>
        <v>43405</v>
      </c>
      <c r="M419" s="175">
        <v>1.0037041311604045</v>
      </c>
      <c r="N419" s="175">
        <f>_xll.xlShmInterpDisc($E$4,L419)</f>
        <v>1.0037041311700616</v>
      </c>
      <c r="O419" s="175">
        <f>_xll.xlShmInterpDisc($B$4,L419)</f>
        <v>1.0037041311700616</v>
      </c>
      <c r="P419" s="175">
        <v>1.0037041311602206</v>
      </c>
      <c r="Q419" s="175">
        <f>_xll.xlShmInterpDisc($H$4,L419)</f>
        <v>1.0037041311698756</v>
      </c>
      <c r="R419" s="188">
        <f t="shared" si="18"/>
        <v>-9.6571639573994617E-8</v>
      </c>
      <c r="S419" s="170">
        <f t="shared" si="19"/>
        <v>-9.6571639573994617E-8</v>
      </c>
      <c r="T419" s="174">
        <f t="shared" si="20"/>
        <v>-9.6549435113502113E-8</v>
      </c>
    </row>
    <row r="420" spans="11:20" x14ac:dyDescent="0.2">
      <c r="K420" s="185" t="s">
        <v>134</v>
      </c>
      <c r="L420" s="163">
        <f>_xll.qlCalendarAdvance("TARGET",L419,K420,"mf")</f>
        <v>43406</v>
      </c>
      <c r="M420" s="175">
        <v>1.0037063581397208</v>
      </c>
      <c r="N420" s="175">
        <f>_xll.xlShmInterpDisc($E$4,L420)</f>
        <v>1.0037063581502843</v>
      </c>
      <c r="O420" s="175">
        <f>_xll.xlShmInterpDisc($B$4,L420)</f>
        <v>1.0037063581502843</v>
      </c>
      <c r="P420" s="175">
        <v>1.0037063581395331</v>
      </c>
      <c r="Q420" s="175">
        <f>_xll.xlShmInterpDisc($H$4,L420)</f>
        <v>1.0037063581500938</v>
      </c>
      <c r="R420" s="188">
        <f t="shared" si="18"/>
        <v>-1.0563550034703439E-7</v>
      </c>
      <c r="S420" s="170">
        <f t="shared" si="19"/>
        <v>-1.0563550034703439E-7</v>
      </c>
      <c r="T420" s="174">
        <f t="shared" si="20"/>
        <v>-1.0560663454839414E-7</v>
      </c>
    </row>
    <row r="421" spans="11:20" x14ac:dyDescent="0.2">
      <c r="K421" s="185" t="s">
        <v>134</v>
      </c>
      <c r="L421" s="163">
        <f>_xll.qlCalendarAdvance("TARGET",L420,K421,"mf")</f>
        <v>43409</v>
      </c>
      <c r="M421" s="175">
        <v>1.0037129475000246</v>
      </c>
      <c r="N421" s="175">
        <f>_xll.xlShmInterpDisc($E$4,L421)</f>
        <v>1.0037129475129747</v>
      </c>
      <c r="O421" s="175">
        <f>_xll.xlShmInterpDisc($B$4,L421)</f>
        <v>1.0037129475129747</v>
      </c>
      <c r="P421" s="175">
        <v>1.0037129474998245</v>
      </c>
      <c r="Q421" s="175">
        <f>_xll.xlShmInterpDisc($H$4,L421)</f>
        <v>1.0037129475127706</v>
      </c>
      <c r="R421" s="188">
        <f t="shared" si="18"/>
        <v>-1.2950085448437676E-7</v>
      </c>
      <c r="S421" s="170">
        <f t="shared" si="19"/>
        <v>-1.2950085448437676E-7</v>
      </c>
      <c r="T421" s="174">
        <f t="shared" si="20"/>
        <v>-1.2946088645549025E-7</v>
      </c>
    </row>
    <row r="422" spans="11:20" x14ac:dyDescent="0.2">
      <c r="K422" s="185" t="s">
        <v>134</v>
      </c>
      <c r="L422" s="163">
        <f>_xll.qlCalendarAdvance("TARGET",L421,K422,"mf")</f>
        <v>43410</v>
      </c>
      <c r="M422" s="175">
        <v>1.0037151134212465</v>
      </c>
      <c r="N422" s="175">
        <f>_xll.xlShmInterpDisc($E$4,L422)</f>
        <v>1.0037151134348734</v>
      </c>
      <c r="O422" s="175">
        <f>_xll.xlShmInterpDisc($B$4,L422)</f>
        <v>1.0037151134348734</v>
      </c>
      <c r="P422" s="175">
        <v>1.0037151134210427</v>
      </c>
      <c r="Q422" s="175">
        <f>_xll.xlShmInterpDisc($H$4,L422)</f>
        <v>1.0037151134346649</v>
      </c>
      <c r="R422" s="188">
        <f t="shared" si="18"/>
        <v>-1.3626877404249171E-7</v>
      </c>
      <c r="S422" s="170">
        <f t="shared" si="19"/>
        <v>-1.3626877404249171E-7</v>
      </c>
      <c r="T422" s="174">
        <f t="shared" si="20"/>
        <v>-1.3622214467545746E-7</v>
      </c>
    </row>
    <row r="423" spans="11:20" x14ac:dyDescent="0.2">
      <c r="K423" s="185" t="s">
        <v>134</v>
      </c>
      <c r="L423" s="163">
        <f>_xll.qlCalendarAdvance("TARGET",L422,K423,"mf")</f>
        <v>43411</v>
      </c>
      <c r="M423" s="175">
        <v>1.0037172640733016</v>
      </c>
      <c r="N423" s="175">
        <f>_xll.xlShmInterpDisc($E$4,L423)</f>
        <v>1.0037172640875425</v>
      </c>
      <c r="O423" s="175">
        <f>_xll.xlShmInterpDisc($B$4,L423)</f>
        <v>1.0037172640875425</v>
      </c>
      <c r="P423" s="175">
        <v>1.0037172640730938</v>
      </c>
      <c r="Q423" s="175">
        <f>_xll.xlShmInterpDisc($H$4,L423)</f>
        <v>1.0037172640873293</v>
      </c>
      <c r="R423" s="188">
        <f t="shared" si="18"/>
        <v>-1.4240830736866883E-7</v>
      </c>
      <c r="S423" s="170">
        <f t="shared" si="19"/>
        <v>-1.4240830736866883E-7</v>
      </c>
      <c r="T423" s="174">
        <f t="shared" si="20"/>
        <v>-1.4235501666348682E-7</v>
      </c>
    </row>
    <row r="424" spans="11:20" x14ac:dyDescent="0.2">
      <c r="K424" s="185" t="s">
        <v>134</v>
      </c>
      <c r="L424" s="163">
        <f>_xll.qlCalendarAdvance("TARGET",L423,K424,"mf")</f>
        <v>43412</v>
      </c>
      <c r="M424" s="175">
        <v>1.0037193994544154</v>
      </c>
      <c r="N424" s="175">
        <f>_xll.xlShmInterpDisc($E$4,L424)</f>
        <v>1.0037193994692055</v>
      </c>
      <c r="O424" s="175">
        <f>_xll.xlShmInterpDisc($B$4,L424)</f>
        <v>1.0037193994692055</v>
      </c>
      <c r="P424" s="175">
        <v>1.0037193994542033</v>
      </c>
      <c r="Q424" s="175">
        <f>_xll.xlShmInterpDisc($H$4,L424)</f>
        <v>1.0037193994689879</v>
      </c>
      <c r="R424" s="188">
        <f t="shared" si="18"/>
        <v>-1.479016908945141E-7</v>
      </c>
      <c r="S424" s="170">
        <f t="shared" si="19"/>
        <v>-1.479016908945141E-7</v>
      </c>
      <c r="T424" s="174">
        <f t="shared" si="20"/>
        <v>-1.4784617974328285E-7</v>
      </c>
    </row>
    <row r="425" spans="11:20" x14ac:dyDescent="0.2">
      <c r="K425" s="185" t="s">
        <v>134</v>
      </c>
      <c r="L425" s="163">
        <f>_xll.qlCalendarAdvance("TARGET",L424,K425,"mf")</f>
        <v>43413</v>
      </c>
      <c r="M425" s="175">
        <v>1.0037215195628555</v>
      </c>
      <c r="N425" s="175">
        <f>_xll.xlShmInterpDisc($E$4,L425)</f>
        <v>1.0037215195781297</v>
      </c>
      <c r="O425" s="175">
        <f>_xll.xlShmInterpDisc($B$4,L425)</f>
        <v>1.0037215195781295</v>
      </c>
      <c r="P425" s="175">
        <v>1.0037215195626394</v>
      </c>
      <c r="Q425" s="175">
        <f>_xll.xlShmInterpDisc($H$4,L425)</f>
        <v>1.003721519577907</v>
      </c>
      <c r="R425" s="188">
        <f t="shared" si="18"/>
        <v>-1.5274226328187979E-7</v>
      </c>
      <c r="S425" s="170">
        <f t="shared" si="19"/>
        <v>-1.5274004283583054E-7</v>
      </c>
      <c r="T425" s="174">
        <f t="shared" si="20"/>
        <v>-1.5267564990040228E-7</v>
      </c>
    </row>
    <row r="426" spans="11:20" x14ac:dyDescent="0.2">
      <c r="K426" s="185" t="s">
        <v>134</v>
      </c>
      <c r="L426" s="163">
        <f>_xll.qlCalendarAdvance("TARGET",L425,K426,"mf")</f>
        <v>43416</v>
      </c>
      <c r="M426" s="175">
        <v>1.0037277882354367</v>
      </c>
      <c r="N426" s="175">
        <f>_xll.xlShmInterpDisc($E$4,L426)</f>
        <v>1.0037277882517595</v>
      </c>
      <c r="O426" s="175">
        <f>_xll.xlShmInterpDisc($B$4,L426)</f>
        <v>1.0037277882517595</v>
      </c>
      <c r="P426" s="175">
        <v>1.0037277882352085</v>
      </c>
      <c r="Q426" s="175">
        <f>_xll.xlShmInterpDisc($H$4,L426)</f>
        <v>1.0037277882515228</v>
      </c>
      <c r="R426" s="188">
        <f t="shared" si="18"/>
        <v>-1.6322720952643976E-7</v>
      </c>
      <c r="S426" s="170">
        <f t="shared" si="19"/>
        <v>-1.6322720952643976E-7</v>
      </c>
      <c r="T426" s="174">
        <f t="shared" si="20"/>
        <v>-1.6314283257656825E-7</v>
      </c>
    </row>
    <row r="427" spans="11:20" x14ac:dyDescent="0.2">
      <c r="K427" s="185" t="s">
        <v>134</v>
      </c>
      <c r="L427" s="163">
        <f>_xll.qlCalendarAdvance("TARGET",L426,K427,"mf")</f>
        <v>43417</v>
      </c>
      <c r="M427" s="175">
        <v>1.0037298472366933</v>
      </c>
      <c r="N427" s="175">
        <f>_xll.xlShmInterpDisc($E$4,L427)</f>
        <v>1.0037298472532299</v>
      </c>
      <c r="O427" s="175">
        <f>_xll.xlShmInterpDisc($B$4,L427)</f>
        <v>1.0037298472532299</v>
      </c>
      <c r="P427" s="175">
        <v>1.0037298472364611</v>
      </c>
      <c r="Q427" s="175">
        <f>_xll.xlShmInterpDisc($H$4,L427)</f>
        <v>1.0037298472529883</v>
      </c>
      <c r="R427" s="188">
        <f t="shared" si="18"/>
        <v>-1.6536549907186782E-7</v>
      </c>
      <c r="S427" s="170">
        <f t="shared" si="19"/>
        <v>-1.6536549907186782E-7</v>
      </c>
      <c r="T427" s="174">
        <f t="shared" si="20"/>
        <v>-1.652722403377993E-7</v>
      </c>
    </row>
    <row r="428" spans="11:20" x14ac:dyDescent="0.2">
      <c r="K428" s="185" t="s">
        <v>134</v>
      </c>
      <c r="L428" s="163">
        <f>_xll.qlCalendarAdvance("TARGET",L427,K428,"mf")</f>
        <v>43418</v>
      </c>
      <c r="M428" s="175">
        <v>1.0037318909572406</v>
      </c>
      <c r="N428" s="175">
        <f>_xll.xlShmInterpDisc($E$4,L428)</f>
        <v>1.0037318909739228</v>
      </c>
      <c r="O428" s="175">
        <f>_xll.xlShmInterpDisc($B$4,L428)</f>
        <v>1.0037318909739228</v>
      </c>
      <c r="P428" s="175">
        <v>1.0037318909570041</v>
      </c>
      <c r="Q428" s="175">
        <f>_xll.xlShmInterpDisc($H$4,L428)</f>
        <v>1.0037318909736763</v>
      </c>
      <c r="R428" s="188">
        <f t="shared" si="18"/>
        <v>-1.6682211168017602E-7</v>
      </c>
      <c r="S428" s="170">
        <f t="shared" si="19"/>
        <v>-1.6682211168017602E-7</v>
      </c>
      <c r="T428" s="174">
        <f t="shared" si="20"/>
        <v>-1.6672219160795976E-7</v>
      </c>
    </row>
    <row r="429" spans="11:20" x14ac:dyDescent="0.2">
      <c r="K429" s="185" t="s">
        <v>134</v>
      </c>
      <c r="L429" s="163">
        <f>_xll.qlCalendarAdvance("TARGET",L428,K429,"mf")</f>
        <v>43419</v>
      </c>
      <c r="M429" s="175">
        <v>1.0037339193955963</v>
      </c>
      <c r="N429" s="175">
        <f>_xll.xlShmInterpDisc($E$4,L429)</f>
        <v>1.0037339194123565</v>
      </c>
      <c r="O429" s="175">
        <f>_xll.xlShmInterpDisc($B$4,L429)</f>
        <v>1.0037339194123565</v>
      </c>
      <c r="P429" s="175">
        <v>1.0037339193953558</v>
      </c>
      <c r="Q429" s="175">
        <f>_xll.xlShmInterpDisc($H$4,L429)</f>
        <v>1.0037339194121051</v>
      </c>
      <c r="R429" s="188">
        <f t="shared" si="18"/>
        <v>-1.6760148824346288E-7</v>
      </c>
      <c r="S429" s="170">
        <f t="shared" si="19"/>
        <v>-1.6760148824346288E-7</v>
      </c>
      <c r="T429" s="174">
        <f t="shared" si="20"/>
        <v>-1.6749268638704962E-7</v>
      </c>
    </row>
    <row r="430" spans="11:20" x14ac:dyDescent="0.2">
      <c r="K430" s="185" t="s">
        <v>134</v>
      </c>
      <c r="L430" s="163">
        <f>_xll.qlCalendarAdvance("TARGET",L429,K430,"mf")</f>
        <v>43420</v>
      </c>
      <c r="M430" s="175">
        <v>1.0037359325503199</v>
      </c>
      <c r="N430" s="175">
        <f>_xll.xlShmInterpDisc($E$4,L430)</f>
        <v>1.0037359325670911</v>
      </c>
      <c r="O430" s="175">
        <f>_xll.xlShmInterpDisc($B$4,L430)</f>
        <v>1.0037359325670911</v>
      </c>
      <c r="P430" s="175">
        <v>1.0037359325500754</v>
      </c>
      <c r="Q430" s="175">
        <f>_xll.xlShmInterpDisc($H$4,L430)</f>
        <v>1.0037359325668349</v>
      </c>
      <c r="R430" s="188">
        <f t="shared" si="18"/>
        <v>-1.677125105459254E-7</v>
      </c>
      <c r="S430" s="170">
        <f t="shared" si="19"/>
        <v>-1.677125105459254E-7</v>
      </c>
      <c r="T430" s="174">
        <f t="shared" si="20"/>
        <v>-1.6759482690531513E-7</v>
      </c>
    </row>
    <row r="431" spans="11:20" x14ac:dyDescent="0.2">
      <c r="K431" s="185" t="s">
        <v>134</v>
      </c>
      <c r="L431" s="163">
        <f>_xll.qlCalendarAdvance("TARGET",L430,K431,"mf")</f>
        <v>43423</v>
      </c>
      <c r="M431" s="175">
        <v>1.0037418802989231</v>
      </c>
      <c r="N431" s="175">
        <f>_xll.xlShmInterpDisc($E$4,L431)</f>
        <v>1.0037418803153353</v>
      </c>
      <c r="O431" s="175">
        <f>_xll.xlShmInterpDisc($B$4,L431)</f>
        <v>1.0037418803153353</v>
      </c>
      <c r="P431" s="175">
        <v>1.0037418802986662</v>
      </c>
      <c r="Q431" s="175">
        <f>_xll.xlShmInterpDisc($H$4,L431)</f>
        <v>1.0037418803150637</v>
      </c>
      <c r="R431" s="188">
        <f t="shared" si="18"/>
        <v>-1.6412204928428764E-7</v>
      </c>
      <c r="S431" s="170">
        <f t="shared" si="19"/>
        <v>-1.6412204928428764E-7</v>
      </c>
      <c r="T431" s="174">
        <f t="shared" si="20"/>
        <v>-1.6397549984503712E-7</v>
      </c>
    </row>
    <row r="432" spans="11:20" x14ac:dyDescent="0.2">
      <c r="K432" s="185" t="s">
        <v>134</v>
      </c>
      <c r="L432" s="163">
        <f>_xll.qlCalendarAdvance("TARGET",L431,K432,"mf")</f>
        <v>43424</v>
      </c>
      <c r="M432" s="175">
        <v>1.0037438323055505</v>
      </c>
      <c r="N432" s="175">
        <f>_xll.xlShmInterpDisc($E$4,L432)</f>
        <v>1.0037438323217176</v>
      </c>
      <c r="O432" s="175">
        <f>_xll.xlShmInterpDisc($B$4,L432)</f>
        <v>1.0037438323217176</v>
      </c>
      <c r="P432" s="175">
        <v>1.0037438323052899</v>
      </c>
      <c r="Q432" s="175">
        <f>_xll.xlShmInterpDisc($H$4,L432)</f>
        <v>1.0037438323214412</v>
      </c>
      <c r="R432" s="188">
        <f t="shared" si="18"/>
        <v>-1.616706768459153E-7</v>
      </c>
      <c r="S432" s="170">
        <f t="shared" si="19"/>
        <v>-1.616706768459153E-7</v>
      </c>
      <c r="T432" s="174">
        <f t="shared" si="20"/>
        <v>-1.6151302517641852E-7</v>
      </c>
    </row>
    <row r="433" spans="11:20" x14ac:dyDescent="0.2">
      <c r="K433" s="185" t="s">
        <v>134</v>
      </c>
      <c r="L433" s="163">
        <f>_xll.qlCalendarAdvance("TARGET",L432,K433,"mf")</f>
        <v>43425</v>
      </c>
      <c r="M433" s="175">
        <v>1.0037457690219707</v>
      </c>
      <c r="N433" s="175">
        <f>_xll.xlShmInterpDisc($E$4,L433)</f>
        <v>1.0037457690378326</v>
      </c>
      <c r="O433" s="175">
        <f>_xll.xlShmInterpDisc($B$4,L433)</f>
        <v>1.0037457690378326</v>
      </c>
      <c r="P433" s="175">
        <v>1.003745769021706</v>
      </c>
      <c r="Q433" s="175">
        <f>_xll.xlShmInterpDisc($H$4,L433)</f>
        <v>1.0037457690375511</v>
      </c>
      <c r="R433" s="188">
        <f t="shared" si="18"/>
        <v>-1.5861978397424537E-7</v>
      </c>
      <c r="S433" s="170">
        <f t="shared" si="19"/>
        <v>-1.5861978397424537E-7</v>
      </c>
      <c r="T433" s="174">
        <f t="shared" si="20"/>
        <v>-1.5845103007450234E-7</v>
      </c>
    </row>
    <row r="434" spans="11:20" x14ac:dyDescent="0.2">
      <c r="K434" s="185" t="s">
        <v>134</v>
      </c>
      <c r="L434" s="163">
        <f>_xll.qlCalendarAdvance("TARGET",L433,K434,"mf")</f>
        <v>43426</v>
      </c>
      <c r="M434" s="175">
        <v>1.0037476904469931</v>
      </c>
      <c r="N434" s="175">
        <f>_xll.xlShmInterpDisc($E$4,L434)</f>
        <v>1.0037476904624927</v>
      </c>
      <c r="O434" s="175">
        <f>_xll.xlShmInterpDisc($B$4,L434)</f>
        <v>1.0037476904624927</v>
      </c>
      <c r="P434" s="175">
        <v>1.0037476904467244</v>
      </c>
      <c r="Q434" s="175">
        <f>_xll.xlShmInterpDisc($H$4,L434)</f>
        <v>1.0037476904622058</v>
      </c>
      <c r="R434" s="188">
        <f t="shared" si="18"/>
        <v>-1.5499601602186885E-7</v>
      </c>
      <c r="S434" s="170">
        <f t="shared" si="19"/>
        <v>-1.5499601602186885E-7</v>
      </c>
      <c r="T434" s="174">
        <f t="shared" si="20"/>
        <v>-1.5481393944583033E-7</v>
      </c>
    </row>
    <row r="435" spans="11:20" x14ac:dyDescent="0.2">
      <c r="K435" s="185" t="s">
        <v>134</v>
      </c>
      <c r="L435" s="163">
        <f>_xll.qlCalendarAdvance("TARGET",L434,K435,"mf")</f>
        <v>43427</v>
      </c>
      <c r="M435" s="175">
        <v>1.0037495965794696</v>
      </c>
      <c r="N435" s="175">
        <f>_xll.xlShmInterpDisc($E$4,L435)</f>
        <v>1.0037495965945522</v>
      </c>
      <c r="O435" s="175">
        <f>_xll.xlShmInterpDisc($B$4,L435)</f>
        <v>1.0037495965945522</v>
      </c>
      <c r="P435" s="175">
        <v>1.0037495965791969</v>
      </c>
      <c r="Q435" s="175">
        <f>_xll.xlShmInterpDisc($H$4,L435)</f>
        <v>1.00374959659426</v>
      </c>
      <c r="R435" s="188">
        <f t="shared" si="18"/>
        <v>-1.5082601834137677E-7</v>
      </c>
      <c r="S435" s="170">
        <f t="shared" si="19"/>
        <v>-1.5082601834137677E-7</v>
      </c>
      <c r="T435" s="174">
        <f t="shared" si="20"/>
        <v>-1.5063061908904274E-7</v>
      </c>
    </row>
    <row r="436" spans="11:20" x14ac:dyDescent="0.2">
      <c r="K436" s="185" t="s">
        <v>134</v>
      </c>
      <c r="L436" s="163">
        <f>_xll.qlCalendarAdvance("TARGET",L435,K436,"mf")</f>
        <v>43430</v>
      </c>
      <c r="M436" s="175">
        <v>1.0037552232107678</v>
      </c>
      <c r="N436" s="175">
        <f>_xll.xlShmInterpDisc($E$4,L436)</f>
        <v>1.0037552232242992</v>
      </c>
      <c r="O436" s="175">
        <f>_xll.xlShmInterpDisc($B$4,L436)</f>
        <v>1.0037552232242992</v>
      </c>
      <c r="P436" s="175">
        <v>1.0037552232104832</v>
      </c>
      <c r="Q436" s="175">
        <f>_xll.xlShmInterpDisc($H$4,L436)</f>
        <v>1.0037552232239915</v>
      </c>
      <c r="R436" s="188">
        <f t="shared" si="18"/>
        <v>-1.3531398224131408E-7</v>
      </c>
      <c r="S436" s="170">
        <f t="shared" si="19"/>
        <v>-1.3531398224131408E-7</v>
      </c>
      <c r="T436" s="174">
        <f t="shared" si="20"/>
        <v>-1.3508305585219205E-7</v>
      </c>
    </row>
    <row r="437" spans="11:20" x14ac:dyDescent="0.2">
      <c r="K437" s="185" t="s">
        <v>134</v>
      </c>
      <c r="L437" s="163">
        <f>_xll.qlCalendarAdvance("TARGET",L436,K437,"mf")</f>
        <v>43431</v>
      </c>
      <c r="M437" s="175">
        <v>1.0037570681624131</v>
      </c>
      <c r="N437" s="175">
        <f>_xll.xlShmInterpDisc($E$4,L437)</f>
        <v>1.0037570681753392</v>
      </c>
      <c r="O437" s="175">
        <f>_xll.xlShmInterpDisc($B$4,L437)</f>
        <v>1.0037570681753392</v>
      </c>
      <c r="P437" s="175">
        <v>1.0037570681621246</v>
      </c>
      <c r="Q437" s="175">
        <f>_xll.xlShmInterpDisc($H$4,L437)</f>
        <v>1.0037570681750261</v>
      </c>
      <c r="R437" s="188">
        <f t="shared" si="18"/>
        <v>-1.2926104631105773E-7</v>
      </c>
      <c r="S437" s="170">
        <f t="shared" si="19"/>
        <v>-1.2926104631105773E-7</v>
      </c>
      <c r="T437" s="174">
        <f t="shared" si="20"/>
        <v>-1.2901457679959094E-7</v>
      </c>
    </row>
    <row r="438" spans="11:20" x14ac:dyDescent="0.2">
      <c r="K438" s="185" t="s">
        <v>134</v>
      </c>
      <c r="L438" s="163">
        <f>_xll.qlCalendarAdvance("TARGET",L437,K438,"mf")</f>
        <v>43432</v>
      </c>
      <c r="M438" s="175">
        <v>1.0037588978163969</v>
      </c>
      <c r="N438" s="175">
        <f>_xll.xlShmInterpDisc($E$4,L438)</f>
        <v>1.0037588978286798</v>
      </c>
      <c r="O438" s="175">
        <f>_xll.xlShmInterpDisc($B$4,L438)</f>
        <v>1.0037588978286798</v>
      </c>
      <c r="P438" s="175">
        <v>1.0037588978161045</v>
      </c>
      <c r="Q438" s="175">
        <f>_xll.xlShmInterpDisc($H$4,L438)</f>
        <v>1.0037588978283616</v>
      </c>
      <c r="R438" s="188">
        <f t="shared" si="18"/>
        <v>-1.2282841410637957E-7</v>
      </c>
      <c r="S438" s="170">
        <f t="shared" si="19"/>
        <v>-1.2282841410637957E-7</v>
      </c>
      <c r="T438" s="174">
        <f t="shared" si="20"/>
        <v>-1.2257084236466653E-7</v>
      </c>
    </row>
    <row r="439" spans="11:20" x14ac:dyDescent="0.2">
      <c r="K439" s="185" t="s">
        <v>134</v>
      </c>
      <c r="L439" s="163">
        <f>_xll.qlCalendarAdvance("TARGET",L438,K439,"mf")</f>
        <v>43433</v>
      </c>
      <c r="M439" s="175">
        <v>1.0037607121718215</v>
      </c>
      <c r="N439" s="175">
        <f>_xll.xlShmInterpDisc($E$4,L439)</f>
        <v>1.0037607121834278</v>
      </c>
      <c r="O439" s="175">
        <f>_xll.xlShmInterpDisc($B$4,L439)</f>
        <v>1.0037607121834278</v>
      </c>
      <c r="P439" s="175">
        <v>1.0037607121715253</v>
      </c>
      <c r="Q439" s="175">
        <f>_xll.xlShmInterpDisc($H$4,L439)</f>
        <v>1.0037607121831043</v>
      </c>
      <c r="R439" s="188">
        <f t="shared" si="18"/>
        <v>-1.1606271499431386E-7</v>
      </c>
      <c r="S439" s="170">
        <f t="shared" si="19"/>
        <v>-1.1606271499431386E-7</v>
      </c>
      <c r="T439" s="174">
        <f t="shared" si="20"/>
        <v>-1.1578960013025608E-7</v>
      </c>
    </row>
    <row r="440" spans="11:20" x14ac:dyDescent="0.2">
      <c r="K440" s="185" t="s">
        <v>134</v>
      </c>
      <c r="L440" s="163">
        <f>_xll.qlCalendarAdvance("TARGET",L439,K440,"mf")</f>
        <v>43434</v>
      </c>
      <c r="M440" s="175">
        <v>1.003762511227831</v>
      </c>
      <c r="N440" s="175">
        <f>_xll.xlShmInterpDisc($E$4,L440)</f>
        <v>1.0037625112387314</v>
      </c>
      <c r="O440" s="175">
        <f>_xll.xlShmInterpDisc($B$4,L440)</f>
        <v>1.0037625112387314</v>
      </c>
      <c r="P440" s="175">
        <v>1.003762511227531</v>
      </c>
      <c r="Q440" s="175">
        <f>_xll.xlShmInterpDisc($H$4,L440)</f>
        <v>1.0037625112384025</v>
      </c>
      <c r="R440" s="188">
        <f t="shared" si="18"/>
        <v>-1.0900391700374712E-7</v>
      </c>
      <c r="S440" s="170">
        <f t="shared" si="19"/>
        <v>-1.0900391700374712E-7</v>
      </c>
      <c r="T440" s="174">
        <f t="shared" si="20"/>
        <v>-1.0871525901734458E-7</v>
      </c>
    </row>
    <row r="441" spans="11:20" x14ac:dyDescent="0.2">
      <c r="K441" s="185" t="s">
        <v>134</v>
      </c>
      <c r="L441" s="163">
        <f>_xll.qlCalendarAdvance("TARGET",L440,K441,"mf")</f>
        <v>43437</v>
      </c>
      <c r="M441" s="175">
        <v>1.003767816591431</v>
      </c>
      <c r="N441" s="175">
        <f>_xll.xlShmInterpDisc($E$4,L441)</f>
        <v>1.0037678166000894</v>
      </c>
      <c r="O441" s="175">
        <f>_xll.xlShmInterpDisc($B$4,L441)</f>
        <v>1.0037678166000892</v>
      </c>
      <c r="P441" s="175">
        <v>1.0037678165911199</v>
      </c>
      <c r="Q441" s="175">
        <f>_xll.xlShmInterpDisc($H$4,L441)</f>
        <v>1.0037678165997441</v>
      </c>
      <c r="R441" s="188">
        <f t="shared" si="18"/>
        <v>-8.6584073244466708E-8</v>
      </c>
      <c r="S441" s="170">
        <f t="shared" si="19"/>
        <v>-8.6581852798417458E-8</v>
      </c>
      <c r="T441" s="174">
        <f t="shared" si="20"/>
        <v>-8.624212455288216E-8</v>
      </c>
    </row>
    <row r="442" spans="11:20" x14ac:dyDescent="0.2">
      <c r="K442" s="185" t="s">
        <v>134</v>
      </c>
      <c r="L442" s="163">
        <f>_xll.qlCalendarAdvance("TARGET",L441,K442,"mf")</f>
        <v>43438</v>
      </c>
      <c r="M442" s="175">
        <v>1.0037695544420517</v>
      </c>
      <c r="N442" s="175">
        <f>_xll.xlShmInterpDisc($E$4,L442)</f>
        <v>1.0037695544499388</v>
      </c>
      <c r="O442" s="175">
        <f>_xll.xlShmInterpDisc($B$4,L442)</f>
        <v>1.0037695544499388</v>
      </c>
      <c r="P442" s="175">
        <v>1.0037695544417369</v>
      </c>
      <c r="Q442" s="175">
        <f>_xll.xlShmInterpDisc($H$4,L442)</f>
        <v>1.0037695544495882</v>
      </c>
      <c r="R442" s="188">
        <f t="shared" si="18"/>
        <v>-7.8870243669371121E-8</v>
      </c>
      <c r="S442" s="170">
        <f t="shared" si="19"/>
        <v>-7.8870243669371121E-8</v>
      </c>
      <c r="T442" s="174">
        <f t="shared" si="20"/>
        <v>-7.851275185544182E-8</v>
      </c>
    </row>
    <row r="443" spans="11:20" x14ac:dyDescent="0.2">
      <c r="K443" s="185" t="s">
        <v>134</v>
      </c>
      <c r="L443" s="163">
        <f>_xll.qlCalendarAdvance("TARGET",L442,K443,"mf")</f>
        <v>43439</v>
      </c>
      <c r="M443" s="175">
        <v>1.0037712769896021</v>
      </c>
      <c r="N443" s="175">
        <f>_xll.xlShmInterpDisc($E$4,L443)</f>
        <v>1.0037712769967155</v>
      </c>
      <c r="O443" s="175">
        <f>_xll.xlShmInterpDisc($B$4,L443)</f>
        <v>1.0037712769967155</v>
      </c>
      <c r="P443" s="175">
        <v>1.0037712769892837</v>
      </c>
      <c r="Q443" s="175">
        <f>_xll.xlShmInterpDisc($H$4,L443)</f>
        <v>1.0037712769963594</v>
      </c>
      <c r="R443" s="188">
        <f t="shared" si="18"/>
        <v>-7.113420963378303E-8</v>
      </c>
      <c r="S443" s="170">
        <f t="shared" si="19"/>
        <v>-7.113420963378303E-8</v>
      </c>
      <c r="T443" s="174">
        <f t="shared" si="20"/>
        <v>-7.0756733805410477E-8</v>
      </c>
    </row>
    <row r="444" spans="11:20" x14ac:dyDescent="0.2">
      <c r="K444" s="185" t="s">
        <v>134</v>
      </c>
      <c r="L444" s="163">
        <f>_xll.qlCalendarAdvance("TARGET",L443,K444,"mf")</f>
        <v>43440</v>
      </c>
      <c r="M444" s="175">
        <v>1.0037729842334764</v>
      </c>
      <c r="N444" s="175">
        <f>_xll.xlShmInterpDisc($E$4,L444)</f>
        <v>1.00377298423982</v>
      </c>
      <c r="O444" s="175">
        <f>_xll.xlShmInterpDisc($B$4,L444)</f>
        <v>1.00377298423982</v>
      </c>
      <c r="P444" s="175">
        <v>1.0037729842331544</v>
      </c>
      <c r="Q444" s="175">
        <f>_xll.xlShmInterpDisc($H$4,L444)</f>
        <v>1.0037729842394585</v>
      </c>
      <c r="R444" s="188">
        <f t="shared" si="18"/>
        <v>-6.3435923181032194E-8</v>
      </c>
      <c r="S444" s="170">
        <f t="shared" si="19"/>
        <v>-6.3435923181032194E-8</v>
      </c>
      <c r="T444" s="174">
        <f t="shared" si="20"/>
        <v>-6.3040683784265639E-8</v>
      </c>
    </row>
    <row r="445" spans="11:20" x14ac:dyDescent="0.2">
      <c r="K445" s="185" t="s">
        <v>134</v>
      </c>
      <c r="L445" s="163">
        <f>_xll.qlCalendarAdvance("TARGET",L444,K445,"mf")</f>
        <v>43441</v>
      </c>
      <c r="M445" s="175">
        <v>1.0037746761731106</v>
      </c>
      <c r="N445" s="175">
        <f>_xll.xlShmInterpDisc($E$4,L445)</f>
        <v>1.0037746761786948</v>
      </c>
      <c r="O445" s="175">
        <f>_xll.xlShmInterpDisc($B$4,L445)</f>
        <v>1.0037746761786948</v>
      </c>
      <c r="P445" s="175">
        <v>1.003774676172785</v>
      </c>
      <c r="Q445" s="175">
        <f>_xll.xlShmInterpDisc($H$4,L445)</f>
        <v>1.0037746761783277</v>
      </c>
      <c r="R445" s="188">
        <f t="shared" si="18"/>
        <v>-5.5841997692596124E-8</v>
      </c>
      <c r="S445" s="170">
        <f t="shared" si="19"/>
        <v>-5.5841997692596124E-8</v>
      </c>
      <c r="T445" s="174">
        <f t="shared" si="20"/>
        <v>-5.5426774281386315E-8</v>
      </c>
    </row>
    <row r="446" spans="11:20" x14ac:dyDescent="0.2">
      <c r="K446" s="185" t="s">
        <v>134</v>
      </c>
      <c r="L446" s="163">
        <f>_xll.qlCalendarAdvance("TARGET",L445,K446,"mf")</f>
        <v>43444</v>
      </c>
      <c r="M446" s="175">
        <v>1.003779660161557</v>
      </c>
      <c r="N446" s="175">
        <f>_xll.xlShmInterpDisc($E$4,L446)</f>
        <v>1.0037796601649931</v>
      </c>
      <c r="O446" s="175">
        <f>_xll.xlShmInterpDisc($B$4,L446)</f>
        <v>1.0037796601649931</v>
      </c>
      <c r="P446" s="175">
        <v>1.0037796601612212</v>
      </c>
      <c r="Q446" s="175">
        <f>_xll.xlShmInterpDisc($H$4,L446)</f>
        <v>1.0037796601646096</v>
      </c>
      <c r="R446" s="188">
        <f t="shared" si="18"/>
        <v>-3.4361402612148595E-8</v>
      </c>
      <c r="S446" s="170">
        <f t="shared" si="19"/>
        <v>-3.4361402612148595E-8</v>
      </c>
      <c r="T446" s="174">
        <f t="shared" si="20"/>
        <v>-3.3884006711559778E-8</v>
      </c>
    </row>
    <row r="447" spans="11:20" x14ac:dyDescent="0.2">
      <c r="K447" s="185" t="s">
        <v>134</v>
      </c>
      <c r="L447" s="163">
        <f>_xll.qlCalendarAdvance("TARGET",L446,K447,"mf")</f>
        <v>43445</v>
      </c>
      <c r="M447" s="175">
        <v>1.0037812908794244</v>
      </c>
      <c r="N447" s="175">
        <f>_xll.xlShmInterpDisc($E$4,L447)</f>
        <v>1.0037812908822121</v>
      </c>
      <c r="O447" s="175">
        <f>_xll.xlShmInterpDisc($B$4,L447)</f>
        <v>1.0037812908822121</v>
      </c>
      <c r="P447" s="175">
        <v>1.0037812908790851</v>
      </c>
      <c r="Q447" s="175">
        <f>_xll.xlShmInterpDisc($H$4,L447)</f>
        <v>1.0037812908818231</v>
      </c>
      <c r="R447" s="188">
        <f t="shared" si="18"/>
        <v>-2.7877700148337681E-8</v>
      </c>
      <c r="S447" s="170">
        <f t="shared" si="19"/>
        <v>-2.7877700148337681E-8</v>
      </c>
      <c r="T447" s="174">
        <f t="shared" si="20"/>
        <v>-2.7380320233305611E-8</v>
      </c>
    </row>
    <row r="448" spans="11:20" x14ac:dyDescent="0.2">
      <c r="K448" s="185" t="s">
        <v>134</v>
      </c>
      <c r="L448" s="163">
        <f>_xll.qlCalendarAdvance("TARGET",L447,K448,"mf")</f>
        <v>43446</v>
      </c>
      <c r="M448" s="175">
        <v>1.0037829062908572</v>
      </c>
      <c r="N448" s="175">
        <f>_xll.xlShmInterpDisc($E$4,L448)</f>
        <v>1.0037829062930435</v>
      </c>
      <c r="O448" s="175">
        <f>_xll.xlShmInterpDisc($B$4,L448)</f>
        <v>1.0037829062930435</v>
      </c>
      <c r="P448" s="175">
        <v>1.0037829062905148</v>
      </c>
      <c r="Q448" s="175">
        <f>_xll.xlShmInterpDisc($H$4,L448)</f>
        <v>1.0037829062926487</v>
      </c>
      <c r="R448" s="188">
        <f t="shared" si="18"/>
        <v>-2.1862511800918583E-8</v>
      </c>
      <c r="S448" s="170">
        <f t="shared" si="19"/>
        <v>-2.1862511800918583E-8</v>
      </c>
      <c r="T448" s="174">
        <f t="shared" si="20"/>
        <v>-2.1338486533295509E-8</v>
      </c>
    </row>
    <row r="449" spans="11:20" x14ac:dyDescent="0.2">
      <c r="K449" s="185" t="s">
        <v>134</v>
      </c>
      <c r="L449" s="163">
        <f>_xll.qlCalendarAdvance("TARGET",L448,K449,"mf")</f>
        <v>43447</v>
      </c>
      <c r="M449" s="175">
        <v>1.0037845063955415</v>
      </c>
      <c r="N449" s="175">
        <f>_xll.xlShmInterpDisc($E$4,L449)</f>
        <v>1.0037845063971811</v>
      </c>
      <c r="O449" s="175">
        <f>_xll.xlShmInterpDisc($B$4,L449)</f>
        <v>1.0037845063971811</v>
      </c>
      <c r="P449" s="175">
        <v>1.0037845063951958</v>
      </c>
      <c r="Q449" s="175">
        <f>_xll.xlShmInterpDisc($H$4,L449)</f>
        <v>1.003784506396781</v>
      </c>
      <c r="R449" s="188">
        <f t="shared" si="18"/>
        <v>-1.6395773627664312E-8</v>
      </c>
      <c r="S449" s="170">
        <f t="shared" si="19"/>
        <v>-1.6395773627664312E-8</v>
      </c>
      <c r="T449" s="174">
        <f t="shared" si="20"/>
        <v>-1.5851764345597985E-8</v>
      </c>
    </row>
    <row r="450" spans="11:20" x14ac:dyDescent="0.2">
      <c r="K450" s="185" t="s">
        <v>134</v>
      </c>
      <c r="L450" s="163">
        <f>_xll.qlCalendarAdvance("TARGET",L449,K450,"mf")</f>
        <v>43448</v>
      </c>
      <c r="M450" s="175">
        <v>1.0037860911932057</v>
      </c>
      <c r="N450" s="175">
        <f>_xll.xlShmInterpDisc($E$4,L450)</f>
        <v>1.0037860911943619</v>
      </c>
      <c r="O450" s="175">
        <f>_xll.xlShmInterpDisc($B$4,L450)</f>
        <v>1.0037860911943619</v>
      </c>
      <c r="P450" s="175">
        <v>1.0037860911928569</v>
      </c>
      <c r="Q450" s="175">
        <f>_xll.xlShmInterpDisc($H$4,L450)</f>
        <v>1.003786091193956</v>
      </c>
      <c r="R450" s="188">
        <f t="shared" si="18"/>
        <v>-1.156186257844638E-8</v>
      </c>
      <c r="S450" s="170">
        <f t="shared" si="19"/>
        <v>-1.156186257844638E-8</v>
      </c>
      <c r="T450" s="174">
        <f t="shared" si="20"/>
        <v>-1.099120794378905E-8</v>
      </c>
    </row>
    <row r="451" spans="11:20" x14ac:dyDescent="0.2">
      <c r="K451" s="185" t="s">
        <v>134</v>
      </c>
      <c r="L451" s="163">
        <f>_xll.qlCalendarAdvance("TARGET",L450,K451,"mf")</f>
        <v>43451</v>
      </c>
      <c r="M451" s="175">
        <v>1.0037907537419839</v>
      </c>
      <c r="N451" s="175">
        <f>_xll.xlShmInterpDisc($E$4,L451)</f>
        <v>1.0037907537421569</v>
      </c>
      <c r="O451" s="175">
        <f>_xll.xlShmInterpDisc($B$4,L451)</f>
        <v>1.0037907537421569</v>
      </c>
      <c r="P451" s="175">
        <v>1.003790753741626</v>
      </c>
      <c r="Q451" s="175">
        <f>_xll.xlShmInterpDisc($H$4,L451)</f>
        <v>1.0037907537417343</v>
      </c>
      <c r="R451" s="188">
        <f t="shared" si="18"/>
        <v>-1.7297274723659939E-9</v>
      </c>
      <c r="S451" s="170">
        <f t="shared" si="19"/>
        <v>-1.7297274723659939E-9</v>
      </c>
      <c r="T451" s="174">
        <f t="shared" si="20"/>
        <v>-1.0835776720341528E-9</v>
      </c>
    </row>
    <row r="452" spans="11:20" x14ac:dyDescent="0.2">
      <c r="K452" s="185" t="s">
        <v>134</v>
      </c>
      <c r="L452" s="163">
        <f>_xll.qlCalendarAdvance("TARGET",L451,K452,"mf")</f>
        <v>43452</v>
      </c>
      <c r="M452" s="175">
        <v>1.0037922773096823</v>
      </c>
      <c r="N452" s="175">
        <f>_xll.xlShmInterpDisc($E$4,L452)</f>
        <v>1.0037922773097143</v>
      </c>
      <c r="O452" s="175">
        <f>_xll.xlShmInterpDisc($B$4,L452)</f>
        <v>1.0037922773097143</v>
      </c>
      <c r="P452" s="175">
        <v>1.0037922773093215</v>
      </c>
      <c r="Q452" s="175">
        <f>_xll.xlShmInterpDisc($H$4,L452)</f>
        <v>1.0037922773092862</v>
      </c>
      <c r="R452" s="188">
        <f t="shared" si="18"/>
        <v>-3.1974423109204508E-10</v>
      </c>
      <c r="S452" s="170">
        <f t="shared" si="19"/>
        <v>-3.1974423109204508E-10</v>
      </c>
      <c r="T452" s="174">
        <f t="shared" si="20"/>
        <v>3.5305092183079978E-10</v>
      </c>
    </row>
    <row r="453" spans="11:20" x14ac:dyDescent="0.2">
      <c r="K453" s="185" t="s">
        <v>134</v>
      </c>
      <c r="L453" s="163">
        <f>_xll.qlCalendarAdvance("TARGET",L452,K453,"mf")</f>
        <v>43453</v>
      </c>
      <c r="M453" s="175">
        <v>1.0037937855696273</v>
      </c>
      <c r="N453" s="175">
        <f>_xll.xlShmInterpDisc($E$4,L453)</f>
        <v>1.0037937855696273</v>
      </c>
      <c r="O453" s="175">
        <f>_xll.xlShmInterpDisc($B$4,L453)</f>
        <v>1.0037937855696273</v>
      </c>
      <c r="P453" s="175">
        <v>1.0037937855692636</v>
      </c>
      <c r="Q453" s="175">
        <f>_xll.xlShmInterpDisc($H$4,L453)</f>
        <v>1.0037937855691936</v>
      </c>
      <c r="R453" s="188">
        <f t="shared" si="18"/>
        <v>0</v>
      </c>
      <c r="S453" s="170">
        <f t="shared" si="19"/>
        <v>0</v>
      </c>
      <c r="T453" s="174">
        <f t="shared" si="20"/>
        <v>6.9944050551384862E-10</v>
      </c>
    </row>
    <row r="454" spans="11:20" x14ac:dyDescent="0.2">
      <c r="K454" s="185" t="s">
        <v>134</v>
      </c>
      <c r="L454" s="163">
        <f>_xll.qlCalendarAdvance("TARGET",L453,K454,"mf")</f>
        <v>43454</v>
      </c>
      <c r="M454" s="175">
        <v>1.0037952785228359</v>
      </c>
      <c r="N454" s="175">
        <f>_xll.xlShmInterpDisc($E$4,L454)</f>
        <v>1.0037952785229205</v>
      </c>
      <c r="O454" s="175">
        <f>_xll.xlShmInterpDisc($B$4,L454)</f>
        <v>1.0037952785229205</v>
      </c>
      <c r="P454" s="175">
        <v>1.0037952785224695</v>
      </c>
      <c r="Q454" s="175">
        <f>_xll.xlShmInterpDisc($H$4,L454)</f>
        <v>1.0037952785224813</v>
      </c>
      <c r="R454" s="188">
        <f t="shared" ref="R454:R517" si="21">(M454-N454)*10000</f>
        <v>-8.4598994476436928E-10</v>
      </c>
      <c r="S454" s="170">
        <f t="shared" ref="S454:S517" si="22">(M454-O454)*10000</f>
        <v>-8.4598994476436928E-10</v>
      </c>
      <c r="T454" s="174">
        <f t="shared" ref="T454:T517" si="23">(P454-Q454)*10000</f>
        <v>-1.1768364061026659E-10</v>
      </c>
    </row>
    <row r="455" spans="11:20" x14ac:dyDescent="0.2">
      <c r="K455" s="185" t="s">
        <v>134</v>
      </c>
      <c r="L455" s="163">
        <f>_xll.qlCalendarAdvance("TARGET",L454,K455,"mf")</f>
        <v>43455</v>
      </c>
      <c r="M455" s="175">
        <v>1.0037967561745389</v>
      </c>
      <c r="N455" s="175">
        <f>_xll.xlShmInterpDisc($E$4,L455)</f>
        <v>1.00379675617482</v>
      </c>
      <c r="O455" s="175">
        <f>_xll.xlShmInterpDisc($B$4,L455)</f>
        <v>1.00379675617482</v>
      </c>
      <c r="P455" s="175">
        <v>1.0037967561741699</v>
      </c>
      <c r="Q455" s="175">
        <f>_xll.xlShmInterpDisc($H$4,L455)</f>
        <v>1.0037967561743752</v>
      </c>
      <c r="R455" s="188">
        <f t="shared" si="21"/>
        <v>-2.8110846983508964E-9</v>
      </c>
      <c r="S455" s="170">
        <f t="shared" si="22"/>
        <v>-2.8110846983508964E-9</v>
      </c>
      <c r="T455" s="174">
        <f t="shared" si="23"/>
        <v>-2.0539125955565396E-9</v>
      </c>
    </row>
    <row r="456" spans="11:20" x14ac:dyDescent="0.2">
      <c r="K456" s="185" t="s">
        <v>134</v>
      </c>
      <c r="L456" s="163">
        <f>_xll.qlCalendarAdvance("TARGET",L455,K456,"mf")</f>
        <v>43458</v>
      </c>
      <c r="M456" s="175">
        <v>1.0038010973844915</v>
      </c>
      <c r="N456" s="175">
        <f>_xll.xlShmInterpDisc($E$4,L456)</f>
        <v>1.0038010973859588</v>
      </c>
      <c r="O456" s="175">
        <f>_xll.xlShmInterpDisc($B$4,L456)</f>
        <v>1.0038010973859588</v>
      </c>
      <c r="P456" s="175">
        <v>1.0038010973841149</v>
      </c>
      <c r="Q456" s="175">
        <f>_xll.xlShmInterpDisc($H$4,L456)</f>
        <v>1.0038010973854972</v>
      </c>
      <c r="R456" s="188">
        <f t="shared" si="21"/>
        <v>-1.4672707493446069E-8</v>
      </c>
      <c r="S456" s="170">
        <f t="shared" si="22"/>
        <v>-1.4672707493446069E-8</v>
      </c>
      <c r="T456" s="174">
        <f t="shared" si="23"/>
        <v>-1.3822276656583199E-8</v>
      </c>
    </row>
    <row r="457" spans="11:20" x14ac:dyDescent="0.2">
      <c r="K457" s="185" t="s">
        <v>134</v>
      </c>
      <c r="L457" s="163">
        <f>_xll.qlCalendarAdvance("TARGET",L456,K457,"mf")</f>
        <v>43461</v>
      </c>
      <c r="M457" s="175">
        <v>1.0038053011142434</v>
      </c>
      <c r="N457" s="175">
        <f>_xll.xlShmInterpDisc($E$4,L457)</f>
        <v>1.0038053011176435</v>
      </c>
      <c r="O457" s="175">
        <f>_xll.xlShmInterpDisc($B$4,L457)</f>
        <v>1.0038053011176435</v>
      </c>
      <c r="P457" s="175">
        <v>1.0038053011138597</v>
      </c>
      <c r="Q457" s="175">
        <f>_xll.xlShmInterpDisc($H$4,L457)</f>
        <v>1.0038053011171655</v>
      </c>
      <c r="R457" s="188">
        <f t="shared" si="21"/>
        <v>-3.4001690352170044E-8</v>
      </c>
      <c r="S457" s="170">
        <f t="shared" si="22"/>
        <v>-3.4001690352170044E-8</v>
      </c>
      <c r="T457" s="174">
        <f t="shared" si="23"/>
        <v>-3.3058000781238661E-8</v>
      </c>
    </row>
    <row r="458" spans="11:20" x14ac:dyDescent="0.2">
      <c r="K458" s="185" t="s">
        <v>134</v>
      </c>
      <c r="L458" s="163">
        <f>_xll.qlCalendarAdvance("TARGET",L457,K458,"mf")</f>
        <v>43462</v>
      </c>
      <c r="M458" s="175">
        <v>1.003806671837655</v>
      </c>
      <c r="N458" s="175">
        <f>_xll.xlShmInterpDisc($E$4,L458)</f>
        <v>1.0038066718418341</v>
      </c>
      <c r="O458" s="175">
        <f>_xll.xlShmInterpDisc($B$4,L458)</f>
        <v>1.0038066718418341</v>
      </c>
      <c r="P458" s="175">
        <v>1.0038066718372691</v>
      </c>
      <c r="Q458" s="175">
        <f>_xll.xlShmInterpDisc($H$4,L458)</f>
        <v>1.0038066718413505</v>
      </c>
      <c r="R458" s="188">
        <f t="shared" si="21"/>
        <v>-4.1791015092940142E-8</v>
      </c>
      <c r="S458" s="170">
        <f t="shared" si="22"/>
        <v>-4.1791015092940142E-8</v>
      </c>
      <c r="T458" s="174">
        <f t="shared" si="23"/>
        <v>-4.0814018831270005E-8</v>
      </c>
    </row>
    <row r="459" spans="11:20" x14ac:dyDescent="0.2">
      <c r="K459" s="185" t="s">
        <v>134</v>
      </c>
      <c r="L459" s="163">
        <f>_xll.qlCalendarAdvance("TARGET",L458,K459,"mf")</f>
        <v>43465</v>
      </c>
      <c r="M459" s="175">
        <v>1.0038106925451489</v>
      </c>
      <c r="N459" s="175">
        <f>_xll.xlShmInterpDisc($E$4,L459)</f>
        <v>1.0038106925519807</v>
      </c>
      <c r="O459" s="175">
        <f>_xll.xlShmInterpDisc($B$4,L459)</f>
        <v>1.0038106925519807</v>
      </c>
      <c r="P459" s="175">
        <v>1.0038106925447567</v>
      </c>
      <c r="Q459" s="175">
        <f>_xll.xlShmInterpDisc($H$4,L459)</f>
        <v>1.0038106925514809</v>
      </c>
      <c r="R459" s="188">
        <f t="shared" si="21"/>
        <v>-6.8318684043333633E-8</v>
      </c>
      <c r="S459" s="170">
        <f t="shared" si="22"/>
        <v>-6.8318684043333633E-8</v>
      </c>
      <c r="T459" s="174">
        <f t="shared" si="23"/>
        <v>-6.7241767709447231E-8</v>
      </c>
    </row>
    <row r="460" spans="11:20" x14ac:dyDescent="0.2">
      <c r="K460" s="185" t="s">
        <v>134</v>
      </c>
      <c r="L460" s="163">
        <f>_xll.qlCalendarAdvance("TARGET",L459,K460,"mf")</f>
        <v>43467</v>
      </c>
      <c r="M460" s="175">
        <v>1.0038132968688038</v>
      </c>
      <c r="N460" s="175">
        <f>_xll.xlShmInterpDisc($E$4,L460)</f>
        <v>1.0038132968776077</v>
      </c>
      <c r="O460" s="175">
        <f>_xll.xlShmInterpDisc($B$4,L460)</f>
        <v>1.0038132968776077</v>
      </c>
      <c r="P460" s="175">
        <v>1.0038132968684079</v>
      </c>
      <c r="Q460" s="175">
        <f>_xll.xlShmInterpDisc($H$4,L460)</f>
        <v>1.0038132968770974</v>
      </c>
      <c r="R460" s="188">
        <f t="shared" si="21"/>
        <v>-8.8038465406725663E-8</v>
      </c>
      <c r="S460" s="170">
        <f t="shared" si="22"/>
        <v>-8.8038465406725663E-8</v>
      </c>
      <c r="T460" s="174">
        <f t="shared" si="23"/>
        <v>-8.6894935691361752E-8</v>
      </c>
    </row>
    <row r="461" spans="11:20" x14ac:dyDescent="0.2">
      <c r="K461" s="185" t="s">
        <v>134</v>
      </c>
      <c r="L461" s="163">
        <f>_xll.qlCalendarAdvance("TARGET",L460,K461,"mf")</f>
        <v>43468</v>
      </c>
      <c r="M461" s="175">
        <v>1.0038145762079356</v>
      </c>
      <c r="N461" s="175">
        <f>_xll.xlShmInterpDisc($E$4,L461)</f>
        <v>1.0038145762177699</v>
      </c>
      <c r="O461" s="175">
        <f>_xll.xlShmInterpDisc($B$4,L461)</f>
        <v>1.0038145762177699</v>
      </c>
      <c r="P461" s="175">
        <v>1.0038145762075379</v>
      </c>
      <c r="Q461" s="175">
        <f>_xll.xlShmInterpDisc($H$4,L461)</f>
        <v>1.0038145762172543</v>
      </c>
      <c r="R461" s="188">
        <f t="shared" si="21"/>
        <v>-9.8343555521296366E-8</v>
      </c>
      <c r="S461" s="170">
        <f t="shared" si="22"/>
        <v>-9.8343555521296366E-8</v>
      </c>
      <c r="T461" s="174">
        <f t="shared" si="23"/>
        <v>-9.716449866914445E-8</v>
      </c>
    </row>
    <row r="462" spans="11:20" x14ac:dyDescent="0.2">
      <c r="K462" s="185" t="s">
        <v>134</v>
      </c>
      <c r="L462" s="163">
        <f>_xll.qlCalendarAdvance("TARGET",L461,K462,"mf")</f>
        <v>43469</v>
      </c>
      <c r="M462" s="175">
        <v>1.003815840341773</v>
      </c>
      <c r="N462" s="175">
        <f>_xll.xlShmInterpDisc($E$4,L462)</f>
        <v>1.0038158403526596</v>
      </c>
      <c r="O462" s="175">
        <f>_xll.xlShmInterpDisc($B$4,L462)</f>
        <v>1.0038158403526596</v>
      </c>
      <c r="P462" s="175">
        <v>1.0038158403413737</v>
      </c>
      <c r="Q462" s="175">
        <f>_xll.xlShmInterpDisc($H$4,L462)</f>
        <v>1.0038158403521389</v>
      </c>
      <c r="R462" s="188">
        <f t="shared" si="21"/>
        <v>-1.088662493486936E-7</v>
      </c>
      <c r="S462" s="170">
        <f t="shared" si="22"/>
        <v>-1.088662493486936E-7</v>
      </c>
      <c r="T462" s="174">
        <f t="shared" si="23"/>
        <v>-1.0765166535975368E-7</v>
      </c>
    </row>
    <row r="463" spans="11:20" x14ac:dyDescent="0.2">
      <c r="K463" s="185" t="s">
        <v>134</v>
      </c>
      <c r="L463" s="163">
        <f>_xll.qlCalendarAdvance("TARGET",L462,K463,"mf")</f>
        <v>43472</v>
      </c>
      <c r="M463" s="175">
        <v>1.0038195415866995</v>
      </c>
      <c r="N463" s="175">
        <f>_xll.xlShmInterpDisc($E$4,L463)</f>
        <v>1.0038195416008271</v>
      </c>
      <c r="O463" s="175">
        <f>_xll.xlShmInterpDisc($B$4,L463)</f>
        <v>1.0038195416008271</v>
      </c>
      <c r="P463" s="175">
        <v>1.0038195415862956</v>
      </c>
      <c r="Q463" s="175">
        <f>_xll.xlShmInterpDisc($H$4,L463)</f>
        <v>1.0038195416002913</v>
      </c>
      <c r="R463" s="188">
        <f t="shared" si="21"/>
        <v>-1.4127587988355117E-7</v>
      </c>
      <c r="S463" s="170">
        <f t="shared" si="22"/>
        <v>-1.4127587988355117E-7</v>
      </c>
      <c r="T463" s="174">
        <f t="shared" si="23"/>
        <v>-1.3995693493029648E-7</v>
      </c>
    </row>
    <row r="464" spans="11:20" x14ac:dyDescent="0.2">
      <c r="K464" s="185" t="s">
        <v>134</v>
      </c>
      <c r="L464" s="163">
        <f>_xll.qlCalendarAdvance("TARGET",L463,K464,"mf")</f>
        <v>43473</v>
      </c>
      <c r="M464" s="175">
        <v>1.0038207449749446</v>
      </c>
      <c r="N464" s="175">
        <f>_xll.xlShmInterpDisc($E$4,L464)</f>
        <v>1.0038207449901637</v>
      </c>
      <c r="O464" s="175">
        <f>_xll.xlShmInterpDisc($B$4,L464)</f>
        <v>1.0038207449901637</v>
      </c>
      <c r="P464" s="175">
        <v>1.0038207449745391</v>
      </c>
      <c r="Q464" s="175">
        <f>_xll.xlShmInterpDisc($H$4,L464)</f>
        <v>1.003820744989623</v>
      </c>
      <c r="R464" s="188">
        <f t="shared" si="21"/>
        <v>-1.5219159266166571E-7</v>
      </c>
      <c r="S464" s="170">
        <f t="shared" si="22"/>
        <v>-1.5219159266166571E-7</v>
      </c>
      <c r="T464" s="174">
        <f t="shared" si="23"/>
        <v>-1.5083934101767227E-7</v>
      </c>
    </row>
    <row r="465" spans="11:20" x14ac:dyDescent="0.2">
      <c r="K465" s="185" t="s">
        <v>134</v>
      </c>
      <c r="L465" s="163">
        <f>_xll.qlCalendarAdvance("TARGET",L464,K465,"mf")</f>
        <v>43474</v>
      </c>
      <c r="M465" s="175">
        <v>1.0038219331960914</v>
      </c>
      <c r="N465" s="175">
        <f>_xll.xlShmInterpDisc($E$4,L465)</f>
        <v>1.0038219332124008</v>
      </c>
      <c r="O465" s="175">
        <f>_xll.xlShmInterpDisc($B$4,L465)</f>
        <v>1.0038219332124008</v>
      </c>
      <c r="P465" s="175">
        <v>1.0038219331956846</v>
      </c>
      <c r="Q465" s="175">
        <f>_xll.xlShmInterpDisc($H$4,L465)</f>
        <v>1.0038219332118552</v>
      </c>
      <c r="R465" s="188">
        <f t="shared" si="21"/>
        <v>-1.6309398276348475E-7</v>
      </c>
      <c r="S465" s="170">
        <f t="shared" si="22"/>
        <v>-1.6309398276348475E-7</v>
      </c>
      <c r="T465" s="174">
        <f t="shared" si="23"/>
        <v>-1.617062039827033E-7</v>
      </c>
    </row>
    <row r="466" spans="11:20" x14ac:dyDescent="0.2">
      <c r="K466" s="185" t="s">
        <v>134</v>
      </c>
      <c r="L466" s="163">
        <f>_xll.qlCalendarAdvance("TARGET",L465,K466,"mf")</f>
        <v>43475</v>
      </c>
      <c r="M466" s="175">
        <v>1.0038231062580218</v>
      </c>
      <c r="N466" s="175">
        <f>_xll.xlShmInterpDisc($E$4,L466)</f>
        <v>1.003823106275415</v>
      </c>
      <c r="O466" s="175">
        <f>_xll.xlShmInterpDisc($B$4,L466)</f>
        <v>1.003823106275415</v>
      </c>
      <c r="P466" s="175">
        <v>1.0038231062576137</v>
      </c>
      <c r="Q466" s="175">
        <f>_xll.xlShmInterpDisc($H$4,L466)</f>
        <v>1.0038231062748648</v>
      </c>
      <c r="R466" s="188">
        <f t="shared" si="21"/>
        <v>-1.7393197992987552E-7</v>
      </c>
      <c r="S466" s="170">
        <f t="shared" si="22"/>
        <v>-1.7393197992987552E-7</v>
      </c>
      <c r="T466" s="174">
        <f t="shared" si="23"/>
        <v>-1.7251089445835532E-7</v>
      </c>
    </row>
    <row r="467" spans="11:20" x14ac:dyDescent="0.2">
      <c r="K467" s="185" t="s">
        <v>134</v>
      </c>
      <c r="L467" s="163">
        <f>_xll.qlCalendarAdvance("TARGET",L466,K467,"mf")</f>
        <v>43476</v>
      </c>
      <c r="M467" s="175">
        <v>1.0038242641686981</v>
      </c>
      <c r="N467" s="175">
        <f>_xll.xlShmInterpDisc($E$4,L467)</f>
        <v>1.0038242641871649</v>
      </c>
      <c r="O467" s="175">
        <f>_xll.xlShmInterpDisc($B$4,L467)</f>
        <v>1.0038242641871649</v>
      </c>
      <c r="P467" s="175">
        <v>1.0038242641682888</v>
      </c>
      <c r="Q467" s="175">
        <f>_xll.xlShmInterpDisc($H$4,L467)</f>
        <v>1.00382426418661</v>
      </c>
      <c r="R467" s="188">
        <f t="shared" si="21"/>
        <v>-1.8466783657800079E-7</v>
      </c>
      <c r="S467" s="170">
        <f t="shared" si="22"/>
        <v>-1.8466783657800079E-7</v>
      </c>
      <c r="T467" s="174">
        <f t="shared" si="23"/>
        <v>-1.8321122396969258E-7</v>
      </c>
    </row>
    <row r="468" spans="11:20" x14ac:dyDescent="0.2">
      <c r="K468" s="185" t="s">
        <v>134</v>
      </c>
      <c r="L468" s="163">
        <f>_xll.qlCalendarAdvance("TARGET",L467,K468,"mf")</f>
        <v>43479</v>
      </c>
      <c r="M468" s="175">
        <v>1.0038276470740359</v>
      </c>
      <c r="N468" s="175">
        <f>_xll.xlShmInterpDisc($E$4,L468)</f>
        <v>1.0038276470956224</v>
      </c>
      <c r="O468" s="175">
        <f>_xll.xlShmInterpDisc($B$4,L468)</f>
        <v>1.0038276470956224</v>
      </c>
      <c r="P468" s="175">
        <v>1.0038276470736234</v>
      </c>
      <c r="Q468" s="175">
        <f>_xll.xlShmInterpDisc($H$4,L468)</f>
        <v>1.003827647095054</v>
      </c>
      <c r="R468" s="188">
        <f t="shared" si="21"/>
        <v>-2.1586510356996769E-7</v>
      </c>
      <c r="S468" s="170">
        <f t="shared" si="22"/>
        <v>-2.1586510356996769E-7</v>
      </c>
      <c r="T468" s="174">
        <f t="shared" si="23"/>
        <v>-2.1430635044339397E-7</v>
      </c>
    </row>
    <row r="469" spans="11:20" x14ac:dyDescent="0.2">
      <c r="K469" s="185" t="s">
        <v>134</v>
      </c>
      <c r="L469" s="163">
        <f>_xll.qlCalendarAdvance("TARGET",L468,K469,"mf")</f>
        <v>43480</v>
      </c>
      <c r="M469" s="175">
        <v>1.0038287444609333</v>
      </c>
      <c r="N469" s="175">
        <f>_xll.xlShmInterpDisc($E$4,L469)</f>
        <v>1.0038287444835134</v>
      </c>
      <c r="O469" s="175">
        <f>_xll.xlShmInterpDisc($B$4,L469)</f>
        <v>1.0038287444835134</v>
      </c>
      <c r="P469" s="175">
        <v>1.0038287444605196</v>
      </c>
      <c r="Q469" s="175">
        <f>_xll.xlShmInterpDisc($H$4,L469)</f>
        <v>1.003828744482941</v>
      </c>
      <c r="R469" s="188">
        <f t="shared" si="21"/>
        <v>-2.2580159964036284E-7</v>
      </c>
      <c r="S469" s="170">
        <f t="shared" si="22"/>
        <v>-2.2580159964036284E-7</v>
      </c>
      <c r="T469" s="174">
        <f t="shared" si="23"/>
        <v>-2.2421398071514886E-7</v>
      </c>
    </row>
    <row r="470" spans="11:20" x14ac:dyDescent="0.2">
      <c r="K470" s="185" t="s">
        <v>134</v>
      </c>
      <c r="L470" s="163">
        <f>_xll.qlCalendarAdvance("TARGET",L469,K470,"mf")</f>
        <v>43481</v>
      </c>
      <c r="M470" s="175">
        <v>1.0038298267375989</v>
      </c>
      <c r="N470" s="175">
        <f>_xll.xlShmInterpDisc($E$4,L470)</f>
        <v>1.0038298267611443</v>
      </c>
      <c r="O470" s="175">
        <f>_xll.xlShmInterpDisc($B$4,L470)</f>
        <v>1.0038298267611443</v>
      </c>
      <c r="P470" s="175">
        <v>1.0038298267371843</v>
      </c>
      <c r="Q470" s="175">
        <f>_xll.xlShmInterpDisc($H$4,L470)</f>
        <v>1.0038298267605676</v>
      </c>
      <c r="R470" s="188">
        <f t="shared" si="21"/>
        <v>-2.3545387861645395E-7</v>
      </c>
      <c r="S470" s="170">
        <f t="shared" si="22"/>
        <v>-2.3545387861645395E-7</v>
      </c>
      <c r="T470" s="174">
        <f t="shared" si="23"/>
        <v>-2.3383295300050122E-7</v>
      </c>
    </row>
    <row r="471" spans="11:20" x14ac:dyDescent="0.2">
      <c r="K471" s="185" t="s">
        <v>134</v>
      </c>
      <c r="L471" s="163">
        <f>_xll.qlCalendarAdvance("TARGET",L470,K471,"mf")</f>
        <v>43482</v>
      </c>
      <c r="M471" s="175">
        <v>1.0038308939124794</v>
      </c>
      <c r="N471" s="175">
        <f>_xll.xlShmInterpDisc($E$4,L471)</f>
        <v>1.0038308939369585</v>
      </c>
      <c r="O471" s="175">
        <f>_xll.xlShmInterpDisc($B$4,L471)</f>
        <v>1.0038308939369585</v>
      </c>
      <c r="P471" s="175">
        <v>1.0038308939120639</v>
      </c>
      <c r="Q471" s="175">
        <f>_xll.xlShmInterpDisc($H$4,L471)</f>
        <v>1.0038308939363776</v>
      </c>
      <c r="R471" s="188">
        <f t="shared" si="21"/>
        <v>-2.4479085425355152E-7</v>
      </c>
      <c r="S471" s="170">
        <f t="shared" si="22"/>
        <v>-2.4479085425355152E-7</v>
      </c>
      <c r="T471" s="174">
        <f t="shared" si="23"/>
        <v>-2.4313662194686003E-7</v>
      </c>
    </row>
    <row r="472" spans="11:20" x14ac:dyDescent="0.2">
      <c r="K472" s="185" t="s">
        <v>134</v>
      </c>
      <c r="L472" s="163">
        <f>_xll.qlCalendarAdvance("TARGET",L471,K472,"mf")</f>
        <v>43483</v>
      </c>
      <c r="M472" s="175">
        <v>1.0038319459941025</v>
      </c>
      <c r="N472" s="175">
        <f>_xll.xlShmInterpDisc($E$4,L472)</f>
        <v>1.00383194601948</v>
      </c>
      <c r="O472" s="175">
        <f>_xll.xlShmInterpDisc($B$4,L472)</f>
        <v>1.00383194601948</v>
      </c>
      <c r="P472" s="175">
        <v>1.0038319459936862</v>
      </c>
      <c r="Q472" s="175">
        <f>_xll.xlShmInterpDisc($H$4,L472)</f>
        <v>1.0038319460188951</v>
      </c>
      <c r="R472" s="188">
        <f t="shared" si="21"/>
        <v>-2.5377477896881828E-7</v>
      </c>
      <c r="S472" s="170">
        <f t="shared" si="22"/>
        <v>-2.5377477896881828E-7</v>
      </c>
      <c r="T472" s="174">
        <f t="shared" si="23"/>
        <v>-2.5208946041743729E-7</v>
      </c>
    </row>
    <row r="473" spans="11:20" x14ac:dyDescent="0.2">
      <c r="K473" s="185" t="s">
        <v>134</v>
      </c>
      <c r="L473" s="163">
        <f>_xll.qlCalendarAdvance("TARGET",L472,K473,"mf")</f>
        <v>43486</v>
      </c>
      <c r="M473" s="175">
        <v>1.0038350117659118</v>
      </c>
      <c r="N473" s="175">
        <f>_xll.xlShmInterpDisc($E$4,L473)</f>
        <v>1.0038350117937485</v>
      </c>
      <c r="O473" s="175">
        <f>_xll.xlShmInterpDisc($B$4,L473)</f>
        <v>1.0038350117937485</v>
      </c>
      <c r="P473" s="175">
        <v>1.0038350117654935</v>
      </c>
      <c r="Q473" s="175">
        <f>_xll.xlShmInterpDisc($H$4,L473)</f>
        <v>1.0038350117931525</v>
      </c>
      <c r="R473" s="188">
        <f t="shared" si="21"/>
        <v>-2.783662189642655E-7</v>
      </c>
      <c r="S473" s="170">
        <f t="shared" si="22"/>
        <v>-2.783662189642655E-7</v>
      </c>
      <c r="T473" s="174">
        <f t="shared" si="23"/>
        <v>-2.7658986212486525E-7</v>
      </c>
    </row>
    <row r="474" spans="11:20" x14ac:dyDescent="0.2">
      <c r="K474" s="185" t="s">
        <v>134</v>
      </c>
      <c r="L474" s="163">
        <f>_xll.qlCalendarAdvance("TARGET",L473,K474,"mf")</f>
        <v>43487</v>
      </c>
      <c r="M474" s="175">
        <v>1.0038360035613938</v>
      </c>
      <c r="N474" s="175">
        <f>_xll.xlShmInterpDisc($E$4,L474)</f>
        <v>1.0038360035899627</v>
      </c>
      <c r="O474" s="175">
        <f>_xll.xlShmInterpDisc($B$4,L474)</f>
        <v>1.0038360035899627</v>
      </c>
      <c r="P474" s="175">
        <v>1.0038360035609748</v>
      </c>
      <c r="Q474" s="175">
        <f>_xll.xlShmInterpDisc($H$4,L474)</f>
        <v>1.0038360035893634</v>
      </c>
      <c r="R474" s="188">
        <f t="shared" si="21"/>
        <v>-2.8568925003469303E-7</v>
      </c>
      <c r="S474" s="170">
        <f t="shared" si="22"/>
        <v>-2.8568925003469303E-7</v>
      </c>
      <c r="T474" s="174">
        <f t="shared" si="23"/>
        <v>-2.8388624784270178E-7</v>
      </c>
    </row>
    <row r="475" spans="11:20" x14ac:dyDescent="0.2">
      <c r="K475" s="185" t="s">
        <v>134</v>
      </c>
      <c r="L475" s="163">
        <f>_xll.qlCalendarAdvance("TARGET",L474,K475,"mf")</f>
        <v>43488</v>
      </c>
      <c r="M475" s="175">
        <v>1.0038369803074663</v>
      </c>
      <c r="N475" s="175">
        <f>_xll.xlShmInterpDisc($E$4,L475)</f>
        <v>1.0038369803367204</v>
      </c>
      <c r="O475" s="175">
        <f>_xll.xlShmInterpDisc($B$4,L475)</f>
        <v>1.0038369803367204</v>
      </c>
      <c r="P475" s="175">
        <v>1.0038369803070468</v>
      </c>
      <c r="Q475" s="175">
        <f>_xll.xlShmInterpDisc($H$4,L475)</f>
        <v>1.0038369803361178</v>
      </c>
      <c r="R475" s="188">
        <f t="shared" si="21"/>
        <v>-2.925415465426795E-7</v>
      </c>
      <c r="S475" s="170">
        <f t="shared" si="22"/>
        <v>-2.925415465426795E-7</v>
      </c>
      <c r="T475" s="174">
        <f t="shared" si="23"/>
        <v>-2.9070967855204799E-7</v>
      </c>
    </row>
    <row r="476" spans="11:20" x14ac:dyDescent="0.2">
      <c r="K476" s="185" t="s">
        <v>134</v>
      </c>
      <c r="L476" s="163">
        <f>_xll.qlCalendarAdvance("TARGET",L475,K476,"mf")</f>
        <v>43489</v>
      </c>
      <c r="M476" s="175">
        <v>1.0038379420131414</v>
      </c>
      <c r="N476" s="175">
        <f>_xll.xlShmInterpDisc($E$4,L476)</f>
        <v>1.003837942043031</v>
      </c>
      <c r="O476" s="175">
        <f>_xll.xlShmInterpDisc($B$4,L476)</f>
        <v>1.003837942043031</v>
      </c>
      <c r="P476" s="175">
        <v>1.0038379420127217</v>
      </c>
      <c r="Q476" s="175">
        <f>_xll.xlShmInterpDisc($H$4,L476)</f>
        <v>1.0038379420424253</v>
      </c>
      <c r="R476" s="188">
        <f t="shared" si="21"/>
        <v>-2.9889646313563389E-7</v>
      </c>
      <c r="S476" s="170">
        <f t="shared" si="22"/>
        <v>-2.9889646313563389E-7</v>
      </c>
      <c r="T476" s="174">
        <f t="shared" si="23"/>
        <v>-2.9703572934636213E-7</v>
      </c>
    </row>
    <row r="477" spans="11:20" x14ac:dyDescent="0.2">
      <c r="K477" s="185" t="s">
        <v>134</v>
      </c>
      <c r="L477" s="163">
        <f>_xll.qlCalendarAdvance("TARGET",L476,K477,"mf")</f>
        <v>43490</v>
      </c>
      <c r="M477" s="175">
        <v>1.0038388886875114</v>
      </c>
      <c r="N477" s="175">
        <f>_xll.xlShmInterpDisc($E$4,L477)</f>
        <v>1.0038388887179854</v>
      </c>
      <c r="O477" s="175">
        <f>_xll.xlShmInterpDisc($B$4,L477)</f>
        <v>1.0038388887179854</v>
      </c>
      <c r="P477" s="175">
        <v>1.0038388886870913</v>
      </c>
      <c r="Q477" s="175">
        <f>_xll.xlShmInterpDisc($H$4,L477)</f>
        <v>1.0038388887173766</v>
      </c>
      <c r="R477" s="188">
        <f t="shared" si="21"/>
        <v>-3.0474067713726072E-7</v>
      </c>
      <c r="S477" s="170">
        <f t="shared" si="22"/>
        <v>-3.0474067713726072E-7</v>
      </c>
      <c r="T477" s="174">
        <f t="shared" si="23"/>
        <v>-3.0285329799539795E-7</v>
      </c>
    </row>
    <row r="478" spans="11:20" x14ac:dyDescent="0.2">
      <c r="K478" s="185" t="s">
        <v>134</v>
      </c>
      <c r="L478" s="163">
        <f>_xll.qlCalendarAdvance("TARGET",L477,K478,"mf")</f>
        <v>43493</v>
      </c>
      <c r="M478" s="175">
        <v>1.0038416386149287</v>
      </c>
      <c r="N478" s="175">
        <f>_xll.xlShmInterpDisc($E$4,L478)</f>
        <v>1.0038416386468318</v>
      </c>
      <c r="O478" s="175">
        <f>_xll.xlShmInterpDisc($B$4,L478)</f>
        <v>1.0038416386468318</v>
      </c>
      <c r="P478" s="175">
        <v>1.0038416386145077</v>
      </c>
      <c r="Q478" s="175">
        <f>_xll.xlShmInterpDisc($H$4,L478)</f>
        <v>1.0038416386462148</v>
      </c>
      <c r="R478" s="188">
        <f t="shared" si="21"/>
        <v>-3.1903146791023573E-7</v>
      </c>
      <c r="S478" s="170">
        <f t="shared" si="22"/>
        <v>-3.1903146791023573E-7</v>
      </c>
      <c r="T478" s="174">
        <f t="shared" si="23"/>
        <v>-3.1707081404874771E-7</v>
      </c>
    </row>
    <row r="479" spans="11:20" x14ac:dyDescent="0.2">
      <c r="K479" s="185" t="s">
        <v>134</v>
      </c>
      <c r="L479" s="163">
        <f>_xll.qlCalendarAdvance("TARGET",L478,K479,"mf")</f>
        <v>43494</v>
      </c>
      <c r="M479" s="175">
        <v>1.003842525256619</v>
      </c>
      <c r="N479" s="175">
        <f>_xll.xlShmInterpDisc($E$4,L479)</f>
        <v>1.0038425252888861</v>
      </c>
      <c r="O479" s="175">
        <f>_xll.xlShmInterpDisc($B$4,L479)</f>
        <v>1.0038425252888861</v>
      </c>
      <c r="P479" s="175">
        <v>1.003842525256198</v>
      </c>
      <c r="Q479" s="175">
        <f>_xll.xlShmInterpDisc($H$4,L479)</f>
        <v>1.0038425252882668</v>
      </c>
      <c r="R479" s="188">
        <f t="shared" si="21"/>
        <v>-3.22670778984957E-7</v>
      </c>
      <c r="S479" s="170">
        <f t="shared" si="22"/>
        <v>-3.22670778984957E-7</v>
      </c>
      <c r="T479" s="174">
        <f t="shared" si="23"/>
        <v>-3.2068792066297647E-7</v>
      </c>
    </row>
    <row r="480" spans="11:20" x14ac:dyDescent="0.2">
      <c r="K480" s="185" t="s">
        <v>134</v>
      </c>
      <c r="L480" s="163">
        <f>_xll.qlCalendarAdvance("TARGET",L479,K480,"mf")</f>
        <v>43495</v>
      </c>
      <c r="M480" s="175">
        <v>1.0038433969136782</v>
      </c>
      <c r="N480" s="175">
        <f>_xll.xlShmInterpDisc($E$4,L480)</f>
        <v>1.003843396946251</v>
      </c>
      <c r="O480" s="175">
        <f>_xll.xlShmInterpDisc($B$4,L480)</f>
        <v>1.003843396946251</v>
      </c>
      <c r="P480" s="175">
        <v>1.0038433969132572</v>
      </c>
      <c r="Q480" s="175">
        <f>_xll.xlShmInterpDisc($H$4,L480)</f>
        <v>1.0038433969456295</v>
      </c>
      <c r="R480" s="188">
        <f t="shared" si="21"/>
        <v>-3.2572833319477468E-7</v>
      </c>
      <c r="S480" s="170">
        <f t="shared" si="22"/>
        <v>-3.2572833319477468E-7</v>
      </c>
      <c r="T480" s="174">
        <f t="shared" si="23"/>
        <v>-3.2372327041230164E-7</v>
      </c>
    </row>
    <row r="481" spans="11:20" x14ac:dyDescent="0.2">
      <c r="K481" s="185" t="s">
        <v>134</v>
      </c>
      <c r="L481" s="163">
        <f>_xll.qlCalendarAdvance("TARGET",L480,K481,"mf")</f>
        <v>43496</v>
      </c>
      <c r="M481" s="175">
        <v>1.0038442535956829</v>
      </c>
      <c r="N481" s="175">
        <f>_xll.xlShmInterpDisc($E$4,L481)</f>
        <v>1.0038442536285028</v>
      </c>
      <c r="O481" s="175">
        <f>_xll.xlShmInterpDisc($B$4,L481)</f>
        <v>1.0038442536285028</v>
      </c>
      <c r="P481" s="175">
        <v>1.0038442535952619</v>
      </c>
      <c r="Q481" s="175">
        <f>_xll.xlShmInterpDisc($H$4,L481)</f>
        <v>1.0038442536278791</v>
      </c>
      <c r="R481" s="188">
        <f t="shared" si="21"/>
        <v>-3.2819968964759028E-7</v>
      </c>
      <c r="S481" s="170">
        <f t="shared" si="22"/>
        <v>-3.2819968964759028E-7</v>
      </c>
      <c r="T481" s="174">
        <f t="shared" si="23"/>
        <v>-3.2617242240462474E-7</v>
      </c>
    </row>
    <row r="482" spans="11:20" x14ac:dyDescent="0.2">
      <c r="K482" s="185" t="s">
        <v>134</v>
      </c>
      <c r="L482" s="163">
        <f>_xll.qlCalendarAdvance("TARGET",L481,K482,"mf")</f>
        <v>43497</v>
      </c>
      <c r="M482" s="175">
        <v>1.003845095312291</v>
      </c>
      <c r="N482" s="175">
        <f>_xll.xlShmInterpDisc($E$4,L482)</f>
        <v>1.0038450953452982</v>
      </c>
      <c r="O482" s="175">
        <f>_xll.xlShmInterpDisc($B$4,L482)</f>
        <v>1.0038450953452982</v>
      </c>
      <c r="P482" s="175">
        <v>1.0038450953118701</v>
      </c>
      <c r="Q482" s="175">
        <f>_xll.xlShmInterpDisc($H$4,L482)</f>
        <v>1.0038450953446725</v>
      </c>
      <c r="R482" s="188">
        <f t="shared" si="21"/>
        <v>-3.3007152566710829E-7</v>
      </c>
      <c r="S482" s="170">
        <f t="shared" si="22"/>
        <v>-3.3007152566710829E-7</v>
      </c>
      <c r="T482" s="174">
        <f t="shared" si="23"/>
        <v>-3.280242744096995E-7</v>
      </c>
    </row>
    <row r="483" spans="11:20" x14ac:dyDescent="0.2">
      <c r="K483" s="185" t="s">
        <v>134</v>
      </c>
      <c r="L483" s="163">
        <f>_xll.qlCalendarAdvance("TARGET",L482,K483,"mf")</f>
        <v>43500</v>
      </c>
      <c r="M483" s="175">
        <v>1.0038475307675223</v>
      </c>
      <c r="N483" s="175">
        <f>_xll.xlShmInterpDisc($E$4,L483)</f>
        <v>1.0038475308007286</v>
      </c>
      <c r="O483" s="175">
        <f>_xll.xlShmInterpDisc($B$4,L483)</f>
        <v>1.0038475308007286</v>
      </c>
      <c r="P483" s="175">
        <v>1.0038475307671018</v>
      </c>
      <c r="Q483" s="175">
        <f>_xll.xlShmInterpDisc($H$4,L483)</f>
        <v>1.0038475308000985</v>
      </c>
      <c r="R483" s="188">
        <f t="shared" si="21"/>
        <v>-3.3206326577328582E-7</v>
      </c>
      <c r="S483" s="170">
        <f t="shared" si="22"/>
        <v>-3.3206326577328582E-7</v>
      </c>
      <c r="T483" s="174">
        <f t="shared" si="23"/>
        <v>-3.2996716470279353E-7</v>
      </c>
    </row>
    <row r="484" spans="11:20" x14ac:dyDescent="0.2">
      <c r="K484" s="185" t="s">
        <v>134</v>
      </c>
      <c r="L484" s="163">
        <f>_xll.qlCalendarAdvance("TARGET",L483,K484,"mf")</f>
        <v>43501</v>
      </c>
      <c r="M484" s="175">
        <v>1.003848312720734</v>
      </c>
      <c r="N484" s="175">
        <f>_xll.xlShmInterpDisc($E$4,L484)</f>
        <v>1.0038483127538855</v>
      </c>
      <c r="O484" s="175">
        <f>_xll.xlShmInterpDisc($B$4,L484)</f>
        <v>1.0038483127538855</v>
      </c>
      <c r="P484" s="175">
        <v>1.0038483127203137</v>
      </c>
      <c r="Q484" s="175">
        <f>_xll.xlShmInterpDisc($H$4,L484)</f>
        <v>1.0038483127532543</v>
      </c>
      <c r="R484" s="188">
        <f t="shared" si="21"/>
        <v>-3.3151481559912099E-7</v>
      </c>
      <c r="S484" s="170">
        <f t="shared" si="22"/>
        <v>-3.3151481559912099E-7</v>
      </c>
      <c r="T484" s="174">
        <f t="shared" si="23"/>
        <v>-3.294053918523332E-7</v>
      </c>
    </row>
    <row r="485" spans="11:20" x14ac:dyDescent="0.2">
      <c r="K485" s="185" t="s">
        <v>134</v>
      </c>
      <c r="L485" s="163">
        <f>_xll.qlCalendarAdvance("TARGET",L484,K485,"mf")</f>
        <v>43502</v>
      </c>
      <c r="M485" s="175">
        <v>1.0038490797580484</v>
      </c>
      <c r="N485" s="175">
        <f>_xll.xlShmInterpDisc($E$4,L485)</f>
        <v>1.003849079791084</v>
      </c>
      <c r="O485" s="175">
        <f>_xll.xlShmInterpDisc($B$4,L485)</f>
        <v>1.003849079791084</v>
      </c>
      <c r="P485" s="175">
        <v>1.0038490797576285</v>
      </c>
      <c r="Q485" s="175">
        <f>_xll.xlShmInterpDisc($H$4,L485)</f>
        <v>1.0038490797904518</v>
      </c>
      <c r="R485" s="188">
        <f t="shared" si="21"/>
        <v>-3.3035574276141233E-7</v>
      </c>
      <c r="S485" s="170">
        <f t="shared" si="22"/>
        <v>-3.3035574276141233E-7</v>
      </c>
      <c r="T485" s="174">
        <f t="shared" si="23"/>
        <v>-3.2823299633832903E-7</v>
      </c>
    </row>
    <row r="486" spans="11:20" x14ac:dyDescent="0.2">
      <c r="K486" s="185" t="s">
        <v>134</v>
      </c>
      <c r="L486" s="163">
        <f>_xll.qlCalendarAdvance("TARGET",L485,K486,"mf")</f>
        <v>43503</v>
      </c>
      <c r="M486" s="175">
        <v>1.0038498318896067</v>
      </c>
      <c r="N486" s="175">
        <f>_xll.xlShmInterpDisc($E$4,L486)</f>
        <v>1.0038498319224662</v>
      </c>
      <c r="O486" s="175">
        <f>_xll.xlShmInterpDisc($B$4,L486)</f>
        <v>1.0038498319224662</v>
      </c>
      <c r="P486" s="175">
        <v>1.0038498318891871</v>
      </c>
      <c r="Q486" s="175">
        <f>_xll.xlShmInterpDisc($H$4,L486)</f>
        <v>1.0038498319218332</v>
      </c>
      <c r="R486" s="188">
        <f t="shared" si="21"/>
        <v>-3.2859492904435683E-7</v>
      </c>
      <c r="S486" s="170">
        <f t="shared" si="22"/>
        <v>-3.2859492904435683E-7</v>
      </c>
      <c r="T486" s="174">
        <f t="shared" si="23"/>
        <v>-3.2646108039102728E-7</v>
      </c>
    </row>
    <row r="487" spans="11:20" x14ac:dyDescent="0.2">
      <c r="K487" s="185" t="s">
        <v>134</v>
      </c>
      <c r="L487" s="163">
        <f>_xll.qlCalendarAdvance("TARGET",L486,K487,"mf")</f>
        <v>43504</v>
      </c>
      <c r="M487" s="175">
        <v>1.0038505691256319</v>
      </c>
      <c r="N487" s="175">
        <f>_xll.xlShmInterpDisc($E$4,L487)</f>
        <v>1.0038505691582553</v>
      </c>
      <c r="O487" s="175">
        <f>_xll.xlShmInterpDisc($B$4,L487)</f>
        <v>1.0038505691582553</v>
      </c>
      <c r="P487" s="175">
        <v>1.0038505691252126</v>
      </c>
      <c r="Q487" s="175">
        <f>_xll.xlShmInterpDisc($H$4,L487)</f>
        <v>1.0038505691576218</v>
      </c>
      <c r="R487" s="188">
        <f t="shared" si="21"/>
        <v>-3.2623459489400375E-7</v>
      </c>
      <c r="S487" s="170">
        <f t="shared" si="22"/>
        <v>-3.2623459489400375E-7</v>
      </c>
      <c r="T487" s="174">
        <f t="shared" si="23"/>
        <v>-3.240918644564772E-7</v>
      </c>
    </row>
    <row r="488" spans="11:20" x14ac:dyDescent="0.2">
      <c r="K488" s="185" t="s">
        <v>134</v>
      </c>
      <c r="L488" s="163">
        <f>_xll.qlCalendarAdvance("TARGET",L487,K488,"mf")</f>
        <v>43507</v>
      </c>
      <c r="M488" s="175">
        <v>1.0038526915639452</v>
      </c>
      <c r="N488" s="175">
        <f>_xll.xlShmInterpDisc($E$4,L488)</f>
        <v>1.0038526915955082</v>
      </c>
      <c r="O488" s="175">
        <f>_xll.xlShmInterpDisc($B$4,L488)</f>
        <v>1.0038526915955082</v>
      </c>
      <c r="P488" s="175">
        <v>1.0038526915635277</v>
      </c>
      <c r="Q488" s="175">
        <f>_xll.xlShmInterpDisc($H$4,L488)</f>
        <v>1.0038526915948744</v>
      </c>
      <c r="R488" s="188">
        <f t="shared" si="21"/>
        <v>-3.1562974456278425E-7</v>
      </c>
      <c r="S488" s="170">
        <f t="shared" si="22"/>
        <v>-3.1562974456278425E-7</v>
      </c>
      <c r="T488" s="174">
        <f t="shared" si="23"/>
        <v>-3.1346703011081445E-7</v>
      </c>
    </row>
    <row r="489" spans="11:20" x14ac:dyDescent="0.2">
      <c r="K489" s="185" t="s">
        <v>134</v>
      </c>
      <c r="L489" s="163">
        <f>_xll.qlCalendarAdvance("TARGET",L488,K489,"mf")</f>
        <v>43508</v>
      </c>
      <c r="M489" s="175">
        <v>1.0038533693216785</v>
      </c>
      <c r="N489" s="175">
        <f>_xll.xlShmInterpDisc($E$4,L489)</f>
        <v>1.0038533693527734</v>
      </c>
      <c r="O489" s="175">
        <f>_xll.xlShmInterpDisc($B$4,L489)</f>
        <v>1.0038533693527734</v>
      </c>
      <c r="P489" s="175">
        <v>1.0038533693212615</v>
      </c>
      <c r="Q489" s="175">
        <f>_xll.xlShmInterpDisc($H$4,L489)</f>
        <v>1.0038533693521401</v>
      </c>
      <c r="R489" s="188">
        <f t="shared" si="21"/>
        <v>-3.1094904429096459E-7</v>
      </c>
      <c r="S489" s="170">
        <f t="shared" si="22"/>
        <v>-3.1094904429096459E-7</v>
      </c>
      <c r="T489" s="174">
        <f t="shared" si="23"/>
        <v>-3.0878632983899479E-7</v>
      </c>
    </row>
    <row r="490" spans="11:20" x14ac:dyDescent="0.2">
      <c r="K490" s="185" t="s">
        <v>134</v>
      </c>
      <c r="L490" s="163">
        <f>_xll.qlCalendarAdvance("TARGET",L489,K490,"mf")</f>
        <v>43509</v>
      </c>
      <c r="M490" s="175">
        <v>1.0038540322362024</v>
      </c>
      <c r="N490" s="175">
        <f>_xll.xlShmInterpDisc($E$4,L490)</f>
        <v>1.0038540322667742</v>
      </c>
      <c r="O490" s="175">
        <f>_xll.xlShmInterpDisc($B$4,L490)</f>
        <v>1.0038540322667742</v>
      </c>
      <c r="P490" s="175">
        <v>1.0038540322357861</v>
      </c>
      <c r="Q490" s="175">
        <f>_xll.xlShmInterpDisc($H$4,L490)</f>
        <v>1.0038540322661416</v>
      </c>
      <c r="R490" s="188">
        <f t="shared" si="21"/>
        <v>-3.0571767339893086E-7</v>
      </c>
      <c r="S490" s="170">
        <f t="shared" si="22"/>
        <v>-3.0571767339893086E-7</v>
      </c>
      <c r="T490" s="174">
        <f t="shared" si="23"/>
        <v>-3.0355495894696105E-7</v>
      </c>
    </row>
    <row r="491" spans="11:20" x14ac:dyDescent="0.2">
      <c r="K491" s="185" t="s">
        <v>134</v>
      </c>
      <c r="L491" s="163">
        <f>_xll.qlCalendarAdvance("TARGET",L490,K491,"mf")</f>
        <v>43510</v>
      </c>
      <c r="M491" s="175">
        <v>1.0038546803182238</v>
      </c>
      <c r="N491" s="175">
        <f>_xll.xlShmInterpDisc($E$4,L491)</f>
        <v>1.0038546803482189</v>
      </c>
      <c r="O491" s="175">
        <f>_xll.xlShmInterpDisc($B$4,L491)</f>
        <v>1.0038546803482189</v>
      </c>
      <c r="P491" s="175">
        <v>1.0038546803178083</v>
      </c>
      <c r="Q491" s="175">
        <f>_xll.xlShmInterpDisc($H$4,L491)</f>
        <v>1.0038546803475872</v>
      </c>
      <c r="R491" s="188">
        <f t="shared" si="21"/>
        <v>-2.9995117500902779E-7</v>
      </c>
      <c r="S491" s="170">
        <f t="shared" si="22"/>
        <v>-2.9995117500902779E-7</v>
      </c>
      <c r="T491" s="174">
        <f t="shared" si="23"/>
        <v>-2.9778846055705799E-7</v>
      </c>
    </row>
    <row r="492" spans="11:20" x14ac:dyDescent="0.2">
      <c r="K492" s="185" t="s">
        <v>134</v>
      </c>
      <c r="L492" s="163">
        <f>_xll.qlCalendarAdvance("TARGET",L491,K492,"mf")</f>
        <v>43511</v>
      </c>
      <c r="M492" s="175">
        <v>1.0038553135785304</v>
      </c>
      <c r="N492" s="175">
        <f>_xll.xlShmInterpDisc($E$4,L492)</f>
        <v>1.0038553136078967</v>
      </c>
      <c r="O492" s="175">
        <f>_xll.xlShmInterpDisc($B$4,L492)</f>
        <v>1.0038553136078967</v>
      </c>
      <c r="P492" s="175">
        <v>1.0038553135781159</v>
      </c>
      <c r="Q492" s="175">
        <f>_xll.xlShmInterpDisc($H$4,L492)</f>
        <v>1.0038553136072661</v>
      </c>
      <c r="R492" s="188">
        <f t="shared" si="21"/>
        <v>-2.9366287179755091E-7</v>
      </c>
      <c r="S492" s="170">
        <f t="shared" si="22"/>
        <v>-2.9366287179755091E-7</v>
      </c>
      <c r="T492" s="174">
        <f t="shared" si="23"/>
        <v>-2.9150237779163035E-7</v>
      </c>
    </row>
    <row r="493" spans="11:20" x14ac:dyDescent="0.2">
      <c r="K493" s="185" t="s">
        <v>134</v>
      </c>
      <c r="L493" s="163">
        <f>_xll.qlCalendarAdvance("TARGET",L492,K493,"mf")</f>
        <v>43514</v>
      </c>
      <c r="M493" s="175">
        <v>1.0038571245382486</v>
      </c>
      <c r="N493" s="175">
        <f>_xll.xlShmInterpDisc($E$4,L493)</f>
        <v>1.003857124565434</v>
      </c>
      <c r="O493" s="175">
        <f>_xll.xlShmInterpDisc($B$4,L493)</f>
        <v>1.003857124565434</v>
      </c>
      <c r="P493" s="175">
        <v>1.0038571245378365</v>
      </c>
      <c r="Q493" s="175">
        <f>_xll.xlShmInterpDisc($H$4,L493)</f>
        <v>1.0038571245648082</v>
      </c>
      <c r="R493" s="188">
        <f t="shared" si="21"/>
        <v>-2.7185365070181433E-7</v>
      </c>
      <c r="S493" s="170">
        <f t="shared" si="22"/>
        <v>-2.7185365070181433E-7</v>
      </c>
      <c r="T493" s="174">
        <f t="shared" si="23"/>
        <v>-2.6971758160243553E-7</v>
      </c>
    </row>
    <row r="494" spans="11:20" x14ac:dyDescent="0.2">
      <c r="K494" s="185" t="s">
        <v>134</v>
      </c>
      <c r="L494" s="163">
        <f>_xll.qlCalendarAdvance("TARGET",L493,K494,"mf")</f>
        <v>43515</v>
      </c>
      <c r="M494" s="175">
        <v>1.0038576986211862</v>
      </c>
      <c r="N494" s="175">
        <f>_xll.xlShmInterpDisc($E$4,L494)</f>
        <v>1.0038576986475538</v>
      </c>
      <c r="O494" s="175">
        <f>_xll.xlShmInterpDisc($B$4,L494)</f>
        <v>1.0038576986475538</v>
      </c>
      <c r="P494" s="175">
        <v>1.0038576986207752</v>
      </c>
      <c r="Q494" s="175">
        <f>_xll.xlShmInterpDisc($H$4,L494)</f>
        <v>1.0038576986469301</v>
      </c>
      <c r="R494" s="188">
        <f t="shared" si="21"/>
        <v>-2.6367574790242543E-7</v>
      </c>
      <c r="S494" s="170">
        <f t="shared" si="22"/>
        <v>-2.6367574790242543E-7</v>
      </c>
      <c r="T494" s="174">
        <f t="shared" si="23"/>
        <v>-2.6154856058724363E-7</v>
      </c>
    </row>
    <row r="495" spans="11:20" x14ac:dyDescent="0.2">
      <c r="K495" s="185" t="s">
        <v>134</v>
      </c>
      <c r="L495" s="163">
        <f>_xll.qlCalendarAdvance("TARGET",L494,K495,"mf")</f>
        <v>43516</v>
      </c>
      <c r="M495" s="175">
        <v>1.0038582579375577</v>
      </c>
      <c r="N495" s="175">
        <f>_xll.xlShmInterpDisc($E$4,L495)</f>
        <v>1.0038582579630657</v>
      </c>
      <c r="O495" s="175">
        <f>_xll.xlShmInterpDisc($B$4,L495)</f>
        <v>1.0038582579630657</v>
      </c>
      <c r="P495" s="175">
        <v>1.0038582579371478</v>
      </c>
      <c r="Q495" s="175">
        <f>_xll.xlShmInterpDisc($H$4,L495)</f>
        <v>1.0038582579624444</v>
      </c>
      <c r="R495" s="188">
        <f t="shared" si="21"/>
        <v>-2.5508040124577747E-7</v>
      </c>
      <c r="S495" s="170">
        <f t="shared" si="22"/>
        <v>-2.5508040124577747E-7</v>
      </c>
      <c r="T495" s="174">
        <f t="shared" si="23"/>
        <v>-2.5296653660689117E-7</v>
      </c>
    </row>
    <row r="496" spans="11:20" x14ac:dyDescent="0.2">
      <c r="K496" s="185" t="s">
        <v>134</v>
      </c>
      <c r="L496" s="163">
        <f>_xll.qlCalendarAdvance("TARGET",L495,K496,"mf")</f>
        <v>43517</v>
      </c>
      <c r="M496" s="175">
        <v>1.003858802498635</v>
      </c>
      <c r="N496" s="175">
        <f>_xll.xlShmInterpDisc($E$4,L496)</f>
        <v>1.0038588025232444</v>
      </c>
      <c r="O496" s="175">
        <f>_xll.xlShmInterpDisc($B$4,L496)</f>
        <v>1.0038588025232444</v>
      </c>
      <c r="P496" s="175">
        <v>1.0038588024982262</v>
      </c>
      <c r="Q496" s="175">
        <f>_xll.xlShmInterpDisc($H$4,L496)</f>
        <v>1.0038588025226258</v>
      </c>
      <c r="R496" s="188">
        <f t="shared" si="21"/>
        <v>-2.4609425608446145E-7</v>
      </c>
      <c r="S496" s="170">
        <f t="shared" si="22"/>
        <v>-2.4609425608446145E-7</v>
      </c>
      <c r="T496" s="174">
        <f t="shared" si="23"/>
        <v>-2.439959345679199E-7</v>
      </c>
    </row>
    <row r="497" spans="11:20" x14ac:dyDescent="0.2">
      <c r="K497" s="185" t="s">
        <v>134</v>
      </c>
      <c r="L497" s="163">
        <f>_xll.qlCalendarAdvance("TARGET",L496,K497,"mf")</f>
        <v>43518</v>
      </c>
      <c r="M497" s="175">
        <v>1.0038593323157701</v>
      </c>
      <c r="N497" s="175">
        <f>_xll.xlShmInterpDisc($E$4,L497)</f>
        <v>1.0038593323394449</v>
      </c>
      <c r="O497" s="175">
        <f>_xll.xlShmInterpDisc($B$4,L497)</f>
        <v>1.0038593323394449</v>
      </c>
      <c r="P497" s="175">
        <v>1.0038593323153624</v>
      </c>
      <c r="Q497" s="175">
        <f>_xll.xlShmInterpDisc($H$4,L497)</f>
        <v>1.0038593323388292</v>
      </c>
      <c r="R497" s="188">
        <f t="shared" si="21"/>
        <v>-2.3674839866316688E-7</v>
      </c>
      <c r="S497" s="170">
        <f t="shared" si="22"/>
        <v>-2.3674839866316688E-7</v>
      </c>
      <c r="T497" s="174">
        <f t="shared" si="23"/>
        <v>-2.3466784071501934E-7</v>
      </c>
    </row>
    <row r="498" spans="11:20" x14ac:dyDescent="0.2">
      <c r="K498" s="185" t="s">
        <v>134</v>
      </c>
      <c r="L498" s="163">
        <f>_xll.qlCalendarAdvance("TARGET",L497,K498,"mf")</f>
        <v>43521</v>
      </c>
      <c r="M498" s="175">
        <v>1.0038608334182599</v>
      </c>
      <c r="N498" s="175">
        <f>_xll.xlShmInterpDisc($E$4,L498)</f>
        <v>1.0038608334389432</v>
      </c>
      <c r="O498" s="175">
        <f>_xll.xlShmInterpDisc($B$4,L498)</f>
        <v>1.0038608334389432</v>
      </c>
      <c r="P498" s="175">
        <v>1.0038608334178558</v>
      </c>
      <c r="Q498" s="175">
        <f>_xll.xlShmInterpDisc($H$4,L498)</f>
        <v>1.0038608334383381</v>
      </c>
      <c r="R498" s="188">
        <f t="shared" si="21"/>
        <v>-2.0683232904161741E-7</v>
      </c>
      <c r="S498" s="170">
        <f t="shared" si="22"/>
        <v>-2.0683232904161741E-7</v>
      </c>
      <c r="T498" s="174">
        <f t="shared" si="23"/>
        <v>-2.0482282536704588E-7</v>
      </c>
    </row>
    <row r="499" spans="11:20" x14ac:dyDescent="0.2">
      <c r="K499" s="185" t="s">
        <v>134</v>
      </c>
      <c r="L499" s="163">
        <f>_xll.qlCalendarAdvance("TARGET",L498,K499,"mf")</f>
        <v>43522</v>
      </c>
      <c r="M499" s="175">
        <v>1.0038613043747664</v>
      </c>
      <c r="N499" s="175">
        <f>_xll.xlShmInterpDisc($E$4,L499)</f>
        <v>1.0038613043944009</v>
      </c>
      <c r="O499" s="175">
        <f>_xll.xlShmInterpDisc($B$4,L499)</f>
        <v>1.0038613043944009</v>
      </c>
      <c r="P499" s="175">
        <v>1.0038613043743636</v>
      </c>
      <c r="Q499" s="175">
        <f>_xll.xlShmInterpDisc($H$4,L499)</f>
        <v>1.0038613043938001</v>
      </c>
      <c r="R499" s="188">
        <f t="shared" si="21"/>
        <v>-1.9634516235100818E-7</v>
      </c>
      <c r="S499" s="170">
        <f t="shared" si="22"/>
        <v>-1.9634516235100818E-7</v>
      </c>
      <c r="T499" s="174">
        <f t="shared" si="23"/>
        <v>-1.9436452447507691E-7</v>
      </c>
    </row>
    <row r="500" spans="11:20" x14ac:dyDescent="0.2">
      <c r="K500" s="185" t="s">
        <v>134</v>
      </c>
      <c r="L500" s="163">
        <f>_xll.qlCalendarAdvance("TARGET",L499,K500,"mf")</f>
        <v>43523</v>
      </c>
      <c r="M500" s="175">
        <v>1.0038617606453037</v>
      </c>
      <c r="N500" s="175">
        <f>_xll.xlShmInterpDisc($E$4,L500)</f>
        <v>1.0038617606638698</v>
      </c>
      <c r="O500" s="175">
        <f>_xll.xlShmInterpDisc($B$4,L500)</f>
        <v>1.0038617606638698</v>
      </c>
      <c r="P500" s="175">
        <v>1.0038617606449025</v>
      </c>
      <c r="Q500" s="175">
        <f>_xll.xlShmInterpDisc($H$4,L500)</f>
        <v>1.0038617606632734</v>
      </c>
      <c r="R500" s="188">
        <f t="shared" si="21"/>
        <v>-1.8566037596201568E-7</v>
      </c>
      <c r="S500" s="170">
        <f t="shared" si="22"/>
        <v>-1.8566037596201568E-7</v>
      </c>
      <c r="T500" s="174">
        <f t="shared" si="23"/>
        <v>-1.8370860388472465E-7</v>
      </c>
    </row>
    <row r="501" spans="11:20" x14ac:dyDescent="0.2">
      <c r="K501" s="185" t="s">
        <v>134</v>
      </c>
      <c r="L501" s="163">
        <f>_xll.qlCalendarAdvance("TARGET",L500,K501,"mf")</f>
        <v>43524</v>
      </c>
      <c r="M501" s="175">
        <v>1.003862202241709</v>
      </c>
      <c r="N501" s="175">
        <f>_xll.xlShmInterpDisc($E$4,L501)</f>
        <v>1.0038622022591901</v>
      </c>
      <c r="O501" s="175">
        <f>_xll.xlShmInterpDisc($B$4,L501)</f>
        <v>1.0038622022591901</v>
      </c>
      <c r="P501" s="175">
        <v>1.0038622022413091</v>
      </c>
      <c r="Q501" s="175">
        <f>_xll.xlShmInterpDisc($H$4,L501)</f>
        <v>1.0038622022585983</v>
      </c>
      <c r="R501" s="188">
        <f t="shared" si="21"/>
        <v>-1.7481127656537865E-7</v>
      </c>
      <c r="S501" s="170">
        <f t="shared" si="22"/>
        <v>-1.7481127656537865E-7</v>
      </c>
      <c r="T501" s="174">
        <f t="shared" si="23"/>
        <v>-1.7289281117882638E-7</v>
      </c>
    </row>
    <row r="502" spans="11:20" x14ac:dyDescent="0.2">
      <c r="K502" s="185" t="s">
        <v>134</v>
      </c>
      <c r="L502" s="163">
        <f>_xll.qlCalendarAdvance("TARGET",L501,K502,"mf")</f>
        <v>43525</v>
      </c>
      <c r="M502" s="175">
        <v>1.003862629175899</v>
      </c>
      <c r="N502" s="175">
        <f>_xll.xlShmInterpDisc($E$4,L502)</f>
        <v>1.003862629192283</v>
      </c>
      <c r="O502" s="175">
        <f>_xll.xlShmInterpDisc($B$4,L502)</f>
        <v>1.003862629192283</v>
      </c>
      <c r="P502" s="175">
        <v>1.0038626291755006</v>
      </c>
      <c r="Q502" s="175">
        <f>_xll.xlShmInterpDisc($H$4,L502)</f>
        <v>1.0038626291916963</v>
      </c>
      <c r="R502" s="188">
        <f t="shared" si="21"/>
        <v>-1.6384005263603285E-7</v>
      </c>
      <c r="S502" s="170">
        <f t="shared" si="22"/>
        <v>-1.6384005263603285E-7</v>
      </c>
      <c r="T502" s="174">
        <f t="shared" si="23"/>
        <v>-1.6195711438626859E-7</v>
      </c>
    </row>
    <row r="503" spans="11:20" x14ac:dyDescent="0.2">
      <c r="K503" s="185" t="s">
        <v>134</v>
      </c>
      <c r="L503" s="163">
        <f>_xll.qlCalendarAdvance("TARGET",L502,K503,"mf")</f>
        <v>43528</v>
      </c>
      <c r="M503" s="175">
        <v>1.0038638221255622</v>
      </c>
      <c r="N503" s="175">
        <f>_xll.xlShmInterpDisc($E$4,L503)</f>
        <v>1.0038638221386234</v>
      </c>
      <c r="O503" s="175">
        <f>_xll.xlShmInterpDisc($B$4,L503)</f>
        <v>1.0038638221386234</v>
      </c>
      <c r="P503" s="175">
        <v>1.0038638221251683</v>
      </c>
      <c r="Q503" s="175">
        <f>_xll.xlShmInterpDisc($H$4,L503)</f>
        <v>1.0038638221380538</v>
      </c>
      <c r="R503" s="188">
        <f t="shared" si="21"/>
        <v>-1.3061107750900192E-7</v>
      </c>
      <c r="S503" s="170">
        <f t="shared" si="22"/>
        <v>-1.3061107750900192E-7</v>
      </c>
      <c r="T503" s="174">
        <f t="shared" si="23"/>
        <v>-1.2885470468404492E-7</v>
      </c>
    </row>
    <row r="504" spans="11:20" x14ac:dyDescent="0.2">
      <c r="K504" s="185" t="s">
        <v>134</v>
      </c>
      <c r="L504" s="163">
        <f>_xll.qlCalendarAdvance("TARGET",L503,K504,"mf")</f>
        <v>43529</v>
      </c>
      <c r="M504" s="175">
        <v>1.0038641905316787</v>
      </c>
      <c r="N504" s="175">
        <f>_xll.xlShmInterpDisc($E$4,L504)</f>
        <v>1.0038641905436365</v>
      </c>
      <c r="O504" s="175">
        <f>_xll.xlShmInterpDisc($B$4,L504)</f>
        <v>1.0038641905436365</v>
      </c>
      <c r="P504" s="175">
        <v>1.0038641905312864</v>
      </c>
      <c r="Q504" s="175">
        <f>_xll.xlShmInterpDisc($H$4,L504)</f>
        <v>1.0038641905430732</v>
      </c>
      <c r="R504" s="188">
        <f t="shared" si="21"/>
        <v>-1.1957768109027711E-7</v>
      </c>
      <c r="S504" s="170">
        <f t="shared" si="22"/>
        <v>-1.1957768109027711E-7</v>
      </c>
      <c r="T504" s="174">
        <f t="shared" si="23"/>
        <v>-1.1786793763235437E-7</v>
      </c>
    </row>
    <row r="505" spans="11:20" x14ac:dyDescent="0.2">
      <c r="K505" s="185" t="s">
        <v>134</v>
      </c>
      <c r="L505" s="163">
        <f>_xll.qlCalendarAdvance("TARGET",L504,K505,"mf")</f>
        <v>43530</v>
      </c>
      <c r="M505" s="175">
        <v>1.0038645443363772</v>
      </c>
      <c r="N505" s="175">
        <f>_xll.xlShmInterpDisc($E$4,L505)</f>
        <v>1.0038645443472412</v>
      </c>
      <c r="O505" s="175">
        <f>_xll.xlShmInterpDisc($B$4,L505)</f>
        <v>1.0038645443472412</v>
      </c>
      <c r="P505" s="175">
        <v>1.0038645443359866</v>
      </c>
      <c r="Q505" s="175">
        <f>_xll.xlShmInterpDisc($H$4,L505)</f>
        <v>1.0038645443466847</v>
      </c>
      <c r="R505" s="188">
        <f t="shared" si="21"/>
        <v>-1.0863976385167007E-7</v>
      </c>
      <c r="S505" s="170">
        <f t="shared" si="22"/>
        <v>-1.0863976385167007E-7</v>
      </c>
      <c r="T505" s="174">
        <f t="shared" si="23"/>
        <v>-1.0698109065288008E-7</v>
      </c>
    </row>
    <row r="506" spans="11:20" x14ac:dyDescent="0.2">
      <c r="K506" s="185" t="s">
        <v>134</v>
      </c>
      <c r="L506" s="163">
        <f>_xll.qlCalendarAdvance("TARGET",L505,K506,"mf")</f>
        <v>43531</v>
      </c>
      <c r="M506" s="175">
        <v>1.0038648835520587</v>
      </c>
      <c r="N506" s="175">
        <f>_xll.xlShmInterpDisc($E$4,L506)</f>
        <v>1.0038648835618438</v>
      </c>
      <c r="O506" s="175">
        <f>_xll.xlShmInterpDisc($B$4,L506)</f>
        <v>1.0038648835618438</v>
      </c>
      <c r="P506" s="175">
        <v>1.0038648835516699</v>
      </c>
      <c r="Q506" s="175">
        <f>_xll.xlShmInterpDisc($H$4,L506)</f>
        <v>1.0038648835612944</v>
      </c>
      <c r="R506" s="188">
        <f t="shared" si="21"/>
        <v>-9.7850616498362797E-8</v>
      </c>
      <c r="S506" s="170">
        <f t="shared" si="22"/>
        <v>-9.7850616498362797E-8</v>
      </c>
      <c r="T506" s="174">
        <f t="shared" si="23"/>
        <v>-9.624523400475482E-8</v>
      </c>
    </row>
    <row r="507" spans="11:20" x14ac:dyDescent="0.2">
      <c r="K507" s="185" t="s">
        <v>134</v>
      </c>
      <c r="L507" s="163">
        <f>_xll.qlCalendarAdvance("TARGET",L506,K507,"mf")</f>
        <v>43532</v>
      </c>
      <c r="M507" s="175">
        <v>1.0038652081912054</v>
      </c>
      <c r="N507" s="175">
        <f>_xll.xlShmInterpDisc($E$4,L507)</f>
        <v>1.0038652081999315</v>
      </c>
      <c r="O507" s="175">
        <f>_xll.xlShmInterpDisc($B$4,L507)</f>
        <v>1.0038652081999315</v>
      </c>
      <c r="P507" s="175">
        <v>1.0038652081908181</v>
      </c>
      <c r="Q507" s="175">
        <f>_xll.xlShmInterpDisc($H$4,L507)</f>
        <v>1.0038652081993895</v>
      </c>
      <c r="R507" s="188">
        <f t="shared" si="21"/>
        <v>-8.7261309289488054E-8</v>
      </c>
      <c r="S507" s="170">
        <f t="shared" si="22"/>
        <v>-8.7261309289488054E-8</v>
      </c>
      <c r="T507" s="174">
        <f t="shared" si="23"/>
        <v>-8.5713658393160586E-8</v>
      </c>
    </row>
    <row r="508" spans="11:20" x14ac:dyDescent="0.2">
      <c r="K508" s="185" t="s">
        <v>134</v>
      </c>
      <c r="L508" s="163">
        <f>_xll.qlCalendarAdvance("TARGET",L507,K508,"mf")</f>
        <v>43535</v>
      </c>
      <c r="M508" s="175">
        <v>1.0038660947754678</v>
      </c>
      <c r="N508" s="175">
        <f>_xll.xlShmInterpDisc($E$4,L508)</f>
        <v>1.0038660947811886</v>
      </c>
      <c r="O508" s="175">
        <f>_xll.xlShmInterpDisc($B$4,L508)</f>
        <v>1.0038660947811886</v>
      </c>
      <c r="P508" s="175">
        <v>1.0038660947750861</v>
      </c>
      <c r="Q508" s="175">
        <f>_xll.xlShmInterpDisc($H$4,L508)</f>
        <v>1.003866094780671</v>
      </c>
      <c r="R508" s="188">
        <f t="shared" si="21"/>
        <v>-5.7207572012885066E-8</v>
      </c>
      <c r="S508" s="170">
        <f t="shared" si="22"/>
        <v>-5.7207572012885066E-8</v>
      </c>
      <c r="T508" s="174">
        <f t="shared" si="23"/>
        <v>-5.5848659030743875E-8</v>
      </c>
    </row>
    <row r="509" spans="11:20" x14ac:dyDescent="0.2">
      <c r="K509" s="185" t="s">
        <v>134</v>
      </c>
      <c r="L509" s="163">
        <f>_xll.qlCalendarAdvance("TARGET",L508,K509,"mf")</f>
        <v>43536</v>
      </c>
      <c r="M509" s="175">
        <v>1.0038663612349095</v>
      </c>
      <c r="N509" s="175">
        <f>_xll.xlShmInterpDisc($E$4,L509)</f>
        <v>1.0038663612397045</v>
      </c>
      <c r="O509" s="175">
        <f>_xll.xlShmInterpDisc($B$4,L509)</f>
        <v>1.0038663612397045</v>
      </c>
      <c r="P509" s="175">
        <v>1.0038663612345298</v>
      </c>
      <c r="Q509" s="175">
        <f>_xll.xlShmInterpDisc($H$4,L509)</f>
        <v>1.0038663612391958</v>
      </c>
      <c r="R509" s="188">
        <f t="shared" si="21"/>
        <v>-4.7950532433560511E-8</v>
      </c>
      <c r="S509" s="170">
        <f t="shared" si="22"/>
        <v>-4.7950532433560511E-8</v>
      </c>
      <c r="T509" s="174">
        <f t="shared" si="23"/>
        <v>-4.6660453278946079E-8</v>
      </c>
    </row>
    <row r="510" spans="11:20" x14ac:dyDescent="0.2">
      <c r="K510" s="185" t="s">
        <v>134</v>
      </c>
      <c r="L510" s="163">
        <f>_xll.qlCalendarAdvance("TARGET",L509,K510,"mf")</f>
        <v>43537</v>
      </c>
      <c r="M510" s="175">
        <v>1.0038666131814369</v>
      </c>
      <c r="N510" s="175">
        <f>_xll.xlShmInterpDisc($E$4,L510)</f>
        <v>1.0038666131853535</v>
      </c>
      <c r="O510" s="175">
        <f>_xll.xlShmInterpDisc($B$4,L510)</f>
        <v>1.0038666131853535</v>
      </c>
      <c r="P510" s="175">
        <v>1.003866613181059</v>
      </c>
      <c r="Q510" s="175">
        <f>_xll.xlShmInterpDisc($H$4,L510)</f>
        <v>1.0038666131848542</v>
      </c>
      <c r="R510" s="188">
        <f t="shared" si="21"/>
        <v>-3.9166447862726272E-8</v>
      </c>
      <c r="S510" s="170">
        <f t="shared" si="22"/>
        <v>-3.9166447862726272E-8</v>
      </c>
      <c r="T510" s="174">
        <f t="shared" si="23"/>
        <v>-3.7951863873786351E-8</v>
      </c>
    </row>
    <row r="511" spans="11:20" x14ac:dyDescent="0.2">
      <c r="K511" s="185" t="s">
        <v>134</v>
      </c>
      <c r="L511" s="163">
        <f>_xll.qlCalendarAdvance("TARGET",L510,K511,"mf")</f>
        <v>43538</v>
      </c>
      <c r="M511" s="175">
        <v>1.0038668506280157</v>
      </c>
      <c r="N511" s="175">
        <f>_xll.xlShmInterpDisc($E$4,L511)</f>
        <v>1.0038668506311081</v>
      </c>
      <c r="O511" s="175">
        <f>_xll.xlShmInterpDisc($B$4,L511)</f>
        <v>1.0038668506311081</v>
      </c>
      <c r="P511" s="175">
        <v>1.00386685062764</v>
      </c>
      <c r="Q511" s="175">
        <f>_xll.xlShmInterpDisc($H$4,L511)</f>
        <v>1.0038668506306183</v>
      </c>
      <c r="R511" s="188">
        <f t="shared" si="21"/>
        <v>-3.092415212790911E-8</v>
      </c>
      <c r="S511" s="170">
        <f t="shared" si="22"/>
        <v>-3.092415212790911E-8</v>
      </c>
      <c r="T511" s="174">
        <f t="shared" si="23"/>
        <v>-2.9782842858594449E-8</v>
      </c>
    </row>
    <row r="512" spans="11:20" x14ac:dyDescent="0.2">
      <c r="K512" s="185" t="s">
        <v>134</v>
      </c>
      <c r="L512" s="163">
        <f>_xll.qlCalendarAdvance("TARGET",L511,K512,"mf")</f>
        <v>43539</v>
      </c>
      <c r="M512" s="175">
        <v>1.0038670735876931</v>
      </c>
      <c r="N512" s="175">
        <f>_xll.xlShmInterpDisc($E$4,L512)</f>
        <v>1.003867073590021</v>
      </c>
      <c r="O512" s="175">
        <f>_xll.xlShmInterpDisc($B$4,L512)</f>
        <v>1.003867073590021</v>
      </c>
      <c r="P512" s="175">
        <v>1.0038670735873194</v>
      </c>
      <c r="Q512" s="175">
        <f>_xll.xlShmInterpDisc($H$4,L512)</f>
        <v>1.0038670735895414</v>
      </c>
      <c r="R512" s="188">
        <f t="shared" si="21"/>
        <v>-2.3279156380340282E-8</v>
      </c>
      <c r="S512" s="170">
        <f t="shared" si="22"/>
        <v>-2.3279156380340282E-8</v>
      </c>
      <c r="T512" s="174">
        <f t="shared" si="23"/>
        <v>-2.2220003614847883E-8</v>
      </c>
    </row>
    <row r="513" spans="11:20" x14ac:dyDescent="0.2">
      <c r="K513" s="185" t="s">
        <v>134</v>
      </c>
      <c r="L513" s="163">
        <f>_xll.qlCalendarAdvance("TARGET",L512,K513,"mf")</f>
        <v>43542</v>
      </c>
      <c r="M513" s="175">
        <v>1.0038676556769928</v>
      </c>
      <c r="N513" s="175">
        <f>_xll.xlShmInterpDisc($E$4,L513)</f>
        <v>1.003867655677452</v>
      </c>
      <c r="O513" s="175">
        <f>_xll.xlShmInterpDisc($B$4,L513)</f>
        <v>1.003867655677452</v>
      </c>
      <c r="P513" s="175">
        <v>1.0038676556766253</v>
      </c>
      <c r="Q513" s="175">
        <f>_xll.xlShmInterpDisc($H$4,L513)</f>
        <v>1.0038676556770048</v>
      </c>
      <c r="R513" s="188">
        <f t="shared" si="21"/>
        <v>-4.5918824298496475E-9</v>
      </c>
      <c r="S513" s="170">
        <f t="shared" si="22"/>
        <v>-4.5918824298496475E-9</v>
      </c>
      <c r="T513" s="174">
        <f t="shared" si="23"/>
        <v>-3.7947422981687851E-9</v>
      </c>
    </row>
    <row r="514" spans="11:20" x14ac:dyDescent="0.2">
      <c r="K514" s="185" t="s">
        <v>134</v>
      </c>
      <c r="L514" s="163">
        <f>_xll.qlCalendarAdvance("TARGET",L513,K514,"mf")</f>
        <v>43543</v>
      </c>
      <c r="M514" s="175">
        <v>1.0038678208211442</v>
      </c>
      <c r="N514" s="175">
        <f>_xll.xlShmInterpDisc($E$4,L514)</f>
        <v>1.0038678208211442</v>
      </c>
      <c r="O514" s="175">
        <f>_xll.xlShmInterpDisc($B$4,L514)</f>
        <v>1.0038678208211442</v>
      </c>
      <c r="P514" s="175">
        <v>1.0038678208207787</v>
      </c>
      <c r="Q514" s="175">
        <f>_xll.xlShmInterpDisc($H$4,L514)</f>
        <v>1.0038678208207088</v>
      </c>
      <c r="R514" s="188">
        <f t="shared" si="21"/>
        <v>0</v>
      </c>
      <c r="S514" s="170">
        <f t="shared" si="22"/>
        <v>0</v>
      </c>
      <c r="T514" s="174">
        <f t="shared" si="23"/>
        <v>6.9944050551384862E-10</v>
      </c>
    </row>
    <row r="515" spans="11:20" x14ac:dyDescent="0.2">
      <c r="K515" s="185" t="s">
        <v>134</v>
      </c>
      <c r="L515" s="163">
        <f>_xll.qlCalendarAdvance("TARGET",L514,K515,"mf")</f>
        <v>43544</v>
      </c>
      <c r="M515" s="175">
        <v>1.0038679715387189</v>
      </c>
      <c r="N515" s="175">
        <f>_xll.xlShmInterpDisc($E$4,L515)</f>
        <v>1.0038679715383514</v>
      </c>
      <c r="O515" s="175">
        <f>_xll.xlShmInterpDisc($B$4,L515)</f>
        <v>1.0038679715383514</v>
      </c>
      <c r="P515" s="175">
        <v>1.0038679715383556</v>
      </c>
      <c r="Q515" s="175">
        <f>_xll.xlShmInterpDisc($H$4,L515)</f>
        <v>1.0038679715379282</v>
      </c>
      <c r="R515" s="188">
        <f t="shared" si="21"/>
        <v>3.6748382115092681E-9</v>
      </c>
      <c r="S515" s="170">
        <f t="shared" si="22"/>
        <v>3.6748382115092681E-9</v>
      </c>
      <c r="T515" s="174">
        <f t="shared" si="23"/>
        <v>4.2743586448068527E-9</v>
      </c>
    </row>
    <row r="516" spans="11:20" x14ac:dyDescent="0.2">
      <c r="K516" s="185" t="s">
        <v>134</v>
      </c>
      <c r="L516" s="163">
        <f>_xll.qlCalendarAdvance("TARGET",L515,K516,"mf")</f>
        <v>43545</v>
      </c>
      <c r="M516" s="175">
        <v>1.0038681078125868</v>
      </c>
      <c r="N516" s="175">
        <f>_xll.xlShmInterpDisc($E$4,L516)</f>
        <v>1.0038681078119407</v>
      </c>
      <c r="O516" s="175">
        <f>_xll.xlShmInterpDisc($B$4,L516)</f>
        <v>1.0038681078119407</v>
      </c>
      <c r="P516" s="175">
        <v>1.0038681078122258</v>
      </c>
      <c r="Q516" s="175">
        <f>_xll.xlShmInterpDisc($H$4,L516)</f>
        <v>1.0038681078115299</v>
      </c>
      <c r="R516" s="188">
        <f t="shared" si="21"/>
        <v>6.4614980033184111E-9</v>
      </c>
      <c r="S516" s="170">
        <f t="shared" si="22"/>
        <v>6.4614980033184111E-9</v>
      </c>
      <c r="T516" s="174">
        <f t="shared" si="23"/>
        <v>6.9588779183504812E-9</v>
      </c>
    </row>
    <row r="517" spans="11:20" x14ac:dyDescent="0.2">
      <c r="K517" s="185" t="s">
        <v>134</v>
      </c>
      <c r="L517" s="163">
        <f>_xll.qlCalendarAdvance("TARGET",L516,K517,"mf")</f>
        <v>43546</v>
      </c>
      <c r="M517" s="175">
        <v>1.0038682296193964</v>
      </c>
      <c r="N517" s="175">
        <f>_xll.xlShmInterpDisc($E$4,L517)</f>
        <v>1.003868229618555</v>
      </c>
      <c r="O517" s="175">
        <f>_xll.xlShmInterpDisc($B$4,L517)</f>
        <v>1.003868229618555</v>
      </c>
      <c r="P517" s="175">
        <v>1.0038682296190375</v>
      </c>
      <c r="Q517" s="175">
        <f>_xll.xlShmInterpDisc($H$4,L517)</f>
        <v>1.0038682296181571</v>
      </c>
      <c r="R517" s="188">
        <f t="shared" si="21"/>
        <v>8.4132700806094363E-9</v>
      </c>
      <c r="S517" s="170">
        <f t="shared" si="22"/>
        <v>8.4132700806094363E-9</v>
      </c>
      <c r="T517" s="174">
        <f t="shared" si="23"/>
        <v>8.8040685852774914E-9</v>
      </c>
    </row>
    <row r="518" spans="11:20" x14ac:dyDescent="0.2">
      <c r="K518" s="185" t="s">
        <v>134</v>
      </c>
      <c r="L518" s="163">
        <f>_xll.qlCalendarAdvance("TARGET",L517,K518,"mf")</f>
        <v>43549</v>
      </c>
      <c r="M518" s="175">
        <v>1.0038685080021441</v>
      </c>
      <c r="N518" s="175">
        <f>_xll.xlShmInterpDisc($E$4,L518)</f>
        <v>1.0038685080011727</v>
      </c>
      <c r="O518" s="175">
        <f>_xll.xlShmInterpDisc($B$4,L518)</f>
        <v>1.0038685080011727</v>
      </c>
      <c r="P518" s="175">
        <v>1.0038685080017922</v>
      </c>
      <c r="Q518" s="175">
        <f>_xll.xlShmInterpDisc($H$4,L518)</f>
        <v>1.0038685080008158</v>
      </c>
      <c r="R518" s="188">
        <f t="shared" ref="R518:R581" si="24">(M518-N518)*10000</f>
        <v>9.7144514654701197E-9</v>
      </c>
      <c r="S518" s="170">
        <f t="shared" ref="S518:S581" si="25">(M518-O518)*10000</f>
        <v>9.7144514654701197E-9</v>
      </c>
      <c r="T518" s="174">
        <f t="shared" ref="T518:T581" si="26">(P518-Q518)*10000</f>
        <v>9.7633012785536266E-9</v>
      </c>
    </row>
    <row r="519" spans="11:20" x14ac:dyDescent="0.2">
      <c r="K519" s="185" t="s">
        <v>134</v>
      </c>
      <c r="L519" s="163">
        <f>_xll.qlCalendarAdvance("TARGET",L518,K519,"mf")</f>
        <v>43550</v>
      </c>
      <c r="M519" s="175">
        <v>1.0038685717047873</v>
      </c>
      <c r="N519" s="175">
        <f>_xll.xlShmInterpDisc($E$4,L519)</f>
        <v>1.0038685717039089</v>
      </c>
      <c r="O519" s="175">
        <f>_xll.xlShmInterpDisc($B$4,L519)</f>
        <v>1.0038685717039089</v>
      </c>
      <c r="P519" s="175">
        <v>1.003868571704438</v>
      </c>
      <c r="Q519" s="175">
        <f>_xll.xlShmInterpDisc($H$4,L519)</f>
        <v>1.0038685717035667</v>
      </c>
      <c r="R519" s="188">
        <f t="shared" si="24"/>
        <v>8.7840845708342385E-9</v>
      </c>
      <c r="S519" s="170">
        <f t="shared" si="25"/>
        <v>8.7840845708342385E-9</v>
      </c>
      <c r="T519" s="174">
        <f t="shared" si="26"/>
        <v>8.7130302972582285E-9</v>
      </c>
    </row>
    <row r="520" spans="11:20" x14ac:dyDescent="0.2">
      <c r="K520" s="185" t="s">
        <v>134</v>
      </c>
      <c r="L520" s="163">
        <f>_xll.qlCalendarAdvance("TARGET",L519,K520,"mf")</f>
        <v>43551</v>
      </c>
      <c r="M520" s="175">
        <v>1.0038686208218033</v>
      </c>
      <c r="N520" s="175">
        <f>_xll.xlShmInterpDisc($E$4,L520)</f>
        <v>1.003868620821079</v>
      </c>
      <c r="O520" s="175">
        <f>_xll.xlShmInterpDisc($B$4,L520)</f>
        <v>1.003868620821079</v>
      </c>
      <c r="P520" s="175">
        <v>1.0038686208214562</v>
      </c>
      <c r="Q520" s="175">
        <f>_xll.xlShmInterpDisc($H$4,L520)</f>
        <v>1.0038686208207515</v>
      </c>
      <c r="R520" s="188">
        <f t="shared" si="24"/>
        <v>7.2430950126545213E-9</v>
      </c>
      <c r="S520" s="170">
        <f t="shared" si="25"/>
        <v>7.2430950126545213E-9</v>
      </c>
      <c r="T520" s="174">
        <f t="shared" si="26"/>
        <v>7.0476957603204937E-9</v>
      </c>
    </row>
    <row r="521" spans="11:20" x14ac:dyDescent="0.2">
      <c r="K521" s="185" t="s">
        <v>134</v>
      </c>
      <c r="L521" s="163">
        <f>_xll.qlCalendarAdvance("TARGET",L520,K521,"mf")</f>
        <v>43552</v>
      </c>
      <c r="M521" s="175">
        <v>1.0038686553291167</v>
      </c>
      <c r="N521" s="175">
        <f>_xll.xlShmInterpDisc($E$4,L521)</f>
        <v>1.0038686553286031</v>
      </c>
      <c r="O521" s="175">
        <f>_xll.xlShmInterpDisc($B$4,L521)</f>
        <v>1.0038686553286031</v>
      </c>
      <c r="P521" s="175">
        <v>1.0038686553287723</v>
      </c>
      <c r="Q521" s="175">
        <f>_xll.xlShmInterpDisc($H$4,L521)</f>
        <v>1.0038686553282909</v>
      </c>
      <c r="R521" s="188">
        <f t="shared" si="24"/>
        <v>5.1358917119159742E-9</v>
      </c>
      <c r="S521" s="170">
        <f t="shared" si="25"/>
        <v>5.1358917119159742E-9</v>
      </c>
      <c r="T521" s="174">
        <f t="shared" si="26"/>
        <v>4.8139270347746788E-9</v>
      </c>
    </row>
    <row r="522" spans="11:20" x14ac:dyDescent="0.2">
      <c r="K522" s="185" t="s">
        <v>134</v>
      </c>
      <c r="L522" s="163">
        <f>_xll.qlCalendarAdvance("TARGET",L521,K522,"mf")</f>
        <v>43553</v>
      </c>
      <c r="M522" s="175">
        <v>1.0038686752025321</v>
      </c>
      <c r="N522" s="175">
        <f>_xll.xlShmInterpDisc($E$4,L522)</f>
        <v>1.0038686752022814</v>
      </c>
      <c r="O522" s="175">
        <f>_xll.xlShmInterpDisc($B$4,L522)</f>
        <v>1.0038686752022814</v>
      </c>
      <c r="P522" s="175">
        <v>1.0038686752021901</v>
      </c>
      <c r="Q522" s="175">
        <f>_xll.xlShmInterpDisc($H$4,L522)</f>
        <v>1.0038686752019848</v>
      </c>
      <c r="R522" s="188">
        <f t="shared" si="24"/>
        <v>2.5068835896036035E-9</v>
      </c>
      <c r="S522" s="170">
        <f t="shared" si="25"/>
        <v>2.5068835896036035E-9</v>
      </c>
      <c r="T522" s="174">
        <f t="shared" si="26"/>
        <v>2.0539125955565396E-9</v>
      </c>
    </row>
    <row r="523" spans="11:20" x14ac:dyDescent="0.2">
      <c r="K523" s="185" t="s">
        <v>134</v>
      </c>
      <c r="L523" s="163">
        <f>_xll.qlCalendarAdvance("TARGET",L522,K523,"mf")</f>
        <v>43556</v>
      </c>
      <c r="M523" s="175">
        <v>1.0038686467756239</v>
      </c>
      <c r="N523" s="175">
        <f>_xll.xlShmInterpDisc($E$4,L523)</f>
        <v>1.0038686467764366</v>
      </c>
      <c r="O523" s="175">
        <f>_xll.xlShmInterpDisc($B$4,L523)</f>
        <v>1.0038686467764366</v>
      </c>
      <c r="P523" s="175">
        <v>1.0038686467752898</v>
      </c>
      <c r="Q523" s="175">
        <f>_xll.xlShmInterpDisc($H$4,L523)</f>
        <v>1.0038686467761886</v>
      </c>
      <c r="R523" s="188">
        <f t="shared" si="24"/>
        <v>-8.1268325402561459E-9</v>
      </c>
      <c r="S523" s="170">
        <f t="shared" si="25"/>
        <v>-8.1268325402561459E-9</v>
      </c>
      <c r="T523" s="174">
        <f t="shared" si="26"/>
        <v>-8.9883656073652674E-9</v>
      </c>
    </row>
    <row r="524" spans="11:20" x14ac:dyDescent="0.2">
      <c r="K524" s="185" t="s">
        <v>134</v>
      </c>
      <c r="L524" s="163">
        <f>_xll.qlCalendarAdvance("TARGET",L523,K524,"mf")</f>
        <v>43557</v>
      </c>
      <c r="M524" s="175">
        <v>1.0038686078690788</v>
      </c>
      <c r="N524" s="175">
        <f>_xll.xlShmInterpDisc($E$4,L524)</f>
        <v>1.0038686078703243</v>
      </c>
      <c r="O524" s="175">
        <f>_xll.xlShmInterpDisc($B$4,L524)</f>
        <v>1.0038686078703243</v>
      </c>
      <c r="P524" s="175">
        <v>1.0038686078687473</v>
      </c>
      <c r="Q524" s="175">
        <f>_xll.xlShmInterpDisc($H$4,L524)</f>
        <v>1.0038686078700934</v>
      </c>
      <c r="R524" s="188">
        <f t="shared" si="24"/>
        <v>-1.2454481890245006E-8</v>
      </c>
      <c r="S524" s="170">
        <f t="shared" si="25"/>
        <v>-1.2454481890245006E-8</v>
      </c>
      <c r="T524" s="174">
        <f t="shared" si="26"/>
        <v>-1.3460343950555398E-8</v>
      </c>
    </row>
    <row r="525" spans="11:20" x14ac:dyDescent="0.2">
      <c r="K525" s="185" t="s">
        <v>134</v>
      </c>
      <c r="L525" s="163">
        <f>_xll.qlCalendarAdvance("TARGET",L524,K525,"mf")</f>
        <v>43558</v>
      </c>
      <c r="M525" s="175">
        <v>1.0038685542058494</v>
      </c>
      <c r="N525" s="175">
        <f>_xll.xlShmInterpDisc($E$4,L525)</f>
        <v>1.0038685542075605</v>
      </c>
      <c r="O525" s="175">
        <f>_xll.xlShmInterpDisc($B$4,L525)</f>
        <v>1.0038685542075605</v>
      </c>
      <c r="P525" s="175">
        <v>1.0038685542055208</v>
      </c>
      <c r="Q525" s="175">
        <f>_xll.xlShmInterpDisc($H$4,L525)</f>
        <v>1.0038685542073469</v>
      </c>
      <c r="R525" s="188">
        <f t="shared" si="24"/>
        <v>-1.7110757255522913E-8</v>
      </c>
      <c r="S525" s="170">
        <f t="shared" si="25"/>
        <v>-1.7110757255522913E-8</v>
      </c>
      <c r="T525" s="174">
        <f t="shared" si="26"/>
        <v>-1.8260948309034575E-8</v>
      </c>
    </row>
    <row r="526" spans="11:20" x14ac:dyDescent="0.2">
      <c r="K526" s="185" t="s">
        <v>134</v>
      </c>
      <c r="L526" s="163">
        <f>_xll.qlCalendarAdvance("TARGET",L525,K526,"mf")</f>
        <v>43559</v>
      </c>
      <c r="M526" s="175">
        <v>1.0038684857610167</v>
      </c>
      <c r="N526" s="175">
        <f>_xll.xlShmInterpDisc($E$4,L526)</f>
        <v>1.003868485763223</v>
      </c>
      <c r="O526" s="175">
        <f>_xll.xlShmInterpDisc($B$4,L526)</f>
        <v>1.003868485763223</v>
      </c>
      <c r="P526" s="175">
        <v>1.0038684857606905</v>
      </c>
      <c r="Q526" s="175">
        <f>_xll.xlShmInterpDisc($H$4,L526)</f>
        <v>1.0038684857630267</v>
      </c>
      <c r="R526" s="188">
        <f t="shared" si="24"/>
        <v>-2.2062351945351111E-8</v>
      </c>
      <c r="S526" s="170">
        <f t="shared" si="25"/>
        <v>-2.2062351945351111E-8</v>
      </c>
      <c r="T526" s="174">
        <f t="shared" si="26"/>
        <v>-2.3361312884162544E-8</v>
      </c>
    </row>
    <row r="527" spans="11:20" x14ac:dyDescent="0.2">
      <c r="K527" s="185" t="s">
        <v>134</v>
      </c>
      <c r="L527" s="163">
        <f>_xll.qlCalendarAdvance("TARGET",L526,K527,"mf")</f>
        <v>43560</v>
      </c>
      <c r="M527" s="175">
        <v>1.0038684025095415</v>
      </c>
      <c r="N527" s="175">
        <f>_xll.xlShmInterpDisc($E$4,L527)</f>
        <v>1.0038684025122688</v>
      </c>
      <c r="O527" s="175">
        <f>_xll.xlShmInterpDisc($B$4,L527)</f>
        <v>1.0038684025122688</v>
      </c>
      <c r="P527" s="175">
        <v>1.0038684025092184</v>
      </c>
      <c r="Q527" s="175">
        <f>_xll.xlShmInterpDisc($H$4,L527)</f>
        <v>1.0038684025120905</v>
      </c>
      <c r="R527" s="188">
        <f t="shared" si="24"/>
        <v>-2.7273738822941596E-8</v>
      </c>
      <c r="S527" s="170">
        <f t="shared" si="25"/>
        <v>-2.7273738822941596E-8</v>
      </c>
      <c r="T527" s="174">
        <f t="shared" si="26"/>
        <v>-2.87214696470528E-8</v>
      </c>
    </row>
    <row r="528" spans="11:20" x14ac:dyDescent="0.2">
      <c r="K528" s="185" t="s">
        <v>134</v>
      </c>
      <c r="L528" s="163">
        <f>_xll.qlCalendarAdvance("TARGET",L527,K528,"mf")</f>
        <v>43563</v>
      </c>
      <c r="M528" s="175">
        <v>1.0038680636630619</v>
      </c>
      <c r="N528" s="175">
        <f>_xll.xlShmInterpDisc($E$4,L528)</f>
        <v>1.0038680636674742</v>
      </c>
      <c r="O528" s="175">
        <f>_xll.xlShmInterpDisc($B$4,L528)</f>
        <v>1.0038680636674742</v>
      </c>
      <c r="P528" s="175">
        <v>1.0038680636627473</v>
      </c>
      <c r="Q528" s="175">
        <f>_xll.xlShmInterpDisc($H$4,L528)</f>
        <v>1.0038680636673512</v>
      </c>
      <c r="R528" s="188">
        <f t="shared" si="24"/>
        <v>-4.4122483444652971E-8</v>
      </c>
      <c r="S528" s="170">
        <f t="shared" si="25"/>
        <v>-4.4122483444652971E-8</v>
      </c>
      <c r="T528" s="174">
        <f t="shared" si="26"/>
        <v>-4.6038728385155991E-8</v>
      </c>
    </row>
    <row r="529" spans="11:20" x14ac:dyDescent="0.2">
      <c r="K529" s="185" t="s">
        <v>134</v>
      </c>
      <c r="L529" s="163">
        <f>_xll.qlCalendarAdvance("TARGET",L528,K529,"mf")</f>
        <v>43564</v>
      </c>
      <c r="M529" s="175">
        <v>1.003867920932215</v>
      </c>
      <c r="N529" s="175">
        <f>_xll.xlShmInterpDisc($E$4,L529)</f>
        <v>1.003867920937219</v>
      </c>
      <c r="O529" s="175">
        <f>_xll.xlShmInterpDisc($B$4,L529)</f>
        <v>1.003867920937219</v>
      </c>
      <c r="P529" s="175">
        <v>1.0038679209319037</v>
      </c>
      <c r="Q529" s="175">
        <f>_xll.xlShmInterpDisc($H$4,L529)</f>
        <v>1.0038679209371151</v>
      </c>
      <c r="R529" s="188">
        <f t="shared" si="24"/>
        <v>-5.0039972165905056E-8</v>
      </c>
      <c r="S529" s="170">
        <f t="shared" si="25"/>
        <v>-5.0039972165905056E-8</v>
      </c>
      <c r="T529" s="174">
        <f t="shared" si="26"/>
        <v>-5.2113868775904848E-8</v>
      </c>
    </row>
    <row r="530" spans="11:20" x14ac:dyDescent="0.2">
      <c r="K530" s="185" t="s">
        <v>134</v>
      </c>
      <c r="L530" s="163">
        <f>_xll.qlCalendarAdvance("TARGET",L529,K530,"mf")</f>
        <v>43565</v>
      </c>
      <c r="M530" s="175">
        <v>1.0038677632677226</v>
      </c>
      <c r="N530" s="175">
        <f>_xll.xlShmInterpDisc($E$4,L530)</f>
        <v>1.0038677632733282</v>
      </c>
      <c r="O530" s="175">
        <f>_xll.xlShmInterpDisc($B$4,L530)</f>
        <v>1.0038677632733282</v>
      </c>
      <c r="P530" s="175">
        <v>1.0038677632674142</v>
      </c>
      <c r="Q530" s="175">
        <f>_xll.xlShmInterpDisc($H$4,L530)</f>
        <v>1.0038677632732433</v>
      </c>
      <c r="R530" s="188">
        <f t="shared" si="24"/>
        <v>-5.6055160513324154E-8</v>
      </c>
      <c r="S530" s="170">
        <f t="shared" si="25"/>
        <v>-5.6055160513324154E-8</v>
      </c>
      <c r="T530" s="174">
        <f t="shared" si="26"/>
        <v>-5.8291149684919219E-8</v>
      </c>
    </row>
    <row r="531" spans="11:20" x14ac:dyDescent="0.2">
      <c r="K531" s="185" t="s">
        <v>134</v>
      </c>
      <c r="L531" s="163">
        <f>_xll.qlCalendarAdvance("TARGET",L530,K531,"mf")</f>
        <v>43566</v>
      </c>
      <c r="M531" s="175">
        <v>1.0038675906438226</v>
      </c>
      <c r="N531" s="175">
        <f>_xll.xlShmInterpDisc($E$4,L531)</f>
        <v>1.0038675906500365</v>
      </c>
      <c r="O531" s="175">
        <f>_xll.xlShmInterpDisc($B$4,L531)</f>
        <v>1.0038675906500365</v>
      </c>
      <c r="P531" s="175">
        <v>1.0038675906435173</v>
      </c>
      <c r="Q531" s="175">
        <f>_xll.xlShmInterpDisc($H$4,L531)</f>
        <v>1.0038675906499714</v>
      </c>
      <c r="R531" s="188">
        <f t="shared" si="24"/>
        <v>-6.2139182688270012E-8</v>
      </c>
      <c r="S531" s="170">
        <f t="shared" si="25"/>
        <v>-6.2139182688270012E-8</v>
      </c>
      <c r="T531" s="174">
        <f t="shared" si="26"/>
        <v>-6.454170531355885E-8</v>
      </c>
    </row>
    <row r="532" spans="11:20" x14ac:dyDescent="0.2">
      <c r="K532" s="185" t="s">
        <v>134</v>
      </c>
      <c r="L532" s="163">
        <f>_xll.qlCalendarAdvance("TARGET",L531,K532,"mf")</f>
        <v>43567</v>
      </c>
      <c r="M532" s="175">
        <v>1.0038674030346322</v>
      </c>
      <c r="N532" s="175">
        <f>_xll.xlShmInterpDisc($E$4,L532)</f>
        <v>1.0038674030414592</v>
      </c>
      <c r="O532" s="175">
        <f>_xll.xlShmInterpDisc($B$4,L532)</f>
        <v>1.0038674030414592</v>
      </c>
      <c r="P532" s="175">
        <v>1.0038674030343302</v>
      </c>
      <c r="Q532" s="175">
        <f>_xll.xlShmInterpDisc($H$4,L532)</f>
        <v>1.0038674030414136</v>
      </c>
      <c r="R532" s="188">
        <f t="shared" si="24"/>
        <v>-6.8269834230250126E-8</v>
      </c>
      <c r="S532" s="170">
        <f t="shared" si="25"/>
        <v>-6.8269834230250126E-8</v>
      </c>
      <c r="T532" s="174">
        <f t="shared" si="26"/>
        <v>-7.0834449417134238E-8</v>
      </c>
    </row>
    <row r="533" spans="11:20" x14ac:dyDescent="0.2">
      <c r="K533" s="185" t="s">
        <v>134</v>
      </c>
      <c r="L533" s="163">
        <f>_xll.qlCalendarAdvance("TARGET",L532,K533,"mf")</f>
        <v>43570</v>
      </c>
      <c r="M533" s="175">
        <v>1.0038667500346887</v>
      </c>
      <c r="N533" s="175">
        <f>_xll.xlShmInterpDisc($E$4,L533)</f>
        <v>1.0038667500433522</v>
      </c>
      <c r="O533" s="175">
        <f>_xll.xlShmInterpDisc($B$4,L533)</f>
        <v>1.0038667500433522</v>
      </c>
      <c r="P533" s="175">
        <v>1.0038667500343965</v>
      </c>
      <c r="Q533" s="175">
        <f>_xll.xlShmInterpDisc($H$4,L533)</f>
        <v>1.0038667500433676</v>
      </c>
      <c r="R533" s="188">
        <f t="shared" si="24"/>
        <v>-8.6635143503599465E-8</v>
      </c>
      <c r="S533" s="170">
        <f t="shared" si="25"/>
        <v>-8.6635143503599465E-8</v>
      </c>
      <c r="T533" s="174">
        <f t="shared" si="26"/>
        <v>-8.9710461281811149E-8</v>
      </c>
    </row>
    <row r="534" spans="11:20" x14ac:dyDescent="0.2">
      <c r="K534" s="185" t="s">
        <v>134</v>
      </c>
      <c r="L534" s="163">
        <f>_xll.qlCalendarAdvance("TARGET",L533,K534,"mf")</f>
        <v>43571</v>
      </c>
      <c r="M534" s="175">
        <v>1.0038665022231039</v>
      </c>
      <c r="N534" s="175">
        <f>_xll.xlShmInterpDisc($E$4,L534)</f>
        <v>1.0038665022323707</v>
      </c>
      <c r="O534" s="175">
        <f>_xll.xlShmInterpDisc($B$4,L534)</f>
        <v>1.0038665022323707</v>
      </c>
      <c r="P534" s="175">
        <v>1.003866502222815</v>
      </c>
      <c r="Q534" s="175">
        <f>_xll.xlShmInterpDisc($H$4,L534)</f>
        <v>1.0038665022324069</v>
      </c>
      <c r="R534" s="188">
        <f t="shared" si="24"/>
        <v>-9.2668095419412566E-8</v>
      </c>
      <c r="S534" s="170">
        <f t="shared" si="25"/>
        <v>-9.2668095419412566E-8</v>
      </c>
      <c r="T534" s="174">
        <f t="shared" si="26"/>
        <v>-9.5918828435515024E-8</v>
      </c>
    </row>
    <row r="535" spans="11:20" x14ac:dyDescent="0.2">
      <c r="K535" s="185" t="s">
        <v>134</v>
      </c>
      <c r="L535" s="163">
        <f>_xll.qlCalendarAdvance("TARGET",L534,K535,"mf")</f>
        <v>43572</v>
      </c>
      <c r="M535" s="175">
        <v>1.0038662392950097</v>
      </c>
      <c r="N535" s="175">
        <f>_xll.xlShmInterpDisc($E$4,L535)</f>
        <v>1.0038662393048716</v>
      </c>
      <c r="O535" s="175">
        <f>_xll.xlShmInterpDisc($B$4,L535)</f>
        <v>1.0038662393048716</v>
      </c>
      <c r="P535" s="175">
        <v>1.0038662392947244</v>
      </c>
      <c r="Q535" s="175">
        <f>_xll.xlShmInterpDisc($H$4,L535)</f>
        <v>1.0038662393049287</v>
      </c>
      <c r="R535" s="188">
        <f t="shared" si="24"/>
        <v>-9.8618890831403405E-8</v>
      </c>
      <c r="S535" s="170">
        <f t="shared" si="25"/>
        <v>-9.8618890831403405E-8</v>
      </c>
      <c r="T535" s="174">
        <f t="shared" si="26"/>
        <v>-1.0204281863934739E-7</v>
      </c>
    </row>
    <row r="536" spans="11:20" x14ac:dyDescent="0.2">
      <c r="K536" s="185" t="s">
        <v>134</v>
      </c>
      <c r="L536" s="163">
        <f>_xll.qlCalendarAdvance("TARGET",L535,K536,"mf")</f>
        <v>43573</v>
      </c>
      <c r="M536" s="175">
        <v>1.003865961223801</v>
      </c>
      <c r="N536" s="175">
        <f>_xll.xlShmInterpDisc($E$4,L536)</f>
        <v>1.0038659612342475</v>
      </c>
      <c r="O536" s="175">
        <f>_xll.xlShmInterpDisc($B$4,L536)</f>
        <v>1.0038659612342475</v>
      </c>
      <c r="P536" s="175">
        <v>1.003865961223519</v>
      </c>
      <c r="Q536" s="175">
        <f>_xll.xlShmInterpDisc($H$4,L536)</f>
        <v>1.0038659612343255</v>
      </c>
      <c r="R536" s="188">
        <f t="shared" si="24"/>
        <v>-1.0446532527907948E-7</v>
      </c>
      <c r="S536" s="170">
        <f t="shared" si="25"/>
        <v>-1.0446532527907948E-7</v>
      </c>
      <c r="T536" s="174">
        <f t="shared" si="26"/>
        <v>-1.0806466832491424E-7</v>
      </c>
    </row>
    <row r="537" spans="11:20" x14ac:dyDescent="0.2">
      <c r="K537" s="185" t="s">
        <v>134</v>
      </c>
      <c r="L537" s="163">
        <f>_xll.qlCalendarAdvance("TARGET",L536,K537,"mf")</f>
        <v>43578</v>
      </c>
      <c r="M537" s="175">
        <v>1.0038643427814313</v>
      </c>
      <c r="N537" s="175">
        <f>_xll.xlShmInterpDisc($E$4,L537)</f>
        <v>1.0038643427945706</v>
      </c>
      <c r="O537" s="175">
        <f>_xll.xlShmInterpDisc($B$4,L537)</f>
        <v>1.0038643427945706</v>
      </c>
      <c r="P537" s="175">
        <v>1.0038643427811678</v>
      </c>
      <c r="Q537" s="175">
        <f>_xll.xlShmInterpDisc($H$4,L537)</f>
        <v>1.0038643427947569</v>
      </c>
      <c r="R537" s="188">
        <f t="shared" si="24"/>
        <v>-1.3139267451833803E-7</v>
      </c>
      <c r="S537" s="170">
        <f t="shared" si="25"/>
        <v>-1.3139267451833803E-7</v>
      </c>
      <c r="T537" s="174">
        <f t="shared" si="26"/>
        <v>-1.3589129821411916E-7</v>
      </c>
    </row>
    <row r="538" spans="11:20" x14ac:dyDescent="0.2">
      <c r="K538" s="185" t="s">
        <v>134</v>
      </c>
      <c r="L538" s="163">
        <f>_xll.qlCalendarAdvance("TARGET",L537,K538,"mf")</f>
        <v>43579</v>
      </c>
      <c r="M538" s="175">
        <v>1.0038639732860843</v>
      </c>
      <c r="N538" s="175">
        <f>_xll.xlShmInterpDisc($E$4,L538)</f>
        <v>1.0038639732997034</v>
      </c>
      <c r="O538" s="175">
        <f>_xll.xlShmInterpDisc($B$4,L538)</f>
        <v>1.0038639732997034</v>
      </c>
      <c r="P538" s="175">
        <v>1.0038639732858248</v>
      </c>
      <c r="Q538" s="175">
        <f>_xll.xlShmInterpDisc($H$4,L538)</f>
        <v>1.0038639732999119</v>
      </c>
      <c r="R538" s="188">
        <f t="shared" si="24"/>
        <v>-1.3619105843076795E-7</v>
      </c>
      <c r="S538" s="170">
        <f t="shared" si="25"/>
        <v>-1.3619105843076795E-7</v>
      </c>
      <c r="T538" s="174">
        <f t="shared" si="26"/>
        <v>-1.4087175870258761E-7</v>
      </c>
    </row>
    <row r="539" spans="11:20" x14ac:dyDescent="0.2">
      <c r="K539" s="185" t="s">
        <v>134</v>
      </c>
      <c r="L539" s="163">
        <f>_xll.qlCalendarAdvance("TARGET",L538,K539,"mf")</f>
        <v>43580</v>
      </c>
      <c r="M539" s="175">
        <v>1.0038635884580149</v>
      </c>
      <c r="N539" s="175">
        <f>_xll.xlShmInterpDisc($E$4,L539)</f>
        <v>1.0038635884720908</v>
      </c>
      <c r="O539" s="175">
        <f>_xll.xlShmInterpDisc($B$4,L539)</f>
        <v>1.0038635884720908</v>
      </c>
      <c r="P539" s="175">
        <v>1.0038635884577594</v>
      </c>
      <c r="Q539" s="175">
        <f>_xll.xlShmInterpDisc($H$4,L539)</f>
        <v>1.0038635884723217</v>
      </c>
      <c r="R539" s="188">
        <f t="shared" si="24"/>
        <v>-1.4075851595407585E-7</v>
      </c>
      <c r="S539" s="170">
        <f t="shared" si="25"/>
        <v>-1.4075851595407585E-7</v>
      </c>
      <c r="T539" s="174">
        <f t="shared" si="26"/>
        <v>-1.4562351324798328E-7</v>
      </c>
    </row>
    <row r="540" spans="11:20" x14ac:dyDescent="0.2">
      <c r="K540" s="185" t="s">
        <v>134</v>
      </c>
      <c r="L540" s="163">
        <f>_xll.qlCalendarAdvance("TARGET",L539,K540,"mf")</f>
        <v>43581</v>
      </c>
      <c r="M540" s="175">
        <v>1.0038631882696551</v>
      </c>
      <c r="N540" s="175">
        <f>_xll.xlShmInterpDisc($E$4,L540)</f>
        <v>1.0038631882841629</v>
      </c>
      <c r="O540" s="175">
        <f>_xll.xlShmInterpDisc($B$4,L540)</f>
        <v>1.0038631882841629</v>
      </c>
      <c r="P540" s="175">
        <v>1.0038631882694036</v>
      </c>
      <c r="Q540" s="175">
        <f>_xll.xlShmInterpDisc($H$4,L540)</f>
        <v>1.003863188284416</v>
      </c>
      <c r="R540" s="188">
        <f t="shared" si="24"/>
        <v>-1.4507728351986771E-7</v>
      </c>
      <c r="S540" s="170">
        <f t="shared" si="25"/>
        <v>-1.4507728351986771E-7</v>
      </c>
      <c r="T540" s="174">
        <f t="shared" si="26"/>
        <v>-1.5012435738981367E-7</v>
      </c>
    </row>
    <row r="541" spans="11:20" x14ac:dyDescent="0.2">
      <c r="K541" s="185" t="s">
        <v>134</v>
      </c>
      <c r="L541" s="163">
        <f>_xll.qlCalendarAdvance("TARGET",L540,K541,"mf")</f>
        <v>43584</v>
      </c>
      <c r="M541" s="175">
        <v>1.003861895265342</v>
      </c>
      <c r="N541" s="175">
        <f>_xll.xlShmInterpDisc($E$4,L541)</f>
        <v>1.0038618952809835</v>
      </c>
      <c r="O541" s="175">
        <f>_xll.xlShmInterpDisc($B$4,L541)</f>
        <v>1.0038618952809835</v>
      </c>
      <c r="P541" s="175">
        <v>1.0038618952651026</v>
      </c>
      <c r="Q541" s="175">
        <f>_xll.xlShmInterpDisc($H$4,L541)</f>
        <v>1.0038618952813048</v>
      </c>
      <c r="R541" s="188">
        <f t="shared" si="24"/>
        <v>-1.564148810473398E-7</v>
      </c>
      <c r="S541" s="170">
        <f t="shared" si="25"/>
        <v>-1.564148810473398E-7</v>
      </c>
      <c r="T541" s="174">
        <f t="shared" si="26"/>
        <v>-1.6202150732169684E-7</v>
      </c>
    </row>
    <row r="542" spans="11:20" x14ac:dyDescent="0.2">
      <c r="K542" s="185" t="s">
        <v>134</v>
      </c>
      <c r="L542" s="163">
        <f>_xll.qlCalendarAdvance("TARGET",L541,K542,"mf")</f>
        <v>43585</v>
      </c>
      <c r="M542" s="175">
        <v>1.0038614333577274</v>
      </c>
      <c r="N542" s="175">
        <f>_xll.xlShmInterpDisc($E$4,L542)</f>
        <v>1.0038614333736895</v>
      </c>
      <c r="O542" s="175">
        <f>_xll.xlShmInterpDisc($B$4,L542)</f>
        <v>1.0038614333736895</v>
      </c>
      <c r="P542" s="175">
        <v>1.0038614333574924</v>
      </c>
      <c r="Q542" s="175">
        <f>_xll.xlShmInterpDisc($H$4,L542)</f>
        <v>1.0038614333740337</v>
      </c>
      <c r="R542" s="188">
        <f t="shared" si="24"/>
        <v>-1.5962120514245726E-7</v>
      </c>
      <c r="S542" s="170">
        <f t="shared" si="25"/>
        <v>-1.5962120514245726E-7</v>
      </c>
      <c r="T542" s="174">
        <f t="shared" si="26"/>
        <v>-1.6541212843890207E-7</v>
      </c>
    </row>
    <row r="543" spans="11:20" x14ac:dyDescent="0.2">
      <c r="K543" s="185" t="s">
        <v>134</v>
      </c>
      <c r="L543" s="163">
        <f>_xll.qlCalendarAdvance("TARGET",L542,K543,"mf")</f>
        <v>43587</v>
      </c>
      <c r="M543" s="175">
        <v>1.0038604630143919</v>
      </c>
      <c r="N543" s="175">
        <f>_xll.xlShmInterpDisc($E$4,L543)</f>
        <v>1.0038604630309029</v>
      </c>
      <c r="O543" s="175">
        <f>_xll.xlShmInterpDisc($B$4,L543)</f>
        <v>1.0038604630309029</v>
      </c>
      <c r="P543" s="175">
        <v>1.0038604630141656</v>
      </c>
      <c r="Q543" s="175">
        <f>_xll.xlShmInterpDisc($H$4,L543)</f>
        <v>1.0038604630312931</v>
      </c>
      <c r="R543" s="188">
        <f t="shared" si="24"/>
        <v>-1.6511014777620403E-7</v>
      </c>
      <c r="S543" s="170">
        <f t="shared" si="25"/>
        <v>-1.6511014777620403E-7</v>
      </c>
      <c r="T543" s="174">
        <f t="shared" si="26"/>
        <v>-1.712741060089229E-7</v>
      </c>
    </row>
    <row r="544" spans="11:20" x14ac:dyDescent="0.2">
      <c r="K544" s="185" t="s">
        <v>134</v>
      </c>
      <c r="L544" s="163">
        <f>_xll.qlCalendarAdvance("TARGET",L543,K544,"mf")</f>
        <v>43588</v>
      </c>
      <c r="M544" s="175">
        <v>1.0038599545219691</v>
      </c>
      <c r="N544" s="175">
        <f>_xll.xlShmInterpDisc($E$4,L544)</f>
        <v>1.0038599545387068</v>
      </c>
      <c r="O544" s="175">
        <f>_xll.xlShmInterpDisc($B$4,L544)</f>
        <v>1.0038599545387068</v>
      </c>
      <c r="P544" s="175">
        <v>1.0038599545217473</v>
      </c>
      <c r="Q544" s="175">
        <f>_xll.xlShmInterpDisc($H$4,L544)</f>
        <v>1.00385995453912</v>
      </c>
      <c r="R544" s="188">
        <f t="shared" si="24"/>
        <v>-1.673772231924886E-7</v>
      </c>
      <c r="S544" s="170">
        <f t="shared" si="25"/>
        <v>-1.673772231924886E-7</v>
      </c>
      <c r="T544" s="174">
        <f t="shared" si="26"/>
        <v>-1.737276988933445E-7</v>
      </c>
    </row>
    <row r="545" spans="11:20" x14ac:dyDescent="0.2">
      <c r="K545" s="185" t="s">
        <v>134</v>
      </c>
      <c r="L545" s="163">
        <f>_xll.qlCalendarAdvance("TARGET",L544,K545,"mf")</f>
        <v>43591</v>
      </c>
      <c r="M545" s="175">
        <v>1.0038583354189419</v>
      </c>
      <c r="N545" s="175">
        <f>_xll.xlShmInterpDisc($E$4,L545)</f>
        <v>1.0038583354361614</v>
      </c>
      <c r="O545" s="175">
        <f>_xll.xlShmInterpDisc($B$4,L545)</f>
        <v>1.0038583354361614</v>
      </c>
      <c r="P545" s="175">
        <v>1.003858335418734</v>
      </c>
      <c r="Q545" s="175">
        <f>_xll.xlShmInterpDisc($H$4,L545)</f>
        <v>1.0038583354366446</v>
      </c>
      <c r="R545" s="188">
        <f t="shared" si="24"/>
        <v>-1.7219559111936178E-7</v>
      </c>
      <c r="S545" s="170">
        <f t="shared" si="25"/>
        <v>-1.7219559111936178E-7</v>
      </c>
      <c r="T545" s="174">
        <f t="shared" si="26"/>
        <v>-1.7910561922462875E-7</v>
      </c>
    </row>
    <row r="546" spans="11:20" x14ac:dyDescent="0.2">
      <c r="K546" s="185" t="s">
        <v>134</v>
      </c>
      <c r="L546" s="163">
        <f>_xll.qlCalendarAdvance("TARGET",L545,K546,"mf")</f>
        <v>43592</v>
      </c>
      <c r="M546" s="175">
        <v>1.0038577644134392</v>
      </c>
      <c r="N546" s="175">
        <f>_xll.xlShmInterpDisc($E$4,L546)</f>
        <v>1.003857764430752</v>
      </c>
      <c r="O546" s="175">
        <f>_xll.xlShmInterpDisc($B$4,L546)</f>
        <v>1.003857764430752</v>
      </c>
      <c r="P546" s="175">
        <v>1.003857764413236</v>
      </c>
      <c r="Q546" s="175">
        <f>_xll.xlShmInterpDisc($H$4,L546)</f>
        <v>1.0038577644312585</v>
      </c>
      <c r="R546" s="188">
        <f t="shared" si="24"/>
        <v>-1.7312817846004691E-7</v>
      </c>
      <c r="S546" s="170">
        <f t="shared" si="25"/>
        <v>-1.7312817846004691E-7</v>
      </c>
      <c r="T546" s="174">
        <f t="shared" si="26"/>
        <v>-1.8022472403345091E-7</v>
      </c>
    </row>
    <row r="547" spans="11:20" x14ac:dyDescent="0.2">
      <c r="K547" s="185" t="s">
        <v>134</v>
      </c>
      <c r="L547" s="163">
        <f>_xll.qlCalendarAdvance("TARGET",L546,K547,"mf")</f>
        <v>43593</v>
      </c>
      <c r="M547" s="175">
        <v>1.0038571777074354</v>
      </c>
      <c r="N547" s="175">
        <f>_xll.xlShmInterpDisc($E$4,L547)</f>
        <v>1.0038571777248073</v>
      </c>
      <c r="O547" s="175">
        <f>_xll.xlShmInterpDisc($B$4,L547)</f>
        <v>1.0038571777248073</v>
      </c>
      <c r="P547" s="175">
        <v>1.0038571777072374</v>
      </c>
      <c r="Q547" s="175">
        <f>_xll.xlShmInterpDisc($H$4,L547)</f>
        <v>1.0038571777253369</v>
      </c>
      <c r="R547" s="188">
        <f t="shared" si="24"/>
        <v>-1.7371881710914749E-7</v>
      </c>
      <c r="S547" s="170">
        <f t="shared" si="25"/>
        <v>-1.7371881710914749E-7</v>
      </c>
      <c r="T547" s="174">
        <f t="shared" si="26"/>
        <v>-1.8099521881254077E-7</v>
      </c>
    </row>
    <row r="548" spans="11:20" x14ac:dyDescent="0.2">
      <c r="K548" s="185" t="s">
        <v>134</v>
      </c>
      <c r="L548" s="163">
        <f>_xll.qlCalendarAdvance("TARGET",L547,K548,"mf")</f>
        <v>43594</v>
      </c>
      <c r="M548" s="175">
        <v>1.0038565752717972</v>
      </c>
      <c r="N548" s="175">
        <f>_xll.xlShmInterpDisc($E$4,L548)</f>
        <v>1.0038565752891935</v>
      </c>
      <c r="O548" s="175">
        <f>_xll.xlShmInterpDisc($B$4,L548)</f>
        <v>1.0038565752891935</v>
      </c>
      <c r="P548" s="175">
        <v>1.003856575271604</v>
      </c>
      <c r="Q548" s="175">
        <f>_xll.xlShmInterpDisc($H$4,L548)</f>
        <v>1.0038565752897466</v>
      </c>
      <c r="R548" s="188">
        <f t="shared" si="24"/>
        <v>-1.7396306617456503E-7</v>
      </c>
      <c r="S548" s="170">
        <f t="shared" si="25"/>
        <v>-1.7396306617456503E-7</v>
      </c>
      <c r="T548" s="174">
        <f t="shared" si="26"/>
        <v>-1.8142598534609533E-7</v>
      </c>
    </row>
    <row r="549" spans="11:20" x14ac:dyDescent="0.2">
      <c r="K549" s="185" t="s">
        <v>134</v>
      </c>
      <c r="L549" s="163">
        <f>_xll.qlCalendarAdvance("TARGET",L548,K549,"mf")</f>
        <v>43595</v>
      </c>
      <c r="M549" s="175">
        <v>1.0038559570772714</v>
      </c>
      <c r="N549" s="175">
        <f>_xll.xlShmInterpDisc($E$4,L549)</f>
        <v>1.0038559570946575</v>
      </c>
      <c r="O549" s="175">
        <f>_xll.xlShmInterpDisc($B$4,L549)</f>
        <v>1.0038559570946575</v>
      </c>
      <c r="P549" s="175">
        <v>1.0038559570770831</v>
      </c>
      <c r="Q549" s="175">
        <f>_xll.xlShmInterpDisc($H$4,L549)</f>
        <v>1.0038559570952341</v>
      </c>
      <c r="R549" s="188">
        <f t="shared" si="24"/>
        <v>-1.7386092565629951E-7</v>
      </c>
      <c r="S549" s="170">
        <f t="shared" si="25"/>
        <v>-1.7386092565629951E-7</v>
      </c>
      <c r="T549" s="174">
        <f t="shared" si="26"/>
        <v>-1.8151036229596684E-7</v>
      </c>
    </row>
    <row r="550" spans="11:20" x14ac:dyDescent="0.2">
      <c r="K550" s="185" t="s">
        <v>134</v>
      </c>
      <c r="L550" s="163">
        <f>_xll.qlCalendarAdvance("TARGET",L549,K550,"mf")</f>
        <v>43598</v>
      </c>
      <c r="M550" s="175">
        <v>1.0038540076460256</v>
      </c>
      <c r="N550" s="175">
        <f>_xll.xlShmInterpDisc($E$4,L550)</f>
        <v>1.0038540076631763</v>
      </c>
      <c r="O550" s="175">
        <f>_xll.xlShmInterpDisc($B$4,L550)</f>
        <v>1.0038540076631763</v>
      </c>
      <c r="P550" s="175">
        <v>1.0038540076458529</v>
      </c>
      <c r="Q550" s="175">
        <f>_xll.xlShmInterpDisc($H$4,L550)</f>
        <v>1.0038540076638229</v>
      </c>
      <c r="R550" s="188">
        <f t="shared" si="24"/>
        <v>-1.7150725284409418E-7</v>
      </c>
      <c r="S550" s="170">
        <f t="shared" si="25"/>
        <v>-1.7150725284409418E-7</v>
      </c>
      <c r="T550" s="174">
        <f t="shared" si="26"/>
        <v>-1.7970069876582784E-7</v>
      </c>
    </row>
    <row r="551" spans="11:20" x14ac:dyDescent="0.2">
      <c r="K551" s="185" t="s">
        <v>134</v>
      </c>
      <c r="L551" s="163">
        <f>_xll.qlCalendarAdvance("TARGET",L550,K551,"mf")</f>
        <v>43599</v>
      </c>
      <c r="M551" s="175">
        <v>1.0038533261210063</v>
      </c>
      <c r="N551" s="175">
        <f>_xll.xlShmInterpDisc($E$4,L551)</f>
        <v>1.0038533261380107</v>
      </c>
      <c r="O551" s="175">
        <f>_xll.xlShmInterpDisc($B$4,L551)</f>
        <v>1.0038533261380107</v>
      </c>
      <c r="P551" s="175">
        <v>1.0038533261208391</v>
      </c>
      <c r="Q551" s="175">
        <f>_xll.xlShmInterpDisc($H$4,L551)</f>
        <v>1.0038533261386806</v>
      </c>
      <c r="R551" s="188">
        <f t="shared" si="24"/>
        <v>-1.7004397889763823E-7</v>
      </c>
      <c r="S551" s="170">
        <f t="shared" si="25"/>
        <v>-1.7004397889763823E-7</v>
      </c>
      <c r="T551" s="174">
        <f t="shared" si="26"/>
        <v>-1.7841506050331191E-7</v>
      </c>
    </row>
    <row r="552" spans="11:20" x14ac:dyDescent="0.2">
      <c r="K552" s="185" t="s">
        <v>134</v>
      </c>
      <c r="L552" s="163">
        <f>_xll.qlCalendarAdvance("TARGET",L551,K552,"mf")</f>
        <v>43600</v>
      </c>
      <c r="M552" s="175">
        <v>1.0038526286890266</v>
      </c>
      <c r="N552" s="175">
        <f>_xll.xlShmInterpDisc($E$4,L552)</f>
        <v>1.0038526287058516</v>
      </c>
      <c r="O552" s="175">
        <f>_xll.xlShmInterpDisc($B$4,L552)</f>
        <v>1.0038526287058516</v>
      </c>
      <c r="P552" s="175">
        <v>1.0038526286888647</v>
      </c>
      <c r="Q552" s="175">
        <f>_xll.xlShmInterpDisc($H$4,L552)</f>
        <v>1.0038526287065448</v>
      </c>
      <c r="R552" s="188">
        <f t="shared" si="24"/>
        <v>-1.6824985848984397E-7</v>
      </c>
      <c r="S552" s="170">
        <f t="shared" si="25"/>
        <v>-1.6824985848984397E-7</v>
      </c>
      <c r="T552" s="174">
        <f t="shared" si="26"/>
        <v>-1.7680079622550693E-7</v>
      </c>
    </row>
    <row r="553" spans="11:20" x14ac:dyDescent="0.2">
      <c r="K553" s="185" t="s">
        <v>134</v>
      </c>
      <c r="L553" s="163">
        <f>_xll.qlCalendarAdvance("TARGET",L552,K553,"mf")</f>
        <v>43601</v>
      </c>
      <c r="M553" s="175">
        <v>1.0038519153201113</v>
      </c>
      <c r="N553" s="175">
        <f>_xll.xlShmInterpDisc($E$4,L553)</f>
        <v>1.003851915336724</v>
      </c>
      <c r="O553" s="175">
        <f>_xll.xlShmInterpDisc($B$4,L553)</f>
        <v>1.003851915336724</v>
      </c>
      <c r="P553" s="175">
        <v>1.003851915319955</v>
      </c>
      <c r="Q553" s="175">
        <f>_xll.xlShmInterpDisc($H$4,L553)</f>
        <v>1.0038519153374406</v>
      </c>
      <c r="R553" s="188">
        <f t="shared" si="24"/>
        <v>-1.6612711206676067E-7</v>
      </c>
      <c r="S553" s="170">
        <f t="shared" si="25"/>
        <v>-1.6612711206676067E-7</v>
      </c>
      <c r="T553" s="174">
        <f t="shared" si="26"/>
        <v>-1.7485568548636365E-7</v>
      </c>
    </row>
    <row r="554" spans="11:20" x14ac:dyDescent="0.2">
      <c r="K554" s="185" t="s">
        <v>134</v>
      </c>
      <c r="L554" s="163">
        <f>_xll.qlCalendarAdvance("TARGET",L553,K554,"mf")</f>
        <v>43602</v>
      </c>
      <c r="M554" s="175">
        <v>1.0038511859841648</v>
      </c>
      <c r="N554" s="175">
        <f>_xll.xlShmInterpDisc($E$4,L554)</f>
        <v>1.003851186000533</v>
      </c>
      <c r="O554" s="175">
        <f>_xll.xlShmInterpDisc($B$4,L554)</f>
        <v>1.003851186000533</v>
      </c>
      <c r="P554" s="175">
        <v>1.003851185984014</v>
      </c>
      <c r="Q554" s="175">
        <f>_xll.xlShmInterpDisc($H$4,L554)</f>
        <v>1.0038511860012729</v>
      </c>
      <c r="R554" s="188">
        <f t="shared" si="24"/>
        <v>-1.6368240096653608E-7</v>
      </c>
      <c r="S554" s="170">
        <f t="shared" si="25"/>
        <v>-1.6368240096653608E-7</v>
      </c>
      <c r="T554" s="174">
        <f t="shared" si="26"/>
        <v>-1.7258861007007908E-7</v>
      </c>
    </row>
    <row r="555" spans="11:20" x14ac:dyDescent="0.2">
      <c r="K555" s="185" t="s">
        <v>134</v>
      </c>
      <c r="L555" s="163">
        <f>_xll.qlCalendarAdvance("TARGET",L554,K555,"mf")</f>
        <v>43605</v>
      </c>
      <c r="M555" s="175">
        <v>1.0038489018713754</v>
      </c>
      <c r="N555" s="175">
        <f>_xll.xlShmInterpDisc($E$4,L555)</f>
        <v>1.0038489018868262</v>
      </c>
      <c r="O555" s="175">
        <f>_xll.xlShmInterpDisc($B$4,L555)</f>
        <v>1.0038489018868262</v>
      </c>
      <c r="P555" s="175">
        <v>1.003848901871242</v>
      </c>
      <c r="Q555" s="175">
        <f>_xll.xlShmInterpDisc($H$4,L555)</f>
        <v>1.0038489018876351</v>
      </c>
      <c r="R555" s="188">
        <f t="shared" si="24"/>
        <v>-1.5450751789103379E-7</v>
      </c>
      <c r="S555" s="170">
        <f t="shared" si="25"/>
        <v>-1.5450751789103379E-7</v>
      </c>
      <c r="T555" s="174">
        <f t="shared" si="26"/>
        <v>-1.6393109092405211E-7</v>
      </c>
    </row>
    <row r="556" spans="11:20" x14ac:dyDescent="0.2">
      <c r="K556" s="185" t="s">
        <v>134</v>
      </c>
      <c r="L556" s="163">
        <f>_xll.qlCalendarAdvance("TARGET",L555,K556,"mf")</f>
        <v>43606</v>
      </c>
      <c r="M556" s="175">
        <v>1.0038481083639408</v>
      </c>
      <c r="N556" s="175">
        <f>_xll.xlShmInterpDisc($E$4,L556)</f>
        <v>1.0038481083790269</v>
      </c>
      <c r="O556" s="175">
        <f>_xll.xlShmInterpDisc($B$4,L556)</f>
        <v>1.0038481083790269</v>
      </c>
      <c r="P556" s="175">
        <v>1.0038481083638133</v>
      </c>
      <c r="Q556" s="175">
        <f>_xll.xlShmInterpDisc($H$4,L556)</f>
        <v>1.0038481083798587</v>
      </c>
      <c r="R556" s="188">
        <f t="shared" si="24"/>
        <v>-1.5086154547816477E-7</v>
      </c>
      <c r="S556" s="170">
        <f t="shared" si="25"/>
        <v>-1.5086154547816477E-7</v>
      </c>
      <c r="T556" s="174">
        <f t="shared" si="26"/>
        <v>-1.6045387241092612E-7</v>
      </c>
    </row>
    <row r="557" spans="11:20" x14ac:dyDescent="0.2">
      <c r="K557" s="185" t="s">
        <v>134</v>
      </c>
      <c r="L557" s="163">
        <f>_xll.qlCalendarAdvance("TARGET",L556,K557,"mf")</f>
        <v>43607</v>
      </c>
      <c r="M557" s="175">
        <v>1.0038472987371918</v>
      </c>
      <c r="N557" s="175">
        <f>_xll.xlShmInterpDisc($E$4,L557)</f>
        <v>1.0038472987518863</v>
      </c>
      <c r="O557" s="175">
        <f>_xll.xlShmInterpDisc($B$4,L557)</f>
        <v>1.0038472987518863</v>
      </c>
      <c r="P557" s="175">
        <v>1.0038472987370703</v>
      </c>
      <c r="Q557" s="175">
        <f>_xll.xlShmInterpDisc($H$4,L557)</f>
        <v>1.0038472987527409</v>
      </c>
      <c r="R557" s="188">
        <f t="shared" si="24"/>
        <v>-1.4694467864728722E-7</v>
      </c>
      <c r="S557" s="170">
        <f t="shared" si="25"/>
        <v>-1.4694467864728722E-7</v>
      </c>
      <c r="T557" s="174">
        <f t="shared" si="26"/>
        <v>-1.567057594797916E-7</v>
      </c>
    </row>
    <row r="558" spans="11:20" x14ac:dyDescent="0.2">
      <c r="K558" s="185" t="s">
        <v>134</v>
      </c>
      <c r="L558" s="163">
        <f>_xll.qlCalendarAdvance("TARGET",L557,K558,"mf")</f>
        <v>43608</v>
      </c>
      <c r="M558" s="175">
        <v>1.0038464729603114</v>
      </c>
      <c r="N558" s="175">
        <f>_xll.xlShmInterpDisc($E$4,L558)</f>
        <v>1.003846472974588</v>
      </c>
      <c r="O558" s="175">
        <f>_xll.xlShmInterpDisc($B$4,L558)</f>
        <v>1.003846472974588</v>
      </c>
      <c r="P558" s="175">
        <v>1.0038464729601964</v>
      </c>
      <c r="Q558" s="175">
        <f>_xll.xlShmInterpDisc($H$4,L558)</f>
        <v>1.0038464729754653</v>
      </c>
      <c r="R558" s="188">
        <f t="shared" si="24"/>
        <v>-1.4276579918259813E-7</v>
      </c>
      <c r="S558" s="170">
        <f t="shared" si="25"/>
        <v>-1.4276579918259813E-7</v>
      </c>
      <c r="T558" s="174">
        <f t="shared" si="26"/>
        <v>-1.5268897257669778E-7</v>
      </c>
    </row>
    <row r="559" spans="11:20" x14ac:dyDescent="0.2">
      <c r="K559" s="185" t="s">
        <v>134</v>
      </c>
      <c r="L559" s="163">
        <f>_xll.qlCalendarAdvance("TARGET",L558,K559,"mf")</f>
        <v>43609</v>
      </c>
      <c r="M559" s="175">
        <v>1.0038456310023618</v>
      </c>
      <c r="N559" s="175">
        <f>_xll.xlShmInterpDisc($E$4,L559)</f>
        <v>1.0038456310161956</v>
      </c>
      <c r="O559" s="175">
        <f>_xll.xlShmInterpDisc($B$4,L559)</f>
        <v>1.0038456310161956</v>
      </c>
      <c r="P559" s="175">
        <v>1.003845631002253</v>
      </c>
      <c r="Q559" s="175">
        <f>_xll.xlShmInterpDisc($H$4,L559)</f>
        <v>1.0038456310170953</v>
      </c>
      <c r="R559" s="188">
        <f t="shared" si="24"/>
        <v>-1.3833822976039301E-7</v>
      </c>
      <c r="S559" s="170">
        <f t="shared" si="25"/>
        <v>-1.3833822976039301E-7</v>
      </c>
      <c r="T559" s="174">
        <f t="shared" si="26"/>
        <v>-1.4842349571608793E-7</v>
      </c>
    </row>
    <row r="560" spans="11:20" x14ac:dyDescent="0.2">
      <c r="K560" s="185" t="s">
        <v>134</v>
      </c>
      <c r="L560" s="163">
        <f>_xll.qlCalendarAdvance("TARGET",L559,K560,"mf")</f>
        <v>43612</v>
      </c>
      <c r="M560" s="175">
        <v>1.0038430077309191</v>
      </c>
      <c r="N560" s="175">
        <f>_xll.xlShmInterpDisc($E$4,L560)</f>
        <v>1.0038430077432896</v>
      </c>
      <c r="O560" s="175">
        <f>_xll.xlShmInterpDisc($B$4,L560)</f>
        <v>1.0038430077432896</v>
      </c>
      <c r="P560" s="175">
        <v>1.0038430077308294</v>
      </c>
      <c r="Q560" s="175">
        <f>_xll.xlShmInterpDisc($H$4,L560)</f>
        <v>1.0038430077442562</v>
      </c>
      <c r="R560" s="188">
        <f t="shared" si="24"/>
        <v>-1.2370549029583344E-7</v>
      </c>
      <c r="S560" s="170">
        <f t="shared" si="25"/>
        <v>-1.2370549029583344E-7</v>
      </c>
      <c r="T560" s="174">
        <f t="shared" si="26"/>
        <v>-1.3426815215211718E-7</v>
      </c>
    </row>
    <row r="561" spans="11:20" x14ac:dyDescent="0.2">
      <c r="K561" s="185" t="s">
        <v>134</v>
      </c>
      <c r="L561" s="163">
        <f>_xll.qlCalendarAdvance("TARGET",L560,K561,"mf")</f>
        <v>43613</v>
      </c>
      <c r="M561" s="175">
        <v>1.003842100736912</v>
      </c>
      <c r="N561" s="175">
        <f>_xll.xlShmInterpDisc($E$4,L561)</f>
        <v>1.0038421007487555</v>
      </c>
      <c r="O561" s="175">
        <f>_xll.xlShmInterpDisc($B$4,L561)</f>
        <v>1.0038421007487555</v>
      </c>
      <c r="P561" s="175">
        <v>1.003842100736829</v>
      </c>
      <c r="Q561" s="175">
        <f>_xll.xlShmInterpDisc($H$4,L561)</f>
        <v>1.003842100749744</v>
      </c>
      <c r="R561" s="188">
        <f t="shared" si="24"/>
        <v>-1.184341513749132E-7</v>
      </c>
      <c r="S561" s="170">
        <f t="shared" si="25"/>
        <v>-1.184341513749132E-7</v>
      </c>
      <c r="T561" s="174">
        <f t="shared" si="26"/>
        <v>-1.2915002400859521E-7</v>
      </c>
    </row>
    <row r="562" spans="11:20" x14ac:dyDescent="0.2">
      <c r="K562" s="185" t="s">
        <v>134</v>
      </c>
      <c r="L562" s="163">
        <f>_xll.qlCalendarAdvance("TARGET",L561,K562,"mf")</f>
        <v>43614</v>
      </c>
      <c r="M562" s="175">
        <v>1.0038411774053442</v>
      </c>
      <c r="N562" s="175">
        <f>_xll.xlShmInterpDisc($E$4,L562)</f>
        <v>1.0038411774166436</v>
      </c>
      <c r="O562" s="175">
        <f>_xll.xlShmInterpDisc($B$4,L562)</f>
        <v>1.0038411774166436</v>
      </c>
      <c r="P562" s="175">
        <v>1.0038411774052678</v>
      </c>
      <c r="Q562" s="175">
        <f>_xll.xlShmInterpDisc($H$4,L562)</f>
        <v>1.0038411774176539</v>
      </c>
      <c r="R562" s="188">
        <f t="shared" si="24"/>
        <v>-1.1299405855424993E-7</v>
      </c>
      <c r="S562" s="170">
        <f t="shared" si="25"/>
        <v>-1.1299405855424993E-7</v>
      </c>
      <c r="T562" s="174">
        <f t="shared" si="26"/>
        <v>-1.2386092151928096E-7</v>
      </c>
    </row>
    <row r="563" spans="11:20" x14ac:dyDescent="0.2">
      <c r="K563" s="185" t="s">
        <v>134</v>
      </c>
      <c r="L563" s="163">
        <f>_xll.qlCalendarAdvance("TARGET",L562,K563,"mf")</f>
        <v>43615</v>
      </c>
      <c r="M563" s="175">
        <v>1.0038402377045563</v>
      </c>
      <c r="N563" s="175">
        <f>_xll.xlShmInterpDisc($E$4,L563)</f>
        <v>1.0038402377152968</v>
      </c>
      <c r="O563" s="175">
        <f>_xll.xlShmInterpDisc($B$4,L563)</f>
        <v>1.0038402377152968</v>
      </c>
      <c r="P563" s="175">
        <v>1.0038402377044868</v>
      </c>
      <c r="Q563" s="175">
        <f>_xll.xlShmInterpDisc($H$4,L563)</f>
        <v>1.0038402377163289</v>
      </c>
      <c r="R563" s="188">
        <f t="shared" si="24"/>
        <v>-1.0740519584828689E-7</v>
      </c>
      <c r="S563" s="170">
        <f t="shared" si="25"/>
        <v>-1.0740519584828689E-7</v>
      </c>
      <c r="T563" s="174">
        <f t="shared" si="26"/>
        <v>-1.184208286986177E-7</v>
      </c>
    </row>
    <row r="564" spans="11:20" x14ac:dyDescent="0.2">
      <c r="K564" s="185" t="s">
        <v>134</v>
      </c>
      <c r="L564" s="163">
        <f>_xll.qlCalendarAdvance("TARGET",L563,K564,"mf")</f>
        <v>43616</v>
      </c>
      <c r="M564" s="175">
        <v>1.0038392816027693</v>
      </c>
      <c r="N564" s="175">
        <f>_xll.xlShmInterpDisc($E$4,L564)</f>
        <v>1.0038392816129382</v>
      </c>
      <c r="O564" s="175">
        <f>_xll.xlShmInterpDisc($B$4,L564)</f>
        <v>1.0038392816129382</v>
      </c>
      <c r="P564" s="175">
        <v>1.0038392816027066</v>
      </c>
      <c r="Q564" s="175">
        <f>_xll.xlShmInterpDisc($H$4,L564)</f>
        <v>1.0038392816139914</v>
      </c>
      <c r="R564" s="188">
        <f t="shared" si="24"/>
        <v>-1.0168976771751659E-7</v>
      </c>
      <c r="S564" s="170">
        <f t="shared" si="25"/>
        <v>-1.0168976771751659E-7</v>
      </c>
      <c r="T564" s="174">
        <f t="shared" si="26"/>
        <v>-1.1284750911499941E-7</v>
      </c>
    </row>
    <row r="565" spans="11:20" x14ac:dyDescent="0.2">
      <c r="K565" s="185" t="s">
        <v>134</v>
      </c>
      <c r="L565" s="163">
        <f>_xll.qlCalendarAdvance("TARGET",L564,K565,"mf")</f>
        <v>43619</v>
      </c>
      <c r="M565" s="175">
        <v>1.003836314571817</v>
      </c>
      <c r="N565" s="175">
        <f>_xll.xlShmInterpDisc($E$4,L565)</f>
        <v>1.0038363145802152</v>
      </c>
      <c r="O565" s="175">
        <f>_xll.xlShmInterpDisc($B$4,L565)</f>
        <v>1.0038363145802152</v>
      </c>
      <c r="P565" s="175">
        <v>1.0038363145717759</v>
      </c>
      <c r="Q565" s="175">
        <f>_xll.xlShmInterpDisc($H$4,L565)</f>
        <v>1.0038363145813314</v>
      </c>
      <c r="R565" s="188">
        <f t="shared" si="24"/>
        <v>-8.3981710474745341E-8</v>
      </c>
      <c r="S565" s="170">
        <f t="shared" si="25"/>
        <v>-8.3981710474745341E-8</v>
      </c>
      <c r="T565" s="174">
        <f t="shared" si="26"/>
        <v>-9.5554675283437973E-8</v>
      </c>
    </row>
    <row r="566" spans="11:20" x14ac:dyDescent="0.2">
      <c r="K566" s="185" t="s">
        <v>134</v>
      </c>
      <c r="L566" s="163">
        <f>_xll.qlCalendarAdvance("TARGET",L565,K566,"mf")</f>
        <v>43620</v>
      </c>
      <c r="M566" s="175">
        <v>1.003835292545836</v>
      </c>
      <c r="N566" s="175">
        <f>_xll.xlShmInterpDisc($E$4,L566)</f>
        <v>1.0038352925536331</v>
      </c>
      <c r="O566" s="175">
        <f>_xll.xlShmInterpDisc($B$4,L566)</f>
        <v>1.0038352925536331</v>
      </c>
      <c r="P566" s="175">
        <v>1.0038352925458023</v>
      </c>
      <c r="Q566" s="175">
        <f>_xll.xlShmInterpDisc($H$4,L566)</f>
        <v>1.00383529255477</v>
      </c>
      <c r="R566" s="188">
        <f t="shared" si="24"/>
        <v>-7.7970963019424744E-8</v>
      </c>
      <c r="S566" s="170">
        <f t="shared" si="25"/>
        <v>-7.7970963019424744E-8</v>
      </c>
      <c r="T566" s="174">
        <f t="shared" si="26"/>
        <v>-8.9677154591072394E-8</v>
      </c>
    </row>
    <row r="567" spans="11:20" x14ac:dyDescent="0.2">
      <c r="K567" s="185" t="s">
        <v>134</v>
      </c>
      <c r="L567" s="163">
        <f>_xll.qlCalendarAdvance("TARGET",L566,K567,"mf")</f>
        <v>43621</v>
      </c>
      <c r="M567" s="175">
        <v>1.0038342539581566</v>
      </c>
      <c r="N567" s="175">
        <f>_xll.xlShmInterpDisc($E$4,L567)</f>
        <v>1.0038342539653513</v>
      </c>
      <c r="O567" s="175">
        <f>_xll.xlShmInterpDisc($B$4,L567)</f>
        <v>1.0038342539653513</v>
      </c>
      <c r="P567" s="175">
        <v>1.0038342539581302</v>
      </c>
      <c r="Q567" s="175">
        <f>_xll.xlShmInterpDisc($H$4,L567)</f>
        <v>1.0038342539665082</v>
      </c>
      <c r="R567" s="188">
        <f t="shared" si="24"/>
        <v>-7.1946892887808644E-8</v>
      </c>
      <c r="S567" s="170">
        <f t="shared" si="25"/>
        <v>-7.1946892887808644E-8</v>
      </c>
      <c r="T567" s="174">
        <f t="shared" si="26"/>
        <v>-8.3779649884263563E-8</v>
      </c>
    </row>
    <row r="568" spans="11:20" x14ac:dyDescent="0.2">
      <c r="K568" s="185" t="s">
        <v>134</v>
      </c>
      <c r="L568" s="163">
        <f>_xll.qlCalendarAdvance("TARGET",L567,K568,"mf")</f>
        <v>43622</v>
      </c>
      <c r="M568" s="175">
        <v>1.0038331987762779</v>
      </c>
      <c r="N568" s="175">
        <f>_xll.xlShmInterpDisc($E$4,L568)</f>
        <v>1.0038331987828715</v>
      </c>
      <c r="O568" s="175">
        <f>_xll.xlShmInterpDisc($B$4,L568)</f>
        <v>1.0038331987828715</v>
      </c>
      <c r="P568" s="175">
        <v>1.003833198776259</v>
      </c>
      <c r="Q568" s="175">
        <f>_xll.xlShmInterpDisc($H$4,L568)</f>
        <v>1.0038331987840483</v>
      </c>
      <c r="R568" s="188">
        <f t="shared" si="24"/>
        <v>-6.5936145432488047E-8</v>
      </c>
      <c r="S568" s="170">
        <f t="shared" si="25"/>
        <v>-6.5936145432488047E-8</v>
      </c>
      <c r="T568" s="174">
        <f t="shared" si="26"/>
        <v>-7.7893247407700983E-8</v>
      </c>
    </row>
    <row r="569" spans="11:20" x14ac:dyDescent="0.2">
      <c r="K569" s="185" t="s">
        <v>134</v>
      </c>
      <c r="L569" s="163">
        <f>_xll.qlCalendarAdvance("TARGET",L568,K569,"mf")</f>
        <v>43623</v>
      </c>
      <c r="M569" s="175">
        <v>1.0038321269675794</v>
      </c>
      <c r="N569" s="175">
        <f>_xll.xlShmInterpDisc($E$4,L569)</f>
        <v>1.0038321269735757</v>
      </c>
      <c r="O569" s="175">
        <f>_xll.xlShmInterpDisc($B$4,L569)</f>
        <v>1.0038321269735757</v>
      </c>
      <c r="P569" s="175">
        <v>1.0038321269675683</v>
      </c>
      <c r="Q569" s="175">
        <f>_xll.xlShmInterpDisc($H$4,L569)</f>
        <v>1.0038321269747725</v>
      </c>
      <c r="R569" s="188">
        <f t="shared" si="24"/>
        <v>-5.9963145560004705E-8</v>
      </c>
      <c r="S569" s="170">
        <f t="shared" si="25"/>
        <v>-5.9963145560004705E-8</v>
      </c>
      <c r="T569" s="174">
        <f t="shared" si="26"/>
        <v>-7.2042372067926408E-8</v>
      </c>
    </row>
    <row r="570" spans="11:20" x14ac:dyDescent="0.2">
      <c r="K570" s="185" t="s">
        <v>134</v>
      </c>
      <c r="L570" s="163">
        <f>_xll.qlCalendarAdvance("TARGET",L569,K570,"mf")</f>
        <v>43626</v>
      </c>
      <c r="M570" s="175">
        <v>1.003828811452556</v>
      </c>
      <c r="N570" s="175">
        <f>_xll.xlShmInterpDisc($E$4,L570)</f>
        <v>1.0038288114568128</v>
      </c>
      <c r="O570" s="175">
        <f>_xll.xlShmInterpDisc($B$4,L570)</f>
        <v>1.0038288114568128</v>
      </c>
      <c r="P570" s="175">
        <v>1.0038288114525684</v>
      </c>
      <c r="Q570" s="175">
        <f>_xll.xlShmInterpDisc($H$4,L570)</f>
        <v>1.0038288114580671</v>
      </c>
      <c r="R570" s="188">
        <f t="shared" si="24"/>
        <v>-4.2568171210177752E-8</v>
      </c>
      <c r="S570" s="170">
        <f t="shared" si="25"/>
        <v>-4.2568171210177752E-8</v>
      </c>
      <c r="T570" s="174">
        <f t="shared" si="26"/>
        <v>-5.4987125963634753E-8</v>
      </c>
    </row>
    <row r="571" spans="11:20" x14ac:dyDescent="0.2">
      <c r="K571" s="185" t="s">
        <v>134</v>
      </c>
      <c r="L571" s="163">
        <f>_xll.qlCalendarAdvance("TARGET",L570,K571,"mf")</f>
        <v>43627</v>
      </c>
      <c r="M571" s="175">
        <v>1.0038276728079683</v>
      </c>
      <c r="N571" s="175">
        <f>_xll.xlShmInterpDisc($E$4,L571)</f>
        <v>1.0038276728116728</v>
      </c>
      <c r="O571" s="175">
        <f>_xll.xlShmInterpDisc($B$4,L571)</f>
        <v>1.0038276728116728</v>
      </c>
      <c r="P571" s="175">
        <v>1.0038276728079891</v>
      </c>
      <c r="Q571" s="175">
        <f>_xll.xlShmInterpDisc($H$4,L571)</f>
        <v>1.0038276728129458</v>
      </c>
      <c r="R571" s="188">
        <f t="shared" si="24"/>
        <v>-3.7045921885692223E-8</v>
      </c>
      <c r="S571" s="170">
        <f t="shared" si="25"/>
        <v>-3.7045921885692223E-8</v>
      </c>
      <c r="T571" s="174">
        <f t="shared" si="26"/>
        <v>-4.9567017157414739E-8</v>
      </c>
    </row>
    <row r="572" spans="11:20" x14ac:dyDescent="0.2">
      <c r="K572" s="185" t="s">
        <v>134</v>
      </c>
      <c r="L572" s="163">
        <f>_xll.qlCalendarAdvance("TARGET",L571,K572,"mf")</f>
        <v>43628</v>
      </c>
      <c r="M572" s="175">
        <v>1.0038265173716554</v>
      </c>
      <c r="N572" s="175">
        <f>_xll.xlShmInterpDisc($E$4,L572)</f>
        <v>1.0038265173748262</v>
      </c>
      <c r="O572" s="175">
        <f>_xll.xlShmInterpDisc($B$4,L572)</f>
        <v>1.0038265173748262</v>
      </c>
      <c r="P572" s="175">
        <v>1.0038265173716843</v>
      </c>
      <c r="Q572" s="175">
        <f>_xll.xlShmInterpDisc($H$4,L572)</f>
        <v>1.0038265173761174</v>
      </c>
      <c r="R572" s="188">
        <f t="shared" si="24"/>
        <v>-3.1707969583294471E-8</v>
      </c>
      <c r="S572" s="170">
        <f t="shared" si="25"/>
        <v>-3.1707969583294471E-8</v>
      </c>
      <c r="T572" s="174">
        <f t="shared" si="26"/>
        <v>-4.4331205373282501E-8</v>
      </c>
    </row>
    <row r="573" spans="11:20" x14ac:dyDescent="0.2">
      <c r="K573" s="185" t="s">
        <v>134</v>
      </c>
      <c r="L573" s="163">
        <f>_xll.qlCalendarAdvance("TARGET",L572,K573,"mf")</f>
        <v>43629</v>
      </c>
      <c r="M573" s="175">
        <v>1.003825345110275</v>
      </c>
      <c r="N573" s="175">
        <f>_xll.xlShmInterpDisc($E$4,L573)</f>
        <v>1.0038253451129346</v>
      </c>
      <c r="O573" s="175">
        <f>_xll.xlShmInterpDisc($B$4,L573)</f>
        <v>1.0038253451129346</v>
      </c>
      <c r="P573" s="175">
        <v>1.0038253451103123</v>
      </c>
      <c r="Q573" s="175">
        <f>_xll.xlShmInterpDisc($H$4,L573)</f>
        <v>1.0038253451142438</v>
      </c>
      <c r="R573" s="188">
        <f t="shared" si="24"/>
        <v>-2.659650277792025E-8</v>
      </c>
      <c r="S573" s="170">
        <f t="shared" si="25"/>
        <v>-2.659650277792025E-8</v>
      </c>
      <c r="T573" s="174">
        <f t="shared" si="26"/>
        <v>-3.9315217748026043E-8</v>
      </c>
    </row>
    <row r="574" spans="11:20" x14ac:dyDescent="0.2">
      <c r="K574" s="185" t="s">
        <v>134</v>
      </c>
      <c r="L574" s="163">
        <f>_xll.qlCalendarAdvance("TARGET",L573,K574,"mf")</f>
        <v>43630</v>
      </c>
      <c r="M574" s="175">
        <v>1.003824155990366</v>
      </c>
      <c r="N574" s="175">
        <f>_xll.xlShmInterpDisc($E$4,L574)</f>
        <v>1.00382415599254</v>
      </c>
      <c r="O574" s="175">
        <f>_xll.xlShmInterpDisc($B$4,L574)</f>
        <v>1.00382415599254</v>
      </c>
      <c r="P574" s="175">
        <v>1.0038241559904117</v>
      </c>
      <c r="Q574" s="175">
        <f>_xll.xlShmInterpDisc($H$4,L574)</f>
        <v>1.0038241559938668</v>
      </c>
      <c r="R574" s="188">
        <f t="shared" si="24"/>
        <v>-2.1740387268209815E-8</v>
      </c>
      <c r="S574" s="170">
        <f t="shared" si="25"/>
        <v>-2.1740387268209815E-8</v>
      </c>
      <c r="T574" s="174">
        <f t="shared" si="26"/>
        <v>-3.4550140526334872E-8</v>
      </c>
    </row>
    <row r="575" spans="11:20" x14ac:dyDescent="0.2">
      <c r="K575" s="185" t="s">
        <v>134</v>
      </c>
      <c r="L575" s="163">
        <f>_xll.qlCalendarAdvance("TARGET",L574,K575,"mf")</f>
        <v>43633</v>
      </c>
      <c r="M575" s="175">
        <v>1.0038204871430463</v>
      </c>
      <c r="N575" s="175">
        <f>_xll.xlShmInterpDisc($E$4,L575)</f>
        <v>1.0038204871439524</v>
      </c>
      <c r="O575" s="175">
        <f>_xll.xlShmInterpDisc($B$4,L575)</f>
        <v>1.0038204871439524</v>
      </c>
      <c r="P575" s="175">
        <v>1.0038204871431182</v>
      </c>
      <c r="Q575" s="175">
        <f>_xll.xlShmInterpDisc($H$4,L575)</f>
        <v>1.0038204871453298</v>
      </c>
      <c r="R575" s="188">
        <f t="shared" si="24"/>
        <v>-9.0616403269905277E-9</v>
      </c>
      <c r="S575" s="170">
        <f t="shared" si="25"/>
        <v>-9.0616403269905277E-9</v>
      </c>
      <c r="T575" s="174">
        <f t="shared" si="26"/>
        <v>-2.2115642650533118E-8</v>
      </c>
    </row>
    <row r="576" spans="11:20" x14ac:dyDescent="0.2">
      <c r="K576" s="185" t="s">
        <v>134</v>
      </c>
      <c r="L576" s="163">
        <f>_xll.qlCalendarAdvance("TARGET",L575,K576,"mf")</f>
        <v>43634</v>
      </c>
      <c r="M576" s="175">
        <v>1.0038192302520021</v>
      </c>
      <c r="N576" s="175">
        <f>_xll.xlShmInterpDisc($E$4,L576)</f>
        <v>1.0038192302525608</v>
      </c>
      <c r="O576" s="175">
        <f>_xll.xlShmInterpDisc($B$4,L576)</f>
        <v>1.0038192302525608</v>
      </c>
      <c r="P576" s="175">
        <v>1.003819230252083</v>
      </c>
      <c r="Q576" s="175">
        <f>_xll.xlShmInterpDisc($H$4,L576)</f>
        <v>1.0038192302539544</v>
      </c>
      <c r="R576" s="188">
        <f t="shared" si="24"/>
        <v>-5.5866422599137877E-9</v>
      </c>
      <c r="S576" s="170">
        <f t="shared" si="25"/>
        <v>-5.5866422599137877E-9</v>
      </c>
      <c r="T576" s="174">
        <f t="shared" si="26"/>
        <v>-1.8713919303081639E-8</v>
      </c>
    </row>
    <row r="577" spans="11:20" x14ac:dyDescent="0.2">
      <c r="K577" s="185" t="s">
        <v>134</v>
      </c>
      <c r="L577" s="163">
        <f>_xll.qlCalendarAdvance("TARGET",L576,K577,"mf")</f>
        <v>43635</v>
      </c>
      <c r="M577" s="175">
        <v>1.0038179563333187</v>
      </c>
      <c r="N577" s="175">
        <f>_xll.xlShmInterpDisc($E$4,L577)</f>
        <v>1.0038179563335738</v>
      </c>
      <c r="O577" s="175">
        <f>_xll.xlShmInterpDisc($B$4,L577)</f>
        <v>1.0038179563335738</v>
      </c>
      <c r="P577" s="175">
        <v>1.0038179563334086</v>
      </c>
      <c r="Q577" s="175">
        <f>_xll.xlShmInterpDisc($H$4,L577)</f>
        <v>1.0038179563349832</v>
      </c>
      <c r="R577" s="188">
        <f t="shared" si="24"/>
        <v>-2.5512925105886097E-9</v>
      </c>
      <c r="S577" s="170">
        <f t="shared" si="25"/>
        <v>-2.5512925105886097E-9</v>
      </c>
      <c r="T577" s="174">
        <f t="shared" si="26"/>
        <v>-1.574518293523397E-8</v>
      </c>
    </row>
    <row r="578" spans="11:20" x14ac:dyDescent="0.2">
      <c r="K578" s="185" t="s">
        <v>134</v>
      </c>
      <c r="L578" s="163">
        <f>_xll.qlCalendarAdvance("TARGET",L577,K578,"mf")</f>
        <v>43636</v>
      </c>
      <c r="M578" s="175">
        <v>1.0038166653528133</v>
      </c>
      <c r="N578" s="175">
        <f>_xll.xlShmInterpDisc($E$4,L578)</f>
        <v>1.0038166653528133</v>
      </c>
      <c r="O578" s="175">
        <f>_xll.xlShmInterpDisc($B$4,L578)</f>
        <v>1.0038166653528133</v>
      </c>
      <c r="P578" s="175">
        <v>1.0038166653529126</v>
      </c>
      <c r="Q578" s="175">
        <f>_xll.xlShmInterpDisc($H$4,L578)</f>
        <v>1.0038166653542377</v>
      </c>
      <c r="R578" s="188">
        <f t="shared" si="24"/>
        <v>0</v>
      </c>
      <c r="S578" s="170">
        <f t="shared" si="25"/>
        <v>0</v>
      </c>
      <c r="T578" s="174">
        <f t="shared" si="26"/>
        <v>-1.3251622021925868E-8</v>
      </c>
    </row>
    <row r="579" spans="11:20" x14ac:dyDescent="0.2">
      <c r="K579" s="185" t="s">
        <v>134</v>
      </c>
      <c r="L579" s="163">
        <f>_xll.qlCalendarAdvance("TARGET",L578,K579,"mf")</f>
        <v>43637</v>
      </c>
      <c r="M579" s="175">
        <v>1.0038153572823998</v>
      </c>
      <c r="N579" s="175">
        <f>_xll.xlShmInterpDisc($E$4,L579)</f>
        <v>1.0038153572821953</v>
      </c>
      <c r="O579" s="175">
        <f>_xll.xlShmInterpDisc($B$4,L579)</f>
        <v>1.0038153572821953</v>
      </c>
      <c r="P579" s="175">
        <v>1.0038153572825084</v>
      </c>
      <c r="Q579" s="175">
        <f>_xll.xlShmInterpDisc($H$4,L579)</f>
        <v>1.0038153572836346</v>
      </c>
      <c r="R579" s="188">
        <f t="shared" si="24"/>
        <v>2.0450308113595383E-9</v>
      </c>
      <c r="S579" s="170">
        <f t="shared" si="25"/>
        <v>2.0450308113595383E-9</v>
      </c>
      <c r="T579" s="174">
        <f t="shared" si="26"/>
        <v>-1.1262102361797588E-8</v>
      </c>
    </row>
    <row r="580" spans="11:20" x14ac:dyDescent="0.2">
      <c r="K580" s="185" t="s">
        <v>134</v>
      </c>
      <c r="L580" s="163">
        <f>_xll.qlCalendarAdvance("TARGET",L579,K580,"mf")</f>
        <v>43640</v>
      </c>
      <c r="M580" s="175">
        <v>1.0038113305239835</v>
      </c>
      <c r="N580" s="175">
        <f>_xll.xlShmInterpDisc($E$4,L580)</f>
        <v>1.0038113305234482</v>
      </c>
      <c r="O580" s="175">
        <f>_xll.xlShmInterpDisc($B$4,L580)</f>
        <v>1.0038113305234482</v>
      </c>
      <c r="P580" s="175">
        <v>1.0038113305241205</v>
      </c>
      <c r="Q580" s="175">
        <f>_xll.xlShmInterpDisc($H$4,L580)</f>
        <v>1.0038113305249299</v>
      </c>
      <c r="R580" s="188">
        <f t="shared" si="24"/>
        <v>5.3534954247425048E-9</v>
      </c>
      <c r="S580" s="170">
        <f t="shared" si="25"/>
        <v>5.3534954247425048E-9</v>
      </c>
      <c r="T580" s="174">
        <f t="shared" si="26"/>
        <v>-8.0935258495173912E-9</v>
      </c>
    </row>
    <row r="581" spans="11:20" x14ac:dyDescent="0.2">
      <c r="K581" s="185" t="s">
        <v>134</v>
      </c>
      <c r="L581" s="163">
        <f>_xll.qlCalendarAdvance("TARGET",L580,K581,"mf")</f>
        <v>43641</v>
      </c>
      <c r="M581" s="175">
        <v>1.0038099540989174</v>
      </c>
      <c r="N581" s="175">
        <f>_xll.xlShmInterpDisc($E$4,L581)</f>
        <v>1.0038099540983569</v>
      </c>
      <c r="O581" s="175">
        <f>_xll.xlShmInterpDisc($B$4,L581)</f>
        <v>1.0038099540983569</v>
      </c>
      <c r="P581" s="175">
        <v>1.0038099540990644</v>
      </c>
      <c r="Q581" s="175">
        <f>_xll.xlShmInterpDisc($H$4,L581)</f>
        <v>1.003809954099852</v>
      </c>
      <c r="R581" s="188">
        <f t="shared" si="24"/>
        <v>5.6044058283077902E-9</v>
      </c>
      <c r="S581" s="170">
        <f t="shared" si="25"/>
        <v>5.6044058283077902E-9</v>
      </c>
      <c r="T581" s="174">
        <f t="shared" si="26"/>
        <v>-7.8759221366908605E-9</v>
      </c>
    </row>
    <row r="582" spans="11:20" x14ac:dyDescent="0.2">
      <c r="K582" s="185" t="s">
        <v>134</v>
      </c>
      <c r="L582" s="163">
        <f>_xll.qlCalendarAdvance("TARGET",L581,K582,"mf")</f>
        <v>43642</v>
      </c>
      <c r="M582" s="175">
        <v>1.0038085605929394</v>
      </c>
      <c r="N582" s="175">
        <f>_xll.xlShmInterpDisc($E$4,L582)</f>
        <v>1.0038085605923914</v>
      </c>
      <c r="O582" s="175">
        <f>_xll.xlShmInterpDisc($B$4,L582)</f>
        <v>1.0038085605923914</v>
      </c>
      <c r="P582" s="175">
        <v>1.0038085605930964</v>
      </c>
      <c r="Q582" s="175">
        <f>_xll.xlShmInterpDisc($H$4,L582)</f>
        <v>1.0038085605938993</v>
      </c>
      <c r="R582" s="188">
        <f t="shared" ref="R582:R645" si="27">(M582-N582)*10000</f>
        <v>5.4800608495497727E-9</v>
      </c>
      <c r="S582" s="170">
        <f t="shared" ref="S582:S645" si="28">(M582-O582)*10000</f>
        <v>5.4800608495497727E-9</v>
      </c>
      <c r="T582" s="174">
        <f t="shared" ref="T582:T645" si="29">(P582-Q582)*10000</f>
        <v>-8.0291329140891321E-9</v>
      </c>
    </row>
    <row r="583" spans="11:20" x14ac:dyDescent="0.2">
      <c r="K583" s="185" t="s">
        <v>134</v>
      </c>
      <c r="L583" s="163">
        <f>_xll.qlCalendarAdvance("TARGET",L582,K583,"mf")</f>
        <v>43643</v>
      </c>
      <c r="M583" s="175">
        <v>1.0038071500092713</v>
      </c>
      <c r="N583" s="175">
        <f>_xll.xlShmInterpDisc($E$4,L583)</f>
        <v>1.0038071500087713</v>
      </c>
      <c r="O583" s="175">
        <f>_xll.xlShmInterpDisc($B$4,L583)</f>
        <v>1.0038071500087713</v>
      </c>
      <c r="P583" s="175">
        <v>1.0038071500094385</v>
      </c>
      <c r="Q583" s="175">
        <f>_xll.xlShmInterpDisc($H$4,L583)</f>
        <v>1.0038071500102919</v>
      </c>
      <c r="R583" s="188">
        <f t="shared" si="27"/>
        <v>5.0004445029117051E-9</v>
      </c>
      <c r="S583" s="170">
        <f t="shared" si="28"/>
        <v>5.0004445029117051E-9</v>
      </c>
      <c r="T583" s="174">
        <f t="shared" si="29"/>
        <v>-8.5331741672689532E-9</v>
      </c>
    </row>
    <row r="584" spans="11:20" x14ac:dyDescent="0.2">
      <c r="K584" s="185" t="s">
        <v>134</v>
      </c>
      <c r="L584" s="163">
        <f>_xll.qlCalendarAdvance("TARGET",L583,K584,"mf")</f>
        <v>43644</v>
      </c>
      <c r="M584" s="175">
        <v>1.0038057223511971</v>
      </c>
      <c r="N584" s="175">
        <f>_xll.xlShmInterpDisc($E$4,L584)</f>
        <v>1.0038057223507775</v>
      </c>
      <c r="O584" s="175">
        <f>_xll.xlShmInterpDisc($B$4,L584)</f>
        <v>1.0038057223507775</v>
      </c>
      <c r="P584" s="175">
        <v>1.0038057223513746</v>
      </c>
      <c r="Q584" s="175">
        <f>_xll.xlShmInterpDisc($H$4,L584)</f>
        <v>1.00380572235231</v>
      </c>
      <c r="R584" s="188">
        <f t="shared" si="27"/>
        <v>4.1966430330830917E-9</v>
      </c>
      <c r="S584" s="170">
        <f t="shared" si="28"/>
        <v>4.1966430330830917E-9</v>
      </c>
      <c r="T584" s="174">
        <f t="shared" si="29"/>
        <v>-9.354739205491569E-9</v>
      </c>
    </row>
    <row r="585" spans="11:20" x14ac:dyDescent="0.2">
      <c r="K585" s="185" t="s">
        <v>134</v>
      </c>
      <c r="L585" s="163">
        <f>_xll.qlCalendarAdvance("TARGET",L584,K585,"mf")</f>
        <v>43647</v>
      </c>
      <c r="M585" s="175">
        <v>1.0038013369642831</v>
      </c>
      <c r="N585" s="175">
        <f>_xll.xlShmInterpDisc($E$4,L585)</f>
        <v>1.0038013369642758</v>
      </c>
      <c r="O585" s="175">
        <f>_xll.xlShmInterpDisc($B$4,L585)</f>
        <v>1.0038013369642758</v>
      </c>
      <c r="P585" s="175">
        <v>1.003801336964492</v>
      </c>
      <c r="Q585" s="175">
        <f>_xll.xlShmInterpDisc($H$4,L585)</f>
        <v>1.0038013369658429</v>
      </c>
      <c r="R585" s="188">
        <f t="shared" si="27"/>
        <v>7.3274719625260332E-11</v>
      </c>
      <c r="S585" s="170">
        <f t="shared" si="28"/>
        <v>7.3274719625260332E-11</v>
      </c>
      <c r="T585" s="174">
        <f t="shared" si="29"/>
        <v>-1.3509193763638905E-8</v>
      </c>
    </row>
    <row r="586" spans="11:20" x14ac:dyDescent="0.2">
      <c r="K586" s="185" t="s">
        <v>134</v>
      </c>
      <c r="L586" s="163">
        <f>_xll.qlCalendarAdvance("TARGET",L585,K586,"mf")</f>
        <v>43648</v>
      </c>
      <c r="M586" s="175">
        <v>1.0037998410426354</v>
      </c>
      <c r="N586" s="175">
        <f>_xll.xlShmInterpDisc($E$4,L586)</f>
        <v>1.0037998410428146</v>
      </c>
      <c r="O586" s="175">
        <f>_xll.xlShmInterpDisc($B$4,L586)</f>
        <v>1.0037998410428146</v>
      </c>
      <c r="P586" s="175">
        <v>1.003799841042855</v>
      </c>
      <c r="Q586" s="175">
        <f>_xll.xlShmInterpDisc($H$4,L586)</f>
        <v>1.0037998410443929</v>
      </c>
      <c r="R586" s="188">
        <f t="shared" si="27"/>
        <v>-1.7918999617450027E-9</v>
      </c>
      <c r="S586" s="170">
        <f t="shared" si="28"/>
        <v>-1.7918999617450027E-9</v>
      </c>
      <c r="T586" s="174">
        <f t="shared" si="29"/>
        <v>-1.5378809337107668E-8</v>
      </c>
    </row>
    <row r="587" spans="11:20" x14ac:dyDescent="0.2">
      <c r="K587" s="185" t="s">
        <v>134</v>
      </c>
      <c r="L587" s="163">
        <f>_xll.qlCalendarAdvance("TARGET",L586,K587,"mf")</f>
        <v>43649</v>
      </c>
      <c r="M587" s="175">
        <v>1.0037983280639129</v>
      </c>
      <c r="N587" s="175">
        <f>_xll.xlShmInterpDisc($E$4,L587)</f>
        <v>1.003798328064299</v>
      </c>
      <c r="O587" s="175">
        <f>_xll.xlShmInterpDisc($B$4,L587)</f>
        <v>1.003798328064299</v>
      </c>
      <c r="P587" s="175">
        <v>1.0037983280641434</v>
      </c>
      <c r="Q587" s="175">
        <f>_xll.xlShmInterpDisc($H$4,L587)</f>
        <v>1.003798328065888</v>
      </c>
      <c r="R587" s="188">
        <f t="shared" si="27"/>
        <v>-3.8613556796462944E-9</v>
      </c>
      <c r="S587" s="170">
        <f t="shared" si="28"/>
        <v>-3.8613556796462944E-9</v>
      </c>
      <c r="T587" s="174">
        <f t="shared" si="29"/>
        <v>-1.744604460895971E-8</v>
      </c>
    </row>
    <row r="588" spans="11:20" x14ac:dyDescent="0.2">
      <c r="K588" s="185" t="s">
        <v>134</v>
      </c>
      <c r="L588" s="163">
        <f>_xll.qlCalendarAdvance("TARGET",L587,K588,"mf")</f>
        <v>43650</v>
      </c>
      <c r="M588" s="175">
        <v>1.0037967980317644</v>
      </c>
      <c r="N588" s="175">
        <f>_xll.xlShmInterpDisc($E$4,L588)</f>
        <v>1.0037967980323761</v>
      </c>
      <c r="O588" s="175">
        <f>_xll.xlShmInterpDisc($B$4,L588)</f>
        <v>1.0037967980323761</v>
      </c>
      <c r="P588" s="175">
        <v>1.0037967980320059</v>
      </c>
      <c r="Q588" s="175">
        <f>_xll.xlShmInterpDisc($H$4,L588)</f>
        <v>1.0037967980339753</v>
      </c>
      <c r="R588" s="188">
        <f t="shared" si="27"/>
        <v>-6.1173288656846125E-9</v>
      </c>
      <c r="S588" s="170">
        <f t="shared" si="28"/>
        <v>-6.1173288656846125E-9</v>
      </c>
      <c r="T588" s="174">
        <f t="shared" si="29"/>
        <v>-1.9693136010801027E-8</v>
      </c>
    </row>
    <row r="589" spans="11:20" x14ac:dyDescent="0.2">
      <c r="K589" s="185" t="s">
        <v>134</v>
      </c>
      <c r="L589" s="163">
        <f>_xll.qlCalendarAdvance("TARGET",L588,K589,"mf")</f>
        <v>43651</v>
      </c>
      <c r="M589" s="175">
        <v>1.0037952509498997</v>
      </c>
      <c r="N589" s="175">
        <f>_xll.xlShmInterpDisc($E$4,L589)</f>
        <v>1.0037952509507535</v>
      </c>
      <c r="O589" s="175">
        <f>_xll.xlShmInterpDisc($B$4,L589)</f>
        <v>1.0037952509507535</v>
      </c>
      <c r="P589" s="175">
        <v>1.0037952509501524</v>
      </c>
      <c r="Q589" s="175">
        <f>_xll.xlShmInterpDisc($H$4,L589)</f>
        <v>1.0037952509523627</v>
      </c>
      <c r="R589" s="188">
        <f t="shared" si="27"/>
        <v>-8.5376150593674538E-9</v>
      </c>
      <c r="S589" s="170">
        <f t="shared" si="28"/>
        <v>-8.5376150593674538E-9</v>
      </c>
      <c r="T589" s="174">
        <f t="shared" si="29"/>
        <v>-2.2102319974237616E-8</v>
      </c>
    </row>
    <row r="590" spans="11:20" x14ac:dyDescent="0.2">
      <c r="K590" s="185" t="s">
        <v>134</v>
      </c>
      <c r="L590" s="163">
        <f>_xll.qlCalendarAdvance("TARGET",L589,K590,"mf")</f>
        <v>43654</v>
      </c>
      <c r="M590" s="175">
        <v>1.0037905074440274</v>
      </c>
      <c r="N590" s="175">
        <f>_xll.xlShmInterpDisc($E$4,L590)</f>
        <v>1.0037905074456845</v>
      </c>
      <c r="O590" s="175">
        <f>_xll.xlShmInterpDisc($B$4,L590)</f>
        <v>1.0037905074456845</v>
      </c>
      <c r="P590" s="175">
        <v>1.0037905074443148</v>
      </c>
      <c r="Q590" s="175">
        <f>_xll.xlShmInterpDisc($H$4,L590)</f>
        <v>1.0037905074473223</v>
      </c>
      <c r="R590" s="188">
        <f t="shared" si="27"/>
        <v>-1.6571188865555087E-8</v>
      </c>
      <c r="S590" s="170">
        <f t="shared" si="28"/>
        <v>-1.6571188865555087E-8</v>
      </c>
      <c r="T590" s="174">
        <f t="shared" si="29"/>
        <v>-3.0075941737095491E-8</v>
      </c>
    </row>
    <row r="591" spans="11:20" x14ac:dyDescent="0.2">
      <c r="K591" s="185" t="s">
        <v>134</v>
      </c>
      <c r="L591" s="163">
        <f>_xll.qlCalendarAdvance("TARGET",L590,K591,"mf")</f>
        <v>43655</v>
      </c>
      <c r="M591" s="175">
        <v>1.0037888922016205</v>
      </c>
      <c r="N591" s="175">
        <f>_xll.xlShmInterpDisc($E$4,L591)</f>
        <v>1.0037888922035647</v>
      </c>
      <c r="O591" s="175">
        <f>_xll.xlShmInterpDisc($B$4,L591)</f>
        <v>1.0037888922035647</v>
      </c>
      <c r="P591" s="175">
        <v>1.0037888922019196</v>
      </c>
      <c r="Q591" s="175">
        <f>_xll.xlShmInterpDisc($H$4,L591)</f>
        <v>1.0037888922052116</v>
      </c>
      <c r="R591" s="188">
        <f t="shared" si="27"/>
        <v>-1.9442225607235741E-8</v>
      </c>
      <c r="S591" s="170">
        <f t="shared" si="28"/>
        <v>-1.9442225607235741E-8</v>
      </c>
      <c r="T591" s="174">
        <f t="shared" si="29"/>
        <v>-3.2920333126185142E-8</v>
      </c>
    </row>
    <row r="592" spans="11:20" x14ac:dyDescent="0.2">
      <c r="K592" s="185" t="s">
        <v>134</v>
      </c>
      <c r="L592" s="163">
        <f>_xll.qlCalendarAdvance("TARGET",L591,K592,"mf")</f>
        <v>43656</v>
      </c>
      <c r="M592" s="175">
        <v>1.0037872599289632</v>
      </c>
      <c r="N592" s="175">
        <f>_xll.xlShmInterpDisc($E$4,L592)</f>
        <v>1.0037872599312012</v>
      </c>
      <c r="O592" s="175">
        <f>_xll.xlShmInterpDisc($B$4,L592)</f>
        <v>1.0037872599312012</v>
      </c>
      <c r="P592" s="175">
        <v>1.0037872599292743</v>
      </c>
      <c r="Q592" s="175">
        <f>_xll.xlShmInterpDisc($H$4,L592)</f>
        <v>1.0037872599328568</v>
      </c>
      <c r="R592" s="188">
        <f t="shared" si="27"/>
        <v>-2.2379875730393906E-8</v>
      </c>
      <c r="S592" s="170">
        <f t="shared" si="28"/>
        <v>-2.2379875730393906E-8</v>
      </c>
      <c r="T592" s="174">
        <f t="shared" si="29"/>
        <v>-3.5824676558604551E-8</v>
      </c>
    </row>
    <row r="593" spans="11:20" x14ac:dyDescent="0.2">
      <c r="K593" s="185" t="s">
        <v>134</v>
      </c>
      <c r="L593" s="163">
        <f>_xll.qlCalendarAdvance("TARGET",L592,K593,"mf")</f>
        <v>43657</v>
      </c>
      <c r="M593" s="175">
        <v>1.0037856106301315</v>
      </c>
      <c r="N593" s="175">
        <f>_xll.xlShmInterpDisc($E$4,L593)</f>
        <v>1.0037856106326679</v>
      </c>
      <c r="O593" s="175">
        <f>_xll.xlShmInterpDisc($B$4,L593)</f>
        <v>1.0037856106326679</v>
      </c>
      <c r="P593" s="175">
        <v>1.0037856106304546</v>
      </c>
      <c r="Q593" s="175">
        <f>_xll.xlShmInterpDisc($H$4,L593)</f>
        <v>1.0037856106343321</v>
      </c>
      <c r="R593" s="188">
        <f t="shared" si="27"/>
        <v>-2.5364155220586326E-8</v>
      </c>
      <c r="S593" s="170">
        <f t="shared" si="28"/>
        <v>-2.5364155220586326E-8</v>
      </c>
      <c r="T593" s="174">
        <f t="shared" si="29"/>
        <v>-3.8775649358058217E-8</v>
      </c>
    </row>
    <row r="594" spans="11:20" x14ac:dyDescent="0.2">
      <c r="K594" s="185" t="s">
        <v>134</v>
      </c>
      <c r="L594" s="163">
        <f>_xll.qlCalendarAdvance("TARGET",L593,K594,"mf")</f>
        <v>43658</v>
      </c>
      <c r="M594" s="175">
        <v>1.003783944309262</v>
      </c>
      <c r="N594" s="175">
        <f>_xll.xlShmInterpDisc($E$4,L594)</f>
        <v>1.0037839443121004</v>
      </c>
      <c r="O594" s="175">
        <f>_xll.xlShmInterpDisc($B$4,L594)</f>
        <v>1.0037839443121004</v>
      </c>
      <c r="P594" s="175">
        <v>1.0037839443095973</v>
      </c>
      <c r="Q594" s="175">
        <f>_xll.xlShmInterpDisc($H$4,L594)</f>
        <v>1.0037839443137728</v>
      </c>
      <c r="R594" s="188">
        <f t="shared" si="27"/>
        <v>-2.8383961847566752E-8</v>
      </c>
      <c r="S594" s="170">
        <f t="shared" si="28"/>
        <v>-2.8383961847566752E-8</v>
      </c>
      <c r="T594" s="174">
        <f t="shared" si="29"/>
        <v>-4.1755487956152137E-8</v>
      </c>
    </row>
    <row r="595" spans="11:20" x14ac:dyDescent="0.2">
      <c r="K595" s="185" t="s">
        <v>134</v>
      </c>
      <c r="L595" s="163">
        <f>_xll.qlCalendarAdvance("TARGET",L594,K595,"mf")</f>
        <v>43661</v>
      </c>
      <c r="M595" s="175">
        <v>1.0037788432567123</v>
      </c>
      <c r="N595" s="175">
        <f>_xll.xlShmInterpDisc($E$4,L595)</f>
        <v>1.0037788432604589</v>
      </c>
      <c r="O595" s="175">
        <f>_xll.xlShmInterpDisc($B$4,L595)</f>
        <v>1.0037788432604589</v>
      </c>
      <c r="P595" s="175">
        <v>1.0037788432570853</v>
      </c>
      <c r="Q595" s="175">
        <f>_xll.xlShmInterpDisc($H$4,L595)</f>
        <v>1.0037788432621553</v>
      </c>
      <c r="R595" s="188">
        <f t="shared" si="27"/>
        <v>-3.7465586189000533E-8</v>
      </c>
      <c r="S595" s="170">
        <f t="shared" si="28"/>
        <v>-3.7465586189000533E-8</v>
      </c>
      <c r="T595" s="174">
        <f t="shared" si="29"/>
        <v>-5.0699444642532399E-8</v>
      </c>
    </row>
    <row r="596" spans="11:20" x14ac:dyDescent="0.2">
      <c r="K596" s="185" t="s">
        <v>134</v>
      </c>
      <c r="L596" s="163">
        <f>_xll.qlCalendarAdvance("TARGET",L595,K596,"mf")</f>
        <v>43662</v>
      </c>
      <c r="M596" s="175">
        <v>1.0037771088902814</v>
      </c>
      <c r="N596" s="175">
        <f>_xll.xlShmInterpDisc($E$4,L596)</f>
        <v>1.0037771088943266</v>
      </c>
      <c r="O596" s="175">
        <f>_xll.xlShmInterpDisc($B$4,L596)</f>
        <v>1.0037771088943266</v>
      </c>
      <c r="P596" s="175">
        <v>1.0037771088906671</v>
      </c>
      <c r="Q596" s="175">
        <f>_xll.xlShmInterpDisc($H$4,L596)</f>
        <v>1.0037771088960308</v>
      </c>
      <c r="R596" s="188">
        <f t="shared" si="27"/>
        <v>-4.0452086125242204E-8</v>
      </c>
      <c r="S596" s="170">
        <f t="shared" si="28"/>
        <v>-4.0452086125242204E-8</v>
      </c>
      <c r="T596" s="174">
        <f t="shared" si="29"/>
        <v>-5.3637094765690563E-8</v>
      </c>
    </row>
    <row r="597" spans="11:20" x14ac:dyDescent="0.2">
      <c r="K597" s="185" t="s">
        <v>134</v>
      </c>
      <c r="L597" s="163">
        <f>_xll.qlCalendarAdvance("TARGET",L596,K597,"mf")</f>
        <v>43663</v>
      </c>
      <c r="M597" s="175">
        <v>1.0037753575234121</v>
      </c>
      <c r="N597" s="175">
        <f>_xll.xlShmInterpDisc($E$4,L597)</f>
        <v>1.0037753575277517</v>
      </c>
      <c r="O597" s="175">
        <f>_xll.xlShmInterpDisc($B$4,L597)</f>
        <v>1.0037753575277517</v>
      </c>
      <c r="P597" s="175">
        <v>1.0037753575238109</v>
      </c>
      <c r="Q597" s="175">
        <f>_xll.xlShmInterpDisc($H$4,L597)</f>
        <v>1.0037753575294632</v>
      </c>
      <c r="R597" s="188">
        <f t="shared" si="27"/>
        <v>-4.3396397586548119E-8</v>
      </c>
      <c r="S597" s="170">
        <f t="shared" si="28"/>
        <v>-4.3396397586548119E-8</v>
      </c>
      <c r="T597" s="174">
        <f t="shared" si="29"/>
        <v>-5.652367462971597E-8</v>
      </c>
    </row>
    <row r="598" spans="11:20" x14ac:dyDescent="0.2">
      <c r="K598" s="185" t="s">
        <v>134</v>
      </c>
      <c r="L598" s="163">
        <f>_xll.qlCalendarAdvance("TARGET",L597,K598,"mf")</f>
        <v>43664</v>
      </c>
      <c r="M598" s="175">
        <v>1.0037735891606072</v>
      </c>
      <c r="N598" s="175">
        <f>_xll.xlShmInterpDisc($E$4,L598)</f>
        <v>1.0037735891652353</v>
      </c>
      <c r="O598" s="175">
        <f>_xll.xlShmInterpDisc($B$4,L598)</f>
        <v>1.0037735891652353</v>
      </c>
      <c r="P598" s="175">
        <v>1.0037735891610189</v>
      </c>
      <c r="Q598" s="175">
        <f>_xll.xlShmInterpDisc($H$4,L598)</f>
        <v>1.0037735891669541</v>
      </c>
      <c r="R598" s="188">
        <f t="shared" si="27"/>
        <v>-4.6280757004524276E-8</v>
      </c>
      <c r="S598" s="170">
        <f t="shared" si="28"/>
        <v>-4.6280757004524276E-8</v>
      </c>
      <c r="T598" s="174">
        <f t="shared" si="29"/>
        <v>-5.9352522896460869E-8</v>
      </c>
    </row>
    <row r="599" spans="11:20" x14ac:dyDescent="0.2">
      <c r="K599" s="185" t="s">
        <v>134</v>
      </c>
      <c r="L599" s="163">
        <f>_xll.qlCalendarAdvance("TARGET",L598,K599,"mf")</f>
        <v>43665</v>
      </c>
      <c r="M599" s="175">
        <v>1.0037718038064298</v>
      </c>
      <c r="N599" s="175">
        <f>_xll.xlShmInterpDisc($E$4,L599)</f>
        <v>1.0037718038113399</v>
      </c>
      <c r="O599" s="175">
        <f>_xll.xlShmInterpDisc($B$4,L599)</f>
        <v>1.0037718038113399</v>
      </c>
      <c r="P599" s="175">
        <v>1.003771803806855</v>
      </c>
      <c r="Q599" s="175">
        <f>_xll.xlShmInterpDisc($H$4,L599)</f>
        <v>1.0037718038130661</v>
      </c>
      <c r="R599" s="188">
        <f t="shared" si="27"/>
        <v>-4.9100723487072173E-8</v>
      </c>
      <c r="S599" s="170">
        <f t="shared" si="28"/>
        <v>-4.9100723487072173E-8</v>
      </c>
      <c r="T599" s="174">
        <f t="shared" si="29"/>
        <v>-6.2110316889629757E-8</v>
      </c>
    </row>
    <row r="600" spans="11:20" x14ac:dyDescent="0.2">
      <c r="K600" s="185" t="s">
        <v>134</v>
      </c>
      <c r="L600" s="163">
        <f>_xll.qlCalendarAdvance("TARGET",L599,K600,"mf")</f>
        <v>43668</v>
      </c>
      <c r="M600" s="175">
        <v>1.0037663458422175</v>
      </c>
      <c r="N600" s="175">
        <f>_xll.xlShmInterpDisc($E$4,L600)</f>
        <v>1.0037663458479198</v>
      </c>
      <c r="O600" s="175">
        <f>_xll.xlShmInterpDisc($B$4,L600)</f>
        <v>1.0037663458479198</v>
      </c>
      <c r="P600" s="175">
        <v>1.0037663458426835</v>
      </c>
      <c r="Q600" s="175">
        <f>_xll.xlShmInterpDisc($H$4,L600)</f>
        <v>1.0037663458496666</v>
      </c>
      <c r="R600" s="188">
        <f t="shared" si="27"/>
        <v>-5.702327499079729E-8</v>
      </c>
      <c r="S600" s="170">
        <f t="shared" si="28"/>
        <v>-5.702327499079729E-8</v>
      </c>
      <c r="T600" s="174">
        <f t="shared" si="29"/>
        <v>-6.9830807802873096E-8</v>
      </c>
    </row>
    <row r="601" spans="11:20" x14ac:dyDescent="0.2">
      <c r="K601" s="185" t="s">
        <v>134</v>
      </c>
      <c r="L601" s="163">
        <f>_xll.qlCalendarAdvance("TARGET",L600,K601,"mf")</f>
        <v>43669</v>
      </c>
      <c r="M601" s="175">
        <v>1.003764492569408</v>
      </c>
      <c r="N601" s="175">
        <f>_xll.xlShmInterpDisc($E$4,L601)</f>
        <v>1.0037644925753533</v>
      </c>
      <c r="O601" s="175">
        <f>_xll.xlShmInterpDisc($B$4,L601)</f>
        <v>1.0037644925753533</v>
      </c>
      <c r="P601" s="175">
        <v>1.0037644925698883</v>
      </c>
      <c r="Q601" s="175">
        <f>_xll.xlShmInterpDisc($H$4,L601)</f>
        <v>1.003764492577107</v>
      </c>
      <c r="R601" s="188">
        <f t="shared" si="27"/>
        <v>-5.9452442968677133E-8</v>
      </c>
      <c r="S601" s="170">
        <f t="shared" si="28"/>
        <v>-5.9452442968677133E-8</v>
      </c>
      <c r="T601" s="174">
        <f t="shared" si="29"/>
        <v>-7.2186701061127678E-8</v>
      </c>
    </row>
    <row r="602" spans="11:20" x14ac:dyDescent="0.2">
      <c r="K602" s="185" t="s">
        <v>134</v>
      </c>
      <c r="L602" s="163">
        <f>_xll.qlCalendarAdvance("TARGET",L601,K602,"mf")</f>
        <v>43670</v>
      </c>
      <c r="M602" s="175">
        <v>1.0037626223289593</v>
      </c>
      <c r="N602" s="175">
        <f>_xll.xlShmInterpDisc($E$4,L602)</f>
        <v>1.0037626223351352</v>
      </c>
      <c r="O602" s="175">
        <f>_xll.xlShmInterpDisc($B$4,L602)</f>
        <v>1.0037626223351352</v>
      </c>
      <c r="P602" s="175">
        <v>1.0037626223294536</v>
      </c>
      <c r="Q602" s="175">
        <f>_xll.xlShmInterpDisc($H$4,L602)</f>
        <v>1.0037626223368954</v>
      </c>
      <c r="R602" s="188">
        <f t="shared" si="27"/>
        <v>-6.1759486413848208E-8</v>
      </c>
      <c r="S602" s="170">
        <f t="shared" si="28"/>
        <v>-6.1759486413848208E-8</v>
      </c>
      <c r="T602" s="174">
        <f t="shared" si="29"/>
        <v>-7.4418249340624243E-8</v>
      </c>
    </row>
    <row r="603" spans="11:20" x14ac:dyDescent="0.2">
      <c r="K603" s="185" t="s">
        <v>134</v>
      </c>
      <c r="L603" s="163">
        <f>_xll.qlCalendarAdvance("TARGET",L602,K603,"mf")</f>
        <v>43671</v>
      </c>
      <c r="M603" s="175">
        <v>1.0037607351258004</v>
      </c>
      <c r="N603" s="175">
        <f>_xll.xlShmInterpDisc($E$4,L603)</f>
        <v>1.003760735132194</v>
      </c>
      <c r="O603" s="175">
        <f>_xll.xlShmInterpDisc($B$4,L603)</f>
        <v>1.003760735132194</v>
      </c>
      <c r="P603" s="175">
        <v>1.0037607351263089</v>
      </c>
      <c r="Q603" s="175">
        <f>_xll.xlShmInterpDisc($H$4,L603)</f>
        <v>1.0037607351339608</v>
      </c>
      <c r="R603" s="188">
        <f t="shared" si="27"/>
        <v>-6.3935523542113515E-8</v>
      </c>
      <c r="S603" s="170">
        <f t="shared" si="28"/>
        <v>-6.3935523542113515E-8</v>
      </c>
      <c r="T603" s="174">
        <f t="shared" si="29"/>
        <v>-7.6518791303215039E-8</v>
      </c>
    </row>
    <row r="604" spans="11:20" x14ac:dyDescent="0.2">
      <c r="K604" s="185" t="s">
        <v>134</v>
      </c>
      <c r="L604" s="163">
        <f>_xll.qlCalendarAdvance("TARGET",L603,K604,"mf")</f>
        <v>43672</v>
      </c>
      <c r="M604" s="175">
        <v>1.0037588309649219</v>
      </c>
      <c r="N604" s="175">
        <f>_xll.xlShmInterpDisc($E$4,L604)</f>
        <v>1.0037588309715193</v>
      </c>
      <c r="O604" s="175">
        <f>_xll.xlShmInterpDisc($B$4,L604)</f>
        <v>1.0037588309715193</v>
      </c>
      <c r="P604" s="175">
        <v>1.0037588309654448</v>
      </c>
      <c r="Q604" s="175">
        <f>_xll.xlShmInterpDisc($H$4,L604)</f>
        <v>1.0037588309732928</v>
      </c>
      <c r="R604" s="188">
        <f t="shared" si="27"/>
        <v>-6.5973893015325302E-8</v>
      </c>
      <c r="S604" s="170">
        <f t="shared" si="28"/>
        <v>-6.5973893015325302E-8</v>
      </c>
      <c r="T604" s="174">
        <f t="shared" si="29"/>
        <v>-7.8479445164703066E-8</v>
      </c>
    </row>
    <row r="605" spans="11:20" x14ac:dyDescent="0.2">
      <c r="K605" s="185" t="s">
        <v>134</v>
      </c>
      <c r="L605" s="163">
        <f>_xll.qlCalendarAdvance("TARGET",L604,K605,"mf")</f>
        <v>43675</v>
      </c>
      <c r="M605" s="175">
        <v>1.0037530167867859</v>
      </c>
      <c r="N605" s="175">
        <f>_xll.xlShmInterpDisc($E$4,L605)</f>
        <v>1.0037530167939046</v>
      </c>
      <c r="O605" s="175">
        <f>_xll.xlShmInterpDisc($B$4,L605)</f>
        <v>1.0037530167939046</v>
      </c>
      <c r="P605" s="175">
        <v>1.0037530167873532</v>
      </c>
      <c r="Q605" s="175">
        <f>_xll.xlShmInterpDisc($H$4,L605)</f>
        <v>1.0037530167956972</v>
      </c>
      <c r="R605" s="188">
        <f t="shared" si="27"/>
        <v>-7.1187500338965037E-8</v>
      </c>
      <c r="S605" s="170">
        <f t="shared" si="28"/>
        <v>-7.1187500338965037E-8</v>
      </c>
      <c r="T605" s="174">
        <f t="shared" si="29"/>
        <v>-8.3439921638728265E-8</v>
      </c>
    </row>
    <row r="606" spans="11:20" x14ac:dyDescent="0.2">
      <c r="K606" s="185" t="s">
        <v>134</v>
      </c>
      <c r="L606" s="163">
        <f>_xll.qlCalendarAdvance("TARGET",L605,K606,"mf")</f>
        <v>43676</v>
      </c>
      <c r="M606" s="175">
        <v>1.0037510448461509</v>
      </c>
      <c r="N606" s="175">
        <f>_xll.xlShmInterpDisc($E$4,L606)</f>
        <v>1.003751044853411</v>
      </c>
      <c r="O606" s="175">
        <f>_xll.xlShmInterpDisc($B$4,L606)</f>
        <v>1.003751044853411</v>
      </c>
      <c r="P606" s="175">
        <v>1.0037510448467335</v>
      </c>
      <c r="Q606" s="175">
        <f>_xll.xlShmInterpDisc($H$4,L606)</f>
        <v>1.0037510448552103</v>
      </c>
      <c r="R606" s="188">
        <f t="shared" si="27"/>
        <v>-7.2601924472337487E-8</v>
      </c>
      <c r="S606" s="170">
        <f t="shared" si="28"/>
        <v>-7.2601924472337487E-8</v>
      </c>
      <c r="T606" s="174">
        <f t="shared" si="29"/>
        <v>-8.4767748376179952E-8</v>
      </c>
    </row>
    <row r="607" spans="11:20" x14ac:dyDescent="0.2">
      <c r="K607" s="185" t="s">
        <v>134</v>
      </c>
      <c r="L607" s="163">
        <f>_xll.qlCalendarAdvance("TARGET",L606,K607,"mf")</f>
        <v>43677</v>
      </c>
      <c r="M607" s="175">
        <v>1.0037490559736619</v>
      </c>
      <c r="N607" s="175">
        <f>_xll.xlShmInterpDisc($E$4,L607)</f>
        <v>1.0037490559810469</v>
      </c>
      <c r="O607" s="175">
        <f>_xll.xlShmInterpDisc($B$4,L607)</f>
        <v>1.0037490559810469</v>
      </c>
      <c r="P607" s="175">
        <v>1.0037490559742599</v>
      </c>
      <c r="Q607" s="175">
        <f>_xll.xlShmInterpDisc($H$4,L607)</f>
        <v>1.0037490559828526</v>
      </c>
      <c r="R607" s="188">
        <f t="shared" si="27"/>
        <v>-7.3849815152016163E-8</v>
      </c>
      <c r="S607" s="170">
        <f t="shared" si="28"/>
        <v>-7.3849815152016163E-8</v>
      </c>
      <c r="T607" s="174">
        <f t="shared" si="29"/>
        <v>-8.5926821213888616E-8</v>
      </c>
    </row>
    <row r="608" spans="11:20" x14ac:dyDescent="0.2">
      <c r="K608" s="185" t="s">
        <v>134</v>
      </c>
      <c r="L608" s="163">
        <f>_xll.qlCalendarAdvance("TARGET",L607,K608,"mf")</f>
        <v>43678</v>
      </c>
      <c r="M608" s="175">
        <v>1.0037470501746752</v>
      </c>
      <c r="N608" s="175">
        <f>_xll.xlShmInterpDisc($E$4,L608)</f>
        <v>1.0037470501821675</v>
      </c>
      <c r="O608" s="175">
        <f>_xll.xlShmInterpDisc($B$4,L608)</f>
        <v>1.0037470501821675</v>
      </c>
      <c r="P608" s="175">
        <v>1.0037470501752888</v>
      </c>
      <c r="Q608" s="175">
        <f>_xll.xlShmInterpDisc($H$4,L608)</f>
        <v>1.0037470501839796</v>
      </c>
      <c r="R608" s="188">
        <f t="shared" si="27"/>
        <v>-7.4922290593804064E-8</v>
      </c>
      <c r="S608" s="170">
        <f t="shared" si="28"/>
        <v>-7.4922290593804064E-8</v>
      </c>
      <c r="T608" s="174">
        <f t="shared" si="29"/>
        <v>-8.6908258367657254E-8</v>
      </c>
    </row>
    <row r="609" spans="11:20" x14ac:dyDescent="0.2">
      <c r="K609" s="185" t="s">
        <v>134</v>
      </c>
      <c r="L609" s="163">
        <f>_xll.qlCalendarAdvance("TARGET",L608,K609,"mf")</f>
        <v>43679</v>
      </c>
      <c r="M609" s="175">
        <v>1.0037450274546078</v>
      </c>
      <c r="N609" s="175">
        <f>_xll.xlShmInterpDisc($E$4,L609)</f>
        <v>1.0037450274621895</v>
      </c>
      <c r="O609" s="175">
        <f>_xll.xlShmInterpDisc($B$4,L609)</f>
        <v>1.0037450274621895</v>
      </c>
      <c r="P609" s="175">
        <v>1.0037450274552369</v>
      </c>
      <c r="Q609" s="175">
        <f>_xll.xlShmInterpDisc($H$4,L609)</f>
        <v>1.0037450274640081</v>
      </c>
      <c r="R609" s="188">
        <f t="shared" si="27"/>
        <v>-7.581713035165194E-8</v>
      </c>
      <c r="S609" s="170">
        <f t="shared" si="28"/>
        <v>-7.581713035165194E-8</v>
      </c>
      <c r="T609" s="174">
        <f t="shared" si="29"/>
        <v>-8.7712059837485867E-8</v>
      </c>
    </row>
    <row r="610" spans="11:20" x14ac:dyDescent="0.2">
      <c r="K610" s="185" t="s">
        <v>134</v>
      </c>
      <c r="L610" s="163">
        <f>_xll.qlCalendarAdvance("TARGET",L609,K610,"mf")</f>
        <v>43682</v>
      </c>
      <c r="M610" s="175">
        <v>1.003738857823002</v>
      </c>
      <c r="N610" s="175">
        <f>_xll.xlShmInterpDisc($E$4,L610)</f>
        <v>1.0037388578307442</v>
      </c>
      <c r="O610" s="175">
        <f>_xll.xlShmInterpDisc($B$4,L610)</f>
        <v>1.0037388578307442</v>
      </c>
      <c r="P610" s="175">
        <v>1.0037388578236792</v>
      </c>
      <c r="Q610" s="175">
        <f>_xll.xlShmInterpDisc($H$4,L610)</f>
        <v>1.0037388578325823</v>
      </c>
      <c r="R610" s="188">
        <f t="shared" si="27"/>
        <v>-7.7422512845259917E-8</v>
      </c>
      <c r="S610" s="170">
        <f t="shared" si="28"/>
        <v>-7.7422512845259917E-8</v>
      </c>
      <c r="T610" s="174">
        <f t="shared" si="29"/>
        <v>-8.9031004790740553E-8</v>
      </c>
    </row>
    <row r="611" spans="11:20" x14ac:dyDescent="0.2">
      <c r="K611" s="185" t="s">
        <v>134</v>
      </c>
      <c r="L611" s="163">
        <f>_xll.qlCalendarAdvance("TARGET",L610,K611,"mf")</f>
        <v>43683</v>
      </c>
      <c r="M611" s="175">
        <v>1.0037367674739985</v>
      </c>
      <c r="N611" s="175">
        <f>_xll.xlShmInterpDisc($E$4,L611)</f>
        <v>1.0037367674817572</v>
      </c>
      <c r="O611" s="175">
        <f>_xll.xlShmInterpDisc($B$4,L611)</f>
        <v>1.0037367674817572</v>
      </c>
      <c r="P611" s="175">
        <v>1.0037367674746922</v>
      </c>
      <c r="Q611" s="175">
        <f>_xll.xlShmInterpDisc($H$4,L611)</f>
        <v>1.003736767483602</v>
      </c>
      <c r="R611" s="188">
        <f t="shared" si="27"/>
        <v>-7.758682585290444E-8</v>
      </c>
      <c r="S611" s="170">
        <f t="shared" si="28"/>
        <v>-7.758682585290444E-8</v>
      </c>
      <c r="T611" s="174">
        <f t="shared" si="29"/>
        <v>-8.9097618172218063E-8</v>
      </c>
    </row>
    <row r="612" spans="11:20" x14ac:dyDescent="0.2">
      <c r="K612" s="185" t="s">
        <v>134</v>
      </c>
      <c r="L612" s="163">
        <f>_xll.qlCalendarAdvance("TARGET",L611,K612,"mf")</f>
        <v>43684</v>
      </c>
      <c r="M612" s="175">
        <v>1.0037346602319126</v>
      </c>
      <c r="N612" s="175">
        <f>_xll.xlShmInterpDisc($E$4,L612)</f>
        <v>1.0037346602396695</v>
      </c>
      <c r="O612" s="175">
        <f>_xll.xlShmInterpDisc($B$4,L612)</f>
        <v>1.0037346602396695</v>
      </c>
      <c r="P612" s="175">
        <v>1.0037346602326227</v>
      </c>
      <c r="Q612" s="175">
        <f>_xll.xlShmInterpDisc($H$4,L612)</f>
        <v>1.0037346602415207</v>
      </c>
      <c r="R612" s="188">
        <f t="shared" si="27"/>
        <v>-7.7569062284510437E-8</v>
      </c>
      <c r="S612" s="170">
        <f t="shared" si="28"/>
        <v>-7.7569062284510437E-8</v>
      </c>
      <c r="T612" s="174">
        <f t="shared" si="29"/>
        <v>-8.8979934531607796E-8</v>
      </c>
    </row>
    <row r="613" spans="11:20" x14ac:dyDescent="0.2">
      <c r="K613" s="185" t="s">
        <v>134</v>
      </c>
      <c r="L613" s="163">
        <f>_xll.qlCalendarAdvance("TARGET",L612,K613,"mf")</f>
        <v>43685</v>
      </c>
      <c r="M613" s="175">
        <v>1.0037325361025269</v>
      </c>
      <c r="N613" s="175">
        <f>_xll.xlShmInterpDisc($E$4,L613)</f>
        <v>1.0037325361102634</v>
      </c>
      <c r="O613" s="175">
        <f>_xll.xlShmInterpDisc($B$4,L613)</f>
        <v>1.0037325361102634</v>
      </c>
      <c r="P613" s="175">
        <v>1.0037325361032539</v>
      </c>
      <c r="Q613" s="175">
        <f>_xll.xlShmInterpDisc($H$4,L613)</f>
        <v>1.0037325361121214</v>
      </c>
      <c r="R613" s="188">
        <f t="shared" si="27"/>
        <v>-7.7364781247979408E-8</v>
      </c>
      <c r="S613" s="170">
        <f t="shared" si="28"/>
        <v>-7.7364781247979408E-8</v>
      </c>
      <c r="T613" s="174">
        <f t="shared" si="29"/>
        <v>-8.8675733422860503E-8</v>
      </c>
    </row>
    <row r="614" spans="11:20" x14ac:dyDescent="0.2">
      <c r="K614" s="185" t="s">
        <v>134</v>
      </c>
      <c r="L614" s="163">
        <f>_xll.qlCalendarAdvance("TARGET",L613,K614,"mf")</f>
        <v>43686</v>
      </c>
      <c r="M614" s="175">
        <v>1.0037303950916847</v>
      </c>
      <c r="N614" s="175">
        <f>_xll.xlShmInterpDisc($E$4,L614)</f>
        <v>1.0037303950993823</v>
      </c>
      <c r="O614" s="175">
        <f>_xll.xlShmInterpDisc($B$4,L614)</f>
        <v>1.0037303950993823</v>
      </c>
      <c r="P614" s="175">
        <v>1.0037303950924288</v>
      </c>
      <c r="Q614" s="175">
        <f>_xll.xlShmInterpDisc($H$4,L614)</f>
        <v>1.0037303951012475</v>
      </c>
      <c r="R614" s="188">
        <f t="shared" si="27"/>
        <v>-7.6976203189360604E-8</v>
      </c>
      <c r="S614" s="170">
        <f t="shared" si="28"/>
        <v>-7.6976203189360604E-8</v>
      </c>
      <c r="T614" s="174">
        <f t="shared" si="29"/>
        <v>-8.8187235292025434E-8</v>
      </c>
    </row>
    <row r="615" spans="11:20" x14ac:dyDescent="0.2">
      <c r="K615" s="185" t="s">
        <v>134</v>
      </c>
      <c r="L615" s="163">
        <f>_xll.qlCalendarAdvance("TARGET",L614,K615,"mf")</f>
        <v>43689</v>
      </c>
      <c r="M615" s="175">
        <v>1.0037238708297684</v>
      </c>
      <c r="N615" s="175">
        <f>_xll.xlShmInterpDisc($E$4,L615)</f>
        <v>1.0037238708372411</v>
      </c>
      <c r="O615" s="175">
        <f>_xll.xlShmInterpDisc($B$4,L615)</f>
        <v>1.0037238708372411</v>
      </c>
      <c r="P615" s="175">
        <v>1.0037238708305645</v>
      </c>
      <c r="Q615" s="175">
        <f>_xll.xlShmInterpDisc($H$4,L615)</f>
        <v>1.0037238708391276</v>
      </c>
      <c r="R615" s="188">
        <f t="shared" si="27"/>
        <v>-7.4726891341470036E-8</v>
      </c>
      <c r="S615" s="170">
        <f t="shared" si="28"/>
        <v>-7.4726891341470036E-8</v>
      </c>
      <c r="T615" s="174">
        <f t="shared" si="29"/>
        <v>-8.5631501889338324E-8</v>
      </c>
    </row>
    <row r="616" spans="11:20" x14ac:dyDescent="0.2">
      <c r="K616" s="185" t="s">
        <v>134</v>
      </c>
      <c r="L616" s="163">
        <f>_xll.qlCalendarAdvance("TARGET",L615,K616,"mf")</f>
        <v>43690</v>
      </c>
      <c r="M616" s="175">
        <v>1.0037216623527536</v>
      </c>
      <c r="N616" s="175">
        <f>_xll.xlShmInterpDisc($E$4,L616)</f>
        <v>1.0037216623601162</v>
      </c>
      <c r="O616" s="175">
        <f>_xll.xlShmInterpDisc($B$4,L616)</f>
        <v>1.0037216623601162</v>
      </c>
      <c r="P616" s="175">
        <v>1.0037216623535674</v>
      </c>
      <c r="Q616" s="175">
        <f>_xll.xlShmInterpDisc($H$4,L616)</f>
        <v>1.0037216623620102</v>
      </c>
      <c r="R616" s="188">
        <f t="shared" si="27"/>
        <v>-7.3625550101041881E-8</v>
      </c>
      <c r="S616" s="170">
        <f t="shared" si="28"/>
        <v>-7.3625550101041881E-8</v>
      </c>
      <c r="T616" s="174">
        <f t="shared" si="29"/>
        <v>-8.4428020130644654E-8</v>
      </c>
    </row>
    <row r="617" spans="11:20" x14ac:dyDescent="0.2">
      <c r="K617" s="185" t="s">
        <v>134</v>
      </c>
      <c r="L617" s="163">
        <f>_xll.qlCalendarAdvance("TARGET",L616,K617,"mf")</f>
        <v>43691</v>
      </c>
      <c r="M617" s="175">
        <v>1.0037194370244136</v>
      </c>
      <c r="N617" s="175">
        <f>_xll.xlShmInterpDisc($E$4,L617)</f>
        <v>1.0037194370316489</v>
      </c>
      <c r="O617" s="175">
        <f>_xll.xlShmInterpDisc($B$4,L617)</f>
        <v>1.0037194370316489</v>
      </c>
      <c r="P617" s="175">
        <v>1.0037194370252451</v>
      </c>
      <c r="Q617" s="175">
        <f>_xll.xlShmInterpDisc($H$4,L617)</f>
        <v>1.0037194370335505</v>
      </c>
      <c r="R617" s="188">
        <f t="shared" si="27"/>
        <v>-7.2353234514821452E-8</v>
      </c>
      <c r="S617" s="170">
        <f t="shared" si="28"/>
        <v>-7.2353234514821452E-8</v>
      </c>
      <c r="T617" s="174">
        <f t="shared" si="29"/>
        <v>-8.305356402615871E-8</v>
      </c>
    </row>
    <row r="618" spans="11:20" x14ac:dyDescent="0.2">
      <c r="K618" s="185" t="s">
        <v>134</v>
      </c>
      <c r="L618" s="163">
        <f>_xll.qlCalendarAdvance("TARGET",L617,K618,"mf")</f>
        <v>43692</v>
      </c>
      <c r="M618" s="175">
        <v>1.0037171948509573</v>
      </c>
      <c r="N618" s="175">
        <f>_xll.xlShmInterpDisc($E$4,L618)</f>
        <v>1.0037171948580488</v>
      </c>
      <c r="O618" s="175">
        <f>_xll.xlShmInterpDisc($B$4,L618)</f>
        <v>1.0037171948580488</v>
      </c>
      <c r="P618" s="175">
        <v>1.0037171948518069</v>
      </c>
      <c r="Q618" s="175">
        <f>_xll.xlShmInterpDisc($H$4,L618)</f>
        <v>1.0037171948599581</v>
      </c>
      <c r="R618" s="188">
        <f t="shared" si="27"/>
        <v>-7.0914385474907249E-8</v>
      </c>
      <c r="S618" s="170">
        <f t="shared" si="28"/>
        <v>-7.0914385474907249E-8</v>
      </c>
      <c r="T618" s="174">
        <f t="shared" si="29"/>
        <v>-8.1512574467978993E-8</v>
      </c>
    </row>
    <row r="619" spans="11:20" x14ac:dyDescent="0.2">
      <c r="K619" s="185" t="s">
        <v>134</v>
      </c>
      <c r="L619" s="163">
        <f>_xll.qlCalendarAdvance("TARGET",L618,K619,"mf")</f>
        <v>43693</v>
      </c>
      <c r="M619" s="175">
        <v>1.0037149358386546</v>
      </c>
      <c r="N619" s="175">
        <f>_xll.xlShmInterpDisc($E$4,L619)</f>
        <v>1.0037149358455861</v>
      </c>
      <c r="O619" s="175">
        <f>_xll.xlShmInterpDisc($B$4,L619)</f>
        <v>1.0037149358455861</v>
      </c>
      <c r="P619" s="175">
        <v>1.0037149358395225</v>
      </c>
      <c r="Q619" s="175">
        <f>_xll.xlShmInterpDisc($H$4,L619)</f>
        <v>1.0037149358475035</v>
      </c>
      <c r="R619" s="188">
        <f t="shared" si="27"/>
        <v>-6.9315664319447023E-8</v>
      </c>
      <c r="S619" s="170">
        <f t="shared" si="28"/>
        <v>-6.9315664319447023E-8</v>
      </c>
      <c r="T619" s="174">
        <f t="shared" si="29"/>
        <v>-7.9809492348204003E-8</v>
      </c>
    </row>
    <row r="620" spans="11:20" x14ac:dyDescent="0.2">
      <c r="K620" s="185" t="s">
        <v>134</v>
      </c>
      <c r="L620" s="163">
        <f>_xll.qlCalendarAdvance("TARGET",L619,K620,"mf")</f>
        <v>43696</v>
      </c>
      <c r="M620" s="175">
        <v>1.0037080578322797</v>
      </c>
      <c r="N620" s="175">
        <f>_xll.xlShmInterpDisc($E$4,L620)</f>
        <v>1.0037080578386419</v>
      </c>
      <c r="O620" s="175">
        <f>_xll.xlShmInterpDisc($B$4,L620)</f>
        <v>1.0037080578386419</v>
      </c>
      <c r="P620" s="175">
        <v>1.0037080578332036</v>
      </c>
      <c r="Q620" s="175">
        <f>_xll.xlShmInterpDisc($H$4,L620)</f>
        <v>1.0037080578405846</v>
      </c>
      <c r="R620" s="188">
        <f t="shared" si="27"/>
        <v>-6.3622440649169221E-8</v>
      </c>
      <c r="S620" s="170">
        <f t="shared" si="28"/>
        <v>-6.3622440649169221E-8</v>
      </c>
      <c r="T620" s="174">
        <f t="shared" si="29"/>
        <v>-7.3809847123129657E-8</v>
      </c>
    </row>
    <row r="621" spans="11:20" x14ac:dyDescent="0.2">
      <c r="K621" s="185" t="s">
        <v>134</v>
      </c>
      <c r="L621" s="163">
        <f>_xll.qlCalendarAdvance("TARGET",L620,K621,"mf")</f>
        <v>43697</v>
      </c>
      <c r="M621" s="175">
        <v>1.0037057315285078</v>
      </c>
      <c r="N621" s="175">
        <f>_xll.xlShmInterpDisc($E$4,L621)</f>
        <v>1.0037057315346531</v>
      </c>
      <c r="O621" s="175">
        <f>_xll.xlShmInterpDisc($B$4,L621)</f>
        <v>1.0037057315346531</v>
      </c>
      <c r="P621" s="175">
        <v>1.0037057315294511</v>
      </c>
      <c r="Q621" s="175">
        <f>_xll.xlShmInterpDisc($H$4,L621)</f>
        <v>1.0037057315366047</v>
      </c>
      <c r="R621" s="188">
        <f t="shared" si="27"/>
        <v>-6.1453064859051665E-8</v>
      </c>
      <c r="S621" s="170">
        <f t="shared" si="28"/>
        <v>-6.1453064859051665E-8</v>
      </c>
      <c r="T621" s="174">
        <f t="shared" si="29"/>
        <v>-7.1536110368697337E-8</v>
      </c>
    </row>
    <row r="622" spans="11:20" x14ac:dyDescent="0.2">
      <c r="K622" s="185" t="s">
        <v>134</v>
      </c>
      <c r="L622" s="163">
        <f>_xll.qlCalendarAdvance("TARGET",L621,K622,"mf")</f>
        <v>43698</v>
      </c>
      <c r="M622" s="175">
        <v>1.0037033884181525</v>
      </c>
      <c r="N622" s="175">
        <f>_xll.xlShmInterpDisc($E$4,L622)</f>
        <v>1.0037033884240685</v>
      </c>
      <c r="O622" s="175">
        <f>_xll.xlShmInterpDisc($B$4,L622)</f>
        <v>1.0037033884240685</v>
      </c>
      <c r="P622" s="175">
        <v>1.0037033884191151</v>
      </c>
      <c r="Q622" s="175">
        <f>_xll.xlShmInterpDisc($H$4,L622)</f>
        <v>1.0037033884260291</v>
      </c>
      <c r="R622" s="188">
        <f t="shared" si="27"/>
        <v>-5.9159344090176091E-8</v>
      </c>
      <c r="S622" s="170">
        <f t="shared" si="28"/>
        <v>-5.9159344090176091E-8</v>
      </c>
      <c r="T622" s="174">
        <f t="shared" si="29"/>
        <v>-6.9140249081556249E-8</v>
      </c>
    </row>
    <row r="623" spans="11:20" x14ac:dyDescent="0.2">
      <c r="K623" s="185" t="s">
        <v>134</v>
      </c>
      <c r="L623" s="163">
        <f>_xll.qlCalendarAdvance("TARGET",L622,K623,"mf")</f>
        <v>43699</v>
      </c>
      <c r="M623" s="175">
        <v>1.0037010285078494</v>
      </c>
      <c r="N623" s="175">
        <f>_xll.xlShmInterpDisc($E$4,L623)</f>
        <v>1.0037010285135244</v>
      </c>
      <c r="O623" s="175">
        <f>_xll.xlShmInterpDisc($B$4,L623)</f>
        <v>1.0037010285135244</v>
      </c>
      <c r="P623" s="175">
        <v>1.0037010285088315</v>
      </c>
      <c r="Q623" s="175">
        <f>_xll.xlShmInterpDisc($H$4,L623)</f>
        <v>1.0037010285154944</v>
      </c>
      <c r="R623" s="188">
        <f t="shared" si="27"/>
        <v>-5.6750160126739502E-8</v>
      </c>
      <c r="S623" s="170">
        <f t="shared" si="28"/>
        <v>-5.6750160126739502E-8</v>
      </c>
      <c r="T623" s="174">
        <f t="shared" si="29"/>
        <v>-6.6628924599854145E-8</v>
      </c>
    </row>
    <row r="624" spans="11:20" x14ac:dyDescent="0.2">
      <c r="K624" s="185" t="s">
        <v>134</v>
      </c>
      <c r="L624" s="163">
        <f>_xll.qlCalendarAdvance("TARGET",L623,K624,"mf")</f>
        <v>43700</v>
      </c>
      <c r="M624" s="175">
        <v>1.0036986518042945</v>
      </c>
      <c r="N624" s="175">
        <f>_xll.xlShmInterpDisc($E$4,L624)</f>
        <v>1.003698651809718</v>
      </c>
      <c r="O624" s="175">
        <f>_xll.xlShmInterpDisc($B$4,L624)</f>
        <v>1.003698651809718</v>
      </c>
      <c r="P624" s="175">
        <v>1.0036986518052962</v>
      </c>
      <c r="Q624" s="175">
        <f>_xll.xlShmInterpDisc($H$4,L624)</f>
        <v>1.0036986518116975</v>
      </c>
      <c r="R624" s="188">
        <f t="shared" si="27"/>
        <v>-5.4234394752938897E-8</v>
      </c>
      <c r="S624" s="170">
        <f t="shared" si="28"/>
        <v>-5.4234394752938897E-8</v>
      </c>
      <c r="T624" s="174">
        <f t="shared" si="29"/>
        <v>-6.4013239153837276E-8</v>
      </c>
    </row>
    <row r="625" spans="11:20" x14ac:dyDescent="0.2">
      <c r="K625" s="185" t="s">
        <v>134</v>
      </c>
      <c r="L625" s="163">
        <f>_xll.qlCalendarAdvance("TARGET",L624,K625,"mf")</f>
        <v>43703</v>
      </c>
      <c r="M625" s="175">
        <v>1.0036914210019943</v>
      </c>
      <c r="N625" s="175">
        <f>_xll.xlShmInterpDisc($E$4,L625)</f>
        <v>1.0036914210066115</v>
      </c>
      <c r="O625" s="175">
        <f>_xll.xlShmInterpDisc($B$4,L625)</f>
        <v>1.0036914210066115</v>
      </c>
      <c r="P625" s="175">
        <v>1.0036914210030565</v>
      </c>
      <c r="Q625" s="175">
        <f>_xll.xlShmInterpDisc($H$4,L625)</f>
        <v>1.0036914210086219</v>
      </c>
      <c r="R625" s="188">
        <f t="shared" si="27"/>
        <v>-4.617195514811101E-8</v>
      </c>
      <c r="S625" s="170">
        <f t="shared" si="28"/>
        <v>-4.617195514811101E-8</v>
      </c>
      <c r="T625" s="174">
        <f t="shared" si="29"/>
        <v>-5.5653259778409847E-8</v>
      </c>
    </row>
    <row r="626" spans="11:20" x14ac:dyDescent="0.2">
      <c r="K626" s="185" t="s">
        <v>134</v>
      </c>
      <c r="L626" s="163">
        <f>_xll.qlCalendarAdvance("TARGET",L625,K626,"mf")</f>
        <v>43704</v>
      </c>
      <c r="M626" s="175">
        <v>1.0036889771936124</v>
      </c>
      <c r="N626" s="175">
        <f>_xll.xlShmInterpDisc($E$4,L626)</f>
        <v>1.0036889771979474</v>
      </c>
      <c r="O626" s="175">
        <f>_xll.xlShmInterpDisc($B$4,L626)</f>
        <v>1.0036889771979474</v>
      </c>
      <c r="P626" s="175">
        <v>1.0036889771946953</v>
      </c>
      <c r="Q626" s="175">
        <f>_xll.xlShmInterpDisc($H$4,L626)</f>
        <v>1.0036889771999684</v>
      </c>
      <c r="R626" s="188">
        <f t="shared" si="27"/>
        <v>-4.3349768219513862E-8</v>
      </c>
      <c r="S626" s="170">
        <f t="shared" si="28"/>
        <v>-4.3349768219513862E-8</v>
      </c>
      <c r="T626" s="174">
        <f t="shared" si="29"/>
        <v>-5.2731152777596435E-8</v>
      </c>
    </row>
    <row r="627" spans="11:20" x14ac:dyDescent="0.2">
      <c r="K627" s="185" t="s">
        <v>134</v>
      </c>
      <c r="L627" s="163">
        <f>_xll.qlCalendarAdvance("TARGET",L626,K627,"mf")</f>
        <v>43705</v>
      </c>
      <c r="M627" s="175">
        <v>1.0036865166263733</v>
      </c>
      <c r="N627" s="175">
        <f>_xll.xlShmInterpDisc($E$4,L627)</f>
        <v>1.0036865166304214</v>
      </c>
      <c r="O627" s="175">
        <f>_xll.xlShmInterpDisc($B$4,L627)</f>
        <v>1.0036865166304214</v>
      </c>
      <c r="P627" s="175">
        <v>1.0036865166274769</v>
      </c>
      <c r="Q627" s="175">
        <f>_xll.xlShmInterpDisc($H$4,L627)</f>
        <v>1.0036865166324538</v>
      </c>
      <c r="R627" s="188">
        <f t="shared" si="27"/>
        <v>-4.0480951923882458E-8</v>
      </c>
      <c r="S627" s="170">
        <f t="shared" si="28"/>
        <v>-4.0480951923882458E-8</v>
      </c>
      <c r="T627" s="174">
        <f t="shared" si="29"/>
        <v>-4.9769077747896517E-8</v>
      </c>
    </row>
    <row r="628" spans="11:20" x14ac:dyDescent="0.2">
      <c r="K628" s="185" t="s">
        <v>134</v>
      </c>
      <c r="L628" s="163">
        <f>_xll.qlCalendarAdvance("TARGET",L627,K628,"mf")</f>
        <v>43706</v>
      </c>
      <c r="M628" s="175">
        <v>1.0036840393073387</v>
      </c>
      <c r="N628" s="175">
        <f>_xll.xlShmInterpDisc($E$4,L628)</f>
        <v>1.0036840393110966</v>
      </c>
      <c r="O628" s="175">
        <f>_xll.xlShmInterpDisc($B$4,L628)</f>
        <v>1.0036840393110966</v>
      </c>
      <c r="P628" s="175">
        <v>1.0036840393084632</v>
      </c>
      <c r="Q628" s="175">
        <f>_xll.xlShmInterpDisc($H$4,L628)</f>
        <v>1.0036840393131405</v>
      </c>
      <c r="R628" s="188">
        <f t="shared" si="27"/>
        <v>-3.7578828937512299E-8</v>
      </c>
      <c r="S628" s="170">
        <f t="shared" si="28"/>
        <v>-3.7578828937512299E-8</v>
      </c>
      <c r="T628" s="174">
        <f t="shared" si="29"/>
        <v>-4.6773696027457845E-8</v>
      </c>
    </row>
    <row r="629" spans="11:20" x14ac:dyDescent="0.2">
      <c r="K629" s="185" t="s">
        <v>134</v>
      </c>
      <c r="L629" s="163">
        <f>_xll.qlCalendarAdvance("TARGET",L628,K629,"mf")</f>
        <v>43707</v>
      </c>
      <c r="M629" s="175">
        <v>1.0036815452436312</v>
      </c>
      <c r="N629" s="175">
        <f>_xll.xlShmInterpDisc($E$4,L629)</f>
        <v>1.0036815452470969</v>
      </c>
      <c r="O629" s="175">
        <f>_xll.xlShmInterpDisc($B$4,L629)</f>
        <v>1.0036815452470969</v>
      </c>
      <c r="P629" s="175">
        <v>1.0036815452447769</v>
      </c>
      <c r="Q629" s="175">
        <f>_xll.xlShmInterpDisc($H$4,L629)</f>
        <v>1.0036815452491528</v>
      </c>
      <c r="R629" s="188">
        <f t="shared" si="27"/>
        <v>-3.4656721936698887E-8</v>
      </c>
      <c r="S629" s="170">
        <f t="shared" si="28"/>
        <v>-3.4656721936698887E-8</v>
      </c>
      <c r="T629" s="174">
        <f t="shared" si="29"/>
        <v>-4.375833029257592E-8</v>
      </c>
    </row>
    <row r="630" spans="11:20" x14ac:dyDescent="0.2">
      <c r="K630" s="185" t="s">
        <v>134</v>
      </c>
      <c r="L630" s="163">
        <f>_xll.qlCalendarAdvance("TARGET",L629,K630,"mf")</f>
        <v>43710</v>
      </c>
      <c r="M630" s="175">
        <v>1.0036739626566082</v>
      </c>
      <c r="N630" s="175">
        <f>_xll.xlShmInterpDisc($E$4,L630)</f>
        <v>1.0036739626592024</v>
      </c>
      <c r="O630" s="175">
        <f>_xll.xlShmInterpDisc($B$4,L630)</f>
        <v>1.0036739626592024</v>
      </c>
      <c r="P630" s="175">
        <v>1.0036739626578188</v>
      </c>
      <c r="Q630" s="175">
        <f>_xll.xlShmInterpDisc($H$4,L630)</f>
        <v>1.0036739626612965</v>
      </c>
      <c r="R630" s="188">
        <f t="shared" si="27"/>
        <v>-2.5941471193391408E-8</v>
      </c>
      <c r="S630" s="170">
        <f t="shared" si="28"/>
        <v>-2.5941471193391408E-8</v>
      </c>
      <c r="T630" s="174">
        <f t="shared" si="29"/>
        <v>-3.4776626023358403E-8</v>
      </c>
    </row>
    <row r="631" spans="11:20" x14ac:dyDescent="0.2">
      <c r="K631" s="185" t="s">
        <v>134</v>
      </c>
      <c r="L631" s="163">
        <f>_xll.qlCalendarAdvance("TARGET",L630,K631,"mf")</f>
        <v>43711</v>
      </c>
      <c r="M631" s="175">
        <v>1.0036714016866515</v>
      </c>
      <c r="N631" s="175">
        <f>_xll.xlShmInterpDisc($E$4,L631)</f>
        <v>1.0036714016889616</v>
      </c>
      <c r="O631" s="175">
        <f>_xll.xlShmInterpDisc($B$4,L631)</f>
        <v>1.0036714016889616</v>
      </c>
      <c r="P631" s="175">
        <v>1.003671401687884</v>
      </c>
      <c r="Q631" s="175">
        <f>_xll.xlShmInterpDisc($H$4,L631)</f>
        <v>1.0036714016910693</v>
      </c>
      <c r="R631" s="188">
        <f t="shared" si="27"/>
        <v>-2.3101520696400257E-8</v>
      </c>
      <c r="S631" s="170">
        <f t="shared" si="28"/>
        <v>-2.3101520696400257E-8</v>
      </c>
      <c r="T631" s="174">
        <f t="shared" si="29"/>
        <v>-3.1852298576495741E-8</v>
      </c>
    </row>
    <row r="632" spans="11:20" x14ac:dyDescent="0.2">
      <c r="K632" s="185" t="s">
        <v>134</v>
      </c>
      <c r="L632" s="163">
        <f>_xll.qlCalendarAdvance("TARGET",L631,K632,"mf")</f>
        <v>43712</v>
      </c>
      <c r="M632" s="175">
        <v>1.0036688240085472</v>
      </c>
      <c r="N632" s="175">
        <f>_xll.xlShmInterpDisc($E$4,L632)</f>
        <v>1.00366882401058</v>
      </c>
      <c r="O632" s="175">
        <f>_xll.xlShmInterpDisc($B$4,L632)</f>
        <v>1.00366882401058</v>
      </c>
      <c r="P632" s="175">
        <v>1.0036688240098022</v>
      </c>
      <c r="Q632" s="175">
        <f>_xll.xlShmInterpDisc($H$4,L632)</f>
        <v>1.0036688240127016</v>
      </c>
      <c r="R632" s="188">
        <f t="shared" si="27"/>
        <v>-2.0328183580886616E-8</v>
      </c>
      <c r="S632" s="170">
        <f t="shared" si="28"/>
        <v>-2.0328183580886616E-8</v>
      </c>
      <c r="T632" s="174">
        <f t="shared" si="29"/>
        <v>-2.8994584511110588E-8</v>
      </c>
    </row>
    <row r="633" spans="11:20" x14ac:dyDescent="0.2">
      <c r="K633" s="185" t="s">
        <v>134</v>
      </c>
      <c r="L633" s="163">
        <f>_xll.qlCalendarAdvance("TARGET",L632,K633,"mf")</f>
        <v>43713</v>
      </c>
      <c r="M633" s="175">
        <v>1.0036662296297836</v>
      </c>
      <c r="N633" s="175">
        <f>_xll.xlShmInterpDisc($E$4,L633)</f>
        <v>1.0036662296315468</v>
      </c>
      <c r="O633" s="175">
        <f>_xll.xlShmInterpDisc($B$4,L633)</f>
        <v>1.0036662296315468</v>
      </c>
      <c r="P633" s="175">
        <v>1.003666229631061</v>
      </c>
      <c r="Q633" s="175">
        <f>_xll.xlShmInterpDisc($H$4,L633)</f>
        <v>1.0036662296336829</v>
      </c>
      <c r="R633" s="188">
        <f t="shared" si="27"/>
        <v>-1.7632562077096736E-8</v>
      </c>
      <c r="S633" s="170">
        <f t="shared" si="28"/>
        <v>-1.7632562077096736E-8</v>
      </c>
      <c r="T633" s="174">
        <f t="shared" si="29"/>
        <v>-2.6219026949547697E-8</v>
      </c>
    </row>
    <row r="634" spans="11:20" x14ac:dyDescent="0.2">
      <c r="K634" s="185" t="s">
        <v>134</v>
      </c>
      <c r="L634" s="163">
        <f>_xll.qlCalendarAdvance("TARGET",L633,K634,"mf")</f>
        <v>43714</v>
      </c>
      <c r="M634" s="175">
        <v>1.0036636185579093</v>
      </c>
      <c r="N634" s="175">
        <f>_xll.xlShmInterpDisc($E$4,L634)</f>
        <v>1.003663618559413</v>
      </c>
      <c r="O634" s="175">
        <f>_xll.xlShmInterpDisc($B$4,L634)</f>
        <v>1.003663618559413</v>
      </c>
      <c r="P634" s="175">
        <v>1.0036636185592094</v>
      </c>
      <c r="Q634" s="175">
        <f>_xll.xlShmInterpDisc($H$4,L634)</f>
        <v>1.0036636185615639</v>
      </c>
      <c r="R634" s="188">
        <f t="shared" si="27"/>
        <v>-1.503686064552312E-8</v>
      </c>
      <c r="S634" s="170">
        <f t="shared" si="28"/>
        <v>-1.503686064552312E-8</v>
      </c>
      <c r="T634" s="174">
        <f t="shared" si="29"/>
        <v>-2.354560990625032E-8</v>
      </c>
    </row>
    <row r="635" spans="11:20" x14ac:dyDescent="0.2">
      <c r="K635" s="185" t="s">
        <v>134</v>
      </c>
      <c r="L635" s="163">
        <f>_xll.qlCalendarAdvance("TARGET",L634,K635,"mf")</f>
        <v>43717</v>
      </c>
      <c r="M635" s="175">
        <v>1.0036556852600216</v>
      </c>
      <c r="N635" s="175">
        <f>_xll.xlShmInterpDisc($E$4,L635)</f>
        <v>1.003655685260826</v>
      </c>
      <c r="O635" s="175">
        <f>_xll.xlShmInterpDisc($B$4,L635)</f>
        <v>1.003655685260826</v>
      </c>
      <c r="P635" s="175">
        <v>1.0036556852613916</v>
      </c>
      <c r="Q635" s="175">
        <f>_xll.xlShmInterpDisc($H$4,L635)</f>
        <v>1.0036556852630243</v>
      </c>
      <c r="R635" s="188">
        <f t="shared" si="27"/>
        <v>-8.0446760364338843E-9</v>
      </c>
      <c r="S635" s="170">
        <f t="shared" si="28"/>
        <v>-8.0446760364338843E-9</v>
      </c>
      <c r="T635" s="174">
        <f t="shared" si="29"/>
        <v>-1.6326939800137552E-8</v>
      </c>
    </row>
    <row r="636" spans="11:20" x14ac:dyDescent="0.2">
      <c r="K636" s="185" t="s">
        <v>134</v>
      </c>
      <c r="L636" s="163">
        <f>_xll.qlCalendarAdvance("TARGET",L635,K636,"mf")</f>
        <v>43718</v>
      </c>
      <c r="M636" s="175">
        <v>1.0036530074924084</v>
      </c>
      <c r="N636" s="175">
        <f>_xll.xlShmInterpDisc($E$4,L636)</f>
        <v>1.003653007493013</v>
      </c>
      <c r="O636" s="175">
        <f>_xll.xlShmInterpDisc($B$4,L636)</f>
        <v>1.003653007493013</v>
      </c>
      <c r="P636" s="175">
        <v>1.0036530074938019</v>
      </c>
      <c r="Q636" s="175">
        <f>_xll.xlShmInterpDisc($H$4,L636)</f>
        <v>1.0036530074952283</v>
      </c>
      <c r="R636" s="188">
        <f t="shared" si="27"/>
        <v>-6.0462745921086025E-9</v>
      </c>
      <c r="S636" s="170">
        <f t="shared" si="28"/>
        <v>-6.0462745921086025E-9</v>
      </c>
      <c r="T636" s="174">
        <f t="shared" si="29"/>
        <v>-1.4264145420384011E-8</v>
      </c>
    </row>
    <row r="637" spans="11:20" x14ac:dyDescent="0.2">
      <c r="K637" s="185" t="s">
        <v>134</v>
      </c>
      <c r="L637" s="163">
        <f>_xll.qlCalendarAdvance("TARGET",L636,K637,"mf")</f>
        <v>43719</v>
      </c>
      <c r="M637" s="175">
        <v>1.0036503130703411</v>
      </c>
      <c r="N637" s="175">
        <f>_xll.xlShmInterpDisc($E$4,L637)</f>
        <v>1.0036503130707661</v>
      </c>
      <c r="O637" s="175">
        <f>_xll.xlShmInterpDisc($B$4,L637)</f>
        <v>1.0036503130707661</v>
      </c>
      <c r="P637" s="175">
        <v>1.0036503130717584</v>
      </c>
      <c r="Q637" s="175">
        <f>_xll.xlShmInterpDisc($H$4,L637)</f>
        <v>1.0036503130729988</v>
      </c>
      <c r="R637" s="188">
        <f t="shared" si="27"/>
        <v>-4.2499337382650992E-9</v>
      </c>
      <c r="S637" s="170">
        <f t="shared" si="28"/>
        <v>-4.2499337382650992E-9</v>
      </c>
      <c r="T637" s="174">
        <f t="shared" si="29"/>
        <v>-1.2403411631112249E-8</v>
      </c>
    </row>
    <row r="638" spans="11:20" x14ac:dyDescent="0.2">
      <c r="K638" s="185" t="s">
        <v>134</v>
      </c>
      <c r="L638" s="163">
        <f>_xll.qlCalendarAdvance("TARGET",L637,K638,"mf")</f>
        <v>43720</v>
      </c>
      <c r="M638" s="175">
        <v>1.0036476020017333</v>
      </c>
      <c r="N638" s="175">
        <f>_xll.xlShmInterpDisc($E$4,L638)</f>
        <v>1.0036476020020011</v>
      </c>
      <c r="O638" s="175">
        <f>_xll.xlShmInterpDisc($B$4,L638)</f>
        <v>1.0036476020020011</v>
      </c>
      <c r="P638" s="175">
        <v>1.0036476020031748</v>
      </c>
      <c r="Q638" s="175">
        <f>_xll.xlShmInterpDisc($H$4,L638)</f>
        <v>1.0036476020042517</v>
      </c>
      <c r="R638" s="188">
        <f t="shared" si="27"/>
        <v>-2.6778579353958776E-9</v>
      </c>
      <c r="S638" s="170">
        <f t="shared" si="28"/>
        <v>-2.6778579353958776E-9</v>
      </c>
      <c r="T638" s="174">
        <f t="shared" si="29"/>
        <v>-1.0769163338864018E-8</v>
      </c>
    </row>
    <row r="639" spans="11:20" x14ac:dyDescent="0.2">
      <c r="K639" s="185" t="s">
        <v>134</v>
      </c>
      <c r="L639" s="163">
        <f>_xll.qlCalendarAdvance("TARGET",L638,K639,"mf")</f>
        <v>43721</v>
      </c>
      <c r="M639" s="175">
        <v>1.0036448742945598</v>
      </c>
      <c r="N639" s="175">
        <f>_xll.xlShmInterpDisc($E$4,L639)</f>
        <v>1.0036448742946955</v>
      </c>
      <c r="O639" s="175">
        <f>_xll.xlShmInterpDisc($B$4,L639)</f>
        <v>1.0036448742946955</v>
      </c>
      <c r="P639" s="175">
        <v>1.0036448742960258</v>
      </c>
      <c r="Q639" s="175">
        <f>_xll.xlShmInterpDisc($H$4,L639)</f>
        <v>1.0036448742969646</v>
      </c>
      <c r="R639" s="188">
        <f t="shared" si="27"/>
        <v>-1.3566925360919413E-9</v>
      </c>
      <c r="S639" s="170">
        <f t="shared" si="28"/>
        <v>-1.3566925360919413E-9</v>
      </c>
      <c r="T639" s="174">
        <f t="shared" si="29"/>
        <v>-9.3880458962303237E-9</v>
      </c>
    </row>
    <row r="640" spans="11:20" x14ac:dyDescent="0.2">
      <c r="K640" s="185" t="s">
        <v>134</v>
      </c>
      <c r="L640" s="163">
        <f>_xll.qlCalendarAdvance("TARGET",L639,K640,"mf")</f>
        <v>43724</v>
      </c>
      <c r="M640" s="175">
        <v>1.0036365914223064</v>
      </c>
      <c r="N640" s="175">
        <f>_xll.xlShmInterpDisc($E$4,L640)</f>
        <v>1.0036365914222178</v>
      </c>
      <c r="O640" s="175">
        <f>_xll.xlShmInterpDisc($B$4,L640)</f>
        <v>1.0036365914222178</v>
      </c>
      <c r="P640" s="175">
        <v>1.003636591423847</v>
      </c>
      <c r="Q640" s="175">
        <f>_xll.xlShmInterpDisc($H$4,L640)</f>
        <v>1.0036365914245458</v>
      </c>
      <c r="R640" s="188">
        <f t="shared" si="27"/>
        <v>8.8595797365087492E-10</v>
      </c>
      <c r="S640" s="170">
        <f t="shared" si="28"/>
        <v>8.8595797365087492E-10</v>
      </c>
      <c r="T640" s="174">
        <f t="shared" si="29"/>
        <v>-6.9877437169907353E-9</v>
      </c>
    </row>
    <row r="641" spans="11:20" x14ac:dyDescent="0.2">
      <c r="K641" s="185" t="s">
        <v>134</v>
      </c>
      <c r="L641" s="163">
        <f>_xll.qlCalendarAdvance("TARGET",L640,K641,"mf")</f>
        <v>43725</v>
      </c>
      <c r="M641" s="175">
        <v>1.0036337972418352</v>
      </c>
      <c r="N641" s="175">
        <f>_xll.xlShmInterpDisc($E$4,L641)</f>
        <v>1.003633797241738</v>
      </c>
      <c r="O641" s="175">
        <f>_xll.xlShmInterpDisc($B$4,L641)</f>
        <v>1.003633797241738</v>
      </c>
      <c r="P641" s="175">
        <v>1.0036337972434011</v>
      </c>
      <c r="Q641" s="175">
        <f>_xll.xlShmInterpDisc($H$4,L641)</f>
        <v>1.0036337972440867</v>
      </c>
      <c r="R641" s="188">
        <f t="shared" si="27"/>
        <v>9.7255536957163713E-10</v>
      </c>
      <c r="S641" s="170">
        <f t="shared" si="28"/>
        <v>9.7255536957163713E-10</v>
      </c>
      <c r="T641" s="174">
        <f t="shared" si="29"/>
        <v>-6.8567374000849668E-9</v>
      </c>
    </row>
    <row r="642" spans="11:20" x14ac:dyDescent="0.2">
      <c r="K642" s="185" t="s">
        <v>134</v>
      </c>
      <c r="L642" s="163">
        <f>_xll.qlCalendarAdvance("TARGET",L641,K642,"mf")</f>
        <v>43726</v>
      </c>
      <c r="M642" s="175">
        <v>1.0036309864635851</v>
      </c>
      <c r="N642" s="175">
        <f>_xll.xlShmInterpDisc($E$4,L642)</f>
        <v>1.0036309864635165</v>
      </c>
      <c r="O642" s="175">
        <f>_xll.xlShmInterpDisc($B$4,L642)</f>
        <v>1.0036309864635165</v>
      </c>
      <c r="P642" s="175">
        <v>1.0036309864651765</v>
      </c>
      <c r="Q642" s="175">
        <f>_xll.xlShmInterpDisc($H$4,L642)</f>
        <v>1.0036309864658866</v>
      </c>
      <c r="R642" s="188">
        <f t="shared" si="27"/>
        <v>6.8611782921834674E-10</v>
      </c>
      <c r="S642" s="170">
        <f t="shared" si="28"/>
        <v>6.8611782921834674E-10</v>
      </c>
      <c r="T642" s="174">
        <f t="shared" si="29"/>
        <v>-7.1009864655025012E-9</v>
      </c>
    </row>
    <row r="643" spans="11:20" x14ac:dyDescent="0.2">
      <c r="K643" s="185" t="s">
        <v>134</v>
      </c>
      <c r="L643" s="163">
        <f>_xll.qlCalendarAdvance("TARGET",L642,K643,"mf")</f>
        <v>43727</v>
      </c>
      <c r="M643" s="175">
        <v>1.0036281590958958</v>
      </c>
      <c r="N643" s="175">
        <f>_xll.xlShmInterpDisc($E$4,L643)</f>
        <v>1.0036281590958958</v>
      </c>
      <c r="O643" s="175">
        <f>_xll.xlShmInterpDisc($B$4,L643)</f>
        <v>1.0036281590958958</v>
      </c>
      <c r="P643" s="175">
        <v>1.0036281590975129</v>
      </c>
      <c r="Q643" s="175">
        <f>_xll.xlShmInterpDisc($H$4,L643)</f>
        <v>1.0036281590982881</v>
      </c>
      <c r="R643" s="188">
        <f t="shared" si="27"/>
        <v>0</v>
      </c>
      <c r="S643" s="170">
        <f t="shared" si="28"/>
        <v>0</v>
      </c>
      <c r="T643" s="174">
        <f t="shared" si="29"/>
        <v>-7.751577157932843E-9</v>
      </c>
    </row>
    <row r="644" spans="11:20" x14ac:dyDescent="0.2">
      <c r="K644" s="185" t="s">
        <v>134</v>
      </c>
      <c r="L644" s="163">
        <f>_xll.qlCalendarAdvance("TARGET",L643,K644,"mf")</f>
        <v>43728</v>
      </c>
      <c r="M644" s="175">
        <v>1.003625315127364</v>
      </c>
      <c r="N644" s="175">
        <f>_xll.xlShmInterpDisc($E$4,L644)</f>
        <v>1.0036253151274748</v>
      </c>
      <c r="O644" s="175">
        <f>_xll.xlShmInterpDisc($B$4,L644)</f>
        <v>1.0036253151274748</v>
      </c>
      <c r="P644" s="175">
        <v>1.0036253151290073</v>
      </c>
      <c r="Q644" s="175">
        <f>_xll.xlShmInterpDisc($H$4,L644)</f>
        <v>1.0036253151298897</v>
      </c>
      <c r="R644" s="188">
        <f t="shared" si="27"/>
        <v>-1.1080025785759062E-9</v>
      </c>
      <c r="S644" s="170">
        <f t="shared" si="28"/>
        <v>-1.1080025785759062E-9</v>
      </c>
      <c r="T644" s="174">
        <f t="shared" si="29"/>
        <v>-8.8240525997207442E-9</v>
      </c>
    </row>
    <row r="645" spans="11:20" x14ac:dyDescent="0.2">
      <c r="K645" s="185" t="s">
        <v>134</v>
      </c>
      <c r="L645" s="163">
        <f>_xll.qlCalendarAdvance("TARGET",L644,K645,"mf")</f>
        <v>43731</v>
      </c>
      <c r="M645" s="175">
        <v>1.0036166826280786</v>
      </c>
      <c r="N645" s="175">
        <f>_xll.xlShmInterpDisc($E$4,L645)</f>
        <v>1.003616682628754</v>
      </c>
      <c r="O645" s="175">
        <f>_xll.xlShmInterpDisc($B$4,L645)</f>
        <v>1.003616682628754</v>
      </c>
      <c r="P645" s="175">
        <v>1.0036166826298014</v>
      </c>
      <c r="Q645" s="175">
        <f>_xll.xlShmInterpDisc($H$4,L645)</f>
        <v>1.0036166826312412</v>
      </c>
      <c r="R645" s="188">
        <f t="shared" si="27"/>
        <v>-6.7545968818194524E-9</v>
      </c>
      <c r="S645" s="170">
        <f t="shared" si="28"/>
        <v>-6.7545968818194524E-9</v>
      </c>
      <c r="T645" s="174">
        <f t="shared" si="29"/>
        <v>-1.439737218333903E-8</v>
      </c>
    </row>
    <row r="646" spans="11:20" x14ac:dyDescent="0.2">
      <c r="K646" s="185" t="s">
        <v>134</v>
      </c>
      <c r="L646" s="163">
        <f>_xll.qlCalendarAdvance("TARGET",L645,K646,"mf")</f>
        <v>43732</v>
      </c>
      <c r="M646" s="175">
        <v>1.0036137712257307</v>
      </c>
      <c r="N646" s="175">
        <f>_xll.xlShmInterpDisc($E$4,L646)</f>
        <v>1.0036137712266644</v>
      </c>
      <c r="O646" s="175">
        <f>_xll.xlShmInterpDisc($B$4,L646)</f>
        <v>1.0036137712266644</v>
      </c>
      <c r="P646" s="175">
        <v>1.0036137712274804</v>
      </c>
      <c r="Q646" s="175">
        <f>_xll.xlShmInterpDisc($H$4,L646)</f>
        <v>1.0036137712291766</v>
      </c>
      <c r="R646" s="188">
        <f t="shared" ref="R646:R709" si="30">(M646-N646)*10000</f>
        <v>-9.3369756370975665E-9</v>
      </c>
      <c r="S646" s="170">
        <f t="shared" ref="S646:S709" si="31">(M646-O646)*10000</f>
        <v>-9.3369756370975665E-9</v>
      </c>
      <c r="T646" s="174">
        <f t="shared" ref="T646:T709" si="32">(P646-Q646)*10000</f>
        <v>-1.6961987370223142E-8</v>
      </c>
    </row>
    <row r="647" spans="11:20" x14ac:dyDescent="0.2">
      <c r="K647" s="185" t="s">
        <v>134</v>
      </c>
      <c r="L647" s="163">
        <f>_xll.qlCalendarAdvance("TARGET",L646,K647,"mf")</f>
        <v>43733</v>
      </c>
      <c r="M647" s="175">
        <v>1.0036108426852675</v>
      </c>
      <c r="N647" s="175">
        <f>_xll.xlShmInterpDisc($E$4,L647)</f>
        <v>1.0036108426864907</v>
      </c>
      <c r="O647" s="175">
        <f>_xll.xlShmInterpDisc($B$4,L647)</f>
        <v>1.0036108426864907</v>
      </c>
      <c r="P647" s="175">
        <v>1.0036108426870443</v>
      </c>
      <c r="Q647" s="175">
        <f>_xll.xlShmInterpDisc($H$4,L647)</f>
        <v>1.0036108426890284</v>
      </c>
      <c r="R647" s="188">
        <f t="shared" si="30"/>
        <v>-1.2232437285319975E-8</v>
      </c>
      <c r="S647" s="170">
        <f t="shared" si="31"/>
        <v>-1.2232437285319975E-8</v>
      </c>
      <c r="T647" s="174">
        <f t="shared" si="32"/>
        <v>-1.9841905896100798E-8</v>
      </c>
    </row>
    <row r="648" spans="11:20" x14ac:dyDescent="0.2">
      <c r="K648" s="185" t="s">
        <v>134</v>
      </c>
      <c r="L648" s="163">
        <f>_xll.qlCalendarAdvance("TARGET",L647,K648,"mf")</f>
        <v>43734</v>
      </c>
      <c r="M648" s="175">
        <v>1.0036078968939088</v>
      </c>
      <c r="N648" s="175">
        <f>_xll.xlShmInterpDisc($E$4,L648)</f>
        <v>1.0036078968954505</v>
      </c>
      <c r="O648" s="175">
        <f>_xll.xlShmInterpDisc($B$4,L648)</f>
        <v>1.0036078968954505</v>
      </c>
      <c r="P648" s="175">
        <v>1.0036078968957129</v>
      </c>
      <c r="Q648" s="175">
        <f>_xll.xlShmInterpDisc($H$4,L648)</f>
        <v>1.0036078968980147</v>
      </c>
      <c r="R648" s="188">
        <f t="shared" si="30"/>
        <v>-1.5416556919944924E-8</v>
      </c>
      <c r="S648" s="170">
        <f t="shared" si="31"/>
        <v>-1.5416556919944924E-8</v>
      </c>
      <c r="T648" s="174">
        <f t="shared" si="32"/>
        <v>-2.3017143746528745E-8</v>
      </c>
    </row>
    <row r="649" spans="11:20" x14ac:dyDescent="0.2">
      <c r="K649" s="185" t="s">
        <v>134</v>
      </c>
      <c r="L649" s="163">
        <f>_xll.qlCalendarAdvance("TARGET",L648,K649,"mf")</f>
        <v>43735</v>
      </c>
      <c r="M649" s="175">
        <v>1.0036049337384172</v>
      </c>
      <c r="N649" s="175">
        <f>_xll.xlShmInterpDisc($E$4,L649)</f>
        <v>1.0036049337403046</v>
      </c>
      <c r="O649" s="175">
        <f>_xll.xlShmInterpDisc($B$4,L649)</f>
        <v>1.0036049337403046</v>
      </c>
      <c r="P649" s="175">
        <v>1.0036049337402488</v>
      </c>
      <c r="Q649" s="175">
        <f>_xll.xlShmInterpDisc($H$4,L649)</f>
        <v>1.0036049337428954</v>
      </c>
      <c r="R649" s="188">
        <f t="shared" si="30"/>
        <v>-1.8873791418627661E-8</v>
      </c>
      <c r="S649" s="170">
        <f t="shared" si="31"/>
        <v>-1.8873791418627661E-8</v>
      </c>
      <c r="T649" s="174">
        <f t="shared" si="32"/>
        <v>-2.6465496461014482E-8</v>
      </c>
    </row>
    <row r="650" spans="11:20" x14ac:dyDescent="0.2">
      <c r="K650" s="185" t="s">
        <v>134</v>
      </c>
      <c r="L650" s="163">
        <f>_xll.qlCalendarAdvance("TARGET",L649,K650,"mf")</f>
        <v>43738</v>
      </c>
      <c r="M650" s="175">
        <v>1.0035959389479039</v>
      </c>
      <c r="N650" s="175">
        <f>_xll.xlShmInterpDisc($E$4,L650)</f>
        <v>1.0035959389509683</v>
      </c>
      <c r="O650" s="175">
        <f>_xll.xlShmInterpDisc($B$4,L650)</f>
        <v>1.0035959389509683</v>
      </c>
      <c r="P650" s="175">
        <v>1.0035959389498186</v>
      </c>
      <c r="Q650" s="175">
        <f>_xll.xlShmInterpDisc($H$4,L650)</f>
        <v>1.0035959389536422</v>
      </c>
      <c r="R650" s="188">
        <f t="shared" si="30"/>
        <v>-3.0644375925703571E-8</v>
      </c>
      <c r="S650" s="170">
        <f t="shared" si="31"/>
        <v>-3.0644375925703571E-8</v>
      </c>
      <c r="T650" s="174">
        <f t="shared" si="32"/>
        <v>-3.8236080968090391E-8</v>
      </c>
    </row>
    <row r="651" spans="11:20" x14ac:dyDescent="0.2">
      <c r="K651" s="185" t="s">
        <v>134</v>
      </c>
      <c r="L651" s="163">
        <f>_xll.qlCalendarAdvance("TARGET",L650,K651,"mf")</f>
        <v>43739</v>
      </c>
      <c r="M651" s="175">
        <v>1.0035929051943517</v>
      </c>
      <c r="N651" s="175">
        <f>_xll.xlShmInterpDisc($E$4,L651)</f>
        <v>1.0035929051978485</v>
      </c>
      <c r="O651" s="175">
        <f>_xll.xlShmInterpDisc($B$4,L651)</f>
        <v>1.0035929051978485</v>
      </c>
      <c r="P651" s="175">
        <v>1.0035929051962944</v>
      </c>
      <c r="Q651" s="175">
        <f>_xll.xlShmInterpDisc($H$4,L651)</f>
        <v>1.003592905200551</v>
      </c>
      <c r="R651" s="188">
        <f t="shared" si="30"/>
        <v>-3.496758438359393E-8</v>
      </c>
      <c r="S651" s="170">
        <f t="shared" si="31"/>
        <v>-3.496758438359393E-8</v>
      </c>
      <c r="T651" s="174">
        <f t="shared" si="32"/>
        <v>-4.2565950764128502E-8</v>
      </c>
    </row>
    <row r="652" spans="11:20" x14ac:dyDescent="0.2">
      <c r="K652" s="185" t="s">
        <v>134</v>
      </c>
      <c r="L652" s="163">
        <f>_xll.qlCalendarAdvance("TARGET",L651,K652,"mf")</f>
        <v>43740</v>
      </c>
      <c r="M652" s="175">
        <v>1.0035898535036141</v>
      </c>
      <c r="N652" s="175">
        <f>_xll.xlShmInterpDisc($E$4,L652)</f>
        <v>1.00358985350756</v>
      </c>
      <c r="O652" s="175">
        <f>_xll.xlShmInterpDisc($B$4,L652)</f>
        <v>1.00358985350756</v>
      </c>
      <c r="P652" s="175">
        <v>1.0035898535055847</v>
      </c>
      <c r="Q652" s="175">
        <f>_xll.xlShmInterpDisc($H$4,L652)</f>
        <v>1.0035898535102916</v>
      </c>
      <c r="R652" s="188">
        <f t="shared" si="30"/>
        <v>-3.9459546741227314E-8</v>
      </c>
      <c r="S652" s="170">
        <f t="shared" si="31"/>
        <v>-3.9459546741227314E-8</v>
      </c>
      <c r="T652" s="174">
        <f t="shared" si="32"/>
        <v>-4.7069015352008137E-8</v>
      </c>
    </row>
    <row r="653" spans="11:20" x14ac:dyDescent="0.2">
      <c r="K653" s="185" t="s">
        <v>134</v>
      </c>
      <c r="L653" s="163">
        <f>_xll.qlCalendarAdvance("TARGET",L652,K653,"mf")</f>
        <v>43741</v>
      </c>
      <c r="M653" s="175">
        <v>1.0035867837597079</v>
      </c>
      <c r="N653" s="175">
        <f>_xll.xlShmInterpDisc($E$4,L653)</f>
        <v>1.0035867837641181</v>
      </c>
      <c r="O653" s="175">
        <f>_xll.xlShmInterpDisc($B$4,L653)</f>
        <v>1.0035867837641181</v>
      </c>
      <c r="P653" s="175">
        <v>1.003586783761707</v>
      </c>
      <c r="Q653" s="175">
        <f>_xll.xlShmInterpDisc($H$4,L653)</f>
        <v>1.0035867837668793</v>
      </c>
      <c r="R653" s="188">
        <f t="shared" si="30"/>
        <v>-4.4102499430209718E-8</v>
      </c>
      <c r="S653" s="170">
        <f t="shared" si="31"/>
        <v>-4.4102499430209718E-8</v>
      </c>
      <c r="T653" s="174">
        <f t="shared" si="32"/>
        <v>-5.1723070271236793E-8</v>
      </c>
    </row>
    <row r="654" spans="11:20" x14ac:dyDescent="0.2">
      <c r="K654" s="185" t="s">
        <v>134</v>
      </c>
      <c r="L654" s="163">
        <f>_xll.qlCalendarAdvance("TARGET",L653,K654,"mf")</f>
        <v>43742</v>
      </c>
      <c r="M654" s="175">
        <v>1.0035836958461928</v>
      </c>
      <c r="N654" s="175">
        <f>_xll.xlShmInterpDisc($E$4,L654)</f>
        <v>1.00358369585108</v>
      </c>
      <c r="O654" s="175">
        <f>_xll.xlShmInterpDisc($B$4,L654)</f>
        <v>1.00358369585108</v>
      </c>
      <c r="P654" s="175">
        <v>1.0035836958482198</v>
      </c>
      <c r="Q654" s="175">
        <f>_xll.xlShmInterpDisc($H$4,L654)</f>
        <v>1.0035836958538711</v>
      </c>
      <c r="R654" s="188">
        <f t="shared" si="30"/>
        <v>-4.8872017543999391E-8</v>
      </c>
      <c r="S654" s="170">
        <f t="shared" si="31"/>
        <v>-4.8872017543999391E-8</v>
      </c>
      <c r="T654" s="174">
        <f t="shared" si="32"/>
        <v>-5.6512572399469718E-8</v>
      </c>
    </row>
    <row r="655" spans="11:20" x14ac:dyDescent="0.2">
      <c r="K655" s="185" t="s">
        <v>134</v>
      </c>
      <c r="L655" s="163">
        <f>_xll.qlCalendarAdvance("TARGET",L654,K655,"mf")</f>
        <v>43745</v>
      </c>
      <c r="M655" s="175">
        <v>1.0035743219167246</v>
      </c>
      <c r="N655" s="175">
        <f>_xll.xlShmInterpDisc($E$4,L655)</f>
        <v>1.0035743219231039</v>
      </c>
      <c r="O655" s="175">
        <f>_xll.xlShmInterpDisc($B$4,L655)</f>
        <v>1.0035743219231039</v>
      </c>
      <c r="P655" s="175">
        <v>1.0035743219188367</v>
      </c>
      <c r="Q655" s="175">
        <f>_xll.xlShmInterpDisc($H$4,L655)</f>
        <v>1.0035743219259861</v>
      </c>
      <c r="R655" s="188">
        <f t="shared" si="30"/>
        <v>-6.3793414994961495E-8</v>
      </c>
      <c r="S655" s="170">
        <f t="shared" si="31"/>
        <v>-6.3793414994961495E-8</v>
      </c>
      <c r="T655" s="174">
        <f t="shared" si="32"/>
        <v>-7.1493921893761581E-8</v>
      </c>
    </row>
    <row r="656" spans="11:20" x14ac:dyDescent="0.2">
      <c r="K656" s="185" t="s">
        <v>134</v>
      </c>
      <c r="L656" s="163">
        <f>_xll.qlCalendarAdvance("TARGET",L655,K656,"mf")</f>
        <v>43746</v>
      </c>
      <c r="M656" s="175">
        <v>1.0035711601512181</v>
      </c>
      <c r="N656" s="175">
        <f>_xll.xlShmInterpDisc($E$4,L656)</f>
        <v>1.0035711601581088</v>
      </c>
      <c r="O656" s="175">
        <f>_xll.xlShmInterpDisc($B$4,L656)</f>
        <v>1.0035711601581088</v>
      </c>
      <c r="P656" s="175">
        <v>1.0035711601533586</v>
      </c>
      <c r="Q656" s="175">
        <f>_xll.xlShmInterpDisc($H$4,L656)</f>
        <v>1.0035711601610222</v>
      </c>
      <c r="R656" s="188">
        <f t="shared" si="30"/>
        <v>-6.8907102246384966E-8</v>
      </c>
      <c r="S656" s="170">
        <f t="shared" si="31"/>
        <v>-6.8907102246384966E-8</v>
      </c>
      <c r="T656" s="174">
        <f t="shared" si="32"/>
        <v>-7.6636474943825306E-8</v>
      </c>
    </row>
    <row r="657" spans="11:20" x14ac:dyDescent="0.2">
      <c r="K657" s="185" t="s">
        <v>134</v>
      </c>
      <c r="L657" s="163">
        <f>_xll.qlCalendarAdvance("TARGET",L656,K657,"mf")</f>
        <v>43747</v>
      </c>
      <c r="M657" s="175">
        <v>1.003567979627038</v>
      </c>
      <c r="N657" s="175">
        <f>_xll.xlShmInterpDisc($E$4,L657)</f>
        <v>1.0035679796344448</v>
      </c>
      <c r="O657" s="175">
        <f>_xll.xlShmInterpDisc($B$4,L657)</f>
        <v>1.0035679796344448</v>
      </c>
      <c r="P657" s="175">
        <v>1.003567979629207</v>
      </c>
      <c r="Q657" s="175">
        <f>_xll.xlShmInterpDisc($H$4,L657)</f>
        <v>1.0035679796373893</v>
      </c>
      <c r="R657" s="188">
        <f t="shared" si="30"/>
        <v>-7.4067418864842693E-8</v>
      </c>
      <c r="S657" s="170">
        <f t="shared" si="31"/>
        <v>-7.4067418864842693E-8</v>
      </c>
      <c r="T657" s="174">
        <f t="shared" si="32"/>
        <v>-8.1823436914874037E-8</v>
      </c>
    </row>
    <row r="658" spans="11:20" x14ac:dyDescent="0.2">
      <c r="K658" s="185" t="s">
        <v>134</v>
      </c>
      <c r="L658" s="163">
        <f>_xll.qlCalendarAdvance("TARGET",L657,K658,"mf")</f>
        <v>43748</v>
      </c>
      <c r="M658" s="175">
        <v>1.0035647802249996</v>
      </c>
      <c r="N658" s="175">
        <f>_xll.xlShmInterpDisc($E$4,L658)</f>
        <v>1.0035647802329248</v>
      </c>
      <c r="O658" s="175">
        <f>_xll.xlShmInterpDisc($B$4,L658)</f>
        <v>1.0035647802329248</v>
      </c>
      <c r="P658" s="175">
        <v>1.0035647802271968</v>
      </c>
      <c r="Q658" s="175">
        <f>_xll.xlShmInterpDisc($H$4,L658)</f>
        <v>1.0035647802359011</v>
      </c>
      <c r="R658" s="188">
        <f t="shared" si="30"/>
        <v>-7.9252160389842174E-8</v>
      </c>
      <c r="S658" s="170">
        <f t="shared" si="31"/>
        <v>-7.9252160389842174E-8</v>
      </c>
      <c r="T658" s="174">
        <f t="shared" si="32"/>
        <v>-8.7043705576661523E-8</v>
      </c>
    </row>
    <row r="659" spans="11:20" x14ac:dyDescent="0.2">
      <c r="K659" s="185" t="s">
        <v>134</v>
      </c>
      <c r="L659" s="163">
        <f>_xll.qlCalendarAdvance("TARGET",L658,K659,"mf")</f>
        <v>43749</v>
      </c>
      <c r="M659" s="175">
        <v>1.0035615618254605</v>
      </c>
      <c r="N659" s="175">
        <f>_xll.xlShmInterpDisc($E$4,L659)</f>
        <v>1.0035615618339053</v>
      </c>
      <c r="O659" s="175">
        <f>_xll.xlShmInterpDisc($B$4,L659)</f>
        <v>1.0035615618339053</v>
      </c>
      <c r="P659" s="175">
        <v>1.0035615618276861</v>
      </c>
      <c r="Q659" s="175">
        <f>_xll.xlShmInterpDisc($H$4,L659)</f>
        <v>1.0035615618369136</v>
      </c>
      <c r="R659" s="188">
        <f t="shared" si="30"/>
        <v>-8.4448004145087907E-8</v>
      </c>
      <c r="S659" s="170">
        <f t="shared" si="31"/>
        <v>-8.4448004145087907E-8</v>
      </c>
      <c r="T659" s="174">
        <f t="shared" si="32"/>
        <v>-9.2275076468695261E-8</v>
      </c>
    </row>
    <row r="660" spans="11:20" x14ac:dyDescent="0.2">
      <c r="K660" s="185" t="s">
        <v>134</v>
      </c>
      <c r="L660" s="163">
        <f>_xll.qlCalendarAdvance("TARGET",L659,K660,"mf")</f>
        <v>43752</v>
      </c>
      <c r="M660" s="175">
        <v>1.0035517914385579</v>
      </c>
      <c r="N660" s="175">
        <f>_xll.xlShmInterpDisc($E$4,L660)</f>
        <v>1.0035517914485539</v>
      </c>
      <c r="O660" s="175">
        <f>_xll.xlShmInterpDisc($B$4,L660)</f>
        <v>1.0035517914485539</v>
      </c>
      <c r="P660" s="175">
        <v>1.0035517914408683</v>
      </c>
      <c r="Q660" s="175">
        <f>_xll.xlShmInterpDisc($H$4,L660)</f>
        <v>1.0035517914516585</v>
      </c>
      <c r="R660" s="188">
        <f t="shared" si="30"/>
        <v>-9.9960040245150594E-8</v>
      </c>
      <c r="S660" s="170">
        <f t="shared" si="31"/>
        <v>-9.9960040245150594E-8</v>
      </c>
      <c r="T660" s="174">
        <f t="shared" si="32"/>
        <v>-1.0790257576331896E-7</v>
      </c>
    </row>
    <row r="661" spans="11:20" x14ac:dyDescent="0.2">
      <c r="K661" s="185" t="s">
        <v>134</v>
      </c>
      <c r="L661" s="163">
        <f>_xll.qlCalendarAdvance("TARGET",L660,K661,"mf")</f>
        <v>43753</v>
      </c>
      <c r="M661" s="175">
        <v>1.0035484958434489</v>
      </c>
      <c r="N661" s="175">
        <f>_xll.xlShmInterpDisc($E$4,L661)</f>
        <v>1.0035484958539544</v>
      </c>
      <c r="O661" s="175">
        <f>_xll.xlShmInterpDisc($B$4,L661)</f>
        <v>1.0035484958539544</v>
      </c>
      <c r="P661" s="175">
        <v>1.0035484958457876</v>
      </c>
      <c r="Q661" s="175">
        <f>_xll.xlShmInterpDisc($H$4,L661)</f>
        <v>1.0035484958570915</v>
      </c>
      <c r="R661" s="188">
        <f t="shared" si="30"/>
        <v>-1.0505596392818006E-7</v>
      </c>
      <c r="S661" s="170">
        <f t="shared" si="31"/>
        <v>-1.0505596392818006E-7</v>
      </c>
      <c r="T661" s="174">
        <f t="shared" si="32"/>
        <v>-1.1303846747523494E-7</v>
      </c>
    </row>
    <row r="662" spans="11:20" x14ac:dyDescent="0.2">
      <c r="K662" s="185" t="s">
        <v>134</v>
      </c>
      <c r="L662" s="163">
        <f>_xll.qlCalendarAdvance("TARGET",L661,K662,"mf")</f>
        <v>43754</v>
      </c>
      <c r="M662" s="175">
        <v>1.00354518064577</v>
      </c>
      <c r="N662" s="175">
        <f>_xll.xlShmInterpDisc($E$4,L662)</f>
        <v>1.0035451806567788</v>
      </c>
      <c r="O662" s="175">
        <f>_xll.xlShmInterpDisc($B$4,L662)</f>
        <v>1.0035451806567788</v>
      </c>
      <c r="P662" s="175">
        <v>1.0035451806481368</v>
      </c>
      <c r="Q662" s="175">
        <f>_xll.xlShmInterpDisc($H$4,L662)</f>
        <v>1.0035451806599485</v>
      </c>
      <c r="R662" s="188">
        <f t="shared" si="30"/>
        <v>-1.1008749467578127E-7</v>
      </c>
      <c r="S662" s="170">
        <f t="shared" si="31"/>
        <v>-1.1008749467578127E-7</v>
      </c>
      <c r="T662" s="174">
        <f t="shared" si="32"/>
        <v>-1.181166275898704E-7</v>
      </c>
    </row>
    <row r="663" spans="11:20" x14ac:dyDescent="0.2">
      <c r="K663" s="185" t="s">
        <v>134</v>
      </c>
      <c r="L663" s="163">
        <f>_xll.qlCalendarAdvance("TARGET",L662,K663,"mf")</f>
        <v>43755</v>
      </c>
      <c r="M663" s="175">
        <v>1.0035418457231353</v>
      </c>
      <c r="N663" s="175">
        <f>_xll.xlShmInterpDisc($E$4,L663)</f>
        <v>1.0035418457346403</v>
      </c>
      <c r="O663" s="175">
        <f>_xll.xlShmInterpDisc($B$4,L663)</f>
        <v>1.0035418457346403</v>
      </c>
      <c r="P663" s="175">
        <v>1.0035418457255303</v>
      </c>
      <c r="Q663" s="175">
        <f>_xll.xlShmInterpDisc($H$4,L663)</f>
        <v>1.0035418457378427</v>
      </c>
      <c r="R663" s="188">
        <f t="shared" si="30"/>
        <v>-1.1505019159585572E-7</v>
      </c>
      <c r="S663" s="170">
        <f t="shared" si="31"/>
        <v>-1.1505019159585572E-7</v>
      </c>
      <c r="T663" s="174">
        <f t="shared" si="32"/>
        <v>-1.2312373343092986E-7</v>
      </c>
    </row>
    <row r="664" spans="11:20" x14ac:dyDescent="0.2">
      <c r="K664" s="185" t="s">
        <v>134</v>
      </c>
      <c r="L664" s="163">
        <f>_xll.qlCalendarAdvance("TARGET",L663,K664,"mf")</f>
        <v>43756</v>
      </c>
      <c r="M664" s="175">
        <v>1.0035384909527034</v>
      </c>
      <c r="N664" s="175">
        <f>_xll.xlShmInterpDisc($E$4,L664)</f>
        <v>1.0035384909646954</v>
      </c>
      <c r="O664" s="175">
        <f>_xll.xlShmInterpDisc($B$4,L664)</f>
        <v>1.0035384909646954</v>
      </c>
      <c r="P664" s="175">
        <v>1.0035384909551259</v>
      </c>
      <c r="Q664" s="175">
        <f>_xll.xlShmInterpDisc($H$4,L664)</f>
        <v>1.0035384909679306</v>
      </c>
      <c r="R664" s="188">
        <f t="shared" si="30"/>
        <v>-1.1991962978186166E-7</v>
      </c>
      <c r="S664" s="170">
        <f t="shared" si="31"/>
        <v>-1.1991962978186166E-7</v>
      </c>
      <c r="T664" s="174">
        <f t="shared" si="32"/>
        <v>-1.280464623221178E-7</v>
      </c>
    </row>
    <row r="665" spans="11:20" x14ac:dyDescent="0.2">
      <c r="K665" s="185" t="s">
        <v>134</v>
      </c>
      <c r="L665" s="163">
        <f>_xll.qlCalendarAdvance("TARGET",L664,K665,"mf")</f>
        <v>43759</v>
      </c>
      <c r="M665" s="175">
        <v>1.0035283063193414</v>
      </c>
      <c r="N665" s="175">
        <f>_xll.xlShmInterpDisc($E$4,L665)</f>
        <v>1.0035283063327303</v>
      </c>
      <c r="O665" s="175">
        <f>_xll.xlShmInterpDisc($B$4,L665)</f>
        <v>1.0035283063327303</v>
      </c>
      <c r="P665" s="175">
        <v>1.003528306321847</v>
      </c>
      <c r="Q665" s="175">
        <f>_xll.xlShmInterpDisc($H$4,L665)</f>
        <v>1.003528306336064</v>
      </c>
      <c r="R665" s="188">
        <f t="shared" si="30"/>
        <v>-1.3388845587769538E-7</v>
      </c>
      <c r="S665" s="170">
        <f t="shared" si="31"/>
        <v>-1.3388845587769538E-7</v>
      </c>
      <c r="T665" s="174">
        <f t="shared" si="32"/>
        <v>-1.4217071964139905E-7</v>
      </c>
    </row>
    <row r="666" spans="11:20" x14ac:dyDescent="0.2">
      <c r="K666" s="185" t="s">
        <v>134</v>
      </c>
      <c r="L666" s="163">
        <f>_xll.qlCalendarAdvance("TARGET",L665,K666,"mf")</f>
        <v>43760</v>
      </c>
      <c r="M666" s="175">
        <v>1.0035248709201541</v>
      </c>
      <c r="N666" s="175">
        <f>_xll.xlShmInterpDisc($E$4,L666)</f>
        <v>1.0035248709339835</v>
      </c>
      <c r="O666" s="175">
        <f>_xll.xlShmInterpDisc($B$4,L666)</f>
        <v>1.0035248709339835</v>
      </c>
      <c r="P666" s="175">
        <v>1.0035248709226869</v>
      </c>
      <c r="Q666" s="175">
        <f>_xll.xlShmInterpDisc($H$4,L666)</f>
        <v>1.0035248709373499</v>
      </c>
      <c r="R666" s="188">
        <f t="shared" si="30"/>
        <v>-1.38293820839408E-7</v>
      </c>
      <c r="S666" s="170">
        <f t="shared" si="31"/>
        <v>-1.38293820839408E-7</v>
      </c>
      <c r="T666" s="174">
        <f t="shared" si="32"/>
        <v>-1.4662937530829367E-7</v>
      </c>
    </row>
    <row r="667" spans="11:20" x14ac:dyDescent="0.2">
      <c r="K667" s="185" t="s">
        <v>134</v>
      </c>
      <c r="L667" s="163">
        <f>_xll.qlCalendarAdvance("TARGET",L666,K667,"mf")</f>
        <v>43761</v>
      </c>
      <c r="M667" s="175">
        <v>1.0035214150521021</v>
      </c>
      <c r="N667" s="175">
        <f>_xll.xlShmInterpDisc($E$4,L667)</f>
        <v>1.0035214150663572</v>
      </c>
      <c r="O667" s="175">
        <f>_xll.xlShmInterpDisc($B$4,L667)</f>
        <v>1.0035214150663572</v>
      </c>
      <c r="P667" s="175">
        <v>1.0035214150546623</v>
      </c>
      <c r="Q667" s="175">
        <f>_xll.xlShmInterpDisc($H$4,L667)</f>
        <v>1.0035214150697565</v>
      </c>
      <c r="R667" s="188">
        <f t="shared" si="30"/>
        <v>-1.4255041591582085E-7</v>
      </c>
      <c r="S667" s="170">
        <f t="shared" si="31"/>
        <v>-1.4255041591582085E-7</v>
      </c>
      <c r="T667" s="174">
        <f t="shared" si="32"/>
        <v>-1.5094148153593778E-7</v>
      </c>
    </row>
    <row r="668" spans="11:20" x14ac:dyDescent="0.2">
      <c r="K668" s="185" t="s">
        <v>134</v>
      </c>
      <c r="L668" s="163">
        <f>_xll.qlCalendarAdvance("TARGET",L667,K668,"mf")</f>
        <v>43762</v>
      </c>
      <c r="M668" s="175">
        <v>1.0035179385896018</v>
      </c>
      <c r="N668" s="175">
        <f>_xll.xlShmInterpDisc($E$4,L668)</f>
        <v>1.003517938604267</v>
      </c>
      <c r="O668" s="175">
        <f>_xll.xlShmInterpDisc($B$4,L668)</f>
        <v>1.003517938604267</v>
      </c>
      <c r="P668" s="175">
        <v>1.0035179385921886</v>
      </c>
      <c r="Q668" s="175">
        <f>_xll.xlShmInterpDisc($H$4,L668)</f>
        <v>1.0035179386076989</v>
      </c>
      <c r="R668" s="188">
        <f t="shared" si="30"/>
        <v>-1.4665157976878618E-7</v>
      </c>
      <c r="S668" s="170">
        <f t="shared" si="31"/>
        <v>-1.4665157976878618E-7</v>
      </c>
      <c r="T668" s="174">
        <f t="shared" si="32"/>
        <v>-1.5510259743223287E-7</v>
      </c>
    </row>
    <row r="669" spans="11:20" x14ac:dyDescent="0.2">
      <c r="K669" s="185" t="s">
        <v>134</v>
      </c>
      <c r="L669" s="163">
        <f>_xll.qlCalendarAdvance("TARGET",L668,K669,"mf")</f>
        <v>43763</v>
      </c>
      <c r="M669" s="175">
        <v>1.0035144414066115</v>
      </c>
      <c r="N669" s="175">
        <f>_xll.xlShmInterpDisc($E$4,L669)</f>
        <v>1.0035144414216703</v>
      </c>
      <c r="O669" s="175">
        <f>_xll.xlShmInterpDisc($B$4,L669)</f>
        <v>1.0035144414216703</v>
      </c>
      <c r="P669" s="175">
        <v>1.0035144414092252</v>
      </c>
      <c r="Q669" s="175">
        <f>_xll.xlShmInterpDisc($H$4,L669)</f>
        <v>1.0035144414251349</v>
      </c>
      <c r="R669" s="188">
        <f t="shared" si="30"/>
        <v>-1.5058843061410698E-7</v>
      </c>
      <c r="S669" s="170">
        <f t="shared" si="31"/>
        <v>-1.5058843061410698E-7</v>
      </c>
      <c r="T669" s="174">
        <f t="shared" si="32"/>
        <v>-1.5909717987483418E-7</v>
      </c>
    </row>
    <row r="670" spans="11:20" x14ac:dyDescent="0.2">
      <c r="K670" s="185" t="s">
        <v>134</v>
      </c>
      <c r="L670" s="163">
        <f>_xll.qlCalendarAdvance("TARGET",L669,K670,"mf")</f>
        <v>43766</v>
      </c>
      <c r="M670" s="175">
        <v>1.0035038242674417</v>
      </c>
      <c r="N670" s="175">
        <f>_xll.xlShmInterpDisc($E$4,L670)</f>
        <v>1.0035038242835719</v>
      </c>
      <c r="O670" s="175">
        <f>_xll.xlShmInterpDisc($B$4,L670)</f>
        <v>1.0035038242835719</v>
      </c>
      <c r="P670" s="175">
        <v>1.0035038242701342</v>
      </c>
      <c r="Q670" s="175">
        <f>_xll.xlShmInterpDisc($H$4,L670)</f>
        <v>1.0035038242871337</v>
      </c>
      <c r="R670" s="188">
        <f t="shared" si="30"/>
        <v>-1.6130208280173974E-7</v>
      </c>
      <c r="S670" s="170">
        <f t="shared" si="31"/>
        <v>-1.6130208280173974E-7</v>
      </c>
      <c r="T670" s="174">
        <f t="shared" si="32"/>
        <v>-1.6999512908455472E-7</v>
      </c>
    </row>
    <row r="671" spans="11:20" x14ac:dyDescent="0.2">
      <c r="K671" s="185" t="s">
        <v>134</v>
      </c>
      <c r="L671" s="163">
        <f>_xll.qlCalendarAdvance("TARGET",L670,K671,"mf")</f>
        <v>43767</v>
      </c>
      <c r="M671" s="175">
        <v>1.0035002429329476</v>
      </c>
      <c r="N671" s="175">
        <f>_xll.xlShmInterpDisc($E$4,L671)</f>
        <v>1.0035002429493958</v>
      </c>
      <c r="O671" s="175">
        <f>_xll.xlShmInterpDisc($B$4,L671)</f>
        <v>1.0035002429493958</v>
      </c>
      <c r="P671" s="175">
        <v>1.0035002429356659</v>
      </c>
      <c r="Q671" s="175">
        <f>_xll.xlShmInterpDisc($H$4,L671)</f>
        <v>1.0035002429529896</v>
      </c>
      <c r="R671" s="188">
        <f t="shared" si="30"/>
        <v>-1.6448176154426619E-7</v>
      </c>
      <c r="S671" s="170">
        <f t="shared" si="31"/>
        <v>-1.6448176154426619E-7</v>
      </c>
      <c r="T671" s="174">
        <f t="shared" si="32"/>
        <v>-1.7323698031646018E-7</v>
      </c>
    </row>
    <row r="672" spans="11:20" x14ac:dyDescent="0.2">
      <c r="K672" s="185" t="s">
        <v>134</v>
      </c>
      <c r="L672" s="163">
        <f>_xll.qlCalendarAdvance("TARGET",L671,K672,"mf")</f>
        <v>43768</v>
      </c>
      <c r="M672" s="175">
        <v>1.0034966402409078</v>
      </c>
      <c r="N672" s="175">
        <f>_xll.xlShmInterpDisc($E$4,L672)</f>
        <v>1.0034966402576528</v>
      </c>
      <c r="O672" s="175">
        <f>_xll.xlShmInterpDisc($B$4,L672)</f>
        <v>1.0034966402576528</v>
      </c>
      <c r="P672" s="175">
        <v>1.0034966402436516</v>
      </c>
      <c r="Q672" s="175">
        <f>_xll.xlShmInterpDisc($H$4,L672)</f>
        <v>1.0034966402612786</v>
      </c>
      <c r="R672" s="188">
        <f t="shared" si="30"/>
        <v>-1.6745049791211386E-7</v>
      </c>
      <c r="S672" s="170">
        <f t="shared" si="31"/>
        <v>-1.6745049791211386E-7</v>
      </c>
      <c r="T672" s="174">
        <f t="shared" si="32"/>
        <v>-1.762701096197361E-7</v>
      </c>
    </row>
    <row r="673" spans="11:20" x14ac:dyDescent="0.2">
      <c r="K673" s="185" t="s">
        <v>134</v>
      </c>
      <c r="L673" s="163">
        <f>_xll.qlCalendarAdvance("TARGET",L672,K673,"mf")</f>
        <v>43769</v>
      </c>
      <c r="M673" s="175">
        <v>1.0034930160625408</v>
      </c>
      <c r="N673" s="175">
        <f>_xll.xlShmInterpDisc($E$4,L673)</f>
        <v>1.0034930160795612</v>
      </c>
      <c r="O673" s="175">
        <f>_xll.xlShmInterpDisc($B$4,L673)</f>
        <v>1.0034930160795612</v>
      </c>
      <c r="P673" s="175">
        <v>1.0034930160653097</v>
      </c>
      <c r="Q673" s="175">
        <f>_xll.xlShmInterpDisc($H$4,L673)</f>
        <v>1.0034930160832185</v>
      </c>
      <c r="R673" s="188">
        <f t="shared" si="30"/>
        <v>-1.7020385101318425E-7</v>
      </c>
      <c r="S673" s="170">
        <f t="shared" si="31"/>
        <v>-1.7020385101318425E-7</v>
      </c>
      <c r="T673" s="174">
        <f t="shared" si="32"/>
        <v>-1.7908785565623475E-7</v>
      </c>
    </row>
    <row r="674" spans="11:20" x14ac:dyDescent="0.2">
      <c r="K674" s="185" t="s">
        <v>134</v>
      </c>
      <c r="L674" s="163">
        <f>_xll.qlCalendarAdvance("TARGET",L673,K674,"mf")</f>
        <v>43770</v>
      </c>
      <c r="M674" s="175">
        <v>1.003489370268609</v>
      </c>
      <c r="N674" s="175">
        <f>_xll.xlShmInterpDisc($E$4,L674)</f>
        <v>1.0034893702858818</v>
      </c>
      <c r="O674" s="175">
        <f>_xll.xlShmInterpDisc($B$4,L674)</f>
        <v>1.0034893702858818</v>
      </c>
      <c r="P674" s="175">
        <v>1.0034893702714027</v>
      </c>
      <c r="Q674" s="175">
        <f>_xll.xlShmInterpDisc($H$4,L674)</f>
        <v>1.0034893702895704</v>
      </c>
      <c r="R674" s="188">
        <f t="shared" si="30"/>
        <v>-1.7272849817118185E-7</v>
      </c>
      <c r="S674" s="170">
        <f t="shared" si="31"/>
        <v>-1.7272849817118185E-7</v>
      </c>
      <c r="T674" s="174">
        <f t="shared" si="32"/>
        <v>-1.8167689574966062E-7</v>
      </c>
    </row>
    <row r="675" spans="11:20" x14ac:dyDescent="0.2">
      <c r="K675" s="185" t="s">
        <v>134</v>
      </c>
      <c r="L675" s="163">
        <f>_xll.qlCalendarAdvance("TARGET",L674,K675,"mf")</f>
        <v>43773</v>
      </c>
      <c r="M675" s="175">
        <v>1.0034783018941955</v>
      </c>
      <c r="N675" s="175">
        <f>_xll.xlShmInterpDisc($E$4,L675)</f>
        <v>1.0034783019120852</v>
      </c>
      <c r="O675" s="175">
        <f>_xll.xlShmInterpDisc($B$4,L675)</f>
        <v>1.0034783019120852</v>
      </c>
      <c r="P675" s="175">
        <v>1.0034783018970619</v>
      </c>
      <c r="Q675" s="175">
        <f>_xll.xlShmInterpDisc($H$4,L675)</f>
        <v>1.0034783019158664</v>
      </c>
      <c r="R675" s="188">
        <f t="shared" si="30"/>
        <v>-1.7889689729599922E-7</v>
      </c>
      <c r="S675" s="170">
        <f t="shared" si="31"/>
        <v>-1.7889689729599922E-7</v>
      </c>
      <c r="T675" s="174">
        <f t="shared" si="32"/>
        <v>-1.8804513501891051E-7</v>
      </c>
    </row>
    <row r="676" spans="11:20" x14ac:dyDescent="0.2">
      <c r="K676" s="185" t="s">
        <v>134</v>
      </c>
      <c r="L676" s="163">
        <f>_xll.qlCalendarAdvance("TARGET",L675,K676,"mf")</f>
        <v>43774</v>
      </c>
      <c r="M676" s="175">
        <v>1.0034745683364938</v>
      </c>
      <c r="N676" s="175">
        <f>_xll.xlShmInterpDisc($E$4,L676)</f>
        <v>1.0034745683545401</v>
      </c>
      <c r="O676" s="175">
        <f>_xll.xlShmInterpDisc($B$4,L676)</f>
        <v>1.0034745683545401</v>
      </c>
      <c r="P676" s="175">
        <v>1.003474568339384</v>
      </c>
      <c r="Q676" s="175">
        <f>_xll.xlShmInterpDisc($H$4,L676)</f>
        <v>1.0034745683583515</v>
      </c>
      <c r="R676" s="188">
        <f t="shared" si="30"/>
        <v>-1.804623117607207E-7</v>
      </c>
      <c r="S676" s="170">
        <f t="shared" si="31"/>
        <v>-1.804623117607207E-7</v>
      </c>
      <c r="T676" s="174">
        <f t="shared" si="32"/>
        <v>-1.8967494241906024E-7</v>
      </c>
    </row>
    <row r="677" spans="11:20" x14ac:dyDescent="0.2">
      <c r="K677" s="185" t="s">
        <v>134</v>
      </c>
      <c r="L677" s="163">
        <f>_xll.qlCalendarAdvance("TARGET",L676,K677,"mf")</f>
        <v>43775</v>
      </c>
      <c r="M677" s="175">
        <v>1.0034708125101901</v>
      </c>
      <c r="N677" s="175">
        <f>_xll.xlShmInterpDisc($E$4,L677)</f>
        <v>1.0034708125283673</v>
      </c>
      <c r="O677" s="175">
        <f>_xll.xlShmInterpDisc($B$4,L677)</f>
        <v>1.0034708125283673</v>
      </c>
      <c r="P677" s="175">
        <v>1.0034708125131033</v>
      </c>
      <c r="Q677" s="175">
        <f>_xll.xlShmInterpDisc($H$4,L677)</f>
        <v>1.0034708125322085</v>
      </c>
      <c r="R677" s="188">
        <f t="shared" si="30"/>
        <v>-1.8177237492977838E-7</v>
      </c>
      <c r="S677" s="170">
        <f t="shared" si="31"/>
        <v>-1.8177237492977838E-7</v>
      </c>
      <c r="T677" s="174">
        <f t="shared" si="32"/>
        <v>-1.9105161896959544E-7</v>
      </c>
    </row>
    <row r="678" spans="11:20" x14ac:dyDescent="0.2">
      <c r="K678" s="185" t="s">
        <v>134</v>
      </c>
      <c r="L678" s="163">
        <f>_xll.qlCalendarAdvance("TARGET",L677,K678,"mf")</f>
        <v>43776</v>
      </c>
      <c r="M678" s="175">
        <v>1.0034670342833074</v>
      </c>
      <c r="N678" s="175">
        <f>_xll.xlShmInterpDisc($E$4,L678)</f>
        <v>1.0034670343015899</v>
      </c>
      <c r="O678" s="175">
        <f>_xll.xlShmInterpDisc($B$4,L678)</f>
        <v>1.0034670343015899</v>
      </c>
      <c r="P678" s="175">
        <v>1.0034670342862435</v>
      </c>
      <c r="Q678" s="175">
        <f>_xll.xlShmInterpDisc($H$4,L678)</f>
        <v>1.0034670343054604</v>
      </c>
      <c r="R678" s="188">
        <f t="shared" si="30"/>
        <v>-1.8282486635712303E-7</v>
      </c>
      <c r="S678" s="170">
        <f t="shared" si="31"/>
        <v>-1.8282486635712303E-7</v>
      </c>
      <c r="T678" s="174">
        <f t="shared" si="32"/>
        <v>-1.9216850333236835E-7</v>
      </c>
    </row>
    <row r="679" spans="11:20" x14ac:dyDescent="0.2">
      <c r="K679" s="185" t="s">
        <v>134</v>
      </c>
      <c r="L679" s="163">
        <f>_xll.qlCalendarAdvance("TARGET",L678,K679,"mf")</f>
        <v>43777</v>
      </c>
      <c r="M679" s="175">
        <v>1.0034632335234133</v>
      </c>
      <c r="N679" s="175">
        <f>_xll.xlShmInterpDisc($E$4,L679)</f>
        <v>1.0034632335417744</v>
      </c>
      <c r="O679" s="175">
        <f>_xll.xlShmInterpDisc($B$4,L679)</f>
        <v>1.0034632335417744</v>
      </c>
      <c r="P679" s="175">
        <v>1.0034632335263713</v>
      </c>
      <c r="Q679" s="175">
        <f>_xll.xlShmInterpDisc($H$4,L679)</f>
        <v>1.0034632335456739</v>
      </c>
      <c r="R679" s="188">
        <f t="shared" si="30"/>
        <v>-1.8361090425855764E-7</v>
      </c>
      <c r="S679" s="170">
        <f t="shared" si="31"/>
        <v>-1.8361090425855764E-7</v>
      </c>
      <c r="T679" s="174">
        <f t="shared" si="32"/>
        <v>-1.9302559550737897E-7</v>
      </c>
    </row>
    <row r="680" spans="11:20" x14ac:dyDescent="0.2">
      <c r="K680" s="185" t="s">
        <v>134</v>
      </c>
      <c r="L680" s="163">
        <f>_xll.qlCalendarAdvance("TARGET",L679,K680,"mf")</f>
        <v>43780</v>
      </c>
      <c r="M680" s="175">
        <v>1.0034516947144845</v>
      </c>
      <c r="N680" s="175">
        <f>_xll.xlShmInterpDisc($E$4,L680)</f>
        <v>1.0034516947329202</v>
      </c>
      <c r="O680" s="175">
        <f>_xll.xlShmInterpDisc($B$4,L680)</f>
        <v>1.0034516947329202</v>
      </c>
      <c r="P680" s="175">
        <v>1.0034516947175072</v>
      </c>
      <c r="Q680" s="175">
        <f>_xll.xlShmInterpDisc($H$4,L680)</f>
        <v>1.0034516947369041</v>
      </c>
      <c r="R680" s="188">
        <f t="shared" si="30"/>
        <v>-1.8435697413110574E-7</v>
      </c>
      <c r="S680" s="170">
        <f t="shared" si="31"/>
        <v>-1.8435697413110574E-7</v>
      </c>
      <c r="T680" s="174">
        <f t="shared" si="32"/>
        <v>-1.9396928507831035E-7</v>
      </c>
    </row>
    <row r="681" spans="11:20" x14ac:dyDescent="0.2">
      <c r="K681" s="185" t="s">
        <v>134</v>
      </c>
      <c r="L681" s="163">
        <f>_xll.qlCalendarAdvance("TARGET",L680,K681,"mf")</f>
        <v>43781</v>
      </c>
      <c r="M681" s="175">
        <v>1.0034478024890872</v>
      </c>
      <c r="N681" s="175">
        <f>_xll.xlShmInterpDisc($E$4,L681)</f>
        <v>1.0034478025074927</v>
      </c>
      <c r="O681" s="175">
        <f>_xll.xlShmInterpDisc($B$4,L681)</f>
        <v>1.0034478025074927</v>
      </c>
      <c r="P681" s="175">
        <v>1.0034478024921305</v>
      </c>
      <c r="Q681" s="175">
        <f>_xll.xlShmInterpDisc($H$4,L681)</f>
        <v>1.0034478025115037</v>
      </c>
      <c r="R681" s="188">
        <f t="shared" si="30"/>
        <v>-1.840549934684077E-7</v>
      </c>
      <c r="S681" s="170">
        <f t="shared" si="31"/>
        <v>-1.840549934684077E-7</v>
      </c>
      <c r="T681" s="174">
        <f t="shared" si="32"/>
        <v>-1.9373169735104057E-7</v>
      </c>
    </row>
    <row r="682" spans="11:20" x14ac:dyDescent="0.2">
      <c r="K682" s="185" t="s">
        <v>134</v>
      </c>
      <c r="L682" s="163">
        <f>_xll.qlCalendarAdvance("TARGET",L681,K682,"mf")</f>
        <v>43782</v>
      </c>
      <c r="M682" s="175">
        <v>1.0034438870616689</v>
      </c>
      <c r="N682" s="175">
        <f>_xll.xlShmInterpDisc($E$4,L682)</f>
        <v>1.0034438870800166</v>
      </c>
      <c r="O682" s="175">
        <f>_xll.xlShmInterpDisc($B$4,L682)</f>
        <v>1.0034438870800166</v>
      </c>
      <c r="P682" s="175">
        <v>1.0034438870647324</v>
      </c>
      <c r="Q682" s="175">
        <f>_xll.xlShmInterpDisc($H$4,L682)</f>
        <v>1.0034438870840541</v>
      </c>
      <c r="R682" s="188">
        <f t="shared" si="30"/>
        <v>-1.8347767749560262E-7</v>
      </c>
      <c r="S682" s="170">
        <f t="shared" si="31"/>
        <v>-1.8347767749560262E-7</v>
      </c>
      <c r="T682" s="174">
        <f t="shared" si="32"/>
        <v>-1.9321655386761449E-7</v>
      </c>
    </row>
    <row r="683" spans="11:20" x14ac:dyDescent="0.2">
      <c r="K683" s="185" t="s">
        <v>134</v>
      </c>
      <c r="L683" s="163">
        <f>_xll.qlCalendarAdvance("TARGET",L682,K683,"mf")</f>
        <v>43783</v>
      </c>
      <c r="M683" s="175">
        <v>1.00343994829706</v>
      </c>
      <c r="N683" s="175">
        <f>_xll.xlShmInterpDisc($E$4,L683)</f>
        <v>1.0034399483153216</v>
      </c>
      <c r="O683" s="175">
        <f>_xll.xlShmInterpDisc($B$4,L683)</f>
        <v>1.0034399483153216</v>
      </c>
      <c r="P683" s="175">
        <v>1.0034399483001428</v>
      </c>
      <c r="Q683" s="175">
        <f>_xll.xlShmInterpDisc($H$4,L683)</f>
        <v>1.003439948319385</v>
      </c>
      <c r="R683" s="188">
        <f t="shared" si="30"/>
        <v>-1.826161444284935E-7</v>
      </c>
      <c r="S683" s="170">
        <f t="shared" si="31"/>
        <v>-1.826161444284935E-7</v>
      </c>
      <c r="T683" s="174">
        <f t="shared" si="32"/>
        <v>-1.9242163418198288E-7</v>
      </c>
    </row>
    <row r="684" spans="11:20" x14ac:dyDescent="0.2">
      <c r="K684" s="185" t="s">
        <v>134</v>
      </c>
      <c r="L684" s="163">
        <f>_xll.qlCalendarAdvance("TARGET",L683,K684,"mf")</f>
        <v>43784</v>
      </c>
      <c r="M684" s="175">
        <v>1.0034359860596338</v>
      </c>
      <c r="N684" s="175">
        <f>_xll.xlShmInterpDisc($E$4,L684)</f>
        <v>1.0034359860777808</v>
      </c>
      <c r="O684" s="175">
        <f>_xll.xlShmInterpDisc($B$4,L684)</f>
        <v>1.0034359860777808</v>
      </c>
      <c r="P684" s="175">
        <v>1.0034359860627358</v>
      </c>
      <c r="Q684" s="175">
        <f>_xll.xlShmInterpDisc($H$4,L684)</f>
        <v>1.0034359860818698</v>
      </c>
      <c r="R684" s="188">
        <f t="shared" si="30"/>
        <v>-1.8147039426708034E-7</v>
      </c>
      <c r="S684" s="170">
        <f t="shared" si="31"/>
        <v>-1.8147039426708034E-7</v>
      </c>
      <c r="T684" s="174">
        <f t="shared" si="32"/>
        <v>-1.9134027695599798E-7</v>
      </c>
    </row>
    <row r="685" spans="11:20" x14ac:dyDescent="0.2">
      <c r="K685" s="185" t="s">
        <v>134</v>
      </c>
      <c r="L685" s="163">
        <f>_xll.qlCalendarAdvance("TARGET",L684,K685,"mf")</f>
        <v>43787</v>
      </c>
      <c r="M685" s="175">
        <v>1.0034239571473482</v>
      </c>
      <c r="N685" s="175">
        <f>_xll.xlShmInterpDisc($E$4,L685)</f>
        <v>1.0034239571649826</v>
      </c>
      <c r="O685" s="175">
        <f>_xll.xlShmInterpDisc($B$4,L685)</f>
        <v>1.0034239571649826</v>
      </c>
      <c r="P685" s="175">
        <v>1.0034239571505044</v>
      </c>
      <c r="Q685" s="175">
        <f>_xll.xlShmInterpDisc($H$4,L685)</f>
        <v>1.0034239571691441</v>
      </c>
      <c r="R685" s="188">
        <f t="shared" si="30"/>
        <v>-1.7634338433936136E-7</v>
      </c>
      <c r="S685" s="170">
        <f t="shared" si="31"/>
        <v>-1.7634338433936136E-7</v>
      </c>
      <c r="T685" s="174">
        <f t="shared" si="32"/>
        <v>-1.8639756405036678E-7</v>
      </c>
    </row>
    <row r="686" spans="11:20" x14ac:dyDescent="0.2">
      <c r="K686" s="185" t="s">
        <v>134</v>
      </c>
      <c r="L686" s="163">
        <f>_xll.qlCalendarAdvance("TARGET",L685,K686,"mf")</f>
        <v>43788</v>
      </c>
      <c r="M686" s="175">
        <v>1.0034198996532702</v>
      </c>
      <c r="N686" s="175">
        <f>_xll.xlShmInterpDisc($E$4,L686)</f>
        <v>1.0034198996706767</v>
      </c>
      <c r="O686" s="175">
        <f>_xll.xlShmInterpDisc($B$4,L686)</f>
        <v>1.0034198996706767</v>
      </c>
      <c r="P686" s="175">
        <v>1.0034198996564432</v>
      </c>
      <c r="Q686" s="175">
        <f>_xll.xlShmInterpDisc($H$4,L686)</f>
        <v>1.0034198996748611</v>
      </c>
      <c r="R686" s="188">
        <f t="shared" si="30"/>
        <v>-1.7406520669283054E-7</v>
      </c>
      <c r="S686" s="170">
        <f t="shared" si="31"/>
        <v>-1.7406520669283054E-7</v>
      </c>
      <c r="T686" s="174">
        <f t="shared" si="32"/>
        <v>-1.8417933844716572E-7</v>
      </c>
    </row>
    <row r="687" spans="11:20" x14ac:dyDescent="0.2">
      <c r="K687" s="185" t="s">
        <v>134</v>
      </c>
      <c r="L687" s="163">
        <f>_xll.qlCalendarAdvance("TARGET",L686,K687,"mf")</f>
        <v>43789</v>
      </c>
      <c r="M687" s="175">
        <v>1.0034158180014039</v>
      </c>
      <c r="N687" s="175">
        <f>_xll.xlShmInterpDisc($E$4,L687)</f>
        <v>1.0034158180185542</v>
      </c>
      <c r="O687" s="175">
        <f>_xll.xlShmInterpDisc($B$4,L687)</f>
        <v>1.0034158180185542</v>
      </c>
      <c r="P687" s="175">
        <v>1.0034158180045931</v>
      </c>
      <c r="Q687" s="175">
        <f>_xll.xlShmInterpDisc($H$4,L687)</f>
        <v>1.0034158180227608</v>
      </c>
      <c r="R687" s="188">
        <f t="shared" si="30"/>
        <v>-1.7150281195199568E-7</v>
      </c>
      <c r="S687" s="170">
        <f t="shared" si="31"/>
        <v>-1.7150281195199568E-7</v>
      </c>
      <c r="T687" s="174">
        <f t="shared" si="32"/>
        <v>-1.8167689574966062E-7</v>
      </c>
    </row>
    <row r="688" spans="11:20" x14ac:dyDescent="0.2">
      <c r="K688" s="185" t="s">
        <v>134</v>
      </c>
      <c r="L688" s="163">
        <f>_xll.qlCalendarAdvance("TARGET",L687,K688,"mf")</f>
        <v>43790</v>
      </c>
      <c r="M688" s="175">
        <v>1.0034117120533876</v>
      </c>
      <c r="N688" s="175">
        <f>_xll.xlShmInterpDisc($E$4,L688)</f>
        <v>1.0034117120702535</v>
      </c>
      <c r="O688" s="175">
        <f>_xll.xlShmInterpDisc($B$4,L688)</f>
        <v>1.0034117120702535</v>
      </c>
      <c r="P688" s="175">
        <v>1.0034117120565926</v>
      </c>
      <c r="Q688" s="175">
        <f>_xll.xlShmInterpDisc($H$4,L688)</f>
        <v>1.0034117120744814</v>
      </c>
      <c r="R688" s="188">
        <f t="shared" si="30"/>
        <v>-1.6865842056290603E-7</v>
      </c>
      <c r="S688" s="170">
        <f t="shared" si="31"/>
        <v>-1.6865842056290603E-7</v>
      </c>
      <c r="T688" s="174">
        <f t="shared" si="32"/>
        <v>-1.7888801551180222E-7</v>
      </c>
    </row>
    <row r="689" spans="11:20" x14ac:dyDescent="0.2">
      <c r="K689" s="185" t="s">
        <v>134</v>
      </c>
      <c r="L689" s="163">
        <f>_xll.qlCalendarAdvance("TARGET",L688,K689,"mf")</f>
        <v>43791</v>
      </c>
      <c r="M689" s="175">
        <v>1.0034075816704033</v>
      </c>
      <c r="N689" s="175">
        <f>_xll.xlShmInterpDisc($E$4,L689)</f>
        <v>1.003407581686957</v>
      </c>
      <c r="O689" s="175">
        <f>_xll.xlShmInterpDisc($B$4,L689)</f>
        <v>1.003407581686957</v>
      </c>
      <c r="P689" s="175">
        <v>1.0034075816736234</v>
      </c>
      <c r="Q689" s="175">
        <f>_xll.xlShmInterpDisc($H$4,L689)</f>
        <v>1.0034075816912056</v>
      </c>
      <c r="R689" s="188">
        <f t="shared" si="30"/>
        <v>-1.6553647341766009E-7</v>
      </c>
      <c r="S689" s="170">
        <f t="shared" si="31"/>
        <v>-1.6553647341766009E-7</v>
      </c>
      <c r="T689" s="174">
        <f t="shared" si="32"/>
        <v>-1.7582157951778754E-7</v>
      </c>
    </row>
    <row r="690" spans="11:20" x14ac:dyDescent="0.2">
      <c r="K690" s="185" t="s">
        <v>134</v>
      </c>
      <c r="L690" s="163">
        <f>_xll.qlCalendarAdvance("TARGET",L689,K690,"mf")</f>
        <v>43794</v>
      </c>
      <c r="M690" s="175">
        <v>1.003395042516634</v>
      </c>
      <c r="N690" s="175">
        <f>_xll.xlShmInterpDisc($E$4,L690)</f>
        <v>1.0033950425320837</v>
      </c>
      <c r="O690" s="175">
        <f>_xll.xlShmInterpDisc($B$4,L690)</f>
        <v>1.0033950425320837</v>
      </c>
      <c r="P690" s="175">
        <v>1.0033950425198954</v>
      </c>
      <c r="Q690" s="175">
        <f>_xll.xlShmInterpDisc($H$4,L690)</f>
        <v>1.0033950425363893</v>
      </c>
      <c r="R690" s="188">
        <f t="shared" si="30"/>
        <v>-1.5449641566078753E-7</v>
      </c>
      <c r="S690" s="170">
        <f t="shared" si="31"/>
        <v>-1.5449641566078753E-7</v>
      </c>
      <c r="T690" s="174">
        <f t="shared" si="32"/>
        <v>-1.6493917343041176E-7</v>
      </c>
    </row>
    <row r="691" spans="11:20" x14ac:dyDescent="0.2">
      <c r="K691" s="185" t="s">
        <v>134</v>
      </c>
      <c r="L691" s="163">
        <f>_xll.qlCalendarAdvance("TARGET",L690,K691,"mf")</f>
        <v>43795</v>
      </c>
      <c r="M691" s="175">
        <v>1.0033908129964897</v>
      </c>
      <c r="N691" s="175">
        <f>_xll.xlShmInterpDisc($E$4,L691)</f>
        <v>1.0033908130115168</v>
      </c>
      <c r="O691" s="175">
        <f>_xll.xlShmInterpDisc($B$4,L691)</f>
        <v>1.0033908130115168</v>
      </c>
      <c r="P691" s="175">
        <v>1.0033908129997635</v>
      </c>
      <c r="Q691" s="175">
        <f>_xll.xlShmInterpDisc($H$4,L691)</f>
        <v>1.0033908130158398</v>
      </c>
      <c r="R691" s="188">
        <f t="shared" si="30"/>
        <v>-1.5027090682906419E-7</v>
      </c>
      <c r="S691" s="170">
        <f t="shared" si="31"/>
        <v>-1.5027090682906419E-7</v>
      </c>
      <c r="T691" s="174">
        <f t="shared" si="32"/>
        <v>-1.6076251441177192E-7</v>
      </c>
    </row>
    <row r="692" spans="11:20" x14ac:dyDescent="0.2">
      <c r="K692" s="185" t="s">
        <v>134</v>
      </c>
      <c r="L692" s="163">
        <f>_xll.qlCalendarAdvance("TARGET",L691,K692,"mf")</f>
        <v>43796</v>
      </c>
      <c r="M692" s="175">
        <v>1.0033865583404546</v>
      </c>
      <c r="N692" s="175">
        <f>_xll.xlShmInterpDisc($E$4,L692)</f>
        <v>1.0033865583550325</v>
      </c>
      <c r="O692" s="175">
        <f>_xll.xlShmInterpDisc($B$4,L692)</f>
        <v>1.0033865583550325</v>
      </c>
      <c r="P692" s="175">
        <v>1.0033865583437405</v>
      </c>
      <c r="Q692" s="175">
        <f>_xll.xlShmInterpDisc($H$4,L692)</f>
        <v>1.0033865583593722</v>
      </c>
      <c r="R692" s="188">
        <f t="shared" si="30"/>
        <v>-1.457789444714308E-7</v>
      </c>
      <c r="S692" s="170">
        <f t="shared" si="31"/>
        <v>-1.457789444714308E-7</v>
      </c>
      <c r="T692" s="174">
        <f t="shared" si="32"/>
        <v>-1.5631718142117279E-7</v>
      </c>
    </row>
    <row r="693" spans="11:20" x14ac:dyDescent="0.2">
      <c r="K693" s="185" t="s">
        <v>134</v>
      </c>
      <c r="L693" s="163">
        <f>_xll.qlCalendarAdvance("TARGET",L692,K693,"mf")</f>
        <v>43797</v>
      </c>
      <c r="M693" s="175">
        <v>1.0033822784069781</v>
      </c>
      <c r="N693" s="175">
        <f>_xll.xlShmInterpDisc($E$4,L693)</f>
        <v>1.0033822784210802</v>
      </c>
      <c r="O693" s="175">
        <f>_xll.xlShmInterpDisc($B$4,L693)</f>
        <v>1.0033822784210802</v>
      </c>
      <c r="P693" s="175">
        <v>1.0033822784102748</v>
      </c>
      <c r="Q693" s="175">
        <f>_xll.xlShmInterpDisc($H$4,L693)</f>
        <v>1.0033822784254351</v>
      </c>
      <c r="R693" s="188">
        <f t="shared" si="30"/>
        <v>-1.4102052858788738E-7</v>
      </c>
      <c r="S693" s="170">
        <f t="shared" si="31"/>
        <v>-1.4102052858788738E-7</v>
      </c>
      <c r="T693" s="174">
        <f t="shared" si="32"/>
        <v>-1.5160317445861438E-7</v>
      </c>
    </row>
    <row r="694" spans="11:20" x14ac:dyDescent="0.2">
      <c r="K694" s="185" t="s">
        <v>134</v>
      </c>
      <c r="L694" s="163">
        <f>_xll.qlCalendarAdvance("TARGET",L693,K694,"mf")</f>
        <v>43798</v>
      </c>
      <c r="M694" s="175">
        <v>1.0033779730540526</v>
      </c>
      <c r="N694" s="175">
        <f>_xll.xlShmInterpDisc($E$4,L694)</f>
        <v>1.0033779730676531</v>
      </c>
      <c r="O694" s="175">
        <f>_xll.xlShmInterpDisc($B$4,L694)</f>
        <v>1.0033779730676531</v>
      </c>
      <c r="P694" s="175">
        <v>1.0033779730573598</v>
      </c>
      <c r="Q694" s="175">
        <f>_xll.xlShmInterpDisc($H$4,L694)</f>
        <v>1.0033779730720227</v>
      </c>
      <c r="R694" s="188">
        <f t="shared" si="30"/>
        <v>-1.3600454096263093E-7</v>
      </c>
      <c r="S694" s="170">
        <f t="shared" si="31"/>
        <v>-1.3600454096263093E-7</v>
      </c>
      <c r="T694" s="174">
        <f t="shared" si="32"/>
        <v>-1.4662937530829367E-7</v>
      </c>
    </row>
    <row r="695" spans="11:20" x14ac:dyDescent="0.2">
      <c r="K695" s="185" t="s">
        <v>134</v>
      </c>
      <c r="L695" s="163">
        <f>_xll.qlCalendarAdvance("TARGET",L694,K695,"mf")</f>
        <v>43801</v>
      </c>
      <c r="M695" s="175">
        <v>1.0033649030516869</v>
      </c>
      <c r="N695" s="175">
        <f>_xll.xlShmInterpDisc($E$4,L695)</f>
        <v>1.0033649030636311</v>
      </c>
      <c r="O695" s="175">
        <f>_xll.xlShmInterpDisc($B$4,L695)</f>
        <v>1.0033649030636311</v>
      </c>
      <c r="P695" s="175">
        <v>1.0033649030550205</v>
      </c>
      <c r="Q695" s="175">
        <f>_xll.xlShmInterpDisc($H$4,L695)</f>
        <v>1.0033649030680387</v>
      </c>
      <c r="R695" s="188">
        <f t="shared" si="30"/>
        <v>-1.1944223388127284E-7</v>
      </c>
      <c r="S695" s="170">
        <f t="shared" si="31"/>
        <v>-1.1944223388127284E-7</v>
      </c>
      <c r="T695" s="174">
        <f t="shared" si="32"/>
        <v>-1.3018253142149661E-7</v>
      </c>
    </row>
    <row r="696" spans="11:20" x14ac:dyDescent="0.2">
      <c r="K696" s="185" t="s">
        <v>134</v>
      </c>
      <c r="L696" s="163">
        <f>_xll.qlCalendarAdvance("TARGET",L695,K696,"mf")</f>
        <v>43802</v>
      </c>
      <c r="M696" s="175">
        <v>1.003360494591792</v>
      </c>
      <c r="N696" s="175">
        <f>_xll.xlShmInterpDisc($E$4,L696)</f>
        <v>1.0033604946031358</v>
      </c>
      <c r="O696" s="175">
        <f>_xll.xlShmInterpDisc($B$4,L696)</f>
        <v>1.0033604946031358</v>
      </c>
      <c r="P696" s="175">
        <v>1.0033604945951329</v>
      </c>
      <c r="Q696" s="175">
        <f>_xll.xlShmInterpDisc($H$4,L696)</f>
        <v>1.0033604946075541</v>
      </c>
      <c r="R696" s="188">
        <f t="shared" si="30"/>
        <v>-1.1343814776409999E-7</v>
      </c>
      <c r="S696" s="170">
        <f t="shared" si="31"/>
        <v>-1.1343814776409999E-7</v>
      </c>
      <c r="T696" s="174">
        <f t="shared" si="32"/>
        <v>-1.2421175199506251E-7</v>
      </c>
    </row>
    <row r="697" spans="11:20" x14ac:dyDescent="0.2">
      <c r="K697" s="185" t="s">
        <v>134</v>
      </c>
      <c r="L697" s="163">
        <f>_xll.qlCalendarAdvance("TARGET",L696,K697,"mf")</f>
        <v>43803</v>
      </c>
      <c r="M697" s="175">
        <v>1.0033560599955846</v>
      </c>
      <c r="N697" s="175">
        <f>_xll.xlShmInterpDisc($E$4,L697)</f>
        <v>1.0033560600063047</v>
      </c>
      <c r="O697" s="175">
        <f>_xll.xlShmInterpDisc($B$4,L697)</f>
        <v>1.0033560600063047</v>
      </c>
      <c r="P697" s="175">
        <v>1.003356059998932</v>
      </c>
      <c r="Q697" s="175">
        <f>_xll.xlShmInterpDisc($H$4,L697)</f>
        <v>1.0033560600107325</v>
      </c>
      <c r="R697" s="188">
        <f t="shared" si="30"/>
        <v>-1.0720091481175587E-7</v>
      </c>
      <c r="S697" s="170">
        <f t="shared" si="31"/>
        <v>-1.0720091481175587E-7</v>
      </c>
      <c r="T697" s="174">
        <f t="shared" si="32"/>
        <v>-1.1800560528740789E-7</v>
      </c>
    </row>
    <row r="698" spans="11:20" x14ac:dyDescent="0.2">
      <c r="K698" s="185" t="s">
        <v>134</v>
      </c>
      <c r="L698" s="163">
        <f>_xll.qlCalendarAdvance("TARGET",L697,K698,"mf")</f>
        <v>43804</v>
      </c>
      <c r="M698" s="175">
        <v>1.0033515991183259</v>
      </c>
      <c r="N698" s="175">
        <f>_xll.xlShmInterpDisc($E$4,L698)</f>
        <v>1.0033515991283999</v>
      </c>
      <c r="O698" s="175">
        <f>_xll.xlShmInterpDisc($B$4,L698)</f>
        <v>1.0033515991283999</v>
      </c>
      <c r="P698" s="175">
        <v>1.003351599121679</v>
      </c>
      <c r="Q698" s="175">
        <f>_xll.xlShmInterpDisc($H$4,L698)</f>
        <v>1.0033515991328361</v>
      </c>
      <c r="R698" s="188">
        <f t="shared" si="30"/>
        <v>-1.0073941680843745E-7</v>
      </c>
      <c r="S698" s="170">
        <f t="shared" si="31"/>
        <v>-1.0073941680843745E-7</v>
      </c>
      <c r="T698" s="174">
        <f t="shared" si="32"/>
        <v>-1.1157075263668048E-7</v>
      </c>
    </row>
    <row r="699" spans="11:20" x14ac:dyDescent="0.2">
      <c r="K699" s="185" t="s">
        <v>134</v>
      </c>
      <c r="L699" s="163">
        <f>_xll.qlCalendarAdvance("TARGET",L698,K699,"mf")</f>
        <v>43805</v>
      </c>
      <c r="M699" s="175">
        <v>1.0033471118148227</v>
      </c>
      <c r="N699" s="175">
        <f>_xll.xlShmInterpDisc($E$4,L699)</f>
        <v>1.0033471118242285</v>
      </c>
      <c r="O699" s="175">
        <f>_xll.xlShmInterpDisc($B$4,L699)</f>
        <v>1.0033471118242285</v>
      </c>
      <c r="P699" s="175">
        <v>1.0033471118181805</v>
      </c>
      <c r="Q699" s="175">
        <f>_xll.xlShmInterpDisc($H$4,L699)</f>
        <v>1.0033471118286719</v>
      </c>
      <c r="R699" s="188">
        <f t="shared" si="30"/>
        <v>-9.4058094646243262E-8</v>
      </c>
      <c r="S699" s="170">
        <f t="shared" si="31"/>
        <v>-9.4058094646243262E-8</v>
      </c>
      <c r="T699" s="174">
        <f t="shared" si="32"/>
        <v>-1.0491385538102804E-7</v>
      </c>
    </row>
    <row r="700" spans="11:20" x14ac:dyDescent="0.2">
      <c r="K700" s="185" t="s">
        <v>134</v>
      </c>
      <c r="L700" s="163">
        <f>_xll.qlCalendarAdvance("TARGET",L699,K700,"mf")</f>
        <v>43808</v>
      </c>
      <c r="M700" s="175">
        <v>1.0033334898880812</v>
      </c>
      <c r="N700" s="175">
        <f>_xll.xlShmInterpDisc($E$4,L700)</f>
        <v>1.0033334898953594</v>
      </c>
      <c r="O700" s="175">
        <f>_xll.xlShmInterpDisc($B$4,L700)</f>
        <v>1.0033334898953594</v>
      </c>
      <c r="P700" s="175">
        <v>1.0033334898914481</v>
      </c>
      <c r="Q700" s="175">
        <f>_xll.xlShmInterpDisc($H$4,L700)</f>
        <v>1.0033334898998179</v>
      </c>
      <c r="R700" s="188">
        <f t="shared" si="30"/>
        <v>-7.2781780602326762E-8</v>
      </c>
      <c r="S700" s="170">
        <f t="shared" si="31"/>
        <v>-7.2781780602326762E-8</v>
      </c>
      <c r="T700" s="174">
        <f t="shared" si="32"/>
        <v>-8.3697493380441301E-8</v>
      </c>
    </row>
    <row r="701" spans="11:20" x14ac:dyDescent="0.2">
      <c r="K701" s="185" t="s">
        <v>134</v>
      </c>
      <c r="L701" s="163">
        <f>_xll.qlCalendarAdvance("TARGET",L700,K701,"mf")</f>
        <v>43809</v>
      </c>
      <c r="M701" s="175">
        <v>1.0033288954185611</v>
      </c>
      <c r="N701" s="175">
        <f>_xll.xlShmInterpDisc($E$4,L701)</f>
        <v>1.0033288954250916</v>
      </c>
      <c r="O701" s="175">
        <f>_xll.xlShmInterpDisc($B$4,L701)</f>
        <v>1.0033288954250916</v>
      </c>
      <c r="P701" s="175">
        <v>1.0033288954219293</v>
      </c>
      <c r="Q701" s="175">
        <f>_xll.xlShmInterpDisc($H$4,L701)</f>
        <v>1.0033288954295527</v>
      </c>
      <c r="R701" s="188">
        <f t="shared" si="30"/>
        <v>-6.5305538754500958E-8</v>
      </c>
      <c r="S701" s="170">
        <f t="shared" si="31"/>
        <v>-6.5305538754500958E-8</v>
      </c>
      <c r="T701" s="174">
        <f t="shared" si="32"/>
        <v>-7.6234574208910999E-8</v>
      </c>
    </row>
    <row r="702" spans="11:20" x14ac:dyDescent="0.2">
      <c r="K702" s="185" t="s">
        <v>134</v>
      </c>
      <c r="L702" s="163">
        <f>_xll.qlCalendarAdvance("TARGET",L701,K702,"mf")</f>
        <v>43810</v>
      </c>
      <c r="M702" s="175">
        <v>1.0033242737900026</v>
      </c>
      <c r="N702" s="175">
        <f>_xll.xlShmInterpDisc($E$4,L702)</f>
        <v>1.0033242737957679</v>
      </c>
      <c r="O702" s="175">
        <f>_xll.xlShmInterpDisc($B$4,L702)</f>
        <v>1.0033242737957679</v>
      </c>
      <c r="P702" s="175">
        <v>1.0033242737933712</v>
      </c>
      <c r="Q702" s="175">
        <f>_xll.xlShmInterpDisc($H$4,L702)</f>
        <v>1.0033242738002301</v>
      </c>
      <c r="R702" s="188">
        <f t="shared" si="30"/>
        <v>-5.7653881668784379E-8</v>
      </c>
      <c r="S702" s="170">
        <f t="shared" si="31"/>
        <v>-5.7653881668784379E-8</v>
      </c>
      <c r="T702" s="174">
        <f t="shared" si="32"/>
        <v>-6.8589578461342171E-8</v>
      </c>
    </row>
    <row r="703" spans="11:20" x14ac:dyDescent="0.2">
      <c r="K703" s="185" t="s">
        <v>134</v>
      </c>
      <c r="L703" s="163">
        <f>_xll.qlCalendarAdvance("TARGET",L702,K703,"mf")</f>
        <v>43811</v>
      </c>
      <c r="M703" s="175">
        <v>1.003319624854482</v>
      </c>
      <c r="N703" s="175">
        <f>_xll.xlShmInterpDisc($E$4,L703)</f>
        <v>1.0033196248594656</v>
      </c>
      <c r="O703" s="175">
        <f>_xll.xlShmInterpDisc($B$4,L703)</f>
        <v>1.0033196248594656</v>
      </c>
      <c r="P703" s="175">
        <v>1.00331962485785</v>
      </c>
      <c r="Q703" s="175">
        <f>_xll.xlShmInterpDisc($H$4,L703)</f>
        <v>1.0033196248639278</v>
      </c>
      <c r="R703" s="188">
        <f t="shared" si="30"/>
        <v>-4.9835691129374027E-8</v>
      </c>
      <c r="S703" s="170">
        <f t="shared" si="31"/>
        <v>-4.9835691129374027E-8</v>
      </c>
      <c r="T703" s="174">
        <f t="shared" si="32"/>
        <v>-6.077804926007957E-8</v>
      </c>
    </row>
    <row r="704" spans="11:20" x14ac:dyDescent="0.2">
      <c r="K704" s="185" t="s">
        <v>134</v>
      </c>
      <c r="L704" s="163">
        <f>_xll.qlCalendarAdvance("TARGET",L703,K704,"mf")</f>
        <v>43812</v>
      </c>
      <c r="M704" s="175">
        <v>1.0033149484636215</v>
      </c>
      <c r="N704" s="175">
        <f>_xll.xlShmInterpDisc($E$4,L704)</f>
        <v>1.0033149484678074</v>
      </c>
      <c r="O704" s="175">
        <f>_xll.xlShmInterpDisc($B$4,L704)</f>
        <v>1.0033149484678074</v>
      </c>
      <c r="P704" s="175">
        <v>1.0033149484669879</v>
      </c>
      <c r="Q704" s="175">
        <f>_xll.xlShmInterpDisc($H$4,L704)</f>
        <v>1.0033149484722683</v>
      </c>
      <c r="R704" s="188">
        <f t="shared" si="30"/>
        <v>-4.1859848920466902E-8</v>
      </c>
      <c r="S704" s="170">
        <f t="shared" si="31"/>
        <v>-4.1859848920466902E-8</v>
      </c>
      <c r="T704" s="174">
        <f t="shared" si="32"/>
        <v>-5.2804427497221695E-8</v>
      </c>
    </row>
    <row r="705" spans="11:20" x14ac:dyDescent="0.2">
      <c r="K705" s="185" t="s">
        <v>134</v>
      </c>
      <c r="L705" s="163">
        <f>_xll.qlCalendarAdvance("TARGET",L704,K705,"mf")</f>
        <v>43815</v>
      </c>
      <c r="M705" s="175">
        <v>1.0033007530683968</v>
      </c>
      <c r="N705" s="175">
        <f>_xll.xlShmInterpDisc($E$4,L705)</f>
        <v>1.0033007530701064</v>
      </c>
      <c r="O705" s="175">
        <f>_xll.xlShmInterpDisc($B$4,L705)</f>
        <v>1.0033007530701064</v>
      </c>
      <c r="P705" s="175">
        <v>1.0033007530717528</v>
      </c>
      <c r="Q705" s="175">
        <f>_xll.xlShmInterpDisc($H$4,L705)</f>
        <v>1.0033007530745552</v>
      </c>
      <c r="R705" s="188">
        <f t="shared" si="30"/>
        <v>-1.709521413317816E-8</v>
      </c>
      <c r="S705" s="170">
        <f t="shared" si="31"/>
        <v>-1.709521413317816E-8</v>
      </c>
      <c r="T705" s="174">
        <f t="shared" si="32"/>
        <v>-2.8024249587588201E-8</v>
      </c>
    </row>
    <row r="706" spans="11:20" x14ac:dyDescent="0.2">
      <c r="K706" s="185" t="s">
        <v>134</v>
      </c>
      <c r="L706" s="163">
        <f>_xll.qlCalendarAdvance("TARGET",L705,K706,"mf")</f>
        <v>43816</v>
      </c>
      <c r="M706" s="175">
        <v>1.0032959653633</v>
      </c>
      <c r="N706" s="175">
        <f>_xll.xlShmInterpDisc($E$4,L706)</f>
        <v>1.0032959653641598</v>
      </c>
      <c r="O706" s="175">
        <f>_xll.xlShmInterpDisc($B$4,L706)</f>
        <v>1.0032959653641598</v>
      </c>
      <c r="P706" s="175">
        <v>1.0032959653666504</v>
      </c>
      <c r="Q706" s="175">
        <f>_xll.xlShmInterpDisc($H$4,L706)</f>
        <v>1.0032959653686018</v>
      </c>
      <c r="R706" s="188">
        <f t="shared" si="30"/>
        <v>-8.5975671026972122E-9</v>
      </c>
      <c r="S706" s="170">
        <f t="shared" si="31"/>
        <v>-8.5975671026972122E-9</v>
      </c>
      <c r="T706" s="174">
        <f t="shared" si="32"/>
        <v>-1.9513279880811751E-8</v>
      </c>
    </row>
    <row r="707" spans="11:20" x14ac:dyDescent="0.2">
      <c r="K707" s="185" t="s">
        <v>134</v>
      </c>
      <c r="L707" s="163">
        <f>_xll.qlCalendarAdvance("TARGET",L706,K707,"mf")</f>
        <v>43817</v>
      </c>
      <c r="M707" s="175">
        <v>1.0032911494541521</v>
      </c>
      <c r="N707" s="175">
        <f>_xll.xlShmInterpDisc($E$4,L707)</f>
        <v>1.0032911494541521</v>
      </c>
      <c r="O707" s="175">
        <f>_xll.xlShmInterpDisc($B$4,L707)</f>
        <v>1.0032911494541521</v>
      </c>
      <c r="P707" s="175">
        <v>1.0032911494574959</v>
      </c>
      <c r="Q707" s="175">
        <f>_xll.xlShmInterpDisc($H$4,L707)</f>
        <v>1.0032911494585859</v>
      </c>
      <c r="R707" s="188">
        <f t="shared" si="30"/>
        <v>0</v>
      </c>
      <c r="S707" s="170">
        <f t="shared" si="31"/>
        <v>0</v>
      </c>
      <c r="T707" s="174">
        <f t="shared" si="32"/>
        <v>-1.0900169655769787E-8</v>
      </c>
    </row>
    <row r="708" spans="11:20" x14ac:dyDescent="0.2">
      <c r="K708" s="185" t="s">
        <v>134</v>
      </c>
      <c r="L708" s="163">
        <f>_xll.qlCalendarAdvance("TARGET",L707,K708,"mf")</f>
        <v>43818</v>
      </c>
      <c r="M708" s="175">
        <v>1.0032863052380918</v>
      </c>
      <c r="N708" s="175">
        <f>_xll.xlShmInterpDisc($E$4,L708)</f>
        <v>1.003286305237223</v>
      </c>
      <c r="O708" s="175">
        <f>_xll.xlShmInterpDisc($B$4,L708)</f>
        <v>1.003286305237223</v>
      </c>
      <c r="P708" s="175">
        <v>1.003286305241428</v>
      </c>
      <c r="Q708" s="175">
        <f>_xll.xlShmInterpDisc($H$4,L708)</f>
        <v>1.003286305241647</v>
      </c>
      <c r="R708" s="188">
        <f t="shared" si="30"/>
        <v>8.6886053907164751E-9</v>
      </c>
      <c r="S708" s="170">
        <f t="shared" si="31"/>
        <v>8.6886053907164751E-9</v>
      </c>
      <c r="T708" s="174">
        <f t="shared" si="32"/>
        <v>-2.1893598045608087E-9</v>
      </c>
    </row>
    <row r="709" spans="11:20" x14ac:dyDescent="0.2">
      <c r="K709" s="185" t="s">
        <v>134</v>
      </c>
      <c r="L709" s="163">
        <f>_xll.qlCalendarAdvance("TARGET",L708,K709,"mf")</f>
        <v>43819</v>
      </c>
      <c r="M709" s="175">
        <v>1.003281432805164</v>
      </c>
      <c r="N709" s="175">
        <f>_xll.xlShmInterpDisc($E$4,L709)</f>
        <v>1.0032814328034176</v>
      </c>
      <c r="O709" s="175">
        <f>_xll.xlShmInterpDisc($B$4,L709)</f>
        <v>1.0032814328034176</v>
      </c>
      <c r="P709" s="175">
        <v>1.0032814328084916</v>
      </c>
      <c r="Q709" s="175">
        <f>_xll.xlShmInterpDisc($H$4,L709)</f>
        <v>1.0032814328078303</v>
      </c>
      <c r="R709" s="188">
        <f t="shared" si="30"/>
        <v>1.7463808177353712E-8</v>
      </c>
      <c r="S709" s="170">
        <f t="shared" si="31"/>
        <v>1.7463808177353712E-8</v>
      </c>
      <c r="T709" s="174">
        <f t="shared" si="32"/>
        <v>6.6124883346674324E-9</v>
      </c>
    </row>
    <row r="710" spans="11:20" x14ac:dyDescent="0.2">
      <c r="K710" s="185" t="s">
        <v>134</v>
      </c>
      <c r="L710" s="163">
        <f>_xll.qlCalendarAdvance("TARGET",L709,K710,"mf")</f>
        <v>43822</v>
      </c>
      <c r="M710" s="175">
        <v>1.0032666475975132</v>
      </c>
      <c r="N710" s="175">
        <f>_xll.xlShmInterpDisc($E$4,L710)</f>
        <v>1.003266647593082</v>
      </c>
      <c r="O710" s="175">
        <f>_xll.xlShmInterpDisc($B$4,L710)</f>
        <v>1.003266647593082</v>
      </c>
      <c r="P710" s="175">
        <v>1.0032666476008087</v>
      </c>
      <c r="Q710" s="175">
        <f>_xll.xlShmInterpDisc($H$4,L710)</f>
        <v>1.0032666475974528</v>
      </c>
      <c r="R710" s="188">
        <f t="shared" ref="R710:R773" si="33">(M710-N710)*10000</f>
        <v>4.4311221358839248E-8</v>
      </c>
      <c r="S710" s="170">
        <f t="shared" ref="S710:S773" si="34">(M710-O710)*10000</f>
        <v>4.4311221358839248E-8</v>
      </c>
      <c r="T710" s="174">
        <f t="shared" ref="T710:T773" si="35">(P710-Q710)*10000</f>
        <v>3.3559821588369232E-8</v>
      </c>
    </row>
    <row r="711" spans="11:20" x14ac:dyDescent="0.2">
      <c r="K711" s="185" t="s">
        <v>134</v>
      </c>
      <c r="L711" s="163">
        <f>_xll.qlCalendarAdvance("TARGET",L710,K711,"mf")</f>
        <v>43823</v>
      </c>
      <c r="M711" s="175">
        <v>1.0032616636929184</v>
      </c>
      <c r="N711" s="175">
        <f>_xll.xlShmInterpDisc($E$4,L711)</f>
        <v>1.0032616636875757</v>
      </c>
      <c r="O711" s="175">
        <f>_xll.xlShmInterpDisc($B$4,L711)</f>
        <v>1.0032616636875757</v>
      </c>
      <c r="P711" s="175">
        <v>1.0032616636962013</v>
      </c>
      <c r="Q711" s="175">
        <f>_xll.xlShmInterpDisc($H$4,L711)</f>
        <v>1.0032616636919294</v>
      </c>
      <c r="R711" s="188">
        <f t="shared" si="33"/>
        <v>5.3426152391011783E-8</v>
      </c>
      <c r="S711" s="170">
        <f t="shared" si="34"/>
        <v>5.3426152391011783E-8</v>
      </c>
      <c r="T711" s="174">
        <f t="shared" si="35"/>
        <v>4.2719161541526773E-8</v>
      </c>
    </row>
    <row r="712" spans="11:20" x14ac:dyDescent="0.2">
      <c r="K712" s="185" t="s">
        <v>134</v>
      </c>
      <c r="L712" s="163">
        <f>_xll.qlCalendarAdvance("TARGET",L711,K712,"mf")</f>
        <v>43826</v>
      </c>
      <c r="M712" s="175">
        <v>1.0032465474562309</v>
      </c>
      <c r="N712" s="175">
        <f>_xll.xlShmInterpDisc($E$4,L712)</f>
        <v>1.0032465474481076</v>
      </c>
      <c r="O712" s="175">
        <f>_xll.xlShmInterpDisc($B$4,L712)</f>
        <v>1.0032465474481076</v>
      </c>
      <c r="P712" s="175">
        <v>1.0032465474594698</v>
      </c>
      <c r="Q712" s="175">
        <f>_xll.xlShmInterpDisc($H$4,L712)</f>
        <v>1.0032465474524026</v>
      </c>
      <c r="R712" s="188">
        <f t="shared" si="33"/>
        <v>8.1232798265773454E-8</v>
      </c>
      <c r="S712" s="170">
        <f t="shared" si="34"/>
        <v>8.1232798265773454E-8</v>
      </c>
      <c r="T712" s="174">
        <f t="shared" si="35"/>
        <v>7.0672356855538965E-8</v>
      </c>
    </row>
    <row r="713" spans="11:20" x14ac:dyDescent="0.2">
      <c r="K713" s="185" t="s">
        <v>134</v>
      </c>
      <c r="L713" s="163">
        <f>_xll.qlCalendarAdvance("TARGET",L712,K713,"mf")</f>
        <v>43829</v>
      </c>
      <c r="M713" s="175">
        <v>1.0032311874464139</v>
      </c>
      <c r="N713" s="175">
        <f>_xll.xlShmInterpDisc($E$4,L713)</f>
        <v>1.0032311874354476</v>
      </c>
      <c r="O713" s="175">
        <f>_xll.xlShmInterpDisc($B$4,L713)</f>
        <v>1.0032311874354476</v>
      </c>
      <c r="P713" s="175">
        <v>1.0032311874496007</v>
      </c>
      <c r="Q713" s="175">
        <f>_xll.xlShmInterpDisc($H$4,L713)</f>
        <v>1.003231187439672</v>
      </c>
      <c r="R713" s="188">
        <f t="shared" si="33"/>
        <v>1.0966338948037446E-7</v>
      </c>
      <c r="S713" s="170">
        <f t="shared" si="34"/>
        <v>1.0966338948037446E-7</v>
      </c>
      <c r="T713" s="174">
        <f t="shared" si="35"/>
        <v>9.9287245092227749E-8</v>
      </c>
    </row>
    <row r="714" spans="11:20" x14ac:dyDescent="0.2">
      <c r="K714" s="185" t="s">
        <v>134</v>
      </c>
      <c r="L714" s="163">
        <f>_xll.qlCalendarAdvance("TARGET",L713,K714,"mf")</f>
        <v>43830</v>
      </c>
      <c r="M714" s="175">
        <v>1.003226013946962</v>
      </c>
      <c r="N714" s="175">
        <f>_xll.xlShmInterpDisc($E$4,L714)</f>
        <v>1.003226013935036</v>
      </c>
      <c r="O714" s="175">
        <f>_xll.xlShmInterpDisc($B$4,L714)</f>
        <v>1.003226013935036</v>
      </c>
      <c r="P714" s="175">
        <v>1.0032260139501294</v>
      </c>
      <c r="Q714" s="175">
        <f>_xll.xlShmInterpDisc($H$4,L714)</f>
        <v>1.0032260139392342</v>
      </c>
      <c r="R714" s="188">
        <f t="shared" si="33"/>
        <v>1.1926015730523432E-7</v>
      </c>
      <c r="S714" s="170">
        <f t="shared" si="34"/>
        <v>1.1926015730523432E-7</v>
      </c>
      <c r="T714" s="174">
        <f t="shared" si="35"/>
        <v>1.0895284674461436E-7</v>
      </c>
    </row>
    <row r="715" spans="11:20" x14ac:dyDescent="0.2">
      <c r="K715" s="185" t="s">
        <v>134</v>
      </c>
      <c r="L715" s="163">
        <f>_xll.qlCalendarAdvance("TARGET",L714,K715,"mf")</f>
        <v>43832</v>
      </c>
      <c r="M715" s="175">
        <v>1.0032155875818025</v>
      </c>
      <c r="N715" s="175">
        <f>_xll.xlShmInterpDisc($E$4,L715)</f>
        <v>1.0032155875679418</v>
      </c>
      <c r="O715" s="175">
        <f>_xll.xlShmInterpDisc($B$4,L715)</f>
        <v>1.0032155875679418</v>
      </c>
      <c r="P715" s="175">
        <v>1.0032155875849287</v>
      </c>
      <c r="Q715" s="175">
        <f>_xll.xlShmInterpDisc($H$4,L715)</f>
        <v>1.0032155875720843</v>
      </c>
      <c r="R715" s="188">
        <f t="shared" si="33"/>
        <v>1.3860690373235229E-7</v>
      </c>
      <c r="S715" s="170">
        <f t="shared" si="34"/>
        <v>1.3860690373235229E-7</v>
      </c>
      <c r="T715" s="174">
        <f t="shared" si="35"/>
        <v>1.2844392216493361E-7</v>
      </c>
    </row>
    <row r="716" spans="11:20" x14ac:dyDescent="0.2">
      <c r="K716" s="185" t="s">
        <v>134</v>
      </c>
      <c r="L716" s="163">
        <f>_xll.qlCalendarAdvance("TARGET",L715,K716,"mf")</f>
        <v>43833</v>
      </c>
      <c r="M716" s="175">
        <v>1.0032103350111901</v>
      </c>
      <c r="N716" s="175">
        <f>_xll.xlShmInterpDisc($E$4,L716)</f>
        <v>1.0032103349963557</v>
      </c>
      <c r="O716" s="175">
        <f>_xll.xlShmInterpDisc($B$4,L716)</f>
        <v>1.0032103349963557</v>
      </c>
      <c r="P716" s="175">
        <v>1.0032103350142942</v>
      </c>
      <c r="Q716" s="175">
        <f>_xll.xlShmInterpDisc($H$4,L716)</f>
        <v>1.0032103350004686</v>
      </c>
      <c r="R716" s="188">
        <f t="shared" si="33"/>
        <v>1.4834355965831492E-7</v>
      </c>
      <c r="S716" s="170">
        <f t="shared" si="34"/>
        <v>1.4834355965831492E-7</v>
      </c>
      <c r="T716" s="174">
        <f t="shared" si="35"/>
        <v>1.3825607325657074E-7</v>
      </c>
    </row>
    <row r="717" spans="11:20" x14ac:dyDescent="0.2">
      <c r="K717" s="185" t="s">
        <v>134</v>
      </c>
      <c r="L717" s="163">
        <f>_xll.qlCalendarAdvance("TARGET",L716,K717,"mf")</f>
        <v>43836</v>
      </c>
      <c r="M717" s="175">
        <v>1.0031944215323345</v>
      </c>
      <c r="N717" s="175">
        <f>_xll.xlShmInterpDisc($E$4,L717)</f>
        <v>1.0031944215145612</v>
      </c>
      <c r="O717" s="175">
        <f>_xll.xlShmInterpDisc($B$4,L717)</f>
        <v>1.0031944215145612</v>
      </c>
      <c r="P717" s="175">
        <v>1.0031944215353679</v>
      </c>
      <c r="Q717" s="175">
        <f>_xll.xlShmInterpDisc($H$4,L717)</f>
        <v>1.0031944215185777</v>
      </c>
      <c r="R717" s="188">
        <f t="shared" si="33"/>
        <v>1.7773338356619206E-7</v>
      </c>
      <c r="S717" s="170">
        <f t="shared" si="34"/>
        <v>1.7773338356619206E-7</v>
      </c>
      <c r="T717" s="174">
        <f t="shared" si="35"/>
        <v>1.6790124846011167E-7</v>
      </c>
    </row>
    <row r="718" spans="11:20" x14ac:dyDescent="0.2">
      <c r="K718" s="185" t="s">
        <v>134</v>
      </c>
      <c r="L718" s="163">
        <f>_xll.qlCalendarAdvance("TARGET",L717,K718,"mf")</f>
        <v>43837</v>
      </c>
      <c r="M718" s="175">
        <v>1.0031890656169464</v>
      </c>
      <c r="N718" s="175">
        <f>_xll.xlShmInterpDisc($E$4,L718)</f>
        <v>1.0031890655981897</v>
      </c>
      <c r="O718" s="175">
        <f>_xll.xlShmInterpDisc($B$4,L718)</f>
        <v>1.0031890655981897</v>
      </c>
      <c r="P718" s="175">
        <v>1.0031890656199545</v>
      </c>
      <c r="Q718" s="175">
        <f>_xll.xlShmInterpDisc($H$4,L718)</f>
        <v>1.0031890656021718</v>
      </c>
      <c r="R718" s="188">
        <f t="shared" si="33"/>
        <v>1.875677391183217E-7</v>
      </c>
      <c r="S718" s="170">
        <f t="shared" si="34"/>
        <v>1.875677391183217E-7</v>
      </c>
      <c r="T718" s="174">
        <f t="shared" si="35"/>
        <v>1.7782664230026057E-7</v>
      </c>
    </row>
    <row r="719" spans="11:20" x14ac:dyDescent="0.2">
      <c r="K719" s="185" t="s">
        <v>134</v>
      </c>
      <c r="L719" s="163">
        <f>_xll.qlCalendarAdvance("TARGET",L718,K719,"mf")</f>
        <v>43838</v>
      </c>
      <c r="M719" s="175">
        <v>1.0031836842420225</v>
      </c>
      <c r="N719" s="175">
        <f>_xll.xlShmInterpDisc($E$4,L719)</f>
        <v>1.0031836842222814</v>
      </c>
      <c r="O719" s="175">
        <f>_xll.xlShmInterpDisc($B$4,L719)</f>
        <v>1.0031836842222814</v>
      </c>
      <c r="P719" s="175">
        <v>1.0031836842450046</v>
      </c>
      <c r="Q719" s="175">
        <f>_xll.xlShmInterpDisc($H$4,L719)</f>
        <v>1.0031836842262283</v>
      </c>
      <c r="R719" s="188">
        <f t="shared" si="33"/>
        <v>1.9741097645464833E-7</v>
      </c>
      <c r="S719" s="170">
        <f t="shared" si="34"/>
        <v>1.9741097645464833E-7</v>
      </c>
      <c r="T719" s="174">
        <f t="shared" si="35"/>
        <v>1.8776313837065572E-7</v>
      </c>
    </row>
    <row r="720" spans="11:20" x14ac:dyDescent="0.2">
      <c r="K720" s="185" t="s">
        <v>134</v>
      </c>
      <c r="L720" s="163">
        <f>_xll.qlCalendarAdvance("TARGET",L719,K720,"mf")</f>
        <v>43839</v>
      </c>
      <c r="M720" s="175">
        <v>1.0031782775596101</v>
      </c>
      <c r="N720" s="175">
        <f>_xll.xlShmInterpDisc($E$4,L720)</f>
        <v>1.0031782775388851</v>
      </c>
      <c r="O720" s="175">
        <f>_xll.xlShmInterpDisc($B$4,L720)</f>
        <v>1.0031782775388851</v>
      </c>
      <c r="P720" s="175">
        <v>1.0031782775625653</v>
      </c>
      <c r="Q720" s="175">
        <f>_xll.xlShmInterpDisc($H$4,L720)</f>
        <v>1.0031782775427953</v>
      </c>
      <c r="R720" s="188">
        <f t="shared" si="33"/>
        <v>2.0724977289887647E-7</v>
      </c>
      <c r="S720" s="170">
        <f t="shared" si="34"/>
        <v>2.0724977289887647E-7</v>
      </c>
      <c r="T720" s="174">
        <f t="shared" si="35"/>
        <v>1.9769963444105088E-7</v>
      </c>
    </row>
    <row r="721" spans="11:20" x14ac:dyDescent="0.2">
      <c r="K721" s="185" t="s">
        <v>134</v>
      </c>
      <c r="L721" s="163">
        <f>_xll.qlCalendarAdvance("TARGET",L720,K721,"mf")</f>
        <v>43840</v>
      </c>
      <c r="M721" s="175">
        <v>1.0031728457224494</v>
      </c>
      <c r="N721" s="175">
        <f>_xll.xlShmInterpDisc($E$4,L721)</f>
        <v>1.0031728457007412</v>
      </c>
      <c r="O721" s="175">
        <f>_xll.xlShmInterpDisc($B$4,L721)</f>
        <v>1.0031728457007412</v>
      </c>
      <c r="P721" s="175">
        <v>1.0031728457253768</v>
      </c>
      <c r="Q721" s="175">
        <f>_xll.xlShmInterpDisc($H$4,L721)</f>
        <v>1.0031728457046136</v>
      </c>
      <c r="R721" s="188">
        <f t="shared" si="33"/>
        <v>2.1708190800495686E-7</v>
      </c>
      <c r="S721" s="170">
        <f t="shared" si="34"/>
        <v>2.1708190800495686E-7</v>
      </c>
      <c r="T721" s="174">
        <f t="shared" si="35"/>
        <v>2.0763168961934753E-7</v>
      </c>
    </row>
    <row r="722" spans="11:20" x14ac:dyDescent="0.2">
      <c r="K722" s="185" t="s">
        <v>134</v>
      </c>
      <c r="L722" s="163">
        <f>_xll.qlCalendarAdvance("TARGET",L721,K722,"mf")</f>
        <v>43843</v>
      </c>
      <c r="M722" s="175">
        <v>1.0031564008202511</v>
      </c>
      <c r="N722" s="175">
        <f>_xll.xlShmInterpDisc($E$4,L722)</f>
        <v>1.003156400795608</v>
      </c>
      <c r="O722" s="175">
        <f>_xll.xlShmInterpDisc($B$4,L722)</f>
        <v>1.003156400795608</v>
      </c>
      <c r="P722" s="175">
        <v>1.0031564008230915</v>
      </c>
      <c r="Q722" s="175">
        <f>_xll.xlShmInterpDisc($H$4,L722)</f>
        <v>1.0031564007993614</v>
      </c>
      <c r="R722" s="188">
        <f t="shared" si="33"/>
        <v>2.464317638839475E-7</v>
      </c>
      <c r="S722" s="170">
        <f t="shared" si="34"/>
        <v>2.464317638839475E-7</v>
      </c>
      <c r="T722" s="174">
        <f t="shared" si="35"/>
        <v>2.3730128972943021E-7</v>
      </c>
    </row>
    <row r="723" spans="11:20" x14ac:dyDescent="0.2">
      <c r="K723" s="185" t="s">
        <v>134</v>
      </c>
      <c r="L723" s="163">
        <f>_xll.qlCalendarAdvance("TARGET",L722,K723,"mf")</f>
        <v>43844</v>
      </c>
      <c r="M723" s="175">
        <v>1.003150869905332</v>
      </c>
      <c r="N723" s="175">
        <f>_xll.xlShmInterpDisc($E$4,L723)</f>
        <v>1.0031508698797185</v>
      </c>
      <c r="O723" s="175">
        <f>_xll.xlShmInterpDisc($B$4,L723)</f>
        <v>1.0031508698797185</v>
      </c>
      <c r="P723" s="175">
        <v>1.0031508699081417</v>
      </c>
      <c r="Q723" s="175">
        <f>_xll.xlShmInterpDisc($H$4,L723)</f>
        <v>1.0031508698834302</v>
      </c>
      <c r="R723" s="188">
        <f t="shared" si="33"/>
        <v>2.5613511311917136E-7</v>
      </c>
      <c r="S723" s="170">
        <f t="shared" si="34"/>
        <v>2.5613511311917136E-7</v>
      </c>
      <c r="T723" s="174">
        <f t="shared" si="35"/>
        <v>2.4711566126711659E-7</v>
      </c>
    </row>
    <row r="724" spans="11:20" x14ac:dyDescent="0.2">
      <c r="K724" s="185" t="s">
        <v>134</v>
      </c>
      <c r="L724" s="163">
        <f>_xll.qlCalendarAdvance("TARGET",L723,K724,"mf")</f>
        <v>43845</v>
      </c>
      <c r="M724" s="175">
        <v>1.0031453146097418</v>
      </c>
      <c r="N724" s="175">
        <f>_xll.xlShmInterpDisc($E$4,L724)</f>
        <v>1.0031453145831635</v>
      </c>
      <c r="O724" s="175">
        <f>_xll.xlShmInterpDisc($B$4,L724)</f>
        <v>1.0031453145831635</v>
      </c>
      <c r="P724" s="175">
        <v>1.0031453146125202</v>
      </c>
      <c r="Q724" s="175">
        <f>_xll.xlShmInterpDisc($H$4,L724)</f>
        <v>1.0031453145868325</v>
      </c>
      <c r="R724" s="188">
        <f t="shared" si="33"/>
        <v>2.6578295120316398E-7</v>
      </c>
      <c r="S724" s="170">
        <f t="shared" si="34"/>
        <v>2.6578295120316398E-7</v>
      </c>
      <c r="T724" s="174">
        <f t="shared" si="35"/>
        <v>2.5687674209962097E-7</v>
      </c>
    </row>
    <row r="725" spans="11:20" x14ac:dyDescent="0.2">
      <c r="K725" s="185" t="s">
        <v>134</v>
      </c>
      <c r="L725" s="163">
        <f>_xll.qlCalendarAdvance("TARGET",L724,K725,"mf")</f>
        <v>43846</v>
      </c>
      <c r="M725" s="175">
        <v>1.0031397350903717</v>
      </c>
      <c r="N725" s="175">
        <f>_xll.xlShmInterpDisc($E$4,L725)</f>
        <v>1.0031397350628353</v>
      </c>
      <c r="O725" s="175">
        <f>_xll.xlShmInterpDisc($B$4,L725)</f>
        <v>1.0031397350628353</v>
      </c>
      <c r="P725" s="175">
        <v>1.0031397350931182</v>
      </c>
      <c r="Q725" s="175">
        <f>_xll.xlShmInterpDisc($H$4,L725)</f>
        <v>1.0031397350664606</v>
      </c>
      <c r="R725" s="188">
        <f t="shared" si="33"/>
        <v>2.7536417590567908E-7</v>
      </c>
      <c r="S725" s="170">
        <f t="shared" si="34"/>
        <v>2.7536417590567908E-7</v>
      </c>
      <c r="T725" s="174">
        <f t="shared" si="35"/>
        <v>2.6657565044274634E-7</v>
      </c>
    </row>
    <row r="726" spans="11:20" x14ac:dyDescent="0.2">
      <c r="K726" s="185" t="s">
        <v>134</v>
      </c>
      <c r="L726" s="163">
        <f>_xll.qlCalendarAdvance("TARGET",L725,K726,"mf")</f>
        <v>43847</v>
      </c>
      <c r="M726" s="175">
        <v>1.0031341315048043</v>
      </c>
      <c r="N726" s="175">
        <f>_xll.xlShmInterpDisc($E$4,L726)</f>
        <v>1.0031341314763174</v>
      </c>
      <c r="O726" s="175">
        <f>_xll.xlShmInterpDisc($B$4,L726)</f>
        <v>1.0031341314763174</v>
      </c>
      <c r="P726" s="175">
        <v>1.0031341315075184</v>
      </c>
      <c r="Q726" s="175">
        <f>_xll.xlShmInterpDisc($H$4,L726)</f>
        <v>1.0031341314798983</v>
      </c>
      <c r="R726" s="188">
        <f t="shared" si="33"/>
        <v>2.8486990544251967E-7</v>
      </c>
      <c r="S726" s="170">
        <f t="shared" si="34"/>
        <v>2.8486990544251967E-7</v>
      </c>
      <c r="T726" s="174">
        <f t="shared" si="35"/>
        <v>2.7620128406624644E-7</v>
      </c>
    </row>
    <row r="727" spans="11:20" x14ac:dyDescent="0.2">
      <c r="K727" s="185" t="s">
        <v>134</v>
      </c>
      <c r="L727" s="163">
        <f>_xll.qlCalendarAdvance("TARGET",L726,K727,"mf")</f>
        <v>43850</v>
      </c>
      <c r="M727" s="175">
        <v>1.0031171779371195</v>
      </c>
      <c r="N727" s="175">
        <f>_xll.xlShmInterpDisc($E$4,L727)</f>
        <v>1.0031171779058385</v>
      </c>
      <c r="O727" s="175">
        <f>_xll.xlShmInterpDisc($B$4,L727)</f>
        <v>1.0031171779058385</v>
      </c>
      <c r="P727" s="175">
        <v>1.0031171779397317</v>
      </c>
      <c r="Q727" s="175">
        <f>_xll.xlShmInterpDisc($H$4,L727)</f>
        <v>1.0031171779092805</v>
      </c>
      <c r="R727" s="188">
        <f t="shared" si="33"/>
        <v>3.1280977808023636E-7</v>
      </c>
      <c r="S727" s="170">
        <f t="shared" si="34"/>
        <v>3.1280977808023636E-7</v>
      </c>
      <c r="T727" s="174">
        <f t="shared" si="35"/>
        <v>3.0451197119418794E-7</v>
      </c>
    </row>
    <row r="728" spans="11:20" x14ac:dyDescent="0.2">
      <c r="K728" s="185" t="s">
        <v>134</v>
      </c>
      <c r="L728" s="163">
        <f>_xll.qlCalendarAdvance("TARGET",L727,K728,"mf")</f>
        <v>43851</v>
      </c>
      <c r="M728" s="175">
        <v>1.0031114796764218</v>
      </c>
      <c r="N728" s="175">
        <f>_xll.xlShmInterpDisc($E$4,L728)</f>
        <v>1.0031114796442324</v>
      </c>
      <c r="O728" s="175">
        <f>_xll.xlShmInterpDisc($B$4,L728)</f>
        <v>1.0031114796442324</v>
      </c>
      <c r="P728" s="175">
        <v>1.0031114796789986</v>
      </c>
      <c r="Q728" s="175">
        <f>_xll.xlShmInterpDisc($H$4,L728)</f>
        <v>1.0031114796476264</v>
      </c>
      <c r="R728" s="188">
        <f t="shared" si="33"/>
        <v>3.2189362286771939E-7</v>
      </c>
      <c r="S728" s="170">
        <f t="shared" si="34"/>
        <v>3.2189362286771939E-7</v>
      </c>
      <c r="T728" s="174">
        <f t="shared" si="35"/>
        <v>3.1372238140647823E-7</v>
      </c>
    </row>
    <row r="729" spans="11:20" x14ac:dyDescent="0.2">
      <c r="K729" s="185" t="s">
        <v>134</v>
      </c>
      <c r="L729" s="163">
        <f>_xll.qlCalendarAdvance("TARGET",L728,K729,"mf")</f>
        <v>43852</v>
      </c>
      <c r="M729" s="175">
        <v>1.0031057581478136</v>
      </c>
      <c r="N729" s="175">
        <f>_xll.xlShmInterpDisc($E$4,L729)</f>
        <v>1.0031057581147296</v>
      </c>
      <c r="O729" s="175">
        <f>_xll.xlShmInterpDisc($B$4,L729)</f>
        <v>1.0031057581147296</v>
      </c>
      <c r="P729" s="175">
        <v>1.0031057581503546</v>
      </c>
      <c r="Q729" s="175">
        <f>_xll.xlShmInterpDisc($H$4,L729)</f>
        <v>1.0031057581180747</v>
      </c>
      <c r="R729" s="188">
        <f t="shared" si="33"/>
        <v>3.308398000001489E-7</v>
      </c>
      <c r="S729" s="170">
        <f t="shared" si="34"/>
        <v>3.308398000001489E-7</v>
      </c>
      <c r="T729" s="174">
        <f t="shared" si="35"/>
        <v>3.2279956485581351E-7</v>
      </c>
    </row>
    <row r="730" spans="11:20" x14ac:dyDescent="0.2">
      <c r="K730" s="185" t="s">
        <v>134</v>
      </c>
      <c r="L730" s="163">
        <f>_xll.qlCalendarAdvance("TARGET",L729,K730,"mf")</f>
        <v>43853</v>
      </c>
      <c r="M730" s="175">
        <v>1.0031000135130264</v>
      </c>
      <c r="N730" s="175">
        <f>_xll.xlShmInterpDisc($E$4,L730)</f>
        <v>1.0031000134790626</v>
      </c>
      <c r="O730" s="175">
        <f>_xll.xlShmInterpDisc($B$4,L730)</f>
        <v>1.0031000134790626</v>
      </c>
      <c r="P730" s="175">
        <v>1.003100013515531</v>
      </c>
      <c r="Q730" s="175">
        <f>_xll.xlShmInterpDisc($H$4,L730)</f>
        <v>1.003100013482358</v>
      </c>
      <c r="R730" s="188">
        <f t="shared" si="33"/>
        <v>3.3963720724727864E-7</v>
      </c>
      <c r="S730" s="170">
        <f t="shared" si="34"/>
        <v>3.3963720724727864E-7</v>
      </c>
      <c r="T730" s="174">
        <f t="shared" si="35"/>
        <v>3.3173019886589827E-7</v>
      </c>
    </row>
    <row r="731" spans="11:20" x14ac:dyDescent="0.2">
      <c r="K731" s="185" t="s">
        <v>134</v>
      </c>
      <c r="L731" s="163">
        <f>_xll.qlCalendarAdvance("TARGET",L730,K731,"mf")</f>
        <v>43854</v>
      </c>
      <c r="M731" s="175">
        <v>1.0030942459344832</v>
      </c>
      <c r="N731" s="175">
        <f>_xll.xlShmInterpDisc($E$4,L731)</f>
        <v>1.0030942458996561</v>
      </c>
      <c r="O731" s="175">
        <f>_xll.xlShmInterpDisc($B$4,L731)</f>
        <v>1.0030942458996561</v>
      </c>
      <c r="P731" s="175">
        <v>1.003094245936951</v>
      </c>
      <c r="Q731" s="175">
        <f>_xll.xlShmInterpDisc($H$4,L731)</f>
        <v>1.0030942459029011</v>
      </c>
      <c r="R731" s="188">
        <f t="shared" si="33"/>
        <v>3.4827030148676386E-7</v>
      </c>
      <c r="S731" s="170">
        <f t="shared" si="34"/>
        <v>3.4827030148676386E-7</v>
      </c>
      <c r="T731" s="174">
        <f t="shared" si="35"/>
        <v>3.4049874031438776E-7</v>
      </c>
    </row>
    <row r="732" spans="11:20" x14ac:dyDescent="0.2">
      <c r="K732" s="185" t="s">
        <v>134</v>
      </c>
      <c r="L732" s="163">
        <f>_xll.qlCalendarAdvance("TARGET",L731,K732,"mf")</f>
        <v>43857</v>
      </c>
      <c r="M732" s="175">
        <v>1.0030768071709157</v>
      </c>
      <c r="N732" s="175">
        <f>_xll.xlShmInterpDisc($E$4,L732)</f>
        <v>1.0030768071336094</v>
      </c>
      <c r="O732" s="175">
        <f>_xll.xlShmInterpDisc($B$4,L732)</f>
        <v>1.0030768071336094</v>
      </c>
      <c r="P732" s="175">
        <v>1.0030768071732692</v>
      </c>
      <c r="Q732" s="175">
        <f>_xll.xlShmInterpDisc($H$4,L732)</f>
        <v>1.0030768071366984</v>
      </c>
      <c r="R732" s="188">
        <f t="shared" si="33"/>
        <v>3.7306380207269285E-7</v>
      </c>
      <c r="S732" s="170">
        <f t="shared" si="34"/>
        <v>3.7306380207269285E-7</v>
      </c>
      <c r="T732" s="174">
        <f t="shared" si="35"/>
        <v>3.6570746431152656E-7</v>
      </c>
    </row>
    <row r="733" spans="11:20" x14ac:dyDescent="0.2">
      <c r="K733" s="185" t="s">
        <v>134</v>
      </c>
      <c r="L733" s="163">
        <f>_xll.qlCalendarAdvance("TARGET",L732,K733,"mf")</f>
        <v>43858</v>
      </c>
      <c r="M733" s="175">
        <v>1.003070949455402</v>
      </c>
      <c r="N733" s="175">
        <f>_xll.xlShmInterpDisc($E$4,L733)</f>
        <v>1.0030709494173111</v>
      </c>
      <c r="O733" s="175">
        <f>_xll.xlShmInterpDisc($B$4,L733)</f>
        <v>1.0030709494173111</v>
      </c>
      <c r="P733" s="175">
        <v>1.0030709494577166</v>
      </c>
      <c r="Q733" s="175">
        <f>_xll.xlShmInterpDisc($H$4,L733)</f>
        <v>1.0030709494203467</v>
      </c>
      <c r="R733" s="188">
        <f t="shared" si="33"/>
        <v>3.8090863796469421E-7</v>
      </c>
      <c r="S733" s="170">
        <f t="shared" si="34"/>
        <v>3.8090863796469421E-7</v>
      </c>
      <c r="T733" s="174">
        <f t="shared" si="35"/>
        <v>3.7369884964277844E-7</v>
      </c>
    </row>
    <row r="734" spans="11:20" x14ac:dyDescent="0.2">
      <c r="K734" s="185" t="s">
        <v>134</v>
      </c>
      <c r="L734" s="163">
        <f>_xll.qlCalendarAdvance("TARGET",L733,K734,"mf")</f>
        <v>43859</v>
      </c>
      <c r="M734" s="175">
        <v>1.0030650696186141</v>
      </c>
      <c r="N734" s="175">
        <f>_xll.xlShmInterpDisc($E$4,L734)</f>
        <v>1.003065069579762</v>
      </c>
      <c r="O734" s="175">
        <f>_xll.xlShmInterpDisc($B$4,L734)</f>
        <v>1.003065069579762</v>
      </c>
      <c r="P734" s="175">
        <v>1.0030650696208889</v>
      </c>
      <c r="Q734" s="175">
        <f>_xll.xlShmInterpDisc($H$4,L734)</f>
        <v>1.0030650695827434</v>
      </c>
      <c r="R734" s="188">
        <f t="shared" si="33"/>
        <v>3.8852032702152428E-7</v>
      </c>
      <c r="S734" s="170">
        <f t="shared" si="34"/>
        <v>3.8852032702152428E-7</v>
      </c>
      <c r="T734" s="174">
        <f t="shared" si="35"/>
        <v>3.8145486769280978E-7</v>
      </c>
    </row>
    <row r="735" spans="11:20" x14ac:dyDescent="0.2">
      <c r="K735" s="185" t="s">
        <v>134</v>
      </c>
      <c r="L735" s="163">
        <f>_xll.qlCalendarAdvance("TARGET",L734,K735,"mf")</f>
        <v>43860</v>
      </c>
      <c r="M735" s="175">
        <v>1.0030591678271217</v>
      </c>
      <c r="N735" s="175">
        <f>_xll.xlShmInterpDisc($E$4,L735)</f>
        <v>1.0030591677875333</v>
      </c>
      <c r="O735" s="175">
        <f>_xll.xlShmInterpDisc($B$4,L735)</f>
        <v>1.0030591677875333</v>
      </c>
      <c r="P735" s="175">
        <v>1.0030591678293563</v>
      </c>
      <c r="Q735" s="175">
        <f>_xll.xlShmInterpDisc($H$4,L735)</f>
        <v>1.0030591677904601</v>
      </c>
      <c r="R735" s="188">
        <f t="shared" si="33"/>
        <v>3.9588332612083832E-7</v>
      </c>
      <c r="S735" s="170">
        <f t="shared" si="34"/>
        <v>3.9588332612083832E-7</v>
      </c>
      <c r="T735" s="174">
        <f t="shared" si="35"/>
        <v>3.8896219578532509E-7</v>
      </c>
    </row>
    <row r="736" spans="11:20" x14ac:dyDescent="0.2">
      <c r="K736" s="185" t="s">
        <v>134</v>
      </c>
      <c r="L736" s="163">
        <f>_xll.qlCalendarAdvance("TARGET",L735,K736,"mf")</f>
        <v>43861</v>
      </c>
      <c r="M736" s="175">
        <v>1.003053244248185</v>
      </c>
      <c r="N736" s="175">
        <f>_xll.xlShmInterpDisc($E$4,L736)</f>
        <v>1.0030532442078872</v>
      </c>
      <c r="O736" s="175">
        <f>_xll.xlShmInterpDisc($B$4,L736)</f>
        <v>1.0030532442078872</v>
      </c>
      <c r="P736" s="175">
        <v>1.003053244250379</v>
      </c>
      <c r="Q736" s="175">
        <f>_xll.xlShmInterpDisc($H$4,L736)</f>
        <v>1.0030532442107585</v>
      </c>
      <c r="R736" s="188">
        <f t="shared" si="33"/>
        <v>4.0297765124819307E-7</v>
      </c>
      <c r="S736" s="170">
        <f t="shared" si="34"/>
        <v>4.0297765124819307E-7</v>
      </c>
      <c r="T736" s="174">
        <f t="shared" si="35"/>
        <v>3.9620529079797961E-7</v>
      </c>
    </row>
    <row r="737" spans="11:20" x14ac:dyDescent="0.2">
      <c r="K737" s="185" t="s">
        <v>134</v>
      </c>
      <c r="L737" s="163">
        <f>_xll.qlCalendarAdvance("TARGET",L736,K737,"mf")</f>
        <v>43864</v>
      </c>
      <c r="M737" s="175">
        <v>1.0030353444696758</v>
      </c>
      <c r="N737" s="175">
        <f>_xll.xlShmInterpDisc($E$4,L737)</f>
        <v>1.0030353444274243</v>
      </c>
      <c r="O737" s="175">
        <f>_xll.xlShmInterpDisc($B$4,L737)</f>
        <v>1.0030353444274243</v>
      </c>
      <c r="P737" s="175">
        <v>1.0030353444717455</v>
      </c>
      <c r="Q737" s="175">
        <f>_xll.xlShmInterpDisc($H$4,L737)</f>
        <v>1.0030353444301259</v>
      </c>
      <c r="R737" s="188">
        <f t="shared" si="33"/>
        <v>4.2251535603554657E-7</v>
      </c>
      <c r="S737" s="170">
        <f t="shared" si="34"/>
        <v>4.2251535603554657E-7</v>
      </c>
      <c r="T737" s="174">
        <f t="shared" si="35"/>
        <v>4.1619596657938018E-7</v>
      </c>
    </row>
    <row r="738" spans="11:20" x14ac:dyDescent="0.2">
      <c r="K738" s="185" t="s">
        <v>134</v>
      </c>
      <c r="L738" s="163">
        <f>_xll.qlCalendarAdvance("TARGET",L737,K738,"mf")</f>
        <v>43865</v>
      </c>
      <c r="M738" s="175">
        <v>1.0030293354273816</v>
      </c>
      <c r="N738" s="175">
        <f>_xll.xlShmInterpDisc($E$4,L738)</f>
        <v>1.003029335384543</v>
      </c>
      <c r="O738" s="175">
        <f>_xll.xlShmInterpDisc($B$4,L738)</f>
        <v>1.003029335384543</v>
      </c>
      <c r="P738" s="175">
        <v>1.0030293354294089</v>
      </c>
      <c r="Q738" s="175">
        <f>_xll.xlShmInterpDisc($H$4,L738)</f>
        <v>1.0030293353871869</v>
      </c>
      <c r="R738" s="188">
        <f t="shared" si="33"/>
        <v>4.283862153897644E-7</v>
      </c>
      <c r="S738" s="170">
        <f t="shared" si="34"/>
        <v>4.283862153897644E-7</v>
      </c>
      <c r="T738" s="174">
        <f t="shared" si="35"/>
        <v>4.2222003671099628E-7</v>
      </c>
    </row>
    <row r="739" spans="11:20" x14ac:dyDescent="0.2">
      <c r="K739" s="185" t="s">
        <v>134</v>
      </c>
      <c r="L739" s="163">
        <f>_xll.qlCalendarAdvance("TARGET",L738,K739,"mf")</f>
        <v>43866</v>
      </c>
      <c r="M739" s="175">
        <v>1.0030233054443063</v>
      </c>
      <c r="N739" s="175">
        <f>_xll.xlShmInterpDisc($E$4,L739)</f>
        <v>1.0030233054009157</v>
      </c>
      <c r="O739" s="175">
        <f>_xll.xlShmInterpDisc($B$4,L739)</f>
        <v>1.0030233054009157</v>
      </c>
      <c r="P739" s="175">
        <v>1.0030233054462909</v>
      </c>
      <c r="Q739" s="175">
        <f>_xll.xlShmInterpDisc($H$4,L739)</f>
        <v>1.0030233054035014</v>
      </c>
      <c r="R739" s="188">
        <f t="shared" si="33"/>
        <v>4.3390624426820068E-7</v>
      </c>
      <c r="S739" s="170">
        <f t="shared" si="34"/>
        <v>4.3390624426820068E-7</v>
      </c>
      <c r="T739" s="174">
        <f t="shared" si="35"/>
        <v>4.2789549681288008E-7</v>
      </c>
    </row>
    <row r="740" spans="11:20" x14ac:dyDescent="0.2">
      <c r="K740" s="185" t="s">
        <v>134</v>
      </c>
      <c r="L740" s="163">
        <f>_xll.qlCalendarAdvance("TARGET",L739,K740,"mf")</f>
        <v>43867</v>
      </c>
      <c r="M740" s="175">
        <v>1.0030172546918548</v>
      </c>
      <c r="N740" s="175">
        <f>_xll.xlShmInterpDisc($E$4,L740)</f>
        <v>1.0030172546479483</v>
      </c>
      <c r="O740" s="175">
        <f>_xll.xlShmInterpDisc($B$4,L740)</f>
        <v>1.0030172546479483</v>
      </c>
      <c r="P740" s="175">
        <v>1.0030172546937961</v>
      </c>
      <c r="Q740" s="175">
        <f>_xll.xlShmInterpDisc($H$4,L740)</f>
        <v>1.0030172546504754</v>
      </c>
      <c r="R740" s="188">
        <f t="shared" si="33"/>
        <v>4.3906434044060916E-7</v>
      </c>
      <c r="S740" s="170">
        <f t="shared" si="34"/>
        <v>4.3906434044060916E-7</v>
      </c>
      <c r="T740" s="174">
        <f t="shared" si="35"/>
        <v>4.3320680376268683E-7</v>
      </c>
    </row>
    <row r="741" spans="11:20" x14ac:dyDescent="0.2">
      <c r="K741" s="185" t="s">
        <v>134</v>
      </c>
      <c r="L741" s="163">
        <f>_xll.qlCalendarAdvance("TARGET",L740,K741,"mf")</f>
        <v>43868</v>
      </c>
      <c r="M741" s="175">
        <v>1.0030111833421211</v>
      </c>
      <c r="N741" s="175">
        <f>_xll.xlShmInterpDisc($E$4,L741)</f>
        <v>1.0030111832977382</v>
      </c>
      <c r="O741" s="175">
        <f>_xll.xlShmInterpDisc($B$4,L741)</f>
        <v>1.0030111832977382</v>
      </c>
      <c r="P741" s="175">
        <v>1.003011183344019</v>
      </c>
      <c r="Q741" s="175">
        <f>_xll.xlShmInterpDisc($H$4,L741)</f>
        <v>1.0030111833002058</v>
      </c>
      <c r="R741" s="188">
        <f t="shared" si="33"/>
        <v>4.4382941766230033E-7</v>
      </c>
      <c r="S741" s="170">
        <f t="shared" si="34"/>
        <v>4.4382941766230033E-7</v>
      </c>
      <c r="T741" s="174">
        <f t="shared" si="35"/>
        <v>4.3813175309992403E-7</v>
      </c>
    </row>
    <row r="742" spans="11:20" x14ac:dyDescent="0.2">
      <c r="K742" s="185" t="s">
        <v>134</v>
      </c>
      <c r="L742" s="163">
        <f>_xll.qlCalendarAdvance("TARGET",L741,K742,"mf")</f>
        <v>43871</v>
      </c>
      <c r="M742" s="175">
        <v>1.0029928474405374</v>
      </c>
      <c r="N742" s="175">
        <f>_xll.xlShmInterpDisc($E$4,L742)</f>
        <v>1.0029928473949741</v>
      </c>
      <c r="O742" s="175">
        <f>_xll.xlShmInterpDisc($B$4,L742)</f>
        <v>1.0029928473949741</v>
      </c>
      <c r="P742" s="175">
        <v>1.0029928474423027</v>
      </c>
      <c r="Q742" s="175">
        <f>_xll.xlShmInterpDisc($H$4,L742)</f>
        <v>1.0029928473972614</v>
      </c>
      <c r="R742" s="188">
        <f t="shared" si="33"/>
        <v>4.5563330886011499E-7</v>
      </c>
      <c r="S742" s="170">
        <f t="shared" si="34"/>
        <v>4.5563330886011499E-7</v>
      </c>
      <c r="T742" s="174">
        <f t="shared" si="35"/>
        <v>4.5041304019832751E-7</v>
      </c>
    </row>
    <row r="743" spans="11:20" x14ac:dyDescent="0.2">
      <c r="K743" s="185" t="s">
        <v>134</v>
      </c>
      <c r="L743" s="163">
        <f>_xll.qlCalendarAdvance("TARGET",L742,K743,"mf")</f>
        <v>43872</v>
      </c>
      <c r="M743" s="175">
        <v>1.0029866954364353</v>
      </c>
      <c r="N743" s="175">
        <f>_xll.xlShmInterpDisc($E$4,L743)</f>
        <v>1.0029866953905686</v>
      </c>
      <c r="O743" s="175">
        <f>_xll.xlShmInterpDisc($B$4,L743)</f>
        <v>1.0029866953905686</v>
      </c>
      <c r="P743" s="175">
        <v>1.0029866954381557</v>
      </c>
      <c r="Q743" s="175">
        <f>_xll.xlShmInterpDisc($H$4,L743)</f>
        <v>1.0029866953927948</v>
      </c>
      <c r="R743" s="188">
        <f t="shared" si="33"/>
        <v>4.5866643816339092E-7</v>
      </c>
      <c r="S743" s="170">
        <f t="shared" si="34"/>
        <v>4.5866643816339092E-7</v>
      </c>
      <c r="T743" s="174">
        <f t="shared" si="35"/>
        <v>4.5360826206319871E-7</v>
      </c>
    </row>
    <row r="744" spans="11:20" x14ac:dyDescent="0.2">
      <c r="K744" s="185" t="s">
        <v>134</v>
      </c>
      <c r="L744" s="163">
        <f>_xll.qlCalendarAdvance("TARGET",L743,K744,"mf")</f>
        <v>43873</v>
      </c>
      <c r="M744" s="175">
        <v>1.002980523705882</v>
      </c>
      <c r="N744" s="175">
        <f>_xll.xlShmInterpDisc($E$4,L744)</f>
        <v>1.00298052365976</v>
      </c>
      <c r="O744" s="175">
        <f>_xll.xlShmInterpDisc($B$4,L744)</f>
        <v>1.00298052365976</v>
      </c>
      <c r="P744" s="175">
        <v>1.0029805237075571</v>
      </c>
      <c r="Q744" s="175">
        <f>_xll.xlShmInterpDisc($H$4,L744)</f>
        <v>1.0029805236619251</v>
      </c>
      <c r="R744" s="188">
        <f t="shared" si="33"/>
        <v>4.6121995112002878E-7</v>
      </c>
      <c r="S744" s="170">
        <f t="shared" si="34"/>
        <v>4.6121995112002878E-7</v>
      </c>
      <c r="T744" s="174">
        <f t="shared" si="35"/>
        <v>4.5631942668933334E-7</v>
      </c>
    </row>
    <row r="745" spans="11:20" x14ac:dyDescent="0.2">
      <c r="K745" s="185" t="s">
        <v>134</v>
      </c>
      <c r="L745" s="163">
        <f>_xll.qlCalendarAdvance("TARGET",L744,K745,"mf")</f>
        <v>43874</v>
      </c>
      <c r="M745" s="175">
        <v>1.0029743324251141</v>
      </c>
      <c r="N745" s="175">
        <f>_xll.xlShmInterpDisc($E$4,L745)</f>
        <v>1.0029743323787872</v>
      </c>
      <c r="O745" s="175">
        <f>_xll.xlShmInterpDisc($B$4,L745)</f>
        <v>1.0029743323787872</v>
      </c>
      <c r="P745" s="175">
        <v>1.0029743324267442</v>
      </c>
      <c r="Q745" s="175">
        <f>_xll.xlShmInterpDisc($H$4,L745)</f>
        <v>1.0029743323808906</v>
      </c>
      <c r="R745" s="188">
        <f t="shared" si="33"/>
        <v>4.6326942282348682E-7</v>
      </c>
      <c r="S745" s="170">
        <f t="shared" si="34"/>
        <v>4.6326942282348682E-7</v>
      </c>
      <c r="T745" s="174">
        <f t="shared" si="35"/>
        <v>4.5853543184648515E-7</v>
      </c>
    </row>
    <row r="746" spans="11:20" x14ac:dyDescent="0.2">
      <c r="K746" s="185" t="s">
        <v>134</v>
      </c>
      <c r="L746" s="163">
        <f>_xll.qlCalendarAdvance("TARGET",L745,K746,"mf")</f>
        <v>43875</v>
      </c>
      <c r="M746" s="175">
        <v>1.0029681217710589</v>
      </c>
      <c r="N746" s="175">
        <f>_xll.xlShmInterpDisc($E$4,L746)</f>
        <v>1.0029681217245794</v>
      </c>
      <c r="O746" s="175">
        <f>_xll.xlShmInterpDisc($B$4,L746)</f>
        <v>1.0029681217245794</v>
      </c>
      <c r="P746" s="175">
        <v>1.0029681217726432</v>
      </c>
      <c r="Q746" s="175">
        <f>_xll.xlShmInterpDisc($H$4,L746)</f>
        <v>1.0029681217266209</v>
      </c>
      <c r="R746" s="188">
        <f t="shared" si="33"/>
        <v>4.6479486925932179E-7</v>
      </c>
      <c r="S746" s="170">
        <f t="shared" si="34"/>
        <v>4.6479486925932179E-7</v>
      </c>
      <c r="T746" s="174">
        <f t="shared" si="35"/>
        <v>4.6022297084391539E-7</v>
      </c>
    </row>
    <row r="747" spans="11:20" x14ac:dyDescent="0.2">
      <c r="K747" s="185" t="s">
        <v>134</v>
      </c>
      <c r="L747" s="163">
        <f>_xll.qlCalendarAdvance("TARGET",L746,K747,"mf")</f>
        <v>43878</v>
      </c>
      <c r="M747" s="175">
        <v>1.0029493753487864</v>
      </c>
      <c r="N747" s="175">
        <f>_xll.xlShmInterpDisc($E$4,L747)</f>
        <v>1.002949375302185</v>
      </c>
      <c r="O747" s="175">
        <f>_xll.xlShmInterpDisc($B$4,L747)</f>
        <v>1.002949375302185</v>
      </c>
      <c r="P747" s="175">
        <v>1.0029493753502323</v>
      </c>
      <c r="Q747" s="175">
        <f>_xll.xlShmInterpDisc($H$4,L747)</f>
        <v>1.0029493753040386</v>
      </c>
      <c r="R747" s="188">
        <f t="shared" si="33"/>
        <v>4.6601389414036021E-7</v>
      </c>
      <c r="S747" s="170">
        <f t="shared" si="34"/>
        <v>4.6601389414036021E-7</v>
      </c>
      <c r="T747" s="174">
        <f t="shared" si="35"/>
        <v>4.6193715519393663E-7</v>
      </c>
    </row>
    <row r="748" spans="11:20" x14ac:dyDescent="0.2">
      <c r="K748" s="185" t="s">
        <v>134</v>
      </c>
      <c r="L748" s="163">
        <f>_xll.qlCalendarAdvance("TARGET",L747,K748,"mf")</f>
        <v>43879</v>
      </c>
      <c r="M748" s="175">
        <v>1.0029430889846496</v>
      </c>
      <c r="N748" s="175">
        <f>_xll.xlShmInterpDisc($E$4,L748)</f>
        <v>1.0029430889381268</v>
      </c>
      <c r="O748" s="175">
        <f>_xll.xlShmInterpDisc($B$4,L748)</f>
        <v>1.0029430889381268</v>
      </c>
      <c r="P748" s="175">
        <v>1.0029430889860489</v>
      </c>
      <c r="Q748" s="175">
        <f>_xll.xlShmInterpDisc($H$4,L748)</f>
        <v>1.0029430889399171</v>
      </c>
      <c r="R748" s="188">
        <f t="shared" si="33"/>
        <v>4.652278562389256E-7</v>
      </c>
      <c r="S748" s="170">
        <f t="shared" si="34"/>
        <v>4.652278562389256E-7</v>
      </c>
      <c r="T748" s="174">
        <f t="shared" si="35"/>
        <v>4.613176507461958E-7</v>
      </c>
    </row>
    <row r="749" spans="11:20" x14ac:dyDescent="0.2">
      <c r="K749" s="185" t="s">
        <v>134</v>
      </c>
      <c r="L749" s="163">
        <f>_xll.qlCalendarAdvance("TARGET",L748,K749,"mf")</f>
        <v>43880</v>
      </c>
      <c r="M749" s="175">
        <v>1.0029367841422092</v>
      </c>
      <c r="N749" s="175">
        <f>_xll.xlShmInterpDisc($E$4,L749)</f>
        <v>1.0029367840958281</v>
      </c>
      <c r="O749" s="175">
        <f>_xll.xlShmInterpDisc($B$4,L749)</f>
        <v>1.0029367840958281</v>
      </c>
      <c r="P749" s="175">
        <v>1.0029367841435617</v>
      </c>
      <c r="Q749" s="175">
        <f>_xll.xlShmInterpDisc($H$4,L749)</f>
        <v>1.0029367840975554</v>
      </c>
      <c r="R749" s="188">
        <f t="shared" si="33"/>
        <v>4.638112116595039E-7</v>
      </c>
      <c r="S749" s="170">
        <f t="shared" si="34"/>
        <v>4.638112116595039E-7</v>
      </c>
      <c r="T749" s="174">
        <f t="shared" si="35"/>
        <v>4.6006309872836937E-7</v>
      </c>
    </row>
    <row r="750" spans="11:20" x14ac:dyDescent="0.2">
      <c r="K750" s="185" t="s">
        <v>134</v>
      </c>
      <c r="L750" s="163">
        <f>_xll.qlCalendarAdvance("TARGET",L749,K750,"mf")</f>
        <v>43881</v>
      </c>
      <c r="M750" s="175">
        <v>1.0029304610025316</v>
      </c>
      <c r="N750" s="175">
        <f>_xll.xlShmInterpDisc($E$4,L750)</f>
        <v>1.0029304609563578</v>
      </c>
      <c r="O750" s="175">
        <f>_xll.xlShmInterpDisc($B$4,L750)</f>
        <v>1.0029304609563578</v>
      </c>
      <c r="P750" s="175">
        <v>1.0029304610038372</v>
      </c>
      <c r="Q750" s="175">
        <f>_xll.xlShmInterpDisc($H$4,L750)</f>
        <v>1.0029304609580214</v>
      </c>
      <c r="R750" s="188">
        <f t="shared" si="33"/>
        <v>4.617373150495041E-7</v>
      </c>
      <c r="S750" s="170">
        <f t="shared" si="34"/>
        <v>4.617373150495041E-7</v>
      </c>
      <c r="T750" s="174">
        <f t="shared" si="35"/>
        <v>4.581579560181126E-7</v>
      </c>
    </row>
    <row r="751" spans="11:20" x14ac:dyDescent="0.2">
      <c r="K751" s="185" t="s">
        <v>134</v>
      </c>
      <c r="L751" s="163">
        <f>_xll.qlCalendarAdvance("TARGET",L750,K751,"mf")</f>
        <v>43882</v>
      </c>
      <c r="M751" s="175">
        <v>1.0029241197473724</v>
      </c>
      <c r="N751" s="175">
        <f>_xll.xlShmInterpDisc($E$4,L751)</f>
        <v>1.0029241197014742</v>
      </c>
      <c r="O751" s="175">
        <f>_xll.xlShmInterpDisc($B$4,L751)</f>
        <v>1.0029241197014742</v>
      </c>
      <c r="P751" s="175">
        <v>1.0029241197486309</v>
      </c>
      <c r="Q751" s="175">
        <f>_xll.xlShmInterpDisc($H$4,L751)</f>
        <v>1.0029241197030743</v>
      </c>
      <c r="R751" s="188">
        <f t="shared" si="33"/>
        <v>4.5898174150238447E-7</v>
      </c>
      <c r="S751" s="170">
        <f t="shared" si="34"/>
        <v>4.5898174150238447E-7</v>
      </c>
      <c r="T751" s="174">
        <f t="shared" si="35"/>
        <v>4.5556669547863748E-7</v>
      </c>
    </row>
    <row r="752" spans="11:20" x14ac:dyDescent="0.2">
      <c r="K752" s="185" t="s">
        <v>134</v>
      </c>
      <c r="L752" s="163">
        <f>_xll.qlCalendarAdvance("TARGET",L751,K752,"mf")</f>
        <v>43885</v>
      </c>
      <c r="M752" s="175">
        <v>1.0029049891169126</v>
      </c>
      <c r="N752" s="175">
        <f>_xll.xlShmInterpDisc($E$4,L752)</f>
        <v>1.0029049890722719</v>
      </c>
      <c r="O752" s="175">
        <f>_xll.xlShmInterpDisc($B$4,L752)</f>
        <v>1.0029049890722719</v>
      </c>
      <c r="P752" s="175">
        <v>1.0029049891180291</v>
      </c>
      <c r="Q752" s="175">
        <f>_xll.xlShmInterpDisc($H$4,L752)</f>
        <v>1.0029049890736803</v>
      </c>
      <c r="R752" s="188">
        <f t="shared" si="33"/>
        <v>4.4640735552547994E-7</v>
      </c>
      <c r="S752" s="170">
        <f t="shared" si="34"/>
        <v>4.4640735552547994E-7</v>
      </c>
      <c r="T752" s="174">
        <f t="shared" si="35"/>
        <v>4.4348746897071578E-7</v>
      </c>
    </row>
    <row r="753" spans="11:20" x14ac:dyDescent="0.2">
      <c r="K753" s="185" t="s">
        <v>134</v>
      </c>
      <c r="L753" s="163">
        <f>_xll.qlCalendarAdvance("TARGET",L752,K753,"mf")</f>
        <v>43886</v>
      </c>
      <c r="M753" s="175">
        <v>1.0028985772311809</v>
      </c>
      <c r="N753" s="175">
        <f>_xll.xlShmInterpDisc($E$4,L753)</f>
        <v>1.0028985771871117</v>
      </c>
      <c r="O753" s="175">
        <f>_xll.xlShmInterpDisc($B$4,L753)</f>
        <v>1.0028985771871117</v>
      </c>
      <c r="P753" s="175">
        <v>1.0028985772322498</v>
      </c>
      <c r="Q753" s="175">
        <f>_xll.xlShmInterpDisc($H$4,L753)</f>
        <v>1.002898577188456</v>
      </c>
      <c r="R753" s="188">
        <f t="shared" si="33"/>
        <v>4.4069192739470964E-7</v>
      </c>
      <c r="S753" s="170">
        <f t="shared" si="34"/>
        <v>4.4069192739470964E-7</v>
      </c>
      <c r="T753" s="174">
        <f t="shared" si="35"/>
        <v>4.3793857429363925E-7</v>
      </c>
    </row>
    <row r="754" spans="11:20" x14ac:dyDescent="0.2">
      <c r="K754" s="185" t="s">
        <v>134</v>
      </c>
      <c r="L754" s="163">
        <f>_xll.qlCalendarAdvance("TARGET",L753,K754,"mf")</f>
        <v>43887</v>
      </c>
      <c r="M754" s="175">
        <v>1.002892148149092</v>
      </c>
      <c r="N754" s="175">
        <f>_xll.xlShmInterpDisc($E$4,L754)</f>
        <v>1.0028921481056743</v>
      </c>
      <c r="O754" s="175">
        <f>_xll.xlShmInterpDisc($B$4,L754)</f>
        <v>1.0028921481056743</v>
      </c>
      <c r="P754" s="175">
        <v>1.0028921481501136</v>
      </c>
      <c r="Q754" s="175">
        <f>_xll.xlShmInterpDisc($H$4,L754)</f>
        <v>1.0028921481069544</v>
      </c>
      <c r="R754" s="188">
        <f t="shared" si="33"/>
        <v>4.3417713868620922E-7</v>
      </c>
      <c r="S754" s="170">
        <f t="shared" si="34"/>
        <v>4.3417713868620922E-7</v>
      </c>
      <c r="T754" s="174">
        <f t="shared" si="35"/>
        <v>4.3159253948488185E-7</v>
      </c>
    </row>
    <row r="755" spans="11:20" x14ac:dyDescent="0.2">
      <c r="K755" s="185" t="s">
        <v>134</v>
      </c>
      <c r="L755" s="163">
        <f>_xll.qlCalendarAdvance("TARGET",L754,K755,"mf")</f>
        <v>43888</v>
      </c>
      <c r="M755" s="175">
        <v>1.0028857020565389</v>
      </c>
      <c r="N755" s="175">
        <f>_xll.xlShmInterpDisc($E$4,L755)</f>
        <v>1.0028857020138553</v>
      </c>
      <c r="O755" s="175">
        <f>_xll.xlShmInterpDisc($B$4,L755)</f>
        <v>1.0028857020138553</v>
      </c>
      <c r="P755" s="175">
        <v>1.002885702057513</v>
      </c>
      <c r="Q755" s="175">
        <f>_xll.xlShmInterpDisc($H$4,L755)</f>
        <v>1.0028857020150712</v>
      </c>
      <c r="R755" s="188">
        <f t="shared" si="33"/>
        <v>4.2683634404738768E-7</v>
      </c>
      <c r="S755" s="170">
        <f t="shared" si="34"/>
        <v>4.2683634404738768E-7</v>
      </c>
      <c r="T755" s="174">
        <f t="shared" si="35"/>
        <v>4.2441827829975409E-7</v>
      </c>
    </row>
    <row r="756" spans="11:20" x14ac:dyDescent="0.2">
      <c r="K756" s="185" t="s">
        <v>134</v>
      </c>
      <c r="L756" s="163">
        <f>_xll.qlCalendarAdvance("TARGET",L755,K756,"mf")</f>
        <v>43889</v>
      </c>
      <c r="M756" s="175">
        <v>1.0028792391401042</v>
      </c>
      <c r="N756" s="175">
        <f>_xll.xlShmInterpDisc($E$4,L756)</f>
        <v>1.0028792390982399</v>
      </c>
      <c r="O756" s="175">
        <f>_xll.xlShmInterpDisc($B$4,L756)</f>
        <v>1.0028792390982399</v>
      </c>
      <c r="P756" s="175">
        <v>1.0028792391410304</v>
      </c>
      <c r="Q756" s="175">
        <f>_xll.xlShmInterpDisc($H$4,L756)</f>
        <v>1.0028792390993917</v>
      </c>
      <c r="R756" s="188">
        <f t="shared" si="33"/>
        <v>4.1864289812565403E-7</v>
      </c>
      <c r="S756" s="170">
        <f t="shared" si="34"/>
        <v>4.1864289812565403E-7</v>
      </c>
      <c r="T756" s="174">
        <f t="shared" si="35"/>
        <v>4.1638692493961571E-7</v>
      </c>
    </row>
    <row r="757" spans="11:20" x14ac:dyDescent="0.2">
      <c r="K757" s="185" t="s">
        <v>134</v>
      </c>
      <c r="L757" s="163">
        <f>_xll.qlCalendarAdvance("TARGET",L756,K757,"mf")</f>
        <v>43892</v>
      </c>
      <c r="M757" s="175">
        <v>1.0028597513236737</v>
      </c>
      <c r="N757" s="175">
        <f>_xll.xlShmInterpDisc($E$4,L757)</f>
        <v>1.0028597512848059</v>
      </c>
      <c r="O757" s="175">
        <f>_xll.xlShmInterpDisc($B$4,L757)</f>
        <v>1.0028597512848059</v>
      </c>
      <c r="P757" s="175">
        <v>1.0028597513244568</v>
      </c>
      <c r="Q757" s="175">
        <f>_xll.xlShmInterpDisc($H$4,L757)</f>
        <v>1.0028597512857653</v>
      </c>
      <c r="R757" s="188">
        <f t="shared" si="33"/>
        <v>3.8867797869102105E-7</v>
      </c>
      <c r="S757" s="170">
        <f t="shared" si="34"/>
        <v>3.8867797869102105E-7</v>
      </c>
      <c r="T757" s="174">
        <f t="shared" si="35"/>
        <v>3.869149445279163E-7</v>
      </c>
    </row>
    <row r="758" spans="11:20" x14ac:dyDescent="0.2">
      <c r="K758" s="185" t="s">
        <v>134</v>
      </c>
      <c r="L758" s="163">
        <f>_xll.qlCalendarAdvance("TARGET",L757,K758,"mf")</f>
        <v>43893</v>
      </c>
      <c r="M758" s="175">
        <v>1.0028532229913221</v>
      </c>
      <c r="N758" s="175">
        <f>_xll.xlShmInterpDisc($E$4,L758)</f>
        <v>1.0028532229536413</v>
      </c>
      <c r="O758" s="175">
        <f>_xll.xlShmInterpDisc($B$4,L758)</f>
        <v>1.0028532229536413</v>
      </c>
      <c r="P758" s="175">
        <v>1.0028532229920577</v>
      </c>
      <c r="Q758" s="175">
        <f>_xll.xlShmInterpDisc($H$4,L758)</f>
        <v>1.0028532229545368</v>
      </c>
      <c r="R758" s="188">
        <f t="shared" si="33"/>
        <v>3.7680747411172888E-7</v>
      </c>
      <c r="S758" s="170">
        <f t="shared" si="34"/>
        <v>3.7680747411172888E-7</v>
      </c>
      <c r="T758" s="174">
        <f t="shared" si="35"/>
        <v>3.7520875295626865E-7</v>
      </c>
    </row>
    <row r="759" spans="11:20" x14ac:dyDescent="0.2">
      <c r="K759" s="185" t="s">
        <v>134</v>
      </c>
      <c r="L759" s="163">
        <f>_xll.qlCalendarAdvance("TARGET",L758,K759,"mf")</f>
        <v>43894</v>
      </c>
      <c r="M759" s="175">
        <v>1.0028466787783394</v>
      </c>
      <c r="N759" s="175">
        <f>_xll.xlShmInterpDisc($E$4,L759)</f>
        <v>1.0028466787419446</v>
      </c>
      <c r="O759" s="175">
        <f>_xll.xlShmInterpDisc($B$4,L759)</f>
        <v>1.0028466787419446</v>
      </c>
      <c r="P759" s="175">
        <v>1.0028466787790273</v>
      </c>
      <c r="Q759" s="175">
        <f>_xll.xlShmInterpDisc($H$4,L759)</f>
        <v>1.0028466787427761</v>
      </c>
      <c r="R759" s="188">
        <f t="shared" si="33"/>
        <v>3.6394887104052032E-7</v>
      </c>
      <c r="S759" s="170">
        <f t="shared" si="34"/>
        <v>3.6394887104052032E-7</v>
      </c>
      <c r="T759" s="174">
        <f t="shared" si="35"/>
        <v>3.6251224244665536E-7</v>
      </c>
    </row>
    <row r="760" spans="11:20" x14ac:dyDescent="0.2">
      <c r="K760" s="185" t="s">
        <v>134</v>
      </c>
      <c r="L760" s="163">
        <f>_xll.qlCalendarAdvance("TARGET",L759,K760,"mf")</f>
        <v>43895</v>
      </c>
      <c r="M760" s="175">
        <v>1.0028401188754432</v>
      </c>
      <c r="N760" s="175">
        <f>_xll.xlShmInterpDisc($E$4,L760)</f>
        <v>1.0028401188404354</v>
      </c>
      <c r="O760" s="175">
        <f>_xll.xlShmInterpDisc($B$4,L760)</f>
        <v>1.0028401188404354</v>
      </c>
      <c r="P760" s="175">
        <v>1.0028401188760834</v>
      </c>
      <c r="Q760" s="175">
        <f>_xll.xlShmInterpDisc($H$4,L760)</f>
        <v>1.0028401188412033</v>
      </c>
      <c r="R760" s="188">
        <f t="shared" si="33"/>
        <v>3.5007774457085361E-7</v>
      </c>
      <c r="S760" s="170">
        <f t="shared" si="34"/>
        <v>3.5007774457085361E-7</v>
      </c>
      <c r="T760" s="174">
        <f t="shared" si="35"/>
        <v>3.4880098809253468E-7</v>
      </c>
    </row>
    <row r="761" spans="11:20" x14ac:dyDescent="0.2">
      <c r="K761" s="185" t="s">
        <v>134</v>
      </c>
      <c r="L761" s="163">
        <f>_xll.qlCalendarAdvance("TARGET",L760,K761,"mf")</f>
        <v>43896</v>
      </c>
      <c r="M761" s="175">
        <v>1.0028335434740392</v>
      </c>
      <c r="N761" s="175">
        <f>_xll.xlShmInterpDisc($E$4,L761)</f>
        <v>1.0028335434405236</v>
      </c>
      <c r="O761" s="175">
        <f>_xll.xlShmInterpDisc($B$4,L761)</f>
        <v>1.0028335434405236</v>
      </c>
      <c r="P761" s="175">
        <v>1.002833543474632</v>
      </c>
      <c r="Q761" s="175">
        <f>_xll.xlShmInterpDisc($H$4,L761)</f>
        <v>1.0028335434412279</v>
      </c>
      <c r="R761" s="188">
        <f t="shared" si="33"/>
        <v>3.3515634711989151E-7</v>
      </c>
      <c r="S761" s="170">
        <f t="shared" si="34"/>
        <v>3.3515634711989151E-7</v>
      </c>
      <c r="T761" s="174">
        <f t="shared" si="35"/>
        <v>3.3404168320316785E-7</v>
      </c>
    </row>
    <row r="762" spans="11:20" x14ac:dyDescent="0.2">
      <c r="K762" s="185" t="s">
        <v>134</v>
      </c>
      <c r="L762" s="163">
        <f>_xll.qlCalendarAdvance("TARGET",L761,K762,"mf")</f>
        <v>43899</v>
      </c>
      <c r="M762" s="175">
        <v>1.0028137262031809</v>
      </c>
      <c r="N762" s="175">
        <f>_xll.xlShmInterpDisc($E$4,L762)</f>
        <v>1.0028137261747954</v>
      </c>
      <c r="O762" s="175">
        <f>_xll.xlShmInterpDisc($B$4,L762)</f>
        <v>1.0028137261747954</v>
      </c>
      <c r="P762" s="175">
        <v>1.0028137262036321</v>
      </c>
      <c r="Q762" s="175">
        <f>_xll.xlShmInterpDisc($H$4,L762)</f>
        <v>1.0028137261753103</v>
      </c>
      <c r="R762" s="188">
        <f t="shared" si="33"/>
        <v>2.8385516159801227E-7</v>
      </c>
      <c r="S762" s="170">
        <f t="shared" si="34"/>
        <v>2.8385516159801227E-7</v>
      </c>
      <c r="T762" s="174">
        <f t="shared" si="35"/>
        <v>2.8321789358187743E-7</v>
      </c>
    </row>
    <row r="763" spans="11:20" x14ac:dyDescent="0.2">
      <c r="K763" s="185" t="s">
        <v>134</v>
      </c>
      <c r="L763" s="163">
        <f>_xll.qlCalendarAdvance("TARGET",L762,K763,"mf")</f>
        <v>43900</v>
      </c>
      <c r="M763" s="175">
        <v>1.0028070907355886</v>
      </c>
      <c r="N763" s="175">
        <f>_xll.xlShmInterpDisc($E$4,L763)</f>
        <v>1.0028070907091415</v>
      </c>
      <c r="O763" s="175">
        <f>_xll.xlShmInterpDisc($B$4,L763)</f>
        <v>1.0028070907091415</v>
      </c>
      <c r="P763" s="175">
        <v>1.0028070907359927</v>
      </c>
      <c r="Q763" s="175">
        <f>_xll.xlShmInterpDisc($H$4,L763)</f>
        <v>1.0028070907095938</v>
      </c>
      <c r="R763" s="188">
        <f t="shared" si="33"/>
        <v>2.6447066758805704E-7</v>
      </c>
      <c r="S763" s="170">
        <f t="shared" si="34"/>
        <v>2.6447066758805704E-7</v>
      </c>
      <c r="T763" s="174">
        <f t="shared" si="35"/>
        <v>2.6398883079536972E-7</v>
      </c>
    </row>
    <row r="764" spans="11:20" x14ac:dyDescent="0.2">
      <c r="K764" s="185" t="s">
        <v>134</v>
      </c>
      <c r="L764" s="163">
        <f>_xll.qlCalendarAdvance("TARGET",L763,K764,"mf")</f>
        <v>43901</v>
      </c>
      <c r="M764" s="175">
        <v>1.0028004407368534</v>
      </c>
      <c r="N764" s="175">
        <f>_xll.xlShmInterpDisc($E$4,L764)</f>
        <v>1.0028004407124635</v>
      </c>
      <c r="O764" s="175">
        <f>_xll.xlShmInterpDisc($B$4,L764)</f>
        <v>1.0028004407124635</v>
      </c>
      <c r="P764" s="175">
        <v>1.0028004407372106</v>
      </c>
      <c r="Q764" s="175">
        <f>_xll.xlShmInterpDisc($H$4,L764)</f>
        <v>1.0028004407128535</v>
      </c>
      <c r="R764" s="188">
        <f t="shared" si="33"/>
        <v>2.4389823494175289E-7</v>
      </c>
      <c r="S764" s="170">
        <f t="shared" si="34"/>
        <v>2.4389823494175289E-7</v>
      </c>
      <c r="T764" s="174">
        <f t="shared" si="35"/>
        <v>2.4357182937251309E-7</v>
      </c>
    </row>
    <row r="765" spans="11:20" x14ac:dyDescent="0.2">
      <c r="K765" s="185" t="s">
        <v>134</v>
      </c>
      <c r="L765" s="163">
        <f>_xll.qlCalendarAdvance("TARGET",L764,K765,"mf")</f>
        <v>43902</v>
      </c>
      <c r="M765" s="175">
        <v>1.0027937764025139</v>
      </c>
      <c r="N765" s="175">
        <f>_xll.xlShmInterpDisc($E$4,L765)</f>
        <v>1.0027937763803036</v>
      </c>
      <c r="O765" s="175">
        <f>_xll.xlShmInterpDisc($B$4,L765)</f>
        <v>1.0027937763803036</v>
      </c>
      <c r="P765" s="175">
        <v>1.0027937764028245</v>
      </c>
      <c r="Q765" s="175">
        <f>_xll.xlShmInterpDisc($H$4,L765)</f>
        <v>1.0027937763806316</v>
      </c>
      <c r="R765" s="188">
        <f t="shared" si="33"/>
        <v>2.2210233652231182E-7</v>
      </c>
      <c r="S765" s="170">
        <f t="shared" si="34"/>
        <v>2.2210233652231182E-7</v>
      </c>
      <c r="T765" s="174">
        <f t="shared" si="35"/>
        <v>2.2192914173047029E-7</v>
      </c>
    </row>
    <row r="766" spans="11:20" x14ac:dyDescent="0.2">
      <c r="K766" s="185" t="s">
        <v>134</v>
      </c>
      <c r="L766" s="163">
        <f>_xll.qlCalendarAdvance("TARGET",L765,K766,"mf")</f>
        <v>43903</v>
      </c>
      <c r="M766" s="175">
        <v>1.0027870979287981</v>
      </c>
      <c r="N766" s="175">
        <f>_xll.xlShmInterpDisc($E$4,L766)</f>
        <v>1.0027870979088926</v>
      </c>
      <c r="O766" s="175">
        <f>_xll.xlShmInterpDisc($B$4,L766)</f>
        <v>1.0027870979088926</v>
      </c>
      <c r="P766" s="175">
        <v>1.0027870979290623</v>
      </c>
      <c r="Q766" s="175">
        <f>_xll.xlShmInterpDisc($H$4,L766)</f>
        <v>1.0027870979091589</v>
      </c>
      <c r="R766" s="188">
        <f t="shared" si="33"/>
        <v>1.9905410653109357E-7</v>
      </c>
      <c r="S766" s="170">
        <f t="shared" si="34"/>
        <v>1.9905410653109357E-7</v>
      </c>
      <c r="T766" s="174">
        <f t="shared" si="35"/>
        <v>1.9903412251665031E-7</v>
      </c>
    </row>
    <row r="767" spans="11:20" x14ac:dyDescent="0.2">
      <c r="K767" s="185" t="s">
        <v>134</v>
      </c>
      <c r="L767" s="163">
        <f>_xll.qlCalendarAdvance("TARGET",L766,K767,"mf")</f>
        <v>43906</v>
      </c>
      <c r="M767" s="175">
        <v>1.002766979643996</v>
      </c>
      <c r="N767" s="175">
        <f>_xll.xlShmInterpDisc($E$4,L767)</f>
        <v>1.0027669796317875</v>
      </c>
      <c r="O767" s="175">
        <f>_xll.xlShmInterpDisc($B$4,L767)</f>
        <v>1.0027669796317875</v>
      </c>
      <c r="P767" s="175">
        <v>1.0027669796441223</v>
      </c>
      <c r="Q767" s="175">
        <f>_xll.xlShmInterpDisc($H$4,L767)</f>
        <v>1.002766979631871</v>
      </c>
      <c r="R767" s="188">
        <f t="shared" si="33"/>
        <v>1.2208456467988071E-7</v>
      </c>
      <c r="S767" s="170">
        <f t="shared" si="34"/>
        <v>1.2208456467988071E-7</v>
      </c>
      <c r="T767" s="174">
        <f t="shared" si="35"/>
        <v>1.2251311076738602E-7</v>
      </c>
    </row>
    <row r="768" spans="11:20" x14ac:dyDescent="0.2">
      <c r="K768" s="185" t="s">
        <v>134</v>
      </c>
      <c r="L768" s="163">
        <f>_xll.qlCalendarAdvance("TARGET",L767,K768,"mf")</f>
        <v>43907</v>
      </c>
      <c r="M768" s="175">
        <v>1.002760246588821</v>
      </c>
      <c r="N768" s="175">
        <f>_xll.xlShmInterpDisc($E$4,L768)</f>
        <v>1.0027602465794494</v>
      </c>
      <c r="O768" s="175">
        <f>_xll.xlShmInterpDisc($B$4,L768)</f>
        <v>1.0027602465794494</v>
      </c>
      <c r="P768" s="175">
        <v>1.0027602465889016</v>
      </c>
      <c r="Q768" s="175">
        <f>_xll.xlShmInterpDisc($H$4,L768)</f>
        <v>1.0027602465794727</v>
      </c>
      <c r="R768" s="188">
        <f t="shared" si="33"/>
        <v>9.3716145954658714E-8</v>
      </c>
      <c r="S768" s="170">
        <f t="shared" si="34"/>
        <v>9.3716145954658714E-8</v>
      </c>
      <c r="T768" s="174">
        <f t="shared" si="35"/>
        <v>9.4289021035365295E-8</v>
      </c>
    </row>
    <row r="769" spans="11:20" x14ac:dyDescent="0.2">
      <c r="K769" s="185" t="s">
        <v>134</v>
      </c>
      <c r="L769" s="163">
        <f>_xll.qlCalendarAdvance("TARGET",L768,K769,"mf")</f>
        <v>43908</v>
      </c>
      <c r="M769" s="175">
        <v>1.0027535003857344</v>
      </c>
      <c r="N769" s="175">
        <f>_xll.xlShmInterpDisc($E$4,L769)</f>
        <v>1.0027535003793413</v>
      </c>
      <c r="O769" s="175">
        <f>_xll.xlShmInterpDisc($B$4,L769)</f>
        <v>1.0027535003793413</v>
      </c>
      <c r="P769" s="175">
        <v>1.0027535003857699</v>
      </c>
      <c r="Q769" s="175">
        <f>_xll.xlShmInterpDisc($H$4,L769)</f>
        <v>1.0027535003793051</v>
      </c>
      <c r="R769" s="188">
        <f t="shared" si="33"/>
        <v>6.3931082650015014E-8</v>
      </c>
      <c r="S769" s="170">
        <f t="shared" si="34"/>
        <v>6.3931082650015014E-8</v>
      </c>
      <c r="T769" s="174">
        <f t="shared" si="35"/>
        <v>6.4648286723922865E-8</v>
      </c>
    </row>
    <row r="770" spans="11:20" x14ac:dyDescent="0.2">
      <c r="K770" s="185" t="s">
        <v>134</v>
      </c>
      <c r="L770" s="163">
        <f>_xll.qlCalendarAdvance("TARGET",L769,K770,"mf")</f>
        <v>43909</v>
      </c>
      <c r="M770" s="175">
        <v>1.002746741235095</v>
      </c>
      <c r="N770" s="175">
        <f>_xll.xlShmInterpDisc($E$4,L770)</f>
        <v>1.0027467412318247</v>
      </c>
      <c r="O770" s="175">
        <f>_xll.xlShmInterpDisc($B$4,L770)</f>
        <v>1.0027467412318247</v>
      </c>
      <c r="P770" s="175">
        <v>1.0027467412350857</v>
      </c>
      <c r="Q770" s="175">
        <f>_xll.xlShmInterpDisc($H$4,L770)</f>
        <v>1.0027467412317295</v>
      </c>
      <c r="R770" s="188">
        <f t="shared" si="33"/>
        <v>3.2702729413358611E-8</v>
      </c>
      <c r="S770" s="170">
        <f t="shared" si="34"/>
        <v>3.2702729413358611E-8</v>
      </c>
      <c r="T770" s="174">
        <f t="shared" si="35"/>
        <v>3.3562042034418482E-8</v>
      </c>
    </row>
    <row r="771" spans="11:20" x14ac:dyDescent="0.2">
      <c r="K771" s="185" t="s">
        <v>134</v>
      </c>
      <c r="L771" s="163">
        <f>_xll.qlCalendarAdvance("TARGET",L770,K771,"mf")</f>
        <v>43910</v>
      </c>
      <c r="M771" s="175">
        <v>1.0027399693379491</v>
      </c>
      <c r="N771" s="175">
        <f>_xll.xlShmInterpDisc($E$4,L771)</f>
        <v>1.0027399693379493</v>
      </c>
      <c r="O771" s="175">
        <f>_xll.xlShmInterpDisc($B$4,L771)</f>
        <v>1.0027399693379493</v>
      </c>
      <c r="P771" s="175">
        <v>1.0027399693378951</v>
      </c>
      <c r="Q771" s="175">
        <f>_xll.xlShmInterpDisc($H$4,L771)</f>
        <v>1.0027399693377954</v>
      </c>
      <c r="R771" s="188">
        <f t="shared" si="33"/>
        <v>-2.2204460492503131E-12</v>
      </c>
      <c r="S771" s="170">
        <f t="shared" si="34"/>
        <v>-2.2204460492503131E-12</v>
      </c>
      <c r="T771" s="174">
        <f t="shared" si="35"/>
        <v>9.9698027611339057E-10</v>
      </c>
    </row>
    <row r="772" spans="11:20" x14ac:dyDescent="0.2">
      <c r="K772" s="185" t="s">
        <v>134</v>
      </c>
      <c r="L772" s="163">
        <f>_xll.qlCalendarAdvance("TARGET",L771,K772,"mf")</f>
        <v>43913</v>
      </c>
      <c r="M772" s="175">
        <v>1.0027195782065277</v>
      </c>
      <c r="N772" s="175">
        <f>_xll.xlShmInterpDisc($E$4,L772)</f>
        <v>1.0027195782172336</v>
      </c>
      <c r="O772" s="175">
        <f>_xll.xlShmInterpDisc($B$4,L772)</f>
        <v>1.0027195782172336</v>
      </c>
      <c r="P772" s="175">
        <v>1.0027195782063421</v>
      </c>
      <c r="Q772" s="175">
        <f>_xll.xlShmInterpDisc($H$4,L772)</f>
        <v>1.0027195782169072</v>
      </c>
      <c r="R772" s="188">
        <f t="shared" si="33"/>
        <v>-1.0705880626460385E-7</v>
      </c>
      <c r="S772" s="170">
        <f t="shared" si="34"/>
        <v>-1.0705880626460385E-7</v>
      </c>
      <c r="T772" s="174">
        <f t="shared" si="35"/>
        <v>-1.0565104346937915E-7</v>
      </c>
    </row>
    <row r="773" spans="11:20" x14ac:dyDescent="0.2">
      <c r="K773" s="185" t="s">
        <v>134</v>
      </c>
      <c r="L773" s="163">
        <f>_xll.qlCalendarAdvance("TARGET",L772,K773,"mf")</f>
        <v>43914</v>
      </c>
      <c r="M773" s="175">
        <v>1.0027127560001474</v>
      </c>
      <c r="N773" s="175">
        <f>_xll.xlShmInterpDisc($E$4,L773)</f>
        <v>1.0027127560147118</v>
      </c>
      <c r="O773" s="175">
        <f>_xll.xlShmInterpDisc($B$4,L773)</f>
        <v>1.0027127560147118</v>
      </c>
      <c r="P773" s="175">
        <v>1.0027127559999185</v>
      </c>
      <c r="Q773" s="175">
        <f>_xll.xlShmInterpDisc($H$4,L773)</f>
        <v>1.0027127560143287</v>
      </c>
      <c r="R773" s="188">
        <f t="shared" si="33"/>
        <v>-1.4564349726242654E-7</v>
      </c>
      <c r="S773" s="170">
        <f t="shared" si="34"/>
        <v>-1.4564349726242654E-7</v>
      </c>
      <c r="T773" s="174">
        <f t="shared" si="35"/>
        <v>-1.4410250770424682E-7</v>
      </c>
    </row>
    <row r="774" spans="11:20" x14ac:dyDescent="0.2">
      <c r="K774" s="185" t="s">
        <v>134</v>
      </c>
      <c r="L774" s="163">
        <f>_xll.qlCalendarAdvance("TARGET",L773,K774,"mf")</f>
        <v>43915</v>
      </c>
      <c r="M774" s="175">
        <v>1.0027059211861595</v>
      </c>
      <c r="N774" s="175">
        <f>_xll.xlShmInterpDisc($E$4,L774)</f>
        <v>1.0027059212047231</v>
      </c>
      <c r="O774" s="175">
        <f>_xll.xlShmInterpDisc($B$4,L774)</f>
        <v>1.0027059212047231</v>
      </c>
      <c r="P774" s="175">
        <v>1.002705921185888</v>
      </c>
      <c r="Q774" s="175">
        <f>_xll.xlShmInterpDisc($H$4,L774)</f>
        <v>1.0027059212042844</v>
      </c>
      <c r="R774" s="188">
        <f t="shared" ref="R774:R837" si="36">(M774-N774)*10000</f>
        <v>-1.8563595105547392E-7</v>
      </c>
      <c r="S774" s="170">
        <f t="shared" ref="S774:S837" si="37">(M774-O774)*10000</f>
        <v>-1.8563595105547392E-7</v>
      </c>
      <c r="T774" s="174">
        <f t="shared" ref="T774:T837" si="38">(P774-Q774)*10000</f>
        <v>-1.8396395518038844E-7</v>
      </c>
    </row>
    <row r="775" spans="11:20" x14ac:dyDescent="0.2">
      <c r="K775" s="185" t="s">
        <v>134</v>
      </c>
      <c r="L775" s="163">
        <f>_xll.qlCalendarAdvance("TARGET",L774,K775,"mf")</f>
        <v>43916</v>
      </c>
      <c r="M775" s="175">
        <v>1.0026990737486219</v>
      </c>
      <c r="N775" s="175">
        <f>_xll.xlShmInterpDisc($E$4,L775)</f>
        <v>1.0026990737713228</v>
      </c>
      <c r="O775" s="175">
        <f>_xll.xlShmInterpDisc($B$4,L775)</f>
        <v>1.0026990737713228</v>
      </c>
      <c r="P775" s="175">
        <v>1.0026990737483079</v>
      </c>
      <c r="Q775" s="175">
        <f>_xll.xlShmInterpDisc($H$4,L775)</f>
        <v>1.0026990737708288</v>
      </c>
      <c r="R775" s="188">
        <f t="shared" si="36"/>
        <v>-2.2700952229115501E-7</v>
      </c>
      <c r="S775" s="170">
        <f t="shared" si="37"/>
        <v>-2.2700952229115501E-7</v>
      </c>
      <c r="T775" s="174">
        <f t="shared" si="38"/>
        <v>-2.25208740545213E-7</v>
      </c>
    </row>
    <row r="776" spans="11:20" x14ac:dyDescent="0.2">
      <c r="K776" s="185" t="s">
        <v>134</v>
      </c>
      <c r="L776" s="163">
        <f>_xll.qlCalendarAdvance("TARGET",L775,K776,"mf")</f>
        <v>43917</v>
      </c>
      <c r="M776" s="175">
        <v>1.0026922136714922</v>
      </c>
      <c r="N776" s="175">
        <f>_xll.xlShmInterpDisc($E$4,L776)</f>
        <v>1.0026922136984657</v>
      </c>
      <c r="O776" s="175">
        <f>_xll.xlShmInterpDisc($B$4,L776)</f>
        <v>1.0026922136984657</v>
      </c>
      <c r="P776" s="175">
        <v>1.002692213671136</v>
      </c>
      <c r="Q776" s="175">
        <f>_xll.xlShmInterpDisc($H$4,L776)</f>
        <v>1.0026922136979168</v>
      </c>
      <c r="R776" s="188">
        <f t="shared" si="36"/>
        <v>-2.6973534517082953E-7</v>
      </c>
      <c r="S776" s="170">
        <f t="shared" si="37"/>
        <v>-2.6973534517082953E-7</v>
      </c>
      <c r="T776" s="174">
        <f t="shared" si="38"/>
        <v>-2.6780799800008026E-7</v>
      </c>
    </row>
    <row r="777" spans="11:20" x14ac:dyDescent="0.2">
      <c r="K777" s="185" t="s">
        <v>134</v>
      </c>
      <c r="L777" s="163">
        <f>_xll.qlCalendarAdvance("TARGET",L776,K777,"mf")</f>
        <v>43920</v>
      </c>
      <c r="M777" s="175">
        <v>1.0026715574406257</v>
      </c>
      <c r="N777" s="175">
        <f>_xll.xlShmInterpDisc($E$4,L777)</f>
        <v>1.0026715574812046</v>
      </c>
      <c r="O777" s="175">
        <f>_xll.xlShmInterpDisc($B$4,L777)</f>
        <v>1.0026715574812046</v>
      </c>
      <c r="P777" s="175">
        <v>1.0026715574401448</v>
      </c>
      <c r="Q777" s="175">
        <f>_xll.xlShmInterpDisc($H$4,L777)</f>
        <v>1.0026715574804945</v>
      </c>
      <c r="R777" s="188">
        <f t="shared" si="36"/>
        <v>-4.0578873594654397E-7</v>
      </c>
      <c r="S777" s="170">
        <f t="shared" si="37"/>
        <v>-4.0578873594654397E-7</v>
      </c>
      <c r="T777" s="174">
        <f t="shared" si="38"/>
        <v>-4.0349723562371764E-7</v>
      </c>
    </row>
    <row r="778" spans="11:20" x14ac:dyDescent="0.2">
      <c r="K778" s="185" t="s">
        <v>134</v>
      </c>
      <c r="L778" s="163">
        <f>_xll.qlCalendarAdvance("TARGET",L777,K778,"mf")</f>
        <v>43921</v>
      </c>
      <c r="M778" s="175">
        <v>1.0026646466427032</v>
      </c>
      <c r="N778" s="175">
        <f>_xll.xlShmInterpDisc($E$4,L778)</f>
        <v>1.0026646466880713</v>
      </c>
      <c r="O778" s="175">
        <f>_xll.xlShmInterpDisc($B$4,L778)</f>
        <v>1.0026646466880713</v>
      </c>
      <c r="P778" s="175">
        <v>1.0026646466421814</v>
      </c>
      <c r="Q778" s="175">
        <f>_xll.xlShmInterpDisc($H$4,L778)</f>
        <v>1.0026646466873084</v>
      </c>
      <c r="R778" s="188">
        <f t="shared" si="36"/>
        <v>-4.5368153678282397E-7</v>
      </c>
      <c r="S778" s="170">
        <f t="shared" si="37"/>
        <v>-4.5368153678282397E-7</v>
      </c>
      <c r="T778" s="174">
        <f t="shared" si="38"/>
        <v>-4.5127013237333813E-7</v>
      </c>
    </row>
    <row r="779" spans="11:20" x14ac:dyDescent="0.2">
      <c r="K779" s="185" t="s">
        <v>134</v>
      </c>
      <c r="L779" s="163">
        <f>_xll.qlCalendarAdvance("TARGET",L778,K779,"mf")</f>
        <v>43922</v>
      </c>
      <c r="M779" s="175">
        <v>1.002657723123477</v>
      </c>
      <c r="N779" s="175">
        <f>_xll.xlShmInterpDisc($E$4,L779)</f>
        <v>1.0026577231737566</v>
      </c>
      <c r="O779" s="175">
        <f>_xll.xlShmInterpDisc($B$4,L779)</f>
        <v>1.0026577231737566</v>
      </c>
      <c r="P779" s="175">
        <v>1.0026577231229146</v>
      </c>
      <c r="Q779" s="175">
        <f>_xll.xlShmInterpDisc($H$4,L779)</f>
        <v>1.0026577231729417</v>
      </c>
      <c r="R779" s="188">
        <f t="shared" si="36"/>
        <v>-5.0279558294619164E-7</v>
      </c>
      <c r="S779" s="170">
        <f t="shared" si="37"/>
        <v>-5.0279558294619164E-7</v>
      </c>
      <c r="T779" s="174">
        <f t="shared" si="38"/>
        <v>-5.0027093578819404E-7</v>
      </c>
    </row>
    <row r="780" spans="11:20" x14ac:dyDescent="0.2">
      <c r="K780" s="185" t="s">
        <v>134</v>
      </c>
      <c r="L780" s="163">
        <f>_xll.qlCalendarAdvance("TARGET",L779,K780,"mf")</f>
        <v>43923</v>
      </c>
      <c r="M780" s="175">
        <v>1.0026507868663039</v>
      </c>
      <c r="N780" s="175">
        <f>_xll.xlShmInterpDisc($E$4,L780)</f>
        <v>1.0026507869216159</v>
      </c>
      <c r="O780" s="175">
        <f>_xll.xlShmInterpDisc($B$4,L780)</f>
        <v>1.0026507869216159</v>
      </c>
      <c r="P780" s="175">
        <v>1.0026507868657015</v>
      </c>
      <c r="Q780" s="175">
        <f>_xll.xlShmInterpDisc($H$4,L780)</f>
        <v>1.0026507869207493</v>
      </c>
      <c r="R780" s="188">
        <f t="shared" si="36"/>
        <v>-5.5311977220640074E-7</v>
      </c>
      <c r="S780" s="170">
        <f t="shared" si="37"/>
        <v>-5.5311977220640074E-7</v>
      </c>
      <c r="T780" s="174">
        <f t="shared" si="38"/>
        <v>-5.5047744140779287E-7</v>
      </c>
    </row>
    <row r="781" spans="11:20" x14ac:dyDescent="0.2">
      <c r="K781" s="185" t="s">
        <v>134</v>
      </c>
      <c r="L781" s="163">
        <f>_xll.qlCalendarAdvance("TARGET",L780,K781,"mf")</f>
        <v>43924</v>
      </c>
      <c r="M781" s="175">
        <v>1.0026438378544427</v>
      </c>
      <c r="N781" s="175">
        <f>_xll.xlShmInterpDisc($E$4,L781)</f>
        <v>1.0026438379149043</v>
      </c>
      <c r="O781" s="175">
        <f>_xll.xlShmInterpDisc($B$4,L781)</f>
        <v>1.0026438379149043</v>
      </c>
      <c r="P781" s="175">
        <v>1.0026438378538003</v>
      </c>
      <c r="Q781" s="175">
        <f>_xll.xlShmInterpDisc($H$4,L781)</f>
        <v>1.0026438379139866</v>
      </c>
      <c r="R781" s="188">
        <f t="shared" si="36"/>
        <v>-6.04616356980614E-7</v>
      </c>
      <c r="S781" s="170">
        <f t="shared" si="37"/>
        <v>-6.04616356980614E-7</v>
      </c>
      <c r="T781" s="174">
        <f t="shared" si="38"/>
        <v>-6.0186300387954361E-7</v>
      </c>
    </row>
    <row r="782" spans="11:20" x14ac:dyDescent="0.2">
      <c r="K782" s="185" t="s">
        <v>134</v>
      </c>
      <c r="L782" s="163">
        <f>_xll.qlCalendarAdvance("TARGET",L781,K782,"mf")</f>
        <v>43927</v>
      </c>
      <c r="M782" s="175">
        <v>1.0026229141218059</v>
      </c>
      <c r="N782" s="175">
        <f>_xll.xlShmInterpDisc($E$4,L782)</f>
        <v>1.0026229141983991</v>
      </c>
      <c r="O782" s="175">
        <f>_xll.xlShmInterpDisc($B$4,L782)</f>
        <v>1.0026229141983991</v>
      </c>
      <c r="P782" s="175">
        <v>1.0026229141210461</v>
      </c>
      <c r="Q782" s="175">
        <f>_xll.xlShmInterpDisc($H$4,L782)</f>
        <v>1.0026229141973313</v>
      </c>
      <c r="R782" s="188">
        <f t="shared" si="36"/>
        <v>-7.6593176245864925E-7</v>
      </c>
      <c r="S782" s="170">
        <f t="shared" si="37"/>
        <v>-7.6593176245864925E-7</v>
      </c>
      <c r="T782" s="174">
        <f t="shared" si="38"/>
        <v>-7.6285200378833906E-7</v>
      </c>
    </row>
    <row r="783" spans="11:20" x14ac:dyDescent="0.2">
      <c r="K783" s="185" t="s">
        <v>134</v>
      </c>
      <c r="L783" s="163">
        <f>_xll.qlCalendarAdvance("TARGET",L782,K783,"mf")</f>
        <v>43928</v>
      </c>
      <c r="M783" s="175">
        <v>1.0026159139217692</v>
      </c>
      <c r="N783" s="175">
        <f>_xll.xlShmInterpDisc($E$4,L783)</f>
        <v>1.0026159140039588</v>
      </c>
      <c r="O783" s="175">
        <f>_xll.xlShmInterpDisc($B$4,L783)</f>
        <v>1.0026159140039588</v>
      </c>
      <c r="P783" s="175">
        <v>1.0026159139209707</v>
      </c>
      <c r="Q783" s="175">
        <f>_xll.xlShmInterpDisc($H$4,L783)</f>
        <v>1.0026159140028421</v>
      </c>
      <c r="R783" s="188">
        <f t="shared" si="36"/>
        <v>-8.2189588468395414E-7</v>
      </c>
      <c r="S783" s="170">
        <f t="shared" si="37"/>
        <v>-8.2189588468395414E-7</v>
      </c>
      <c r="T783" s="174">
        <f t="shared" si="38"/>
        <v>-8.1871398549537844E-7</v>
      </c>
    </row>
    <row r="784" spans="11:20" x14ac:dyDescent="0.2">
      <c r="K784" s="185" t="s">
        <v>134</v>
      </c>
      <c r="L784" s="163">
        <f>_xll.qlCalendarAdvance("TARGET",L783,K784,"mf")</f>
        <v>43929</v>
      </c>
      <c r="M784" s="175">
        <v>1.0026089008818335</v>
      </c>
      <c r="N784" s="175">
        <f>_xll.xlShmInterpDisc($E$4,L784)</f>
        <v>1.0026089009697252</v>
      </c>
      <c r="O784" s="175">
        <f>_xll.xlShmInterpDisc($B$4,L784)</f>
        <v>1.0026089009697252</v>
      </c>
      <c r="P784" s="175">
        <v>1.0026089008809971</v>
      </c>
      <c r="Q784" s="175">
        <f>_xll.xlShmInterpDisc($H$4,L784)</f>
        <v>1.0026089009685599</v>
      </c>
      <c r="R784" s="188">
        <f t="shared" si="36"/>
        <v>-8.7891693922870218E-7</v>
      </c>
      <c r="S784" s="170">
        <f t="shared" si="37"/>
        <v>-8.7891693922870218E-7</v>
      </c>
      <c r="T784" s="174">
        <f t="shared" si="38"/>
        <v>-8.7562845862976246E-7</v>
      </c>
    </row>
    <row r="785" spans="11:20" x14ac:dyDescent="0.2">
      <c r="K785" s="185" t="s">
        <v>134</v>
      </c>
      <c r="L785" s="163">
        <f>_xll.qlCalendarAdvance("TARGET",L784,K785,"mf")</f>
        <v>43930</v>
      </c>
      <c r="M785" s="175">
        <v>1.0026018749846575</v>
      </c>
      <c r="N785" s="175">
        <f>_xll.xlShmInterpDisc($E$4,L785)</f>
        <v>1.0026018750783539</v>
      </c>
      <c r="O785" s="175">
        <f>_xll.xlShmInterpDisc($B$4,L785)</f>
        <v>1.0026018750783539</v>
      </c>
      <c r="P785" s="175">
        <v>1.0026018749837831</v>
      </c>
      <c r="Q785" s="175">
        <f>_xll.xlShmInterpDisc($H$4,L785)</f>
        <v>1.0026018750771408</v>
      </c>
      <c r="R785" s="188">
        <f t="shared" si="36"/>
        <v>-9.3696383984820386E-7</v>
      </c>
      <c r="S785" s="170">
        <f t="shared" si="37"/>
        <v>-9.3696383984820386E-7</v>
      </c>
      <c r="T785" s="174">
        <f t="shared" si="38"/>
        <v>-9.3357765962309713E-7</v>
      </c>
    </row>
    <row r="786" spans="11:20" x14ac:dyDescent="0.2">
      <c r="K786" s="185" t="s">
        <v>134</v>
      </c>
      <c r="L786" s="163">
        <f>_xll.qlCalendarAdvance("TARGET",L785,K786,"mf")</f>
        <v>43935</v>
      </c>
      <c r="M786" s="175">
        <v>1.0025665520262073</v>
      </c>
      <c r="N786" s="175">
        <f>_xll.xlShmInterpDisc($E$4,L786)</f>
        <v>1.0025665521503933</v>
      </c>
      <c r="O786" s="175">
        <f>_xll.xlShmInterpDisc($B$4,L786)</f>
        <v>1.0025665521503933</v>
      </c>
      <c r="P786" s="175">
        <v>1.0025665520251485</v>
      </c>
      <c r="Q786" s="175">
        <f>_xll.xlShmInterpDisc($H$4,L786)</f>
        <v>1.0025665521489482</v>
      </c>
      <c r="R786" s="188">
        <f t="shared" si="36"/>
        <v>-1.2418599482089121E-6</v>
      </c>
      <c r="S786" s="170">
        <f t="shared" si="37"/>
        <v>-1.2418599482089121E-6</v>
      </c>
      <c r="T786" s="174">
        <f t="shared" si="38"/>
        <v>-1.2379963720832166E-6</v>
      </c>
    </row>
    <row r="787" spans="11:20" x14ac:dyDescent="0.2">
      <c r="K787" s="185" t="s">
        <v>134</v>
      </c>
      <c r="L787" s="163">
        <f>_xll.qlCalendarAdvance("TARGET",L786,K787,"mf")</f>
        <v>43936</v>
      </c>
      <c r="M787" s="175">
        <v>1.0025594486158129</v>
      </c>
      <c r="N787" s="175">
        <f>_xll.xlShmInterpDisc($E$4,L787)</f>
        <v>1.0025594487463731</v>
      </c>
      <c r="O787" s="175">
        <f>_xll.xlShmInterpDisc($B$4,L787)</f>
        <v>1.0025594487463731</v>
      </c>
      <c r="P787" s="175">
        <v>1.0025594486147185</v>
      </c>
      <c r="Q787" s="175">
        <f>_xll.xlShmInterpDisc($H$4,L787)</f>
        <v>1.0025594487448835</v>
      </c>
      <c r="R787" s="188">
        <f t="shared" si="36"/>
        <v>-1.3056022929447408E-6</v>
      </c>
      <c r="S787" s="170">
        <f t="shared" si="37"/>
        <v>-1.3056022929447408E-6</v>
      </c>
      <c r="T787" s="174">
        <f t="shared" si="38"/>
        <v>-1.3016498989770753E-6</v>
      </c>
    </row>
    <row r="788" spans="11:20" x14ac:dyDescent="0.2">
      <c r="K788" s="185" t="s">
        <v>134</v>
      </c>
      <c r="L788" s="163">
        <f>_xll.qlCalendarAdvance("TARGET",L787,K788,"mf")</f>
        <v>43937</v>
      </c>
      <c r="M788" s="175">
        <v>1.0025523322239878</v>
      </c>
      <c r="N788" s="175">
        <f>_xll.xlShmInterpDisc($E$4,L788)</f>
        <v>1.002552332361009</v>
      </c>
      <c r="O788" s="175">
        <f>_xll.xlShmInterpDisc($B$4,L788)</f>
        <v>1.002552332361009</v>
      </c>
      <c r="P788" s="175">
        <v>1.0025523322228578</v>
      </c>
      <c r="Q788" s="175">
        <f>_xll.xlShmInterpDisc($H$4,L788)</f>
        <v>1.0025523323594752</v>
      </c>
      <c r="R788" s="188">
        <f t="shared" si="36"/>
        <v>-1.3702128320858264E-6</v>
      </c>
      <c r="S788" s="170">
        <f t="shared" si="37"/>
        <v>-1.3702128320858264E-6</v>
      </c>
      <c r="T788" s="174">
        <f t="shared" si="38"/>
        <v>-1.3661738407222401E-6</v>
      </c>
    </row>
    <row r="789" spans="11:20" x14ac:dyDescent="0.2">
      <c r="K789" s="185" t="s">
        <v>134</v>
      </c>
      <c r="L789" s="163">
        <f>_xll.qlCalendarAdvance("TARGET",L788,K789,"mf")</f>
        <v>43938</v>
      </c>
      <c r="M789" s="175">
        <v>1.0025452028325907</v>
      </c>
      <c r="N789" s="175">
        <f>_xll.xlShmInterpDisc($E$4,L789)</f>
        <v>1.0025452029761572</v>
      </c>
      <c r="O789" s="175">
        <f>_xll.xlShmInterpDisc($B$4,L789)</f>
        <v>1.0025452029761572</v>
      </c>
      <c r="P789" s="175">
        <v>1.0025452028314255</v>
      </c>
      <c r="Q789" s="175">
        <f>_xll.xlShmInterpDisc($H$4,L789)</f>
        <v>1.0025452029745796</v>
      </c>
      <c r="R789" s="188">
        <f t="shared" si="36"/>
        <v>-1.4356649202795779E-6</v>
      </c>
      <c r="S789" s="170">
        <f t="shared" si="37"/>
        <v>-1.4356649202795779E-6</v>
      </c>
      <c r="T789" s="174">
        <f t="shared" si="38"/>
        <v>-1.4315415519661201E-6</v>
      </c>
    </row>
    <row r="790" spans="11:20" x14ac:dyDescent="0.2">
      <c r="K790" s="185" t="s">
        <v>134</v>
      </c>
      <c r="L790" s="163">
        <f>_xll.qlCalendarAdvance("TARGET",L789,K790,"mf")</f>
        <v>43941</v>
      </c>
      <c r="M790" s="175">
        <v>1.0025237364780593</v>
      </c>
      <c r="N790" s="175">
        <f>_xll.xlShmInterpDisc($E$4,L790)</f>
        <v>1.0025237366417459</v>
      </c>
      <c r="O790" s="175">
        <f>_xll.xlShmInterpDisc($B$4,L790)</f>
        <v>1.0025237366417459</v>
      </c>
      <c r="P790" s="175">
        <v>1.0025237364767901</v>
      </c>
      <c r="Q790" s="175">
        <f>_xll.xlShmInterpDisc($H$4,L790)</f>
        <v>1.0025237366400399</v>
      </c>
      <c r="R790" s="188">
        <f t="shared" si="36"/>
        <v>-1.6368661981402965E-6</v>
      </c>
      <c r="S790" s="170">
        <f t="shared" si="37"/>
        <v>-1.6368661981402965E-6</v>
      </c>
      <c r="T790" s="174">
        <f t="shared" si="38"/>
        <v>-1.6324985807614212E-6</v>
      </c>
    </row>
    <row r="791" spans="11:20" x14ac:dyDescent="0.2">
      <c r="K791" s="185" t="s">
        <v>134</v>
      </c>
      <c r="L791" s="163">
        <f>_xll.qlCalendarAdvance("TARGET",L790,K791,"mf")</f>
        <v>43942</v>
      </c>
      <c r="M791" s="175">
        <v>1.0025165549049666</v>
      </c>
      <c r="N791" s="175">
        <f>_xll.xlShmInterpDisc($E$4,L791)</f>
        <v>1.0025165550755135</v>
      </c>
      <c r="O791" s="175">
        <f>_xll.xlShmInterpDisc($B$4,L791)</f>
        <v>1.0025165550755135</v>
      </c>
      <c r="P791" s="175">
        <v>1.0025165549036639</v>
      </c>
      <c r="Q791" s="175">
        <f>_xll.xlShmInterpDisc($H$4,L791)</f>
        <v>1.002516555073766</v>
      </c>
      <c r="R791" s="188">
        <f t="shared" si="36"/>
        <v>-1.7054690992779342E-6</v>
      </c>
      <c r="S791" s="170">
        <f t="shared" si="37"/>
        <v>-1.7054690992779342E-6</v>
      </c>
      <c r="T791" s="174">
        <f t="shared" si="38"/>
        <v>-1.7010215458412858E-6</v>
      </c>
    </row>
    <row r="792" spans="11:20" x14ac:dyDescent="0.2">
      <c r="K792" s="185" t="s">
        <v>134</v>
      </c>
      <c r="L792" s="163">
        <f>_xll.qlCalendarAdvance("TARGET",L791,K792,"mf")</f>
        <v>43943</v>
      </c>
      <c r="M792" s="175">
        <v>1.0025093602400992</v>
      </c>
      <c r="N792" s="175">
        <f>_xll.xlShmInterpDisc($E$4,L792)</f>
        <v>1.0025093604175797</v>
      </c>
      <c r="O792" s="175">
        <f>_xll.xlShmInterpDisc($B$4,L792)</f>
        <v>1.0025093604175797</v>
      </c>
      <c r="P792" s="175">
        <v>1.0025093602387627</v>
      </c>
      <c r="Q792" s="175">
        <f>_xll.xlShmInterpDisc($H$4,L792)</f>
        <v>1.0025093604157909</v>
      </c>
      <c r="R792" s="188">
        <f t="shared" si="36"/>
        <v>-1.7748047476118245E-6</v>
      </c>
      <c r="S792" s="170">
        <f t="shared" si="37"/>
        <v>-1.7748047476118245E-6</v>
      </c>
      <c r="T792" s="174">
        <f t="shared" si="38"/>
        <v>-1.7702816990095016E-6</v>
      </c>
    </row>
    <row r="793" spans="11:20" x14ac:dyDescent="0.2">
      <c r="K793" s="185" t="s">
        <v>134</v>
      </c>
      <c r="L793" s="163">
        <f>_xll.qlCalendarAdvance("TARGET",L792,K793,"mf")</f>
        <v>43944</v>
      </c>
      <c r="M793" s="175">
        <v>1.0025021524647162</v>
      </c>
      <c r="N793" s="175">
        <f>_xll.xlShmInterpDisc($E$4,L793)</f>
        <v>1.0025021526492015</v>
      </c>
      <c r="O793" s="175">
        <f>_xll.xlShmInterpDisc($B$4,L793)</f>
        <v>1.0025021526492015</v>
      </c>
      <c r="P793" s="175">
        <v>1.0025021524633464</v>
      </c>
      <c r="Q793" s="175">
        <f>_xll.xlShmInterpDisc($H$4,L793)</f>
        <v>1.0025021526473721</v>
      </c>
      <c r="R793" s="188">
        <f t="shared" si="36"/>
        <v>-1.8448531591275241E-6</v>
      </c>
      <c r="S793" s="170">
        <f t="shared" si="37"/>
        <v>-1.8448531591275241E-6</v>
      </c>
      <c r="T793" s="174">
        <f t="shared" si="38"/>
        <v>-1.840256835805576E-6</v>
      </c>
    </row>
    <row r="794" spans="11:20" x14ac:dyDescent="0.2">
      <c r="K794" s="185" t="s">
        <v>134</v>
      </c>
      <c r="L794" s="163">
        <f>_xll.qlCalendarAdvance("TARGET",L793,K794,"mf")</f>
        <v>43945</v>
      </c>
      <c r="M794" s="175">
        <v>1.0024949315599783</v>
      </c>
      <c r="N794" s="175">
        <f>_xll.xlShmInterpDisc($E$4,L794)</f>
        <v>1.0024949317515368</v>
      </c>
      <c r="O794" s="175">
        <f>_xll.xlShmInterpDisc($B$4,L794)</f>
        <v>1.0024949317515368</v>
      </c>
      <c r="P794" s="175">
        <v>1.0024949315585756</v>
      </c>
      <c r="Q794" s="175">
        <f>_xll.xlShmInterpDisc($H$4,L794)</f>
        <v>1.0024949317496672</v>
      </c>
      <c r="R794" s="188">
        <f t="shared" si="36"/>
        <v>-1.9155854680263928E-6</v>
      </c>
      <c r="S794" s="170">
        <f t="shared" si="37"/>
        <v>-1.9155854680263928E-6</v>
      </c>
      <c r="T794" s="174">
        <f t="shared" si="38"/>
        <v>-1.9109158699848194E-6</v>
      </c>
    </row>
    <row r="795" spans="11:20" x14ac:dyDescent="0.2">
      <c r="K795" s="185" t="s">
        <v>134</v>
      </c>
      <c r="L795" s="163">
        <f>_xll.qlCalendarAdvance("TARGET",L794,K795,"mf")</f>
        <v>43948</v>
      </c>
      <c r="M795" s="175">
        <v>1.0024731898797365</v>
      </c>
      <c r="N795" s="175">
        <f>_xll.xlShmInterpDisc($E$4,L795)</f>
        <v>1.002473190092906</v>
      </c>
      <c r="O795" s="175">
        <f>_xll.xlShmInterpDisc($B$4,L795)</f>
        <v>1.002473190092906</v>
      </c>
      <c r="P795" s="175">
        <v>1.0024731898782371</v>
      </c>
      <c r="Q795" s="175">
        <f>_xll.xlShmInterpDisc($H$4,L795)</f>
        <v>1.002473190090919</v>
      </c>
      <c r="R795" s="188">
        <f t="shared" si="36"/>
        <v>-2.1316948206617781E-6</v>
      </c>
      <c r="S795" s="170">
        <f t="shared" si="37"/>
        <v>-2.1316948206617781E-6</v>
      </c>
      <c r="T795" s="174">
        <f t="shared" si="38"/>
        <v>-2.1268187211376244E-6</v>
      </c>
    </row>
    <row r="796" spans="11:20" x14ac:dyDescent="0.2">
      <c r="K796" s="185" t="s">
        <v>134</v>
      </c>
      <c r="L796" s="163">
        <f>_xll.qlCalendarAdvance("TARGET",L795,K796,"mf")</f>
        <v>43949</v>
      </c>
      <c r="M796" s="175">
        <v>1.0024659162671821</v>
      </c>
      <c r="N796" s="175">
        <f>_xll.xlShmInterpDisc($E$4,L796)</f>
        <v>1.0024659164876781</v>
      </c>
      <c r="O796" s="175">
        <f>_xll.xlShmInterpDisc($B$4,L796)</f>
        <v>1.0024659164876781</v>
      </c>
      <c r="P796" s="175">
        <v>1.0024659162656511</v>
      </c>
      <c r="Q796" s="175">
        <f>_xll.xlShmInterpDisc($H$4,L796)</f>
        <v>1.0024659164856529</v>
      </c>
      <c r="R796" s="188">
        <f t="shared" si="36"/>
        <v>-2.2049606585028414E-6</v>
      </c>
      <c r="S796" s="170">
        <f t="shared" si="37"/>
        <v>-2.2049606585028414E-6</v>
      </c>
      <c r="T796" s="174">
        <f t="shared" si="38"/>
        <v>-2.2000179455972102E-6</v>
      </c>
    </row>
    <row r="797" spans="11:20" x14ac:dyDescent="0.2">
      <c r="K797" s="185" t="s">
        <v>134</v>
      </c>
      <c r="L797" s="163">
        <f>_xll.qlCalendarAdvance("TARGET",L796,K797,"mf")</f>
        <v>43950</v>
      </c>
      <c r="M797" s="175">
        <v>1.002458629429575</v>
      </c>
      <c r="N797" s="175">
        <f>_xll.xlShmInterpDisc($E$4,L797)</f>
        <v>1.0024586296574558</v>
      </c>
      <c r="O797" s="175">
        <f>_xll.xlShmInterpDisc($B$4,L797)</f>
        <v>1.0024586296574558</v>
      </c>
      <c r="P797" s="175">
        <v>1.0024586294280124</v>
      </c>
      <c r="Q797" s="175">
        <f>_xll.xlShmInterpDisc($H$4,L797)</f>
        <v>1.002458629655393</v>
      </c>
      <c r="R797" s="188">
        <f t="shared" si="36"/>
        <v>-2.2788082532088083E-6</v>
      </c>
      <c r="S797" s="170">
        <f t="shared" si="37"/>
        <v>-2.2788082532088083E-6</v>
      </c>
      <c r="T797" s="174">
        <f t="shared" si="38"/>
        <v>-2.2738055882598474E-6</v>
      </c>
    </row>
    <row r="798" spans="11:20" x14ac:dyDescent="0.2">
      <c r="K798" s="185" t="s">
        <v>134</v>
      </c>
      <c r="L798" s="163">
        <f>_xll.qlCalendarAdvance("TARGET",L797,K798,"mf")</f>
        <v>43951</v>
      </c>
      <c r="M798" s="175">
        <v>1.0024513293474768</v>
      </c>
      <c r="N798" s="175">
        <f>_xll.xlShmInterpDisc($E$4,L798)</f>
        <v>1.0024513295827984</v>
      </c>
      <c r="O798" s="175">
        <f>_xll.xlShmInterpDisc($B$4,L798)</f>
        <v>1.0024513295827984</v>
      </c>
      <c r="P798" s="175">
        <v>1.0024513293458834</v>
      </c>
      <c r="Q798" s="175">
        <f>_xll.xlShmInterpDisc($H$4,L798)</f>
        <v>1.0024513295806983</v>
      </c>
      <c r="R798" s="188">
        <f t="shared" si="36"/>
        <v>-2.3532154003191863E-6</v>
      </c>
      <c r="S798" s="170">
        <f t="shared" si="37"/>
        <v>-2.3532154003191863E-6</v>
      </c>
      <c r="T798" s="174">
        <f t="shared" si="38"/>
        <v>-2.3481483424347971E-6</v>
      </c>
    </row>
    <row r="799" spans="11:20" x14ac:dyDescent="0.2">
      <c r="K799" s="185" t="s">
        <v>134</v>
      </c>
      <c r="L799" s="163">
        <f>_xll.qlCalendarAdvance("TARGET",L798,K799,"mf")</f>
        <v>43955</v>
      </c>
      <c r="M799" s="175">
        <v>1.0024219961819028</v>
      </c>
      <c r="N799" s="175">
        <f>_xll.xlShmInterpDisc($E$4,L799)</f>
        <v>1.0024219964475041</v>
      </c>
      <c r="O799" s="175">
        <f>_xll.xlShmInterpDisc($B$4,L799)</f>
        <v>1.0024219964475041</v>
      </c>
      <c r="P799" s="175">
        <v>1.0024219961801888</v>
      </c>
      <c r="Q799" s="175">
        <f>_xll.xlShmInterpDisc($H$4,L799)</f>
        <v>1.0024219964452605</v>
      </c>
      <c r="R799" s="188">
        <f t="shared" si="36"/>
        <v>-2.656013187163353E-6</v>
      </c>
      <c r="S799" s="170">
        <f t="shared" si="37"/>
        <v>-2.656013187163353E-6</v>
      </c>
      <c r="T799" s="174">
        <f t="shared" si="38"/>
        <v>-2.650717423335891E-6</v>
      </c>
    </row>
    <row r="800" spans="11:20" x14ac:dyDescent="0.2">
      <c r="K800" s="185" t="s">
        <v>134</v>
      </c>
      <c r="L800" s="163">
        <f>_xll.qlCalendarAdvance("TARGET",L799,K800,"mf")</f>
        <v>43956</v>
      </c>
      <c r="M800" s="175">
        <v>1.0024146295822733</v>
      </c>
      <c r="N800" s="175">
        <f>_xll.xlShmInterpDisc($E$4,L800)</f>
        <v>1.0024146298555636</v>
      </c>
      <c r="O800" s="175">
        <f>_xll.xlShmInterpDisc($B$4,L800)</f>
        <v>1.0024146298555636</v>
      </c>
      <c r="P800" s="175">
        <v>1.0024146295805301</v>
      </c>
      <c r="Q800" s="175">
        <f>_xll.xlShmInterpDisc($H$4,L800)</f>
        <v>1.0024146298532854</v>
      </c>
      <c r="R800" s="188">
        <f t="shared" si="36"/>
        <v>-2.7329027929567928E-6</v>
      </c>
      <c r="S800" s="170">
        <f t="shared" si="37"/>
        <v>-2.7329027929567928E-6</v>
      </c>
      <c r="T800" s="174">
        <f t="shared" si="38"/>
        <v>-2.7275537384241488E-6</v>
      </c>
    </row>
    <row r="801" spans="11:20" x14ac:dyDescent="0.2">
      <c r="K801" s="185" t="s">
        <v>134</v>
      </c>
      <c r="L801" s="163">
        <f>_xll.qlCalendarAdvance("TARGET",L800,K801,"mf")</f>
        <v>43957</v>
      </c>
      <c r="M801" s="175">
        <v>1.0024072496194245</v>
      </c>
      <c r="N801" s="175">
        <f>_xll.xlShmInterpDisc($E$4,L801)</f>
        <v>1.0024072499004473</v>
      </c>
      <c r="O801" s="175">
        <f>_xll.xlShmInterpDisc($B$4,L801)</f>
        <v>1.0024072499004473</v>
      </c>
      <c r="P801" s="175">
        <v>1.0024072496176522</v>
      </c>
      <c r="Q801" s="175">
        <f>_xll.xlShmInterpDisc($H$4,L801)</f>
        <v>1.0024072498981349</v>
      </c>
      <c r="R801" s="188">
        <f t="shared" si="36"/>
        <v>-2.8102276061758857E-6</v>
      </c>
      <c r="S801" s="170">
        <f t="shared" si="37"/>
        <v>-2.8102276061758857E-6</v>
      </c>
      <c r="T801" s="174">
        <f t="shared" si="38"/>
        <v>-2.804827481384109E-6</v>
      </c>
    </row>
    <row r="802" spans="11:20" x14ac:dyDescent="0.2">
      <c r="K802" s="185" t="s">
        <v>134</v>
      </c>
      <c r="L802" s="163">
        <f>_xll.qlCalendarAdvance("TARGET",L801,K802,"mf")</f>
        <v>43958</v>
      </c>
      <c r="M802" s="175">
        <v>1.0023998562732188</v>
      </c>
      <c r="N802" s="175">
        <f>_xll.xlShmInterpDisc($E$4,L802)</f>
        <v>1.0023998565620154</v>
      </c>
      <c r="O802" s="175">
        <f>_xll.xlShmInterpDisc($B$4,L802)</f>
        <v>1.0023998565620154</v>
      </c>
      <c r="P802" s="175">
        <v>1.0023998562714176</v>
      </c>
      <c r="Q802" s="175">
        <f>_xll.xlShmInterpDisc($H$4,L802)</f>
        <v>1.0023998565596695</v>
      </c>
      <c r="R802" s="188">
        <f t="shared" si="36"/>
        <v>-2.8879654223601392E-6</v>
      </c>
      <c r="S802" s="170">
        <f t="shared" si="37"/>
        <v>-2.8879654223601392E-6</v>
      </c>
      <c r="T802" s="174">
        <f t="shared" si="38"/>
        <v>-2.8825186682013282E-6</v>
      </c>
    </row>
    <row r="803" spans="11:20" x14ac:dyDescent="0.2">
      <c r="K803" s="185" t="s">
        <v>134</v>
      </c>
      <c r="L803" s="163">
        <f>_xll.qlCalendarAdvance("TARGET",L802,K803,"mf")</f>
        <v>43959</v>
      </c>
      <c r="M803" s="175">
        <v>1.0023924495234189</v>
      </c>
      <c r="N803" s="175">
        <f>_xll.xlShmInterpDisc($E$4,L803)</f>
        <v>1.0023924498200292</v>
      </c>
      <c r="O803" s="175">
        <f>_xll.xlShmInterpDisc($B$4,L803)</f>
        <v>1.0023924498200292</v>
      </c>
      <c r="P803" s="175">
        <v>1.0023924495215892</v>
      </c>
      <c r="Q803" s="175">
        <f>_xll.xlShmInterpDisc($H$4,L803)</f>
        <v>1.00239244981765</v>
      </c>
      <c r="R803" s="188">
        <f t="shared" si="36"/>
        <v>-2.9661029188332577E-6</v>
      </c>
      <c r="S803" s="170">
        <f t="shared" si="37"/>
        <v>-2.9661029188332577E-6</v>
      </c>
      <c r="T803" s="174">
        <f t="shared" si="38"/>
        <v>-2.9606073148613632E-6</v>
      </c>
    </row>
    <row r="804" spans="11:20" x14ac:dyDescent="0.2">
      <c r="K804" s="185" t="s">
        <v>134</v>
      </c>
      <c r="L804" s="163">
        <f>_xll.qlCalendarAdvance("TARGET",L803,K804,"mf")</f>
        <v>43962</v>
      </c>
      <c r="M804" s="175">
        <v>1.0023701486485908</v>
      </c>
      <c r="N804" s="175">
        <f>_xll.xlShmInterpDisc($E$4,L804)</f>
        <v>1.0023701489688586</v>
      </c>
      <c r="O804" s="175">
        <f>_xll.xlShmInterpDisc($B$4,L804)</f>
        <v>1.0023701489688586</v>
      </c>
      <c r="P804" s="175">
        <v>1.0023701486466776</v>
      </c>
      <c r="Q804" s="175">
        <f>_xll.xlShmInterpDisc($H$4,L804)</f>
        <v>1.0023701489663828</v>
      </c>
      <c r="R804" s="188">
        <f t="shared" si="36"/>
        <v>-3.2026781227045831E-6</v>
      </c>
      <c r="S804" s="170">
        <f t="shared" si="37"/>
        <v>-3.2026781227045831E-6</v>
      </c>
      <c r="T804" s="174">
        <f t="shared" si="38"/>
        <v>-3.1970515124157828E-6</v>
      </c>
    </row>
    <row r="805" spans="11:20" x14ac:dyDescent="0.2">
      <c r="K805" s="185" t="s">
        <v>134</v>
      </c>
      <c r="L805" s="163">
        <f>_xll.qlCalendarAdvance("TARGET",L804,K805,"mf")</f>
        <v>43963</v>
      </c>
      <c r="M805" s="175">
        <v>1.0023626880800507</v>
      </c>
      <c r="N805" s="175">
        <f>_xll.xlShmInterpDisc($E$4,L805)</f>
        <v>1.0023626884082704</v>
      </c>
      <c r="O805" s="175">
        <f>_xll.xlShmInterpDisc($B$4,L805)</f>
        <v>1.0023626884082704</v>
      </c>
      <c r="P805" s="175">
        <v>1.0023626880781105</v>
      </c>
      <c r="Q805" s="175">
        <f>_xll.xlShmInterpDisc($H$4,L805)</f>
        <v>1.0023626884057635</v>
      </c>
      <c r="R805" s="188">
        <f t="shared" si="36"/>
        <v>-3.2821967366203353E-6</v>
      </c>
      <c r="S805" s="170">
        <f t="shared" si="37"/>
        <v>-3.2821967366203353E-6</v>
      </c>
      <c r="T805" s="174">
        <f t="shared" si="38"/>
        <v>-3.2765301583026485E-6</v>
      </c>
    </row>
    <row r="806" spans="11:20" x14ac:dyDescent="0.2">
      <c r="K806" s="185" t="s">
        <v>134</v>
      </c>
      <c r="L806" s="163">
        <f>_xll.qlCalendarAdvance("TARGET",L805,K806,"mf")</f>
        <v>43964</v>
      </c>
      <c r="M806" s="175">
        <v>1.0023552140052361</v>
      </c>
      <c r="N806" s="175">
        <f>_xll.xlShmInterpDisc($E$4,L806)</f>
        <v>1.0023552143414372</v>
      </c>
      <c r="O806" s="175">
        <f>_xll.xlShmInterpDisc($B$4,L806)</f>
        <v>1.0023552143414372</v>
      </c>
      <c r="P806" s="175">
        <v>1.002355214003269</v>
      </c>
      <c r="Q806" s="175">
        <f>_xll.xlShmInterpDisc($H$4,L806)</f>
        <v>1.0023552143388994</v>
      </c>
      <c r="R806" s="188">
        <f t="shared" si="36"/>
        <v>-3.3620106698606378E-6</v>
      </c>
      <c r="S806" s="170">
        <f t="shared" si="37"/>
        <v>-3.3620106698606378E-6</v>
      </c>
      <c r="T806" s="174">
        <f t="shared" si="38"/>
        <v>-3.3563041235140645E-6</v>
      </c>
    </row>
    <row r="807" spans="11:20" x14ac:dyDescent="0.2">
      <c r="K807" s="185" t="s">
        <v>134</v>
      </c>
      <c r="L807" s="163">
        <f>_xll.qlCalendarAdvance("TARGET",L806,K807,"mf")</f>
        <v>43965</v>
      </c>
      <c r="M807" s="175">
        <v>1.0023477264033112</v>
      </c>
      <c r="N807" s="175">
        <f>_xll.xlShmInterpDisc($E$4,L807)</f>
        <v>1.0023477267475216</v>
      </c>
      <c r="O807" s="175">
        <f>_xll.xlShmInterpDisc($B$4,L807)</f>
        <v>1.0023477267475216</v>
      </c>
      <c r="P807" s="175">
        <v>1.0023477264013174</v>
      </c>
      <c r="Q807" s="175">
        <f>_xll.xlShmInterpDisc($H$4,L807)</f>
        <v>1.0023477267449536</v>
      </c>
      <c r="R807" s="188">
        <f t="shared" si="36"/>
        <v>-3.4421043793031458E-6</v>
      </c>
      <c r="S807" s="170">
        <f t="shared" si="37"/>
        <v>-3.4421043793031458E-6</v>
      </c>
      <c r="T807" s="174">
        <f t="shared" si="38"/>
        <v>-3.4363623058197845E-6</v>
      </c>
    </row>
    <row r="808" spans="11:20" x14ac:dyDescent="0.2">
      <c r="K808" s="185" t="s">
        <v>134</v>
      </c>
      <c r="L808" s="163">
        <f>_xll.qlCalendarAdvance("TARGET",L807,K808,"mf")</f>
        <v>43966</v>
      </c>
      <c r="M808" s="175">
        <v>1.0023402252533411</v>
      </c>
      <c r="N808" s="175">
        <f>_xll.xlShmInterpDisc($E$4,L808)</f>
        <v>1.0023402256055869</v>
      </c>
      <c r="O808" s="175">
        <f>_xll.xlShmInterpDisc($B$4,L808)</f>
        <v>1.0023402256055869</v>
      </c>
      <c r="P808" s="175">
        <v>1.0023402252513214</v>
      </c>
      <c r="Q808" s="175">
        <f>_xll.xlShmInterpDisc($H$4,L808)</f>
        <v>1.002340225602989</v>
      </c>
      <c r="R808" s="188">
        <f t="shared" si="36"/>
        <v>-3.5224578809334162E-6</v>
      </c>
      <c r="S808" s="170">
        <f t="shared" si="37"/>
        <v>-3.5224578809334162E-6</v>
      </c>
      <c r="T808" s="174">
        <f t="shared" si="38"/>
        <v>-3.5166758394211683E-6</v>
      </c>
    </row>
    <row r="809" spans="11:20" x14ac:dyDescent="0.2">
      <c r="K809" s="185" t="s">
        <v>134</v>
      </c>
      <c r="L809" s="163">
        <f>_xll.qlCalendarAdvance("TARGET",L808,K809,"mf")</f>
        <v>43969</v>
      </c>
      <c r="M809" s="175">
        <v>1.0023176403043139</v>
      </c>
      <c r="N809" s="175">
        <f>_xll.xlShmInterpDisc($E$4,L809)</f>
        <v>1.0023176406808021</v>
      </c>
      <c r="O809" s="175">
        <f>_xll.xlShmInterpDisc($B$4,L809)</f>
        <v>1.0023176406808021</v>
      </c>
      <c r="P809" s="175">
        <v>1.0023176403022174</v>
      </c>
      <c r="Q809" s="175">
        <f>_xll.xlShmInterpDisc($H$4,L809)</f>
        <v>1.002317640678118</v>
      </c>
      <c r="R809" s="188">
        <f t="shared" si="36"/>
        <v>-3.7648817396984668E-6</v>
      </c>
      <c r="S809" s="170">
        <f t="shared" si="37"/>
        <v>-3.7648817396984668E-6</v>
      </c>
      <c r="T809" s="174">
        <f t="shared" si="38"/>
        <v>-3.7590064394521505E-6</v>
      </c>
    </row>
    <row r="810" spans="11:20" x14ac:dyDescent="0.2">
      <c r="K810" s="185" t="s">
        <v>134</v>
      </c>
      <c r="L810" s="163">
        <f>_xll.qlCalendarAdvance("TARGET",L809,K810,"mf")</f>
        <v>43970</v>
      </c>
      <c r="M810" s="175">
        <v>1.0023100847508191</v>
      </c>
      <c r="N810" s="175">
        <f>_xll.xlShmInterpDisc($E$4,L810)</f>
        <v>1.0023100851354272</v>
      </c>
      <c r="O810" s="175">
        <f>_xll.xlShmInterpDisc($B$4,L810)</f>
        <v>1.0023100851354272</v>
      </c>
      <c r="P810" s="175">
        <v>1.0023100847486976</v>
      </c>
      <c r="Q810" s="175">
        <f>_xll.xlShmInterpDisc($H$4,L810)</f>
        <v>1.0023100851327151</v>
      </c>
      <c r="R810" s="188">
        <f t="shared" si="36"/>
        <v>-3.8460812312735015E-6</v>
      </c>
      <c r="S810" s="170">
        <f t="shared" si="37"/>
        <v>-3.8460812312735015E-6</v>
      </c>
      <c r="T810" s="174">
        <f t="shared" si="38"/>
        <v>-3.8401748447824957E-6</v>
      </c>
    </row>
    <row r="811" spans="11:20" x14ac:dyDescent="0.2">
      <c r="K811" s="185" t="s">
        <v>134</v>
      </c>
      <c r="L811" s="163">
        <f>_xll.qlCalendarAdvance("TARGET",L810,K811,"mf")</f>
        <v>43971</v>
      </c>
      <c r="M811" s="175">
        <v>1.0023025155431085</v>
      </c>
      <c r="N811" s="175">
        <f>_xll.xlShmInterpDisc($E$4,L811)</f>
        <v>1.0023025159358534</v>
      </c>
      <c r="O811" s="175">
        <f>_xll.xlShmInterpDisc($B$4,L811)</f>
        <v>1.0023025159358534</v>
      </c>
      <c r="P811" s="175">
        <v>1.0023025155409624</v>
      </c>
      <c r="Q811" s="175">
        <f>_xll.xlShmInterpDisc($H$4,L811)</f>
        <v>1.002302515933114</v>
      </c>
      <c r="R811" s="188">
        <f t="shared" si="36"/>
        <v>-3.9274494767482793E-6</v>
      </c>
      <c r="S811" s="170">
        <f t="shared" si="37"/>
        <v>-3.9274494767482793E-6</v>
      </c>
      <c r="T811" s="174">
        <f t="shared" si="38"/>
        <v>-3.9215164449046824E-6</v>
      </c>
    </row>
    <row r="812" spans="11:20" x14ac:dyDescent="0.2">
      <c r="K812" s="185" t="s">
        <v>134</v>
      </c>
      <c r="L812" s="163">
        <f>_xll.qlCalendarAdvance("TARGET",L811,K812,"mf")</f>
        <v>43972</v>
      </c>
      <c r="M812" s="175">
        <v>1.0022949326596493</v>
      </c>
      <c r="N812" s="175">
        <f>_xll.xlShmInterpDisc($E$4,L812)</f>
        <v>1.0022949330605457</v>
      </c>
      <c r="O812" s="175">
        <f>_xll.xlShmInterpDisc($B$4,L812)</f>
        <v>1.0022949330605457</v>
      </c>
      <c r="P812" s="175">
        <v>1.0022949326574788</v>
      </c>
      <c r="Q812" s="175">
        <f>_xll.xlShmInterpDisc($H$4,L812)</f>
        <v>1.0022949330577793</v>
      </c>
      <c r="R812" s="188">
        <f t="shared" si="36"/>
        <v>-4.0089642716623075E-6</v>
      </c>
      <c r="S812" s="170">
        <f t="shared" si="37"/>
        <v>-4.0089642716623075E-6</v>
      </c>
      <c r="T812" s="174">
        <f t="shared" si="38"/>
        <v>-4.0030045944661197E-6</v>
      </c>
    </row>
    <row r="813" spans="11:20" x14ac:dyDescent="0.2">
      <c r="K813" s="185" t="s">
        <v>134</v>
      </c>
      <c r="L813" s="163">
        <f>_xll.qlCalendarAdvance("TARGET",L812,K813,"mf")</f>
        <v>43973</v>
      </c>
      <c r="M813" s="175">
        <v>1.0022873360788087</v>
      </c>
      <c r="N813" s="175">
        <f>_xll.xlShmInterpDisc($E$4,L813)</f>
        <v>1.0022873364878695</v>
      </c>
      <c r="O813" s="175">
        <f>_xll.xlShmInterpDisc($B$4,L813)</f>
        <v>1.0022873364878695</v>
      </c>
      <c r="P813" s="175">
        <v>1.0022873360766142</v>
      </c>
      <c r="Q813" s="175">
        <f>_xll.xlShmInterpDisc($H$4,L813)</f>
        <v>1.0022873364850766</v>
      </c>
      <c r="R813" s="188">
        <f t="shared" si="36"/>
        <v>-4.0906078524471923E-6</v>
      </c>
      <c r="S813" s="170">
        <f t="shared" si="37"/>
        <v>-4.0906078524471923E-6</v>
      </c>
      <c r="T813" s="174">
        <f t="shared" si="38"/>
        <v>-4.0846237503444627E-6</v>
      </c>
    </row>
    <row r="814" spans="11:20" x14ac:dyDescent="0.2">
      <c r="K814" s="185" t="s">
        <v>134</v>
      </c>
      <c r="L814" s="163">
        <f>_xll.qlCalendarAdvance("TARGET",L813,K814,"mf")</f>
        <v>43976</v>
      </c>
      <c r="M814" s="175">
        <v>1.0022644639341758</v>
      </c>
      <c r="N814" s="175">
        <f>_xll.xlShmInterpDisc($E$4,L814)</f>
        <v>1.0022644643677898</v>
      </c>
      <c r="O814" s="175">
        <f>_xll.xlShmInterpDisc($B$4,L814)</f>
        <v>1.0022644643677898</v>
      </c>
      <c r="P814" s="175">
        <v>1.0022644639319109</v>
      </c>
      <c r="Q814" s="175">
        <f>_xll.xlShmInterpDisc($H$4,L814)</f>
        <v>1.0022644643649206</v>
      </c>
      <c r="R814" s="188">
        <f t="shared" si="36"/>
        <v>-4.3361403356811934E-6</v>
      </c>
      <c r="S814" s="170">
        <f t="shared" si="37"/>
        <v>-4.3361403356811934E-6</v>
      </c>
      <c r="T814" s="174">
        <f t="shared" si="38"/>
        <v>-4.330096281535134E-6</v>
      </c>
    </row>
    <row r="815" spans="11:20" x14ac:dyDescent="0.2">
      <c r="K815" s="185" t="s">
        <v>134</v>
      </c>
      <c r="L815" s="163">
        <f>_xll.qlCalendarAdvance("TARGET",L814,K815,"mf")</f>
        <v>43977</v>
      </c>
      <c r="M815" s="175">
        <v>1.0022568123454887</v>
      </c>
      <c r="N815" s="175">
        <f>_xll.xlShmInterpDisc($E$4,L815)</f>
        <v>1.0022568127873015</v>
      </c>
      <c r="O815" s="175">
        <f>_xll.xlShmInterpDisc($B$4,L815)</f>
        <v>1.0022568127873015</v>
      </c>
      <c r="P815" s="175">
        <v>1.0022568123432012</v>
      </c>
      <c r="Q815" s="175">
        <f>_xll.xlShmInterpDisc($H$4,L815)</f>
        <v>1.0022568127844078</v>
      </c>
      <c r="R815" s="188">
        <f t="shared" si="36"/>
        <v>-4.418128085603712E-6</v>
      </c>
      <c r="S815" s="170">
        <f t="shared" si="37"/>
        <v>-4.418128085603712E-6</v>
      </c>
      <c r="T815" s="174">
        <f t="shared" si="38"/>
        <v>-4.4120662678892586E-6</v>
      </c>
    </row>
    <row r="816" spans="11:20" x14ac:dyDescent="0.2">
      <c r="K816" s="185" t="s">
        <v>134</v>
      </c>
      <c r="L816" s="163">
        <f>_xll.qlCalendarAdvance("TARGET",L815,K816,"mf")</f>
        <v>43978</v>
      </c>
      <c r="M816" s="175">
        <v>1.0022491469497623</v>
      </c>
      <c r="N816" s="175">
        <f>_xll.xlShmInterpDisc($E$4,L816)</f>
        <v>1.0022491473997777</v>
      </c>
      <c r="O816" s="175">
        <f>_xll.xlShmInterpDisc($B$4,L816)</f>
        <v>1.0022491473997777</v>
      </c>
      <c r="P816" s="175">
        <v>1.0022491469474522</v>
      </c>
      <c r="Q816" s="175">
        <f>_xll.xlShmInterpDisc($H$4,L816)</f>
        <v>1.0022491473968598</v>
      </c>
      <c r="R816" s="188">
        <f t="shared" si="36"/>
        <v>-4.5001535831090678E-6</v>
      </c>
      <c r="S816" s="170">
        <f t="shared" si="37"/>
        <v>-4.5001535831090678E-6</v>
      </c>
      <c r="T816" s="174">
        <f t="shared" si="38"/>
        <v>-4.4940762222722697E-6</v>
      </c>
    </row>
    <row r="817" spans="11:20" x14ac:dyDescent="0.2">
      <c r="K817" s="185" t="s">
        <v>134</v>
      </c>
      <c r="L817" s="163">
        <f>_xll.qlCalendarAdvance("TARGET",L816,K817,"mf")</f>
        <v>43979</v>
      </c>
      <c r="M817" s="175">
        <v>1.0022414677247653</v>
      </c>
      <c r="N817" s="175">
        <f>_xll.xlShmInterpDisc($E$4,L817)</f>
        <v>1.0022414681829861</v>
      </c>
      <c r="O817" s="175">
        <f>_xll.xlShmInterpDisc($B$4,L817)</f>
        <v>1.0022414681829861</v>
      </c>
      <c r="P817" s="175">
        <v>1.0022414677224332</v>
      </c>
      <c r="Q817" s="175">
        <f>_xll.xlShmInterpDisc($H$4,L817)</f>
        <v>1.0022414681800447</v>
      </c>
      <c r="R817" s="188">
        <f t="shared" si="36"/>
        <v>-4.5822079464130638E-6</v>
      </c>
      <c r="S817" s="170">
        <f t="shared" si="37"/>
        <v>-4.5822079464130638E-6</v>
      </c>
      <c r="T817" s="174">
        <f t="shared" si="38"/>
        <v>-4.576115042453921E-6</v>
      </c>
    </row>
    <row r="818" spans="11:20" x14ac:dyDescent="0.2">
      <c r="K818" s="185" t="s">
        <v>134</v>
      </c>
      <c r="L818" s="163">
        <f>_xll.qlCalendarAdvance("TARGET",L817,K818,"mf")</f>
        <v>43980</v>
      </c>
      <c r="M818" s="175">
        <v>1.002233774648168</v>
      </c>
      <c r="N818" s="175">
        <f>_xll.xlShmInterpDisc($E$4,L818)</f>
        <v>1.0022337751145947</v>
      </c>
      <c r="O818" s="175">
        <f>_xll.xlShmInterpDisc($B$4,L818)</f>
        <v>1.0022337751145947</v>
      </c>
      <c r="P818" s="175">
        <v>1.0022337746458139</v>
      </c>
      <c r="Q818" s="175">
        <f>_xll.xlShmInterpDisc($H$4,L818)</f>
        <v>1.0022337751116301</v>
      </c>
      <c r="R818" s="188">
        <f t="shared" si="36"/>
        <v>-4.6642667506091584E-6</v>
      </c>
      <c r="S818" s="170">
        <f t="shared" si="37"/>
        <v>-4.6642667506091584E-6</v>
      </c>
      <c r="T818" s="174">
        <f t="shared" si="38"/>
        <v>-4.6581627444197693E-6</v>
      </c>
    </row>
    <row r="819" spans="11:20" x14ac:dyDescent="0.2">
      <c r="K819" s="185" t="s">
        <v>134</v>
      </c>
      <c r="L819" s="163">
        <f>_xll.qlCalendarAdvance("TARGET",L818,K819,"mf")</f>
        <v>43983</v>
      </c>
      <c r="M819" s="175">
        <v>1.0022106120839787</v>
      </c>
      <c r="N819" s="175">
        <f>_xll.xlShmInterpDisc($E$4,L819)</f>
        <v>1.0022106125750105</v>
      </c>
      <c r="O819" s="175">
        <f>_xll.xlShmInterpDisc($B$4,L819)</f>
        <v>1.0022106125750105</v>
      </c>
      <c r="P819" s="175">
        <v>1.0022106120815608</v>
      </c>
      <c r="Q819" s="175">
        <f>_xll.xlShmInterpDisc($H$4,L819)</f>
        <v>1.0022106125719794</v>
      </c>
      <c r="R819" s="188">
        <f t="shared" si="36"/>
        <v>-4.9103188182186841E-6</v>
      </c>
      <c r="S819" s="170">
        <f t="shared" si="37"/>
        <v>-4.9103188182186841E-6</v>
      </c>
      <c r="T819" s="174">
        <f t="shared" si="38"/>
        <v>-4.9041859462306547E-6</v>
      </c>
    </row>
    <row r="820" spans="11:20" x14ac:dyDescent="0.2">
      <c r="K820" s="185" t="s">
        <v>134</v>
      </c>
      <c r="L820" s="163">
        <f>_xll.qlCalendarAdvance("TARGET",L819,K820,"mf")</f>
        <v>43984</v>
      </c>
      <c r="M820" s="175">
        <v>1.0022028633756868</v>
      </c>
      <c r="N820" s="175">
        <f>_xll.xlShmInterpDisc($E$4,L820)</f>
        <v>1.0022028638749108</v>
      </c>
      <c r="O820" s="175">
        <f>_xll.xlShmInterpDisc($B$4,L820)</f>
        <v>1.0022028638749108</v>
      </c>
      <c r="P820" s="175">
        <v>1.0022028633732483</v>
      </c>
      <c r="Q820" s="175">
        <f>_xll.xlShmInterpDisc($H$4,L820)</f>
        <v>1.0022028638718581</v>
      </c>
      <c r="R820" s="188">
        <f t="shared" si="36"/>
        <v>-4.9922399547597252E-6</v>
      </c>
      <c r="S820" s="170">
        <f t="shared" si="37"/>
        <v>-4.9922399547597252E-6</v>
      </c>
      <c r="T820" s="174">
        <f t="shared" si="38"/>
        <v>-4.9860982009874988E-6</v>
      </c>
    </row>
    <row r="821" spans="11:20" x14ac:dyDescent="0.2">
      <c r="K821" s="185" t="s">
        <v>134</v>
      </c>
      <c r="L821" s="163">
        <f>_xll.qlCalendarAdvance("TARGET",L820,K821,"mf")</f>
        <v>43985</v>
      </c>
      <c r="M821" s="175">
        <v>1.0021951007026499</v>
      </c>
      <c r="N821" s="175">
        <f>_xll.xlShmInterpDisc($E$4,L821)</f>
        <v>1.0021951012100583</v>
      </c>
      <c r="O821" s="175">
        <f>_xll.xlShmInterpDisc($B$4,L821)</f>
        <v>1.0021951012100583</v>
      </c>
      <c r="P821" s="175">
        <v>1.002195100700191</v>
      </c>
      <c r="Q821" s="175">
        <f>_xll.xlShmInterpDisc($H$4,L821)</f>
        <v>1.0021951012069847</v>
      </c>
      <c r="R821" s="188">
        <f t="shared" si="36"/>
        <v>-5.0740833756890424E-6</v>
      </c>
      <c r="S821" s="170">
        <f t="shared" si="37"/>
        <v>-5.0740833756890424E-6</v>
      </c>
      <c r="T821" s="174">
        <f t="shared" si="38"/>
        <v>-5.0679371810247176E-6</v>
      </c>
    </row>
    <row r="822" spans="11:20" x14ac:dyDescent="0.2">
      <c r="K822" s="185" t="s">
        <v>134</v>
      </c>
      <c r="L822" s="163">
        <f>_xll.qlCalendarAdvance("TARGET",L821,K822,"mf")</f>
        <v>43986</v>
      </c>
      <c r="M822" s="175">
        <v>1.0021873240419406</v>
      </c>
      <c r="N822" s="175">
        <f>_xll.xlShmInterpDisc($E$4,L822)</f>
        <v>1.0021873245575241</v>
      </c>
      <c r="O822" s="175">
        <f>_xll.xlShmInterpDisc($B$4,L822)</f>
        <v>1.0021873245575241</v>
      </c>
      <c r="P822" s="175">
        <v>1.0021873240394614</v>
      </c>
      <c r="Q822" s="175">
        <f>_xll.xlShmInterpDisc($H$4,L822)</f>
        <v>1.0021873245544304</v>
      </c>
      <c r="R822" s="188">
        <f t="shared" si="36"/>
        <v>-5.1558357583303405E-6</v>
      </c>
      <c r="S822" s="170">
        <f t="shared" si="37"/>
        <v>-5.1558357583303405E-6</v>
      </c>
      <c r="T822" s="174">
        <f t="shared" si="38"/>
        <v>-5.1496895636660156E-6</v>
      </c>
    </row>
    <row r="823" spans="11:20" x14ac:dyDescent="0.2">
      <c r="K823" s="185" t="s">
        <v>134</v>
      </c>
      <c r="L823" s="163">
        <f>_xll.qlCalendarAdvance("TARGET",L822,K823,"mf")</f>
        <v>43987</v>
      </c>
      <c r="M823" s="175">
        <v>1.0021795333705315</v>
      </c>
      <c r="N823" s="175">
        <f>_xll.xlShmInterpDisc($E$4,L823)</f>
        <v>1.0021795338942796</v>
      </c>
      <c r="O823" s="175">
        <f>_xll.xlShmInterpDisc($B$4,L823)</f>
        <v>1.0021795338942796</v>
      </c>
      <c r="P823" s="175">
        <v>1.0021795333680326</v>
      </c>
      <c r="Q823" s="175">
        <f>_xll.xlShmInterpDisc($H$4,L823)</f>
        <v>1.0021795338911659</v>
      </c>
      <c r="R823" s="188">
        <f t="shared" si="36"/>
        <v>-5.2374815595612745E-6</v>
      </c>
      <c r="S823" s="170">
        <f t="shared" si="37"/>
        <v>-5.2374815595612745E-6</v>
      </c>
      <c r="T823" s="174">
        <f t="shared" si="38"/>
        <v>-5.2313331444509004E-6</v>
      </c>
    </row>
    <row r="824" spans="11:20" x14ac:dyDescent="0.2">
      <c r="K824" s="185" t="s">
        <v>134</v>
      </c>
      <c r="L824" s="163">
        <f>_xll.qlCalendarAdvance("TARGET",L823,K824,"mf")</f>
        <v>43990</v>
      </c>
      <c r="M824" s="175">
        <v>1.0021560770603417</v>
      </c>
      <c r="N824" s="175">
        <f>_xll.xlShmInterpDisc($E$4,L824)</f>
        <v>1.0021560776085023</v>
      </c>
      <c r="O824" s="175">
        <f>_xll.xlShmInterpDisc($B$4,L824)</f>
        <v>1.0021560776085023</v>
      </c>
      <c r="P824" s="175">
        <v>1.0021560770577855</v>
      </c>
      <c r="Q824" s="175">
        <f>_xll.xlShmInterpDisc($H$4,L824)</f>
        <v>1.0021560776053313</v>
      </c>
      <c r="R824" s="188">
        <f t="shared" si="36"/>
        <v>-5.4816062800000509E-6</v>
      </c>
      <c r="S824" s="170">
        <f t="shared" si="37"/>
        <v>-5.4816062800000509E-6</v>
      </c>
      <c r="T824" s="174">
        <f t="shared" si="38"/>
        <v>-5.4754578648896768E-6</v>
      </c>
    </row>
    <row r="825" spans="11:20" x14ac:dyDescent="0.2">
      <c r="K825" s="185" t="s">
        <v>134</v>
      </c>
      <c r="L825" s="163">
        <f>_xll.qlCalendarAdvance("TARGET",L824,K825,"mf")</f>
        <v>43991</v>
      </c>
      <c r="M825" s="175">
        <v>1.0021482301138718</v>
      </c>
      <c r="N825" s="175">
        <f>_xll.xlShmInterpDisc($E$4,L825)</f>
        <v>1.0021482306701377</v>
      </c>
      <c r="O825" s="175">
        <f>_xll.xlShmInterpDisc($B$4,L825)</f>
        <v>1.0021482306701375</v>
      </c>
      <c r="P825" s="175">
        <v>1.0021482301112969</v>
      </c>
      <c r="Q825" s="175">
        <f>_xll.xlShmInterpDisc($H$4,L825)</f>
        <v>1.0021482306669485</v>
      </c>
      <c r="R825" s="188">
        <f t="shared" si="36"/>
        <v>-5.5626592221358351E-6</v>
      </c>
      <c r="S825" s="170">
        <f t="shared" si="37"/>
        <v>-5.5626570016897858E-6</v>
      </c>
      <c r="T825" s="174">
        <f t="shared" si="38"/>
        <v>-5.5565152479175595E-6</v>
      </c>
    </row>
    <row r="826" spans="11:20" x14ac:dyDescent="0.2">
      <c r="K826" s="185" t="s">
        <v>134</v>
      </c>
      <c r="L826" s="163">
        <f>_xll.qlCalendarAdvance("TARGET",L825,K826,"mf")</f>
        <v>43992</v>
      </c>
      <c r="M826" s="175">
        <v>1.002140369040073</v>
      </c>
      <c r="N826" s="175">
        <f>_xll.xlShmInterpDisc($E$4,L826)</f>
        <v>1.0021403696044255</v>
      </c>
      <c r="O826" s="175">
        <f>_xll.xlShmInterpDisc($B$4,L826)</f>
        <v>1.0021403696044255</v>
      </c>
      <c r="P826" s="175">
        <v>1.0021403690374797</v>
      </c>
      <c r="Q826" s="175">
        <f>_xll.xlShmInterpDisc($H$4,L826)</f>
        <v>1.0021403696012186</v>
      </c>
      <c r="R826" s="188">
        <f t="shared" si="36"/>
        <v>-5.6435256468034822E-6</v>
      </c>
      <c r="S826" s="170">
        <f t="shared" si="37"/>
        <v>-5.6435256468034822E-6</v>
      </c>
      <c r="T826" s="174">
        <f t="shared" si="38"/>
        <v>-5.6373883339233544E-6</v>
      </c>
    </row>
    <row r="827" spans="11:20" x14ac:dyDescent="0.2">
      <c r="K827" s="185" t="s">
        <v>134</v>
      </c>
      <c r="L827" s="163">
        <f>_xll.qlCalendarAdvance("TARGET",L826,K827,"mf")</f>
        <v>43993</v>
      </c>
      <c r="M827" s="175">
        <v>1.0021324938153215</v>
      </c>
      <c r="N827" s="175">
        <f>_xll.xlShmInterpDisc($E$4,L827)</f>
        <v>1.0021324943877403</v>
      </c>
      <c r="O827" s="175">
        <f>_xll.xlShmInterpDisc($B$4,L827)</f>
        <v>1.0021324943877403</v>
      </c>
      <c r="P827" s="175">
        <v>1.0021324938127103</v>
      </c>
      <c r="Q827" s="175">
        <f>_xll.xlShmInterpDisc($H$4,L827)</f>
        <v>1.0021324943845162</v>
      </c>
      <c r="R827" s="188">
        <f t="shared" si="36"/>
        <v>-5.7241877904345984E-6</v>
      </c>
      <c r="S827" s="170">
        <f t="shared" si="37"/>
        <v>-5.7241877904345984E-6</v>
      </c>
      <c r="T827" s="174">
        <f t="shared" si="38"/>
        <v>-5.7180593593386675E-6</v>
      </c>
    </row>
    <row r="828" spans="11:20" x14ac:dyDescent="0.2">
      <c r="K828" s="185" t="s">
        <v>134</v>
      </c>
      <c r="L828" s="163">
        <f>_xll.qlCalendarAdvance("TARGET",L827,K828,"mf")</f>
        <v>43994</v>
      </c>
      <c r="M828" s="175">
        <v>1.0021246044158931</v>
      </c>
      <c r="N828" s="175">
        <f>_xll.xlShmInterpDisc($E$4,L828)</f>
        <v>1.0021246049963568</v>
      </c>
      <c r="O828" s="175">
        <f>_xll.xlShmInterpDisc($B$4,L828)</f>
        <v>1.0021246049963568</v>
      </c>
      <c r="P828" s="175">
        <v>1.0021246044132643</v>
      </c>
      <c r="Q828" s="175">
        <f>_xll.xlShmInterpDisc($H$4,L828)</f>
        <v>1.0021246049931156</v>
      </c>
      <c r="R828" s="188">
        <f t="shared" si="36"/>
        <v>-5.8046367712449864E-6</v>
      </c>
      <c r="S828" s="170">
        <f t="shared" si="37"/>
        <v>-5.8046367712449864E-6</v>
      </c>
      <c r="T828" s="174">
        <f t="shared" si="38"/>
        <v>-5.7985127810411541E-6</v>
      </c>
    </row>
    <row r="829" spans="11:20" x14ac:dyDescent="0.2">
      <c r="K829" s="185" t="s">
        <v>134</v>
      </c>
      <c r="L829" s="163">
        <f>_xll.qlCalendarAdvance("TARGET",L828,K829,"mf")</f>
        <v>43997</v>
      </c>
      <c r="M829" s="175">
        <v>1.0021008509308162</v>
      </c>
      <c r="N829" s="175">
        <f>_xll.xlShmInterpDisc($E$4,L829)</f>
        <v>1.0021008515352692</v>
      </c>
      <c r="O829" s="175">
        <f>_xll.xlShmInterpDisc($B$4,L829)</f>
        <v>1.0021008515352692</v>
      </c>
      <c r="P829" s="175">
        <v>1.0021008509281362</v>
      </c>
      <c r="Q829" s="175">
        <f>_xll.xlShmInterpDisc($H$4,L829)</f>
        <v>1.00210085153198</v>
      </c>
      <c r="R829" s="188">
        <f t="shared" si="36"/>
        <v>-6.0445293215138918E-6</v>
      </c>
      <c r="S829" s="170">
        <f t="shared" si="37"/>
        <v>-6.0445293215138918E-6</v>
      </c>
      <c r="T829" s="174">
        <f t="shared" si="38"/>
        <v>-6.0384386380007982E-6</v>
      </c>
    </row>
    <row r="830" spans="11:20" x14ac:dyDescent="0.2">
      <c r="K830" s="185" t="s">
        <v>134</v>
      </c>
      <c r="L830" s="163">
        <f>_xll.qlCalendarAdvance("TARGET",L829,K830,"mf")</f>
        <v>43998</v>
      </c>
      <c r="M830" s="175">
        <v>1.0020929045934523</v>
      </c>
      <c r="N830" s="175">
        <f>_xll.xlShmInterpDisc($E$4,L830)</f>
        <v>1.0020929052058483</v>
      </c>
      <c r="O830" s="175">
        <f>_xll.xlShmInterpDisc($B$4,L830)</f>
        <v>1.0020929052058483</v>
      </c>
      <c r="P830" s="175">
        <v>1.0020929045907558</v>
      </c>
      <c r="Q830" s="175">
        <f>_xll.xlShmInterpDisc($H$4,L830)</f>
        <v>1.0020929052025442</v>
      </c>
      <c r="R830" s="188">
        <f t="shared" si="36"/>
        <v>-6.123959117587674E-6</v>
      </c>
      <c r="S830" s="170">
        <f t="shared" si="37"/>
        <v>-6.123959117587674E-6</v>
      </c>
      <c r="T830" s="174">
        <f t="shared" si="38"/>
        <v>-6.1178839771969251E-6</v>
      </c>
    </row>
    <row r="831" spans="11:20" x14ac:dyDescent="0.2">
      <c r="K831" s="185" t="s">
        <v>134</v>
      </c>
      <c r="L831" s="163">
        <f>_xll.qlCalendarAdvance("TARGET",L830,K831,"mf")</f>
        <v>43999</v>
      </c>
      <c r="M831" s="175">
        <v>1.0020849439613002</v>
      </c>
      <c r="N831" s="175">
        <f>_xll.xlShmInterpDisc($E$4,L831)</f>
        <v>1.00208494458161</v>
      </c>
      <c r="O831" s="175">
        <f>_xll.xlShmInterpDisc($B$4,L831)</f>
        <v>1.00208494458161</v>
      </c>
      <c r="P831" s="175">
        <v>1.0020849439585875</v>
      </c>
      <c r="Q831" s="175">
        <f>_xll.xlShmInterpDisc($H$4,L831)</f>
        <v>1.0020849445782913</v>
      </c>
      <c r="R831" s="188">
        <f t="shared" si="36"/>
        <v>-6.2030980352290044E-6</v>
      </c>
      <c r="S831" s="170">
        <f t="shared" si="37"/>
        <v>-6.2030980352290044E-6</v>
      </c>
      <c r="T831" s="174">
        <f t="shared" si="38"/>
        <v>-6.1970384379606003E-6</v>
      </c>
    </row>
    <row r="832" spans="11:20" x14ac:dyDescent="0.2">
      <c r="K832" s="185" t="s">
        <v>134</v>
      </c>
      <c r="L832" s="163">
        <f>_xll.qlCalendarAdvance("TARGET",L831,K832,"mf")</f>
        <v>44000</v>
      </c>
      <c r="M832" s="175">
        <v>1.0020769690100391</v>
      </c>
      <c r="N832" s="175">
        <f>_xll.xlShmInterpDisc($E$4,L832)</f>
        <v>1.0020769696382321</v>
      </c>
      <c r="O832" s="175">
        <f>_xll.xlShmInterpDisc($B$4,L832)</f>
        <v>1.0020769696382321</v>
      </c>
      <c r="P832" s="175">
        <v>1.0020769690073104</v>
      </c>
      <c r="Q832" s="175">
        <f>_xll.xlShmInterpDisc($H$4,L832)</f>
        <v>1.0020769696348992</v>
      </c>
      <c r="R832" s="188">
        <f t="shared" si="36"/>
        <v>-6.2819305313155382E-6</v>
      </c>
      <c r="S832" s="170">
        <f t="shared" si="37"/>
        <v>-6.2819305313155382E-6</v>
      </c>
      <c r="T832" s="174">
        <f t="shared" si="38"/>
        <v>-6.2758886976155281E-6</v>
      </c>
    </row>
    <row r="833" spans="11:20" x14ac:dyDescent="0.2">
      <c r="K833" s="185" t="s">
        <v>134</v>
      </c>
      <c r="L833" s="163">
        <f>_xll.qlCalendarAdvance("TARGET",L832,K833,"mf")</f>
        <v>44001</v>
      </c>
      <c r="M833" s="175">
        <v>1.0020689797152484</v>
      </c>
      <c r="N833" s="175">
        <f>_xll.xlShmInterpDisc($E$4,L833)</f>
        <v>1.0020689803512932</v>
      </c>
      <c r="O833" s="175">
        <f>_xll.xlShmInterpDisc($B$4,L833)</f>
        <v>1.0020689803512932</v>
      </c>
      <c r="P833" s="175">
        <v>1.002068979712504</v>
      </c>
      <c r="Q833" s="175">
        <f>_xll.xlShmInterpDisc($H$4,L833)</f>
        <v>1.0020689803479463</v>
      </c>
      <c r="R833" s="188">
        <f t="shared" si="36"/>
        <v>-6.3604477240630786E-6</v>
      </c>
      <c r="S833" s="170">
        <f t="shared" si="37"/>
        <v>-6.3604477240630786E-6</v>
      </c>
      <c r="T833" s="174">
        <f t="shared" si="38"/>
        <v>-6.3544236539314625E-6</v>
      </c>
    </row>
    <row r="834" spans="11:20" x14ac:dyDescent="0.2">
      <c r="K834" s="185" t="s">
        <v>134</v>
      </c>
      <c r="L834" s="163">
        <f>_xll.qlCalendarAdvance("TARGET",L833,K834,"mf")</f>
        <v>44004</v>
      </c>
      <c r="M834" s="175">
        <v>1.0020449255240071</v>
      </c>
      <c r="N834" s="175">
        <f>_xll.xlShmInterpDisc($E$4,L834)</f>
        <v>1.0020449261834015</v>
      </c>
      <c r="O834" s="175">
        <f>_xll.xlShmInterpDisc($B$4,L834)</f>
        <v>1.0020449261834015</v>
      </c>
      <c r="P834" s="175">
        <v>1.0020449255212176</v>
      </c>
      <c r="Q834" s="175">
        <f>_xll.xlShmInterpDisc($H$4,L834)</f>
        <v>1.0020449261800159</v>
      </c>
      <c r="R834" s="188">
        <f t="shared" si="36"/>
        <v>-6.5939431692640937E-6</v>
      </c>
      <c r="S834" s="170">
        <f t="shared" si="37"/>
        <v>-6.5939431692640937E-6</v>
      </c>
      <c r="T834" s="174">
        <f t="shared" si="38"/>
        <v>-6.5879834920679059E-6</v>
      </c>
    </row>
    <row r="835" spans="11:20" x14ac:dyDescent="0.2">
      <c r="K835" s="185" t="s">
        <v>134</v>
      </c>
      <c r="L835" s="163">
        <f>_xll.qlCalendarAdvance("TARGET",L834,K835,"mf")</f>
        <v>44005</v>
      </c>
      <c r="M835" s="175">
        <v>1.0020368786089089</v>
      </c>
      <c r="N835" s="175">
        <f>_xll.xlShmInterpDisc($E$4,L835)</f>
        <v>1.0020368792760133</v>
      </c>
      <c r="O835" s="175">
        <f>_xll.xlShmInterpDisc($B$4,L835)</f>
        <v>1.0020368792760133</v>
      </c>
      <c r="P835" s="175">
        <v>1.0020368786061047</v>
      </c>
      <c r="Q835" s="175">
        <f>_xll.xlShmInterpDisc($H$4,L835)</f>
        <v>1.0020368792726155</v>
      </c>
      <c r="R835" s="188">
        <f t="shared" si="36"/>
        <v>-6.6710437174322124E-6</v>
      </c>
      <c r="S835" s="170">
        <f t="shared" si="37"/>
        <v>-6.6710437174322124E-6</v>
      </c>
      <c r="T835" s="174">
        <f t="shared" si="38"/>
        <v>-6.6651084651425663E-6</v>
      </c>
    </row>
    <row r="836" spans="11:20" x14ac:dyDescent="0.2">
      <c r="K836" s="185" t="s">
        <v>134</v>
      </c>
      <c r="L836" s="163">
        <f>_xll.qlCalendarAdvance("TARGET",L835,K836,"mf")</f>
        <v>44006</v>
      </c>
      <c r="M836" s="175">
        <v>1.0020288172266887</v>
      </c>
      <c r="N836" s="175">
        <f>_xll.xlShmInterpDisc($E$4,L836)</f>
        <v>1.0020288179014643</v>
      </c>
      <c r="O836" s="175">
        <f>_xll.xlShmInterpDisc($B$4,L836)</f>
        <v>1.0020288179014643</v>
      </c>
      <c r="P836" s="175">
        <v>1.0020288172238705</v>
      </c>
      <c r="Q836" s="175">
        <f>_xll.xlShmInterpDisc($H$4,L836)</f>
        <v>1.002028817898055</v>
      </c>
      <c r="R836" s="188">
        <f t="shared" si="36"/>
        <v>-6.7477556875417122E-6</v>
      </c>
      <c r="S836" s="170">
        <f t="shared" si="37"/>
        <v>-6.7477556875417122E-6</v>
      </c>
      <c r="T836" s="174">
        <f t="shared" si="38"/>
        <v>-6.7418448601586078E-6</v>
      </c>
    </row>
    <row r="837" spans="11:20" x14ac:dyDescent="0.2">
      <c r="K837" s="185" t="s">
        <v>134</v>
      </c>
      <c r="L837" s="163">
        <f>_xll.qlCalendarAdvance("TARGET",L836,K837,"mf")</f>
        <v>44007</v>
      </c>
      <c r="M837" s="175">
        <v>1.0020207413523299</v>
      </c>
      <c r="N837" s="175">
        <f>_xll.xlShmInterpDisc($E$4,L837)</f>
        <v>1.0020207420347369</v>
      </c>
      <c r="O837" s="175">
        <f>_xll.xlShmInterpDisc($B$4,L837)</f>
        <v>1.0020207420347369</v>
      </c>
      <c r="P837" s="175">
        <v>1.0020207413494977</v>
      </c>
      <c r="Q837" s="175">
        <f>_xll.xlShmInterpDisc($H$4,L837)</f>
        <v>1.0020207420313163</v>
      </c>
      <c r="R837" s="188">
        <f t="shared" si="36"/>
        <v>-6.8240701978083962E-6</v>
      </c>
      <c r="S837" s="170">
        <f t="shared" si="37"/>
        <v>-6.8240701978083962E-6</v>
      </c>
      <c r="T837" s="174">
        <f t="shared" si="38"/>
        <v>-6.8181860157778829E-6</v>
      </c>
    </row>
    <row r="838" spans="11:20" x14ac:dyDescent="0.2">
      <c r="K838" s="185" t="s">
        <v>134</v>
      </c>
      <c r="L838" s="163">
        <f>_xll.qlCalendarAdvance("TARGET",L837,K838,"mf")</f>
        <v>44008</v>
      </c>
      <c r="M838" s="175">
        <v>1.0020126509607166</v>
      </c>
      <c r="N838" s="175">
        <f>_xll.xlShmInterpDisc($E$4,L838)</f>
        <v>1.0020126516507135</v>
      </c>
      <c r="O838" s="175">
        <f>_xll.xlShmInterpDisc($B$4,L838)</f>
        <v>1.0020126516507135</v>
      </c>
      <c r="P838" s="175">
        <v>1.0020126509578706</v>
      </c>
      <c r="Q838" s="175">
        <f>_xll.xlShmInterpDisc($H$4,L838)</f>
        <v>1.002012651647282</v>
      </c>
      <c r="R838" s="188">
        <f t="shared" ref="R838:R901" si="39">(M838-N838)*10000</f>
        <v>-6.8999694846638704E-6</v>
      </c>
      <c r="S838" s="170">
        <f t="shared" ref="S838:S901" si="40">(M838-O838)*10000</f>
        <v>-6.8999694846638704E-6</v>
      </c>
      <c r="T838" s="174">
        <f t="shared" ref="T838:T901" si="41">(P838-Q838)*10000</f>
        <v>-6.8941141684319973E-6</v>
      </c>
    </row>
    <row r="839" spans="11:20" x14ac:dyDescent="0.2">
      <c r="K839" s="185" t="s">
        <v>134</v>
      </c>
      <c r="L839" s="163">
        <f>_xll.qlCalendarAdvance("TARGET",L838,K839,"mf")</f>
        <v>44011</v>
      </c>
      <c r="M839" s="175">
        <v>1.0019882924296966</v>
      </c>
      <c r="N839" s="175">
        <f>_xll.xlShmInterpDisc($E$4,L839)</f>
        <v>1.0019882931422013</v>
      </c>
      <c r="O839" s="175">
        <f>_xll.xlShmInterpDisc($B$4,L839)</f>
        <v>1.0019882931422013</v>
      </c>
      <c r="P839" s="175">
        <v>1.0019882924268115</v>
      </c>
      <c r="Q839" s="175">
        <f>_xll.xlShmInterpDisc($H$4,L839)</f>
        <v>1.0019882931387398</v>
      </c>
      <c r="R839" s="188">
        <f t="shared" si="39"/>
        <v>-7.1250472188921776E-6</v>
      </c>
      <c r="S839" s="170">
        <f t="shared" si="40"/>
        <v>-7.1250472188921776E-6</v>
      </c>
      <c r="T839" s="174">
        <f t="shared" si="41"/>
        <v>-7.1192829409483238E-6</v>
      </c>
    </row>
    <row r="840" spans="11:20" x14ac:dyDescent="0.2">
      <c r="K840" s="185" t="s">
        <v>134</v>
      </c>
      <c r="L840" s="163">
        <f>_xll.qlCalendarAdvance("TARGET",L839,K840,"mf")</f>
        <v>44012</v>
      </c>
      <c r="M840" s="175">
        <v>1.0019801437159155</v>
      </c>
      <c r="N840" s="175">
        <f>_xll.xlShmInterpDisc($E$4,L840)</f>
        <v>1.0019801444358314</v>
      </c>
      <c r="O840" s="175">
        <f>_xll.xlShmInterpDisc($B$4,L840)</f>
        <v>1.0019801444358314</v>
      </c>
      <c r="P840" s="175">
        <v>1.001980143713018</v>
      </c>
      <c r="Q840" s="175">
        <f>_xll.xlShmInterpDisc($H$4,L840)</f>
        <v>1.0019801444323608</v>
      </c>
      <c r="R840" s="188">
        <f t="shared" si="39"/>
        <v>-7.1991590466780053E-6</v>
      </c>
      <c r="S840" s="170">
        <f t="shared" si="40"/>
        <v>-7.1991590466780053E-6</v>
      </c>
      <c r="T840" s="174">
        <f t="shared" si="41"/>
        <v>-7.1934280754248903E-6</v>
      </c>
    </row>
    <row r="841" spans="11:20" x14ac:dyDescent="0.2">
      <c r="K841" s="185" t="s">
        <v>134</v>
      </c>
      <c r="L841" s="163">
        <f>_xll.qlCalendarAdvance("TARGET",L840,K841,"mf")</f>
        <v>44013</v>
      </c>
      <c r="M841" s="175">
        <v>1.0019719803578084</v>
      </c>
      <c r="N841" s="175">
        <f>_xll.xlShmInterpDisc($E$4,L841)</f>
        <v>1.0019719810850878</v>
      </c>
      <c r="O841" s="175">
        <f>_xll.xlShmInterpDisc($B$4,L841)</f>
        <v>1.0019719810850878</v>
      </c>
      <c r="P841" s="175">
        <v>1.0019719803548988</v>
      </c>
      <c r="Q841" s="175">
        <f>_xll.xlShmInterpDisc($H$4,L841)</f>
        <v>1.0019719810816083</v>
      </c>
      <c r="R841" s="188">
        <f t="shared" si="39"/>
        <v>-7.2727934785632442E-6</v>
      </c>
      <c r="S841" s="170">
        <f t="shared" si="40"/>
        <v>-7.2727934785632442E-6</v>
      </c>
      <c r="T841" s="174">
        <f t="shared" si="41"/>
        <v>-7.2670958140008679E-6</v>
      </c>
    </row>
    <row r="842" spans="11:20" x14ac:dyDescent="0.2">
      <c r="K842" s="185" t="s">
        <v>134</v>
      </c>
      <c r="L842" s="163">
        <f>_xll.qlCalendarAdvance("TARGET",L841,K842,"mf")</f>
        <v>44014</v>
      </c>
      <c r="M842" s="175">
        <v>1.0019638023296629</v>
      </c>
      <c r="N842" s="175">
        <f>_xll.xlShmInterpDisc($E$4,L842)</f>
        <v>1.0019638030642566</v>
      </c>
      <c r="O842" s="175">
        <f>_xll.xlShmInterpDisc($B$4,L842)</f>
        <v>1.0019638030642566</v>
      </c>
      <c r="P842" s="175">
        <v>1.0019638023267412</v>
      </c>
      <c r="Q842" s="175">
        <f>_xll.xlShmInterpDisc($H$4,L842)</f>
        <v>1.0019638030607687</v>
      </c>
      <c r="R842" s="188">
        <f t="shared" si="39"/>
        <v>-7.3459371918715988E-6</v>
      </c>
      <c r="S842" s="170">
        <f t="shared" si="40"/>
        <v>-7.3459371918715988E-6</v>
      </c>
      <c r="T842" s="174">
        <f t="shared" si="41"/>
        <v>-7.3402750544460105E-6</v>
      </c>
    </row>
    <row r="843" spans="11:20" x14ac:dyDescent="0.2">
      <c r="K843" s="185" t="s">
        <v>134</v>
      </c>
      <c r="L843" s="163">
        <f>_xll.qlCalendarAdvance("TARGET",L842,K843,"mf")</f>
        <v>44015</v>
      </c>
      <c r="M843" s="175">
        <v>1.001955609605667</v>
      </c>
      <c r="N843" s="175">
        <f>_xll.xlShmInterpDisc($E$4,L843)</f>
        <v>1.0019556103475249</v>
      </c>
      <c r="O843" s="175">
        <f>_xll.xlShmInterpDisc($B$4,L843)</f>
        <v>1.0019556103475249</v>
      </c>
      <c r="P843" s="175">
        <v>1.0019556096027336</v>
      </c>
      <c r="Q843" s="175">
        <f>_xll.xlShmInterpDisc($H$4,L843)</f>
        <v>1.001955610344029</v>
      </c>
      <c r="R843" s="188">
        <f t="shared" si="39"/>
        <v>-7.4185790843728228E-6</v>
      </c>
      <c r="S843" s="170">
        <f t="shared" si="40"/>
        <v>-7.4185790843728228E-6</v>
      </c>
      <c r="T843" s="174">
        <f t="shared" si="41"/>
        <v>-7.4129546945300717E-6</v>
      </c>
    </row>
    <row r="844" spans="11:20" x14ac:dyDescent="0.2">
      <c r="K844" s="185" t="s">
        <v>134</v>
      </c>
      <c r="L844" s="163">
        <f>_xll.qlCalendarAdvance("TARGET",L843,K844,"mf")</f>
        <v>44018</v>
      </c>
      <c r="M844" s="175">
        <v>1.0019309429989711</v>
      </c>
      <c r="N844" s="175">
        <f>_xll.xlShmInterpDisc($E$4,L844)</f>
        <v>1.0019309437623078</v>
      </c>
      <c r="O844" s="175">
        <f>_xll.xlShmInterpDisc($B$4,L844)</f>
        <v>1.0019309437623078</v>
      </c>
      <c r="P844" s="175">
        <v>1.0019309429960044</v>
      </c>
      <c r="Q844" s="175">
        <f>_xll.xlShmInterpDisc($H$4,L844)</f>
        <v>1.0019309437587904</v>
      </c>
      <c r="R844" s="188">
        <f t="shared" si="39"/>
        <v>-7.633367271608904E-6</v>
      </c>
      <c r="S844" s="170">
        <f t="shared" si="40"/>
        <v>-7.633367271608904E-6</v>
      </c>
      <c r="T844" s="174">
        <f t="shared" si="41"/>
        <v>-7.6278605654067633E-6</v>
      </c>
    </row>
    <row r="845" spans="11:20" x14ac:dyDescent="0.2">
      <c r="K845" s="185" t="s">
        <v>134</v>
      </c>
      <c r="L845" s="163">
        <f>_xll.qlCalendarAdvance("TARGET",L844,K845,"mf")</f>
        <v>44019</v>
      </c>
      <c r="M845" s="175">
        <v>1.0019226912314705</v>
      </c>
      <c r="N845" s="175">
        <f>_xll.xlShmInterpDisc($E$4,L845)</f>
        <v>1.0019226920018585</v>
      </c>
      <c r="O845" s="175">
        <f>_xll.xlShmInterpDisc($B$4,L845)</f>
        <v>1.0019226920018585</v>
      </c>
      <c r="P845" s="175">
        <v>1.0019226912284933</v>
      </c>
      <c r="Q845" s="175">
        <f>_xll.xlShmInterpDisc($H$4,L845)</f>
        <v>1.0019226919983346</v>
      </c>
      <c r="R845" s="188">
        <f t="shared" si="39"/>
        <v>-7.703879756348897E-6</v>
      </c>
      <c r="S845" s="170">
        <f t="shared" si="40"/>
        <v>-7.703879756348897E-6</v>
      </c>
      <c r="T845" s="174">
        <f t="shared" si="41"/>
        <v>-7.6984130181756427E-6</v>
      </c>
    </row>
    <row r="846" spans="11:20" x14ac:dyDescent="0.2">
      <c r="K846" s="185" t="s">
        <v>134</v>
      </c>
      <c r="L846" s="163">
        <f>_xll.qlCalendarAdvance("TARGET",L845,K846,"mf")</f>
        <v>44020</v>
      </c>
      <c r="M846" s="175">
        <v>1.0019144246375713</v>
      </c>
      <c r="N846" s="175">
        <f>_xll.xlShmInterpDisc($E$4,L846)</f>
        <v>1.0019144254149541</v>
      </c>
      <c r="O846" s="175">
        <f>_xll.xlShmInterpDisc($B$4,L846)</f>
        <v>1.0019144254149541</v>
      </c>
      <c r="P846" s="175">
        <v>1.0019144246345837</v>
      </c>
      <c r="Q846" s="175">
        <f>_xll.xlShmInterpDisc($H$4,L846)</f>
        <v>1.0019144254114245</v>
      </c>
      <c r="R846" s="188">
        <f t="shared" si="39"/>
        <v>-7.7738282477923804E-6</v>
      </c>
      <c r="S846" s="170">
        <f t="shared" si="40"/>
        <v>-7.7738282477923804E-6</v>
      </c>
      <c r="T846" s="174">
        <f t="shared" si="41"/>
        <v>-7.7684081389861603E-6</v>
      </c>
    </row>
    <row r="847" spans="11:20" x14ac:dyDescent="0.2">
      <c r="K847" s="185" t="s">
        <v>134</v>
      </c>
      <c r="L847" s="163">
        <f>_xll.qlCalendarAdvance("TARGET",L846,K847,"mf")</f>
        <v>44021</v>
      </c>
      <c r="M847" s="175">
        <v>1.0019061431908656</v>
      </c>
      <c r="N847" s="175">
        <f>_xll.xlShmInterpDisc($E$4,L847)</f>
        <v>1.0019061439751864</v>
      </c>
      <c r="O847" s="175">
        <f>_xll.xlShmInterpDisc($B$4,L847)</f>
        <v>1.0019061439751864</v>
      </c>
      <c r="P847" s="175">
        <v>1.0019061431878682</v>
      </c>
      <c r="Q847" s="175">
        <f>_xll.xlShmInterpDisc($H$4,L847)</f>
        <v>1.001906143971651</v>
      </c>
      <c r="R847" s="188">
        <f t="shared" si="39"/>
        <v>-7.8432083050472556E-6</v>
      </c>
      <c r="S847" s="170">
        <f t="shared" si="40"/>
        <v>-7.8432083050472556E-6</v>
      </c>
      <c r="T847" s="174">
        <f t="shared" si="41"/>
        <v>-7.8378281642699221E-6</v>
      </c>
    </row>
    <row r="848" spans="11:20" x14ac:dyDescent="0.2">
      <c r="K848" s="185" t="s">
        <v>134</v>
      </c>
      <c r="L848" s="163">
        <f>_xll.qlCalendarAdvance("TARGET",L847,K848,"mf")</f>
        <v>44022</v>
      </c>
      <c r="M848" s="175">
        <v>1.0018978468648467</v>
      </c>
      <c r="N848" s="175">
        <f>_xll.xlShmInterpDisc($E$4,L848)</f>
        <v>1.0018978476560467</v>
      </c>
      <c r="O848" s="175">
        <f>_xll.xlShmInterpDisc($B$4,L848)</f>
        <v>1.0018978476560467</v>
      </c>
      <c r="P848" s="175">
        <v>1.0018978468618394</v>
      </c>
      <c r="Q848" s="175">
        <f>_xll.xlShmInterpDisc($H$4,L848)</f>
        <v>1.0018978476525062</v>
      </c>
      <c r="R848" s="188">
        <f t="shared" si="39"/>
        <v>-7.9119999440990796E-6</v>
      </c>
      <c r="S848" s="170">
        <f t="shared" si="40"/>
        <v>-7.9119999440990796E-6</v>
      </c>
      <c r="T848" s="174">
        <f t="shared" si="41"/>
        <v>-7.9066686531348296E-6</v>
      </c>
    </row>
    <row r="849" spans="11:20" x14ac:dyDescent="0.2">
      <c r="K849" s="185" t="s">
        <v>134</v>
      </c>
      <c r="L849" s="163">
        <f>_xll.qlCalendarAdvance("TARGET",L848,K849,"mf")</f>
        <v>44025</v>
      </c>
      <c r="M849" s="175">
        <v>1.0018728683443519</v>
      </c>
      <c r="N849" s="175">
        <f>_xll.xlShmInterpDisc($E$4,L849)</f>
        <v>1.0018728691558283</v>
      </c>
      <c r="O849" s="175">
        <f>_xll.xlShmInterpDisc($B$4,L849)</f>
        <v>1.0018728691558283</v>
      </c>
      <c r="P849" s="175">
        <v>1.0018728683413169</v>
      </c>
      <c r="Q849" s="175">
        <f>_xll.xlShmInterpDisc($H$4,L849)</f>
        <v>1.0018728691522747</v>
      </c>
      <c r="R849" s="188">
        <f t="shared" si="39"/>
        <v>-8.1147644159784704E-6</v>
      </c>
      <c r="S849" s="170">
        <f t="shared" si="40"/>
        <v>-8.1147644159784704E-6</v>
      </c>
      <c r="T849" s="174">
        <f t="shared" si="41"/>
        <v>-8.1095774540074217E-6</v>
      </c>
    </row>
    <row r="850" spans="11:20" x14ac:dyDescent="0.2">
      <c r="K850" s="185" t="s">
        <v>134</v>
      </c>
      <c r="L850" s="163">
        <f>_xll.qlCalendarAdvance("TARGET",L849,K850,"mf")</f>
        <v>44026</v>
      </c>
      <c r="M850" s="175">
        <v>1.0018645122340251</v>
      </c>
      <c r="N850" s="175">
        <f>_xll.xlShmInterpDisc($E$4,L850)</f>
        <v>1.0018645130521362</v>
      </c>
      <c r="O850" s="175">
        <f>_xll.xlShmInterpDisc($B$4,L850)</f>
        <v>1.0018645130521362</v>
      </c>
      <c r="P850" s="175">
        <v>1.0018645122309815</v>
      </c>
      <c r="Q850" s="175">
        <f>_xll.xlShmInterpDisc($H$4,L850)</f>
        <v>1.001864513048579</v>
      </c>
      <c r="R850" s="188">
        <f t="shared" si="39"/>
        <v>-8.1811113439300698E-6</v>
      </c>
      <c r="S850" s="170">
        <f t="shared" si="40"/>
        <v>-8.1811113439300698E-6</v>
      </c>
      <c r="T850" s="174">
        <f t="shared" si="41"/>
        <v>-8.1759754522181538E-6</v>
      </c>
    </row>
    <row r="851" spans="11:20" x14ac:dyDescent="0.2">
      <c r="K851" s="185" t="s">
        <v>134</v>
      </c>
      <c r="L851" s="163">
        <f>_xll.qlCalendarAdvance("TARGET",L850,K851,"mf")</f>
        <v>44027</v>
      </c>
      <c r="M851" s="175">
        <v>1.0018561411103613</v>
      </c>
      <c r="N851" s="175">
        <f>_xll.xlShmInterpDisc($E$4,L851)</f>
        <v>1.0018561419350436</v>
      </c>
      <c r="O851" s="175">
        <f>_xll.xlShmInterpDisc($B$4,L851)</f>
        <v>1.0018561419350436</v>
      </c>
      <c r="P851" s="175">
        <v>1.0018561411073095</v>
      </c>
      <c r="Q851" s="175">
        <f>_xll.xlShmInterpDisc($H$4,L851)</f>
        <v>1.0018561419314829</v>
      </c>
      <c r="R851" s="188">
        <f t="shared" si="39"/>
        <v>-8.2468232243115835E-6</v>
      </c>
      <c r="S851" s="170">
        <f t="shared" si="40"/>
        <v>-8.2468232243115835E-6</v>
      </c>
      <c r="T851" s="174">
        <f t="shared" si="41"/>
        <v>-8.2417339619667018E-6</v>
      </c>
    </row>
    <row r="852" spans="11:20" x14ac:dyDescent="0.2">
      <c r="K852" s="185" t="s">
        <v>134</v>
      </c>
      <c r="L852" s="163">
        <f>_xll.qlCalendarAdvance("TARGET",L851,K852,"mf")</f>
        <v>44028</v>
      </c>
      <c r="M852" s="175">
        <v>1.0018477549462581</v>
      </c>
      <c r="N852" s="175">
        <f>_xll.xlShmInterpDisc($E$4,L852)</f>
        <v>1.0018477557774463</v>
      </c>
      <c r="O852" s="175">
        <f>_xll.xlShmInterpDisc($B$4,L852)</f>
        <v>1.0018477557774463</v>
      </c>
      <c r="P852" s="175">
        <v>1.0018477549431981</v>
      </c>
      <c r="Q852" s="175">
        <f>_xll.xlShmInterpDisc($H$4,L852)</f>
        <v>1.001847755773883</v>
      </c>
      <c r="R852" s="188">
        <f t="shared" si="39"/>
        <v>-8.3118822935546177E-6</v>
      </c>
      <c r="S852" s="170">
        <f t="shared" si="40"/>
        <v>-8.3118822935546177E-6</v>
      </c>
      <c r="T852" s="174">
        <f t="shared" si="41"/>
        <v>-8.3068485423609673E-6</v>
      </c>
    </row>
    <row r="853" spans="11:20" x14ac:dyDescent="0.2">
      <c r="K853" s="185" t="s">
        <v>134</v>
      </c>
      <c r="L853" s="163">
        <f>_xll.qlCalendarAdvance("TARGET",L852,K853,"mf")</f>
        <v>44029</v>
      </c>
      <c r="M853" s="175">
        <v>1.001839353714514</v>
      </c>
      <c r="N853" s="175">
        <f>_xll.xlShmInterpDisc($E$4,L853)</f>
        <v>1.0018393545521422</v>
      </c>
      <c r="O853" s="175">
        <f>_xll.xlShmInterpDisc($B$4,L853)</f>
        <v>1.0018393545521422</v>
      </c>
      <c r="P853" s="175">
        <v>1.0018393537114461</v>
      </c>
      <c r="Q853" s="175">
        <f>_xll.xlShmInterpDisc($H$4,L853)</f>
        <v>1.0018393545485762</v>
      </c>
      <c r="R853" s="188">
        <f t="shared" si="39"/>
        <v>-8.3762818903210245E-6</v>
      </c>
      <c r="S853" s="170">
        <f t="shared" si="40"/>
        <v>-8.3762818903210245E-6</v>
      </c>
      <c r="T853" s="174">
        <f t="shared" si="41"/>
        <v>-8.3713014298325561E-6</v>
      </c>
    </row>
    <row r="854" spans="11:20" x14ac:dyDescent="0.2">
      <c r="K854" s="185" t="s">
        <v>134</v>
      </c>
      <c r="L854" s="163">
        <f>_xll.qlCalendarAdvance("TARGET",L853,K854,"mf")</f>
        <v>44032</v>
      </c>
      <c r="M854" s="175">
        <v>1.0018140593399287</v>
      </c>
      <c r="N854" s="175">
        <f>_xll.xlShmInterpDisc($E$4,L854)</f>
        <v>1.001814060196472</v>
      </c>
      <c r="O854" s="175">
        <f>_xll.xlShmInterpDisc($B$4,L854)</f>
        <v>1.001814060196472</v>
      </c>
      <c r="P854" s="175">
        <v>1.0018140593368388</v>
      </c>
      <c r="Q854" s="175">
        <f>_xll.xlShmInterpDisc($H$4,L854)</f>
        <v>1.0018140601929009</v>
      </c>
      <c r="R854" s="188">
        <f t="shared" si="39"/>
        <v>-8.5654328074724617E-6</v>
      </c>
      <c r="S854" s="170">
        <f t="shared" si="40"/>
        <v>-8.5654328074724617E-6</v>
      </c>
      <c r="T854" s="174">
        <f t="shared" si="41"/>
        <v>-8.5606211008837363E-6</v>
      </c>
    </row>
    <row r="855" spans="11:20" x14ac:dyDescent="0.2">
      <c r="K855" s="185" t="s">
        <v>134</v>
      </c>
      <c r="L855" s="163">
        <f>_xll.qlCalendarAdvance("TARGET",L854,K855,"mf")</f>
        <v>44033</v>
      </c>
      <c r="M855" s="175">
        <v>1.0018055975636184</v>
      </c>
      <c r="N855" s="175">
        <f>_xll.xlShmInterpDisc($E$4,L855)</f>
        <v>1.0018055984263283</v>
      </c>
      <c r="O855" s="175">
        <f>_xll.xlShmInterpDisc($B$4,L855)</f>
        <v>1.0018055984263283</v>
      </c>
      <c r="P855" s="175">
        <v>1.0018055975605218</v>
      </c>
      <c r="Q855" s="175">
        <f>_xll.xlShmInterpDisc($H$4,L855)</f>
        <v>1.0018055984227561</v>
      </c>
      <c r="R855" s="188">
        <f t="shared" si="39"/>
        <v>-8.6270990351522414E-6</v>
      </c>
      <c r="S855" s="170">
        <f t="shared" si="40"/>
        <v>-8.6270990351522414E-6</v>
      </c>
      <c r="T855" s="174">
        <f t="shared" si="41"/>
        <v>-8.6223428397147472E-6</v>
      </c>
    </row>
    <row r="856" spans="11:20" x14ac:dyDescent="0.2">
      <c r="K856" s="185" t="s">
        <v>134</v>
      </c>
      <c r="L856" s="163">
        <f>_xll.qlCalendarAdvance("TARGET",L855,K856,"mf")</f>
        <v>44034</v>
      </c>
      <c r="M856" s="175">
        <v>1.0017971205821701</v>
      </c>
      <c r="N856" s="175">
        <f>_xll.xlShmInterpDisc($E$4,L856)</f>
        <v>1.001797121450976</v>
      </c>
      <c r="O856" s="175">
        <f>_xll.xlShmInterpDisc($B$4,L856)</f>
        <v>1.001797121450976</v>
      </c>
      <c r="P856" s="175">
        <v>1.0017971205790668</v>
      </c>
      <c r="Q856" s="175">
        <f>_xll.xlShmInterpDisc($H$4,L856)</f>
        <v>1.0017971214474031</v>
      </c>
      <c r="R856" s="188">
        <f t="shared" si="39"/>
        <v>-8.6880591609883595E-6</v>
      </c>
      <c r="S856" s="170">
        <f t="shared" si="40"/>
        <v>-8.6880591609883595E-6</v>
      </c>
      <c r="T856" s="174">
        <f t="shared" si="41"/>
        <v>-8.6833629175941951E-6</v>
      </c>
    </row>
    <row r="857" spans="11:20" x14ac:dyDescent="0.2">
      <c r="K857" s="185" t="s">
        <v>134</v>
      </c>
      <c r="L857" s="163">
        <f>_xll.qlCalendarAdvance("TARGET",L856,K857,"mf")</f>
        <v>44035</v>
      </c>
      <c r="M857" s="175">
        <v>1.001788628367787</v>
      </c>
      <c r="N857" s="175">
        <f>_xll.xlShmInterpDisc($E$4,L857)</f>
        <v>1.0017886292426168</v>
      </c>
      <c r="O857" s="175">
        <f>_xll.xlShmInterpDisc($B$4,L857)</f>
        <v>1.0017886292426168</v>
      </c>
      <c r="P857" s="175">
        <v>1.0017886283646775</v>
      </c>
      <c r="Q857" s="175">
        <f>_xll.xlShmInterpDisc($H$4,L857)</f>
        <v>1.0017886292390437</v>
      </c>
      <c r="R857" s="188">
        <f t="shared" si="39"/>
        <v>-8.7482976418584713E-6</v>
      </c>
      <c r="S857" s="170">
        <f t="shared" si="40"/>
        <v>-8.7482976418584713E-6</v>
      </c>
      <c r="T857" s="174">
        <f t="shared" si="41"/>
        <v>-8.7436613505076366E-6</v>
      </c>
    </row>
    <row r="858" spans="11:20" x14ac:dyDescent="0.2">
      <c r="K858" s="185" t="s">
        <v>134</v>
      </c>
      <c r="L858" s="163">
        <f>_xll.qlCalendarAdvance("TARGET",L857,K858,"mf")</f>
        <v>44036</v>
      </c>
      <c r="M858" s="175">
        <v>1.001780120892573</v>
      </c>
      <c r="N858" s="175">
        <f>_xll.xlShmInterpDisc($E$4,L858)</f>
        <v>1.0017801217733542</v>
      </c>
      <c r="O858" s="175">
        <f>_xll.xlShmInterpDisc($B$4,L858)</f>
        <v>1.0017801217733542</v>
      </c>
      <c r="P858" s="175">
        <v>1.0017801208894572</v>
      </c>
      <c r="Q858" s="175">
        <f>_xll.xlShmInterpDisc($H$4,L858)</f>
        <v>1.0017801217697813</v>
      </c>
      <c r="R858" s="188">
        <f t="shared" si="39"/>
        <v>-8.8078122573165274E-6</v>
      </c>
      <c r="S858" s="170">
        <f t="shared" si="40"/>
        <v>-8.8078122573165274E-6</v>
      </c>
      <c r="T858" s="174">
        <f t="shared" si="41"/>
        <v>-8.803240358901121E-6</v>
      </c>
    </row>
    <row r="859" spans="11:20" x14ac:dyDescent="0.2">
      <c r="K859" s="185" t="s">
        <v>134</v>
      </c>
      <c r="L859" s="163">
        <f>_xll.qlCalendarAdvance("TARGET",L858,K859,"mf")</f>
        <v>44039</v>
      </c>
      <c r="M859" s="175">
        <v>1.0017545066214968</v>
      </c>
      <c r="N859" s="175">
        <f>_xll.xlShmInterpDisc($E$4,L859)</f>
        <v>1.001754507519687</v>
      </c>
      <c r="O859" s="175">
        <f>_xll.xlShmInterpDisc($B$4,L859)</f>
        <v>1.001754507519687</v>
      </c>
      <c r="P859" s="175">
        <v>1.0017545066183646</v>
      </c>
      <c r="Q859" s="175">
        <f>_xll.xlShmInterpDisc($H$4,L859)</f>
        <v>1.0017545075161165</v>
      </c>
      <c r="R859" s="188">
        <f t="shared" si="39"/>
        <v>-8.9819018889158997E-6</v>
      </c>
      <c r="S859" s="170">
        <f t="shared" si="40"/>
        <v>-8.9819018889158997E-6</v>
      </c>
      <c r="T859" s="174">
        <f t="shared" si="41"/>
        <v>-8.9775187284146796E-6</v>
      </c>
    </row>
    <row r="860" spans="11:20" x14ac:dyDescent="0.2">
      <c r="K860" s="185" t="s">
        <v>134</v>
      </c>
      <c r="L860" s="163">
        <f>_xll.qlCalendarAdvance("TARGET",L859,K860,"mf")</f>
        <v>44040</v>
      </c>
      <c r="M860" s="175">
        <v>1.0017459378220148</v>
      </c>
      <c r="N860" s="175">
        <f>_xll.xlShmInterpDisc($E$4,L860)</f>
        <v>1.0017459387258567</v>
      </c>
      <c r="O860" s="175">
        <f>_xll.xlShmInterpDisc($B$4,L860)</f>
        <v>1.0017459387258567</v>
      </c>
      <c r="P860" s="175">
        <v>1.0017459378188778</v>
      </c>
      <c r="Q860" s="175">
        <f>_xll.xlShmInterpDisc($H$4,L860)</f>
        <v>1.0017459387222876</v>
      </c>
      <c r="R860" s="188">
        <f t="shared" si="39"/>
        <v>-9.0384189022074679E-6</v>
      </c>
      <c r="S860" s="170">
        <f t="shared" si="40"/>
        <v>-9.0384189022074679E-6</v>
      </c>
      <c r="T860" s="174">
        <f t="shared" si="41"/>
        <v>-9.0340979141956268E-6</v>
      </c>
    </row>
    <row r="861" spans="11:20" x14ac:dyDescent="0.2">
      <c r="K861" s="185" t="s">
        <v>134</v>
      </c>
      <c r="L861" s="163">
        <f>_xll.qlCalendarAdvance("TARGET",L860,K861,"mf")</f>
        <v>44041</v>
      </c>
      <c r="M861" s="175">
        <v>1.0017373536207341</v>
      </c>
      <c r="N861" s="175">
        <f>_xll.xlShmInterpDisc($E$4,L861)</f>
        <v>1.0017373545301507</v>
      </c>
      <c r="O861" s="175">
        <f>_xll.xlShmInterpDisc($B$4,L861)</f>
        <v>1.0017373545301507</v>
      </c>
      <c r="P861" s="175">
        <v>1.0017373536175922</v>
      </c>
      <c r="Q861" s="175">
        <f>_xll.xlShmInterpDisc($H$4,L861)</f>
        <v>1.0017373545265833</v>
      </c>
      <c r="R861" s="188">
        <f t="shared" si="39"/>
        <v>-9.0941654207199463E-6</v>
      </c>
      <c r="S861" s="170">
        <f t="shared" si="40"/>
        <v>-9.0941654207199463E-6</v>
      </c>
      <c r="T861" s="174">
        <f t="shared" si="41"/>
        <v>-9.0899110460895827E-6</v>
      </c>
    </row>
    <row r="862" spans="11:20" x14ac:dyDescent="0.2">
      <c r="K862" s="185" t="s">
        <v>134</v>
      </c>
      <c r="L862" s="163">
        <f>_xll.qlCalendarAdvance("TARGET",L861,K862,"mf")</f>
        <v>44042</v>
      </c>
      <c r="M862" s="175">
        <v>1.0017287539891637</v>
      </c>
      <c r="N862" s="175">
        <f>_xll.xlShmInterpDisc($E$4,L862)</f>
        <v>1.0017287549040768</v>
      </c>
      <c r="O862" s="175">
        <f>_xll.xlShmInterpDisc($B$4,L862)</f>
        <v>1.0017287549040768</v>
      </c>
      <c r="P862" s="175">
        <v>1.0017287539860174</v>
      </c>
      <c r="Q862" s="175">
        <f>_xll.xlShmInterpDisc($H$4,L862)</f>
        <v>1.0017287549005118</v>
      </c>
      <c r="R862" s="188">
        <f t="shared" si="39"/>
        <v>-9.1491303422230885E-6</v>
      </c>
      <c r="S862" s="170">
        <f t="shared" si="40"/>
        <v>-9.1491303422230885E-6</v>
      </c>
      <c r="T862" s="174">
        <f t="shared" si="41"/>
        <v>-9.1449448014202517E-6</v>
      </c>
    </row>
    <row r="863" spans="11:20" x14ac:dyDescent="0.2">
      <c r="K863" s="185" t="s">
        <v>134</v>
      </c>
      <c r="L863" s="163">
        <f>_xll.qlCalendarAdvance("TARGET",L862,K863,"mf")</f>
        <v>44043</v>
      </c>
      <c r="M863" s="175">
        <v>1.0017201388987134</v>
      </c>
      <c r="N863" s="175">
        <f>_xll.xlShmInterpDisc($E$4,L863)</f>
        <v>1.0017201398190445</v>
      </c>
      <c r="O863" s="175">
        <f>_xll.xlShmInterpDisc($B$4,L863)</f>
        <v>1.0017201398190445</v>
      </c>
      <c r="P863" s="175">
        <v>1.0017201388955628</v>
      </c>
      <c r="Q863" s="175">
        <f>_xll.xlShmInterpDisc($H$4,L863)</f>
        <v>1.001720139815482</v>
      </c>
      <c r="R863" s="188">
        <f t="shared" si="39"/>
        <v>-9.2033114462708454E-6</v>
      </c>
      <c r="S863" s="170">
        <f t="shared" si="40"/>
        <v>-9.2033114462708454E-6</v>
      </c>
      <c r="T863" s="174">
        <f t="shared" si="41"/>
        <v>-9.1991925188494861E-6</v>
      </c>
    </row>
    <row r="864" spans="11:20" x14ac:dyDescent="0.2">
      <c r="K864" s="185" t="s">
        <v>134</v>
      </c>
      <c r="L864" s="163">
        <f>_xll.qlCalendarAdvance("TARGET",L863,K864,"mf")</f>
        <v>44046</v>
      </c>
      <c r="M864" s="175">
        <v>1.0016942005866971</v>
      </c>
      <c r="N864" s="175">
        <f>_xll.xlShmInterpDisc($E$4,L864)</f>
        <v>1.0016942015228005</v>
      </c>
      <c r="O864" s="175">
        <f>_xll.xlShmInterpDisc($B$4,L864)</f>
        <v>1.0016942015228005</v>
      </c>
      <c r="P864" s="175">
        <v>1.0016942005835352</v>
      </c>
      <c r="Q864" s="175">
        <f>_xll.xlShmInterpDisc($H$4,L864)</f>
        <v>1.001694201519248</v>
      </c>
      <c r="R864" s="188">
        <f t="shared" si="39"/>
        <v>-9.3610341700411936E-6</v>
      </c>
      <c r="S864" s="170">
        <f t="shared" si="40"/>
        <v>-9.3610341700411936E-6</v>
      </c>
      <c r="T864" s="174">
        <f t="shared" si="41"/>
        <v>-9.3571284054405623E-6</v>
      </c>
    </row>
    <row r="865" spans="11:20" x14ac:dyDescent="0.2">
      <c r="K865" s="185" t="s">
        <v>134</v>
      </c>
      <c r="L865" s="163">
        <f>_xll.qlCalendarAdvance("TARGET",L864,K865,"mf")</f>
        <v>44047</v>
      </c>
      <c r="M865" s="175">
        <v>1.0016855233728452</v>
      </c>
      <c r="N865" s="175">
        <f>_xll.xlShmInterpDisc($E$4,L865)</f>
        <v>1.0016855243140432</v>
      </c>
      <c r="O865" s="175">
        <f>_xll.xlShmInterpDisc($B$4,L865)</f>
        <v>1.0016855243140432</v>
      </c>
      <c r="P865" s="175">
        <v>1.00168552336968</v>
      </c>
      <c r="Q865" s="175">
        <f>_xll.xlShmInterpDisc($H$4,L865)</f>
        <v>1.0016855243104947</v>
      </c>
      <c r="R865" s="188">
        <f t="shared" si="39"/>
        <v>-9.4119800841951928E-6</v>
      </c>
      <c r="S865" s="170">
        <f t="shared" si="40"/>
        <v>-9.4119800841951928E-6</v>
      </c>
      <c r="T865" s="174">
        <f t="shared" si="41"/>
        <v>-9.4081475943141868E-6</v>
      </c>
    </row>
    <row r="866" spans="11:20" x14ac:dyDescent="0.2">
      <c r="K866" s="185" t="s">
        <v>134</v>
      </c>
      <c r="L866" s="163">
        <f>_xll.qlCalendarAdvance("TARGET",L865,K866,"mf")</f>
        <v>44048</v>
      </c>
      <c r="M866" s="175">
        <v>1.0016768305556769</v>
      </c>
      <c r="N866" s="175">
        <f>_xll.xlShmInterpDisc($E$4,L866)</f>
        <v>1.0016768315018867</v>
      </c>
      <c r="O866" s="175">
        <f>_xll.xlShmInterpDisc($B$4,L866)</f>
        <v>1.0016768315018867</v>
      </c>
      <c r="P866" s="175">
        <v>1.0016768305525088</v>
      </c>
      <c r="Q866" s="175">
        <f>_xll.xlShmInterpDisc($H$4,L866)</f>
        <v>1.0016768314983426</v>
      </c>
      <c r="R866" s="188">
        <f t="shared" si="39"/>
        <v>-9.4620977719728216E-6</v>
      </c>
      <c r="S866" s="170">
        <f t="shared" si="40"/>
        <v>-9.4620977719728216E-6</v>
      </c>
      <c r="T866" s="174">
        <f t="shared" si="41"/>
        <v>-9.4583385568114409E-6</v>
      </c>
    </row>
    <row r="867" spans="11:20" x14ac:dyDescent="0.2">
      <c r="K867" s="185" t="s">
        <v>134</v>
      </c>
      <c r="L867" s="163">
        <f>_xll.qlCalendarAdvance("TARGET",L866,K867,"mf")</f>
        <v>44049</v>
      </c>
      <c r="M867" s="175">
        <v>1.0016681221060073</v>
      </c>
      <c r="N867" s="175">
        <f>_xll.xlShmInterpDisc($E$4,L867)</f>
        <v>1.0016681230571458</v>
      </c>
      <c r="O867" s="175">
        <f>_xll.xlShmInterpDisc($B$4,L867)</f>
        <v>1.0016681230571458</v>
      </c>
      <c r="P867" s="175">
        <v>1.0016681221028365</v>
      </c>
      <c r="Q867" s="175">
        <f>_xll.xlShmInterpDisc($H$4,L867)</f>
        <v>1.0016681230536062</v>
      </c>
      <c r="R867" s="188">
        <f t="shared" si="39"/>
        <v>-9.5113850129280308E-6</v>
      </c>
      <c r="S867" s="170">
        <f t="shared" si="40"/>
        <v>-9.5113850129280308E-6</v>
      </c>
      <c r="T867" s="174">
        <f t="shared" si="41"/>
        <v>-9.5076968520402261E-6</v>
      </c>
    </row>
    <row r="868" spans="11:20" x14ac:dyDescent="0.2">
      <c r="K868" s="185" t="s">
        <v>134</v>
      </c>
      <c r="L868" s="163">
        <f>_xll.qlCalendarAdvance("TARGET",L867,K868,"mf")</f>
        <v>44050</v>
      </c>
      <c r="M868" s="175">
        <v>1.0016593979945532</v>
      </c>
      <c r="N868" s="175">
        <f>_xll.xlShmInterpDisc($E$4,L868)</f>
        <v>1.0016593989505358</v>
      </c>
      <c r="O868" s="175">
        <f>_xll.xlShmInterpDisc($B$4,L868)</f>
        <v>1.0016593989505358</v>
      </c>
      <c r="P868" s="175">
        <v>1.0016593979913799</v>
      </c>
      <c r="Q868" s="175">
        <f>_xll.xlShmInterpDisc($H$4,L868)</f>
        <v>1.0016593989470011</v>
      </c>
      <c r="R868" s="188">
        <f t="shared" si="39"/>
        <v>-9.5598262639384757E-6</v>
      </c>
      <c r="S868" s="170">
        <f t="shared" si="40"/>
        <v>-9.5598262639384757E-6</v>
      </c>
      <c r="T868" s="174">
        <f t="shared" si="41"/>
        <v>-9.5562113777702962E-6</v>
      </c>
    </row>
    <row r="869" spans="11:20" x14ac:dyDescent="0.2">
      <c r="K869" s="185" t="s">
        <v>134</v>
      </c>
      <c r="L869" s="163">
        <f>_xll.qlCalendarAdvance("TARGET",L868,K869,"mf")</f>
        <v>44053</v>
      </c>
      <c r="M869" s="175">
        <v>1.001633131395161</v>
      </c>
      <c r="N869" s="175">
        <f>_xll.xlShmInterpDisc($E$4,L869)</f>
        <v>1.0016331323651639</v>
      </c>
      <c r="O869" s="175">
        <f>_xll.xlShmInterpDisc($B$4,L869)</f>
        <v>1.0016331323651639</v>
      </c>
      <c r="P869" s="175">
        <v>1.0016331313919817</v>
      </c>
      <c r="Q869" s="175">
        <f>_xll.xlShmInterpDisc($H$4,L869)</f>
        <v>1.0016331323616461</v>
      </c>
      <c r="R869" s="188">
        <f t="shared" si="39"/>
        <v>-9.7000296683802389E-6</v>
      </c>
      <c r="S869" s="170">
        <f t="shared" si="40"/>
        <v>-9.7000296683802389E-6</v>
      </c>
      <c r="T869" s="174">
        <f t="shared" si="41"/>
        <v>-9.6966434881551322E-6</v>
      </c>
    </row>
    <row r="870" spans="11:20" x14ac:dyDescent="0.2">
      <c r="K870" s="185" t="s">
        <v>134</v>
      </c>
      <c r="L870" s="163">
        <f>_xll.qlCalendarAdvance("TARGET",L869,K870,"mf")</f>
        <v>44054</v>
      </c>
      <c r="M870" s="175">
        <v>1.0016243443417516</v>
      </c>
      <c r="N870" s="175">
        <f>_xll.xlShmInterpDisc($E$4,L870)</f>
        <v>1.0016243453162545</v>
      </c>
      <c r="O870" s="175">
        <f>_xll.xlShmInterpDisc($B$4,L870)</f>
        <v>1.0016243453162545</v>
      </c>
      <c r="P870" s="175">
        <v>1.0016243443385708</v>
      </c>
      <c r="Q870" s="175">
        <f>_xll.xlShmInterpDisc($H$4,L870)</f>
        <v>1.0016243453127431</v>
      </c>
      <c r="R870" s="188">
        <f t="shared" si="39"/>
        <v>-9.7450292280143458E-6</v>
      </c>
      <c r="S870" s="170">
        <f t="shared" si="40"/>
        <v>-9.7450292280143458E-6</v>
      </c>
      <c r="T870" s="174">
        <f t="shared" si="41"/>
        <v>-9.7417229838470121E-6</v>
      </c>
    </row>
    <row r="871" spans="11:20" x14ac:dyDescent="0.2">
      <c r="K871" s="185" t="s">
        <v>134</v>
      </c>
      <c r="L871" s="163">
        <f>_xll.qlCalendarAdvance("TARGET",L870,K871,"mf")</f>
        <v>44055</v>
      </c>
      <c r="M871" s="175">
        <v>1.0016155414786541</v>
      </c>
      <c r="N871" s="175">
        <f>_xll.xlShmInterpDisc($E$4,L871)</f>
        <v>1.0016155424575695</v>
      </c>
      <c r="O871" s="175">
        <f>_xll.xlShmInterpDisc($B$4,L871)</f>
        <v>1.0016155424575695</v>
      </c>
      <c r="P871" s="175">
        <v>1.0016155414754717</v>
      </c>
      <c r="Q871" s="175">
        <f>_xll.xlShmInterpDisc($H$4,L871)</f>
        <v>1.0016155424540645</v>
      </c>
      <c r="R871" s="188">
        <f t="shared" si="39"/>
        <v>-9.789153931905048E-6</v>
      </c>
      <c r="S871" s="170">
        <f t="shared" si="40"/>
        <v>-9.789153931905048E-6</v>
      </c>
      <c r="T871" s="174">
        <f t="shared" si="41"/>
        <v>-9.7859276237954873E-6</v>
      </c>
    </row>
    <row r="872" spans="11:20" x14ac:dyDescent="0.2">
      <c r="K872" s="185" t="s">
        <v>134</v>
      </c>
      <c r="L872" s="163">
        <f>_xll.qlCalendarAdvance("TARGET",L871,K872,"mf")</f>
        <v>44056</v>
      </c>
      <c r="M872" s="175">
        <v>1.0016067227759902</v>
      </c>
      <c r="N872" s="175">
        <f>_xll.xlShmInterpDisc($E$4,L872)</f>
        <v>1.0016067237592301</v>
      </c>
      <c r="O872" s="175">
        <f>_xll.xlShmInterpDisc($B$4,L872)</f>
        <v>1.0016067237592301</v>
      </c>
      <c r="P872" s="175">
        <v>1.0016067227728069</v>
      </c>
      <c r="Q872" s="175">
        <f>_xll.xlShmInterpDisc($H$4,L872)</f>
        <v>1.0016067237557322</v>
      </c>
      <c r="R872" s="188">
        <f t="shared" si="39"/>
        <v>-9.8323993391602471E-6</v>
      </c>
      <c r="S872" s="170">
        <f t="shared" si="40"/>
        <v>-9.8323993391602471E-6</v>
      </c>
      <c r="T872" s="174">
        <f t="shared" si="41"/>
        <v>-9.8292529671084594E-6</v>
      </c>
    </row>
    <row r="873" spans="11:20" x14ac:dyDescent="0.2">
      <c r="K873" s="185" t="s">
        <v>134</v>
      </c>
      <c r="L873" s="163">
        <f>_xll.qlCalendarAdvance("TARGET",L872,K873,"mf")</f>
        <v>44057</v>
      </c>
      <c r="M873" s="175">
        <v>1.0015978882037844</v>
      </c>
      <c r="N873" s="175">
        <f>_xll.xlShmInterpDisc($E$4,L873)</f>
        <v>1.0015978891912591</v>
      </c>
      <c r="O873" s="175">
        <f>_xll.xlShmInterpDisc($B$4,L873)</f>
        <v>1.0015978891912591</v>
      </c>
      <c r="P873" s="175">
        <v>1.0015978882006003</v>
      </c>
      <c r="Q873" s="175">
        <f>_xll.xlShmInterpDisc($H$4,L873)</f>
        <v>1.0015978891877686</v>
      </c>
      <c r="R873" s="188">
        <f t="shared" si="39"/>
        <v>-9.8747476862115491E-6</v>
      </c>
      <c r="S873" s="170">
        <f t="shared" si="40"/>
        <v>-9.8747476862115491E-6</v>
      </c>
      <c r="T873" s="174">
        <f t="shared" si="41"/>
        <v>-9.8716834706635836E-6</v>
      </c>
    </row>
    <row r="874" spans="11:20" x14ac:dyDescent="0.2">
      <c r="K874" s="185" t="s">
        <v>134</v>
      </c>
      <c r="L874" s="163">
        <f>_xll.qlCalendarAdvance("TARGET",L873,K874,"mf")</f>
        <v>44060</v>
      </c>
      <c r="M874" s="175">
        <v>1.0015712889686588</v>
      </c>
      <c r="N874" s="175">
        <f>_xll.xlShmInterpDisc($E$4,L874)</f>
        <v>1.0015712899682994</v>
      </c>
      <c r="O874" s="175">
        <f>_xll.xlShmInterpDisc($B$4,L874)</f>
        <v>1.0015712899682994</v>
      </c>
      <c r="P874" s="175">
        <v>1.0015712889654735</v>
      </c>
      <c r="Q874" s="175">
        <f>_xll.xlShmInterpDisc($H$4,L874)</f>
        <v>1.0015712899648326</v>
      </c>
      <c r="R874" s="188">
        <f t="shared" si="39"/>
        <v>-9.9964059252499737E-6</v>
      </c>
      <c r="S874" s="170">
        <f t="shared" si="40"/>
        <v>-9.9964059252499737E-6</v>
      </c>
      <c r="T874" s="174">
        <f t="shared" si="41"/>
        <v>-9.9935903996595243E-6</v>
      </c>
    </row>
    <row r="875" spans="11:20" x14ac:dyDescent="0.2">
      <c r="K875" s="185" t="s">
        <v>134</v>
      </c>
      <c r="L875" s="163">
        <f>_xll.qlCalendarAdvance("TARGET",L874,K875,"mf")</f>
        <v>44061</v>
      </c>
      <c r="M875" s="175">
        <v>1.0015623906165358</v>
      </c>
      <c r="N875" s="175">
        <f>_xll.xlShmInterpDisc($E$4,L875)</f>
        <v>1.0015623916200498</v>
      </c>
      <c r="O875" s="175">
        <f>_xll.xlShmInterpDisc($B$4,L875)</f>
        <v>1.0015623916200498</v>
      </c>
      <c r="P875" s="175">
        <v>1.0015623906133508</v>
      </c>
      <c r="Q875" s="175">
        <f>_xll.xlShmInterpDisc($H$4,L875)</f>
        <v>1.0015623916165914</v>
      </c>
      <c r="R875" s="188">
        <f t="shared" si="39"/>
        <v>-1.0035139386133096E-5</v>
      </c>
      <c r="S875" s="170">
        <f t="shared" si="40"/>
        <v>-1.0035139386133096E-5</v>
      </c>
      <c r="T875" s="174">
        <f t="shared" si="41"/>
        <v>-1.0032406017046469E-5</v>
      </c>
    </row>
    <row r="876" spans="11:20" x14ac:dyDescent="0.2">
      <c r="K876" s="185" t="s">
        <v>134</v>
      </c>
      <c r="L876" s="163">
        <f>_xll.qlCalendarAdvance("TARGET",L875,K876,"mf")</f>
        <v>44062</v>
      </c>
      <c r="M876" s="175">
        <v>1.0015534762435025</v>
      </c>
      <c r="N876" s="175">
        <f>_xll.xlShmInterpDisc($E$4,L876)</f>
        <v>1.0015534772507977</v>
      </c>
      <c r="O876" s="175">
        <f>_xll.xlShmInterpDisc($B$4,L876)</f>
        <v>1.0015534772507977</v>
      </c>
      <c r="P876" s="175">
        <v>1.0015534762403178</v>
      </c>
      <c r="Q876" s="175">
        <f>_xll.xlShmInterpDisc($H$4,L876)</f>
        <v>1.0015534772473482</v>
      </c>
      <c r="R876" s="188">
        <f t="shared" si="39"/>
        <v>-1.007295136190578E-5</v>
      </c>
      <c r="S876" s="170">
        <f t="shared" si="40"/>
        <v>-1.007295136190578E-5</v>
      </c>
      <c r="T876" s="174">
        <f t="shared" si="41"/>
        <v>-1.0070304590215073E-5</v>
      </c>
    </row>
    <row r="877" spans="11:20" x14ac:dyDescent="0.2">
      <c r="K877" s="185" t="s">
        <v>134</v>
      </c>
      <c r="L877" s="163">
        <f>_xll.qlCalendarAdvance("TARGET",L876,K877,"mf")</f>
        <v>44063</v>
      </c>
      <c r="M877" s="175">
        <v>1.001544545818988</v>
      </c>
      <c r="N877" s="175">
        <f>_xll.xlShmInterpDisc($E$4,L877)</f>
        <v>1.001544546829972</v>
      </c>
      <c r="O877" s="175">
        <f>_xll.xlShmInterpDisc($B$4,L877)</f>
        <v>1.001544546829972</v>
      </c>
      <c r="P877" s="175">
        <v>1.0015445458158039</v>
      </c>
      <c r="Q877" s="175">
        <f>_xll.xlShmInterpDisc($H$4,L877)</f>
        <v>1.0015445468265316</v>
      </c>
      <c r="R877" s="188">
        <f t="shared" si="39"/>
        <v>-1.0109839632121975E-5</v>
      </c>
      <c r="S877" s="170">
        <f t="shared" si="40"/>
        <v>-1.0109839632121975E-5</v>
      </c>
      <c r="T877" s="174">
        <f t="shared" si="41"/>
        <v>-1.010727723738114E-5</v>
      </c>
    </row>
    <row r="878" spans="11:20" x14ac:dyDescent="0.2">
      <c r="K878" s="185" t="s">
        <v>134</v>
      </c>
      <c r="L878" s="163">
        <f>_xll.qlCalendarAdvance("TARGET",L877,K878,"mf")</f>
        <v>44064</v>
      </c>
      <c r="M878" s="175">
        <v>1.0015355993123232</v>
      </c>
      <c r="N878" s="175">
        <f>_xll.xlShmInterpDisc($E$4,L878)</f>
        <v>1.0015356003269029</v>
      </c>
      <c r="O878" s="175">
        <f>_xll.xlShmInterpDisc($B$4,L878)</f>
        <v>1.0015356003269029</v>
      </c>
      <c r="P878" s="175">
        <v>1.0015355993091399</v>
      </c>
      <c r="Q878" s="175">
        <f>_xll.xlShmInterpDisc($H$4,L878)</f>
        <v>1.0015356003234721</v>
      </c>
      <c r="R878" s="188">
        <f t="shared" si="39"/>
        <v>-1.0145797535443535E-5</v>
      </c>
      <c r="S878" s="170">
        <f t="shared" si="40"/>
        <v>-1.0145797535443535E-5</v>
      </c>
      <c r="T878" s="174">
        <f t="shared" si="41"/>
        <v>-1.0143321738098621E-5</v>
      </c>
    </row>
    <row r="879" spans="11:20" x14ac:dyDescent="0.2">
      <c r="K879" s="185" t="s">
        <v>134</v>
      </c>
      <c r="L879" s="163">
        <f>_xll.qlCalendarAdvance("TARGET",L878,K879,"mf")</f>
        <v>44067</v>
      </c>
      <c r="M879" s="175">
        <v>1.0015086629912493</v>
      </c>
      <c r="N879" s="175">
        <f>_xll.xlShmInterpDisc($E$4,L879)</f>
        <v>1.0015086640160531</v>
      </c>
      <c r="O879" s="175">
        <f>_xll.xlShmInterpDisc($B$4,L879)</f>
        <v>1.0015086640160531</v>
      </c>
      <c r="P879" s="175">
        <v>1.0015086629880698</v>
      </c>
      <c r="Q879" s="175">
        <f>_xll.xlShmInterpDisc($H$4,L879)</f>
        <v>1.0015086640126523</v>
      </c>
      <c r="R879" s="188">
        <f t="shared" si="39"/>
        <v>-1.0248037973781265E-5</v>
      </c>
      <c r="S879" s="170">
        <f t="shared" si="40"/>
        <v>-1.0248037973781265E-5</v>
      </c>
      <c r="T879" s="174">
        <f t="shared" si="41"/>
        <v>-1.0245824189070163E-5</v>
      </c>
    </row>
    <row r="880" spans="11:20" x14ac:dyDescent="0.2">
      <c r="K880" s="185" t="s">
        <v>134</v>
      </c>
      <c r="L880" s="163">
        <f>_xll.qlCalendarAdvance("TARGET",L879,K880,"mf")</f>
        <v>44068</v>
      </c>
      <c r="M880" s="175">
        <v>1.0014996518473114</v>
      </c>
      <c r="N880" s="175">
        <f>_xll.xlShmInterpDisc($E$4,L880)</f>
        <v>1.0014996528753337</v>
      </c>
      <c r="O880" s="175">
        <f>_xll.xlShmInterpDisc($B$4,L880)</f>
        <v>1.0014996528753337</v>
      </c>
      <c r="P880" s="175">
        <v>1.0014996518441337</v>
      </c>
      <c r="Q880" s="175">
        <f>_xll.xlShmInterpDisc($H$4,L880)</f>
        <v>1.0014996528719435</v>
      </c>
      <c r="R880" s="188">
        <f t="shared" si="39"/>
        <v>-1.0280223339265149E-5</v>
      </c>
      <c r="S880" s="170">
        <f t="shared" si="40"/>
        <v>-1.0280223339265149E-5</v>
      </c>
      <c r="T880" s="174">
        <f t="shared" si="41"/>
        <v>-1.0278098372396016E-5</v>
      </c>
    </row>
    <row r="881" spans="11:20" x14ac:dyDescent="0.2">
      <c r="K881" s="185" t="s">
        <v>134</v>
      </c>
      <c r="L881" s="163">
        <f>_xll.qlCalendarAdvance("TARGET",L880,K881,"mf")</f>
        <v>44069</v>
      </c>
      <c r="M881" s="175">
        <v>1.001490624466393</v>
      </c>
      <c r="N881" s="175">
        <f>_xll.xlShmInterpDisc($E$4,L881)</f>
        <v>1.001490625497538</v>
      </c>
      <c r="O881" s="175">
        <f>_xll.xlShmInterpDisc($B$4,L881)</f>
        <v>1.001490625497538</v>
      </c>
      <c r="P881" s="175">
        <v>1.0014906244632171</v>
      </c>
      <c r="Q881" s="175">
        <f>_xll.xlShmInterpDisc($H$4,L881)</f>
        <v>1.0014906254941589</v>
      </c>
      <c r="R881" s="188">
        <f t="shared" si="39"/>
        <v>-1.0311449472055756E-5</v>
      </c>
      <c r="S881" s="170">
        <f t="shared" si="40"/>
        <v>-1.0311449472055756E-5</v>
      </c>
      <c r="T881" s="174">
        <f t="shared" si="41"/>
        <v>-1.0309417763920692E-5</v>
      </c>
    </row>
    <row r="882" spans="11:20" x14ac:dyDescent="0.2">
      <c r="K882" s="185" t="s">
        <v>134</v>
      </c>
      <c r="L882" s="163">
        <f>_xll.qlCalendarAdvance("TARGET",L881,K882,"mf")</f>
        <v>44070</v>
      </c>
      <c r="M882" s="175">
        <v>1.0014815808172313</v>
      </c>
      <c r="N882" s="175">
        <f>_xll.xlShmInterpDisc($E$4,L882)</f>
        <v>1.0014815818514031</v>
      </c>
      <c r="O882" s="175">
        <f>_xll.xlShmInterpDisc($B$4,L882)</f>
        <v>1.0014815818514031</v>
      </c>
      <c r="P882" s="175">
        <v>1.0014815808140576</v>
      </c>
      <c r="Q882" s="175">
        <f>_xll.xlShmInterpDisc($H$4,L882)</f>
        <v>1.0014815818480352</v>
      </c>
      <c r="R882" s="188">
        <f t="shared" si="39"/>
        <v>-1.0341718592599136E-5</v>
      </c>
      <c r="S882" s="170">
        <f t="shared" si="40"/>
        <v>-1.0341718592599136E-5</v>
      </c>
      <c r="T882" s="174">
        <f t="shared" si="41"/>
        <v>-1.0339775702306042E-5</v>
      </c>
    </row>
    <row r="883" spans="11:20" x14ac:dyDescent="0.2">
      <c r="K883" s="185" t="s">
        <v>134</v>
      </c>
      <c r="L883" s="163">
        <f>_xll.qlCalendarAdvance("TARGET",L882,K883,"mf")</f>
        <v>44071</v>
      </c>
      <c r="M883" s="175">
        <v>1.0014725208684645</v>
      </c>
      <c r="N883" s="175">
        <f>_xll.xlShmInterpDisc($E$4,L883)</f>
        <v>1.0014725219055671</v>
      </c>
      <c r="O883" s="175">
        <f>_xll.xlShmInterpDisc($B$4,L883)</f>
        <v>1.0014725219055671</v>
      </c>
      <c r="P883" s="175">
        <v>1.0014725208652933</v>
      </c>
      <c r="Q883" s="175">
        <f>_xll.xlShmInterpDisc($H$4,L883)</f>
        <v>1.0014725219022107</v>
      </c>
      <c r="R883" s="188">
        <f t="shared" si="39"/>
        <v>-1.0371026260003191E-5</v>
      </c>
      <c r="S883" s="170">
        <f t="shared" si="40"/>
        <v>-1.0371026260003191E-5</v>
      </c>
      <c r="T883" s="174">
        <f t="shared" si="41"/>
        <v>-1.0369174407998116E-5</v>
      </c>
    </row>
    <row r="884" spans="11:20" x14ac:dyDescent="0.2">
      <c r="K884" s="185" t="s">
        <v>134</v>
      </c>
      <c r="L884" s="163">
        <f>_xll.qlCalendarAdvance("TARGET",L883,K884,"mf")</f>
        <v>44074</v>
      </c>
      <c r="M884" s="175">
        <v>1.0014452429094378</v>
      </c>
      <c r="N884" s="175">
        <f>_xll.xlShmInterpDisc($E$4,L884)</f>
        <v>1.001445243954749</v>
      </c>
      <c r="O884" s="175">
        <f>_xll.xlShmInterpDisc($B$4,L884)</f>
        <v>1.001445243954749</v>
      </c>
      <c r="P884" s="175">
        <v>1.001445242906275</v>
      </c>
      <c r="Q884" s="175">
        <f>_xll.xlShmInterpDisc($H$4,L884)</f>
        <v>1.001445243951429</v>
      </c>
      <c r="R884" s="188">
        <f t="shared" si="39"/>
        <v>-1.0453111709551877E-5</v>
      </c>
      <c r="S884" s="170">
        <f t="shared" si="40"/>
        <v>-1.0453111709551877E-5</v>
      </c>
      <c r="T884" s="174">
        <f t="shared" si="41"/>
        <v>-1.0451539633749007E-5</v>
      </c>
    </row>
    <row r="885" spans="11:20" x14ac:dyDescent="0.2">
      <c r="K885" s="185" t="s">
        <v>134</v>
      </c>
      <c r="L885" s="163">
        <f>_xll.qlCalendarAdvance("TARGET",L884,K885,"mf")</f>
        <v>44075</v>
      </c>
      <c r="M885" s="175">
        <v>1.0014361174466597</v>
      </c>
      <c r="N885" s="175">
        <f>_xll.xlShmInterpDisc($E$4,L885)</f>
        <v>1.0014361184945118</v>
      </c>
      <c r="O885" s="175">
        <f>_xll.xlShmInterpDisc($B$4,L885)</f>
        <v>1.0014361184945118</v>
      </c>
      <c r="P885" s="175">
        <v>1.0014361174435003</v>
      </c>
      <c r="Q885" s="175">
        <f>_xll.xlShmInterpDisc($H$4,L885)</f>
        <v>1.0014361184912042</v>
      </c>
      <c r="R885" s="188">
        <f t="shared" si="39"/>
        <v>-1.0478520273693448E-5</v>
      </c>
      <c r="S885" s="170">
        <f t="shared" si="40"/>
        <v>-1.0478520273693448E-5</v>
      </c>
      <c r="T885" s="174">
        <f t="shared" si="41"/>
        <v>-1.0477039236178598E-5</v>
      </c>
    </row>
    <row r="886" spans="11:20" x14ac:dyDescent="0.2">
      <c r="K886" s="185" t="s">
        <v>134</v>
      </c>
      <c r="L886" s="163">
        <f>_xll.qlCalendarAdvance("TARGET",L885,K886,"mf")</f>
        <v>44076</v>
      </c>
      <c r="M886" s="175">
        <v>1.0014269755259868</v>
      </c>
      <c r="N886" s="175">
        <f>_xll.xlShmInterpDisc($E$4,L886)</f>
        <v>1.0014269765762809</v>
      </c>
      <c r="O886" s="175">
        <f>_xll.xlShmInterpDisc($B$4,L886)</f>
        <v>1.0014269765762809</v>
      </c>
      <c r="P886" s="175">
        <v>1.0014269755228309</v>
      </c>
      <c r="Q886" s="175">
        <f>_xll.xlShmInterpDisc($H$4,L886)</f>
        <v>1.0014269765729862</v>
      </c>
      <c r="R886" s="188">
        <f t="shared" si="39"/>
        <v>-1.0502940739343103E-5</v>
      </c>
      <c r="S886" s="170">
        <f t="shared" si="40"/>
        <v>-1.0502940739343103E-5</v>
      </c>
      <c r="T886" s="174">
        <f t="shared" si="41"/>
        <v>-1.0501552960562321E-5</v>
      </c>
    </row>
    <row r="887" spans="11:20" x14ac:dyDescent="0.2">
      <c r="K887" s="185" t="s">
        <v>134</v>
      </c>
      <c r="L887" s="163">
        <f>_xll.qlCalendarAdvance("TARGET",L886,K887,"mf")</f>
        <v>44077</v>
      </c>
      <c r="M887" s="175">
        <v>1.0014178171154644</v>
      </c>
      <c r="N887" s="175">
        <f>_xll.xlShmInterpDisc($E$4,L887)</f>
        <v>1.0014178181681017</v>
      </c>
      <c r="O887" s="175">
        <f>_xll.xlShmInterpDisc($B$4,L887)</f>
        <v>1.0014178181681017</v>
      </c>
      <c r="P887" s="175">
        <v>1.001417817112312</v>
      </c>
      <c r="Q887" s="175">
        <f>_xll.xlShmInterpDisc($H$4,L887)</f>
        <v>1.0014178181648203</v>
      </c>
      <c r="R887" s="188">
        <f t="shared" si="39"/>
        <v>-1.0526373106500841E-5</v>
      </c>
      <c r="S887" s="170">
        <f t="shared" si="40"/>
        <v>-1.0526373106500841E-5</v>
      </c>
      <c r="T887" s="174">
        <f t="shared" si="41"/>
        <v>-1.0525083027346227E-5</v>
      </c>
    </row>
    <row r="888" spans="11:20" x14ac:dyDescent="0.2">
      <c r="K888" s="185" t="s">
        <v>134</v>
      </c>
      <c r="L888" s="163">
        <f>_xll.qlCalendarAdvance("TARGET",L887,K888,"mf")</f>
        <v>44078</v>
      </c>
      <c r="M888" s="175">
        <v>1.0014086421830393</v>
      </c>
      <c r="N888" s="175">
        <f>_xll.xlShmInterpDisc($E$4,L888)</f>
        <v>1.001408643237921</v>
      </c>
      <c r="O888" s="175">
        <f>_xll.xlShmInterpDisc($B$4,L888)</f>
        <v>1.001408643237921</v>
      </c>
      <c r="P888" s="175">
        <v>1.0014086421798907</v>
      </c>
      <c r="Q888" s="175">
        <f>_xll.xlShmInterpDisc($H$4,L888)</f>
        <v>1.001408643234653</v>
      </c>
      <c r="R888" s="188">
        <f t="shared" si="39"/>
        <v>-1.0548817375166664E-5</v>
      </c>
      <c r="S888" s="170">
        <f t="shared" si="40"/>
        <v>-1.0548817375166664E-5</v>
      </c>
      <c r="T888" s="174">
        <f t="shared" si="41"/>
        <v>-1.0547622775192167E-5</v>
      </c>
    </row>
    <row r="889" spans="11:20" x14ac:dyDescent="0.2">
      <c r="K889" s="185" t="s">
        <v>134</v>
      </c>
      <c r="L889" s="163">
        <f>_xll.qlCalendarAdvance("TARGET",L888,K889,"mf")</f>
        <v>44081</v>
      </c>
      <c r="M889" s="175">
        <v>1.0013810179323335</v>
      </c>
      <c r="N889" s="175">
        <f>_xll.xlShmInterpDisc($E$4,L889)</f>
        <v>1.0013810189933501</v>
      </c>
      <c r="O889" s="175">
        <f>_xll.xlShmInterpDisc($B$4,L889)</f>
        <v>1.0013810189933501</v>
      </c>
      <c r="P889" s="175">
        <v>1.0013810179291982</v>
      </c>
      <c r="Q889" s="175">
        <f>_xll.xlShmInterpDisc($H$4,L889)</f>
        <v>1.001381018990124</v>
      </c>
      <c r="R889" s="188">
        <f t="shared" si="39"/>
        <v>-1.0610166079061401E-5</v>
      </c>
      <c r="S889" s="170">
        <f t="shared" si="40"/>
        <v>-1.0610166079061401E-5</v>
      </c>
      <c r="T889" s="174">
        <f t="shared" si="41"/>
        <v>-1.0609257916627257E-5</v>
      </c>
    </row>
    <row r="890" spans="11:20" x14ac:dyDescent="0.2">
      <c r="K890" s="185" t="s">
        <v>134</v>
      </c>
      <c r="L890" s="163">
        <f>_xll.qlCalendarAdvance("TARGET",L889,K890,"mf")</f>
        <v>44082</v>
      </c>
      <c r="M890" s="175">
        <v>1.0013717765897898</v>
      </c>
      <c r="N890" s="175">
        <f>_xll.xlShmInterpDisc($E$4,L890)</f>
        <v>1.0013717776526507</v>
      </c>
      <c r="O890" s="175">
        <f>_xll.xlShmInterpDisc($B$4,L890)</f>
        <v>1.0013717776526507</v>
      </c>
      <c r="P890" s="175">
        <v>1.0013717765866592</v>
      </c>
      <c r="Q890" s="175">
        <f>_xll.xlShmInterpDisc($H$4,L890)</f>
        <v>1.0013717776494393</v>
      </c>
      <c r="R890" s="188">
        <f t="shared" si="39"/>
        <v>-1.0628609103946474E-5</v>
      </c>
      <c r="S890" s="170">
        <f t="shared" si="40"/>
        <v>-1.0628609103946474E-5</v>
      </c>
      <c r="T890" s="174">
        <f t="shared" si="41"/>
        <v>-1.0627800861584547E-5</v>
      </c>
    </row>
    <row r="891" spans="11:20" x14ac:dyDescent="0.2">
      <c r="K891" s="185" t="s">
        <v>134</v>
      </c>
      <c r="L891" s="163">
        <f>_xll.qlCalendarAdvance("TARGET",L890,K891,"mf")</f>
        <v>44083</v>
      </c>
      <c r="M891" s="175">
        <v>1.0013625185635959</v>
      </c>
      <c r="N891" s="175">
        <f>_xll.xlShmInterpDisc($E$4,L891)</f>
        <v>1.0013625196282006</v>
      </c>
      <c r="O891" s="175">
        <f>_xll.xlShmInterpDisc($B$4,L891)</f>
        <v>1.0013625196282006</v>
      </c>
      <c r="P891" s="175">
        <v>1.00136251856047</v>
      </c>
      <c r="Q891" s="175">
        <f>_xll.xlShmInterpDisc($H$4,L891)</f>
        <v>1.0013625196250038</v>
      </c>
      <c r="R891" s="188">
        <f t="shared" si="39"/>
        <v>-1.0646046266771236E-5</v>
      </c>
      <c r="S891" s="170">
        <f t="shared" si="40"/>
        <v>-1.0646046266771236E-5</v>
      </c>
      <c r="T891" s="174">
        <f t="shared" si="41"/>
        <v>-1.0645337944481525E-5</v>
      </c>
    </row>
    <row r="892" spans="11:20" x14ac:dyDescent="0.2">
      <c r="K892" s="185" t="s">
        <v>134</v>
      </c>
      <c r="L892" s="163">
        <f>_xll.qlCalendarAdvance("TARGET",L891,K892,"mf")</f>
        <v>44084</v>
      </c>
      <c r="M892" s="175">
        <v>1.0013532438211057</v>
      </c>
      <c r="N892" s="175">
        <f>_xll.xlShmInterpDisc($E$4,L892)</f>
        <v>1.0013532448873532</v>
      </c>
      <c r="O892" s="175">
        <f>_xll.xlShmInterpDisc($B$4,L892)</f>
        <v>1.0013532448873532</v>
      </c>
      <c r="P892" s="175">
        <v>1.0013532438179851</v>
      </c>
      <c r="Q892" s="175">
        <f>_xll.xlShmInterpDisc($H$4,L892)</f>
        <v>1.0013532448841715</v>
      </c>
      <c r="R892" s="188">
        <f t="shared" si="39"/>
        <v>-1.0662475347089639E-5</v>
      </c>
      <c r="S892" s="170">
        <f t="shared" si="40"/>
        <v>-1.0662475347089639E-5</v>
      </c>
      <c r="T892" s="174">
        <f t="shared" si="41"/>
        <v>-1.0661864724426096E-5</v>
      </c>
    </row>
    <row r="893" spans="11:20" x14ac:dyDescent="0.2">
      <c r="K893" s="185" t="s">
        <v>134</v>
      </c>
      <c r="L893" s="163">
        <f>_xll.qlCalendarAdvance("TARGET",L892,K893,"mf")</f>
        <v>44085</v>
      </c>
      <c r="M893" s="175">
        <v>1.0013439523295748</v>
      </c>
      <c r="N893" s="175">
        <f>_xll.xlShmInterpDisc($E$4,L893)</f>
        <v>1.0013439533973643</v>
      </c>
      <c r="O893" s="175">
        <f>_xll.xlShmInterpDisc($B$4,L893)</f>
        <v>1.0013439533973643</v>
      </c>
      <c r="P893" s="175">
        <v>1.0013439523264596</v>
      </c>
      <c r="Q893" s="175">
        <f>_xll.xlShmInterpDisc($H$4,L893)</f>
        <v>1.0013439533941979</v>
      </c>
      <c r="R893" s="188">
        <f t="shared" si="39"/>
        <v>-1.0677894124455634E-5</v>
      </c>
      <c r="S893" s="170">
        <f t="shared" si="40"/>
        <v>-1.0677894124455634E-5</v>
      </c>
      <c r="T893" s="174">
        <f t="shared" si="41"/>
        <v>-1.0677383421864306E-5</v>
      </c>
    </row>
    <row r="894" spans="11:20" x14ac:dyDescent="0.2">
      <c r="K894" s="185" t="s">
        <v>134</v>
      </c>
      <c r="L894" s="163">
        <f>_xll.qlCalendarAdvance("TARGET",L893,K894,"mf")</f>
        <v>44088</v>
      </c>
      <c r="M894" s="175">
        <v>1.0013159770318141</v>
      </c>
      <c r="N894" s="175">
        <f>_xll.xlShmInterpDisc($E$4,L894)</f>
        <v>1.0013159781036194</v>
      </c>
      <c r="O894" s="175">
        <f>_xll.xlShmInterpDisc($B$4,L894)</f>
        <v>1.0013159781036194</v>
      </c>
      <c r="P894" s="175">
        <v>1.0013159770287163</v>
      </c>
      <c r="Q894" s="175">
        <f>_xll.xlShmInterpDisc($H$4,L894)</f>
        <v>1.0013159781005003</v>
      </c>
      <c r="R894" s="188">
        <f t="shared" si="39"/>
        <v>-1.0718053111702375E-5</v>
      </c>
      <c r="S894" s="170">
        <f t="shared" si="40"/>
        <v>-1.0718053111702375E-5</v>
      </c>
      <c r="T894" s="174">
        <f t="shared" si="41"/>
        <v>-1.0717839948881647E-5</v>
      </c>
    </row>
    <row r="895" spans="11:20" x14ac:dyDescent="0.2">
      <c r="K895" s="185" t="s">
        <v>134</v>
      </c>
      <c r="L895" s="163">
        <f>_xll.qlCalendarAdvance("TARGET",L894,K895,"mf")</f>
        <v>44089</v>
      </c>
      <c r="M895" s="175">
        <v>1.0013066182147026</v>
      </c>
      <c r="N895" s="175">
        <f>_xll.xlShmInterpDisc($E$4,L895)</f>
        <v>1.0013066192876425</v>
      </c>
      <c r="O895" s="175">
        <f>_xll.xlShmInterpDisc($B$4,L895)</f>
        <v>1.0013066192876425</v>
      </c>
      <c r="P895" s="175">
        <v>1.0013066182116108</v>
      </c>
      <c r="Q895" s="175">
        <f>_xll.xlShmInterpDisc($H$4,L895)</f>
        <v>1.0013066192845399</v>
      </c>
      <c r="R895" s="188">
        <f t="shared" si="39"/>
        <v>-1.0729399591014044E-5</v>
      </c>
      <c r="S895" s="170">
        <f t="shared" si="40"/>
        <v>-1.0729399591014044E-5</v>
      </c>
      <c r="T895" s="174">
        <f t="shared" si="41"/>
        <v>-1.0729290789157631E-5</v>
      </c>
    </row>
    <row r="896" spans="11:20" x14ac:dyDescent="0.2">
      <c r="K896" s="185" t="s">
        <v>134</v>
      </c>
      <c r="L896" s="163">
        <f>_xll.qlCalendarAdvance("TARGET",L895,K896,"mf")</f>
        <v>44090</v>
      </c>
      <c r="M896" s="175">
        <v>1.0012972424833477</v>
      </c>
      <c r="N896" s="175">
        <f>_xll.xlShmInterpDisc($E$4,L896)</f>
        <v>1.0012972435573204</v>
      </c>
      <c r="O896" s="175">
        <f>_xll.xlShmInterpDisc($B$4,L896)</f>
        <v>1.0012972435573204</v>
      </c>
      <c r="P896" s="175">
        <v>1.0012972424802624</v>
      </c>
      <c r="Q896" s="175">
        <f>_xll.xlShmInterpDisc($H$4,L896)</f>
        <v>1.0012972435542342</v>
      </c>
      <c r="R896" s="188">
        <f t="shared" si="39"/>
        <v>-1.0739726885589107E-5</v>
      </c>
      <c r="S896" s="170">
        <f t="shared" si="40"/>
        <v>-1.0739726885589107E-5</v>
      </c>
      <c r="T896" s="174">
        <f t="shared" si="41"/>
        <v>-1.073971800380491E-5</v>
      </c>
    </row>
    <row r="897" spans="11:20" x14ac:dyDescent="0.2">
      <c r="K897" s="185" t="s">
        <v>134</v>
      </c>
      <c r="L897" s="163">
        <f>_xll.qlCalendarAdvance("TARGET",L896,K897,"mf")</f>
        <v>44091</v>
      </c>
      <c r="M897" s="175">
        <v>1.0012878498044129</v>
      </c>
      <c r="N897" s="175">
        <f>_xll.xlShmInterpDisc($E$4,L897)</f>
        <v>1.0012878508793159</v>
      </c>
      <c r="O897" s="175">
        <f>_xll.xlShmInterpDisc($B$4,L897)</f>
        <v>1.0012878508793159</v>
      </c>
      <c r="P897" s="175">
        <v>1.001287849801334</v>
      </c>
      <c r="Q897" s="175">
        <f>_xll.xlShmInterpDisc($H$4,L897)</f>
        <v>1.0012878508762464</v>
      </c>
      <c r="R897" s="188">
        <f t="shared" si="39"/>
        <v>-1.0749030554535466E-5</v>
      </c>
      <c r="S897" s="170">
        <f t="shared" si="40"/>
        <v>-1.0749030554535466E-5</v>
      </c>
      <c r="T897" s="174">
        <f t="shared" si="41"/>
        <v>-1.0749123813269534E-5</v>
      </c>
    </row>
    <row r="898" spans="11:20" x14ac:dyDescent="0.2">
      <c r="K898" s="185" t="s">
        <v>134</v>
      </c>
      <c r="L898" s="163">
        <f>_xll.qlCalendarAdvance("TARGET",L897,K898,"mf")</f>
        <v>44092</v>
      </c>
      <c r="M898" s="175">
        <v>1.001278440144463</v>
      </c>
      <c r="N898" s="175">
        <f>_xll.xlShmInterpDisc($E$4,L898)</f>
        <v>1.0012784412201938</v>
      </c>
      <c r="O898" s="175">
        <f>_xll.xlShmInterpDisc($B$4,L898)</f>
        <v>1.0012784412201938</v>
      </c>
      <c r="P898" s="175">
        <v>1.001278440141391</v>
      </c>
      <c r="Q898" s="175">
        <f>_xll.xlShmInterpDisc($H$4,L898)</f>
        <v>1.0012784412171414</v>
      </c>
      <c r="R898" s="188">
        <f t="shared" si="39"/>
        <v>-1.0757308377407071E-5</v>
      </c>
      <c r="S898" s="170">
        <f t="shared" si="40"/>
        <v>-1.0757308377407071E-5</v>
      </c>
      <c r="T898" s="174">
        <f t="shared" si="41"/>
        <v>-1.0757503776659405E-5</v>
      </c>
    </row>
    <row r="899" spans="11:20" x14ac:dyDescent="0.2">
      <c r="K899" s="185" t="s">
        <v>134</v>
      </c>
      <c r="L899" s="163">
        <f>_xll.qlCalendarAdvance("TARGET",L898,K899,"mf")</f>
        <v>44095</v>
      </c>
      <c r="M899" s="175">
        <v>1.0012501089426924</v>
      </c>
      <c r="N899" s="175">
        <f>_xll.xlShmInterpDisc($E$4,L899)</f>
        <v>1.00125011002029</v>
      </c>
      <c r="O899" s="175">
        <f>_xll.xlShmInterpDisc($B$4,L899)</f>
        <v>1.00125011002029</v>
      </c>
      <c r="P899" s="175">
        <v>1.0012501089396419</v>
      </c>
      <c r="Q899" s="175">
        <f>_xll.xlShmInterpDisc($H$4,L899)</f>
        <v>1.0012501100172899</v>
      </c>
      <c r="R899" s="188">
        <f t="shared" si="39"/>
        <v>-1.0775975667343118E-5</v>
      </c>
      <c r="S899" s="170">
        <f t="shared" si="40"/>
        <v>-1.0775975667343118E-5</v>
      </c>
      <c r="T899" s="174">
        <f t="shared" si="41"/>
        <v>-1.0776479708596298E-5</v>
      </c>
    </row>
    <row r="900" spans="11:20" x14ac:dyDescent="0.2">
      <c r="K900" s="185" t="s">
        <v>134</v>
      </c>
      <c r="L900" s="163">
        <f>_xll.qlCalendarAdvance("TARGET",L899,K900,"mf")</f>
        <v>44096</v>
      </c>
      <c r="M900" s="175">
        <v>1.0012406310223581</v>
      </c>
      <c r="N900" s="175">
        <f>_xll.xlShmInterpDisc($E$4,L900)</f>
        <v>1.0012406321003722</v>
      </c>
      <c r="O900" s="175">
        <f>_xll.xlShmInterpDisc($B$4,L900)</f>
        <v>1.0012406321003722</v>
      </c>
      <c r="P900" s="175">
        <v>1.0012406310193152</v>
      </c>
      <c r="Q900" s="175">
        <f>_xll.xlShmInterpDisc($H$4,L900)</f>
        <v>1.0012406320973901</v>
      </c>
      <c r="R900" s="188">
        <f t="shared" si="39"/>
        <v>-1.0780141224131512E-5</v>
      </c>
      <c r="S900" s="170">
        <f t="shared" si="40"/>
        <v>-1.0780141224131512E-5</v>
      </c>
      <c r="T900" s="174">
        <f t="shared" si="41"/>
        <v>-1.0780749626349007E-5</v>
      </c>
    </row>
    <row r="901" spans="11:20" x14ac:dyDescent="0.2">
      <c r="K901" s="185" t="s">
        <v>134</v>
      </c>
      <c r="L901" s="163">
        <f>_xll.qlCalendarAdvance("TARGET",L900,K901,"mf")</f>
        <v>44097</v>
      </c>
      <c r="M901" s="175">
        <v>1.0012311359523536</v>
      </c>
      <c r="N901" s="175">
        <f>_xll.xlShmInterpDisc($E$4,L901)</f>
        <v>1.001231137030681</v>
      </c>
      <c r="O901" s="175">
        <f>_xll.xlShmInterpDisc($B$4,L901)</f>
        <v>1.001231137030681</v>
      </c>
      <c r="P901" s="175">
        <v>1.0012311359493185</v>
      </c>
      <c r="Q901" s="175">
        <f>_xll.xlShmInterpDisc($H$4,L901)</f>
        <v>1.0012311370277172</v>
      </c>
      <c r="R901" s="188">
        <f t="shared" si="39"/>
        <v>-1.0783274273507004E-5</v>
      </c>
      <c r="S901" s="170">
        <f t="shared" si="40"/>
        <v>-1.0783274273507004E-5</v>
      </c>
      <c r="T901" s="174">
        <f t="shared" si="41"/>
        <v>-1.0783987036688814E-5</v>
      </c>
    </row>
    <row r="902" spans="11:20" x14ac:dyDescent="0.2">
      <c r="K902" s="185" t="s">
        <v>134</v>
      </c>
      <c r="L902" s="163">
        <f>_xll.qlCalendarAdvance("TARGET",L901,K902,"mf")</f>
        <v>44098</v>
      </c>
      <c r="M902" s="175">
        <v>1.001221623698652</v>
      </c>
      <c r="N902" s="175">
        <f>_xll.xlShmInterpDisc($E$4,L902)</f>
        <v>1.0012216247771897</v>
      </c>
      <c r="O902" s="175">
        <f>_xll.xlShmInterpDisc($B$4,L902)</f>
        <v>1.0012216247771897</v>
      </c>
      <c r="P902" s="175">
        <v>1.0012216236956248</v>
      </c>
      <c r="Q902" s="175">
        <f>_xll.xlShmInterpDisc($H$4,L902)</f>
        <v>1.001221624774244</v>
      </c>
      <c r="R902" s="188">
        <f t="shared" ref="R902:R965" si="42">(M902-N902)*10000</f>
        <v>-1.0785377035915644E-5</v>
      </c>
      <c r="S902" s="170">
        <f t="shared" ref="S902:S965" si="43">(M902-O902)*10000</f>
        <v>-1.0785377035915644E-5</v>
      </c>
      <c r="T902" s="174">
        <f t="shared" ref="T902:T965" si="44">(P902-Q902)*10000</f>
        <v>-1.0786191939615719E-5</v>
      </c>
    </row>
    <row r="903" spans="11:20" x14ac:dyDescent="0.2">
      <c r="K903" s="185" t="s">
        <v>134</v>
      </c>
      <c r="L903" s="163">
        <f>_xll.qlCalendarAdvance("TARGET",L902,K903,"mf")</f>
        <v>44099</v>
      </c>
      <c r="M903" s="175">
        <v>1.0012120942271281</v>
      </c>
      <c r="N903" s="175">
        <f>_xll.xlShmInterpDisc($E$4,L903)</f>
        <v>1.0012120953057726</v>
      </c>
      <c r="O903" s="175">
        <f>_xll.xlShmInterpDisc($B$4,L903)</f>
        <v>1.0012120953057726</v>
      </c>
      <c r="P903" s="175">
        <v>1.001212094224109</v>
      </c>
      <c r="Q903" s="175">
        <f>_xll.xlShmInterpDisc($H$4,L903)</f>
        <v>1.0012120953028456</v>
      </c>
      <c r="R903" s="188">
        <f t="shared" si="42"/>
        <v>-1.0786445070465334E-5</v>
      </c>
      <c r="S903" s="170">
        <f t="shared" si="43"/>
        <v>-1.0786445070465334E-5</v>
      </c>
      <c r="T903" s="174">
        <f t="shared" si="44"/>
        <v>-1.0787366555575773E-5</v>
      </c>
    </row>
    <row r="904" spans="11:20" x14ac:dyDescent="0.2">
      <c r="K904" s="185" t="s">
        <v>134</v>
      </c>
      <c r="L904" s="163">
        <f>_xll.qlCalendarAdvance("TARGET",L903,K904,"mf")</f>
        <v>44102</v>
      </c>
      <c r="M904" s="175">
        <v>1.0011834021628889</v>
      </c>
      <c r="N904" s="175">
        <f>_xll.xlShmInterpDisc($E$4,L904)</f>
        <v>1.0011834032412346</v>
      </c>
      <c r="O904" s="175">
        <f>_xll.xlShmInterpDisc($B$4,L904)</f>
        <v>1.0011834032412346</v>
      </c>
      <c r="P904" s="175">
        <v>1.0011834021598951</v>
      </c>
      <c r="Q904" s="175">
        <f>_xll.xlShmInterpDisc($H$4,L904)</f>
        <v>1.0011834032383646</v>
      </c>
      <c r="R904" s="188">
        <f t="shared" si="42"/>
        <v>-1.0783456350083043E-5</v>
      </c>
      <c r="S904" s="170">
        <f t="shared" si="43"/>
        <v>-1.0783456350083043E-5</v>
      </c>
      <c r="T904" s="174">
        <f t="shared" si="44"/>
        <v>-1.0784695358978524E-5</v>
      </c>
    </row>
    <row r="905" spans="11:20" x14ac:dyDescent="0.2">
      <c r="K905" s="185" t="s">
        <v>134</v>
      </c>
      <c r="L905" s="163">
        <f>_xll.qlCalendarAdvance("TARGET",L904,K905,"mf")</f>
        <v>44103</v>
      </c>
      <c r="M905" s="175">
        <v>1.0011738034768498</v>
      </c>
      <c r="N905" s="175">
        <f>_xll.xlShmInterpDisc($E$4,L905)</f>
        <v>1.0011738045548895</v>
      </c>
      <c r="O905" s="175">
        <f>_xll.xlShmInterpDisc($B$4,L905)</f>
        <v>1.0011738045548895</v>
      </c>
      <c r="P905" s="175">
        <v>1.0011738034738651</v>
      </c>
      <c r="Q905" s="175">
        <f>_xll.xlShmInterpDisc($H$4,L905)</f>
        <v>1.0011738045520391</v>
      </c>
      <c r="R905" s="188">
        <f t="shared" si="42"/>
        <v>-1.0780396575427176E-5</v>
      </c>
      <c r="S905" s="170">
        <f t="shared" si="43"/>
        <v>-1.0780396575427176E-5</v>
      </c>
      <c r="T905" s="174">
        <f t="shared" si="44"/>
        <v>-1.0781739945286972E-5</v>
      </c>
    </row>
    <row r="906" spans="11:20" x14ac:dyDescent="0.2">
      <c r="K906" s="185" t="s">
        <v>134</v>
      </c>
      <c r="L906" s="163">
        <f>_xll.qlCalendarAdvance("TARGET",L905,K906,"mf")</f>
        <v>44104</v>
      </c>
      <c r="M906" s="175">
        <v>1.001164187400883</v>
      </c>
      <c r="N906" s="175">
        <f>_xll.xlShmInterpDisc($E$4,L906)</f>
        <v>1.0011641884785134</v>
      </c>
      <c r="O906" s="175">
        <f>_xll.xlShmInterpDisc($B$4,L906)</f>
        <v>1.0011641884785134</v>
      </c>
      <c r="P906" s="175">
        <v>1.0011641873979071</v>
      </c>
      <c r="Q906" s="175">
        <f>_xll.xlShmInterpDisc($H$4,L906)</f>
        <v>1.0011641884756828</v>
      </c>
      <c r="R906" s="188">
        <f t="shared" si="42"/>
        <v>-1.0776304293358407E-5</v>
      </c>
      <c r="S906" s="170">
        <f t="shared" si="43"/>
        <v>-1.0776304293358407E-5</v>
      </c>
      <c r="T906" s="174">
        <f t="shared" si="44"/>
        <v>-1.0777756465074617E-5</v>
      </c>
    </row>
    <row r="907" spans="11:20" x14ac:dyDescent="0.2">
      <c r="K907" s="185" t="s">
        <v>134</v>
      </c>
      <c r="L907" s="163">
        <f>_xll.qlCalendarAdvance("TARGET",L906,K907,"mf")</f>
        <v>44105</v>
      </c>
      <c r="M907" s="175">
        <v>1.001154553900272</v>
      </c>
      <c r="N907" s="175">
        <f>_xll.xlShmInterpDisc($E$4,L907)</f>
        <v>1.0011545549773899</v>
      </c>
      <c r="O907" s="175">
        <f>_xll.xlShmInterpDisc($B$4,L907)</f>
        <v>1.0011545549773899</v>
      </c>
      <c r="P907" s="175">
        <v>1.0011545538973055</v>
      </c>
      <c r="Q907" s="175">
        <f>_xll.xlShmInterpDisc($H$4,L907)</f>
        <v>1.0011545549745791</v>
      </c>
      <c r="R907" s="188">
        <f t="shared" si="42"/>
        <v>-1.0771179503876738E-5</v>
      </c>
      <c r="S907" s="170">
        <f t="shared" si="43"/>
        <v>-1.0771179503876738E-5</v>
      </c>
      <c r="T907" s="174">
        <f t="shared" si="44"/>
        <v>-1.0772736036557262E-5</v>
      </c>
    </row>
    <row r="908" spans="11:20" x14ac:dyDescent="0.2">
      <c r="K908" s="185" t="s">
        <v>134</v>
      </c>
      <c r="L908" s="163">
        <f>_xll.qlCalendarAdvance("TARGET",L907,K908,"mf")</f>
        <v>44106</v>
      </c>
      <c r="M908" s="175">
        <v>1.0011449029402018</v>
      </c>
      <c r="N908" s="175">
        <f>_xll.xlShmInterpDisc($E$4,L908)</f>
        <v>1.001144904016704</v>
      </c>
      <c r="O908" s="175">
        <f>_xll.xlShmInterpDisc($B$4,L908)</f>
        <v>1.001144904016704</v>
      </c>
      <c r="P908" s="175">
        <v>1.0011449029372448</v>
      </c>
      <c r="Q908" s="175">
        <f>_xll.xlShmInterpDisc($H$4,L908)</f>
        <v>1.0011449040139131</v>
      </c>
      <c r="R908" s="188">
        <f t="shared" si="42"/>
        <v>-1.0765022206982167E-5</v>
      </c>
      <c r="S908" s="170">
        <f t="shared" si="43"/>
        <v>-1.0765022206982167E-5</v>
      </c>
      <c r="T908" s="174">
        <f t="shared" si="44"/>
        <v>-1.0766683100627006E-5</v>
      </c>
    </row>
    <row r="909" spans="11:20" x14ac:dyDescent="0.2">
      <c r="K909" s="185" t="s">
        <v>134</v>
      </c>
      <c r="L909" s="163">
        <f>_xll.qlCalendarAdvance("TARGET",L908,K909,"mf")</f>
        <v>44109</v>
      </c>
      <c r="M909" s="175">
        <v>1.0011158449536066</v>
      </c>
      <c r="N909" s="175">
        <f>_xll.xlShmInterpDisc($E$4,L909)</f>
        <v>1.001115846027643</v>
      </c>
      <c r="O909" s="175">
        <f>_xll.xlShmInterpDisc($B$4,L909)</f>
        <v>1.001115846027643</v>
      </c>
      <c r="P909" s="175">
        <v>1.0011158449506787</v>
      </c>
      <c r="Q909" s="175">
        <f>_xll.xlShmInterpDisc($H$4,L909)</f>
        <v>1.0011158460249134</v>
      </c>
      <c r="R909" s="188">
        <f t="shared" si="42"/>
        <v>-1.0740364153605242E-5</v>
      </c>
      <c r="S909" s="170">
        <f t="shared" si="43"/>
        <v>-1.0740364153605242E-5</v>
      </c>
      <c r="T909" s="174">
        <f t="shared" si="44"/>
        <v>-1.0742347011927222E-5</v>
      </c>
    </row>
    <row r="910" spans="11:20" x14ac:dyDescent="0.2">
      <c r="K910" s="185" t="s">
        <v>134</v>
      </c>
      <c r="L910" s="163">
        <f>_xll.qlCalendarAdvance("TARGET",L909,K910,"mf")</f>
        <v>44110</v>
      </c>
      <c r="M910" s="175">
        <v>1.0011061238055785</v>
      </c>
      <c r="N910" s="175">
        <f>_xll.xlShmInterpDisc($E$4,L910)</f>
        <v>1.0011061248785871</v>
      </c>
      <c r="O910" s="175">
        <f>_xll.xlShmInterpDisc($B$4,L910)</f>
        <v>1.0011061248785871</v>
      </c>
      <c r="P910" s="175">
        <v>1.0011061238026608</v>
      </c>
      <c r="Q910" s="175">
        <f>_xll.xlShmInterpDisc($H$4,L910)</f>
        <v>1.0011061248758784</v>
      </c>
      <c r="R910" s="188">
        <f t="shared" si="42"/>
        <v>-1.0730085708843262E-5</v>
      </c>
      <c r="S910" s="170">
        <f t="shared" si="43"/>
        <v>-1.0730085708843262E-5</v>
      </c>
      <c r="T910" s="174">
        <f t="shared" si="44"/>
        <v>-1.0732175148575607E-5</v>
      </c>
    </row>
    <row r="911" spans="11:20" x14ac:dyDescent="0.2">
      <c r="K911" s="185" t="s">
        <v>134</v>
      </c>
      <c r="L911" s="163">
        <f>_xll.qlCalendarAdvance("TARGET",L910,K911,"mf")</f>
        <v>44111</v>
      </c>
      <c r="M911" s="175">
        <v>1.0010963850225385</v>
      </c>
      <c r="N911" s="175">
        <f>_xll.xlShmInterpDisc($E$4,L911)</f>
        <v>1.0010963860944164</v>
      </c>
      <c r="O911" s="175">
        <f>_xll.xlShmInterpDisc($B$4,L911)</f>
        <v>1.0010963860944164</v>
      </c>
      <c r="P911" s="175">
        <v>1.0010963850196308</v>
      </c>
      <c r="Q911" s="175">
        <f>_xll.xlShmInterpDisc($H$4,L911)</f>
        <v>1.0010963860917288</v>
      </c>
      <c r="R911" s="188">
        <f t="shared" si="42"/>
        <v>-1.071877919756048E-5</v>
      </c>
      <c r="S911" s="170">
        <f t="shared" si="43"/>
        <v>-1.071877919756048E-5</v>
      </c>
      <c r="T911" s="174">
        <f t="shared" si="44"/>
        <v>-1.0720979659595287E-5</v>
      </c>
    </row>
    <row r="912" spans="11:20" x14ac:dyDescent="0.2">
      <c r="K912" s="185" t="s">
        <v>134</v>
      </c>
      <c r="L912" s="163">
        <f>_xll.qlCalendarAdvance("TARGET",L911,K912,"mf")</f>
        <v>44112</v>
      </c>
      <c r="M912" s="175">
        <v>1.0010866285690809</v>
      </c>
      <c r="N912" s="175">
        <f>_xll.xlShmInterpDisc($E$4,L912)</f>
        <v>1.0010866296397256</v>
      </c>
      <c r="O912" s="175">
        <f>_xll.xlShmInterpDisc($B$4,L912)</f>
        <v>1.0010866296397256</v>
      </c>
      <c r="P912" s="175">
        <v>1.0010866285661837</v>
      </c>
      <c r="Q912" s="175">
        <f>_xll.xlShmInterpDisc($H$4,L912)</f>
        <v>1.0010866296370591</v>
      </c>
      <c r="R912" s="188">
        <f t="shared" si="42"/>
        <v>-1.0706446840202943E-5</v>
      </c>
      <c r="S912" s="170">
        <f t="shared" si="43"/>
        <v>-1.0706446840202943E-5</v>
      </c>
      <c r="T912" s="174">
        <f t="shared" si="44"/>
        <v>-1.0708753883648114E-5</v>
      </c>
    </row>
    <row r="913" spans="11:20" x14ac:dyDescent="0.2">
      <c r="K913" s="185" t="s">
        <v>134</v>
      </c>
      <c r="L913" s="163">
        <f>_xll.qlCalendarAdvance("TARGET",L912,K913,"mf")</f>
        <v>44113</v>
      </c>
      <c r="M913" s="175">
        <v>1.0010768544097013</v>
      </c>
      <c r="N913" s="175">
        <f>_xll.xlShmInterpDisc($E$4,L913)</f>
        <v>1.0010768554790104</v>
      </c>
      <c r="O913" s="175">
        <f>_xll.xlShmInterpDisc($B$4,L913)</f>
        <v>1.0010768554790104</v>
      </c>
      <c r="P913" s="175">
        <v>1.0010768544068147</v>
      </c>
      <c r="Q913" s="175">
        <f>_xll.xlShmInterpDisc($H$4,L913)</f>
        <v>1.0010768554763652</v>
      </c>
      <c r="R913" s="188">
        <f t="shared" si="42"/>
        <v>-1.0693090857216703E-5</v>
      </c>
      <c r="S913" s="170">
        <f t="shared" si="43"/>
        <v>-1.0693090857216703E-5</v>
      </c>
      <c r="T913" s="174">
        <f t="shared" si="44"/>
        <v>-1.0695504482072238E-5</v>
      </c>
    </row>
    <row r="914" spans="11:20" x14ac:dyDescent="0.2">
      <c r="K914" s="185" t="s">
        <v>134</v>
      </c>
      <c r="L914" s="163">
        <f>_xll.qlCalendarAdvance("TARGET",L913,K914,"mf")</f>
        <v>44116</v>
      </c>
      <c r="M914" s="175">
        <v>1.001047425339513</v>
      </c>
      <c r="N914" s="175">
        <f>_xll.xlShmInterpDisc($E$4,L914)</f>
        <v>1.0010474264042013</v>
      </c>
      <c r="O914" s="175">
        <f>_xll.xlShmInterpDisc($B$4,L914)</f>
        <v>1.0010474264042013</v>
      </c>
      <c r="P914" s="175">
        <v>1.0010474253366592</v>
      </c>
      <c r="Q914" s="175">
        <f>_xll.xlShmInterpDisc($H$4,L914)</f>
        <v>1.0010474264016214</v>
      </c>
      <c r="R914" s="188">
        <f t="shared" si="42"/>
        <v>-1.0646883374931804E-5</v>
      </c>
      <c r="S914" s="170">
        <f t="shared" si="43"/>
        <v>-1.0646883374931804E-5</v>
      </c>
      <c r="T914" s="174">
        <f t="shared" si="44"/>
        <v>-1.0649621184910529E-5</v>
      </c>
    </row>
    <row r="915" spans="11:20" x14ac:dyDescent="0.2">
      <c r="K915" s="185" t="s">
        <v>134</v>
      </c>
      <c r="L915" s="163">
        <f>_xll.qlCalendarAdvance("TARGET",L914,K915,"mf")</f>
        <v>44117</v>
      </c>
      <c r="M915" s="175">
        <v>1.0010375799994353</v>
      </c>
      <c r="N915" s="175">
        <f>_xll.xlShmInterpDisc($E$4,L915)</f>
        <v>1.0010375810623797</v>
      </c>
      <c r="O915" s="175">
        <f>_xll.xlShmInterpDisc($B$4,L915)</f>
        <v>1.0010375810623797</v>
      </c>
      <c r="P915" s="175">
        <v>1.0010375799965929</v>
      </c>
      <c r="Q915" s="175">
        <f>_xll.xlShmInterpDisc($H$4,L915)</f>
        <v>1.0010375810598218</v>
      </c>
      <c r="R915" s="188">
        <f t="shared" si="42"/>
        <v>-1.0629443991660992E-5</v>
      </c>
      <c r="S915" s="170">
        <f t="shared" si="43"/>
        <v>-1.0629443991660992E-5</v>
      </c>
      <c r="T915" s="174">
        <f t="shared" si="44"/>
        <v>-1.0632288383050081E-5</v>
      </c>
    </row>
    <row r="916" spans="11:20" x14ac:dyDescent="0.2">
      <c r="K916" s="185" t="s">
        <v>134</v>
      </c>
      <c r="L916" s="163">
        <f>_xll.qlCalendarAdvance("TARGET",L915,K916,"mf")</f>
        <v>44118</v>
      </c>
      <c r="M916" s="175">
        <v>1.001027716774439</v>
      </c>
      <c r="N916" s="175">
        <f>_xll.xlShmInterpDisc($E$4,L916)</f>
        <v>1.0010277178355376</v>
      </c>
      <c r="O916" s="175">
        <f>_xll.xlShmInterpDisc($B$4,L916)</f>
        <v>1.0010277178355376</v>
      </c>
      <c r="P916" s="175">
        <v>1.001027716771608</v>
      </c>
      <c r="Q916" s="175">
        <f>_xll.xlShmInterpDisc($H$4,L916)</f>
        <v>1.001027717833002</v>
      </c>
      <c r="R916" s="188">
        <f t="shared" si="42"/>
        <v>-1.0610985423653574E-5</v>
      </c>
      <c r="S916" s="170">
        <f t="shared" si="43"/>
        <v>-1.0610985423653574E-5</v>
      </c>
      <c r="T916" s="174">
        <f t="shared" si="44"/>
        <v>-1.0613940837345126E-5</v>
      </c>
    </row>
    <row r="917" spans="11:20" x14ac:dyDescent="0.2">
      <c r="K917" s="185" t="s">
        <v>134</v>
      </c>
      <c r="L917" s="163">
        <f>_xll.qlCalendarAdvance("TARGET",L916,K917,"mf")</f>
        <v>44119</v>
      </c>
      <c r="M917" s="175">
        <v>1.0010178356284289</v>
      </c>
      <c r="N917" s="175">
        <f>_xll.xlShmInterpDisc($E$4,L917)</f>
        <v>1.0010178366875806</v>
      </c>
      <c r="O917" s="175">
        <f>_xll.xlShmInterpDisc($B$4,L917)</f>
        <v>1.0010178366875806</v>
      </c>
      <c r="P917" s="175">
        <v>1.0010178356256096</v>
      </c>
      <c r="Q917" s="175">
        <f>_xll.xlShmInterpDisc($H$4,L917)</f>
        <v>1.0010178366850675</v>
      </c>
      <c r="R917" s="188">
        <f t="shared" si="42"/>
        <v>-1.0591516552693747E-5</v>
      </c>
      <c r="S917" s="170">
        <f t="shared" si="43"/>
        <v>-1.0591516552693747E-5</v>
      </c>
      <c r="T917" s="174">
        <f t="shared" si="44"/>
        <v>-1.0594578547795663E-5</v>
      </c>
    </row>
    <row r="918" spans="11:20" x14ac:dyDescent="0.2">
      <c r="K918" s="185" t="s">
        <v>134</v>
      </c>
      <c r="L918" s="163">
        <f>_xll.qlCalendarAdvance("TARGET",L917,K918,"mf")</f>
        <v>44120</v>
      </c>
      <c r="M918" s="175">
        <v>1.0010079365252129</v>
      </c>
      <c r="N918" s="175">
        <f>_xll.xlShmInterpDisc($E$4,L918)</f>
        <v>1.0010079375823162</v>
      </c>
      <c r="O918" s="175">
        <f>_xll.xlShmInterpDisc($B$4,L918)</f>
        <v>1.0010079375823162</v>
      </c>
      <c r="P918" s="175">
        <v>1.0010079365224052</v>
      </c>
      <c r="Q918" s="175">
        <f>_xll.xlShmInterpDisc($H$4,L918)</f>
        <v>1.0010079375798255</v>
      </c>
      <c r="R918" s="188">
        <f t="shared" si="42"/>
        <v>-1.0571032937889413E-5</v>
      </c>
      <c r="S918" s="170">
        <f t="shared" si="43"/>
        <v>-1.0571032937889413E-5</v>
      </c>
      <c r="T918" s="174">
        <f t="shared" si="44"/>
        <v>-1.0574203734847742E-5</v>
      </c>
    </row>
    <row r="919" spans="11:20" x14ac:dyDescent="0.2">
      <c r="K919" s="185" t="s">
        <v>134</v>
      </c>
      <c r="L919" s="163">
        <f>_xll.qlCalendarAdvance("TARGET",L918,K919,"mf")</f>
        <v>44123</v>
      </c>
      <c r="M919" s="175">
        <v>1.0009781311089232</v>
      </c>
      <c r="N919" s="175">
        <f>_xll.xlShmInterpDisc($E$4,L919)</f>
        <v>1.0009781321592777</v>
      </c>
      <c r="O919" s="175">
        <f>_xll.xlShmInterpDisc($B$4,L919)</f>
        <v>1.0009781321592777</v>
      </c>
      <c r="P919" s="175">
        <v>1.0009781311061516</v>
      </c>
      <c r="Q919" s="175">
        <f>_xll.xlShmInterpDisc($H$4,L919)</f>
        <v>1.0009781321568556</v>
      </c>
      <c r="R919" s="188">
        <f t="shared" si="42"/>
        <v>-1.0503544700668499E-5</v>
      </c>
      <c r="S919" s="170">
        <f t="shared" si="43"/>
        <v>-1.0503544700668499E-5</v>
      </c>
      <c r="T919" s="174">
        <f t="shared" si="44"/>
        <v>-1.0507039682750019E-5</v>
      </c>
    </row>
    <row r="920" spans="11:20" x14ac:dyDescent="0.2">
      <c r="K920" s="185" t="s">
        <v>134</v>
      </c>
      <c r="L920" s="163">
        <f>_xll.qlCalendarAdvance("TARGET",L919,K920,"mf")</f>
        <v>44124</v>
      </c>
      <c r="M920" s="175">
        <v>1.0009681598129869</v>
      </c>
      <c r="N920" s="175">
        <f>_xll.xlShmInterpDisc($E$4,L920)</f>
        <v>1.0009681608608914</v>
      </c>
      <c r="O920" s="175">
        <f>_xll.xlShmInterpDisc($B$4,L920)</f>
        <v>1.0009681608608914</v>
      </c>
      <c r="P920" s="175">
        <v>1.0009681598102278</v>
      </c>
      <c r="Q920" s="175">
        <f>_xll.xlShmInterpDisc($H$4,L920)</f>
        <v>1.0009681608584924</v>
      </c>
      <c r="R920" s="188">
        <f t="shared" si="42"/>
        <v>-1.0479044298961071E-5</v>
      </c>
      <c r="S920" s="170">
        <f t="shared" si="43"/>
        <v>-1.0479044298961071E-5</v>
      </c>
      <c r="T920" s="174">
        <f t="shared" si="44"/>
        <v>-1.0482645862452955E-5</v>
      </c>
    </row>
    <row r="921" spans="11:20" x14ac:dyDescent="0.2">
      <c r="K921" s="185" t="s">
        <v>134</v>
      </c>
      <c r="L921" s="163">
        <f>_xll.qlCalendarAdvance("TARGET",L920,K921,"mf")</f>
        <v>44125</v>
      </c>
      <c r="M921" s="175">
        <v>1.0009581703774055</v>
      </c>
      <c r="N921" s="175">
        <f>_xll.xlShmInterpDisc($E$4,L921)</f>
        <v>1.00095817142276</v>
      </c>
      <c r="O921" s="175">
        <f>_xll.xlShmInterpDisc($B$4,L921)</f>
        <v>1.00095817142276</v>
      </c>
      <c r="P921" s="175">
        <v>1.0009581703746588</v>
      </c>
      <c r="Q921" s="175">
        <f>_xll.xlShmInterpDisc($H$4,L921)</f>
        <v>1.0009581714203846</v>
      </c>
      <c r="R921" s="188">
        <f t="shared" si="42"/>
        <v>-1.045354469653148E-5</v>
      </c>
      <c r="S921" s="170">
        <f t="shared" si="43"/>
        <v>-1.045354469653148E-5</v>
      </c>
      <c r="T921" s="174">
        <f t="shared" si="44"/>
        <v>-1.0457257282325827E-5</v>
      </c>
    </row>
    <row r="922" spans="11:20" x14ac:dyDescent="0.2">
      <c r="K922" s="185" t="s">
        <v>134</v>
      </c>
      <c r="L922" s="163">
        <f>_xll.qlCalendarAdvance("TARGET",L921,K922,"mf")</f>
        <v>44126</v>
      </c>
      <c r="M922" s="175">
        <v>1.000948162765396</v>
      </c>
      <c r="N922" s="175">
        <f>_xll.xlShmInterpDisc($E$4,L922)</f>
        <v>1.0009481638081015</v>
      </c>
      <c r="O922" s="175">
        <f>_xll.xlShmInterpDisc($B$4,L922)</f>
        <v>1.0009481638081015</v>
      </c>
      <c r="P922" s="175">
        <v>1.0009481627626622</v>
      </c>
      <c r="Q922" s="175">
        <f>_xll.xlShmInterpDisc($H$4,L922)</f>
        <v>1.0009481638057496</v>
      </c>
      <c r="R922" s="188">
        <f t="shared" si="42"/>
        <v>-1.0427054775163924E-5</v>
      </c>
      <c r="S922" s="170">
        <f t="shared" si="43"/>
        <v>-1.0427054775163924E-5</v>
      </c>
      <c r="T922" s="174">
        <f t="shared" si="44"/>
        <v>-1.0430873942368635E-5</v>
      </c>
    </row>
    <row r="923" spans="11:20" x14ac:dyDescent="0.2">
      <c r="K923" s="185" t="s">
        <v>134</v>
      </c>
      <c r="L923" s="163">
        <f>_xll.qlCalendarAdvance("TARGET",L922,K923,"mf")</f>
        <v>44127</v>
      </c>
      <c r="M923" s="175">
        <v>1.0009381369400783</v>
      </c>
      <c r="N923" s="175">
        <f>_xll.xlShmInterpDisc($E$4,L923)</f>
        <v>1.0009381379800353</v>
      </c>
      <c r="O923" s="175">
        <f>_xll.xlShmInterpDisc($B$4,L923)</f>
        <v>1.0009381379800353</v>
      </c>
      <c r="P923" s="175">
        <v>1.0009381369373571</v>
      </c>
      <c r="Q923" s="175">
        <f>_xll.xlShmInterpDisc($H$4,L923)</f>
        <v>1.0009381379777069</v>
      </c>
      <c r="R923" s="188">
        <f t="shared" si="42"/>
        <v>-1.0399570093966304E-5</v>
      </c>
      <c r="S923" s="170">
        <f t="shared" si="43"/>
        <v>-1.0399570093966304E-5</v>
      </c>
      <c r="T923" s="174">
        <f t="shared" si="44"/>
        <v>-1.0403498063027428E-5</v>
      </c>
    </row>
    <row r="924" spans="11:20" x14ac:dyDescent="0.2">
      <c r="K924" s="185" t="s">
        <v>134</v>
      </c>
      <c r="L924" s="163">
        <f>_xll.qlCalendarAdvance("TARGET",L923,K924,"mf")</f>
        <v>44130</v>
      </c>
      <c r="M924" s="175">
        <v>1.0009079498139899</v>
      </c>
      <c r="N924" s="175">
        <f>_xll.xlShmInterpDisc($E$4,L924)</f>
        <v>1.0009079508451109</v>
      </c>
      <c r="O924" s="175">
        <f>_xll.xlShmInterpDisc($B$4,L924)</f>
        <v>1.0009079508451109</v>
      </c>
      <c r="P924" s="175">
        <v>1.0009079498113083</v>
      </c>
      <c r="Q924" s="175">
        <f>_xll.xlShmInterpDisc($H$4,L924)</f>
        <v>1.0009079508428542</v>
      </c>
      <c r="R924" s="188">
        <f t="shared" si="42"/>
        <v>-1.0311209663882437E-5</v>
      </c>
      <c r="S924" s="170">
        <f t="shared" si="43"/>
        <v>-1.0311209663882437E-5</v>
      </c>
      <c r="T924" s="174">
        <f t="shared" si="44"/>
        <v>-1.0315459597620702E-5</v>
      </c>
    </row>
    <row r="925" spans="11:20" x14ac:dyDescent="0.2">
      <c r="K925" s="185" t="s">
        <v>134</v>
      </c>
      <c r="L925" s="163">
        <f>_xll.qlCalendarAdvance("TARGET",L924,K925,"mf")</f>
        <v>44131</v>
      </c>
      <c r="M925" s="175">
        <v>1.0008978507646638</v>
      </c>
      <c r="N925" s="175">
        <f>_xll.xlShmInterpDisc($E$4,L925)</f>
        <v>1.0008978517926435</v>
      </c>
      <c r="O925" s="175">
        <f>_xll.xlShmInterpDisc($B$4,L925)</f>
        <v>1.0008978517926435</v>
      </c>
      <c r="P925" s="175">
        <v>1.0008978507619954</v>
      </c>
      <c r="Q925" s="175">
        <f>_xll.xlShmInterpDisc($H$4,L925)</f>
        <v>1.000897851790411</v>
      </c>
      <c r="R925" s="188">
        <f t="shared" si="42"/>
        <v>-1.0279797013623693E-5</v>
      </c>
      <c r="S925" s="170">
        <f t="shared" si="43"/>
        <v>-1.0279797013623693E-5</v>
      </c>
      <c r="T925" s="174">
        <f t="shared" si="44"/>
        <v>-1.0284155749218371E-5</v>
      </c>
    </row>
    <row r="926" spans="11:20" x14ac:dyDescent="0.2">
      <c r="K926" s="185" t="s">
        <v>134</v>
      </c>
      <c r="L926" s="163">
        <f>_xll.qlCalendarAdvance("TARGET",L925,K926,"mf")</f>
        <v>44132</v>
      </c>
      <c r="M926" s="175">
        <v>1.0008877333161512</v>
      </c>
      <c r="N926" s="175">
        <f>_xll.xlShmInterpDisc($E$4,L926)</f>
        <v>1.0008877343408924</v>
      </c>
      <c r="O926" s="175">
        <f>_xll.xlShmInterpDisc($B$4,L926)</f>
        <v>1.0008877343408924</v>
      </c>
      <c r="P926" s="175">
        <v>1.0008877333134965</v>
      </c>
      <c r="Q926" s="175">
        <f>_xll.xlShmInterpDisc($H$4,L926)</f>
        <v>1.0008877343386842</v>
      </c>
      <c r="R926" s="188">
        <f t="shared" si="42"/>
        <v>-1.0247411807995377E-5</v>
      </c>
      <c r="S926" s="170">
        <f t="shared" si="43"/>
        <v>-1.0247411807995377E-5</v>
      </c>
      <c r="T926" s="174">
        <f t="shared" si="44"/>
        <v>-1.0251877125000419E-5</v>
      </c>
    </row>
    <row r="927" spans="11:20" x14ac:dyDescent="0.2">
      <c r="K927" s="185" t="s">
        <v>134</v>
      </c>
      <c r="L927" s="163">
        <f>_xll.qlCalendarAdvance("TARGET",L926,K927,"mf")</f>
        <v>44133</v>
      </c>
      <c r="M927" s="175">
        <v>1.0008775974309818</v>
      </c>
      <c r="N927" s="175">
        <f>_xll.xlShmInterpDisc($E$4,L927)</f>
        <v>1.0008775984523879</v>
      </c>
      <c r="O927" s="175">
        <f>_xll.xlShmInterpDisc($B$4,L927)</f>
        <v>1.0008775984523879</v>
      </c>
      <c r="P927" s="175">
        <v>1.0008775974283408</v>
      </c>
      <c r="Q927" s="175">
        <f>_xll.xlShmInterpDisc($H$4,L927)</f>
        <v>1.0008775984502041</v>
      </c>
      <c r="R927" s="188">
        <f t="shared" si="42"/>
        <v>-1.0214060708335637E-5</v>
      </c>
      <c r="S927" s="170">
        <f t="shared" si="43"/>
        <v>-1.0214060708335637E-5</v>
      </c>
      <c r="T927" s="174">
        <f t="shared" si="44"/>
        <v>-1.0218632606751044E-5</v>
      </c>
    </row>
    <row r="928" spans="11:20" x14ac:dyDescent="0.2">
      <c r="K928" s="185" t="s">
        <v>134</v>
      </c>
      <c r="L928" s="163">
        <f>_xll.qlCalendarAdvance("TARGET",L927,K928,"mf")</f>
        <v>44134</v>
      </c>
      <c r="M928" s="175">
        <v>1.0008674430715876</v>
      </c>
      <c r="N928" s="175">
        <f>_xll.xlShmInterpDisc($E$4,L928)</f>
        <v>1.000867444089562</v>
      </c>
      <c r="O928" s="175">
        <f>_xll.xlShmInterpDisc($B$4,L928)</f>
        <v>1.000867444089562</v>
      </c>
      <c r="P928" s="175">
        <v>1.0008674430689604</v>
      </c>
      <c r="Q928" s="175">
        <f>_xll.xlShmInterpDisc($H$4,L928)</f>
        <v>1.0008674440874028</v>
      </c>
      <c r="R928" s="188">
        <f t="shared" si="42"/>
        <v>-1.0179743714644474E-5</v>
      </c>
      <c r="S928" s="170">
        <f t="shared" si="43"/>
        <v>-1.0179743714644474E-5</v>
      </c>
      <c r="T928" s="174">
        <f t="shared" si="44"/>
        <v>-1.0184424414916293E-5</v>
      </c>
    </row>
    <row r="929" spans="11:20" x14ac:dyDescent="0.2">
      <c r="K929" s="185" t="s">
        <v>134</v>
      </c>
      <c r="L929" s="163">
        <f>_xll.qlCalendarAdvance("TARGET",L928,K929,"mf")</f>
        <v>44137</v>
      </c>
      <c r="M929" s="175">
        <v>1.0008368687708988</v>
      </c>
      <c r="N929" s="175">
        <f>_xll.xlShmInterpDisc($E$4,L929)</f>
        <v>1.0008368697780048</v>
      </c>
      <c r="O929" s="175">
        <f>_xll.xlShmInterpDisc($B$4,L929)</f>
        <v>1.0008368697780048</v>
      </c>
      <c r="P929" s="175">
        <v>1.0008368687683138</v>
      </c>
      <c r="Q929" s="175">
        <f>_xll.xlShmInterpDisc($H$4,L929)</f>
        <v>1.0008368697759198</v>
      </c>
      <c r="R929" s="188">
        <f t="shared" si="42"/>
        <v>-1.0071059541871819E-5</v>
      </c>
      <c r="S929" s="170">
        <f t="shared" si="43"/>
        <v>-1.0071059541871819E-5</v>
      </c>
      <c r="T929" s="174">
        <f t="shared" si="44"/>
        <v>-1.007605998637473E-5</v>
      </c>
    </row>
    <row r="930" spans="11:20" x14ac:dyDescent="0.2">
      <c r="K930" s="185" t="s">
        <v>134</v>
      </c>
      <c r="L930" s="163">
        <f>_xll.qlCalendarAdvance("TARGET",L929,K930,"mf")</f>
        <v>44138</v>
      </c>
      <c r="M930" s="175">
        <v>1.0008266401369579</v>
      </c>
      <c r="N930" s="175">
        <f>_xll.xlShmInterpDisc($E$4,L930)</f>
        <v>1.0008266411402515</v>
      </c>
      <c r="O930" s="175">
        <f>_xll.xlShmInterpDisc($B$4,L930)</f>
        <v>1.0008266411402515</v>
      </c>
      <c r="P930" s="175">
        <v>1.0008266401343873</v>
      </c>
      <c r="Q930" s="175">
        <f>_xll.xlShmInterpDisc($H$4,L930)</f>
        <v>1.0008266411381916</v>
      </c>
      <c r="R930" s="188">
        <f t="shared" si="42"/>
        <v>-1.003293670365224E-5</v>
      </c>
      <c r="S930" s="170">
        <f t="shared" si="43"/>
        <v>-1.003293670365224E-5</v>
      </c>
      <c r="T930" s="174">
        <f t="shared" si="44"/>
        <v>-1.0038043729565516E-5</v>
      </c>
    </row>
    <row r="931" spans="11:20" x14ac:dyDescent="0.2">
      <c r="K931" s="185" t="s">
        <v>134</v>
      </c>
      <c r="L931" s="163">
        <f>_xll.qlCalendarAdvance("TARGET",L930,K931,"mf")</f>
        <v>44139</v>
      </c>
      <c r="M931" s="175">
        <v>1.0008163928394782</v>
      </c>
      <c r="N931" s="175">
        <f>_xll.xlShmInterpDisc($E$4,L931)</f>
        <v>1.0008163938388654</v>
      </c>
      <c r="O931" s="175">
        <f>_xll.xlShmInterpDisc($B$4,L931)</f>
        <v>1.0008163938388654</v>
      </c>
      <c r="P931" s="175">
        <v>1.000816392836922</v>
      </c>
      <c r="Q931" s="175">
        <f>_xll.xlShmInterpDisc($H$4,L931)</f>
        <v>1.0008163938368306</v>
      </c>
      <c r="R931" s="188">
        <f t="shared" si="42"/>
        <v>-9.9938723963077791E-6</v>
      </c>
      <c r="S931" s="170">
        <f t="shared" si="43"/>
        <v>-9.9938723963077791E-6</v>
      </c>
      <c r="T931" s="174">
        <f t="shared" si="44"/>
        <v>-9.9990860036314189E-6</v>
      </c>
    </row>
    <row r="932" spans="11:20" x14ac:dyDescent="0.2">
      <c r="K932" s="185" t="s">
        <v>134</v>
      </c>
      <c r="L932" s="163">
        <f>_xll.qlCalendarAdvance("TARGET",L931,K932,"mf")</f>
        <v>44140</v>
      </c>
      <c r="M932" s="175">
        <v>1.0008061268403026</v>
      </c>
      <c r="N932" s="175">
        <f>_xll.xlShmInterpDisc($E$4,L932)</f>
        <v>1.0008061278356897</v>
      </c>
      <c r="O932" s="175">
        <f>_xll.xlShmInterpDisc($B$4,L932)</f>
        <v>1.0008061278356897</v>
      </c>
      <c r="P932" s="175">
        <v>1.000806126837761</v>
      </c>
      <c r="Q932" s="175">
        <f>_xll.xlShmInterpDisc($H$4,L932)</f>
        <v>1.0008061278336802</v>
      </c>
      <c r="R932" s="188">
        <f t="shared" si="42"/>
        <v>-9.9538710607305347E-6</v>
      </c>
      <c r="S932" s="170">
        <f t="shared" si="43"/>
        <v>-9.9538710607305347E-6</v>
      </c>
      <c r="T932" s="174">
        <f t="shared" si="44"/>
        <v>-9.9591912494645385E-6</v>
      </c>
    </row>
    <row r="933" spans="11:20" x14ac:dyDescent="0.2">
      <c r="K933" s="185" t="s">
        <v>134</v>
      </c>
      <c r="L933" s="163">
        <f>_xll.qlCalendarAdvance("TARGET",L932,K933,"mf")</f>
        <v>44141</v>
      </c>
      <c r="M933" s="175">
        <v>1.0007958421011758</v>
      </c>
      <c r="N933" s="175">
        <f>_xll.xlShmInterpDisc($E$4,L933)</f>
        <v>1.0007958430924699</v>
      </c>
      <c r="O933" s="175">
        <f>_xll.xlShmInterpDisc($B$4,L933)</f>
        <v>1.0007958430924699</v>
      </c>
      <c r="P933" s="175">
        <v>1.0007958420986489</v>
      </c>
      <c r="Q933" s="175">
        <f>_xll.xlShmInterpDisc($H$4,L933)</f>
        <v>1.0007958430904855</v>
      </c>
      <c r="R933" s="188">
        <f t="shared" si="42"/>
        <v>-9.9129415787047037E-6</v>
      </c>
      <c r="S933" s="170">
        <f t="shared" si="43"/>
        <v>-9.9129415787047037E-6</v>
      </c>
      <c r="T933" s="174">
        <f t="shared" si="44"/>
        <v>-9.9183661284030222E-6</v>
      </c>
    </row>
    <row r="934" spans="11:20" x14ac:dyDescent="0.2">
      <c r="K934" s="185" t="s">
        <v>134</v>
      </c>
      <c r="L934" s="163">
        <f>_xll.qlCalendarAdvance("TARGET",L933,K934,"mf")</f>
        <v>44144</v>
      </c>
      <c r="M934" s="175">
        <v>1.0007648750600646</v>
      </c>
      <c r="N934" s="175">
        <f>_xll.xlShmInterpDisc($E$4,L934)</f>
        <v>1.0007648760385277</v>
      </c>
      <c r="O934" s="175">
        <f>_xll.xlShmInterpDisc($B$4,L934)</f>
        <v>1.0007648760385277</v>
      </c>
      <c r="P934" s="175">
        <v>1.000764875057583</v>
      </c>
      <c r="Q934" s="175">
        <f>_xll.xlShmInterpDisc($H$4,L934)</f>
        <v>1.0007648760366199</v>
      </c>
      <c r="R934" s="188">
        <f t="shared" si="42"/>
        <v>-9.7846308833027251E-6</v>
      </c>
      <c r="S934" s="170">
        <f t="shared" si="43"/>
        <v>-9.7846308833027251E-6</v>
      </c>
      <c r="T934" s="174">
        <f t="shared" si="44"/>
        <v>-9.7903685158939879E-6</v>
      </c>
    </row>
    <row r="935" spans="11:20" x14ac:dyDescent="0.2">
      <c r="K935" s="185" t="s">
        <v>134</v>
      </c>
      <c r="L935" s="163">
        <f>_xll.qlCalendarAdvance("TARGET",L934,K935,"mf")</f>
        <v>44145</v>
      </c>
      <c r="M935" s="175">
        <v>1.0007545149766195</v>
      </c>
      <c r="N935" s="175">
        <f>_xll.xlShmInterpDisc($E$4,L935)</f>
        <v>1.0007545159506233</v>
      </c>
      <c r="O935" s="175">
        <f>_xll.xlShmInterpDisc($B$4,L935)</f>
        <v>1.0007545159506233</v>
      </c>
      <c r="P935" s="175">
        <v>1.000754514974153</v>
      </c>
      <c r="Q935" s="175">
        <f>_xll.xlShmInterpDisc($H$4,L935)</f>
        <v>1.0007545159487412</v>
      </c>
      <c r="R935" s="188">
        <f t="shared" si="42"/>
        <v>-9.7400376652956311E-6</v>
      </c>
      <c r="S935" s="170">
        <f t="shared" si="43"/>
        <v>-9.7400376652956311E-6</v>
      </c>
      <c r="T935" s="174">
        <f t="shared" si="44"/>
        <v>-9.7458818792972579E-6</v>
      </c>
    </row>
    <row r="936" spans="11:20" x14ac:dyDescent="0.2">
      <c r="K936" s="185" t="s">
        <v>134</v>
      </c>
      <c r="L936" s="163">
        <f>_xll.qlCalendarAdvance("TARGET",L935,K936,"mf")</f>
        <v>44146</v>
      </c>
      <c r="M936" s="175">
        <v>1.0007441359604765</v>
      </c>
      <c r="N936" s="175">
        <f>_xll.xlShmInterpDisc($E$4,L936)</f>
        <v>1.0007441369299306</v>
      </c>
      <c r="O936" s="175">
        <f>_xll.xlShmInterpDisc($B$4,L936)</f>
        <v>1.0007441369299306</v>
      </c>
      <c r="P936" s="175">
        <v>1.0007441359580254</v>
      </c>
      <c r="Q936" s="175">
        <f>_xll.xlShmInterpDisc($H$4,L936)</f>
        <v>1.0007441369280743</v>
      </c>
      <c r="R936" s="188">
        <f t="shared" si="42"/>
        <v>-9.6945407257464922E-6</v>
      </c>
      <c r="S936" s="170">
        <f t="shared" si="43"/>
        <v>-9.6945407257464922E-6</v>
      </c>
      <c r="T936" s="174">
        <f t="shared" si="44"/>
        <v>-9.7004893007124338E-6</v>
      </c>
    </row>
    <row r="937" spans="11:20" x14ac:dyDescent="0.2">
      <c r="K937" s="185" t="s">
        <v>134</v>
      </c>
      <c r="L937" s="163">
        <f>_xll.qlCalendarAdvance("TARGET",L936,K937,"mf")</f>
        <v>44147</v>
      </c>
      <c r="M937" s="175">
        <v>1.0007337379727916</v>
      </c>
      <c r="N937" s="175">
        <f>_xll.xlShmInterpDisc($E$4,L937)</f>
        <v>1.000733738937607</v>
      </c>
      <c r="O937" s="175">
        <f>_xll.xlShmInterpDisc($B$4,L937)</f>
        <v>1.000733738937607</v>
      </c>
      <c r="P937" s="175">
        <v>1.000733737970356</v>
      </c>
      <c r="Q937" s="175">
        <f>_xll.xlShmInterpDisc($H$4,L937)</f>
        <v>1.0007337389357764</v>
      </c>
      <c r="R937" s="188">
        <f t="shared" si="42"/>
        <v>-9.6481533873316039E-6</v>
      </c>
      <c r="S937" s="170">
        <f t="shared" si="43"/>
        <v>-9.6481533873316039E-6</v>
      </c>
      <c r="T937" s="174">
        <f t="shared" si="44"/>
        <v>-9.654204102815811E-6</v>
      </c>
    </row>
    <row r="938" spans="11:20" x14ac:dyDescent="0.2">
      <c r="K938" s="185" t="s">
        <v>134</v>
      </c>
      <c r="L938" s="163">
        <f>_xll.qlCalendarAdvance("TARGET",L937,K938,"mf")</f>
        <v>44148</v>
      </c>
      <c r="M938" s="175">
        <v>1.0007233209746238</v>
      </c>
      <c r="N938" s="175">
        <f>_xll.xlShmInterpDisc($E$4,L938)</f>
        <v>1.0007233219347114</v>
      </c>
      <c r="O938" s="175">
        <f>_xll.xlShmInterpDisc($B$4,L938)</f>
        <v>1.0007233219347114</v>
      </c>
      <c r="P938" s="175">
        <v>1.0007233209722037</v>
      </c>
      <c r="Q938" s="175">
        <f>_xll.xlShmInterpDisc($H$4,L938)</f>
        <v>1.0007233219329068</v>
      </c>
      <c r="R938" s="188">
        <f t="shared" si="42"/>
        <v>-9.6008756500509662E-6</v>
      </c>
      <c r="S938" s="170">
        <f t="shared" si="43"/>
        <v>-9.6008756500509662E-6</v>
      </c>
      <c r="T938" s="174">
        <f t="shared" si="44"/>
        <v>-9.6070307264994881E-6</v>
      </c>
    </row>
    <row r="939" spans="11:20" x14ac:dyDescent="0.2">
      <c r="K939" s="185" t="s">
        <v>134</v>
      </c>
      <c r="L939" s="163">
        <f>_xll.qlCalendarAdvance("TARGET",L938,K939,"mf")</f>
        <v>44151</v>
      </c>
      <c r="M939" s="175">
        <v>1.0006919555263378</v>
      </c>
      <c r="N939" s="175">
        <f>_xll.xlShmInterpDisc($E$4,L939)</f>
        <v>1.0006919564717147</v>
      </c>
      <c r="O939" s="175">
        <f>_xll.xlShmInterpDisc($B$4,L939)</f>
        <v>1.0006919564717147</v>
      </c>
      <c r="P939" s="175">
        <v>1.0006919555239653</v>
      </c>
      <c r="Q939" s="175">
        <f>_xll.xlShmInterpDisc($H$4,L939)</f>
        <v>1.0006919564699883</v>
      </c>
      <c r="R939" s="188">
        <f t="shared" si="42"/>
        <v>-9.4537688788420837E-6</v>
      </c>
      <c r="S939" s="170">
        <f t="shared" si="43"/>
        <v>-9.4537688788420837E-6</v>
      </c>
      <c r="T939" s="174">
        <f t="shared" si="44"/>
        <v>-9.4602303768454021E-6</v>
      </c>
    </row>
    <row r="940" spans="11:20" x14ac:dyDescent="0.2">
      <c r="K940" s="185" t="s">
        <v>134</v>
      </c>
      <c r="L940" s="163">
        <f>_xll.qlCalendarAdvance("TARGET",L939,K940,"mf")</f>
        <v>44152</v>
      </c>
      <c r="M940" s="175">
        <v>1.0006814620948636</v>
      </c>
      <c r="N940" s="175">
        <f>_xll.xlShmInterpDisc($E$4,L940)</f>
        <v>1.0006814630351637</v>
      </c>
      <c r="O940" s="175">
        <f>_xll.xlShmInterpDisc($B$4,L940)</f>
        <v>1.0006814630351637</v>
      </c>
      <c r="P940" s="175">
        <v>1.0006814620925071</v>
      </c>
      <c r="Q940" s="175">
        <f>_xll.xlShmInterpDisc($H$4,L940)</f>
        <v>1.0006814630334635</v>
      </c>
      <c r="R940" s="188">
        <f t="shared" si="42"/>
        <v>-9.4030006003720246E-6</v>
      </c>
      <c r="S940" s="170">
        <f t="shared" si="43"/>
        <v>-9.4030006003720246E-6</v>
      </c>
      <c r="T940" s="174">
        <f t="shared" si="44"/>
        <v>-9.4095642388936085E-6</v>
      </c>
    </row>
    <row r="941" spans="11:20" x14ac:dyDescent="0.2">
      <c r="K941" s="185" t="s">
        <v>134</v>
      </c>
      <c r="L941" s="163">
        <f>_xll.qlCalendarAdvance("TARGET",L940,K941,"mf")</f>
        <v>44153</v>
      </c>
      <c r="M941" s="175">
        <v>1.0006709494567296</v>
      </c>
      <c r="N941" s="175">
        <f>_xll.xlShmInterpDisc($E$4,L941)</f>
        <v>1.0006709503918669</v>
      </c>
      <c r="O941" s="175">
        <f>_xll.xlShmInterpDisc($B$4,L941)</f>
        <v>1.0006709503918669</v>
      </c>
      <c r="P941" s="175">
        <v>1.0006709494543895</v>
      </c>
      <c r="Q941" s="175">
        <f>_xll.xlShmInterpDisc($H$4,L941)</f>
        <v>1.0006709503901932</v>
      </c>
      <c r="R941" s="188">
        <f t="shared" si="42"/>
        <v>-9.3513730092809055E-6</v>
      </c>
      <c r="S941" s="170">
        <f t="shared" si="43"/>
        <v>-9.3513730092809055E-6</v>
      </c>
      <c r="T941" s="174">
        <f t="shared" si="44"/>
        <v>-9.3580365678747057E-6</v>
      </c>
    </row>
    <row r="942" spans="11:20" x14ac:dyDescent="0.2">
      <c r="K942" s="185" t="s">
        <v>134</v>
      </c>
      <c r="L942" s="163">
        <f>_xll.qlCalendarAdvance("TARGET",L941,K942,"mf")</f>
        <v>44154</v>
      </c>
      <c r="M942" s="175">
        <v>1.0006604175724063</v>
      </c>
      <c r="N942" s="175">
        <f>_xll.xlShmInterpDisc($E$4,L942)</f>
        <v>1.0006604185022965</v>
      </c>
      <c r="O942" s="175">
        <f>_xll.xlShmInterpDisc($B$4,L942)</f>
        <v>1.0006604185022965</v>
      </c>
      <c r="P942" s="175">
        <v>1.0006604175700824</v>
      </c>
      <c r="Q942" s="175">
        <f>_xll.xlShmInterpDisc($H$4,L942)</f>
        <v>1.0006604185006489</v>
      </c>
      <c r="R942" s="188">
        <f t="shared" si="42"/>
        <v>-9.2989016486910714E-6</v>
      </c>
      <c r="S942" s="170">
        <f t="shared" si="43"/>
        <v>-9.2989016486910714E-6</v>
      </c>
      <c r="T942" s="174">
        <f t="shared" si="44"/>
        <v>-9.3056651273570878E-6</v>
      </c>
    </row>
    <row r="943" spans="11:20" x14ac:dyDescent="0.2">
      <c r="K943" s="185" t="s">
        <v>134</v>
      </c>
      <c r="L943" s="163">
        <f>_xll.qlCalendarAdvance("TARGET",L942,K943,"mf")</f>
        <v>44155</v>
      </c>
      <c r="M943" s="175">
        <v>1.0006498664022667</v>
      </c>
      <c r="N943" s="175">
        <f>_xll.xlShmInterpDisc($E$4,L943)</f>
        <v>1.0006498673268254</v>
      </c>
      <c r="O943" s="175">
        <f>_xll.xlShmInterpDisc($B$4,L943)</f>
        <v>1.0006498673268254</v>
      </c>
      <c r="P943" s="175">
        <v>1.0006498663999592</v>
      </c>
      <c r="Q943" s="175">
        <f>_xll.xlShmInterpDisc($H$4,L943)</f>
        <v>1.0006498673252042</v>
      </c>
      <c r="R943" s="188">
        <f t="shared" si="42"/>
        <v>-9.2455865186025221E-6</v>
      </c>
      <c r="S943" s="170">
        <f t="shared" si="43"/>
        <v>-9.2455865186025221E-6</v>
      </c>
      <c r="T943" s="174">
        <f t="shared" si="44"/>
        <v>-9.2524499173407548E-6</v>
      </c>
    </row>
    <row r="944" spans="11:20" x14ac:dyDescent="0.2">
      <c r="K944" s="185" t="s">
        <v>134</v>
      </c>
      <c r="L944" s="163">
        <f>_xll.qlCalendarAdvance("TARGET",L943,K944,"mf")</f>
        <v>44158</v>
      </c>
      <c r="M944" s="175">
        <v>1.0006180967792115</v>
      </c>
      <c r="N944" s="175">
        <f>_xll.xlShmInterpDisc($E$4,L944)</f>
        <v>1.0006180976872781</v>
      </c>
      <c r="O944" s="175">
        <f>_xll.xlShmInterpDisc($B$4,L944)</f>
        <v>1.0006180976872781</v>
      </c>
      <c r="P944" s="175">
        <v>1.0006180967769538</v>
      </c>
      <c r="Q944" s="175">
        <f>_xll.xlShmInterpDisc($H$4,L944)</f>
        <v>1.0006180976857364</v>
      </c>
      <c r="R944" s="188">
        <f t="shared" si="42"/>
        <v>-9.0806651087405044E-6</v>
      </c>
      <c r="S944" s="170">
        <f t="shared" si="43"/>
        <v>-9.0806651087405044E-6</v>
      </c>
      <c r="T944" s="174">
        <f t="shared" si="44"/>
        <v>-9.0878260472493366E-6</v>
      </c>
    </row>
    <row r="945" spans="11:20" x14ac:dyDescent="0.2">
      <c r="K945" s="185" t="s">
        <v>134</v>
      </c>
      <c r="L945" s="163">
        <f>_xll.qlCalendarAdvance("TARGET",L944,K945,"mf")</f>
        <v>44159</v>
      </c>
      <c r="M945" s="175">
        <v>1.0006074680675783</v>
      </c>
      <c r="N945" s="175">
        <f>_xll.xlShmInterpDisc($E$4,L945)</f>
        <v>1.0006074689699842</v>
      </c>
      <c r="O945" s="175">
        <f>_xll.xlShmInterpDisc($B$4,L945)</f>
        <v>1.0006074689699842</v>
      </c>
      <c r="P945" s="175">
        <v>1.0006074680653372</v>
      </c>
      <c r="Q945" s="175">
        <f>_xll.xlShmInterpDisc($H$4,L945)</f>
        <v>1.0006074689684692</v>
      </c>
      <c r="R945" s="188">
        <f t="shared" si="42"/>
        <v>-9.0240592776069661E-6</v>
      </c>
      <c r="S945" s="170">
        <f t="shared" si="43"/>
        <v>-9.0240592776069661E-6</v>
      </c>
      <c r="T945" s="174">
        <f t="shared" si="44"/>
        <v>-9.0313201361880147E-6</v>
      </c>
    </row>
    <row r="946" spans="11:20" x14ac:dyDescent="0.2">
      <c r="K946" s="185" t="s">
        <v>134</v>
      </c>
      <c r="L946" s="163">
        <f>_xll.qlCalendarAdvance("TARGET",L945,K946,"mf")</f>
        <v>44160</v>
      </c>
      <c r="M946" s="175">
        <v>1.0005968198705251</v>
      </c>
      <c r="N946" s="175">
        <f>_xll.xlShmInterpDisc($E$4,L946)</f>
        <v>1.00059682076719</v>
      </c>
      <c r="O946" s="175">
        <f>_xll.xlShmInterpDisc($B$4,L946)</f>
        <v>1.00059682076719</v>
      </c>
      <c r="P946" s="175">
        <v>1.0005968198683008</v>
      </c>
      <c r="Q946" s="175">
        <f>_xll.xlShmInterpDisc($H$4,L946)</f>
        <v>1.0005968207657017</v>
      </c>
      <c r="R946" s="188">
        <f t="shared" si="42"/>
        <v>-8.9666496450035993E-6</v>
      </c>
      <c r="S946" s="170">
        <f t="shared" si="43"/>
        <v>-8.9666496450035993E-6</v>
      </c>
      <c r="T946" s="174">
        <f t="shared" si="44"/>
        <v>-8.9740082032108148E-6</v>
      </c>
    </row>
    <row r="947" spans="11:20" x14ac:dyDescent="0.2">
      <c r="K947" s="185" t="s">
        <v>134</v>
      </c>
      <c r="L947" s="163">
        <f>_xll.qlCalendarAdvance("TARGET",L946,K947,"mf")</f>
        <v>44161</v>
      </c>
      <c r="M947" s="175">
        <v>1.0005861521478376</v>
      </c>
      <c r="N947" s="175">
        <f>_xll.xlShmInterpDisc($E$4,L947)</f>
        <v>1.0005861530386821</v>
      </c>
      <c r="O947" s="175">
        <f>_xll.xlShmInterpDisc($B$4,L947)</f>
        <v>1.0005861530386821</v>
      </c>
      <c r="P947" s="175">
        <v>1.0005861521456305</v>
      </c>
      <c r="Q947" s="175">
        <f>_xll.xlShmInterpDisc($H$4,L947)</f>
        <v>1.0005861530372204</v>
      </c>
      <c r="R947" s="188">
        <f t="shared" si="42"/>
        <v>-8.9084450927146008E-6</v>
      </c>
      <c r="S947" s="170">
        <f t="shared" si="43"/>
        <v>-8.9084450927146008E-6</v>
      </c>
      <c r="T947" s="174">
        <f t="shared" si="44"/>
        <v>-8.9158991301019341E-6</v>
      </c>
    </row>
    <row r="948" spans="11:20" x14ac:dyDescent="0.2">
      <c r="K948" s="185" t="s">
        <v>134</v>
      </c>
      <c r="L948" s="163">
        <f>_xll.qlCalendarAdvance("TARGET",L947,K948,"mf")</f>
        <v>44162</v>
      </c>
      <c r="M948" s="175">
        <v>1.0005754648592038</v>
      </c>
      <c r="N948" s="175">
        <f>_xll.xlShmInterpDisc($E$4,L948)</f>
        <v>1.000575465744149</v>
      </c>
      <c r="O948" s="175">
        <f>_xll.xlShmInterpDisc($B$4,L948)</f>
        <v>1.000575465744149</v>
      </c>
      <c r="P948" s="175">
        <v>1.0005754648570138</v>
      </c>
      <c r="Q948" s="175">
        <f>_xll.xlShmInterpDisc($H$4,L948)</f>
        <v>1.0005754657427142</v>
      </c>
      <c r="R948" s="188">
        <f t="shared" si="42"/>
        <v>-8.8494522820781185E-6</v>
      </c>
      <c r="S948" s="170">
        <f t="shared" si="43"/>
        <v>-8.8494522820781185E-6</v>
      </c>
      <c r="T948" s="174">
        <f t="shared" si="44"/>
        <v>-8.8570040190916188E-6</v>
      </c>
    </row>
    <row r="949" spans="11:20" x14ac:dyDescent="0.2">
      <c r="K949" s="185" t="s">
        <v>134</v>
      </c>
      <c r="L949" s="163">
        <f>_xll.qlCalendarAdvance("TARGET",L948,K949,"mf")</f>
        <v>44165</v>
      </c>
      <c r="M949" s="175">
        <v>1.0005432851930358</v>
      </c>
      <c r="N949" s="175">
        <f>_xll.xlShmInterpDisc($E$4,L949)</f>
        <v>1.0005432860598198</v>
      </c>
      <c r="O949" s="175">
        <f>_xll.xlShmInterpDisc($B$4,L949)</f>
        <v>1.0005432860598198</v>
      </c>
      <c r="P949" s="175">
        <v>1.0005432851908977</v>
      </c>
      <c r="Q949" s="175">
        <f>_xll.xlShmInterpDisc($H$4,L949)</f>
        <v>1.0005432860584651</v>
      </c>
      <c r="R949" s="188">
        <f t="shared" si="42"/>
        <v>-8.6678397792638862E-6</v>
      </c>
      <c r="S949" s="170">
        <f t="shared" si="43"/>
        <v>-8.6678397792638862E-6</v>
      </c>
      <c r="T949" s="174">
        <f t="shared" si="44"/>
        <v>-8.6756735129256413E-6</v>
      </c>
    </row>
    <row r="950" spans="11:20" x14ac:dyDescent="0.2">
      <c r="K950" s="185" t="s">
        <v>134</v>
      </c>
      <c r="L950" s="163">
        <f>_xll.qlCalendarAdvance("TARGET",L949,K950,"mf")</f>
        <v>44166</v>
      </c>
      <c r="M950" s="175">
        <v>1.0005325192355394</v>
      </c>
      <c r="N950" s="175">
        <f>_xll.xlShmInterpDisc($E$4,L950)</f>
        <v>1.0005325200961179</v>
      </c>
      <c r="O950" s="175">
        <f>_xll.xlShmInterpDisc($B$4,L950)</f>
        <v>1.0005325200961179</v>
      </c>
      <c r="P950" s="175">
        <v>1.0005325192334187</v>
      </c>
      <c r="Q950" s="175">
        <f>_xll.xlShmInterpDisc($H$4,L950)</f>
        <v>1.0005325200947901</v>
      </c>
      <c r="R950" s="188">
        <f t="shared" si="42"/>
        <v>-8.6057849735254877E-6</v>
      </c>
      <c r="S950" s="170">
        <f t="shared" si="43"/>
        <v>-8.6057849735254877E-6</v>
      </c>
      <c r="T950" s="174">
        <f t="shared" si="44"/>
        <v>-8.6137141863673605E-6</v>
      </c>
    </row>
    <row r="951" spans="11:20" x14ac:dyDescent="0.2">
      <c r="K951" s="185" t="s">
        <v>134</v>
      </c>
      <c r="L951" s="163">
        <f>_xll.qlCalendarAdvance("TARGET",L950,K951,"mf")</f>
        <v>44167</v>
      </c>
      <c r="M951" s="175">
        <v>1.0005217335090693</v>
      </c>
      <c r="N951" s="175">
        <f>_xll.xlShmInterpDisc($E$4,L951)</f>
        <v>1.0005217343633677</v>
      </c>
      <c r="O951" s="175">
        <f>_xll.xlShmInterpDisc($B$4,L951)</f>
        <v>1.0005217343633677</v>
      </c>
      <c r="P951" s="175">
        <v>1.000521733506966</v>
      </c>
      <c r="Q951" s="175">
        <f>_xll.xlShmInterpDisc($H$4,L951)</f>
        <v>1.0005217343620667</v>
      </c>
      <c r="R951" s="188">
        <f t="shared" si="42"/>
        <v>-8.5429840979145411E-6</v>
      </c>
      <c r="S951" s="170">
        <f t="shared" si="43"/>
        <v>-8.5429840979145411E-6</v>
      </c>
      <c r="T951" s="174">
        <f t="shared" si="44"/>
        <v>-8.5510065694904824E-6</v>
      </c>
    </row>
    <row r="952" spans="11:20" x14ac:dyDescent="0.2">
      <c r="K952" s="185" t="s">
        <v>134</v>
      </c>
      <c r="L952" s="163">
        <f>_xll.qlCalendarAdvance("TARGET",L951,K952,"mf")</f>
        <v>44168</v>
      </c>
      <c r="M952" s="175">
        <v>1.0005109279727267</v>
      </c>
      <c r="N952" s="175">
        <f>_xll.xlShmInterpDisc($E$4,L952)</f>
        <v>1.0005109288206717</v>
      </c>
      <c r="O952" s="175">
        <f>_xll.xlShmInterpDisc($B$4,L952)</f>
        <v>1.0005109288206717</v>
      </c>
      <c r="P952" s="175">
        <v>1.0005109279706412</v>
      </c>
      <c r="Q952" s="175">
        <f>_xll.xlShmInterpDisc($H$4,L952)</f>
        <v>1.0005109288193976</v>
      </c>
      <c r="R952" s="188">
        <f t="shared" si="42"/>
        <v>-8.4794504751073418E-6</v>
      </c>
      <c r="S952" s="170">
        <f t="shared" si="43"/>
        <v>-8.4794504751073418E-6</v>
      </c>
      <c r="T952" s="174">
        <f t="shared" si="44"/>
        <v>-8.4875639849713025E-6</v>
      </c>
    </row>
    <row r="953" spans="11:20" x14ac:dyDescent="0.2">
      <c r="K953" s="185" t="s">
        <v>134</v>
      </c>
      <c r="L953" s="163">
        <f>_xll.qlCalendarAdvance("TARGET",L952,K953,"mf")</f>
        <v>44169</v>
      </c>
      <c r="M953" s="175">
        <v>1.0005001025855154</v>
      </c>
      <c r="N953" s="175">
        <f>_xll.xlShmInterpDisc($E$4,L953)</f>
        <v>1.000500103427034</v>
      </c>
      <c r="O953" s="175">
        <f>_xll.xlShmInterpDisc($B$4,L953)</f>
        <v>1.000500103427034</v>
      </c>
      <c r="P953" s="175">
        <v>1.0005001025834475</v>
      </c>
      <c r="Q953" s="175">
        <f>_xll.xlShmInterpDisc($H$4,L953)</f>
        <v>1.0005001034257868</v>
      </c>
      <c r="R953" s="188">
        <f t="shared" si="42"/>
        <v>-8.4151863255499393E-6</v>
      </c>
      <c r="S953" s="170">
        <f t="shared" si="43"/>
        <v>-8.4151863255499393E-6</v>
      </c>
      <c r="T953" s="174">
        <f t="shared" si="44"/>
        <v>-8.4233930941479684E-6</v>
      </c>
    </row>
    <row r="954" spans="11:20" x14ac:dyDescent="0.2">
      <c r="K954" s="185" t="s">
        <v>134</v>
      </c>
      <c r="L954" s="163">
        <f>_xll.qlCalendarAdvance("TARGET",L953,K954,"mf")</f>
        <v>44172</v>
      </c>
      <c r="M954" s="175">
        <v>1.0004675069072368</v>
      </c>
      <c r="N954" s="175">
        <f>_xll.xlShmInterpDisc($E$4,L954)</f>
        <v>1.0004675077290512</v>
      </c>
      <c r="O954" s="175">
        <f>_xll.xlShmInterpDisc($B$4,L954)</f>
        <v>1.0004675077290512</v>
      </c>
      <c r="P954" s="175">
        <v>1.0004675069052227</v>
      </c>
      <c r="Q954" s="175">
        <f>_xll.xlShmInterpDisc($H$4,L954)</f>
        <v>1.0004675077278846</v>
      </c>
      <c r="R954" s="188">
        <f t="shared" si="42"/>
        <v>-8.2181439431394665E-6</v>
      </c>
      <c r="S954" s="170">
        <f t="shared" si="43"/>
        <v>-8.2181439431394665E-6</v>
      </c>
      <c r="T954" s="174">
        <f t="shared" si="44"/>
        <v>-8.2266193857094549E-6</v>
      </c>
    </row>
    <row r="955" spans="11:20" x14ac:dyDescent="0.2">
      <c r="K955" s="185" t="s">
        <v>134</v>
      </c>
      <c r="L955" s="163">
        <f>_xll.qlCalendarAdvance("TARGET",L954,K955,"mf")</f>
        <v>44173</v>
      </c>
      <c r="M955" s="175">
        <v>1.000456601704631</v>
      </c>
      <c r="N955" s="175">
        <f>_xll.xlShmInterpDisc($E$4,L955)</f>
        <v>1.0004566025197381</v>
      </c>
      <c r="O955" s="175">
        <f>_xll.xlShmInterpDisc($B$4,L955)</f>
        <v>1.0004566025197381</v>
      </c>
      <c r="P955" s="175">
        <v>1.0004566017026348</v>
      </c>
      <c r="Q955" s="175">
        <f>_xll.xlShmInterpDisc($H$4,L955)</f>
        <v>1.0004566025185986</v>
      </c>
      <c r="R955" s="188">
        <f t="shared" si="42"/>
        <v>-8.1510709293297623E-6</v>
      </c>
      <c r="S955" s="170">
        <f t="shared" si="43"/>
        <v>-8.1510709293297623E-6</v>
      </c>
      <c r="T955" s="174">
        <f t="shared" si="44"/>
        <v>-8.15963741018777E-6</v>
      </c>
    </row>
    <row r="956" spans="11:20" x14ac:dyDescent="0.2">
      <c r="K956" s="185" t="s">
        <v>134</v>
      </c>
      <c r="L956" s="163">
        <f>_xll.qlCalendarAdvance("TARGET",L955,K956,"mf")</f>
        <v>44174</v>
      </c>
      <c r="M956" s="175">
        <v>1.0004456764447087</v>
      </c>
      <c r="N956" s="175">
        <f>_xll.xlShmInterpDisc($E$4,L956)</f>
        <v>1.0004456772530408</v>
      </c>
      <c r="O956" s="175">
        <f>_xll.xlShmInterpDisc($B$4,L956)</f>
        <v>1.0004456772530408</v>
      </c>
      <c r="P956" s="175">
        <v>1.0004456764427305</v>
      </c>
      <c r="Q956" s="175">
        <f>_xll.xlShmInterpDisc($H$4,L956)</f>
        <v>1.0004456772519279</v>
      </c>
      <c r="R956" s="188">
        <f t="shared" si="42"/>
        <v>-8.0833206794750367E-6</v>
      </c>
      <c r="S956" s="170">
        <f t="shared" si="43"/>
        <v>-8.0833206794750367E-6</v>
      </c>
      <c r="T956" s="174">
        <f t="shared" si="44"/>
        <v>-8.0919737577289652E-6</v>
      </c>
    </row>
    <row r="957" spans="11:20" x14ac:dyDescent="0.2">
      <c r="K957" s="185" t="s">
        <v>134</v>
      </c>
      <c r="L957" s="163">
        <f>_xll.qlCalendarAdvance("TARGET",L956,K957,"mf")</f>
        <v>44175</v>
      </c>
      <c r="M957" s="175">
        <v>1.000434731085887</v>
      </c>
      <c r="N957" s="175">
        <f>_xll.xlShmInterpDisc($E$4,L957)</f>
        <v>1.0004347318873772</v>
      </c>
      <c r="O957" s="175">
        <f>_xll.xlShmInterpDisc($B$4,L957)</f>
        <v>1.0004347318873772</v>
      </c>
      <c r="P957" s="175">
        <v>1.000434731083927</v>
      </c>
      <c r="Q957" s="175">
        <f>_xll.xlShmInterpDisc($H$4,L957)</f>
        <v>1.0004347318862914</v>
      </c>
      <c r="R957" s="188">
        <f t="shared" si="42"/>
        <v>-8.0149020753594868E-6</v>
      </c>
      <c r="S957" s="170">
        <f t="shared" si="43"/>
        <v>-8.0149020753594868E-6</v>
      </c>
      <c r="T957" s="174">
        <f t="shared" si="44"/>
        <v>-8.0236439714553853E-6</v>
      </c>
    </row>
    <row r="958" spans="11:20" x14ac:dyDescent="0.2">
      <c r="K958" s="185" t="s">
        <v>134</v>
      </c>
      <c r="L958" s="163">
        <f>_xll.qlCalendarAdvance("TARGET",L957,K958,"mf")</f>
        <v>44176</v>
      </c>
      <c r="M958" s="175">
        <v>1.000423765586486</v>
      </c>
      <c r="N958" s="175">
        <f>_xll.xlShmInterpDisc($E$4,L958)</f>
        <v>1.0004237663810687</v>
      </c>
      <c r="O958" s="175">
        <f>_xll.xlShmInterpDisc($B$4,L958)</f>
        <v>1.0004237663810687</v>
      </c>
      <c r="P958" s="175">
        <v>1.0004237655845445</v>
      </c>
      <c r="Q958" s="175">
        <f>_xll.xlShmInterpDisc($H$4,L958)</f>
        <v>1.0004237663800097</v>
      </c>
      <c r="R958" s="188">
        <f t="shared" si="42"/>
        <v>-7.9458262192133589E-6</v>
      </c>
      <c r="S958" s="170">
        <f t="shared" si="43"/>
        <v>-7.9458262192133589E-6</v>
      </c>
      <c r="T958" s="174">
        <f t="shared" si="44"/>
        <v>-7.9546524922591288E-6</v>
      </c>
    </row>
    <row r="959" spans="11:20" x14ac:dyDescent="0.2">
      <c r="K959" s="185" t="s">
        <v>134</v>
      </c>
      <c r="L959" s="163">
        <f>_xll.qlCalendarAdvance("TARGET",L958,K959,"mf")</f>
        <v>44179</v>
      </c>
      <c r="M959" s="175">
        <v>1.0003907478265417</v>
      </c>
      <c r="N959" s="175">
        <f>_xll.xlShmInterpDisc($E$4,L959)</f>
        <v>1.0003907486000172</v>
      </c>
      <c r="O959" s="175">
        <f>_xll.xlShmInterpDisc($B$4,L959)</f>
        <v>1.0003907486000172</v>
      </c>
      <c r="P959" s="175">
        <v>1.0003907478246552</v>
      </c>
      <c r="Q959" s="175">
        <f>_xll.xlShmInterpDisc($H$4,L959)</f>
        <v>1.0003907485990389</v>
      </c>
      <c r="R959" s="188">
        <f t="shared" si="42"/>
        <v>-7.7347550586637226E-6</v>
      </c>
      <c r="S959" s="170">
        <f t="shared" si="43"/>
        <v>-7.7347550586637226E-6</v>
      </c>
      <c r="T959" s="174">
        <f t="shared" si="44"/>
        <v>-7.7438366830051564E-6</v>
      </c>
    </row>
    <row r="960" spans="11:20" x14ac:dyDescent="0.2">
      <c r="K960" s="185" t="s">
        <v>134</v>
      </c>
      <c r="L960" s="163">
        <f>_xll.qlCalendarAdvance("TARGET",L959,K960,"mf")</f>
        <v>44180</v>
      </c>
      <c r="M960" s="175">
        <v>1.0003797013460702</v>
      </c>
      <c r="N960" s="175">
        <f>_xll.xlShmInterpDisc($E$4,L960)</f>
        <v>1.000379702112385</v>
      </c>
      <c r="O960" s="175">
        <f>_xll.xlShmInterpDisc($B$4,L960)</f>
        <v>1.000379702112385</v>
      </c>
      <c r="P960" s="175">
        <v>1.0003797013442022</v>
      </c>
      <c r="Q960" s="175">
        <f>_xll.xlShmInterpDisc($H$4,L960)</f>
        <v>1.0003797021114333</v>
      </c>
      <c r="R960" s="188">
        <f t="shared" si="42"/>
        <v>-7.6631478940214492E-6</v>
      </c>
      <c r="S960" s="170">
        <f t="shared" si="43"/>
        <v>-7.6631478940214492E-6</v>
      </c>
      <c r="T960" s="174">
        <f t="shared" si="44"/>
        <v>-7.6723116748667053E-6</v>
      </c>
    </row>
    <row r="961" spans="11:20" x14ac:dyDescent="0.2">
      <c r="K961" s="185" t="s">
        <v>134</v>
      </c>
      <c r="L961" s="163">
        <f>_xll.qlCalendarAdvance("TARGET",L960,K961,"mf")</f>
        <v>44181</v>
      </c>
      <c r="M961" s="175">
        <v>1.0003686345151546</v>
      </c>
      <c r="N961" s="175">
        <f>_xll.xlShmInterpDisc($E$4,L961)</f>
        <v>1.0003686352742485</v>
      </c>
      <c r="O961" s="175">
        <f>_xll.xlShmInterpDisc($B$4,L961)</f>
        <v>1.0003686352742485</v>
      </c>
      <c r="P961" s="175">
        <v>1.0003686345133052</v>
      </c>
      <c r="Q961" s="175">
        <f>_xll.xlShmInterpDisc($H$4,L961)</f>
        <v>1.0003686352733236</v>
      </c>
      <c r="R961" s="188">
        <f t="shared" si="42"/>
        <v>-7.5909389884998291E-6</v>
      </c>
      <c r="S961" s="170">
        <f t="shared" si="43"/>
        <v>-7.5909389884998291E-6</v>
      </c>
      <c r="T961" s="174">
        <f t="shared" si="44"/>
        <v>-7.6001849258489074E-6</v>
      </c>
    </row>
    <row r="962" spans="11:20" x14ac:dyDescent="0.2">
      <c r="K962" s="185" t="s">
        <v>134</v>
      </c>
      <c r="L962" s="163">
        <f>_xll.qlCalendarAdvance("TARGET",L961,K962,"mf")</f>
        <v>44182</v>
      </c>
      <c r="M962" s="175">
        <v>1.0003575472915291</v>
      </c>
      <c r="N962" s="175">
        <f>_xll.xlShmInterpDisc($E$4,L962)</f>
        <v>1.0003575480433426</v>
      </c>
      <c r="O962" s="175">
        <f>_xll.xlShmInterpDisc($B$4,L962)</f>
        <v>1.0003575480433426</v>
      </c>
      <c r="P962" s="175">
        <v>1.0003575472896986</v>
      </c>
      <c r="Q962" s="175">
        <f>_xll.xlShmInterpDisc($H$4,L962)</f>
        <v>1.0003575480424447</v>
      </c>
      <c r="R962" s="188">
        <f t="shared" si="42"/>
        <v>-7.5181350034370098E-6</v>
      </c>
      <c r="S962" s="170">
        <f t="shared" si="43"/>
        <v>-7.5181350034370098E-6</v>
      </c>
      <c r="T962" s="174">
        <f t="shared" si="44"/>
        <v>-7.5274608768438611E-6</v>
      </c>
    </row>
    <row r="963" spans="11:20" x14ac:dyDescent="0.2">
      <c r="K963" s="185" t="s">
        <v>134</v>
      </c>
      <c r="L963" s="163">
        <f>_xll.qlCalendarAdvance("TARGET",L962,K963,"mf")</f>
        <v>44183</v>
      </c>
      <c r="M963" s="175">
        <v>1.0003464396328314</v>
      </c>
      <c r="N963" s="175">
        <f>_xll.xlShmInterpDisc($E$4,L963)</f>
        <v>1.0003464403773059</v>
      </c>
      <c r="O963" s="175">
        <f>_xll.xlShmInterpDisc($B$4,L963)</f>
        <v>1.0003464403773059</v>
      </c>
      <c r="P963" s="175">
        <v>1.0003464396310193</v>
      </c>
      <c r="Q963" s="175">
        <f>_xll.xlShmInterpDisc($H$4,L963)</f>
        <v>1.0003464403764346</v>
      </c>
      <c r="R963" s="188">
        <f t="shared" si="42"/>
        <v>-7.4447448206171885E-6</v>
      </c>
      <c r="S963" s="170">
        <f t="shared" si="43"/>
        <v>-7.4447448206171885E-6</v>
      </c>
      <c r="T963" s="174">
        <f t="shared" si="44"/>
        <v>-7.454152850527862E-6</v>
      </c>
    </row>
    <row r="964" spans="11:20" x14ac:dyDescent="0.2">
      <c r="K964" s="185" t="s">
        <v>134</v>
      </c>
      <c r="L964" s="163">
        <f>_xll.qlCalendarAdvance("TARGET",L963,K964,"mf")</f>
        <v>44186</v>
      </c>
      <c r="M964" s="175">
        <v>1.0003129936212074</v>
      </c>
      <c r="N964" s="175">
        <f>_xll.xlShmInterpDisc($E$4,L964)</f>
        <v>1.0003129943433264</v>
      </c>
      <c r="O964" s="175">
        <f>_xll.xlShmInterpDisc($B$4,L964)</f>
        <v>1.0003129943433264</v>
      </c>
      <c r="P964" s="175">
        <v>1.0003129936194517</v>
      </c>
      <c r="Q964" s="175">
        <f>_xll.xlShmInterpDisc($H$4,L964)</f>
        <v>1.0003129943425351</v>
      </c>
      <c r="R964" s="188">
        <f t="shared" si="42"/>
        <v>-7.2211903123786669E-6</v>
      </c>
      <c r="S964" s="170">
        <f t="shared" si="43"/>
        <v>-7.2211903123786669E-6</v>
      </c>
      <c r="T964" s="174">
        <f t="shared" si="44"/>
        <v>-7.230833709570561E-6</v>
      </c>
    </row>
    <row r="965" spans="11:20" x14ac:dyDescent="0.2">
      <c r="K965" s="185" t="s">
        <v>134</v>
      </c>
      <c r="L965" s="163">
        <f>_xll.qlCalendarAdvance("TARGET",L964,K965,"mf")</f>
        <v>44187</v>
      </c>
      <c r="M965" s="175">
        <v>1.0003018037966369</v>
      </c>
      <c r="N965" s="175">
        <f>_xll.xlShmInterpDisc($E$4,L965)</f>
        <v>1.0003018045111951</v>
      </c>
      <c r="O965" s="175">
        <f>_xll.xlShmInterpDisc($B$4,L965)</f>
        <v>1.0003018045111951</v>
      </c>
      <c r="P965" s="175">
        <v>1.0003018037949003</v>
      </c>
      <c r="Q965" s="175">
        <f>_xll.xlShmInterpDisc($H$4,L965)</f>
        <v>1.0003018045104302</v>
      </c>
      <c r="R965" s="188">
        <f t="shared" si="42"/>
        <v>-7.1455819039556445E-6</v>
      </c>
      <c r="S965" s="170">
        <f t="shared" si="43"/>
        <v>-7.1455819039556445E-6</v>
      </c>
      <c r="T965" s="174">
        <f t="shared" si="44"/>
        <v>-7.1552985758671639E-6</v>
      </c>
    </row>
    <row r="966" spans="11:20" x14ac:dyDescent="0.2">
      <c r="K966" s="185" t="s">
        <v>134</v>
      </c>
      <c r="L966" s="163">
        <f>_xll.qlCalendarAdvance("TARGET",L965,K966,"mf")</f>
        <v>44188</v>
      </c>
      <c r="M966" s="175">
        <v>1.0002905933237158</v>
      </c>
      <c r="N966" s="175">
        <f>_xll.xlShmInterpDisc($E$4,L966)</f>
        <v>1.0002905940306603</v>
      </c>
      <c r="O966" s="175">
        <f>_xll.xlShmInterpDisc($B$4,L966)</f>
        <v>1.0002905940306603</v>
      </c>
      <c r="P966" s="175">
        <v>1.0002905933219981</v>
      </c>
      <c r="Q966" s="175">
        <f>_xll.xlShmInterpDisc($H$4,L966)</f>
        <v>1.000290594029922</v>
      </c>
      <c r="R966" s="188">
        <f t="shared" ref="R966:R1029" si="45">(M966-N966)*10000</f>
        <v>-7.0694450293729005E-6</v>
      </c>
      <c r="S966" s="170">
        <f t="shared" ref="S966:S1029" si="46">(M966-O966)*10000</f>
        <v>-7.0694450293729005E-6</v>
      </c>
      <c r="T966" s="174">
        <f t="shared" ref="T966:T1029" si="47">(P966-Q966)*10000</f>
        <v>-7.0792394168961437E-6</v>
      </c>
    </row>
    <row r="967" spans="11:20" x14ac:dyDescent="0.2">
      <c r="K967" s="185" t="s">
        <v>134</v>
      </c>
      <c r="L967" s="163">
        <f>_xll.qlCalendarAdvance("TARGET",L966,K967,"mf")</f>
        <v>44189</v>
      </c>
      <c r="M967" s="175">
        <v>1.0002793621594956</v>
      </c>
      <c r="N967" s="175">
        <f>_xll.xlShmInterpDisc($E$4,L967)</f>
        <v>1.0002793628587754</v>
      </c>
      <c r="O967" s="175">
        <f>_xll.xlShmInterpDisc($B$4,L967)</f>
        <v>1.0002793628587754</v>
      </c>
      <c r="P967" s="175">
        <v>1.000279362157797</v>
      </c>
      <c r="Q967" s="175">
        <f>_xll.xlShmInterpDisc($H$4,L967)</f>
        <v>1.0002793628580633</v>
      </c>
      <c r="R967" s="188">
        <f t="shared" si="45"/>
        <v>-6.992797452198829E-6</v>
      </c>
      <c r="S967" s="170">
        <f t="shared" si="46"/>
        <v>-6.992797452198829E-6</v>
      </c>
      <c r="T967" s="174">
        <f t="shared" si="47"/>
        <v>-7.0026628939956481E-6</v>
      </c>
    </row>
    <row r="968" spans="11:20" x14ac:dyDescent="0.2">
      <c r="K968" s="185" t="s">
        <v>134</v>
      </c>
      <c r="L968" s="163">
        <f>_xll.qlCalendarAdvance("TARGET",L967,K968,"mf")</f>
        <v>44193</v>
      </c>
      <c r="M968" s="175">
        <v>1.0002342297272562</v>
      </c>
      <c r="N968" s="175">
        <f>_xll.xlShmInterpDisc($E$4,L968)</f>
        <v>1.0002342303953859</v>
      </c>
      <c r="O968" s="175">
        <f>_xll.xlShmInterpDisc($B$4,L968)</f>
        <v>1.0002342303953859</v>
      </c>
      <c r="P968" s="175">
        <v>1.0002342297256339</v>
      </c>
      <c r="Q968" s="175">
        <f>_xll.xlShmInterpDisc($H$4,L968)</f>
        <v>1.0002342303947793</v>
      </c>
      <c r="R968" s="188">
        <f t="shared" si="45"/>
        <v>-6.6812977372876503E-6</v>
      </c>
      <c r="S968" s="170">
        <f t="shared" si="46"/>
        <v>-6.6812977372876503E-6</v>
      </c>
      <c r="T968" s="174">
        <f t="shared" si="47"/>
        <v>-6.6914540575169212E-6</v>
      </c>
    </row>
    <row r="969" spans="11:20" x14ac:dyDescent="0.2">
      <c r="K969" s="185" t="s">
        <v>134</v>
      </c>
      <c r="L969" s="163">
        <f>_xll.qlCalendarAdvance("TARGET",L968,K969,"mf")</f>
        <v>44194</v>
      </c>
      <c r="M969" s="175">
        <v>1.0002228944589118</v>
      </c>
      <c r="N969" s="175">
        <f>_xll.xlShmInterpDisc($E$4,L969)</f>
        <v>1.0002228951191379</v>
      </c>
      <c r="O969" s="175">
        <f>_xll.xlShmInterpDisc($B$4,L969)</f>
        <v>1.0002228951191379</v>
      </c>
      <c r="P969" s="175">
        <v>1.0002228944573091</v>
      </c>
      <c r="Q969" s="175">
        <f>_xll.xlShmInterpDisc($H$4,L969)</f>
        <v>1.0002228951185572</v>
      </c>
      <c r="R969" s="188">
        <f t="shared" si="45"/>
        <v>-6.6022609601645854E-6</v>
      </c>
      <c r="S969" s="170">
        <f t="shared" si="46"/>
        <v>-6.6022609601645854E-6</v>
      </c>
      <c r="T969" s="174">
        <f t="shared" si="47"/>
        <v>-6.6124816733292846E-6</v>
      </c>
    </row>
    <row r="970" spans="11:20" x14ac:dyDescent="0.2">
      <c r="K970" s="185" t="s">
        <v>134</v>
      </c>
      <c r="L970" s="163">
        <f>_xll.qlCalendarAdvance("TARGET",L969,K970,"mf")</f>
        <v>44195</v>
      </c>
      <c r="M970" s="175">
        <v>1.0002115382395349</v>
      </c>
      <c r="N970" s="175">
        <f>_xll.xlShmInterpDisc($E$4,L970)</f>
        <v>1.0002115388918134</v>
      </c>
      <c r="O970" s="175">
        <f>_xll.xlShmInterpDisc($B$4,L970)</f>
        <v>1.0002115388918134</v>
      </c>
      <c r="P970" s="175">
        <v>1.0002115382379513</v>
      </c>
      <c r="Q970" s="175">
        <f>_xll.xlShmInterpDisc($H$4,L970)</f>
        <v>1.0002115388912587</v>
      </c>
      <c r="R970" s="188">
        <f t="shared" si="45"/>
        <v>-6.522784534723769E-6</v>
      </c>
      <c r="S970" s="170">
        <f t="shared" si="46"/>
        <v>-6.522784534723769E-6</v>
      </c>
      <c r="T970" s="174">
        <f t="shared" si="47"/>
        <v>-6.5330740817159949E-6</v>
      </c>
    </row>
    <row r="971" spans="11:20" x14ac:dyDescent="0.2">
      <c r="K971" s="185" t="s">
        <v>134</v>
      </c>
      <c r="L971" s="163">
        <f>_xll.qlCalendarAdvance("TARGET",L970,K971,"mf")</f>
        <v>44196</v>
      </c>
      <c r="M971" s="175">
        <v>1.0002001610254958</v>
      </c>
      <c r="N971" s="175">
        <f>_xll.xlShmInterpDisc($E$4,L971)</f>
        <v>1.000200161669784</v>
      </c>
      <c r="O971" s="175">
        <f>_xll.xlShmInterpDisc($B$4,L971)</f>
        <v>1.000200161669784</v>
      </c>
      <c r="P971" s="175">
        <v>1.0002001610239317</v>
      </c>
      <c r="Q971" s="175">
        <f>_xll.xlShmInterpDisc($H$4,L971)</f>
        <v>1.0002001616692553</v>
      </c>
      <c r="R971" s="188">
        <f t="shared" si="45"/>
        <v>-6.4428817836414964E-6</v>
      </c>
      <c r="S971" s="170">
        <f t="shared" si="46"/>
        <v>-6.4428817836414964E-6</v>
      </c>
      <c r="T971" s="174">
        <f t="shared" si="47"/>
        <v>-6.4532357235691507E-6</v>
      </c>
    </row>
    <row r="972" spans="11:20" x14ac:dyDescent="0.2">
      <c r="K972" s="185" t="s">
        <v>134</v>
      </c>
      <c r="L972" s="163">
        <f>_xll.qlCalendarAdvance("TARGET",L971,K972,"mf")</f>
        <v>44200</v>
      </c>
      <c r="M972" s="175">
        <v>1.0001544413467178</v>
      </c>
      <c r="N972" s="175">
        <f>_xll.xlShmInterpDisc($E$4,L972)</f>
        <v>1.0001544419586432</v>
      </c>
      <c r="O972" s="175">
        <f>_xll.xlShmInterpDisc($B$4,L972)</f>
        <v>1.0001544419586432</v>
      </c>
      <c r="P972" s="175">
        <v>1.0001544413452312</v>
      </c>
      <c r="Q972" s="175">
        <f>_xll.xlShmInterpDisc($H$4,L972)</f>
        <v>1.0001544419582176</v>
      </c>
      <c r="R972" s="188">
        <f t="shared" si="45"/>
        <v>-6.1192539924093126E-6</v>
      </c>
      <c r="S972" s="170">
        <f t="shared" si="46"/>
        <v>-6.1192539924093126E-6</v>
      </c>
      <c r="T972" s="174">
        <f t="shared" si="47"/>
        <v>-6.1298632836326306E-6</v>
      </c>
    </row>
    <row r="973" spans="11:20" x14ac:dyDescent="0.2">
      <c r="K973" s="185" t="s">
        <v>134</v>
      </c>
      <c r="L973" s="163">
        <f>_xll.qlCalendarAdvance("TARGET",L972,K973,"mf")</f>
        <v>44201</v>
      </c>
      <c r="M973" s="175">
        <v>1.0001429585015167</v>
      </c>
      <c r="N973" s="175">
        <f>_xll.xlShmInterpDisc($E$4,L973)</f>
        <v>1.0001429591052577</v>
      </c>
      <c r="O973" s="175">
        <f>_xll.xlShmInterpDisc($B$4,L973)</f>
        <v>1.0001429591052577</v>
      </c>
      <c r="P973" s="175">
        <v>1.0001429585000496</v>
      </c>
      <c r="Q973" s="175">
        <f>_xll.xlShmInterpDisc($H$4,L973)</f>
        <v>1.0001429591048576</v>
      </c>
      <c r="R973" s="188">
        <f t="shared" si="45"/>
        <v>-6.0374105714799953E-6</v>
      </c>
      <c r="S973" s="170">
        <f t="shared" si="46"/>
        <v>-6.0374105714799953E-6</v>
      </c>
      <c r="T973" s="174">
        <f t="shared" si="47"/>
        <v>-6.048079814746643E-6</v>
      </c>
    </row>
    <row r="974" spans="11:20" x14ac:dyDescent="0.2">
      <c r="K974" s="185" t="s">
        <v>134</v>
      </c>
      <c r="L974" s="163">
        <f>_xll.qlCalendarAdvance("TARGET",L973,K974,"mf")</f>
        <v>44202</v>
      </c>
      <c r="M974" s="175">
        <v>1.0001314543978317</v>
      </c>
      <c r="N974" s="175">
        <f>_xll.xlShmInterpDisc($E$4,L974)</f>
        <v>1.0001314549933538</v>
      </c>
      <c r="O974" s="175">
        <f>_xll.xlShmInterpDisc($B$4,L974)</f>
        <v>1.0001314549933538</v>
      </c>
      <c r="P974" s="175">
        <v>1.000131454396384</v>
      </c>
      <c r="Q974" s="175">
        <f>_xll.xlShmInterpDisc($H$4,L974)</f>
        <v>1.0001314549929792</v>
      </c>
      <c r="R974" s="188">
        <f t="shared" si="45"/>
        <v>-5.9552207609669949E-6</v>
      </c>
      <c r="S974" s="170">
        <f t="shared" si="46"/>
        <v>-5.9552207609669949E-6</v>
      </c>
      <c r="T974" s="174">
        <f t="shared" si="47"/>
        <v>-5.9659521767230217E-6</v>
      </c>
    </row>
    <row r="975" spans="11:20" x14ac:dyDescent="0.2">
      <c r="K975" s="185" t="s">
        <v>134</v>
      </c>
      <c r="L975" s="163">
        <f>_xll.qlCalendarAdvance("TARGET",L974,K975,"mf")</f>
        <v>44203</v>
      </c>
      <c r="M975" s="175">
        <v>1.000119928991352</v>
      </c>
      <c r="N975" s="175">
        <f>_xll.xlShmInterpDisc($E$4,L975)</f>
        <v>1.0001199295786223</v>
      </c>
      <c r="O975" s="175">
        <f>_xll.xlShmInterpDisc($B$4,L975)</f>
        <v>1.0001199295786223</v>
      </c>
      <c r="P975" s="175">
        <v>1.0001199289899241</v>
      </c>
      <c r="Q975" s="175">
        <f>_xll.xlShmInterpDisc($H$4,L975)</f>
        <v>1.0001199295782728</v>
      </c>
      <c r="R975" s="188">
        <f t="shared" si="45"/>
        <v>-5.8727023244387055E-6</v>
      </c>
      <c r="S975" s="170">
        <f t="shared" si="46"/>
        <v>-5.8727023244387055E-6</v>
      </c>
      <c r="T975" s="174">
        <f t="shared" si="47"/>
        <v>-5.8834870308999143E-6</v>
      </c>
    </row>
    <row r="976" spans="11:20" x14ac:dyDescent="0.2">
      <c r="K976" s="185" t="s">
        <v>134</v>
      </c>
      <c r="L976" s="163">
        <f>_xll.qlCalendarAdvance("TARGET",L975,K976,"mf")</f>
        <v>44204</v>
      </c>
      <c r="M976" s="175">
        <v>1.0001083822376704</v>
      </c>
      <c r="N976" s="175">
        <f>_xll.xlShmInterpDisc($E$4,L976)</f>
        <v>1.0001083828166566</v>
      </c>
      <c r="O976" s="175">
        <f>_xll.xlShmInterpDisc($B$4,L976)</f>
        <v>1.0001083828166566</v>
      </c>
      <c r="P976" s="175">
        <v>1.000108382236262</v>
      </c>
      <c r="Q976" s="175">
        <f>_xll.xlShmInterpDisc($H$4,L976)</f>
        <v>1.0001083828163324</v>
      </c>
      <c r="R976" s="188">
        <f t="shared" si="45"/>
        <v>-5.7898619232332749E-6</v>
      </c>
      <c r="S976" s="170">
        <f t="shared" si="46"/>
        <v>-5.7898619232332749E-6</v>
      </c>
      <c r="T976" s="174">
        <f t="shared" si="47"/>
        <v>-5.8007043612917641E-6</v>
      </c>
    </row>
    <row r="977" spans="11:20" x14ac:dyDescent="0.2">
      <c r="K977" s="185" t="s">
        <v>134</v>
      </c>
      <c r="L977" s="163">
        <f>_xll.qlCalendarAdvance("TARGET",L976,K977,"mf")</f>
        <v>44207</v>
      </c>
      <c r="M977" s="175">
        <v>1.0000736134478758</v>
      </c>
      <c r="N977" s="175">
        <f>_xll.xlShmInterpDisc($E$4,L977)</f>
        <v>1.000073614001832</v>
      </c>
      <c r="O977" s="175">
        <f>_xll.xlShmInterpDisc($B$4,L977)</f>
        <v>1.000073614001832</v>
      </c>
      <c r="P977" s="175">
        <v>1.000073613446526</v>
      </c>
      <c r="Q977" s="175">
        <f>_xll.xlShmInterpDisc($H$4,L977)</f>
        <v>1.0000736140015827</v>
      </c>
      <c r="R977" s="188">
        <f t="shared" si="45"/>
        <v>-5.5395621423315333E-6</v>
      </c>
      <c r="S977" s="170">
        <f t="shared" si="46"/>
        <v>-5.5395621423315333E-6</v>
      </c>
      <c r="T977" s="174">
        <f t="shared" si="47"/>
        <v>-5.5505666729516179E-6</v>
      </c>
    </row>
    <row r="978" spans="11:20" x14ac:dyDescent="0.2">
      <c r="K978" s="185" t="s">
        <v>134</v>
      </c>
      <c r="L978" s="163">
        <f>_xll.qlCalendarAdvance("TARGET",L977,K978,"mf")</f>
        <v>44208</v>
      </c>
      <c r="M978" s="175">
        <v>1.0000619808593627</v>
      </c>
      <c r="N978" s="175">
        <f>_xll.xlShmInterpDisc($E$4,L978)</f>
        <v>1.0000619814049212</v>
      </c>
      <c r="O978" s="175">
        <f>_xll.xlShmInterpDisc($B$4,L978)</f>
        <v>1.0000619814049212</v>
      </c>
      <c r="P978" s="175">
        <v>1.0000619808580324</v>
      </c>
      <c r="Q978" s="175">
        <f>_xll.xlShmInterpDisc($H$4,L978)</f>
        <v>1.0000619814046969</v>
      </c>
      <c r="R978" s="188">
        <f t="shared" si="45"/>
        <v>-5.4555848727488865E-6</v>
      </c>
      <c r="S978" s="170">
        <f t="shared" si="46"/>
        <v>-5.4555848727488865E-6</v>
      </c>
      <c r="T978" s="174">
        <f t="shared" si="47"/>
        <v>-5.4666449145202023E-6</v>
      </c>
    </row>
    <row r="979" spans="11:20" x14ac:dyDescent="0.2">
      <c r="K979" s="185" t="s">
        <v>134</v>
      </c>
      <c r="L979" s="163">
        <f>_xll.qlCalendarAdvance("TARGET",L978,K979,"mf")</f>
        <v>44209</v>
      </c>
      <c r="M979" s="175">
        <v>1.0000503267001501</v>
      </c>
      <c r="N979" s="175">
        <f>_xll.xlShmInterpDisc($E$4,L979)</f>
        <v>1.0000503272372865</v>
      </c>
      <c r="O979" s="175">
        <f>_xll.xlShmInterpDisc($B$4,L979)</f>
        <v>1.0000503272372865</v>
      </c>
      <c r="P979" s="175">
        <v>1.0000503266988396</v>
      </c>
      <c r="Q979" s="175">
        <f>_xll.xlShmInterpDisc($H$4,L979)</f>
        <v>1.0000503272370866</v>
      </c>
      <c r="R979" s="188">
        <f t="shared" si="45"/>
        <v>-5.3713633541008221E-6</v>
      </c>
      <c r="S979" s="170">
        <f t="shared" si="46"/>
        <v>-5.3713633541008221E-6</v>
      </c>
      <c r="T979" s="174">
        <f t="shared" si="47"/>
        <v>-5.3824700252391722E-6</v>
      </c>
    </row>
    <row r="980" spans="11:20" x14ac:dyDescent="0.2">
      <c r="K980" s="185" t="s">
        <v>134</v>
      </c>
      <c r="L980" s="163">
        <f>_xll.qlCalendarAdvance("TARGET",L979,K980,"mf")</f>
        <v>44210</v>
      </c>
      <c r="M980" s="175">
        <v>1.0000386509252475</v>
      </c>
      <c r="N980" s="175">
        <f>_xll.xlShmInterpDisc($E$4,L980)</f>
        <v>1.0000386514539383</v>
      </c>
      <c r="O980" s="175">
        <f>_xll.xlShmInterpDisc($B$4,L980)</f>
        <v>1.0000386514539383</v>
      </c>
      <c r="P980" s="175">
        <v>1.0000386509239567</v>
      </c>
      <c r="Q980" s="175">
        <f>_xll.xlShmInterpDisc($H$4,L980)</f>
        <v>1.0000386514537631</v>
      </c>
      <c r="R980" s="188">
        <f t="shared" si="45"/>
        <v>-5.2869086886175864E-6</v>
      </c>
      <c r="S980" s="170">
        <f t="shared" si="46"/>
        <v>-5.2869086886175864E-6</v>
      </c>
      <c r="T980" s="174">
        <f t="shared" si="47"/>
        <v>-5.29806420956902E-6</v>
      </c>
    </row>
    <row r="981" spans="11:20" x14ac:dyDescent="0.2">
      <c r="K981" s="185" t="s">
        <v>134</v>
      </c>
      <c r="L981" s="163">
        <f>_xll.qlCalendarAdvance("TARGET",L980,K981,"mf")</f>
        <v>44211</v>
      </c>
      <c r="M981" s="175">
        <v>1.0000269534895667</v>
      </c>
      <c r="N981" s="175">
        <f>_xll.xlShmInterpDisc($E$4,L981)</f>
        <v>1.0000269540097904</v>
      </c>
      <c r="O981" s="175">
        <f>_xll.xlShmInterpDisc($B$4,L981)</f>
        <v>1.0000269540097904</v>
      </c>
      <c r="P981" s="175">
        <v>1.0000269534882955</v>
      </c>
      <c r="Q981" s="175">
        <f>_xll.xlShmInterpDisc($H$4,L981)</f>
        <v>1.0000269540096394</v>
      </c>
      <c r="R981" s="188">
        <f t="shared" si="45"/>
        <v>-5.2022364194215243E-6</v>
      </c>
      <c r="S981" s="170">
        <f t="shared" si="46"/>
        <v>-5.2022364194215243E-6</v>
      </c>
      <c r="T981" s="174">
        <f t="shared" si="47"/>
        <v>-5.2134385697399921E-6</v>
      </c>
    </row>
    <row r="982" spans="11:20" x14ac:dyDescent="0.2">
      <c r="K982" s="185" t="s">
        <v>134</v>
      </c>
      <c r="L982" s="163">
        <f>_xll.qlCalendarAdvance("TARGET",L981,K982,"mf")</f>
        <v>44214</v>
      </c>
      <c r="M982" s="175">
        <v>0.99999173076551917</v>
      </c>
      <c r="N982" s="175">
        <f>_xll.xlShmInterpDisc($E$4,L982)</f>
        <v>0.99999173126022545</v>
      </c>
      <c r="O982" s="175">
        <f>_xll.xlShmInterpDisc($B$4,L982)</f>
        <v>0.99999173126022545</v>
      </c>
      <c r="P982" s="175">
        <v>0.99999173076430692</v>
      </c>
      <c r="Q982" s="175">
        <f>_xll.xlShmInterpDisc($H$4,L982)</f>
        <v>0.99999173126014684</v>
      </c>
      <c r="R982" s="188">
        <f t="shared" si="45"/>
        <v>-4.9470627594416783E-6</v>
      </c>
      <c r="S982" s="170">
        <f t="shared" si="46"/>
        <v>-4.9470627594416783E-6</v>
      </c>
      <c r="T982" s="174">
        <f t="shared" si="47"/>
        <v>-4.9583992467461258E-6</v>
      </c>
    </row>
    <row r="983" spans="11:20" x14ac:dyDescent="0.2">
      <c r="K983" s="185" t="s">
        <v>134</v>
      </c>
      <c r="L983" s="163">
        <f>_xll.qlCalendarAdvance("TARGET",L982,K983,"mf")</f>
        <v>44215</v>
      </c>
      <c r="M983" s="175">
        <v>0.99997994623390429</v>
      </c>
      <c r="N983" s="175">
        <f>_xll.xlShmInterpDisc($E$4,L983)</f>
        <v>0.99997994672007151</v>
      </c>
      <c r="O983" s="175">
        <f>_xll.xlShmInterpDisc($B$4,L983)</f>
        <v>0.99997994672007151</v>
      </c>
      <c r="P983" s="175">
        <v>0.9999799462327118</v>
      </c>
      <c r="Q983" s="175">
        <f>_xll.xlShmInterpDisc($H$4,L983)</f>
        <v>0.99997994672001655</v>
      </c>
      <c r="R983" s="188">
        <f t="shared" si="45"/>
        <v>-4.8616721759486836E-6</v>
      </c>
      <c r="S983" s="170">
        <f t="shared" si="46"/>
        <v>-4.8616721759486836E-6</v>
      </c>
      <c r="T983" s="174">
        <f t="shared" si="47"/>
        <v>-4.873047521058993E-6</v>
      </c>
    </row>
    <row r="984" spans="11:20" x14ac:dyDescent="0.2">
      <c r="K984" s="185" t="s">
        <v>134</v>
      </c>
      <c r="L984" s="163">
        <f>_xll.qlCalendarAdvance("TARGET",L983,K984,"mf")</f>
        <v>44216</v>
      </c>
      <c r="M984" s="175">
        <v>0.99996813981461519</v>
      </c>
      <c r="N984" s="175">
        <f>_xll.xlShmInterpDisc($E$4,L984)</f>
        <v>0.99996814029222925</v>
      </c>
      <c r="O984" s="175">
        <f>_xll.xlShmInterpDisc($B$4,L984)</f>
        <v>0.99996814029222925</v>
      </c>
      <c r="P984" s="175">
        <v>0.99996813981344235</v>
      </c>
      <c r="Q984" s="175">
        <f>_xll.xlShmInterpDisc($H$4,L984)</f>
        <v>0.99996814029219805</v>
      </c>
      <c r="R984" s="188">
        <f t="shared" si="45"/>
        <v>-4.7761405941315616E-6</v>
      </c>
      <c r="S984" s="170">
        <f t="shared" si="46"/>
        <v>-4.7761405941315616E-6</v>
      </c>
      <c r="T984" s="174">
        <f t="shared" si="47"/>
        <v>-4.787557017493782E-6</v>
      </c>
    </row>
    <row r="985" spans="11:20" x14ac:dyDescent="0.2">
      <c r="K985" s="185" t="s">
        <v>134</v>
      </c>
      <c r="L985" s="163">
        <f>_xll.qlCalendarAdvance("TARGET",L984,K985,"mf")</f>
        <v>44217</v>
      </c>
      <c r="M985" s="175">
        <v>0.99995631146198183</v>
      </c>
      <c r="N985" s="175">
        <f>_xll.xlShmInterpDisc($E$4,L985)</f>
        <v>0.99995631193103007</v>
      </c>
      <c r="O985" s="175">
        <f>_xll.xlShmInterpDisc($B$4,L985)</f>
        <v>0.99995631193103007</v>
      </c>
      <c r="P985" s="175">
        <v>0.99995631146082864</v>
      </c>
      <c r="Q985" s="175">
        <f>_xll.xlShmInterpDisc($H$4,L985)</f>
        <v>0.99995631193102241</v>
      </c>
      <c r="R985" s="188">
        <f t="shared" si="45"/>
        <v>-4.6904824468896322E-6</v>
      </c>
      <c r="S985" s="170">
        <f t="shared" si="46"/>
        <v>-4.6904824468896322E-6</v>
      </c>
      <c r="T985" s="174">
        <f t="shared" si="47"/>
        <v>-4.7019377280577146E-6</v>
      </c>
    </row>
    <row r="986" spans="11:20" x14ac:dyDescent="0.2">
      <c r="K986" s="185" t="s">
        <v>134</v>
      </c>
      <c r="L986" s="163">
        <f>_xll.qlCalendarAdvance("TARGET",L985,K986,"mf")</f>
        <v>44218</v>
      </c>
      <c r="M986" s="175">
        <v>0.99994446113023649</v>
      </c>
      <c r="N986" s="175">
        <f>_xll.xlShmInterpDisc($E$4,L986)</f>
        <v>0.99994446159070827</v>
      </c>
      <c r="O986" s="175">
        <f>_xll.xlShmInterpDisc($B$4,L986)</f>
        <v>0.99994446159070827</v>
      </c>
      <c r="P986" s="175">
        <v>0.99994446112910307</v>
      </c>
      <c r="Q986" s="175">
        <f>_xll.xlShmInterpDisc($H$4,L986)</f>
        <v>0.99994446159072392</v>
      </c>
      <c r="R986" s="188">
        <f t="shared" si="45"/>
        <v>-4.6047177182373389E-6</v>
      </c>
      <c r="S986" s="170">
        <f t="shared" si="46"/>
        <v>-4.6047177182373389E-6</v>
      </c>
      <c r="T986" s="174">
        <f t="shared" si="47"/>
        <v>-4.6162085265422093E-6</v>
      </c>
    </row>
    <row r="987" spans="11:20" x14ac:dyDescent="0.2">
      <c r="K987" s="185" t="s">
        <v>134</v>
      </c>
      <c r="L987" s="163">
        <f>_xll.qlCalendarAdvance("TARGET",L986,K987,"mf")</f>
        <v>44221</v>
      </c>
      <c r="M987" s="175">
        <v>0.99990877780120302</v>
      </c>
      <c r="N987" s="175">
        <f>_xll.xlShmInterpDisc($E$4,L987)</f>
        <v>0.99990877823589552</v>
      </c>
      <c r="O987" s="175">
        <f>_xll.xlShmInterpDisc($B$4,L987)</f>
        <v>0.99990877823589552</v>
      </c>
      <c r="P987" s="175">
        <v>0.99990877780012843</v>
      </c>
      <c r="Q987" s="175">
        <f>_xll.xlShmInterpDisc($H$4,L987)</f>
        <v>0.99990877823598023</v>
      </c>
      <c r="R987" s="188">
        <f t="shared" si="45"/>
        <v>-4.3469250421424022E-6</v>
      </c>
      <c r="S987" s="170">
        <f t="shared" si="46"/>
        <v>-4.3469250421424022E-6</v>
      </c>
      <c r="T987" s="174">
        <f t="shared" si="47"/>
        <v>-4.358517990965538E-6</v>
      </c>
    </row>
    <row r="988" spans="11:20" x14ac:dyDescent="0.2">
      <c r="K988" s="185" t="s">
        <v>134</v>
      </c>
      <c r="L988" s="163">
        <f>_xll.qlCalendarAdvance("TARGET",L987,K988,"mf")</f>
        <v>44222</v>
      </c>
      <c r="M988" s="175">
        <v>0.99989683909339855</v>
      </c>
      <c r="N988" s="175">
        <f>_xll.xlShmInterpDisc($E$4,L988)</f>
        <v>0.99989683951948694</v>
      </c>
      <c r="O988" s="175">
        <f>_xll.xlShmInterpDisc($B$4,L988)</f>
        <v>0.99989683951948694</v>
      </c>
      <c r="P988" s="175">
        <v>0.99989683909234361</v>
      </c>
      <c r="Q988" s="175">
        <f>_xll.xlShmInterpDisc($H$4,L988)</f>
        <v>0.99989683951959429</v>
      </c>
      <c r="R988" s="188">
        <f t="shared" si="45"/>
        <v>-4.2608838679569772E-6</v>
      </c>
      <c r="S988" s="170">
        <f t="shared" si="46"/>
        <v>-4.2608838679569772E-6</v>
      </c>
      <c r="T988" s="174">
        <f t="shared" si="47"/>
        <v>-4.2725067928017779E-6</v>
      </c>
    </row>
    <row r="989" spans="11:20" x14ac:dyDescent="0.2">
      <c r="K989" s="185" t="s">
        <v>134</v>
      </c>
      <c r="L989" s="163">
        <f>_xll.qlCalendarAdvance("TARGET",L988,K989,"mf")</f>
        <v>44223</v>
      </c>
      <c r="M989" s="175">
        <v>0.99988487817619154</v>
      </c>
      <c r="N989" s="175">
        <f>_xll.xlShmInterpDisc($E$4,L989)</f>
        <v>0.99988487859367303</v>
      </c>
      <c r="O989" s="175">
        <f>_xll.xlShmInterpDisc($B$4,L989)</f>
        <v>0.99988487859367303</v>
      </c>
      <c r="P989" s="175">
        <v>0.99988487817515614</v>
      </c>
      <c r="Q989" s="175">
        <f>_xll.xlShmInterpDisc($H$4,L989)</f>
        <v>0.99988487859380282</v>
      </c>
      <c r="R989" s="188">
        <f t="shared" si="45"/>
        <v>-4.1748149381959365E-6</v>
      </c>
      <c r="S989" s="170">
        <f t="shared" si="46"/>
        <v>-4.1748149381959365E-6</v>
      </c>
      <c r="T989" s="174">
        <f t="shared" si="47"/>
        <v>-4.1864667288393775E-6</v>
      </c>
    </row>
    <row r="990" spans="11:20" x14ac:dyDescent="0.2">
      <c r="K990" s="185" t="s">
        <v>134</v>
      </c>
      <c r="L990" s="163">
        <f>_xll.qlCalendarAdvance("TARGET",L989,K990,"mf")</f>
        <v>44224</v>
      </c>
      <c r="M990" s="175">
        <v>0.99987289500323273</v>
      </c>
      <c r="N990" s="175">
        <f>_xll.xlShmInterpDisc($E$4,L990)</f>
        <v>0.99987289541210633</v>
      </c>
      <c r="O990" s="175">
        <f>_xll.xlShmInterpDisc($B$4,L990)</f>
        <v>0.99987289541210633</v>
      </c>
      <c r="P990" s="175">
        <v>0.9998728950022171</v>
      </c>
      <c r="Q990" s="175">
        <f>_xll.xlShmInterpDisc($H$4,L990)</f>
        <v>0.99987289541225843</v>
      </c>
      <c r="R990" s="188">
        <f t="shared" si="45"/>
        <v>-4.0887360164276743E-6</v>
      </c>
      <c r="S990" s="170">
        <f t="shared" si="46"/>
        <v>-4.0887360164276743E-6</v>
      </c>
      <c r="T990" s="174">
        <f t="shared" si="47"/>
        <v>-4.1004133422006817E-6</v>
      </c>
    </row>
    <row r="991" spans="11:20" x14ac:dyDescent="0.2">
      <c r="K991" s="185" t="s">
        <v>134</v>
      </c>
      <c r="L991" s="163">
        <f>_xll.qlCalendarAdvance("TARGET",L990,K991,"mf")</f>
        <v>44225</v>
      </c>
      <c r="M991" s="175">
        <v>0.99986088952807661</v>
      </c>
      <c r="N991" s="175">
        <f>_xll.xlShmInterpDisc($E$4,L991)</f>
        <v>0.99986088992834288</v>
      </c>
      <c r="O991" s="175">
        <f>_xll.xlShmInterpDisc($B$4,L991)</f>
        <v>0.99986088992834288</v>
      </c>
      <c r="P991" s="175">
        <v>0.99986088952708052</v>
      </c>
      <c r="Q991" s="175">
        <f>_xll.xlShmInterpDisc($H$4,L991)</f>
        <v>0.99986088992851707</v>
      </c>
      <c r="R991" s="188">
        <f t="shared" si="45"/>
        <v>-4.0026626457745351E-6</v>
      </c>
      <c r="S991" s="170">
        <f t="shared" si="46"/>
        <v>-4.0026626457745351E-6</v>
      </c>
      <c r="T991" s="174">
        <f t="shared" si="47"/>
        <v>-4.0143655066771089E-6</v>
      </c>
    </row>
    <row r="992" spans="11:20" x14ac:dyDescent="0.2">
      <c r="K992" s="185" t="s">
        <v>134</v>
      </c>
      <c r="L992" s="163">
        <f>_xll.qlCalendarAdvance("TARGET",L991,K992,"mf")</f>
        <v>44228</v>
      </c>
      <c r="M992" s="175">
        <v>0.99982473882351264</v>
      </c>
      <c r="N992" s="175">
        <f>_xll.xlShmInterpDisc($E$4,L992)</f>
        <v>0.99982473919797732</v>
      </c>
      <c r="O992" s="175">
        <f>_xll.xlShmInterpDisc($B$4,L992)</f>
        <v>0.99982473919797732</v>
      </c>
      <c r="P992" s="175">
        <v>0.99982473882257517</v>
      </c>
      <c r="Q992" s="175">
        <f>_xll.xlShmInterpDisc($H$4,L992)</f>
        <v>0.99982473919821679</v>
      </c>
      <c r="R992" s="188">
        <f t="shared" si="45"/>
        <v>-3.7446468148516487E-6</v>
      </c>
      <c r="S992" s="170">
        <f t="shared" si="46"/>
        <v>-3.7446468148516487E-6</v>
      </c>
      <c r="T992" s="174">
        <f t="shared" si="47"/>
        <v>-3.7564162891357E-6</v>
      </c>
    </row>
    <row r="993" spans="11:20" x14ac:dyDescent="0.2">
      <c r="K993" s="185" t="s">
        <v>134</v>
      </c>
      <c r="L993" s="163">
        <f>_xll.qlCalendarAdvance("TARGET",L992,K993,"mf")</f>
        <v>44229</v>
      </c>
      <c r="M993" s="175">
        <v>0.99981264367317135</v>
      </c>
      <c r="N993" s="175">
        <f>_xll.xlShmInterpDisc($E$4,L993)</f>
        <v>0.99981264403904824</v>
      </c>
      <c r="O993" s="175">
        <f>_xll.xlShmInterpDisc($B$4,L993)</f>
        <v>0.99981264403904824</v>
      </c>
      <c r="P993" s="175">
        <v>0.99981264367225331</v>
      </c>
      <c r="Q993" s="175">
        <f>_xll.xlShmInterpDisc($H$4,L993)</f>
        <v>0.99981264403930903</v>
      </c>
      <c r="R993" s="188">
        <f t="shared" si="45"/>
        <v>-3.6587688434508436E-6</v>
      </c>
      <c r="S993" s="170">
        <f t="shared" si="46"/>
        <v>-3.6587688434508436E-6</v>
      </c>
      <c r="T993" s="174">
        <f t="shared" si="47"/>
        <v>-3.6705571915263135E-6</v>
      </c>
    </row>
    <row r="994" spans="11:20" x14ac:dyDescent="0.2">
      <c r="K994" s="185" t="s">
        <v>134</v>
      </c>
      <c r="L994" s="163">
        <f>_xll.qlCalendarAdvance("TARGET",L993,K994,"mf")</f>
        <v>44230</v>
      </c>
      <c r="M994" s="175">
        <v>0.99980052598695079</v>
      </c>
      <c r="N994" s="175">
        <f>_xll.xlShmInterpDisc($E$4,L994)</f>
        <v>0.99980052634424899</v>
      </c>
      <c r="O994" s="175">
        <f>_xll.xlShmInterpDisc($B$4,L994)</f>
        <v>0.99980052634424899</v>
      </c>
      <c r="P994" s="175">
        <v>0.99980052598605229</v>
      </c>
      <c r="Q994" s="175">
        <f>_xll.xlShmInterpDisc($H$4,L994)</f>
        <v>0.99980052634453098</v>
      </c>
      <c r="R994" s="188">
        <f t="shared" si="45"/>
        <v>-3.5729819103380578E-6</v>
      </c>
      <c r="S994" s="170">
        <f t="shared" si="46"/>
        <v>-3.5729819103380578E-6</v>
      </c>
      <c r="T994" s="174">
        <f t="shared" si="47"/>
        <v>-3.5847869117588971E-6</v>
      </c>
    </row>
    <row r="995" spans="11:20" x14ac:dyDescent="0.2">
      <c r="K995" s="185" t="s">
        <v>134</v>
      </c>
      <c r="L995" s="163">
        <f>_xll.qlCalendarAdvance("TARGET",L994,K995,"mf")</f>
        <v>44231</v>
      </c>
      <c r="M995" s="175">
        <v>0.99978838571782425</v>
      </c>
      <c r="N995" s="175">
        <f>_xll.xlShmInterpDisc($E$4,L995)</f>
        <v>0.99978838606655474</v>
      </c>
      <c r="O995" s="175">
        <f>_xll.xlShmInterpDisc($B$4,L995)</f>
        <v>0.99978838606655474</v>
      </c>
      <c r="P995" s="175">
        <v>0.99978838571694506</v>
      </c>
      <c r="Q995" s="175">
        <f>_xll.xlShmInterpDisc($H$4,L995)</f>
        <v>0.99978838606685771</v>
      </c>
      <c r="R995" s="188">
        <f t="shared" si="45"/>
        <v>-3.4873048893047098E-6</v>
      </c>
      <c r="S995" s="170">
        <f t="shared" si="46"/>
        <v>-3.4873048893047098E-6</v>
      </c>
      <c r="T995" s="174">
        <f t="shared" si="47"/>
        <v>-3.4991265440709185E-6</v>
      </c>
    </row>
    <row r="996" spans="11:20" x14ac:dyDescent="0.2">
      <c r="K996" s="185" t="s">
        <v>134</v>
      </c>
      <c r="L996" s="163">
        <f>_xll.qlCalendarAdvance("TARGET",L995,K996,"mf")</f>
        <v>44232</v>
      </c>
      <c r="M996" s="175">
        <v>0.99977622281866796</v>
      </c>
      <c r="N996" s="175">
        <f>_xll.xlShmInterpDisc($E$4,L996)</f>
        <v>0.99977622315884362</v>
      </c>
      <c r="O996" s="175">
        <f>_xll.xlShmInterpDisc($B$4,L996)</f>
        <v>0.99977622315884362</v>
      </c>
      <c r="P996" s="175">
        <v>0.99977622281780831</v>
      </c>
      <c r="Q996" s="175">
        <f>_xll.xlShmInterpDisc($H$4,L996)</f>
        <v>0.99977622315916737</v>
      </c>
      <c r="R996" s="188">
        <f t="shared" si="45"/>
        <v>-3.4017566541422184E-6</v>
      </c>
      <c r="S996" s="170">
        <f t="shared" si="46"/>
        <v>-3.4017566541422184E-6</v>
      </c>
      <c r="T996" s="174">
        <f t="shared" si="47"/>
        <v>-3.4135905213616979E-6</v>
      </c>
    </row>
    <row r="997" spans="11:20" x14ac:dyDescent="0.2">
      <c r="K997" s="185" t="s">
        <v>134</v>
      </c>
      <c r="L997" s="163">
        <f>_xll.qlCalendarAdvance("TARGET",L996,K997,"mf")</f>
        <v>44235</v>
      </c>
      <c r="M997" s="175">
        <v>0.99973959786833444</v>
      </c>
      <c r="N997" s="175">
        <f>_xll.xlShmInterpDisc($E$4,L997)</f>
        <v>0.99973959818294034</v>
      </c>
      <c r="O997" s="175">
        <f>_xll.xlShmInterpDisc($B$4,L997)</f>
        <v>0.99973959818294034</v>
      </c>
      <c r="P997" s="175">
        <v>0.99973959786753275</v>
      </c>
      <c r="Q997" s="175">
        <f>_xll.xlShmInterpDisc($H$4,L997)</f>
        <v>0.99973959818332481</v>
      </c>
      <c r="R997" s="188">
        <f t="shared" si="45"/>
        <v>-3.1460589688947493E-6</v>
      </c>
      <c r="S997" s="170">
        <f t="shared" si="46"/>
        <v>-3.1460589688947493E-6</v>
      </c>
      <c r="T997" s="174">
        <f t="shared" si="47"/>
        <v>-3.1579205916898445E-6</v>
      </c>
    </row>
    <row r="998" spans="11:20" x14ac:dyDescent="0.2">
      <c r="K998" s="185" t="s">
        <v>134</v>
      </c>
      <c r="L998" s="163">
        <f>_xll.qlCalendarAdvance("TARGET",L997,K998,"mf")</f>
        <v>44236</v>
      </c>
      <c r="M998" s="175">
        <v>0.99972734397588914</v>
      </c>
      <c r="N998" s="175">
        <f>_xll.xlShmInterpDisc($E$4,L998)</f>
        <v>0.99972734428200938</v>
      </c>
      <c r="O998" s="175">
        <f>_xll.xlShmInterpDisc($B$4,L998)</f>
        <v>0.99972734428200938</v>
      </c>
      <c r="P998" s="175">
        <v>0.99972734397510665</v>
      </c>
      <c r="Q998" s="175">
        <f>_xll.xlShmInterpDisc($H$4,L998)</f>
        <v>0.99972734428241372</v>
      </c>
      <c r="R998" s="188">
        <f t="shared" si="45"/>
        <v>-3.0612024026765994E-6</v>
      </c>
      <c r="S998" s="170">
        <f t="shared" si="46"/>
        <v>-3.0612024026765994E-6</v>
      </c>
      <c r="T998" s="174">
        <f t="shared" si="47"/>
        <v>-3.0730706868098423E-6</v>
      </c>
    </row>
    <row r="999" spans="11:20" x14ac:dyDescent="0.2">
      <c r="K999" s="185" t="s">
        <v>134</v>
      </c>
      <c r="L999" s="163">
        <f>_xll.qlCalendarAdvance("TARGET",L998,K999,"mf")</f>
        <v>44237</v>
      </c>
      <c r="M999" s="175">
        <v>0.9997150672163454</v>
      </c>
      <c r="N999" s="175">
        <f>_xll.xlShmInterpDisc($E$4,L999)</f>
        <v>0.99971506751400185</v>
      </c>
      <c r="O999" s="175">
        <f>_xll.xlShmInterpDisc($B$4,L999)</f>
        <v>0.99971506751400185</v>
      </c>
      <c r="P999" s="175">
        <v>0.99971506721558223</v>
      </c>
      <c r="Q999" s="175">
        <f>_xll.xlShmInterpDisc($H$4,L999)</f>
        <v>0.99971506751442596</v>
      </c>
      <c r="R999" s="188">
        <f t="shared" si="45"/>
        <v>-2.9765645503943006E-6</v>
      </c>
      <c r="S999" s="170">
        <f t="shared" si="46"/>
        <v>-2.9765645503943006E-6</v>
      </c>
      <c r="T999" s="174">
        <f t="shared" si="47"/>
        <v>-2.988437275419642E-6</v>
      </c>
    </row>
    <row r="1000" spans="11:20" x14ac:dyDescent="0.2">
      <c r="K1000" s="185" t="s">
        <v>134</v>
      </c>
      <c r="L1000" s="163">
        <f>_xll.qlCalendarAdvance("TARGET",L999,K1000,"mf")</f>
        <v>44238</v>
      </c>
      <c r="M1000" s="175">
        <v>0.99970276754199949</v>
      </c>
      <c r="N1000" s="175">
        <f>_xll.xlShmInterpDisc($E$4,L1000)</f>
        <v>0.99970276783121592</v>
      </c>
      <c r="O1000" s="175">
        <f>_xll.xlShmInterpDisc($B$4,L1000)</f>
        <v>0.99970276783121592</v>
      </c>
      <c r="P1000" s="175">
        <v>0.99970276754125542</v>
      </c>
      <c r="Q1000" s="175">
        <f>_xll.xlShmInterpDisc($H$4,L1000)</f>
        <v>0.99970276783165934</v>
      </c>
      <c r="R1000" s="188">
        <f t="shared" si="45"/>
        <v>-2.8921642858392715E-6</v>
      </c>
      <c r="S1000" s="170">
        <f t="shared" si="46"/>
        <v>-2.8921642858392715E-6</v>
      </c>
      <c r="T1000" s="174">
        <f t="shared" si="47"/>
        <v>-2.9040392313106622E-6</v>
      </c>
    </row>
    <row r="1001" spans="11:20" x14ac:dyDescent="0.2">
      <c r="K1001" s="185" t="s">
        <v>134</v>
      </c>
      <c r="L1001" s="163">
        <f>_xll.qlCalendarAdvance("TARGET",L1000,K1001,"mf")</f>
        <v>44239</v>
      </c>
      <c r="M1001" s="175">
        <v>0.99969044490505088</v>
      </c>
      <c r="N1001" s="175">
        <f>_xll.xlShmInterpDisc($E$4,L1001)</f>
        <v>0.99969044518585293</v>
      </c>
      <c r="O1001" s="175">
        <f>_xll.xlShmInterpDisc($B$4,L1001)</f>
        <v>0.99969044518585293</v>
      </c>
      <c r="P1001" s="175">
        <v>0.9996904449043259</v>
      </c>
      <c r="Q1001" s="175">
        <f>_xll.xlShmInterpDisc($H$4,L1001)</f>
        <v>0.99969044518631556</v>
      </c>
      <c r="R1001" s="188">
        <f t="shared" si="45"/>
        <v>-2.8080204828029309E-6</v>
      </c>
      <c r="S1001" s="170">
        <f t="shared" si="46"/>
        <v>-2.8080204828029309E-6</v>
      </c>
      <c r="T1001" s="174">
        <f t="shared" si="47"/>
        <v>-2.8198965384973462E-6</v>
      </c>
    </row>
    <row r="1002" spans="11:20" x14ac:dyDescent="0.2">
      <c r="K1002" s="185" t="s">
        <v>134</v>
      </c>
      <c r="L1002" s="163">
        <f>_xll.qlCalendarAdvance("TARGET",L1001,K1002,"mf")</f>
        <v>44242</v>
      </c>
      <c r="M1002" s="175">
        <v>0.99965333873913464</v>
      </c>
      <c r="N1002" s="175">
        <f>_xll.xlShmInterpDisc($E$4,L1002)</f>
        <v>0.99965333899486652</v>
      </c>
      <c r="O1002" s="175">
        <f>_xll.xlShmInterpDisc($B$4,L1002)</f>
        <v>0.99965333899486652</v>
      </c>
      <c r="P1002" s="175">
        <v>0.99965333873846673</v>
      </c>
      <c r="Q1002" s="175">
        <f>_xll.xlShmInterpDisc($H$4,L1002)</f>
        <v>0.99965333899538511</v>
      </c>
      <c r="R1002" s="188">
        <f t="shared" si="45"/>
        <v>-2.5573188011662751E-6</v>
      </c>
      <c r="S1002" s="170">
        <f t="shared" si="46"/>
        <v>-2.5573188011662751E-6</v>
      </c>
      <c r="T1002" s="174">
        <f t="shared" si="47"/>
        <v>-2.5691837546304441E-6</v>
      </c>
    </row>
    <row r="1003" spans="11:20" x14ac:dyDescent="0.2">
      <c r="K1003" s="185" t="s">
        <v>134</v>
      </c>
      <c r="L1003" s="163">
        <f>_xll.qlCalendarAdvance("TARGET",L1002,K1003,"mf")</f>
        <v>44243</v>
      </c>
      <c r="M1003" s="175">
        <v>0.99964092377183811</v>
      </c>
      <c r="N1003" s="175">
        <f>_xll.xlShmInterpDisc($E$4,L1003)</f>
        <v>0.99964092401927718</v>
      </c>
      <c r="O1003" s="175">
        <f>_xll.xlShmInterpDisc($B$4,L1003)</f>
        <v>0.99964092401927718</v>
      </c>
      <c r="P1003" s="175">
        <v>0.99964092377118918</v>
      </c>
      <c r="Q1003" s="175">
        <f>_xll.xlShmInterpDisc($H$4,L1003)</f>
        <v>0.99964092401981397</v>
      </c>
      <c r="R1003" s="188">
        <f t="shared" si="45"/>
        <v>-2.474390692341899E-6</v>
      </c>
      <c r="S1003" s="170">
        <f t="shared" si="46"/>
        <v>-2.474390692341899E-6</v>
      </c>
      <c r="T1003" s="174">
        <f t="shared" si="47"/>
        <v>-2.4862478742448957E-6</v>
      </c>
    </row>
    <row r="1004" spans="11:20" x14ac:dyDescent="0.2">
      <c r="K1004" s="185" t="s">
        <v>134</v>
      </c>
      <c r="L1004" s="163">
        <f>_xll.qlCalendarAdvance("TARGET",L1003,K1004,"mf")</f>
        <v>44244</v>
      </c>
      <c r="M1004" s="175">
        <v>0.99962848560148743</v>
      </c>
      <c r="N1004" s="175">
        <f>_xll.xlShmInterpDisc($E$4,L1004)</f>
        <v>0.99962848584066899</v>
      </c>
      <c r="O1004" s="175">
        <f>_xll.xlShmInterpDisc($B$4,L1004)</f>
        <v>0.99962848584066899</v>
      </c>
      <c r="P1004" s="175">
        <v>0.99962848560085737</v>
      </c>
      <c r="Q1004" s="175">
        <f>_xll.xlShmInterpDisc($H$4,L1004)</f>
        <v>0.99962848584122366</v>
      </c>
      <c r="R1004" s="188">
        <f t="shared" si="45"/>
        <v>-2.3918156344393537E-6</v>
      </c>
      <c r="S1004" s="170">
        <f t="shared" si="46"/>
        <v>-2.3918156344393537E-6</v>
      </c>
      <c r="T1004" s="174">
        <f t="shared" si="47"/>
        <v>-2.4036628243351288E-6</v>
      </c>
    </row>
    <row r="1005" spans="11:20" x14ac:dyDescent="0.2">
      <c r="K1005" s="185" t="s">
        <v>134</v>
      </c>
      <c r="L1005" s="163">
        <f>_xll.qlCalendarAdvance("TARGET",L1004,K1005,"mf")</f>
        <v>44245</v>
      </c>
      <c r="M1005" s="175">
        <v>0.99961602417970252</v>
      </c>
      <c r="N1005" s="175">
        <f>_xll.xlShmInterpDisc($E$4,L1005)</f>
        <v>0.99961602441066377</v>
      </c>
      <c r="O1005" s="175">
        <f>_xll.xlShmInterpDisc($B$4,L1005)</f>
        <v>0.99961602441066377</v>
      </c>
      <c r="P1005" s="175">
        <v>0.99961602417909123</v>
      </c>
      <c r="Q1005" s="175">
        <f>_xll.xlShmInterpDisc($H$4,L1005)</f>
        <v>0.99961602441123598</v>
      </c>
      <c r="R1005" s="188">
        <f t="shared" si="45"/>
        <v>-2.3096125012500579E-6</v>
      </c>
      <c r="S1005" s="170">
        <f t="shared" si="46"/>
        <v>-2.3096125012500579E-6</v>
      </c>
      <c r="T1005" s="174">
        <f t="shared" si="47"/>
        <v>-2.3214474786925621E-6</v>
      </c>
    </row>
    <row r="1006" spans="11:20" x14ac:dyDescent="0.2">
      <c r="K1006" s="185" t="s">
        <v>134</v>
      </c>
      <c r="L1006" s="163">
        <f>_xll.qlCalendarAdvance("TARGET",L1005,K1006,"mf")</f>
        <v>44246</v>
      </c>
      <c r="M1006" s="175">
        <v>0.99960353945800684</v>
      </c>
      <c r="N1006" s="175">
        <f>_xll.xlShmInterpDisc($E$4,L1006)</f>
        <v>0.99960353968078697</v>
      </c>
      <c r="O1006" s="175">
        <f>_xll.xlShmInterpDisc($B$4,L1006)</f>
        <v>0.99960353968078697</v>
      </c>
      <c r="P1006" s="175">
        <v>0.99960353945741431</v>
      </c>
      <c r="Q1006" s="175">
        <f>_xll.xlShmInterpDisc($H$4,L1006)</f>
        <v>0.99960353968137661</v>
      </c>
      <c r="R1006" s="188">
        <f t="shared" si="45"/>
        <v>-2.2278012767884547E-6</v>
      </c>
      <c r="S1006" s="170">
        <f t="shared" si="46"/>
        <v>-2.2278012767884547E-6</v>
      </c>
      <c r="T1006" s="174">
        <f t="shared" si="47"/>
        <v>-2.2396229315546634E-6</v>
      </c>
    </row>
    <row r="1007" spans="11:20" x14ac:dyDescent="0.2">
      <c r="K1007" s="185" t="s">
        <v>134</v>
      </c>
      <c r="L1007" s="163">
        <f>_xll.qlCalendarAdvance("TARGET",L1006,K1007,"mf")</f>
        <v>44249</v>
      </c>
      <c r="M1007" s="175">
        <v>0.99956594500724283</v>
      </c>
      <c r="N1007" s="175">
        <f>_xll.xlShmInterpDisc($E$4,L1007)</f>
        <v>0.9995659452057345</v>
      </c>
      <c r="O1007" s="175">
        <f>_xll.xlShmInterpDisc($B$4,L1007)</f>
        <v>0.9995659452057345</v>
      </c>
      <c r="P1007" s="175">
        <v>0.99956594500670615</v>
      </c>
      <c r="Q1007" s="175">
        <f>_xll.xlShmInterpDisc($H$4,L1007)</f>
        <v>0.99956594520637465</v>
      </c>
      <c r="R1007" s="188">
        <f t="shared" si="45"/>
        <v>-1.9849166754681846E-6</v>
      </c>
      <c r="S1007" s="170">
        <f t="shared" si="46"/>
        <v>-1.9849166754681846E-6</v>
      </c>
      <c r="T1007" s="174">
        <f t="shared" si="47"/>
        <v>-1.9966850395292113E-6</v>
      </c>
    </row>
    <row r="1008" spans="11:20" x14ac:dyDescent="0.2">
      <c r="K1008" s="185" t="s">
        <v>134</v>
      </c>
      <c r="L1008" s="163">
        <f>_xll.qlCalendarAdvance("TARGET",L1007,K1008,"mf")</f>
        <v>44250</v>
      </c>
      <c r="M1008" s="175">
        <v>0.99955336659920913</v>
      </c>
      <c r="N1008" s="175">
        <f>_xll.xlShmInterpDisc($E$4,L1008)</f>
        <v>0.99955336678969642</v>
      </c>
      <c r="O1008" s="175">
        <f>_xll.xlShmInterpDisc($B$4,L1008)</f>
        <v>0.99955336678969642</v>
      </c>
      <c r="P1008" s="175">
        <v>0.99955336659869098</v>
      </c>
      <c r="Q1008" s="175">
        <f>_xll.xlShmInterpDisc($H$4,L1008)</f>
        <v>0.99955336679035278</v>
      </c>
      <c r="R1008" s="188">
        <f t="shared" si="45"/>
        <v>-1.9048729260617847E-6</v>
      </c>
      <c r="S1008" s="170">
        <f t="shared" si="46"/>
        <v>-1.9048729260617847E-6</v>
      </c>
      <c r="T1008" s="174">
        <f t="shared" si="47"/>
        <v>-1.9166179754392942E-6</v>
      </c>
    </row>
    <row r="1009" spans="11:20" x14ac:dyDescent="0.2">
      <c r="K1009" s="185" t="s">
        <v>134</v>
      </c>
      <c r="L1009" s="163">
        <f>_xll.qlCalendarAdvance("TARGET",L1008,K1009,"mf")</f>
        <v>44251</v>
      </c>
      <c r="M1009" s="175">
        <v>0.9995407646474348</v>
      </c>
      <c r="N1009" s="175">
        <f>_xll.xlShmInterpDisc($E$4,L1009)</f>
        <v>0.99954076482996679</v>
      </c>
      <c r="O1009" s="175">
        <f>_xll.xlShmInterpDisc($B$4,L1009)</f>
        <v>0.99954076482996679</v>
      </c>
      <c r="P1009" s="175">
        <v>0.99954076464693509</v>
      </c>
      <c r="Q1009" s="175">
        <f>_xll.xlShmInterpDisc($H$4,L1009)</f>
        <v>0.99954076483063914</v>
      </c>
      <c r="R1009" s="188">
        <f t="shared" si="45"/>
        <v>-1.8253198952322691E-6</v>
      </c>
      <c r="S1009" s="170">
        <f t="shared" si="46"/>
        <v>-1.8253198952322691E-6</v>
      </c>
      <c r="T1009" s="174">
        <f t="shared" si="47"/>
        <v>-1.8370405197032369E-6</v>
      </c>
    </row>
    <row r="1010" spans="11:20" x14ac:dyDescent="0.2">
      <c r="K1010" s="185" t="s">
        <v>134</v>
      </c>
      <c r="L1010" s="163">
        <f>_xll.qlCalendarAdvance("TARGET",L1009,K1010,"mf")</f>
        <v>44252</v>
      </c>
      <c r="M1010" s="175">
        <v>0.99952813910286442</v>
      </c>
      <c r="N1010" s="175">
        <f>_xll.xlShmInterpDisc($E$4,L1010)</f>
        <v>0.99952813927749251</v>
      </c>
      <c r="O1010" s="175">
        <f>_xll.xlShmInterpDisc($B$4,L1010)</f>
        <v>0.99952813927749251</v>
      </c>
      <c r="P1010" s="175">
        <v>0.99952813910238303</v>
      </c>
      <c r="Q1010" s="175">
        <f>_xll.xlShmInterpDisc($H$4,L1010)</f>
        <v>0.99952813927818063</v>
      </c>
      <c r="R1010" s="188">
        <f t="shared" si="45"/>
        <v>-1.746280897663155E-6</v>
      </c>
      <c r="S1010" s="170">
        <f t="shared" si="46"/>
        <v>-1.746280897663155E-6</v>
      </c>
      <c r="T1010" s="174">
        <f t="shared" si="47"/>
        <v>-1.7579759870045564E-6</v>
      </c>
    </row>
    <row r="1011" spans="11:20" x14ac:dyDescent="0.2">
      <c r="K1011" s="185" t="s">
        <v>134</v>
      </c>
      <c r="L1011" s="163">
        <f>_xll.qlCalendarAdvance("TARGET",L1010,K1011,"mf")</f>
        <v>44253</v>
      </c>
      <c r="M1011" s="175">
        <v>0.99951548991634642</v>
      </c>
      <c r="N1011" s="175">
        <f>_xll.xlShmInterpDisc($E$4,L1011)</f>
        <v>0.99951549008312401</v>
      </c>
      <c r="O1011" s="175">
        <f>_xll.xlShmInterpDisc($B$4,L1011)</f>
        <v>0.99951549008312401</v>
      </c>
      <c r="P1011" s="175">
        <v>0.99951548991588324</v>
      </c>
      <c r="Q1011" s="175">
        <f>_xll.xlShmInterpDisc($H$4,L1011)</f>
        <v>0.99951549008382745</v>
      </c>
      <c r="R1011" s="188">
        <f t="shared" si="45"/>
        <v>-1.6677759173688855E-6</v>
      </c>
      <c r="S1011" s="170">
        <f t="shared" si="46"/>
        <v>-1.6677759173688855E-6</v>
      </c>
      <c r="T1011" s="174">
        <f t="shared" si="47"/>
        <v>-1.6794421409116467E-6</v>
      </c>
    </row>
    <row r="1012" spans="11:20" x14ac:dyDescent="0.2">
      <c r="K1012" s="185" t="s">
        <v>134</v>
      </c>
      <c r="L1012" s="163">
        <f>_xll.qlCalendarAdvance("TARGET",L1011,K1012,"mf")</f>
        <v>44256</v>
      </c>
      <c r="M1012" s="175">
        <v>0.99947740001214336</v>
      </c>
      <c r="N1012" s="175">
        <f>_xll.xlShmInterpDisc($E$4,L1012)</f>
        <v>0.9994774001557104</v>
      </c>
      <c r="O1012" s="175">
        <f>_xll.xlShmInterpDisc($B$4,L1012)</f>
        <v>0.9994774001557104</v>
      </c>
      <c r="P1012" s="175">
        <v>0.99947740001173446</v>
      </c>
      <c r="Q1012" s="175">
        <f>_xll.xlShmInterpDisc($H$4,L1012)</f>
        <v>0.99947740015645825</v>
      </c>
      <c r="R1012" s="188">
        <f t="shared" si="45"/>
        <v>-1.4356704713947011E-6</v>
      </c>
      <c r="S1012" s="170">
        <f t="shared" si="46"/>
        <v>-1.4356704713947011E-6</v>
      </c>
      <c r="T1012" s="174">
        <f t="shared" si="47"/>
        <v>-1.4472378850882706E-6</v>
      </c>
    </row>
    <row r="1013" spans="11:20" x14ac:dyDescent="0.2">
      <c r="K1013" s="185" t="s">
        <v>134</v>
      </c>
      <c r="L1013" s="163">
        <f>_xll.qlCalendarAdvance("TARGET",L1012,K1013,"mf")</f>
        <v>44257</v>
      </c>
      <c r="M1013" s="175">
        <v>0.99946465576438981</v>
      </c>
      <c r="N1013" s="175">
        <f>_xll.xlShmInterpDisc($E$4,L1013)</f>
        <v>0.99946465590034095</v>
      </c>
      <c r="O1013" s="175">
        <f>_xll.xlShmInterpDisc($B$4,L1013)</f>
        <v>0.99946465590034095</v>
      </c>
      <c r="P1013" s="175">
        <v>0.99946465576399901</v>
      </c>
      <c r="Q1013" s="175">
        <f>_xll.xlShmInterpDisc($H$4,L1013)</f>
        <v>0.99946465590110301</v>
      </c>
      <c r="R1013" s="188">
        <f t="shared" si="45"/>
        <v>-1.3595113923514646E-6</v>
      </c>
      <c r="S1013" s="170">
        <f t="shared" si="46"/>
        <v>-1.3595113923514646E-6</v>
      </c>
      <c r="T1013" s="174">
        <f t="shared" si="47"/>
        <v>-1.3710399482391722E-6</v>
      </c>
    </row>
    <row r="1014" spans="11:20" x14ac:dyDescent="0.2">
      <c r="K1014" s="185" t="s">
        <v>134</v>
      </c>
      <c r="L1014" s="163">
        <f>_xll.qlCalendarAdvance("TARGET",L1013,K1014,"mf")</f>
        <v>44258</v>
      </c>
      <c r="M1014" s="175">
        <v>0.99945188762748471</v>
      </c>
      <c r="N1014" s="175">
        <f>_xll.xlShmInterpDisc($E$4,L1014)</f>
        <v>0.99945188775588367</v>
      </c>
      <c r="O1014" s="175">
        <f>_xll.xlShmInterpDisc($B$4,L1014)</f>
        <v>0.99945188775588367</v>
      </c>
      <c r="P1014" s="175">
        <v>0.99945188762711168</v>
      </c>
      <c r="Q1014" s="175">
        <f>_xll.xlShmInterpDisc($H$4,L1014)</f>
        <v>0.99945188775665961</v>
      </c>
      <c r="R1014" s="188">
        <f t="shared" si="45"/>
        <v>-1.2839895813243629E-6</v>
      </c>
      <c r="S1014" s="170">
        <f t="shared" si="46"/>
        <v>-1.2839895813243629E-6</v>
      </c>
      <c r="T1014" s="174">
        <f t="shared" si="47"/>
        <v>-1.2954792794062087E-6</v>
      </c>
    </row>
    <row r="1015" spans="11:20" x14ac:dyDescent="0.2">
      <c r="K1015" s="185" t="s">
        <v>134</v>
      </c>
      <c r="L1015" s="163">
        <f>_xll.qlCalendarAdvance("TARGET",L1014,K1015,"mf")</f>
        <v>44259</v>
      </c>
      <c r="M1015" s="175">
        <v>0.99943909555169808</v>
      </c>
      <c r="N1015" s="175">
        <f>_xll.xlShmInterpDisc($E$4,L1015)</f>
        <v>0.99943909567261102</v>
      </c>
      <c r="O1015" s="175">
        <f>_xll.xlShmInterpDisc($B$4,L1015)</f>
        <v>0.99943909567261102</v>
      </c>
      <c r="P1015" s="175">
        <v>0.9994390955513428</v>
      </c>
      <c r="Q1015" s="175">
        <f>_xll.xlShmInterpDisc($H$4,L1015)</f>
        <v>0.9994390956734005</v>
      </c>
      <c r="R1015" s="188">
        <f t="shared" si="45"/>
        <v>-1.2091294632199379E-6</v>
      </c>
      <c r="S1015" s="170">
        <f t="shared" si="46"/>
        <v>-1.2091294632199379E-6</v>
      </c>
      <c r="T1015" s="174">
        <f t="shared" si="47"/>
        <v>-1.2205769728268479E-6</v>
      </c>
    </row>
    <row r="1016" spans="11:20" x14ac:dyDescent="0.2">
      <c r="K1016" s="185" t="s">
        <v>134</v>
      </c>
      <c r="L1016" s="163">
        <f>_xll.qlCalendarAdvance("TARGET",L1015,K1016,"mf")</f>
        <v>44260</v>
      </c>
      <c r="M1016" s="175">
        <v>0.99942627948720397</v>
      </c>
      <c r="N1016" s="175">
        <f>_xll.xlShmInterpDisc($E$4,L1016)</f>
        <v>0.99942627960069907</v>
      </c>
      <c r="O1016" s="175">
        <f>_xll.xlShmInterpDisc($B$4,L1016)</f>
        <v>0.99942627960069907</v>
      </c>
      <c r="P1016" s="175">
        <v>0.99942627948686646</v>
      </c>
      <c r="Q1016" s="175">
        <f>_xll.xlShmInterpDisc($H$4,L1016)</f>
        <v>0.99942627960150177</v>
      </c>
      <c r="R1016" s="188">
        <f t="shared" si="45"/>
        <v>-1.1349510220526327E-6</v>
      </c>
      <c r="S1016" s="170">
        <f t="shared" si="46"/>
        <v>-1.1349510220526327E-6</v>
      </c>
      <c r="T1016" s="174">
        <f t="shared" si="47"/>
        <v>-1.146353012515533E-6</v>
      </c>
    </row>
    <row r="1017" spans="11:20" x14ac:dyDescent="0.2">
      <c r="K1017" s="185" t="s">
        <v>134</v>
      </c>
      <c r="L1017" s="163">
        <f>_xll.qlCalendarAdvance("TARGET",L1016,K1017,"mf")</f>
        <v>44263</v>
      </c>
      <c r="M1017" s="175">
        <v>0.99938768686177271</v>
      </c>
      <c r="N1017" s="175">
        <f>_xll.xlShmInterpDisc($E$4,L1017)</f>
        <v>0.99938768695344582</v>
      </c>
      <c r="O1017" s="175">
        <f>_xll.xlShmInterpDisc($B$4,L1017)</f>
        <v>0.99938768695344582</v>
      </c>
      <c r="P1017" s="175">
        <v>0.9993876868614876</v>
      </c>
      <c r="Q1017" s="175">
        <f>_xll.xlShmInterpDisc($H$4,L1017)</f>
        <v>0.99938768695428615</v>
      </c>
      <c r="R1017" s="188">
        <f t="shared" si="45"/>
        <v>-9.1673113544743501E-7</v>
      </c>
      <c r="S1017" s="170">
        <f t="shared" si="46"/>
        <v>-9.1673113544743501E-7</v>
      </c>
      <c r="T1017" s="174">
        <f t="shared" si="47"/>
        <v>-9.2798546624806022E-7</v>
      </c>
    </row>
    <row r="1018" spans="11:20" x14ac:dyDescent="0.2">
      <c r="K1018" s="185" t="s">
        <v>134</v>
      </c>
      <c r="L1018" s="163">
        <f>_xll.qlCalendarAdvance("TARGET",L1017,K1018,"mf")</f>
        <v>44264</v>
      </c>
      <c r="M1018" s="175">
        <v>0.99937477434226352</v>
      </c>
      <c r="N1018" s="175">
        <f>_xll.xlShmInterpDisc($E$4,L1018)</f>
        <v>0.99937477442681366</v>
      </c>
      <c r="O1018" s="175">
        <f>_xll.xlShmInterpDisc($B$4,L1018)</f>
        <v>0.99937477442681366</v>
      </c>
      <c r="P1018" s="175">
        <v>0.99937477434199573</v>
      </c>
      <c r="Q1018" s="175">
        <f>_xll.xlShmInterpDisc($H$4,L1018)</f>
        <v>0.99937477442766598</v>
      </c>
      <c r="R1018" s="188">
        <f t="shared" si="45"/>
        <v>-8.4550144663353421E-7</v>
      </c>
      <c r="S1018" s="170">
        <f t="shared" si="46"/>
        <v>-8.4550144663353421E-7</v>
      </c>
      <c r="T1018" s="174">
        <f t="shared" si="47"/>
        <v>-8.5670248672897742E-7</v>
      </c>
    </row>
    <row r="1019" spans="11:20" x14ac:dyDescent="0.2">
      <c r="K1019" s="185" t="s">
        <v>134</v>
      </c>
      <c r="L1019" s="163">
        <f>_xll.qlCalendarAdvance("TARGET",L1018,K1019,"mf")</f>
        <v>44265</v>
      </c>
      <c r="M1019" s="175">
        <v>0.99936183758347308</v>
      </c>
      <c r="N1019" s="175">
        <f>_xll.xlShmInterpDisc($E$4,L1019)</f>
        <v>0.99936183766097975</v>
      </c>
      <c r="O1019" s="175">
        <f>_xll.xlShmInterpDisc($B$4,L1019)</f>
        <v>0.99936183766097975</v>
      </c>
      <c r="P1019" s="175">
        <v>0.99936183758322261</v>
      </c>
      <c r="Q1019" s="175">
        <f>_xll.xlShmInterpDisc($H$4,L1019)</f>
        <v>0.99936183766184361</v>
      </c>
      <c r="R1019" s="188">
        <f t="shared" si="45"/>
        <v>-7.7506667750526503E-7</v>
      </c>
      <c r="S1019" s="170">
        <f t="shared" si="46"/>
        <v>-7.7506667750526503E-7</v>
      </c>
      <c r="T1019" s="174">
        <f t="shared" si="47"/>
        <v>-7.8620998600342773E-7</v>
      </c>
    </row>
    <row r="1020" spans="11:20" x14ac:dyDescent="0.2">
      <c r="K1020" s="185" t="s">
        <v>134</v>
      </c>
      <c r="L1020" s="163">
        <f>_xll.qlCalendarAdvance("TARGET",L1019,K1020,"mf")</f>
        <v>44266</v>
      </c>
      <c r="M1020" s="175">
        <v>0.99934887653499826</v>
      </c>
      <c r="N1020" s="175">
        <f>_xll.xlShmInterpDisc($E$4,L1020)</f>
        <v>0.99934887660554295</v>
      </c>
      <c r="O1020" s="175">
        <f>_xll.xlShmInterpDisc($B$4,L1020)</f>
        <v>0.99934887660554295</v>
      </c>
      <c r="P1020" s="175">
        <v>0.9993488765347649</v>
      </c>
      <c r="Q1020" s="175">
        <f>_xll.xlShmInterpDisc($H$4,L1020)</f>
        <v>0.99934887660641802</v>
      </c>
      <c r="R1020" s="188">
        <f t="shared" si="45"/>
        <v>-7.0544681207707072E-7</v>
      </c>
      <c r="S1020" s="170">
        <f t="shared" si="46"/>
        <v>-7.0544681207707072E-7</v>
      </c>
      <c r="T1020" s="174">
        <f t="shared" si="47"/>
        <v>-7.1653127875492828E-7</v>
      </c>
    </row>
    <row r="1021" spans="11:20" x14ac:dyDescent="0.2">
      <c r="K1021" s="185" t="s">
        <v>134</v>
      </c>
      <c r="L1021" s="163">
        <f>_xll.qlCalendarAdvance("TARGET",L1020,K1021,"mf")</f>
        <v>44267</v>
      </c>
      <c r="M1021" s="175">
        <v>0.99933589114633969</v>
      </c>
      <c r="N1021" s="175">
        <f>_xll.xlShmInterpDisc($E$4,L1021)</f>
        <v>0.9993358912100061</v>
      </c>
      <c r="O1021" s="175">
        <f>_xll.xlShmInterpDisc($B$4,L1021)</f>
        <v>0.9993358912100061</v>
      </c>
      <c r="P1021" s="175">
        <v>0.99933589114612331</v>
      </c>
      <c r="Q1021" s="175">
        <f>_xll.xlShmInterpDisc($H$4,L1021)</f>
        <v>0.99933589121089195</v>
      </c>
      <c r="R1021" s="188">
        <f t="shared" si="45"/>
        <v>-6.3666405480944377E-7</v>
      </c>
      <c r="S1021" s="170">
        <f t="shared" si="46"/>
        <v>-6.3666405480944377E-7</v>
      </c>
      <c r="T1021" s="174">
        <f t="shared" si="47"/>
        <v>-6.4768634899792232E-7</v>
      </c>
    </row>
    <row r="1022" spans="11:20" x14ac:dyDescent="0.2">
      <c r="K1022" s="185" t="s">
        <v>134</v>
      </c>
      <c r="L1022" s="163">
        <f>_xll.qlCalendarAdvance("TARGET",L1021,K1022,"mf")</f>
        <v>44270</v>
      </c>
      <c r="M1022" s="175">
        <v>0.99929678843282477</v>
      </c>
      <c r="N1022" s="175">
        <f>_xll.xlShmInterpDisc($E$4,L1022)</f>
        <v>0.99929678847638204</v>
      </c>
      <c r="O1022" s="175">
        <f>_xll.xlShmInterpDisc($B$4,L1022)</f>
        <v>0.99929678847638204</v>
      </c>
      <c r="P1022" s="175">
        <v>0.99929678843265879</v>
      </c>
      <c r="Q1022" s="175">
        <f>_xll.xlShmInterpDisc($H$4,L1022)</f>
        <v>0.99929678847729841</v>
      </c>
      <c r="R1022" s="188">
        <f t="shared" si="45"/>
        <v>-4.3557268902816304E-7</v>
      </c>
      <c r="S1022" s="170">
        <f t="shared" si="46"/>
        <v>-4.3557268902816304E-7</v>
      </c>
      <c r="T1022" s="174">
        <f t="shared" si="47"/>
        <v>-4.4639625329523369E-7</v>
      </c>
    </row>
    <row r="1023" spans="11:20" x14ac:dyDescent="0.2">
      <c r="K1023" s="185" t="s">
        <v>134</v>
      </c>
      <c r="L1023" s="163">
        <f>_xll.qlCalendarAdvance("TARGET",L1022,K1023,"mf")</f>
        <v>44271</v>
      </c>
      <c r="M1023" s="175">
        <v>0.99928370517651444</v>
      </c>
      <c r="N1023" s="175">
        <f>_xll.xlShmInterpDisc($E$4,L1023)</f>
        <v>0.99928370521355148</v>
      </c>
      <c r="O1023" s="175">
        <f>_xll.xlShmInterpDisc($B$4,L1023)</f>
        <v>0.99928370521355148</v>
      </c>
      <c r="P1023" s="175">
        <v>0.99928370517636489</v>
      </c>
      <c r="Q1023" s="175">
        <f>_xll.xlShmInterpDisc($H$4,L1023)</f>
        <v>0.99928370521447718</v>
      </c>
      <c r="R1023" s="188">
        <f t="shared" si="45"/>
        <v>-3.7037040101495222E-7</v>
      </c>
      <c r="S1023" s="170">
        <f t="shared" si="46"/>
        <v>-3.7037040101495222E-7</v>
      </c>
      <c r="T1023" s="174">
        <f t="shared" si="47"/>
        <v>-3.8112291100844686E-7</v>
      </c>
    </row>
    <row r="1024" spans="11:20" x14ac:dyDescent="0.2">
      <c r="K1024" s="185" t="s">
        <v>134</v>
      </c>
      <c r="L1024" s="163">
        <f>_xll.qlCalendarAdvance("TARGET",L1023,K1024,"mf")</f>
        <v>44272</v>
      </c>
      <c r="M1024" s="175">
        <v>0.99927059732608137</v>
      </c>
      <c r="N1024" s="175">
        <f>_xll.xlShmInterpDisc($E$4,L1024)</f>
        <v>0.99927059735669355</v>
      </c>
      <c r="O1024" s="175">
        <f>_xll.xlShmInterpDisc($B$4,L1024)</f>
        <v>0.99927059735669355</v>
      </c>
      <c r="P1024" s="175">
        <v>0.99927059732594825</v>
      </c>
      <c r="Q1024" s="175">
        <f>_xll.xlShmInterpDisc($H$4,L1024)</f>
        <v>0.99927059735762835</v>
      </c>
      <c r="R1024" s="188">
        <f t="shared" si="45"/>
        <v>-3.0612179457989441E-7</v>
      </c>
      <c r="S1024" s="170">
        <f t="shared" si="46"/>
        <v>-3.0612179457989441E-7</v>
      </c>
      <c r="T1024" s="174">
        <f t="shared" si="47"/>
        <v>-3.1680102985376379E-7</v>
      </c>
    </row>
    <row r="1025" spans="11:20" x14ac:dyDescent="0.2">
      <c r="K1025" s="185" t="s">
        <v>134</v>
      </c>
      <c r="L1025" s="163">
        <f>_xll.qlCalendarAdvance("TARGET",L1024,K1025,"mf")</f>
        <v>44273</v>
      </c>
      <c r="M1025" s="175">
        <v>0.99925746483044997</v>
      </c>
      <c r="N1025" s="175">
        <f>_xll.xlShmInterpDisc($E$4,L1025)</f>
        <v>0.99925746485473499</v>
      </c>
      <c r="O1025" s="175">
        <f>_xll.xlShmInterpDisc($B$4,L1025)</f>
        <v>0.99925746485473499</v>
      </c>
      <c r="P1025" s="175">
        <v>0.99925746483033329</v>
      </c>
      <c r="Q1025" s="175">
        <f>_xll.xlShmInterpDisc($H$4,L1025)</f>
        <v>0.99925746485567846</v>
      </c>
      <c r="R1025" s="188">
        <f t="shared" si="45"/>
        <v>-2.4285018440650674E-7</v>
      </c>
      <c r="S1025" s="170">
        <f t="shared" si="46"/>
        <v>-2.4285018440650674E-7</v>
      </c>
      <c r="T1025" s="174">
        <f t="shared" si="47"/>
        <v>-2.5345170406865236E-7</v>
      </c>
    </row>
    <row r="1026" spans="11:20" x14ac:dyDescent="0.2">
      <c r="K1026" s="185" t="s">
        <v>134</v>
      </c>
      <c r="L1026" s="163">
        <f>_xll.qlCalendarAdvance("TARGET",L1025,K1026,"mf")</f>
        <v>44274</v>
      </c>
      <c r="M1026" s="175">
        <v>0.9992443076384484</v>
      </c>
      <c r="N1026" s="175">
        <f>_xll.xlShmInterpDisc($E$4,L1026)</f>
        <v>0.99924430765650618</v>
      </c>
      <c r="O1026" s="175">
        <f>_xll.xlShmInterpDisc($B$4,L1026)</f>
        <v>0.99924430765650618</v>
      </c>
      <c r="P1026" s="175">
        <v>0.99924430763834793</v>
      </c>
      <c r="Q1026" s="175">
        <f>_xll.xlShmInterpDisc($H$4,L1026)</f>
        <v>0.99924430765745786</v>
      </c>
      <c r="R1026" s="188">
        <f t="shared" si="45"/>
        <v>-1.8057777495528171E-7</v>
      </c>
      <c r="S1026" s="170">
        <f t="shared" si="46"/>
        <v>-1.8057777495528171E-7</v>
      </c>
      <c r="T1026" s="174">
        <f t="shared" si="47"/>
        <v>-1.9109935855965432E-7</v>
      </c>
    </row>
    <row r="1027" spans="11:20" x14ac:dyDescent="0.2">
      <c r="K1027" s="185" t="s">
        <v>134</v>
      </c>
      <c r="L1027" s="163">
        <f>_xll.qlCalendarAdvance("TARGET",L1026,K1027,"mf")</f>
        <v>44277</v>
      </c>
      <c r="M1027" s="175">
        <v>0.99920468737106283</v>
      </c>
      <c r="N1027" s="175">
        <f>_xll.xlShmInterpDisc($E$4,L1027)</f>
        <v>0.99920468737106294</v>
      </c>
      <c r="O1027" s="175">
        <f>_xll.xlShmInterpDisc($B$4,L1027)</f>
        <v>0.99920468737106294</v>
      </c>
      <c r="P1027" s="175">
        <v>0.9992046873710102</v>
      </c>
      <c r="Q1027" s="175">
        <f>_xll.xlShmInterpDisc($H$4,L1027)</f>
        <v>0.99920468737203716</v>
      </c>
      <c r="R1027" s="188">
        <f t="shared" si="45"/>
        <v>-1.1102230246251565E-12</v>
      </c>
      <c r="S1027" s="170">
        <f t="shared" si="46"/>
        <v>-1.1102230246251565E-12</v>
      </c>
      <c r="T1027" s="174">
        <f t="shared" si="47"/>
        <v>-1.0269562977782698E-8</v>
      </c>
    </row>
    <row r="1028" spans="11:20" x14ac:dyDescent="0.2">
      <c r="K1028" s="185" t="s">
        <v>134</v>
      </c>
      <c r="L1028" s="163">
        <f>_xll.qlCalendarAdvance("TARGET",L1027,K1028,"mf")</f>
        <v>44278</v>
      </c>
      <c r="M1028" s="175">
        <v>0.99919143088936102</v>
      </c>
      <c r="N1028" s="175">
        <f>_xll.xlShmInterpDisc($E$4,L1028)</f>
        <v>0.99919143088355733</v>
      </c>
      <c r="O1028" s="175">
        <f>_xll.xlShmInterpDisc($B$4,L1028)</f>
        <v>0.99919143088355733</v>
      </c>
      <c r="P1028" s="175">
        <v>0.99919143088932416</v>
      </c>
      <c r="Q1028" s="175">
        <f>_xll.xlShmInterpDisc($H$4,L1028)</f>
        <v>0.99919143088453832</v>
      </c>
      <c r="R1028" s="188">
        <f t="shared" si="45"/>
        <v>5.8036908612280058E-8</v>
      </c>
      <c r="S1028" s="170">
        <f t="shared" si="46"/>
        <v>5.8036908612280058E-8</v>
      </c>
      <c r="T1028" s="174">
        <f t="shared" si="47"/>
        <v>4.7858383922516623E-8</v>
      </c>
    </row>
    <row r="1029" spans="11:20" x14ac:dyDescent="0.2">
      <c r="K1029" s="185" t="s">
        <v>134</v>
      </c>
      <c r="L1029" s="163">
        <f>_xll.qlCalendarAdvance("TARGET",L1028,K1029,"mf")</f>
        <v>44279</v>
      </c>
      <c r="M1029" s="175">
        <v>0.99917814951055861</v>
      </c>
      <c r="N1029" s="175">
        <f>_xll.xlShmInterpDisc($E$4,L1029)</f>
        <v>0.99917814949905959</v>
      </c>
      <c r="O1029" s="175">
        <f>_xll.xlShmInterpDisc($B$4,L1029)</f>
        <v>0.99917814949905959</v>
      </c>
      <c r="P1029" s="175">
        <v>0.99917814951053718</v>
      </c>
      <c r="Q1029" s="175">
        <f>_xll.xlShmInterpDisc($H$4,L1029)</f>
        <v>0.9991781495000468</v>
      </c>
      <c r="R1029" s="188">
        <f t="shared" si="45"/>
        <v>1.1499023955252596E-7</v>
      </c>
      <c r="S1029" s="170">
        <f t="shared" si="46"/>
        <v>1.1499023955252596E-7</v>
      </c>
      <c r="T1029" s="174">
        <f t="shared" si="47"/>
        <v>1.0490386337380642E-7</v>
      </c>
    </row>
    <row r="1030" spans="11:20" x14ac:dyDescent="0.2">
      <c r="K1030" s="185" t="s">
        <v>134</v>
      </c>
      <c r="L1030" s="163">
        <f>_xll.qlCalendarAdvance("TARGET",L1029,K1030,"mf")</f>
        <v>44280</v>
      </c>
      <c r="M1030" s="175">
        <v>0.99916484323961519</v>
      </c>
      <c r="N1030" s="175">
        <f>_xll.xlShmInterpDisc($E$4,L1030)</f>
        <v>0.99916484322252841</v>
      </c>
      <c r="O1030" s="175">
        <f>_xll.xlShmInterpDisc($B$4,L1030)</f>
        <v>0.99916484322252841</v>
      </c>
      <c r="P1030" s="175">
        <v>0.9991648432396093</v>
      </c>
      <c r="Q1030" s="175">
        <f>_xll.xlShmInterpDisc($H$4,L1030)</f>
        <v>0.99916484322352161</v>
      </c>
      <c r="R1030" s="188">
        <f t="shared" ref="R1030:R1093" si="48">(M1030-N1030)*10000</f>
        <v>1.7086776438191009E-7</v>
      </c>
      <c r="S1030" s="170">
        <f t="shared" ref="S1030:S1093" si="49">(M1030-O1030)*10000</f>
        <v>1.7086776438191009E-7</v>
      </c>
      <c r="T1030" s="174">
        <f t="shared" ref="T1030:T1093" si="50">(P1030-Q1030)*10000</f>
        <v>1.6087686738330831E-7</v>
      </c>
    </row>
    <row r="1031" spans="11:20" x14ac:dyDescent="0.2">
      <c r="K1031" s="185" t="s">
        <v>134</v>
      </c>
      <c r="L1031" s="163">
        <f>_xll.qlCalendarAdvance("TARGET",L1030,K1031,"mf")</f>
        <v>44281</v>
      </c>
      <c r="M1031" s="175">
        <v>0.99915151208154629</v>
      </c>
      <c r="N1031" s="175">
        <f>_xll.xlShmInterpDisc($E$4,L1031)</f>
        <v>0.99915151205897812</v>
      </c>
      <c r="O1031" s="175">
        <f>_xll.xlShmInterpDisc($B$4,L1031)</f>
        <v>0.99915151205897812</v>
      </c>
      <c r="P1031" s="175">
        <v>0.99915151208155573</v>
      </c>
      <c r="Q1031" s="175">
        <f>_xll.xlShmInterpDisc($H$4,L1031)</f>
        <v>0.99915151205997688</v>
      </c>
      <c r="R1031" s="188">
        <f t="shared" si="48"/>
        <v>2.2568169555370332E-7</v>
      </c>
      <c r="S1031" s="170">
        <f t="shared" si="49"/>
        <v>2.2568169555370332E-7</v>
      </c>
      <c r="T1031" s="174">
        <f t="shared" si="50"/>
        <v>2.1578849818126855E-7</v>
      </c>
    </row>
    <row r="1032" spans="11:20" x14ac:dyDescent="0.2">
      <c r="K1032" s="185" t="s">
        <v>134</v>
      </c>
      <c r="L1032" s="163">
        <f>_xll.qlCalendarAdvance("TARGET",L1031,K1032,"mf")</f>
        <v>44284</v>
      </c>
      <c r="M1032" s="175">
        <v>0.99911136933557132</v>
      </c>
      <c r="N1032" s="175">
        <f>_xll.xlShmInterpDisc($E$4,L1032)</f>
        <v>0.99911136929718802</v>
      </c>
      <c r="O1032" s="175">
        <f>_xll.xlShmInterpDisc($B$4,L1032)</f>
        <v>0.99911136929718802</v>
      </c>
      <c r="P1032" s="175">
        <v>0.99911136933562594</v>
      </c>
      <c r="Q1032" s="175">
        <f>_xll.xlShmInterpDisc($H$4,L1032)</f>
        <v>0.99911136929820099</v>
      </c>
      <c r="R1032" s="188">
        <f t="shared" si="48"/>
        <v>3.8383296541155687E-7</v>
      </c>
      <c r="S1032" s="170">
        <f t="shared" si="49"/>
        <v>3.8383296541155687E-7</v>
      </c>
      <c r="T1032" s="174">
        <f t="shared" si="50"/>
        <v>3.7424952026299252E-7</v>
      </c>
    </row>
    <row r="1033" spans="11:20" x14ac:dyDescent="0.2">
      <c r="K1033" s="185" t="s">
        <v>134</v>
      </c>
      <c r="L1033" s="163">
        <f>_xll.qlCalendarAdvance("TARGET",L1032,K1033,"mf")</f>
        <v>44285</v>
      </c>
      <c r="M1033" s="175">
        <v>0.99909793868026309</v>
      </c>
      <c r="N1033" s="175">
        <f>_xll.xlShmInterpDisc($E$4,L1033)</f>
        <v>0.99909793863681429</v>
      </c>
      <c r="O1033" s="175">
        <f>_xll.xlShmInterpDisc($B$4,L1033)</f>
        <v>0.99909793863681429</v>
      </c>
      <c r="P1033" s="175">
        <v>0.99909793868033248</v>
      </c>
      <c r="Q1033" s="175">
        <f>_xll.xlShmInterpDisc($H$4,L1033)</f>
        <v>0.99909793863783114</v>
      </c>
      <c r="R1033" s="188">
        <f t="shared" si="48"/>
        <v>4.3448800113310426E-7</v>
      </c>
      <c r="S1033" s="170">
        <f t="shared" si="49"/>
        <v>4.3448800113310426E-7</v>
      </c>
      <c r="T1033" s="174">
        <f t="shared" si="50"/>
        <v>4.2501335784095318E-7</v>
      </c>
    </row>
    <row r="1034" spans="11:20" x14ac:dyDescent="0.2">
      <c r="K1034" s="185" t="s">
        <v>134</v>
      </c>
      <c r="L1034" s="163">
        <f>_xll.qlCalendarAdvance("TARGET",L1033,K1034,"mf")</f>
        <v>44286</v>
      </c>
      <c r="M1034" s="175">
        <v>0.99908448316373821</v>
      </c>
      <c r="N1034" s="175">
        <f>_xll.xlShmInterpDisc($E$4,L1034)</f>
        <v>0.99908448311532527</v>
      </c>
      <c r="O1034" s="175">
        <f>_xll.xlShmInterpDisc($B$4,L1034)</f>
        <v>0.99908448311532527</v>
      </c>
      <c r="P1034" s="175">
        <v>0.99908448316382226</v>
      </c>
      <c r="Q1034" s="175">
        <f>_xll.xlShmInterpDisc($H$4,L1034)</f>
        <v>0.99908448311634579</v>
      </c>
      <c r="R1034" s="188">
        <f t="shared" si="48"/>
        <v>4.8412940323316889E-7</v>
      </c>
      <c r="S1034" s="170">
        <f t="shared" si="49"/>
        <v>4.8412940323316889E-7</v>
      </c>
      <c r="T1034" s="174">
        <f t="shared" si="50"/>
        <v>4.7476467202045569E-7</v>
      </c>
    </row>
    <row r="1035" spans="11:20" x14ac:dyDescent="0.2">
      <c r="K1035" s="185" t="s">
        <v>134</v>
      </c>
      <c r="L1035" s="163">
        <f>_xll.qlCalendarAdvance("TARGET",L1034,K1035,"mf")</f>
        <v>44287</v>
      </c>
      <c r="M1035" s="175">
        <v>0.99907100279134498</v>
      </c>
      <c r="N1035" s="175">
        <f>_xll.xlShmInterpDisc($E$4,L1035)</f>
        <v>0.99907100273806837</v>
      </c>
      <c r="O1035" s="175">
        <f>_xll.xlShmInterpDisc($B$4,L1035)</f>
        <v>0.99907100273806837</v>
      </c>
      <c r="P1035" s="175">
        <v>0.99907100279144367</v>
      </c>
      <c r="Q1035" s="175">
        <f>_xll.xlShmInterpDisc($H$4,L1035)</f>
        <v>0.99907100273909211</v>
      </c>
      <c r="R1035" s="188">
        <f t="shared" si="48"/>
        <v>5.3276605349594774E-7</v>
      </c>
      <c r="S1035" s="170">
        <f t="shared" si="49"/>
        <v>5.3276605349594774E-7</v>
      </c>
      <c r="T1035" s="174">
        <f t="shared" si="50"/>
        <v>5.2351567525477094E-7</v>
      </c>
    </row>
    <row r="1036" spans="11:20" x14ac:dyDescent="0.2">
      <c r="K1036" s="185" t="s">
        <v>134</v>
      </c>
      <c r="L1036" s="163">
        <f>_xll.qlCalendarAdvance("TARGET",L1035,K1036,"mf")</f>
        <v>44292</v>
      </c>
      <c r="M1036" s="175">
        <v>0.9990032282824256</v>
      </c>
      <c r="N1036" s="175">
        <f>_xll.xlShmInterpDisc($E$4,L1036)</f>
        <v>0.99900322820630216</v>
      </c>
      <c r="O1036" s="175">
        <f>_xll.xlShmInterpDisc($B$4,L1036)</f>
        <v>0.99900322820630216</v>
      </c>
      <c r="P1036" s="175">
        <v>0.99900322828259513</v>
      </c>
      <c r="Q1036" s="175">
        <f>_xll.xlShmInterpDisc($H$4,L1036)</f>
        <v>0.99900322820733611</v>
      </c>
      <c r="R1036" s="188">
        <f t="shared" si="48"/>
        <v>7.6123440884146021E-7</v>
      </c>
      <c r="S1036" s="170">
        <f t="shared" si="49"/>
        <v>7.6123440884146021E-7</v>
      </c>
      <c r="T1036" s="174">
        <f t="shared" si="50"/>
        <v>7.5259021237172874E-7</v>
      </c>
    </row>
    <row r="1037" spans="11:20" x14ac:dyDescent="0.2">
      <c r="K1037" s="185" t="s">
        <v>134</v>
      </c>
      <c r="L1037" s="163">
        <f>_xll.qlCalendarAdvance("TARGET",L1036,K1037,"mf")</f>
        <v>44293</v>
      </c>
      <c r="M1037" s="175">
        <v>0.99898959889024186</v>
      </c>
      <c r="N1037" s="175">
        <f>_xll.xlShmInterpDisc($E$4,L1037)</f>
        <v>0.99898959880983651</v>
      </c>
      <c r="O1037" s="175">
        <f>_xll.xlShmInterpDisc($B$4,L1037)</f>
        <v>0.99898959880983651</v>
      </c>
      <c r="P1037" s="175">
        <v>0.99898959889042516</v>
      </c>
      <c r="Q1037" s="175">
        <f>_xll.xlShmInterpDisc($H$4,L1037)</f>
        <v>0.99898959881087124</v>
      </c>
      <c r="R1037" s="188">
        <f t="shared" si="48"/>
        <v>8.0405349045520325E-7</v>
      </c>
      <c r="S1037" s="170">
        <f t="shared" si="49"/>
        <v>8.0405349045520325E-7</v>
      </c>
      <c r="T1037" s="174">
        <f t="shared" si="50"/>
        <v>7.9553919007935292E-7</v>
      </c>
    </row>
    <row r="1038" spans="11:20" x14ac:dyDescent="0.2">
      <c r="K1038" s="185" t="s">
        <v>134</v>
      </c>
      <c r="L1038" s="163">
        <f>_xll.qlCalendarAdvance("TARGET",L1037,K1038,"mf")</f>
        <v>44294</v>
      </c>
      <c r="M1038" s="175">
        <v>0.99897594468118056</v>
      </c>
      <c r="N1038" s="175">
        <f>_xll.xlShmInterpDisc($E$4,L1038)</f>
        <v>0.99897594459658678</v>
      </c>
      <c r="O1038" s="175">
        <f>_xll.xlShmInterpDisc($B$4,L1038)</f>
        <v>0.99897594459658678</v>
      </c>
      <c r="P1038" s="175">
        <v>0.99897594468137751</v>
      </c>
      <c r="Q1038" s="175">
        <f>_xll.xlShmInterpDisc($H$4,L1038)</f>
        <v>0.99897594459762207</v>
      </c>
      <c r="R1038" s="188">
        <f t="shared" si="48"/>
        <v>8.459377642822119E-7</v>
      </c>
      <c r="S1038" s="170">
        <f t="shared" si="49"/>
        <v>8.459377642822119E-7</v>
      </c>
      <c r="T1038" s="174">
        <f t="shared" si="50"/>
        <v>8.3755447022326734E-7</v>
      </c>
    </row>
    <row r="1039" spans="11:20" x14ac:dyDescent="0.2">
      <c r="K1039" s="185" t="s">
        <v>134</v>
      </c>
      <c r="L1039" s="163">
        <f>_xll.qlCalendarAdvance("TARGET",L1038,K1039,"mf")</f>
        <v>44295</v>
      </c>
      <c r="M1039" s="175">
        <v>0.99896226566103352</v>
      </c>
      <c r="N1039" s="175">
        <f>_xll.xlShmInterpDisc($E$4,L1039)</f>
        <v>0.99896226557234391</v>
      </c>
      <c r="O1039" s="175">
        <f>_xll.xlShmInterpDisc($B$4,L1039)</f>
        <v>0.99896226557234391</v>
      </c>
      <c r="P1039" s="175">
        <v>0.99896226566124413</v>
      </c>
      <c r="Q1039" s="175">
        <f>_xll.xlShmInterpDisc($H$4,L1039)</f>
        <v>0.9989622655733793</v>
      </c>
      <c r="R1039" s="188">
        <f t="shared" si="48"/>
        <v>8.8689611210668318E-7</v>
      </c>
      <c r="S1039" s="170">
        <f t="shared" si="49"/>
        <v>8.8689611210668318E-7</v>
      </c>
      <c r="T1039" s="174">
        <f t="shared" si="50"/>
        <v>8.7864826525674289E-7</v>
      </c>
    </row>
    <row r="1040" spans="11:20" x14ac:dyDescent="0.2">
      <c r="K1040" s="185" t="s">
        <v>134</v>
      </c>
      <c r="L1040" s="163">
        <f>_xll.qlCalendarAdvance("TARGET",L1039,K1040,"mf")</f>
        <v>44298</v>
      </c>
      <c r="M1040" s="175">
        <v>0.99892107979282885</v>
      </c>
      <c r="N1040" s="175">
        <f>_xll.xlShmInterpDisc($E$4,L1040)</f>
        <v>0.99892107969239752</v>
      </c>
      <c r="O1040" s="175">
        <f>_xll.xlShmInterpDisc($B$4,L1040)</f>
        <v>0.99892107969239752</v>
      </c>
      <c r="P1040" s="175">
        <v>0.9989210797930792</v>
      </c>
      <c r="Q1040" s="175">
        <f>_xll.xlShmInterpDisc($H$4,L1040)</f>
        <v>0.99892107969343114</v>
      </c>
      <c r="R1040" s="188">
        <f t="shared" si="48"/>
        <v>1.0043132991910397E-6</v>
      </c>
      <c r="S1040" s="170">
        <f t="shared" si="49"/>
        <v>1.0043132991910397E-6</v>
      </c>
      <c r="T1040" s="174">
        <f t="shared" si="50"/>
        <v>9.9648067575230925E-7</v>
      </c>
    </row>
    <row r="1041" spans="11:20" x14ac:dyDescent="0.2">
      <c r="K1041" s="185" t="s">
        <v>134</v>
      </c>
      <c r="L1041" s="163">
        <f>_xll.qlCalendarAdvance("TARGET",L1040,K1041,"mf")</f>
        <v>44299</v>
      </c>
      <c r="M1041" s="175">
        <v>0.99890730158736651</v>
      </c>
      <c r="N1041" s="175">
        <f>_xll.xlShmInterpDisc($E$4,L1041)</f>
        <v>0.99890730148320028</v>
      </c>
      <c r="O1041" s="175">
        <f>_xll.xlShmInterpDisc($B$4,L1041)</f>
        <v>0.99890730148320028</v>
      </c>
      <c r="P1041" s="175">
        <v>0.99890730158762997</v>
      </c>
      <c r="Q1041" s="175">
        <f>_xll.xlShmInterpDisc($H$4,L1041)</f>
        <v>0.99890730148423246</v>
      </c>
      <c r="R1041" s="188">
        <f t="shared" si="48"/>
        <v>1.0416623119624546E-6</v>
      </c>
      <c r="S1041" s="170">
        <f t="shared" si="49"/>
        <v>1.0416623119624546E-6</v>
      </c>
      <c r="T1041" s="174">
        <f t="shared" si="50"/>
        <v>1.03397512773995E-6</v>
      </c>
    </row>
    <row r="1042" spans="11:20" x14ac:dyDescent="0.2">
      <c r="K1042" s="185" t="s">
        <v>134</v>
      </c>
      <c r="L1042" s="163">
        <f>_xll.qlCalendarAdvance("TARGET",L1041,K1042,"mf")</f>
        <v>44300</v>
      </c>
      <c r="M1042" s="175">
        <v>0.99889349860060961</v>
      </c>
      <c r="N1042" s="175">
        <f>_xll.xlShmInterpDisc($E$4,L1042)</f>
        <v>0.99889349849279607</v>
      </c>
      <c r="O1042" s="175">
        <f>_xll.xlShmInterpDisc($B$4,L1042)</f>
        <v>0.99889349849279607</v>
      </c>
      <c r="P1042" s="175">
        <v>0.99889349860088605</v>
      </c>
      <c r="Q1042" s="175">
        <f>_xll.xlShmInterpDisc($H$4,L1042)</f>
        <v>0.99889349849382658</v>
      </c>
      <c r="R1042" s="188">
        <f t="shared" si="48"/>
        <v>1.0781353587674403E-6</v>
      </c>
      <c r="S1042" s="170">
        <f t="shared" si="49"/>
        <v>1.0781353587674403E-6</v>
      </c>
      <c r="T1042" s="174">
        <f t="shared" si="50"/>
        <v>1.0705947239841862E-6</v>
      </c>
    </row>
    <row r="1043" spans="11:20" x14ac:dyDescent="0.2">
      <c r="K1043" s="185" t="s">
        <v>134</v>
      </c>
      <c r="L1043" s="163">
        <f>_xll.qlCalendarAdvance("TARGET",L1042,K1043,"mf")</f>
        <v>44301</v>
      </c>
      <c r="M1043" s="175">
        <v>0.99887967083868223</v>
      </c>
      <c r="N1043" s="175">
        <f>_xll.xlShmInterpDisc($E$4,L1043)</f>
        <v>0.99887967072730832</v>
      </c>
      <c r="O1043" s="175">
        <f>_xll.xlShmInterpDisc($B$4,L1043)</f>
        <v>0.99887967072730832</v>
      </c>
      <c r="P1043" s="175">
        <v>0.99887967083897145</v>
      </c>
      <c r="Q1043" s="175">
        <f>_xll.xlShmInterpDisc($H$4,L1043)</f>
        <v>0.99887967072833672</v>
      </c>
      <c r="R1043" s="188">
        <f t="shared" si="48"/>
        <v>1.1137391009441444E-6</v>
      </c>
      <c r="S1043" s="170">
        <f t="shared" si="49"/>
        <v>1.1137391009441444E-6</v>
      </c>
      <c r="T1043" s="174">
        <f t="shared" si="50"/>
        <v>1.1063472360461901E-6</v>
      </c>
    </row>
    <row r="1044" spans="11:20" x14ac:dyDescent="0.2">
      <c r="K1044" s="185" t="s">
        <v>134</v>
      </c>
      <c r="L1044" s="163">
        <f>_xll.qlCalendarAdvance("TARGET",L1043,K1044,"mf")</f>
        <v>44302</v>
      </c>
      <c r="M1044" s="175">
        <v>0.99886581830776444</v>
      </c>
      <c r="N1044" s="175">
        <f>_xll.xlShmInterpDisc($E$4,L1044)</f>
        <v>0.99886581819291609</v>
      </c>
      <c r="O1044" s="175">
        <f>_xll.xlShmInterpDisc($B$4,L1044)</f>
        <v>0.99886581819291609</v>
      </c>
      <c r="P1044" s="175">
        <v>0.99886581830806631</v>
      </c>
      <c r="Q1044" s="175">
        <f>_xll.xlShmInterpDisc($H$4,L1044)</f>
        <v>0.99886581819394205</v>
      </c>
      <c r="R1044" s="188">
        <f t="shared" si="48"/>
        <v>1.1484835304997887E-6</v>
      </c>
      <c r="S1044" s="170">
        <f t="shared" si="49"/>
        <v>1.1484835304997887E-6</v>
      </c>
      <c r="T1044" s="174">
        <f t="shared" si="50"/>
        <v>1.1412426559331834E-6</v>
      </c>
    </row>
    <row r="1045" spans="11:20" x14ac:dyDescent="0.2">
      <c r="K1045" s="185" t="s">
        <v>134</v>
      </c>
      <c r="L1045" s="163">
        <f>_xll.qlCalendarAdvance("TARGET",L1044,K1045,"mf")</f>
        <v>44305</v>
      </c>
      <c r="M1045" s="175">
        <v>0.99882411216369715</v>
      </c>
      <c r="N1045" s="175">
        <f>_xll.xlShmInterpDisc($E$4,L1045)</f>
        <v>0.99882411203893173</v>
      </c>
      <c r="O1045" s="175">
        <f>_xll.xlShmInterpDisc($B$4,L1045)</f>
        <v>0.99882411203893173</v>
      </c>
      <c r="P1045" s="175">
        <v>0.99882411216403644</v>
      </c>
      <c r="Q1045" s="175">
        <f>_xll.xlShmInterpDisc($H$4,L1045)</f>
        <v>0.99882411203994814</v>
      </c>
      <c r="R1045" s="188">
        <f t="shared" si="48"/>
        <v>1.2476542021744308E-6</v>
      </c>
      <c r="S1045" s="170">
        <f t="shared" si="49"/>
        <v>1.2476542021744308E-6</v>
      </c>
      <c r="T1045" s="174">
        <f t="shared" si="50"/>
        <v>1.240882951947242E-6</v>
      </c>
    </row>
    <row r="1046" spans="11:20" x14ac:dyDescent="0.2">
      <c r="K1046" s="185" t="s">
        <v>134</v>
      </c>
      <c r="L1046" s="163">
        <f>_xll.qlCalendarAdvance("TARGET",L1045,K1046,"mf")</f>
        <v>44306</v>
      </c>
      <c r="M1046" s="175">
        <v>0.99881016061972339</v>
      </c>
      <c r="N1046" s="175">
        <f>_xll.xlShmInterpDisc($E$4,L1046)</f>
        <v>0.99881016049181814</v>
      </c>
      <c r="O1046" s="175">
        <f>_xll.xlShmInterpDisc($B$4,L1046)</f>
        <v>0.99881016049181814</v>
      </c>
      <c r="P1046" s="175">
        <v>0.99881016062007477</v>
      </c>
      <c r="Q1046" s="175">
        <f>_xll.xlShmInterpDisc($H$4,L1046)</f>
        <v>0.99881016049283067</v>
      </c>
      <c r="R1046" s="188">
        <f t="shared" si="48"/>
        <v>1.2790524195338548E-6</v>
      </c>
      <c r="S1046" s="170">
        <f t="shared" si="49"/>
        <v>1.2790524195338548E-6</v>
      </c>
      <c r="T1046" s="174">
        <f t="shared" si="50"/>
        <v>1.272441041422212E-6</v>
      </c>
    </row>
    <row r="1047" spans="11:20" x14ac:dyDescent="0.2">
      <c r="K1047" s="185" t="s">
        <v>134</v>
      </c>
      <c r="L1047" s="163">
        <f>_xll.qlCalendarAdvance("TARGET",L1046,K1047,"mf")</f>
        <v>44307</v>
      </c>
      <c r="M1047" s="175">
        <v>0.99879618433848927</v>
      </c>
      <c r="N1047" s="175">
        <f>_xll.xlShmInterpDisc($E$4,L1047)</f>
        <v>0.99879618420752536</v>
      </c>
      <c r="O1047" s="175">
        <f>_xll.xlShmInterpDisc($B$4,L1047)</f>
        <v>0.99879618420752536</v>
      </c>
      <c r="P1047" s="175">
        <v>0.99879618433885275</v>
      </c>
      <c r="Q1047" s="175">
        <f>_xll.xlShmInterpDisc($H$4,L1047)</f>
        <v>0.99879618420853356</v>
      </c>
      <c r="R1047" s="188">
        <f t="shared" si="48"/>
        <v>1.3096390638622779E-6</v>
      </c>
      <c r="S1047" s="170">
        <f t="shared" si="49"/>
        <v>1.3096390638622779E-6</v>
      </c>
      <c r="T1047" s="174">
        <f t="shared" si="50"/>
        <v>1.3031919987582796E-6</v>
      </c>
    </row>
    <row r="1048" spans="11:20" x14ac:dyDescent="0.2">
      <c r="K1048" s="185" t="s">
        <v>134</v>
      </c>
      <c r="L1048" s="163">
        <f>_xll.qlCalendarAdvance("TARGET",L1047,K1048,"mf")</f>
        <v>44308</v>
      </c>
      <c r="M1048" s="175">
        <v>0.99878218332650681</v>
      </c>
      <c r="N1048" s="175">
        <f>_xll.xlShmInterpDisc($E$4,L1048)</f>
        <v>0.99878218319256473</v>
      </c>
      <c r="O1048" s="175">
        <f>_xll.xlShmInterpDisc($B$4,L1048)</f>
        <v>0.99878218319256473</v>
      </c>
      <c r="P1048" s="175">
        <v>0.99878218332688218</v>
      </c>
      <c r="Q1048" s="175">
        <f>_xll.xlShmInterpDisc($H$4,L1048)</f>
        <v>0.99878218319356826</v>
      </c>
      <c r="R1048" s="188">
        <f t="shared" si="48"/>
        <v>1.3394207964978477E-6</v>
      </c>
      <c r="S1048" s="170">
        <f t="shared" si="49"/>
        <v>1.3394207964978477E-6</v>
      </c>
      <c r="T1048" s="174">
        <f t="shared" si="50"/>
        <v>1.3331391546245186E-6</v>
      </c>
    </row>
    <row r="1049" spans="11:20" x14ac:dyDescent="0.2">
      <c r="K1049" s="185" t="s">
        <v>134</v>
      </c>
      <c r="L1049" s="163">
        <f>_xll.qlCalendarAdvance("TARGET",L1048,K1049,"mf")</f>
        <v>44309</v>
      </c>
      <c r="M1049" s="175">
        <v>0.99876815759034343</v>
      </c>
      <c r="N1049" s="175">
        <f>_xll.xlShmInterpDisc($E$4,L1049)</f>
        <v>0.99876815745350267</v>
      </c>
      <c r="O1049" s="175">
        <f>_xll.xlShmInterpDisc($B$4,L1049)</f>
        <v>0.99876815745350267</v>
      </c>
      <c r="P1049" s="175">
        <v>0.99876815759073068</v>
      </c>
      <c r="Q1049" s="175">
        <f>_xll.xlShmInterpDisc($H$4,L1049)</f>
        <v>0.9987681574545012</v>
      </c>
      <c r="R1049" s="188">
        <f t="shared" si="48"/>
        <v>1.3684076094477859E-6</v>
      </c>
      <c r="S1049" s="170">
        <f t="shared" si="49"/>
        <v>1.3684076094477859E-6</v>
      </c>
      <c r="T1049" s="174">
        <f t="shared" si="50"/>
        <v>1.3622947214741998E-6</v>
      </c>
    </row>
    <row r="1050" spans="11:20" x14ac:dyDescent="0.2">
      <c r="K1050" s="185" t="s">
        <v>134</v>
      </c>
      <c r="L1050" s="163">
        <f>_xll.qlCalendarAdvance("TARGET",L1049,K1050,"mf")</f>
        <v>44312</v>
      </c>
      <c r="M1050" s="175">
        <v>0.99872593210327387</v>
      </c>
      <c r="N1050" s="175">
        <f>_xll.xlShmInterpDisc($E$4,L1050)</f>
        <v>0.99872593195820536</v>
      </c>
      <c r="O1050" s="175">
        <f>_xll.xlShmInterpDisc($B$4,L1050)</f>
        <v>0.99872593195820536</v>
      </c>
      <c r="P1050" s="175">
        <v>0.99872593210369587</v>
      </c>
      <c r="Q1050" s="175">
        <f>_xll.xlShmInterpDisc($H$4,L1050)</f>
        <v>0.9987259319591868</v>
      </c>
      <c r="R1050" s="188">
        <f t="shared" si="48"/>
        <v>1.4506851275797317E-6</v>
      </c>
      <c r="S1050" s="170">
        <f t="shared" si="49"/>
        <v>1.4506851275797317E-6</v>
      </c>
      <c r="T1050" s="174">
        <f t="shared" si="50"/>
        <v>1.4450907137586455E-6</v>
      </c>
    </row>
    <row r="1051" spans="11:20" x14ac:dyDescent="0.2">
      <c r="K1051" s="185" t="s">
        <v>134</v>
      </c>
      <c r="L1051" s="163">
        <f>_xll.qlCalendarAdvance("TARGET",L1050,K1051,"mf")</f>
        <v>44313</v>
      </c>
      <c r="M1051" s="175">
        <v>0.99871180753716937</v>
      </c>
      <c r="N1051" s="175">
        <f>_xll.xlShmInterpDisc($E$4,L1051)</f>
        <v>0.99871180738951149</v>
      </c>
      <c r="O1051" s="175">
        <f>_xll.xlShmInterpDisc($B$4,L1051)</f>
        <v>0.99871180738951149</v>
      </c>
      <c r="P1051" s="175">
        <v>0.99871180753760269</v>
      </c>
      <c r="Q1051" s="175">
        <f>_xll.xlShmInterpDisc($H$4,L1051)</f>
        <v>0.99871180739048637</v>
      </c>
      <c r="R1051" s="188">
        <f t="shared" si="48"/>
        <v>1.4765788591830642E-6</v>
      </c>
      <c r="S1051" s="170">
        <f t="shared" si="49"/>
        <v>1.4765788591830642E-6</v>
      </c>
      <c r="T1051" s="174">
        <f t="shared" si="50"/>
        <v>1.4711631912689427E-6</v>
      </c>
    </row>
    <row r="1052" spans="11:20" x14ac:dyDescent="0.2">
      <c r="K1052" s="185" t="s">
        <v>134</v>
      </c>
      <c r="L1052" s="163">
        <f>_xll.qlCalendarAdvance("TARGET",L1051,K1052,"mf")</f>
        <v>44314</v>
      </c>
      <c r="M1052" s="175">
        <v>0.99869765828055201</v>
      </c>
      <c r="N1052" s="175">
        <f>_xll.xlShmInterpDisc($E$4,L1052)</f>
        <v>0.99869765813037958</v>
      </c>
      <c r="O1052" s="175">
        <f>_xll.xlShmInterpDisc($B$4,L1052)</f>
        <v>0.99869765813037958</v>
      </c>
      <c r="P1052" s="175">
        <v>0.99869765828099655</v>
      </c>
      <c r="Q1052" s="175">
        <f>_xll.xlShmInterpDisc($H$4,L1052)</f>
        <v>0.99869765813134781</v>
      </c>
      <c r="R1052" s="188">
        <f t="shared" si="48"/>
        <v>1.5017243004677994E-6</v>
      </c>
      <c r="S1052" s="170">
        <f t="shared" si="49"/>
        <v>1.5017243004677994E-6</v>
      </c>
      <c r="T1052" s="174">
        <f t="shared" si="50"/>
        <v>1.4964873784606425E-6</v>
      </c>
    </row>
    <row r="1053" spans="11:20" x14ac:dyDescent="0.2">
      <c r="K1053" s="185" t="s">
        <v>134</v>
      </c>
      <c r="L1053" s="163">
        <f>_xll.qlCalendarAdvance("TARGET",L1052,K1053,"mf")</f>
        <v>44315</v>
      </c>
      <c r="M1053" s="175">
        <v>0.99868348434032128</v>
      </c>
      <c r="N1053" s="175">
        <f>_xll.xlShmInterpDisc($E$4,L1053)</f>
        <v>0.99868348418770869</v>
      </c>
      <c r="O1053" s="175">
        <f>_xll.xlShmInterpDisc($B$4,L1053)</f>
        <v>0.99868348418770869</v>
      </c>
      <c r="P1053" s="175">
        <v>0.99868348434077692</v>
      </c>
      <c r="Q1053" s="175">
        <f>_xll.xlShmInterpDisc($H$4,L1053)</f>
        <v>0.9986834841886697</v>
      </c>
      <c r="R1053" s="188">
        <f t="shared" si="48"/>
        <v>1.5261258923260357E-6</v>
      </c>
      <c r="S1053" s="170">
        <f t="shared" si="49"/>
        <v>1.5261258923260357E-6</v>
      </c>
      <c r="T1053" s="174">
        <f t="shared" si="50"/>
        <v>1.521072157117942E-6</v>
      </c>
    </row>
    <row r="1054" spans="11:20" x14ac:dyDescent="0.2">
      <c r="K1054" s="185" t="s">
        <v>134</v>
      </c>
      <c r="L1054" s="163">
        <f>_xll.qlCalendarAdvance("TARGET",L1053,K1054,"mf")</f>
        <v>44316</v>
      </c>
      <c r="M1054" s="175">
        <v>0.99866928572343205</v>
      </c>
      <c r="N1054" s="175">
        <f>_xll.xlShmInterpDisc($E$4,L1054)</f>
        <v>0.99866928556845258</v>
      </c>
      <c r="O1054" s="175">
        <f>_xll.xlShmInterpDisc($B$4,L1054)</f>
        <v>0.99866928556845258</v>
      </c>
      <c r="P1054" s="175">
        <v>0.99866928572389868</v>
      </c>
      <c r="Q1054" s="175">
        <f>_xll.xlShmInterpDisc($H$4,L1054)</f>
        <v>0.99866928556940615</v>
      </c>
      <c r="R1054" s="188">
        <f t="shared" si="48"/>
        <v>1.5497947369880194E-6</v>
      </c>
      <c r="S1054" s="170">
        <f t="shared" si="49"/>
        <v>1.5497947369880194E-6</v>
      </c>
      <c r="T1054" s="174">
        <f t="shared" si="50"/>
        <v>1.5449252988020135E-6</v>
      </c>
    </row>
    <row r="1055" spans="11:20" x14ac:dyDescent="0.2">
      <c r="K1055" s="185" t="s">
        <v>134</v>
      </c>
      <c r="L1055" s="163">
        <f>_xll.qlCalendarAdvance("TARGET",L1054,K1055,"mf")</f>
        <v>44319</v>
      </c>
      <c r="M1055" s="175">
        <v>0.998626541883193</v>
      </c>
      <c r="N1055" s="175">
        <f>_xll.xlShmInterpDisc($E$4,L1055)</f>
        <v>0.99862654172154419</v>
      </c>
      <c r="O1055" s="175">
        <f>_xll.xlShmInterpDisc($B$4,L1055)</f>
        <v>0.99862654172154419</v>
      </c>
      <c r="P1055" s="175">
        <v>0.99862654188369193</v>
      </c>
      <c r="Q1055" s="175">
        <f>_xll.xlShmInterpDisc($H$4,L1055)</f>
        <v>0.99862654172247323</v>
      </c>
      <c r="R1055" s="188">
        <f t="shared" si="48"/>
        <v>1.6164880545233018E-6</v>
      </c>
      <c r="S1055" s="170">
        <f t="shared" si="49"/>
        <v>1.6164880545233018E-6</v>
      </c>
      <c r="T1055" s="174">
        <f t="shared" si="50"/>
        <v>1.6121870505259039E-6</v>
      </c>
    </row>
    <row r="1056" spans="11:20" x14ac:dyDescent="0.2">
      <c r="K1056" s="185" t="s">
        <v>134</v>
      </c>
      <c r="L1056" s="163">
        <f>_xll.qlCalendarAdvance("TARGET",L1055,K1056,"mf")</f>
        <v>44320</v>
      </c>
      <c r="M1056" s="175">
        <v>0.99861224463032583</v>
      </c>
      <c r="N1056" s="175">
        <f>_xll.xlShmInterpDisc($E$4,L1056)</f>
        <v>0.99861224446659469</v>
      </c>
      <c r="O1056" s="175">
        <f>_xll.xlShmInterpDisc($B$4,L1056)</f>
        <v>0.99861224446659469</v>
      </c>
      <c r="P1056" s="175">
        <v>0.99861224463083531</v>
      </c>
      <c r="Q1056" s="175">
        <f>_xll.xlShmInterpDisc($H$4,L1056)</f>
        <v>0.99861224446751495</v>
      </c>
      <c r="R1056" s="188">
        <f t="shared" si="48"/>
        <v>1.6373113975731712E-6</v>
      </c>
      <c r="S1056" s="170">
        <f t="shared" si="49"/>
        <v>1.6373113975731712E-6</v>
      </c>
      <c r="T1056" s="174">
        <f t="shared" si="50"/>
        <v>1.6332035723820582E-6</v>
      </c>
    </row>
    <row r="1057" spans="11:20" x14ac:dyDescent="0.2">
      <c r="K1057" s="185" t="s">
        <v>134</v>
      </c>
      <c r="L1057" s="163">
        <f>_xll.qlCalendarAdvance("TARGET",L1056,K1057,"mf")</f>
        <v>44321</v>
      </c>
      <c r="M1057" s="175">
        <v>0.99859792273640458</v>
      </c>
      <c r="N1057" s="175">
        <f>_xll.xlShmInterpDisc($E$4,L1057)</f>
        <v>0.99859792257066027</v>
      </c>
      <c r="O1057" s="175">
        <f>_xll.xlShmInterpDisc($B$4,L1057)</f>
        <v>0.99859792257066027</v>
      </c>
      <c r="P1057" s="175">
        <v>0.99859792273692438</v>
      </c>
      <c r="Q1057" s="175">
        <f>_xll.xlShmInterpDisc($H$4,L1057)</f>
        <v>0.99859792257157132</v>
      </c>
      <c r="R1057" s="188">
        <f t="shared" si="48"/>
        <v>1.6574430716786992E-6</v>
      </c>
      <c r="S1057" s="170">
        <f t="shared" si="49"/>
        <v>1.6574430716786992E-6</v>
      </c>
      <c r="T1057" s="174">
        <f t="shared" si="50"/>
        <v>1.6535306457399201E-6</v>
      </c>
    </row>
    <row r="1058" spans="11:20" x14ac:dyDescent="0.2">
      <c r="K1058" s="185" t="s">
        <v>134</v>
      </c>
      <c r="L1058" s="163">
        <f>_xll.qlCalendarAdvance("TARGET",L1057,K1058,"mf")</f>
        <v>44322</v>
      </c>
      <c r="M1058" s="175">
        <v>0.99858357620871607</v>
      </c>
      <c r="N1058" s="175">
        <f>_xll.xlShmInterpDisc($E$4,L1058)</f>
        <v>0.99858357604102677</v>
      </c>
      <c r="O1058" s="175">
        <f>_xll.xlShmInterpDisc($B$4,L1058)</f>
        <v>0.99858357604102677</v>
      </c>
      <c r="P1058" s="175">
        <v>0.9985835762092462</v>
      </c>
      <c r="Q1058" s="175">
        <f>_xll.xlShmInterpDisc($H$4,L1058)</f>
        <v>0.99858357604192838</v>
      </c>
      <c r="R1058" s="188">
        <f t="shared" si="48"/>
        <v>1.6768930688471073E-6</v>
      </c>
      <c r="S1058" s="170">
        <f t="shared" si="49"/>
        <v>1.6768930688471073E-6</v>
      </c>
      <c r="T1058" s="174">
        <f t="shared" si="50"/>
        <v>1.6731782626067115E-6</v>
      </c>
    </row>
    <row r="1059" spans="11:20" x14ac:dyDescent="0.2">
      <c r="K1059" s="185" t="s">
        <v>134</v>
      </c>
      <c r="L1059" s="163">
        <f>_xll.qlCalendarAdvance("TARGET",L1058,K1059,"mf")</f>
        <v>44323</v>
      </c>
      <c r="M1059" s="175">
        <v>0.99856920505460267</v>
      </c>
      <c r="N1059" s="175">
        <f>_xll.xlShmInterpDisc($E$4,L1059)</f>
        <v>0.99856920488503553</v>
      </c>
      <c r="O1059" s="175">
        <f>_xll.xlShmInterpDisc($B$4,L1059)</f>
        <v>0.99856920488503553</v>
      </c>
      <c r="P1059" s="175">
        <v>0.99856920505514291</v>
      </c>
      <c r="Q1059" s="175">
        <f>_xll.xlShmInterpDisc($H$4,L1059)</f>
        <v>0.99856920488592715</v>
      </c>
      <c r="R1059" s="188">
        <f t="shared" si="48"/>
        <v>1.6956713810856172E-6</v>
      </c>
      <c r="S1059" s="170">
        <f t="shared" si="49"/>
        <v>1.6956713810856172E-6</v>
      </c>
      <c r="T1059" s="174">
        <f t="shared" si="50"/>
        <v>1.6921575252126786E-6</v>
      </c>
    </row>
    <row r="1060" spans="11:20" x14ac:dyDescent="0.2">
      <c r="K1060" s="185" t="s">
        <v>134</v>
      </c>
      <c r="L1060" s="163">
        <f>_xll.qlCalendarAdvance("TARGET",L1059,K1060,"mf")</f>
        <v>44326</v>
      </c>
      <c r="M1060" s="175">
        <v>0.99852594390796112</v>
      </c>
      <c r="N1060" s="175">
        <f>_xll.xlShmInterpDisc($E$4,L1060)</f>
        <v>0.99852594373315662</v>
      </c>
      <c r="O1060" s="175">
        <f>_xll.xlShmInterpDisc($B$4,L1060)</f>
        <v>0.99852594373315662</v>
      </c>
      <c r="P1060" s="175">
        <v>0.99852594390853111</v>
      </c>
      <c r="Q1060" s="175">
        <f>_xll.xlShmInterpDisc($H$4,L1060)</f>
        <v>0.9985259437340166</v>
      </c>
      <c r="R1060" s="188">
        <f t="shared" si="48"/>
        <v>1.7480450420492843E-6</v>
      </c>
      <c r="S1060" s="170">
        <f t="shared" si="49"/>
        <v>1.7480450420492843E-6</v>
      </c>
      <c r="T1060" s="174">
        <f t="shared" si="50"/>
        <v>1.7451451395089634E-6</v>
      </c>
    </row>
    <row r="1061" spans="11:20" x14ac:dyDescent="0.2">
      <c r="K1061" s="185" t="s">
        <v>134</v>
      </c>
      <c r="L1061" s="163">
        <f>_xll.qlCalendarAdvance("TARGET",L1060,K1061,"mf")</f>
        <v>44327</v>
      </c>
      <c r="M1061" s="175">
        <v>0.99851147432267351</v>
      </c>
      <c r="N1061" s="175">
        <f>_xll.xlShmInterpDisc($E$4,L1061)</f>
        <v>0.9985114741462523</v>
      </c>
      <c r="O1061" s="175">
        <f>_xll.xlShmInterpDisc($B$4,L1061)</f>
        <v>0.9985114741462523</v>
      </c>
      <c r="P1061" s="175">
        <v>0.99851147432325316</v>
      </c>
      <c r="Q1061" s="175">
        <f>_xll.xlShmInterpDisc($H$4,L1061)</f>
        <v>0.99851147414710106</v>
      </c>
      <c r="R1061" s="188">
        <f t="shared" si="48"/>
        <v>1.7642121097338759E-6</v>
      </c>
      <c r="S1061" s="170">
        <f t="shared" si="49"/>
        <v>1.7642121097338759E-6</v>
      </c>
      <c r="T1061" s="174">
        <f t="shared" si="50"/>
        <v>1.7615209291221845E-6</v>
      </c>
    </row>
    <row r="1062" spans="11:20" x14ac:dyDescent="0.2">
      <c r="K1062" s="185" t="s">
        <v>134</v>
      </c>
      <c r="L1062" s="163">
        <f>_xll.qlCalendarAdvance("TARGET",L1061,K1062,"mf")</f>
        <v>44328</v>
      </c>
      <c r="M1062" s="175">
        <v>0.9984969801485003</v>
      </c>
      <c r="N1062" s="175">
        <f>_xll.xlShmInterpDisc($E$4,L1062)</f>
        <v>0.99849697997052567</v>
      </c>
      <c r="O1062" s="175">
        <f>_xll.xlShmInterpDisc($B$4,L1062)</f>
        <v>0.99849697997052567</v>
      </c>
      <c r="P1062" s="175">
        <v>0.9984969801490895</v>
      </c>
      <c r="Q1062" s="175">
        <f>_xll.xlShmInterpDisc($H$4,L1062)</f>
        <v>0.99849697997136289</v>
      </c>
      <c r="R1062" s="188">
        <f t="shared" si="48"/>
        <v>1.7797463502944311E-6</v>
      </c>
      <c r="S1062" s="170">
        <f t="shared" si="49"/>
        <v>1.7797463502944311E-6</v>
      </c>
      <c r="T1062" s="174">
        <f t="shared" si="50"/>
        <v>1.7772661120574185E-6</v>
      </c>
    </row>
    <row r="1063" spans="11:20" x14ac:dyDescent="0.2">
      <c r="K1063" s="185" t="s">
        <v>134</v>
      </c>
      <c r="L1063" s="163">
        <f>_xll.qlCalendarAdvance("TARGET",L1062,K1063,"mf")</f>
        <v>44329</v>
      </c>
      <c r="M1063" s="175">
        <v>0.99848246139311525</v>
      </c>
      <c r="N1063" s="175">
        <f>_xll.xlShmInterpDisc($E$4,L1063)</f>
        <v>0.99848246121364959</v>
      </c>
      <c r="O1063" s="175">
        <f>_xll.xlShmInterpDisc($B$4,L1063)</f>
        <v>0.99848246121364959</v>
      </c>
      <c r="P1063" s="175">
        <v>0.99848246139371388</v>
      </c>
      <c r="Q1063" s="175">
        <f>_xll.xlShmInterpDisc($H$4,L1063)</f>
        <v>0.99848246121447493</v>
      </c>
      <c r="R1063" s="188">
        <f t="shared" si="48"/>
        <v>1.7946566455151469E-6</v>
      </c>
      <c r="S1063" s="170">
        <f t="shared" si="49"/>
        <v>1.7946566455151469E-6</v>
      </c>
      <c r="T1063" s="174">
        <f t="shared" si="50"/>
        <v>1.7923895700988624E-6</v>
      </c>
    </row>
    <row r="1064" spans="11:20" x14ac:dyDescent="0.2">
      <c r="K1064" s="185" t="s">
        <v>134</v>
      </c>
      <c r="L1064" s="163">
        <f>_xll.qlCalendarAdvance("TARGET",L1063,K1064,"mf")</f>
        <v>44330</v>
      </c>
      <c r="M1064" s="175">
        <v>0.99846791806424751</v>
      </c>
      <c r="N1064" s="175">
        <f>_xll.xlShmInterpDisc($E$4,L1064)</f>
        <v>0.99846791788335221</v>
      </c>
      <c r="O1064" s="175">
        <f>_xll.xlShmInterpDisc($B$4,L1064)</f>
        <v>0.99846791788335221</v>
      </c>
      <c r="P1064" s="175">
        <v>0.99846791806485546</v>
      </c>
      <c r="Q1064" s="175">
        <f>_xll.xlShmInterpDisc($H$4,L1064)</f>
        <v>0.99846791788416533</v>
      </c>
      <c r="R1064" s="188">
        <f t="shared" si="48"/>
        <v>1.8089529874032451E-6</v>
      </c>
      <c r="S1064" s="170">
        <f t="shared" si="49"/>
        <v>1.8089529874032451E-6</v>
      </c>
      <c r="T1064" s="174">
        <f t="shared" si="50"/>
        <v>1.8069012952537378E-6</v>
      </c>
    </row>
    <row r="1065" spans="11:20" x14ac:dyDescent="0.2">
      <c r="K1065" s="185" t="s">
        <v>134</v>
      </c>
      <c r="L1065" s="163">
        <f>_xll.qlCalendarAdvance("TARGET",L1064,K1065,"mf")</f>
        <v>44333</v>
      </c>
      <c r="M1065" s="175">
        <v>0.99842414071486529</v>
      </c>
      <c r="N1065" s="175">
        <f>_xll.xlShmInterpDisc($E$4,L1065)</f>
        <v>0.99842414053004269</v>
      </c>
      <c r="O1065" s="175">
        <f>_xll.xlShmInterpDisc($B$4,L1065)</f>
        <v>0.99842414053004269</v>
      </c>
      <c r="P1065" s="175">
        <v>0.99842414071550056</v>
      </c>
      <c r="Q1065" s="175">
        <f>_xll.xlShmInterpDisc($H$4,L1065)</f>
        <v>0.99842414053081729</v>
      </c>
      <c r="R1065" s="188">
        <f t="shared" si="48"/>
        <v>1.8482260166763353E-6</v>
      </c>
      <c r="S1065" s="170">
        <f t="shared" si="49"/>
        <v>1.8482260166763353E-6</v>
      </c>
      <c r="T1065" s="174">
        <f t="shared" si="50"/>
        <v>1.8468326867804308E-6</v>
      </c>
    </row>
    <row r="1066" spans="11:20" x14ac:dyDescent="0.2">
      <c r="K1066" s="185" t="s">
        <v>134</v>
      </c>
      <c r="L1066" s="163">
        <f>_xll.qlCalendarAdvance("TARGET",L1065,K1066,"mf")</f>
        <v>44334</v>
      </c>
      <c r="M1066" s="175">
        <v>0.99840949917046051</v>
      </c>
      <c r="N1066" s="175">
        <f>_xll.xlShmInterpDisc($E$4,L1066)</f>
        <v>0.99840949898444675</v>
      </c>
      <c r="O1066" s="175">
        <f>_xll.xlShmInterpDisc($B$4,L1066)</f>
        <v>0.99840949898444675</v>
      </c>
      <c r="P1066" s="175">
        <v>0.99840949917110478</v>
      </c>
      <c r="Q1066" s="175">
        <f>_xll.xlShmInterpDisc($H$4,L1066)</f>
        <v>0.99840949898520781</v>
      </c>
      <c r="R1066" s="188">
        <f t="shared" si="48"/>
        <v>1.8601375995075387E-6</v>
      </c>
      <c r="S1066" s="170">
        <f t="shared" si="49"/>
        <v>1.8601375995075387E-6</v>
      </c>
      <c r="T1066" s="174">
        <f t="shared" si="50"/>
        <v>1.858969644885633E-6</v>
      </c>
    </row>
    <row r="1067" spans="11:20" x14ac:dyDescent="0.2">
      <c r="K1067" s="185" t="s">
        <v>134</v>
      </c>
      <c r="L1067" s="163">
        <f>_xll.qlCalendarAdvance("TARGET",L1066,K1067,"mf")</f>
        <v>44335</v>
      </c>
      <c r="M1067" s="175">
        <v>0.99839483309204646</v>
      </c>
      <c r="N1067" s="175">
        <f>_xll.xlShmInterpDisc($E$4,L1067)</f>
        <v>0.99839483290489894</v>
      </c>
      <c r="O1067" s="175">
        <f>_xll.xlShmInterpDisc($B$4,L1067)</f>
        <v>0.99839483290489894</v>
      </c>
      <c r="P1067" s="175">
        <v>0.9983948330926995</v>
      </c>
      <c r="Q1067" s="175">
        <f>_xll.xlShmInterpDisc($H$4,L1067)</f>
        <v>0.99839483290564623</v>
      </c>
      <c r="R1067" s="188">
        <f t="shared" si="48"/>
        <v>1.8714751970350108E-6</v>
      </c>
      <c r="S1067" s="170">
        <f t="shared" si="49"/>
        <v>1.8714751970350108E-6</v>
      </c>
      <c r="T1067" s="174">
        <f t="shared" si="50"/>
        <v>1.870532617687104E-6</v>
      </c>
    </row>
    <row r="1068" spans="11:20" x14ac:dyDescent="0.2">
      <c r="K1068" s="185" t="s">
        <v>134</v>
      </c>
      <c r="L1068" s="163">
        <f>_xll.qlCalendarAdvance("TARGET",L1067,K1068,"mf")</f>
        <v>44336</v>
      </c>
      <c r="M1068" s="175">
        <v>0.99838014248768336</v>
      </c>
      <c r="N1068" s="175">
        <f>_xll.xlShmInterpDisc($E$4,L1068)</f>
        <v>0.99838014229945893</v>
      </c>
      <c r="O1068" s="175">
        <f>_xll.xlShmInterpDisc($B$4,L1068)</f>
        <v>0.99838014229945893</v>
      </c>
      <c r="P1068" s="175">
        <v>0.99838014248834495</v>
      </c>
      <c r="Q1068" s="175">
        <f>_xll.xlShmInterpDisc($H$4,L1068)</f>
        <v>0.99838014230019201</v>
      </c>
      <c r="R1068" s="188">
        <f t="shared" si="48"/>
        <v>1.8822443603738748E-6</v>
      </c>
      <c r="S1068" s="170">
        <f t="shared" si="49"/>
        <v>1.8822443603738748E-6</v>
      </c>
      <c r="T1068" s="174">
        <f t="shared" si="50"/>
        <v>1.8815293767460162E-6</v>
      </c>
    </row>
    <row r="1069" spans="11:20" x14ac:dyDescent="0.2">
      <c r="K1069" s="185" t="s">
        <v>134</v>
      </c>
      <c r="L1069" s="163">
        <f>_xll.qlCalendarAdvance("TARGET",L1068,K1069,"mf")</f>
        <v>44337</v>
      </c>
      <c r="M1069" s="175">
        <v>0.99836542736548661</v>
      </c>
      <c r="N1069" s="175">
        <f>_xll.xlShmInterpDisc($E$4,L1069)</f>
        <v>0.99836542717624144</v>
      </c>
      <c r="O1069" s="175">
        <f>_xll.xlShmInterpDisc($B$4,L1069)</f>
        <v>0.99836542717624144</v>
      </c>
      <c r="P1069" s="175">
        <v>0.99836542736615685</v>
      </c>
      <c r="Q1069" s="175">
        <f>_xll.xlShmInterpDisc($H$4,L1069)</f>
        <v>0.99836542717695997</v>
      </c>
      <c r="R1069" s="188">
        <f t="shared" si="48"/>
        <v>1.8924517508622785E-6</v>
      </c>
      <c r="S1069" s="170">
        <f t="shared" si="49"/>
        <v>1.8924517508622785E-6</v>
      </c>
      <c r="T1069" s="174">
        <f t="shared" si="50"/>
        <v>1.8919688038465665E-6</v>
      </c>
    </row>
    <row r="1070" spans="11:20" x14ac:dyDescent="0.2">
      <c r="K1070" s="185" t="s">
        <v>134</v>
      </c>
      <c r="L1070" s="163">
        <f>_xll.qlCalendarAdvance("TARGET",L1069,K1070,"mf")</f>
        <v>44340</v>
      </c>
      <c r="M1070" s="175">
        <v>0.99832113497387986</v>
      </c>
      <c r="N1070" s="175">
        <f>_xll.xlShmInterpDisc($E$4,L1070)</f>
        <v>0.9983211347819001</v>
      </c>
      <c r="O1070" s="175">
        <f>_xll.xlShmInterpDisc($B$4,L1070)</f>
        <v>0.9983211347819001</v>
      </c>
      <c r="P1070" s="175">
        <v>0.99832113497457498</v>
      </c>
      <c r="Q1070" s="175">
        <f>_xll.xlShmInterpDisc($H$4,L1070)</f>
        <v>0.99832113478257345</v>
      </c>
      <c r="R1070" s="188">
        <f t="shared" si="48"/>
        <v>1.9197976541818207E-6</v>
      </c>
      <c r="S1070" s="170">
        <f t="shared" si="49"/>
        <v>1.9197976541818207E-6</v>
      </c>
      <c r="T1070" s="174">
        <f t="shared" si="50"/>
        <v>1.9200152578946472E-6</v>
      </c>
    </row>
    <row r="1071" spans="11:20" x14ac:dyDescent="0.2">
      <c r="K1071" s="185" t="s">
        <v>134</v>
      </c>
      <c r="L1071" s="163">
        <f>_xll.qlCalendarAdvance("TARGET",L1070,K1071,"mf")</f>
        <v>44341</v>
      </c>
      <c r="M1071" s="175">
        <v>0.99830632186260904</v>
      </c>
      <c r="N1071" s="175">
        <f>_xll.xlShmInterpDisc($E$4,L1071)</f>
        <v>0.99830632166982491</v>
      </c>
      <c r="O1071" s="175">
        <f>_xll.xlShmInterpDisc($B$4,L1071)</f>
        <v>0.99830632166982491</v>
      </c>
      <c r="P1071" s="175">
        <v>0.99830632186331225</v>
      </c>
      <c r="Q1071" s="175">
        <f>_xll.xlShmInterpDisc($H$4,L1071)</f>
        <v>0.9983063216704825</v>
      </c>
      <c r="R1071" s="188">
        <f t="shared" si="48"/>
        <v>1.9278412199952299E-6</v>
      </c>
      <c r="S1071" s="170">
        <f t="shared" si="49"/>
        <v>1.9278412199952299E-6</v>
      </c>
      <c r="T1071" s="174">
        <f t="shared" si="50"/>
        <v>1.9282975216583509E-6</v>
      </c>
    </row>
    <row r="1072" spans="11:20" x14ac:dyDescent="0.2">
      <c r="K1072" s="185" t="s">
        <v>134</v>
      </c>
      <c r="L1072" s="163">
        <f>_xll.qlCalendarAdvance("TARGET",L1071,K1072,"mf")</f>
        <v>44342</v>
      </c>
      <c r="M1072" s="175">
        <v>0.99829148427491066</v>
      </c>
      <c r="N1072" s="175">
        <f>_xll.xlShmInterpDisc($E$4,L1072)</f>
        <v>0.99829148408137414</v>
      </c>
      <c r="O1072" s="175">
        <f>_xll.xlShmInterpDisc($B$4,L1072)</f>
        <v>0.99829148408137414</v>
      </c>
      <c r="P1072" s="175">
        <v>0.99829148427562187</v>
      </c>
      <c r="Q1072" s="175">
        <f>_xll.xlShmInterpDisc($H$4,L1072)</f>
        <v>0.99829148408201573</v>
      </c>
      <c r="R1072" s="188">
        <f t="shared" si="48"/>
        <v>1.9353652014331146E-6</v>
      </c>
      <c r="S1072" s="170">
        <f t="shared" si="49"/>
        <v>1.9353652014331146E-6</v>
      </c>
      <c r="T1072" s="174">
        <f t="shared" si="50"/>
        <v>1.9360613112695546E-6</v>
      </c>
    </row>
    <row r="1073" spans="11:20" x14ac:dyDescent="0.2">
      <c r="K1073" s="185" t="s">
        <v>134</v>
      </c>
      <c r="L1073" s="163">
        <f>_xll.qlCalendarAdvance("TARGET",L1072,K1073,"mf")</f>
        <v>44343</v>
      </c>
      <c r="M1073" s="175">
        <v>0.99827662221923141</v>
      </c>
      <c r="N1073" s="175">
        <f>_xll.xlShmInterpDisc($E$4,L1073)</f>
        <v>0.9982766220249939</v>
      </c>
      <c r="O1073" s="175">
        <f>_xll.xlShmInterpDisc($B$4,L1073)</f>
        <v>0.9982766220249939</v>
      </c>
      <c r="P1073" s="175">
        <v>0.99827662221995039</v>
      </c>
      <c r="Q1073" s="175">
        <f>_xll.xlShmInterpDisc($H$4,L1073)</f>
        <v>0.99827662202561906</v>
      </c>
      <c r="R1073" s="188">
        <f t="shared" si="48"/>
        <v>1.9423751496105979E-6</v>
      </c>
      <c r="S1073" s="170">
        <f t="shared" si="49"/>
        <v>1.9423751496105979E-6</v>
      </c>
      <c r="T1073" s="174">
        <f t="shared" si="50"/>
        <v>1.9433132880664061E-6</v>
      </c>
    </row>
    <row r="1074" spans="11:20" x14ac:dyDescent="0.2">
      <c r="K1074" s="185" t="s">
        <v>134</v>
      </c>
      <c r="L1074" s="163">
        <f>_xll.qlCalendarAdvance("TARGET",L1073,K1074,"mf")</f>
        <v>44344</v>
      </c>
      <c r="M1074" s="175">
        <v>0.99826173570407306</v>
      </c>
      <c r="N1074" s="175">
        <f>_xll.xlShmInterpDisc($E$4,L1074)</f>
        <v>0.9982617355091854</v>
      </c>
      <c r="O1074" s="175">
        <f>_xll.xlShmInterpDisc($B$4,L1074)</f>
        <v>0.9982617355091854</v>
      </c>
      <c r="P1074" s="175">
        <v>0.99826173570479992</v>
      </c>
      <c r="Q1074" s="175">
        <f>_xll.xlShmInterpDisc($H$4,L1074)</f>
        <v>0.99826173550979391</v>
      </c>
      <c r="R1074" s="188">
        <f t="shared" si="48"/>
        <v>1.9488766156428028E-6</v>
      </c>
      <c r="S1074" s="170">
        <f t="shared" si="49"/>
        <v>1.9488766156428028E-6</v>
      </c>
      <c r="T1074" s="174">
        <f t="shared" si="50"/>
        <v>1.9500601133870532E-6</v>
      </c>
    </row>
    <row r="1075" spans="11:20" x14ac:dyDescent="0.2">
      <c r="K1075" s="185" t="s">
        <v>134</v>
      </c>
      <c r="L1075" s="163">
        <f>_xll.qlCalendarAdvance("TARGET",L1074,K1075,"mf")</f>
        <v>44347</v>
      </c>
      <c r="M1075" s="175">
        <v>0.99821692948757068</v>
      </c>
      <c r="N1075" s="175">
        <f>_xll.xlShmInterpDisc($E$4,L1075)</f>
        <v>0.99821692929102868</v>
      </c>
      <c r="O1075" s="175">
        <f>_xll.xlShmInterpDisc($B$4,L1075)</f>
        <v>0.99821692929102868</v>
      </c>
      <c r="P1075" s="175">
        <v>0.99821692948832008</v>
      </c>
      <c r="Q1075" s="175">
        <f>_xll.xlShmInterpDisc($H$4,L1075)</f>
        <v>0.99821692929158545</v>
      </c>
      <c r="R1075" s="188">
        <f t="shared" si="48"/>
        <v>1.9654200489327422E-6</v>
      </c>
      <c r="S1075" s="170">
        <f t="shared" si="49"/>
        <v>1.9654200489327422E-6</v>
      </c>
      <c r="T1075" s="174">
        <f t="shared" si="50"/>
        <v>1.9673462858804669E-6</v>
      </c>
    </row>
    <row r="1076" spans="11:20" x14ac:dyDescent="0.2">
      <c r="K1076" s="185" t="s">
        <v>134</v>
      </c>
      <c r="L1076" s="163">
        <f>_xll.qlCalendarAdvance("TARGET",L1075,K1076,"mf")</f>
        <v>44348</v>
      </c>
      <c r="M1076" s="175">
        <v>0.99820194522061856</v>
      </c>
      <c r="N1076" s="175">
        <f>_xll.xlShmInterpDisc($E$4,L1076)</f>
        <v>0.99820194502362158</v>
      </c>
      <c r="O1076" s="175">
        <f>_xll.xlShmInterpDisc($B$4,L1076)</f>
        <v>0.99820194502362158</v>
      </c>
      <c r="P1076" s="175">
        <v>0.99820194522137529</v>
      </c>
      <c r="Q1076" s="175">
        <f>_xll.xlShmInterpDisc($H$4,L1076)</f>
        <v>0.99820194502416049</v>
      </c>
      <c r="R1076" s="188">
        <f t="shared" si="48"/>
        <v>1.9699697428876561E-6</v>
      </c>
      <c r="S1076" s="170">
        <f t="shared" si="49"/>
        <v>1.9699697428876561E-6</v>
      </c>
      <c r="T1076" s="174">
        <f t="shared" si="50"/>
        <v>1.9721480004619707E-6</v>
      </c>
    </row>
    <row r="1077" spans="11:20" x14ac:dyDescent="0.2">
      <c r="K1077" s="185" t="s">
        <v>134</v>
      </c>
      <c r="L1077" s="163">
        <f>_xll.qlCalendarAdvance("TARGET",L1076,K1077,"mf")</f>
        <v>44349</v>
      </c>
      <c r="M1077" s="175">
        <v>0.99818693653752422</v>
      </c>
      <c r="N1077" s="175">
        <f>_xll.xlShmInterpDisc($E$4,L1077)</f>
        <v>0.99818693634011935</v>
      </c>
      <c r="O1077" s="175">
        <f>_xll.xlShmInterpDisc($B$4,L1077)</f>
        <v>0.99818693634011935</v>
      </c>
      <c r="P1077" s="175">
        <v>0.99818693653828816</v>
      </c>
      <c r="Q1077" s="175">
        <f>_xll.xlShmInterpDisc($H$4,L1077)</f>
        <v>0.99818693634064004</v>
      </c>
      <c r="R1077" s="188">
        <f t="shared" si="48"/>
        <v>1.974048702280129E-6</v>
      </c>
      <c r="S1077" s="170">
        <f t="shared" si="49"/>
        <v>1.974048702280129E-6</v>
      </c>
      <c r="T1077" s="174">
        <f t="shared" si="50"/>
        <v>1.9764812009270827E-6</v>
      </c>
    </row>
    <row r="1078" spans="11:20" x14ac:dyDescent="0.2">
      <c r="K1078" s="185" t="s">
        <v>134</v>
      </c>
      <c r="L1078" s="163">
        <f>_xll.qlCalendarAdvance("TARGET",L1077,K1078,"mf")</f>
        <v>44350</v>
      </c>
      <c r="M1078" s="175">
        <v>0.99817190344712059</v>
      </c>
      <c r="N1078" s="175">
        <f>_xll.xlShmInterpDisc($E$4,L1078)</f>
        <v>0.9981719032493539</v>
      </c>
      <c r="O1078" s="175">
        <f>_xll.xlShmInterpDisc($B$4,L1078)</f>
        <v>0.9981719032493539</v>
      </c>
      <c r="P1078" s="175">
        <v>0.99817190344789153</v>
      </c>
      <c r="Q1078" s="175">
        <f>_xll.xlShmInterpDisc($H$4,L1078)</f>
        <v>0.99817190324985616</v>
      </c>
      <c r="R1078" s="188">
        <f t="shared" si="48"/>
        <v>1.9776669191173823E-6</v>
      </c>
      <c r="S1078" s="170">
        <f t="shared" si="49"/>
        <v>1.9776669191173823E-6</v>
      </c>
      <c r="T1078" s="174">
        <f t="shared" si="50"/>
        <v>1.9803536588369752E-6</v>
      </c>
    </row>
    <row r="1079" spans="11:20" x14ac:dyDescent="0.2">
      <c r="K1079" s="185" t="s">
        <v>134</v>
      </c>
      <c r="L1079" s="163">
        <f>_xll.qlCalendarAdvance("TARGET",L1078,K1079,"mf")</f>
        <v>44351</v>
      </c>
      <c r="M1079" s="175">
        <v>0.99815684595829546</v>
      </c>
      <c r="N1079" s="175">
        <f>_xll.xlShmInterpDisc($E$4,L1079)</f>
        <v>0.99815684576021257</v>
      </c>
      <c r="O1079" s="175">
        <f>_xll.xlShmInterpDisc($B$4,L1079)</f>
        <v>0.99815684576021257</v>
      </c>
      <c r="P1079" s="175">
        <v>0.99815684595907339</v>
      </c>
      <c r="Q1079" s="175">
        <f>_xll.xlShmInterpDisc($H$4,L1079)</f>
        <v>0.99815684576069608</v>
      </c>
      <c r="R1079" s="188">
        <f t="shared" si="48"/>
        <v>1.9808288342915148E-6</v>
      </c>
      <c r="S1079" s="170">
        <f t="shared" si="49"/>
        <v>1.9808288342915148E-6</v>
      </c>
      <c r="T1079" s="174">
        <f t="shared" si="50"/>
        <v>1.9837731457528207E-6</v>
      </c>
    </row>
    <row r="1080" spans="11:20" x14ac:dyDescent="0.2">
      <c r="K1080" s="185" t="s">
        <v>134</v>
      </c>
      <c r="L1080" s="163">
        <f>_xll.qlCalendarAdvance("TARGET",L1079,K1080,"mf")</f>
        <v>44354</v>
      </c>
      <c r="M1080" s="175">
        <v>0.99811152719099716</v>
      </c>
      <c r="N1080" s="175">
        <f>_xll.xlShmInterpDisc($E$4,L1080)</f>
        <v>0.99811152699223205</v>
      </c>
      <c r="O1080" s="175">
        <f>_xll.xlShmInterpDisc($B$4,L1080)</f>
        <v>0.99811152699223205</v>
      </c>
      <c r="P1080" s="175">
        <v>0.99811152719179541</v>
      </c>
      <c r="Q1080" s="175">
        <f>_xll.xlShmInterpDisc($H$4,L1080)</f>
        <v>0.99811152699265748</v>
      </c>
      <c r="R1080" s="188">
        <f t="shared" si="48"/>
        <v>1.9876511547778364E-6</v>
      </c>
      <c r="S1080" s="170">
        <f t="shared" si="49"/>
        <v>1.9876511547778364E-6</v>
      </c>
      <c r="T1080" s="174">
        <f t="shared" si="50"/>
        <v>1.9913792836945277E-6</v>
      </c>
    </row>
    <row r="1081" spans="11:20" x14ac:dyDescent="0.2">
      <c r="K1081" s="185" t="s">
        <v>134</v>
      </c>
      <c r="L1081" s="163">
        <f>_xll.qlCalendarAdvance("TARGET",L1080,K1081,"mf")</f>
        <v>44355</v>
      </c>
      <c r="M1081" s="175">
        <v>0.99809637219846781</v>
      </c>
      <c r="N1081" s="175">
        <f>_xll.xlShmInterpDisc($E$4,L1081)</f>
        <v>0.99809637199956158</v>
      </c>
      <c r="O1081" s="175">
        <f>_xll.xlShmInterpDisc($B$4,L1081)</f>
        <v>0.99809637199956158</v>
      </c>
      <c r="P1081" s="175">
        <v>0.99809637219927261</v>
      </c>
      <c r="Q1081" s="175">
        <f>_xll.xlShmInterpDisc($H$4,L1081)</f>
        <v>0.99809637199996704</v>
      </c>
      <c r="R1081" s="188">
        <f t="shared" si="48"/>
        <v>1.989062248242135E-6</v>
      </c>
      <c r="S1081" s="170">
        <f t="shared" si="49"/>
        <v>1.989062248242135E-6</v>
      </c>
      <c r="T1081" s="174">
        <f t="shared" si="50"/>
        <v>1.9930557204617116E-6</v>
      </c>
    </row>
    <row r="1082" spans="11:20" x14ac:dyDescent="0.2">
      <c r="K1082" s="185" t="s">
        <v>134</v>
      </c>
      <c r="L1082" s="163">
        <f>_xll.qlCalendarAdvance("TARGET",L1081,K1082,"mf")</f>
        <v>44356</v>
      </c>
      <c r="M1082" s="175">
        <v>0.99808119285278318</v>
      </c>
      <c r="N1082" s="175">
        <f>_xll.xlShmInterpDisc($E$4,L1082)</f>
        <v>0.99808119265377804</v>
      </c>
      <c r="O1082" s="175">
        <f>_xll.xlShmInterpDisc($B$4,L1082)</f>
        <v>0.99808119265377804</v>
      </c>
      <c r="P1082" s="175">
        <v>0.99808119285359453</v>
      </c>
      <c r="Q1082" s="175">
        <f>_xll.xlShmInterpDisc($H$4,L1082)</f>
        <v>0.99808119265416329</v>
      </c>
      <c r="R1082" s="188">
        <f t="shared" si="48"/>
        <v>1.990051456957076E-6</v>
      </c>
      <c r="S1082" s="170">
        <f t="shared" si="49"/>
        <v>1.990051456957076E-6</v>
      </c>
      <c r="T1082" s="174">
        <f t="shared" si="50"/>
        <v>1.9943124929255873E-6</v>
      </c>
    </row>
    <row r="1083" spans="11:20" x14ac:dyDescent="0.2">
      <c r="K1083" s="185" t="s">
        <v>134</v>
      </c>
      <c r="L1083" s="163">
        <f>_xll.qlCalendarAdvance("TARGET",L1082,K1083,"mf")</f>
        <v>44357</v>
      </c>
      <c r="M1083" s="175">
        <v>0.99806598916316214</v>
      </c>
      <c r="N1083" s="175">
        <f>_xll.xlShmInterpDisc($E$4,L1083)</f>
        <v>0.99806598896409926</v>
      </c>
      <c r="O1083" s="175">
        <f>_xll.xlShmInterpDisc($B$4,L1083)</f>
        <v>0.99806598896409926</v>
      </c>
      <c r="P1083" s="175">
        <v>0.99806598916397971</v>
      </c>
      <c r="Q1083" s="175">
        <f>_xll.xlShmInterpDisc($H$4,L1083)</f>
        <v>0.99806598896446397</v>
      </c>
      <c r="R1083" s="188">
        <f t="shared" si="48"/>
        <v>1.9906287729298811E-6</v>
      </c>
      <c r="S1083" s="170">
        <f t="shared" si="49"/>
        <v>1.9906287729298811E-6</v>
      </c>
      <c r="T1083" s="174">
        <f t="shared" si="50"/>
        <v>1.9951573726473271E-6</v>
      </c>
    </row>
    <row r="1084" spans="11:20" x14ac:dyDescent="0.2">
      <c r="K1084" s="185" t="s">
        <v>134</v>
      </c>
      <c r="L1084" s="163">
        <f>_xll.qlCalendarAdvance("TARGET",L1083,K1084,"mf")</f>
        <v>44358</v>
      </c>
      <c r="M1084" s="175">
        <v>0.99805076113887814</v>
      </c>
      <c r="N1084" s="175">
        <f>_xll.xlShmInterpDisc($E$4,L1084)</f>
        <v>0.99805076093979816</v>
      </c>
      <c r="O1084" s="175">
        <f>_xll.xlShmInterpDisc($B$4,L1084)</f>
        <v>0.99805076093979816</v>
      </c>
      <c r="P1084" s="175">
        <v>0.99805076113970193</v>
      </c>
      <c r="Q1084" s="175">
        <f>_xll.xlShmInterpDisc($H$4,L1084)</f>
        <v>0.99805076094014211</v>
      </c>
      <c r="R1084" s="188">
        <f t="shared" si="48"/>
        <v>1.9907997472756733E-6</v>
      </c>
      <c r="S1084" s="170">
        <f t="shared" si="49"/>
        <v>1.9907997472756733E-6</v>
      </c>
      <c r="T1084" s="174">
        <f t="shared" si="50"/>
        <v>1.9955981311881033E-6</v>
      </c>
    </row>
    <row r="1085" spans="11:20" x14ac:dyDescent="0.2">
      <c r="K1085" s="185" t="s">
        <v>134</v>
      </c>
      <c r="L1085" s="163">
        <f>_xll.qlCalendarAdvance("TARGET",L1084,K1085,"mf")</f>
        <v>44361</v>
      </c>
      <c r="M1085" s="175">
        <v>0.99800493115161126</v>
      </c>
      <c r="N1085" s="175">
        <f>_xll.xlShmInterpDisc($E$4,L1085)</f>
        <v>0.99800493095271736</v>
      </c>
      <c r="O1085" s="175">
        <f>_xll.xlShmInterpDisc($B$4,L1085)</f>
        <v>0.99800493095271736</v>
      </c>
      <c r="P1085" s="175">
        <v>0.99800493115245326</v>
      </c>
      <c r="Q1085" s="175">
        <f>_xll.xlShmInterpDisc($H$4,L1085)</f>
        <v>0.99800493095299714</v>
      </c>
      <c r="R1085" s="188">
        <f t="shared" si="48"/>
        <v>1.9889390134864016E-6</v>
      </c>
      <c r="S1085" s="170">
        <f t="shared" si="49"/>
        <v>1.9889390134864016E-6</v>
      </c>
      <c r="T1085" s="174">
        <f t="shared" si="50"/>
        <v>1.9945611828831034E-6</v>
      </c>
    </row>
    <row r="1086" spans="11:20" x14ac:dyDescent="0.2">
      <c r="K1086" s="185" t="s">
        <v>134</v>
      </c>
      <c r="L1086" s="163">
        <f>_xll.qlCalendarAdvance("TARGET",L1085,K1086,"mf")</f>
        <v>44362</v>
      </c>
      <c r="M1086" s="175">
        <v>0.99798960588251373</v>
      </c>
      <c r="N1086" s="175">
        <f>_xll.xlShmInterpDisc($E$4,L1086)</f>
        <v>0.9979896056837585</v>
      </c>
      <c r="O1086" s="175">
        <f>_xll.xlShmInterpDisc($B$4,L1086)</f>
        <v>0.9979896056837585</v>
      </c>
      <c r="P1086" s="175">
        <v>0.99798960588336139</v>
      </c>
      <c r="Q1086" s="175">
        <f>_xll.xlShmInterpDisc($H$4,L1086)</f>
        <v>0.99798960568401629</v>
      </c>
      <c r="R1086" s="188">
        <f t="shared" si="48"/>
        <v>1.9875523449286447E-6</v>
      </c>
      <c r="S1086" s="170">
        <f t="shared" si="49"/>
        <v>1.9875523449286447E-6</v>
      </c>
      <c r="T1086" s="174">
        <f t="shared" si="50"/>
        <v>1.9934509598584782E-6</v>
      </c>
    </row>
    <row r="1087" spans="11:20" x14ac:dyDescent="0.2">
      <c r="K1087" s="185" t="s">
        <v>134</v>
      </c>
      <c r="L1087" s="163">
        <f>_xll.qlCalendarAdvance("TARGET",L1086,K1087,"mf")</f>
        <v>44363</v>
      </c>
      <c r="M1087" s="175">
        <v>0.9979742563259475</v>
      </c>
      <c r="N1087" s="175">
        <f>_xll.xlShmInterpDisc($E$4,L1087)</f>
        <v>0.99797425612736834</v>
      </c>
      <c r="O1087" s="175">
        <f>_xll.xlShmInterpDisc($B$4,L1087)</f>
        <v>0.99797425612736834</v>
      </c>
      <c r="P1087" s="175">
        <v>0.99797425632680092</v>
      </c>
      <c r="Q1087" s="175">
        <f>_xll.xlShmInterpDisc($H$4,L1087)</f>
        <v>0.99797425612760393</v>
      </c>
      <c r="R1087" s="188">
        <f t="shared" si="48"/>
        <v>1.9857915312115892E-6</v>
      </c>
      <c r="S1087" s="170">
        <f t="shared" si="49"/>
        <v>1.9857915312115892E-6</v>
      </c>
      <c r="T1087" s="174">
        <f t="shared" si="50"/>
        <v>1.9919699223436282E-6</v>
      </c>
    </row>
    <row r="1088" spans="11:20" x14ac:dyDescent="0.2">
      <c r="K1088" s="185" t="s">
        <v>134</v>
      </c>
      <c r="L1088" s="163">
        <f>_xll.qlCalendarAdvance("TARGET",L1087,K1088,"mf")</f>
        <v>44364</v>
      </c>
      <c r="M1088" s="175">
        <v>0.99795888249151676</v>
      </c>
      <c r="N1088" s="175">
        <f>_xll.xlShmInterpDisc($E$4,L1088)</f>
        <v>0.99795888229315022</v>
      </c>
      <c r="O1088" s="175">
        <f>_xll.xlShmInterpDisc($B$4,L1088)</f>
        <v>0.99795888229315022</v>
      </c>
      <c r="P1088" s="175">
        <v>0.99795888249237574</v>
      </c>
      <c r="Q1088" s="175">
        <f>_xll.xlShmInterpDisc($H$4,L1088)</f>
        <v>0.99795888229336338</v>
      </c>
      <c r="R1088" s="188">
        <f t="shared" si="48"/>
        <v>1.9836654541194321E-6</v>
      </c>
      <c r="S1088" s="170">
        <f t="shared" si="49"/>
        <v>1.9836654541194321E-6</v>
      </c>
      <c r="T1088" s="174">
        <f t="shared" si="50"/>
        <v>1.9901236214536766E-6</v>
      </c>
    </row>
    <row r="1089" spans="11:20" x14ac:dyDescent="0.2">
      <c r="K1089" s="185" t="s">
        <v>134</v>
      </c>
      <c r="L1089" s="163">
        <f>_xll.qlCalendarAdvance("TARGET",L1088,K1089,"mf")</f>
        <v>44365</v>
      </c>
      <c r="M1089" s="175">
        <v>0.99794348438888059</v>
      </c>
      <c r="N1089" s="175">
        <f>_xll.xlShmInterpDisc($E$4,L1089)</f>
        <v>0.99794348419076251</v>
      </c>
      <c r="O1089" s="175">
        <f>_xll.xlShmInterpDisc($B$4,L1089)</f>
        <v>0.99794348419076251</v>
      </c>
      <c r="P1089" s="175">
        <v>0.99794348438974501</v>
      </c>
      <c r="Q1089" s="175">
        <f>_xll.xlShmInterpDisc($H$4,L1089)</f>
        <v>0.99794348419095291</v>
      </c>
      <c r="R1089" s="188">
        <f t="shared" si="48"/>
        <v>1.981180774990321E-6</v>
      </c>
      <c r="S1089" s="170">
        <f t="shared" si="49"/>
        <v>1.981180774990321E-6</v>
      </c>
      <c r="T1089" s="174">
        <f t="shared" si="50"/>
        <v>1.9879209389728203E-6</v>
      </c>
    </row>
    <row r="1090" spans="11:20" x14ac:dyDescent="0.2">
      <c r="K1090" s="185" t="s">
        <v>134</v>
      </c>
      <c r="L1090" s="163">
        <f>_xll.qlCalendarAdvance("TARGET",L1089,K1090,"mf")</f>
        <v>44368</v>
      </c>
      <c r="M1090" s="175">
        <v>0.99789714456915546</v>
      </c>
      <c r="N1090" s="175">
        <f>_xll.xlShmInterpDisc($E$4,L1090)</f>
        <v>0.9978971443719924</v>
      </c>
      <c r="O1090" s="175">
        <f>_xll.xlShmInterpDisc($B$4,L1090)</f>
        <v>0.9978971443719924</v>
      </c>
      <c r="P1090" s="175">
        <v>0.99789714457003575</v>
      </c>
      <c r="Q1090" s="175">
        <f>_xll.xlShmInterpDisc($H$4,L1090)</f>
        <v>0.99789714437211285</v>
      </c>
      <c r="R1090" s="188">
        <f t="shared" si="48"/>
        <v>1.9716306365324954E-6</v>
      </c>
      <c r="S1090" s="170">
        <f t="shared" si="49"/>
        <v>1.9716306365324954E-6</v>
      </c>
      <c r="T1090" s="174">
        <f t="shared" si="50"/>
        <v>1.9792290029130299E-6</v>
      </c>
    </row>
    <row r="1091" spans="11:20" x14ac:dyDescent="0.2">
      <c r="K1091" s="185" t="s">
        <v>134</v>
      </c>
      <c r="L1091" s="163">
        <f>_xll.qlCalendarAdvance("TARGET",L1090,K1091,"mf")</f>
        <v>44369</v>
      </c>
      <c r="M1091" s="175">
        <v>0.9978816494913888</v>
      </c>
      <c r="N1091" s="175">
        <f>_xll.xlShmInterpDisc($E$4,L1091)</f>
        <v>0.99788164929461165</v>
      </c>
      <c r="O1091" s="175">
        <f>_xll.xlShmInterpDisc($B$4,L1091)</f>
        <v>0.99788164929461165</v>
      </c>
      <c r="P1091" s="175">
        <v>0.9978816494922742</v>
      </c>
      <c r="Q1091" s="175">
        <f>_xll.xlShmInterpDisc($H$4,L1091)</f>
        <v>0.99788164929470824</v>
      </c>
      <c r="R1091" s="188">
        <f t="shared" si="48"/>
        <v>1.9677715012988983E-6</v>
      </c>
      <c r="S1091" s="170">
        <f t="shared" si="49"/>
        <v>1.9677715012988983E-6</v>
      </c>
      <c r="T1091" s="174">
        <f t="shared" si="50"/>
        <v>1.9756596358888601E-6</v>
      </c>
    </row>
    <row r="1092" spans="11:20" x14ac:dyDescent="0.2">
      <c r="K1092" s="185" t="s">
        <v>134</v>
      </c>
      <c r="L1092" s="163">
        <f>_xll.qlCalendarAdvance("TARGET",L1091,K1092,"mf")</f>
        <v>44370</v>
      </c>
      <c r="M1092" s="175">
        <v>0.99786613019453752</v>
      </c>
      <c r="N1092" s="175">
        <f>_xll.xlShmInterpDisc($E$4,L1092)</f>
        <v>0.99786612999817892</v>
      </c>
      <c r="O1092" s="175">
        <f>_xll.xlShmInterpDisc($B$4,L1092)</f>
        <v>0.99786612999817892</v>
      </c>
      <c r="P1092" s="175">
        <v>0.99786613019542791</v>
      </c>
      <c r="Q1092" s="175">
        <f>_xll.xlShmInterpDisc($H$4,L1092)</f>
        <v>0.99786612999825142</v>
      </c>
      <c r="R1092" s="188">
        <f t="shared" si="48"/>
        <v>1.9635859604960615E-6</v>
      </c>
      <c r="S1092" s="170">
        <f t="shared" si="49"/>
        <v>1.9635859604960615E-6</v>
      </c>
      <c r="T1092" s="174">
        <f t="shared" si="50"/>
        <v>1.971764973518475E-6</v>
      </c>
    </row>
    <row r="1093" spans="11:20" x14ac:dyDescent="0.2">
      <c r="K1093" s="185" t="s">
        <v>134</v>
      </c>
      <c r="L1093" s="163">
        <f>_xll.qlCalendarAdvance("TARGET",L1092,K1093,"mf")</f>
        <v>44371</v>
      </c>
      <c r="M1093" s="175">
        <v>0.99785058668859061</v>
      </c>
      <c r="N1093" s="175">
        <f>_xll.xlShmInterpDisc($E$4,L1093)</f>
        <v>0.99785058649268288</v>
      </c>
      <c r="O1093" s="175">
        <f>_xll.xlShmInterpDisc($B$4,L1093)</f>
        <v>0.99785058649268288</v>
      </c>
      <c r="P1093" s="175">
        <v>0.9978505866894859</v>
      </c>
      <c r="Q1093" s="175">
        <f>_xll.xlShmInterpDisc($H$4,L1093)</f>
        <v>0.99785058649273106</v>
      </c>
      <c r="R1093" s="188">
        <f t="shared" si="48"/>
        <v>1.9590773447930587E-6</v>
      </c>
      <c r="S1093" s="170">
        <f t="shared" si="49"/>
        <v>1.9590773447930587E-6</v>
      </c>
      <c r="T1093" s="174">
        <f t="shared" si="50"/>
        <v>1.9675483464709487E-6</v>
      </c>
    </row>
    <row r="1094" spans="11:20" x14ac:dyDescent="0.2">
      <c r="K1094" s="185" t="s">
        <v>134</v>
      </c>
      <c r="L1094" s="163">
        <f>_xll.qlCalendarAdvance("TARGET",L1093,K1094,"mf")</f>
        <v>44372</v>
      </c>
      <c r="M1094" s="175">
        <v>0.99783501898359261</v>
      </c>
      <c r="N1094" s="175">
        <f>_xll.xlShmInterpDisc($E$4,L1094)</f>
        <v>0.99783501878816694</v>
      </c>
      <c r="O1094" s="175">
        <f>_xll.xlShmInterpDisc($B$4,L1094)</f>
        <v>0.99783501878816694</v>
      </c>
      <c r="P1094" s="175">
        <v>0.99783501898449256</v>
      </c>
      <c r="Q1094" s="175">
        <f>_xll.xlShmInterpDisc($H$4,L1094)</f>
        <v>0.99783501878819048</v>
      </c>
      <c r="R1094" s="188">
        <f t="shared" ref="R1094:R1157" si="51">(M1094-N1094)*10000</f>
        <v>1.9542567564201363E-6</v>
      </c>
      <c r="S1094" s="170">
        <f t="shared" ref="S1094:S1157" si="52">(M1094-O1094)*10000</f>
        <v>1.9542567564201363E-6</v>
      </c>
      <c r="T1094" s="174">
        <f t="shared" ref="T1094:T1157" si="53">(P1094-Q1094)*10000</f>
        <v>1.9630208569765273E-6</v>
      </c>
    </row>
    <row r="1095" spans="11:20" x14ac:dyDescent="0.2">
      <c r="K1095" s="185" t="s">
        <v>134</v>
      </c>
      <c r="L1095" s="163">
        <f>_xll.qlCalendarAdvance("TARGET",L1094,K1095,"mf")</f>
        <v>44375</v>
      </c>
      <c r="M1095" s="175">
        <v>0.99778817077555726</v>
      </c>
      <c r="N1095" s="175">
        <f>_xll.xlShmInterpDisc($E$4,L1095)</f>
        <v>0.99778817058176095</v>
      </c>
      <c r="O1095" s="175">
        <f>_xll.xlShmInterpDisc($B$4,L1095)</f>
        <v>0.99778817058176095</v>
      </c>
      <c r="P1095" s="175">
        <v>0.99778817077647097</v>
      </c>
      <c r="Q1095" s="175">
        <f>_xll.xlShmInterpDisc($H$4,L1095)</f>
        <v>0.9977881705817091</v>
      </c>
      <c r="R1095" s="188">
        <f t="shared" si="51"/>
        <v>1.9379631233107375E-6</v>
      </c>
      <c r="S1095" s="170">
        <f t="shared" si="52"/>
        <v>1.9379631233107375E-6</v>
      </c>
      <c r="T1095" s="174">
        <f t="shared" si="53"/>
        <v>1.9476187329559025E-6</v>
      </c>
    </row>
    <row r="1096" spans="11:20" x14ac:dyDescent="0.2">
      <c r="K1096" s="185" t="s">
        <v>134</v>
      </c>
      <c r="L1096" s="163">
        <f>_xll.qlCalendarAdvance("TARGET",L1095,K1096,"mf")</f>
        <v>44376</v>
      </c>
      <c r="M1096" s="175">
        <v>0.99777250637589565</v>
      </c>
      <c r="N1096" s="175">
        <f>_xll.xlShmInterpDisc($E$4,L1096)</f>
        <v>0.9977725061827013</v>
      </c>
      <c r="O1096" s="175">
        <f>_xll.xlShmInterpDisc($B$4,L1096)</f>
        <v>0.9977725061827013</v>
      </c>
      <c r="P1096" s="175">
        <v>0.99777250637681369</v>
      </c>
      <c r="Q1096" s="175">
        <f>_xll.xlShmInterpDisc($H$4,L1096)</f>
        <v>0.9977725061826237</v>
      </c>
      <c r="R1096" s="188">
        <f t="shared" si="51"/>
        <v>1.9319434940712199E-6</v>
      </c>
      <c r="S1096" s="170">
        <f t="shared" si="52"/>
        <v>1.9319434940712199E-6</v>
      </c>
      <c r="T1096" s="174">
        <f t="shared" si="53"/>
        <v>1.9418999741560583E-6</v>
      </c>
    </row>
    <row r="1097" spans="11:20" x14ac:dyDescent="0.2">
      <c r="K1097" s="185" t="s">
        <v>134</v>
      </c>
      <c r="L1097" s="163">
        <f>_xll.qlCalendarAdvance("TARGET",L1096,K1097,"mf")</f>
        <v>44377</v>
      </c>
      <c r="M1097" s="175">
        <v>0.99775681782822834</v>
      </c>
      <c r="N1097" s="175">
        <f>_xll.xlShmInterpDisc($E$4,L1097)</f>
        <v>0.99775681763566437</v>
      </c>
      <c r="O1097" s="175">
        <f>_xll.xlShmInterpDisc($B$4,L1097)</f>
        <v>0.99775681763566437</v>
      </c>
      <c r="P1097" s="175">
        <v>0.99775681782915071</v>
      </c>
      <c r="Q1097" s="175">
        <f>_xll.xlShmInterpDisc($H$4,L1097)</f>
        <v>0.9977568176355609</v>
      </c>
      <c r="R1097" s="188">
        <f t="shared" si="51"/>
        <v>1.9256396477373983E-6</v>
      </c>
      <c r="S1097" s="170">
        <f t="shared" si="52"/>
        <v>1.9256396477373983E-6</v>
      </c>
      <c r="T1097" s="174">
        <f t="shared" si="53"/>
        <v>1.9358981084849347E-6</v>
      </c>
    </row>
    <row r="1098" spans="11:20" x14ac:dyDescent="0.2">
      <c r="K1098" s="185" t="s">
        <v>134</v>
      </c>
      <c r="L1098" s="163">
        <f>_xll.qlCalendarAdvance("TARGET",L1097,K1098,"mf")</f>
        <v>44378</v>
      </c>
      <c r="M1098" s="175">
        <v>0.99774110514292969</v>
      </c>
      <c r="N1098" s="175">
        <f>_xll.xlShmInterpDisc($E$4,L1098)</f>
        <v>0.99774110495102375</v>
      </c>
      <c r="O1098" s="175">
        <f>_xll.xlShmInterpDisc($B$4,L1098)</f>
        <v>0.99774110495102375</v>
      </c>
      <c r="P1098" s="175">
        <v>0.99774110514385617</v>
      </c>
      <c r="Q1098" s="175">
        <f>_xll.xlShmInterpDisc($H$4,L1098)</f>
        <v>0.99774110495089408</v>
      </c>
      <c r="R1098" s="188">
        <f t="shared" si="51"/>
        <v>1.919059355870445E-6</v>
      </c>
      <c r="S1098" s="170">
        <f t="shared" si="52"/>
        <v>1.919059355870445E-6</v>
      </c>
      <c r="T1098" s="174">
        <f t="shared" si="53"/>
        <v>1.9296209075037041E-6</v>
      </c>
    </row>
    <row r="1099" spans="11:20" x14ac:dyDescent="0.2">
      <c r="K1099" s="185" t="s">
        <v>134</v>
      </c>
      <c r="L1099" s="163">
        <f>_xll.qlCalendarAdvance("TARGET",L1098,K1099,"mf")</f>
        <v>44379</v>
      </c>
      <c r="M1099" s="175">
        <v>0.99772536833042824</v>
      </c>
      <c r="N1099" s="175">
        <f>_xll.xlShmInterpDisc($E$4,L1099)</f>
        <v>0.99772536813920776</v>
      </c>
      <c r="O1099" s="175">
        <f>_xll.xlShmInterpDisc($B$4,L1099)</f>
        <v>0.99772536813920776</v>
      </c>
      <c r="P1099" s="175">
        <v>0.99772536833135872</v>
      </c>
      <c r="Q1099" s="175">
        <f>_xll.xlShmInterpDisc($H$4,L1099)</f>
        <v>0.99772536813905166</v>
      </c>
      <c r="R1099" s="188">
        <f t="shared" si="51"/>
        <v>1.9122048389164092E-6</v>
      </c>
      <c r="S1099" s="170">
        <f t="shared" si="52"/>
        <v>1.9122048389164092E-6</v>
      </c>
      <c r="T1099" s="174">
        <f t="shared" si="53"/>
        <v>1.9230705916584157E-6</v>
      </c>
    </row>
    <row r="1100" spans="11:20" x14ac:dyDescent="0.2">
      <c r="K1100" s="185" t="s">
        <v>134</v>
      </c>
      <c r="L1100" s="163">
        <f>_xll.qlCalendarAdvance("TARGET",L1099,K1100,"mf")</f>
        <v>44382</v>
      </c>
      <c r="M1100" s="175">
        <v>0.99767801323482252</v>
      </c>
      <c r="N1100" s="175">
        <f>_xll.xlShmInterpDisc($E$4,L1100)</f>
        <v>0.9976780130458156</v>
      </c>
      <c r="O1100" s="175">
        <f>_xll.xlShmInterpDisc($B$4,L1100)</f>
        <v>0.9976780130458156</v>
      </c>
      <c r="P1100" s="175">
        <v>0.99767801323576466</v>
      </c>
      <c r="Q1100" s="175">
        <f>_xll.xlShmInterpDisc($H$4,L1100)</f>
        <v>0.99767801304557868</v>
      </c>
      <c r="R1100" s="188">
        <f t="shared" si="51"/>
        <v>1.8900692122514329E-6</v>
      </c>
      <c r="S1100" s="170">
        <f t="shared" si="52"/>
        <v>1.8900692122514329E-6</v>
      </c>
      <c r="T1100" s="174">
        <f t="shared" si="53"/>
        <v>1.901859780772952E-6</v>
      </c>
    </row>
    <row r="1101" spans="11:20" x14ac:dyDescent="0.2">
      <c r="K1101" s="185" t="s">
        <v>134</v>
      </c>
      <c r="L1101" s="163">
        <f>_xll.qlCalendarAdvance("TARGET",L1100,K1101,"mf")</f>
        <v>44383</v>
      </c>
      <c r="M1101" s="175">
        <v>0.99766218001889939</v>
      </c>
      <c r="N1101" s="175">
        <f>_xll.xlShmInterpDisc($E$4,L1101)</f>
        <v>0.99766217983068084</v>
      </c>
      <c r="O1101" s="175">
        <f>_xll.xlShmInterpDisc($B$4,L1101)</f>
        <v>0.99766217983068084</v>
      </c>
      <c r="P1101" s="175">
        <v>0.9976621800198453</v>
      </c>
      <c r="Q1101" s="175">
        <f>_xll.xlShmInterpDisc($H$4,L1101)</f>
        <v>0.99766217983041661</v>
      </c>
      <c r="R1101" s="188">
        <f t="shared" si="51"/>
        <v>1.8821855185535696E-6</v>
      </c>
      <c r="S1101" s="170">
        <f t="shared" si="52"/>
        <v>1.8821855185535696E-6</v>
      </c>
      <c r="T1101" s="174">
        <f t="shared" si="53"/>
        <v>1.8942869495219838E-6</v>
      </c>
    </row>
    <row r="1102" spans="11:20" x14ac:dyDescent="0.2">
      <c r="K1102" s="185" t="s">
        <v>134</v>
      </c>
      <c r="L1102" s="163">
        <f>_xll.qlCalendarAdvance("TARGET",L1101,K1102,"mf")</f>
        <v>44384</v>
      </c>
      <c r="M1102" s="175">
        <v>0.99764632272874276</v>
      </c>
      <c r="N1102" s="175">
        <f>_xll.xlShmInterpDisc($E$4,L1102)</f>
        <v>0.99764632254133689</v>
      </c>
      <c r="O1102" s="175">
        <f>_xll.xlShmInterpDisc($B$4,L1102)</f>
        <v>0.99764632254133689</v>
      </c>
      <c r="P1102" s="175">
        <v>0.99764632272969211</v>
      </c>
      <c r="Q1102" s="175">
        <f>_xll.xlShmInterpDisc($H$4,L1102)</f>
        <v>0.99764632254104491</v>
      </c>
      <c r="R1102" s="188">
        <f t="shared" si="51"/>
        <v>1.8740586860133135E-6</v>
      </c>
      <c r="S1102" s="170">
        <f t="shared" si="52"/>
        <v>1.8740586860133135E-6</v>
      </c>
      <c r="T1102" s="174">
        <f t="shared" si="53"/>
        <v>1.8864720896516474E-6</v>
      </c>
    </row>
    <row r="1103" spans="11:20" x14ac:dyDescent="0.2">
      <c r="K1103" s="185" t="s">
        <v>134</v>
      </c>
      <c r="L1103" s="163">
        <f>_xll.qlCalendarAdvance("TARGET",L1102,K1103,"mf")</f>
        <v>44385</v>
      </c>
      <c r="M1103" s="175">
        <v>0.99763044137511092</v>
      </c>
      <c r="N1103" s="175">
        <f>_xll.xlShmInterpDisc($E$4,L1103)</f>
        <v>0.99763044118854149</v>
      </c>
      <c r="O1103" s="175">
        <f>_xll.xlShmInterpDisc($B$4,L1103)</f>
        <v>0.99763044118854149</v>
      </c>
      <c r="P1103" s="175">
        <v>0.99763044137606383</v>
      </c>
      <c r="Q1103" s="175">
        <f>_xll.xlShmInterpDisc($H$4,L1103)</f>
        <v>0.99763044118822164</v>
      </c>
      <c r="R1103" s="188">
        <f t="shared" si="51"/>
        <v>1.8656942657457876E-6</v>
      </c>
      <c r="S1103" s="170">
        <f t="shared" si="52"/>
        <v>1.8656942657457876E-6</v>
      </c>
      <c r="T1103" s="174">
        <f t="shared" si="53"/>
        <v>1.8784218625000904E-6</v>
      </c>
    </row>
    <row r="1104" spans="11:20" x14ac:dyDescent="0.2">
      <c r="K1104" s="185" t="s">
        <v>134</v>
      </c>
      <c r="L1104" s="163">
        <f>_xll.qlCalendarAdvance("TARGET",L1103,K1104,"mf")</f>
        <v>44386</v>
      </c>
      <c r="M1104" s="175">
        <v>0.99761453596881755</v>
      </c>
      <c r="N1104" s="175">
        <f>_xll.xlShmInterpDisc($E$4,L1104)</f>
        <v>0.99761453578310766</v>
      </c>
      <c r="O1104" s="175">
        <f>_xll.xlShmInterpDisc($B$4,L1104)</f>
        <v>0.99761453578310766</v>
      </c>
      <c r="P1104" s="175">
        <v>0.99761453596977379</v>
      </c>
      <c r="Q1104" s="175">
        <f>_xll.xlShmInterpDisc($H$4,L1104)</f>
        <v>0.99761453578275971</v>
      </c>
      <c r="R1104" s="188">
        <f t="shared" si="51"/>
        <v>1.8570989190891396E-6</v>
      </c>
      <c r="S1104" s="170">
        <f t="shared" si="52"/>
        <v>1.8570989190891396E-6</v>
      </c>
      <c r="T1104" s="174">
        <f t="shared" si="53"/>
        <v>1.8701407089594113E-6</v>
      </c>
    </row>
    <row r="1105" spans="11:20" x14ac:dyDescent="0.2">
      <c r="K1105" s="185" t="s">
        <v>134</v>
      </c>
      <c r="L1105" s="163">
        <f>_xll.qlCalendarAdvance("TARGET",L1104,K1105,"mf")</f>
        <v>44389</v>
      </c>
      <c r="M1105" s="175">
        <v>0.99756667554292577</v>
      </c>
      <c r="N1105" s="175">
        <f>_xll.xlShmInterpDisc($E$4,L1105)</f>
        <v>0.99756667535992805</v>
      </c>
      <c r="O1105" s="175">
        <f>_xll.xlShmInterpDisc($B$4,L1105)</f>
        <v>0.99756667535992805</v>
      </c>
      <c r="P1105" s="175">
        <v>0.99756667554389156</v>
      </c>
      <c r="Q1105" s="175">
        <f>_xll.xlShmInterpDisc($H$4,L1105)</f>
        <v>0.99756667535949428</v>
      </c>
      <c r="R1105" s="188">
        <f t="shared" si="51"/>
        <v>1.8299772808205717E-6</v>
      </c>
      <c r="S1105" s="170">
        <f t="shared" si="52"/>
        <v>1.8299772808205717E-6</v>
      </c>
      <c r="T1105" s="174">
        <f t="shared" si="53"/>
        <v>1.8439727522689964E-6</v>
      </c>
    </row>
    <row r="1106" spans="11:20" x14ac:dyDescent="0.2">
      <c r="K1106" s="185" t="s">
        <v>134</v>
      </c>
      <c r="L1106" s="163">
        <f>_xll.qlCalendarAdvance("TARGET",L1105,K1106,"mf")</f>
        <v>44390</v>
      </c>
      <c r="M1106" s="175">
        <v>0.99755067403521835</v>
      </c>
      <c r="N1106" s="175">
        <f>_xll.xlShmInterpDisc($E$4,L1106)</f>
        <v>0.99755067385316742</v>
      </c>
      <c r="O1106" s="175">
        <f>_xll.xlShmInterpDisc($B$4,L1106)</f>
        <v>0.99755067385316742</v>
      </c>
      <c r="P1106" s="175">
        <v>0.99755067403618725</v>
      </c>
      <c r="Q1106" s="175">
        <f>_xll.xlShmInterpDisc($H$4,L1106)</f>
        <v>0.99755067385270457</v>
      </c>
      <c r="R1106" s="188">
        <f t="shared" si="51"/>
        <v>1.8205092988665683E-6</v>
      </c>
      <c r="S1106" s="170">
        <f t="shared" si="52"/>
        <v>1.8205092988665683E-6</v>
      </c>
      <c r="T1106" s="174">
        <f t="shared" si="53"/>
        <v>1.8348267349921343E-6</v>
      </c>
    </row>
    <row r="1107" spans="11:20" x14ac:dyDescent="0.2">
      <c r="K1107" s="185" t="s">
        <v>134</v>
      </c>
      <c r="L1107" s="163">
        <f>_xll.qlCalendarAdvance("TARGET",L1106,K1107,"mf")</f>
        <v>44391</v>
      </c>
      <c r="M1107" s="175">
        <v>0.99753464852974005</v>
      </c>
      <c r="N1107" s="175">
        <f>_xll.xlShmInterpDisc($E$4,L1107)</f>
        <v>0.99753464834865613</v>
      </c>
      <c r="O1107" s="175">
        <f>_xll.xlShmInterpDisc($B$4,L1107)</f>
        <v>0.99753464834865613</v>
      </c>
      <c r="P1107" s="175">
        <v>0.99753464853071172</v>
      </c>
      <c r="Q1107" s="175">
        <f>_xll.xlShmInterpDisc($H$4,L1107)</f>
        <v>0.99753464834816397</v>
      </c>
      <c r="R1107" s="188">
        <f t="shared" si="51"/>
        <v>1.8108392563220832E-6</v>
      </c>
      <c r="S1107" s="170">
        <f t="shared" si="52"/>
        <v>1.8108392563220832E-6</v>
      </c>
      <c r="T1107" s="174">
        <f t="shared" si="53"/>
        <v>1.8254775469017659E-6</v>
      </c>
    </row>
    <row r="1108" spans="11:20" x14ac:dyDescent="0.2">
      <c r="K1108" s="185" t="s">
        <v>134</v>
      </c>
      <c r="L1108" s="163">
        <f>_xll.qlCalendarAdvance("TARGET",L1107,K1108,"mf")</f>
        <v>44392</v>
      </c>
      <c r="M1108" s="175">
        <v>0.99751859903763329</v>
      </c>
      <c r="N1108" s="175">
        <f>_xll.xlShmInterpDisc($E$4,L1108)</f>
        <v>0.99751859885753646</v>
      </c>
      <c r="O1108" s="175">
        <f>_xll.xlShmInterpDisc($B$4,L1108)</f>
        <v>0.99751859885753646</v>
      </c>
      <c r="P1108" s="175">
        <v>0.99751859903860784</v>
      </c>
      <c r="Q1108" s="175">
        <f>_xll.xlShmInterpDisc($H$4,L1108)</f>
        <v>0.99751859885701477</v>
      </c>
      <c r="R1108" s="188">
        <f t="shared" si="51"/>
        <v>1.8009682634101409E-6</v>
      </c>
      <c r="S1108" s="170">
        <f t="shared" si="52"/>
        <v>1.8009682634101409E-6</v>
      </c>
      <c r="T1108" s="174">
        <f t="shared" si="53"/>
        <v>1.8159307391130142E-6</v>
      </c>
    </row>
    <row r="1109" spans="11:20" x14ac:dyDescent="0.2">
      <c r="K1109" s="185" t="s">
        <v>134</v>
      </c>
      <c r="L1109" s="163">
        <f>_xll.qlCalendarAdvance("TARGET",L1108,K1109,"mf")</f>
        <v>44393</v>
      </c>
      <c r="M1109" s="175">
        <v>0.99750252557009611</v>
      </c>
      <c r="N1109" s="175">
        <f>_xll.xlShmInterpDisc($E$4,L1109)</f>
        <v>0.99750252539100548</v>
      </c>
      <c r="O1109" s="175">
        <f>_xll.xlShmInterpDisc($B$4,L1109)</f>
        <v>0.99750252539100548</v>
      </c>
      <c r="P1109" s="175">
        <v>0.99750252557107333</v>
      </c>
      <c r="Q1109" s="175">
        <f>_xll.xlShmInterpDisc($H$4,L1109)</f>
        <v>0.99750252539045414</v>
      </c>
      <c r="R1109" s="188">
        <f t="shared" si="51"/>
        <v>1.7909063121379631E-6</v>
      </c>
      <c r="S1109" s="170">
        <f t="shared" si="52"/>
        <v>1.7909063121379631E-6</v>
      </c>
      <c r="T1109" s="174">
        <f t="shared" si="53"/>
        <v>1.8061918627410023E-6</v>
      </c>
    </row>
    <row r="1110" spans="11:20" x14ac:dyDescent="0.2">
      <c r="K1110" s="185" t="s">
        <v>134</v>
      </c>
      <c r="L1110" s="163">
        <f>_xll.qlCalendarAdvance("TARGET",L1109,K1110,"mf")</f>
        <v>44396</v>
      </c>
      <c r="M1110" s="175">
        <v>0.99745416142769894</v>
      </c>
      <c r="N1110" s="175">
        <f>_xll.xlShmInterpDisc($E$4,L1110)</f>
        <v>0.99745416125173803</v>
      </c>
      <c r="O1110" s="175">
        <f>_xll.xlShmInterpDisc($B$4,L1110)</f>
        <v>0.99745416125173803</v>
      </c>
      <c r="P1110" s="175">
        <v>0.99745416142868371</v>
      </c>
      <c r="Q1110" s="175">
        <f>_xll.xlShmInterpDisc($H$4,L1110)</f>
        <v>0.99745416125109609</v>
      </c>
      <c r="R1110" s="188">
        <f t="shared" si="51"/>
        <v>1.75960912507378E-6</v>
      </c>
      <c r="S1110" s="170">
        <f t="shared" si="52"/>
        <v>1.75960912507378E-6</v>
      </c>
      <c r="T1110" s="174">
        <f t="shared" si="53"/>
        <v>1.7758761128305878E-6</v>
      </c>
    </row>
    <row r="1111" spans="11:20" x14ac:dyDescent="0.2">
      <c r="K1111" s="185" t="s">
        <v>134</v>
      </c>
      <c r="L1111" s="163">
        <f>_xll.qlCalendarAdvance("TARGET",L1110,K1111,"mf")</f>
        <v>44397</v>
      </c>
      <c r="M1111" s="175">
        <v>0.99743799217151197</v>
      </c>
      <c r="N1111" s="175">
        <f>_xll.xlShmInterpDisc($E$4,L1111)</f>
        <v>0.99743799199662941</v>
      </c>
      <c r="O1111" s="175">
        <f>_xll.xlShmInterpDisc($B$4,L1111)</f>
        <v>0.99743799199662941</v>
      </c>
      <c r="P1111" s="175">
        <v>0.99743799217249907</v>
      </c>
      <c r="Q1111" s="175">
        <f>_xll.xlShmInterpDisc($H$4,L1111)</f>
        <v>0.99743799199595684</v>
      </c>
      <c r="R1111" s="188">
        <f t="shared" si="51"/>
        <v>1.7488255288355958E-6</v>
      </c>
      <c r="S1111" s="170">
        <f t="shared" si="52"/>
        <v>1.7488255288355958E-6</v>
      </c>
      <c r="T1111" s="174">
        <f t="shared" si="53"/>
        <v>1.7654222528307173E-6</v>
      </c>
    </row>
    <row r="1112" spans="11:20" x14ac:dyDescent="0.2">
      <c r="K1112" s="185" t="s">
        <v>134</v>
      </c>
      <c r="L1112" s="163">
        <f>_xll.qlCalendarAdvance("TARGET",L1111,K1112,"mf")</f>
        <v>44398</v>
      </c>
      <c r="M1112" s="175">
        <v>0.9974217989967048</v>
      </c>
      <c r="N1112" s="175">
        <f>_xll.xlShmInterpDisc($E$4,L1112)</f>
        <v>0.99742179882291748</v>
      </c>
      <c r="O1112" s="175">
        <f>_xll.xlShmInterpDisc($B$4,L1112)</f>
        <v>0.99742179882291748</v>
      </c>
      <c r="P1112" s="175">
        <v>0.99742179899769423</v>
      </c>
      <c r="Q1112" s="175">
        <f>_xll.xlShmInterpDisc($H$4,L1112)</f>
        <v>0.99742179882221405</v>
      </c>
      <c r="R1112" s="188">
        <f t="shared" si="51"/>
        <v>1.7378731786976687E-6</v>
      </c>
      <c r="S1112" s="170">
        <f t="shared" si="52"/>
        <v>1.7378731786976687E-6</v>
      </c>
      <c r="T1112" s="174">
        <f t="shared" si="53"/>
        <v>1.7548018593771531E-6</v>
      </c>
    </row>
    <row r="1113" spans="11:20" x14ac:dyDescent="0.2">
      <c r="K1113" s="185" t="s">
        <v>134</v>
      </c>
      <c r="L1113" s="163">
        <f>_xll.qlCalendarAdvance("TARGET",L1112,K1113,"mf")</f>
        <v>44399</v>
      </c>
      <c r="M1113" s="175">
        <v>0.99740558191480433</v>
      </c>
      <c r="N1113" s="175">
        <f>_xll.xlShmInterpDisc($E$4,L1113)</f>
        <v>0.99740558174212834</v>
      </c>
      <c r="O1113" s="175">
        <f>_xll.xlShmInterpDisc($B$4,L1113)</f>
        <v>0.99740558174212834</v>
      </c>
      <c r="P1113" s="175">
        <v>0.99740558191579576</v>
      </c>
      <c r="Q1113" s="175">
        <f>_xll.xlShmInterpDisc($H$4,L1113)</f>
        <v>0.99740558174139382</v>
      </c>
      <c r="R1113" s="188">
        <f t="shared" si="51"/>
        <v>1.7267598462211708E-6</v>
      </c>
      <c r="S1113" s="170">
        <f t="shared" si="52"/>
        <v>1.7267598462211708E-6</v>
      </c>
      <c r="T1113" s="174">
        <f t="shared" si="53"/>
        <v>1.7440193733619935E-6</v>
      </c>
    </row>
    <row r="1114" spans="11:20" x14ac:dyDescent="0.2">
      <c r="K1114" s="185" t="s">
        <v>134</v>
      </c>
      <c r="L1114" s="163">
        <f>_xll.qlCalendarAdvance("TARGET",L1113,K1114,"mf")</f>
        <v>44400</v>
      </c>
      <c r="M1114" s="175">
        <v>0.99738934093739173</v>
      </c>
      <c r="N1114" s="175">
        <f>_xll.xlShmInterpDisc($E$4,L1114)</f>
        <v>0.99738934076584285</v>
      </c>
      <c r="O1114" s="175">
        <f>_xll.xlShmInterpDisc($B$4,L1114)</f>
        <v>0.99738934076584285</v>
      </c>
      <c r="P1114" s="175">
        <v>0.99738934093838527</v>
      </c>
      <c r="Q1114" s="175">
        <f>_xll.xlShmInterpDisc($H$4,L1114)</f>
        <v>0.99738934076507701</v>
      </c>
      <c r="R1114" s="188">
        <f t="shared" si="51"/>
        <v>1.7154888620751763E-6</v>
      </c>
      <c r="S1114" s="170">
        <f t="shared" si="52"/>
        <v>1.7154888620751763E-6</v>
      </c>
      <c r="T1114" s="174">
        <f t="shared" si="53"/>
        <v>1.7330825663464111E-6</v>
      </c>
    </row>
    <row r="1115" spans="11:20" x14ac:dyDescent="0.2">
      <c r="K1115" s="185" t="s">
        <v>134</v>
      </c>
      <c r="L1115" s="163">
        <f>_xll.qlCalendarAdvance("TARGET",L1114,K1115,"mf")</f>
        <v>44403</v>
      </c>
      <c r="M1115" s="175">
        <v>0.99734047474871745</v>
      </c>
      <c r="N1115" s="175">
        <f>_xll.xlShmInterpDisc($E$4,L1115)</f>
        <v>0.99734047458063924</v>
      </c>
      <c r="O1115" s="175">
        <f>_xll.xlShmInterpDisc($B$4,L1115)</f>
        <v>0.99734047458063924</v>
      </c>
      <c r="P1115" s="175">
        <v>0.99734047474971665</v>
      </c>
      <c r="Q1115" s="175">
        <f>_xll.xlShmInterpDisc($H$4,L1115)</f>
        <v>0.99734047457977837</v>
      </c>
      <c r="R1115" s="188">
        <f t="shared" si="51"/>
        <v>1.6807821801023692E-6</v>
      </c>
      <c r="S1115" s="170">
        <f t="shared" si="52"/>
        <v>1.6807821801023692E-6</v>
      </c>
      <c r="T1115" s="174">
        <f t="shared" si="53"/>
        <v>1.6993828566569391E-6</v>
      </c>
    </row>
    <row r="1116" spans="11:20" x14ac:dyDescent="0.2">
      <c r="K1116" s="185" t="s">
        <v>134</v>
      </c>
      <c r="L1116" s="163">
        <f>_xll.qlCalendarAdvance("TARGET",L1115,K1116,"mf")</f>
        <v>44404</v>
      </c>
      <c r="M1116" s="175">
        <v>0.99732413830616651</v>
      </c>
      <c r="N1116" s="175">
        <f>_xll.xlShmInterpDisc($E$4,L1116)</f>
        <v>0.99732413813927334</v>
      </c>
      <c r="O1116" s="175">
        <f>_xll.xlShmInterpDisc($B$4,L1116)</f>
        <v>0.99732413813927334</v>
      </c>
      <c r="P1116" s="175">
        <v>0.99732413830716748</v>
      </c>
      <c r="Q1116" s="175">
        <f>_xll.xlShmInterpDisc($H$4,L1116)</f>
        <v>0.99732413813838039</v>
      </c>
      <c r="R1116" s="188">
        <f t="shared" si="51"/>
        <v>1.6689316595375203E-6</v>
      </c>
      <c r="S1116" s="170">
        <f t="shared" si="52"/>
        <v>1.6689316595375203E-6</v>
      </c>
      <c r="T1116" s="174">
        <f t="shared" si="53"/>
        <v>1.6878709541146009E-6</v>
      </c>
    </row>
    <row r="1117" spans="11:20" x14ac:dyDescent="0.2">
      <c r="K1117" s="185" t="s">
        <v>134</v>
      </c>
      <c r="L1117" s="163">
        <f>_xll.qlCalendarAdvance("TARGET",L1116,K1117,"mf")</f>
        <v>44405</v>
      </c>
      <c r="M1117" s="175">
        <v>0.99730777802683246</v>
      </c>
      <c r="N1117" s="175">
        <f>_xll.xlShmInterpDisc($E$4,L1117)</f>
        <v>0.99730777786113756</v>
      </c>
      <c r="O1117" s="175">
        <f>_xll.xlShmInterpDisc($B$4,L1117)</f>
        <v>0.99730777786113756</v>
      </c>
      <c r="P1117" s="175">
        <v>0.99730777802783499</v>
      </c>
      <c r="Q1117" s="175">
        <f>_xll.xlShmInterpDisc($H$4,L1117)</f>
        <v>0.99730777786021219</v>
      </c>
      <c r="R1117" s="188">
        <f t="shared" si="51"/>
        <v>1.656949022432741E-6</v>
      </c>
      <c r="S1117" s="170">
        <f t="shared" si="52"/>
        <v>1.656949022432741E-6</v>
      </c>
      <c r="T1117" s="174">
        <f t="shared" si="53"/>
        <v>1.6762280452553568E-6</v>
      </c>
    </row>
    <row r="1118" spans="11:20" x14ac:dyDescent="0.2">
      <c r="K1118" s="185" t="s">
        <v>134</v>
      </c>
      <c r="L1118" s="163">
        <f>_xll.qlCalendarAdvance("TARGET",L1117,K1118,"mf")</f>
        <v>44406</v>
      </c>
      <c r="M1118" s="175">
        <v>0.99729139392262534</v>
      </c>
      <c r="N1118" s="175">
        <f>_xll.xlShmInterpDisc($E$4,L1118)</f>
        <v>0.99729139375814146</v>
      </c>
      <c r="O1118" s="175">
        <f>_xll.xlShmInterpDisc($B$4,L1118)</f>
        <v>0.99729139375814146</v>
      </c>
      <c r="P1118" s="175">
        <v>0.99729139392362931</v>
      </c>
      <c r="Q1118" s="175">
        <f>_xll.xlShmInterpDisc($H$4,L1118)</f>
        <v>0.99729139375718368</v>
      </c>
      <c r="R1118" s="188">
        <f t="shared" si="51"/>
        <v>1.6448387096801298E-6</v>
      </c>
      <c r="S1118" s="170">
        <f t="shared" si="52"/>
        <v>1.6448387096801298E-6</v>
      </c>
      <c r="T1118" s="174">
        <f t="shared" si="53"/>
        <v>1.6644563505252563E-6</v>
      </c>
    </row>
    <row r="1119" spans="11:20" x14ac:dyDescent="0.2">
      <c r="K1119" s="185" t="s">
        <v>134</v>
      </c>
      <c r="L1119" s="163">
        <f>_xll.qlCalendarAdvance("TARGET",L1118,K1119,"mf")</f>
        <v>44407</v>
      </c>
      <c r="M1119" s="175">
        <v>0.9972749860055099</v>
      </c>
      <c r="N1119" s="175">
        <f>_xll.xlShmInterpDisc($E$4,L1119)</f>
        <v>0.9972749858422495</v>
      </c>
      <c r="O1119" s="175">
        <f>_xll.xlShmInterpDisc($B$4,L1119)</f>
        <v>0.9972749858422495</v>
      </c>
      <c r="P1119" s="175">
        <v>0.99727498600651532</v>
      </c>
      <c r="Q1119" s="175">
        <f>_xll.xlShmInterpDisc($H$4,L1119)</f>
        <v>0.99727498584125895</v>
      </c>
      <c r="R1119" s="188">
        <f t="shared" si="51"/>
        <v>1.6326040519487606E-6</v>
      </c>
      <c r="S1119" s="170">
        <f t="shared" si="52"/>
        <v>1.6326040519487606E-6</v>
      </c>
      <c r="T1119" s="174">
        <f t="shared" si="53"/>
        <v>1.6525636414854716E-6</v>
      </c>
    </row>
    <row r="1120" spans="11:20" x14ac:dyDescent="0.2">
      <c r="K1120" s="185" t="s">
        <v>134</v>
      </c>
      <c r="L1120" s="163">
        <f>_xll.qlCalendarAdvance("TARGET",L1119,K1120,"mf")</f>
        <v>44410</v>
      </c>
      <c r="M1120" s="175">
        <v>0.99722561949718425</v>
      </c>
      <c r="N1120" s="175">
        <f>_xll.xlShmInterpDisc($E$4,L1120)</f>
        <v>0.9972256193376634</v>
      </c>
      <c r="O1120" s="175">
        <f>_xll.xlShmInterpDisc($B$4,L1120)</f>
        <v>0.9972256193376634</v>
      </c>
      <c r="P1120" s="175">
        <v>0.99722561949819344</v>
      </c>
      <c r="Q1120" s="175">
        <f>_xll.xlShmInterpDisc($H$4,L1120)</f>
        <v>0.9972256193365735</v>
      </c>
      <c r="R1120" s="188">
        <f t="shared" si="51"/>
        <v>1.5952084098103114E-6</v>
      </c>
      <c r="S1120" s="170">
        <f t="shared" si="52"/>
        <v>1.5952084098103114E-6</v>
      </c>
      <c r="T1120" s="174">
        <f t="shared" si="53"/>
        <v>1.6161993965368993E-6</v>
      </c>
    </row>
    <row r="1121" spans="11:20" x14ac:dyDescent="0.2">
      <c r="K1121" s="185" t="s">
        <v>134</v>
      </c>
      <c r="L1121" s="163">
        <f>_xll.qlCalendarAdvance("TARGET",L1120,K1121,"mf")</f>
        <v>44411</v>
      </c>
      <c r="M1121" s="175">
        <v>0.99720911644917953</v>
      </c>
      <c r="N1121" s="175">
        <f>_xll.xlShmInterpDisc($E$4,L1121)</f>
        <v>0.99720911629092679</v>
      </c>
      <c r="O1121" s="175">
        <f>_xll.xlShmInterpDisc($B$4,L1121)</f>
        <v>0.99720911629092679</v>
      </c>
      <c r="P1121" s="175">
        <v>0.99720911645018984</v>
      </c>
      <c r="Q1121" s="175">
        <f>_xll.xlShmInterpDisc($H$4,L1121)</f>
        <v>0.99720911628980335</v>
      </c>
      <c r="R1121" s="188">
        <f t="shared" si="51"/>
        <v>1.5825274424230429E-6</v>
      </c>
      <c r="S1121" s="170">
        <f t="shared" si="52"/>
        <v>1.5825274424230429E-6</v>
      </c>
      <c r="T1121" s="174">
        <f t="shared" si="53"/>
        <v>1.6038648187333138E-6</v>
      </c>
    </row>
    <row r="1122" spans="11:20" x14ac:dyDescent="0.2">
      <c r="K1122" s="185" t="s">
        <v>134</v>
      </c>
      <c r="L1122" s="163">
        <f>_xll.qlCalendarAdvance("TARGET",L1121,K1122,"mf")</f>
        <v>44412</v>
      </c>
      <c r="M1122" s="175">
        <v>0.99719258964891189</v>
      </c>
      <c r="N1122" s="175">
        <f>_xll.xlShmInterpDisc($E$4,L1122)</f>
        <v>0.99719258949193745</v>
      </c>
      <c r="O1122" s="175">
        <f>_xll.xlShmInterpDisc($B$4,L1122)</f>
        <v>0.99719258949193745</v>
      </c>
      <c r="P1122" s="175">
        <v>0.9971925896499233</v>
      </c>
      <c r="Q1122" s="175">
        <f>_xll.xlShmInterpDisc($H$4,L1122)</f>
        <v>0.99719258949078027</v>
      </c>
      <c r="R1122" s="188">
        <f t="shared" si="51"/>
        <v>1.5697443345175088E-6</v>
      </c>
      <c r="S1122" s="170">
        <f t="shared" si="52"/>
        <v>1.5697443345175088E-6</v>
      </c>
      <c r="T1122" s="174">
        <f t="shared" si="53"/>
        <v>1.591430320857512E-6</v>
      </c>
    </row>
    <row r="1123" spans="11:20" x14ac:dyDescent="0.2">
      <c r="K1123" s="185" t="s">
        <v>134</v>
      </c>
      <c r="L1123" s="163">
        <f>_xll.qlCalendarAdvance("TARGET",L1122,K1123,"mf")</f>
        <v>44413</v>
      </c>
      <c r="M1123" s="175">
        <v>0.99717603910867503</v>
      </c>
      <c r="N1123" s="175">
        <f>_xll.xlShmInterpDisc($E$4,L1123)</f>
        <v>0.99717603895298812</v>
      </c>
      <c r="O1123" s="175">
        <f>_xll.xlShmInterpDisc($B$4,L1123)</f>
        <v>0.99717603895298812</v>
      </c>
      <c r="P1123" s="175">
        <v>0.99717603910968722</v>
      </c>
      <c r="Q1123" s="175">
        <f>_xll.xlShmInterpDisc($H$4,L1123)</f>
        <v>0.99717603895179707</v>
      </c>
      <c r="R1123" s="188">
        <f t="shared" si="51"/>
        <v>1.5568690781009309E-6</v>
      </c>
      <c r="S1123" s="170">
        <f t="shared" si="52"/>
        <v>1.5568690781009309E-6</v>
      </c>
      <c r="T1123" s="174">
        <f t="shared" si="53"/>
        <v>1.5789014540246171E-6</v>
      </c>
    </row>
    <row r="1124" spans="11:20" x14ac:dyDescent="0.2">
      <c r="K1124" s="185" t="s">
        <v>134</v>
      </c>
      <c r="L1124" s="163">
        <f>_xll.qlCalendarAdvance("TARGET",L1123,K1124,"mf")</f>
        <v>44414</v>
      </c>
      <c r="M1124" s="175">
        <v>0.99715946484081641</v>
      </c>
      <c r="N1124" s="175">
        <f>_xll.xlShmInterpDisc($E$4,L1124)</f>
        <v>0.99715946468642636</v>
      </c>
      <c r="O1124" s="175">
        <f>_xll.xlShmInterpDisc($B$4,L1124)</f>
        <v>0.99715946468642636</v>
      </c>
      <c r="P1124" s="175">
        <v>0.99715946484182949</v>
      </c>
      <c r="Q1124" s="175">
        <f>_xll.xlShmInterpDisc($H$4,L1124)</f>
        <v>0.99715946468520122</v>
      </c>
      <c r="R1124" s="188">
        <f t="shared" si="51"/>
        <v>1.5439005629502844E-6</v>
      </c>
      <c r="S1124" s="170">
        <f t="shared" si="52"/>
        <v>1.5439005629502844E-6</v>
      </c>
      <c r="T1124" s="174">
        <f t="shared" si="53"/>
        <v>1.5662826591267276E-6</v>
      </c>
    </row>
    <row r="1125" spans="11:20" x14ac:dyDescent="0.2">
      <c r="K1125" s="185" t="s">
        <v>134</v>
      </c>
      <c r="L1125" s="163">
        <f>_xll.qlCalendarAdvance("TARGET",L1124,K1125,"mf")</f>
        <v>44417</v>
      </c>
      <c r="M1125" s="175">
        <v>0.9971095997958116</v>
      </c>
      <c r="N1125" s="175">
        <f>_xll.xlShmInterpDisc($E$4,L1125)</f>
        <v>0.9971095996453625</v>
      </c>
      <c r="O1125" s="175">
        <f>_xll.xlShmInterpDisc($B$4,L1125)</f>
        <v>0.9971095996453625</v>
      </c>
      <c r="P1125" s="175">
        <v>0.99710959979682656</v>
      </c>
      <c r="Q1125" s="175">
        <f>_xll.xlShmInterpDisc($H$4,L1125)</f>
        <v>0.99710959964403412</v>
      </c>
      <c r="R1125" s="188">
        <f t="shared" si="51"/>
        <v>1.5044909762451653E-6</v>
      </c>
      <c r="S1125" s="170">
        <f t="shared" si="52"/>
        <v>1.5044909762451653E-6</v>
      </c>
      <c r="T1125" s="174">
        <f t="shared" si="53"/>
        <v>1.5279244536259284E-6</v>
      </c>
    </row>
    <row r="1126" spans="11:20" x14ac:dyDescent="0.2">
      <c r="K1126" s="185" t="s">
        <v>134</v>
      </c>
      <c r="L1126" s="163">
        <f>_xll.qlCalendarAdvance("TARGET",L1125,K1126,"mf")</f>
        <v>44418</v>
      </c>
      <c r="M1126" s="175">
        <v>0.99709293074204053</v>
      </c>
      <c r="N1126" s="175">
        <f>_xll.xlShmInterpDisc($E$4,L1126)</f>
        <v>0.99709293059292048</v>
      </c>
      <c r="O1126" s="175">
        <f>_xll.xlShmInterpDisc($B$4,L1126)</f>
        <v>0.99709293059292048</v>
      </c>
      <c r="P1126" s="175">
        <v>0.99709293074305605</v>
      </c>
      <c r="Q1126" s="175">
        <f>_xll.xlShmInterpDisc($H$4,L1126)</f>
        <v>0.99709293059155724</v>
      </c>
      <c r="R1126" s="188">
        <f t="shared" si="51"/>
        <v>1.4912004964173775E-6</v>
      </c>
      <c r="S1126" s="170">
        <f t="shared" si="52"/>
        <v>1.4912004964173775E-6</v>
      </c>
      <c r="T1126" s="174">
        <f t="shared" si="53"/>
        <v>1.5149881349429961E-6</v>
      </c>
    </row>
    <row r="1127" spans="11:20" x14ac:dyDescent="0.2">
      <c r="K1127" s="185" t="s">
        <v>134</v>
      </c>
      <c r="L1127" s="163">
        <f>_xll.qlCalendarAdvance("TARGET",L1126,K1127,"mf")</f>
        <v>44419</v>
      </c>
      <c r="M1127" s="175">
        <v>0.99707623802320811</v>
      </c>
      <c r="N1127" s="175">
        <f>_xll.xlShmInterpDisc($E$4,L1127)</f>
        <v>0.9970762378754241</v>
      </c>
      <c r="O1127" s="175">
        <f>_xll.xlShmInterpDisc($B$4,L1127)</f>
        <v>0.9970762378754241</v>
      </c>
      <c r="P1127" s="175">
        <v>0.99707623802422396</v>
      </c>
      <c r="Q1127" s="175">
        <f>_xll.xlShmInterpDisc($H$4,L1127)</f>
        <v>0.99707623787402588</v>
      </c>
      <c r="R1127" s="188">
        <f t="shared" si="51"/>
        <v>1.4778400725390384E-6</v>
      </c>
      <c r="S1127" s="170">
        <f t="shared" si="52"/>
        <v>1.4778400725390384E-6</v>
      </c>
      <c r="T1127" s="174">
        <f t="shared" si="53"/>
        <v>1.5019807619864878E-6</v>
      </c>
    </row>
    <row r="1128" spans="11:20" x14ac:dyDescent="0.2">
      <c r="K1128" s="185" t="s">
        <v>134</v>
      </c>
      <c r="L1128" s="163">
        <f>_xll.qlCalendarAdvance("TARGET",L1127,K1128,"mf")</f>
        <v>44420</v>
      </c>
      <c r="M1128" s="175">
        <v>0.99705952165199041</v>
      </c>
      <c r="N1128" s="175">
        <f>_xll.xlShmInterpDisc($E$4,L1128)</f>
        <v>0.997059521505549</v>
      </c>
      <c r="O1128" s="175">
        <f>_xll.xlShmInterpDisc($B$4,L1128)</f>
        <v>0.997059521505549</v>
      </c>
      <c r="P1128" s="175">
        <v>0.9970595216530066</v>
      </c>
      <c r="Q1128" s="175">
        <f>_xll.xlShmInterpDisc($H$4,L1128)</f>
        <v>0.9970595215041157</v>
      </c>
      <c r="R1128" s="188">
        <f t="shared" si="51"/>
        <v>1.4644141455022464E-6</v>
      </c>
      <c r="S1128" s="170">
        <f t="shared" si="52"/>
        <v>1.4644141455022464E-6</v>
      </c>
      <c r="T1128" s="174">
        <f t="shared" si="53"/>
        <v>1.4889089960945512E-6</v>
      </c>
    </row>
    <row r="1129" spans="11:20" x14ac:dyDescent="0.2">
      <c r="K1129" s="185" t="s">
        <v>134</v>
      </c>
      <c r="L1129" s="163">
        <f>_xll.qlCalendarAdvance("TARGET",L1128,K1129,"mf")</f>
        <v>44421</v>
      </c>
      <c r="M1129" s="175">
        <v>0.99704278164111826</v>
      </c>
      <c r="N1129" s="175">
        <f>_xll.xlShmInterpDisc($E$4,L1129)</f>
        <v>0.99704278149602565</v>
      </c>
      <c r="O1129" s="175">
        <f>_xll.xlShmInterpDisc($B$4,L1129)</f>
        <v>0.99704278149602565</v>
      </c>
      <c r="P1129" s="175">
        <v>0.99704278164213467</v>
      </c>
      <c r="Q1129" s="175">
        <f>_xll.xlShmInterpDisc($H$4,L1129)</f>
        <v>0.99704278149455694</v>
      </c>
      <c r="R1129" s="188">
        <f t="shared" si="51"/>
        <v>1.4509260459760753E-6</v>
      </c>
      <c r="S1129" s="170">
        <f t="shared" si="52"/>
        <v>1.4509260459760753E-6</v>
      </c>
      <c r="T1129" s="174">
        <f t="shared" si="53"/>
        <v>1.4757772781592848E-6</v>
      </c>
    </row>
    <row r="1130" spans="11:20" x14ac:dyDescent="0.2">
      <c r="K1130" s="185" t="s">
        <v>134</v>
      </c>
      <c r="L1130" s="163">
        <f>_xll.qlCalendarAdvance("TARGET",L1129,K1130,"mf")</f>
        <v>44424</v>
      </c>
      <c r="M1130" s="175">
        <v>0.99699241989870169</v>
      </c>
      <c r="N1130" s="175">
        <f>_xll.xlShmInterpDisc($E$4,L1130)</f>
        <v>0.99699241975768815</v>
      </c>
      <c r="O1130" s="175">
        <f>_xll.xlShmInterpDisc($B$4,L1130)</f>
        <v>0.99699241975768815</v>
      </c>
      <c r="P1130" s="175">
        <v>0.99699241989971832</v>
      </c>
      <c r="Q1130" s="175">
        <f>_xll.xlShmInterpDisc($H$4,L1130)</f>
        <v>0.99699241975611252</v>
      </c>
      <c r="R1130" s="188">
        <f t="shared" si="51"/>
        <v>1.4101353418283225E-6</v>
      </c>
      <c r="S1130" s="170">
        <f t="shared" si="52"/>
        <v>1.4101353418283225E-6</v>
      </c>
      <c r="T1130" s="174">
        <f t="shared" si="53"/>
        <v>1.4360579392302952E-6</v>
      </c>
    </row>
    <row r="1131" spans="11:20" x14ac:dyDescent="0.2">
      <c r="K1131" s="185" t="s">
        <v>134</v>
      </c>
      <c r="L1131" s="163">
        <f>_xll.qlCalendarAdvance("TARGET",L1130,K1131,"mf")</f>
        <v>44425</v>
      </c>
      <c r="M1131" s="175">
        <v>0.99697558545761156</v>
      </c>
      <c r="N1131" s="175">
        <f>_xll.xlShmInterpDisc($E$4,L1131)</f>
        <v>0.99697558531796748</v>
      </c>
      <c r="O1131" s="175">
        <f>_xll.xlShmInterpDisc($B$4,L1131)</f>
        <v>0.99697558531796748</v>
      </c>
      <c r="P1131" s="175">
        <v>0.99697558545862808</v>
      </c>
      <c r="Q1131" s="175">
        <f>_xll.xlShmInterpDisc($H$4,L1131)</f>
        <v>0.99697558531635588</v>
      </c>
      <c r="R1131" s="188">
        <f t="shared" si="51"/>
        <v>1.3964407408195711E-6</v>
      </c>
      <c r="S1131" s="170">
        <f t="shared" si="52"/>
        <v>1.3964407408195711E-6</v>
      </c>
      <c r="T1131" s="174">
        <f t="shared" si="53"/>
        <v>1.4227219402584979E-6</v>
      </c>
    </row>
    <row r="1132" spans="11:20" x14ac:dyDescent="0.2">
      <c r="K1132" s="185" t="s">
        <v>134</v>
      </c>
      <c r="L1132" s="163">
        <f>_xll.qlCalendarAdvance("TARGET",L1131,K1132,"mf")</f>
        <v>44426</v>
      </c>
      <c r="M1132" s="175">
        <v>0.99695872744134006</v>
      </c>
      <c r="N1132" s="175">
        <f>_xll.xlShmInterpDisc($E$4,L1132)</f>
        <v>0.99695872730306978</v>
      </c>
      <c r="O1132" s="175">
        <f>_xll.xlShmInterpDisc($B$4,L1132)</f>
        <v>0.99695872730306978</v>
      </c>
      <c r="P1132" s="175">
        <v>0.99695872744235647</v>
      </c>
      <c r="Q1132" s="175">
        <f>_xll.xlShmInterpDisc($H$4,L1132)</f>
        <v>0.99695872730142188</v>
      </c>
      <c r="R1132" s="188">
        <f t="shared" si="51"/>
        <v>1.3827028411128595E-6</v>
      </c>
      <c r="S1132" s="170">
        <f t="shared" si="52"/>
        <v>1.3827028411128595E-6</v>
      </c>
      <c r="T1132" s="174">
        <f t="shared" si="53"/>
        <v>1.409345973257814E-6</v>
      </c>
    </row>
    <row r="1133" spans="11:20" x14ac:dyDescent="0.2">
      <c r="K1133" s="185" t="s">
        <v>134</v>
      </c>
      <c r="L1133" s="163">
        <f>_xll.qlCalendarAdvance("TARGET",L1132,K1133,"mf")</f>
        <v>44427</v>
      </c>
      <c r="M1133" s="175">
        <v>0.99694184586294599</v>
      </c>
      <c r="N1133" s="175">
        <f>_xll.xlShmInterpDisc($E$4,L1133)</f>
        <v>0.99694184572605293</v>
      </c>
      <c r="O1133" s="175">
        <f>_xll.xlShmInterpDisc($B$4,L1133)</f>
        <v>0.99694184572605293</v>
      </c>
      <c r="P1133" s="175">
        <v>0.99694184586396206</v>
      </c>
      <c r="Q1133" s="175">
        <f>_xll.xlShmInterpDisc($H$4,L1133)</f>
        <v>0.99694184572436884</v>
      </c>
      <c r="R1133" s="188">
        <f t="shared" si="51"/>
        <v>1.3689305244923844E-6</v>
      </c>
      <c r="S1133" s="170">
        <f t="shared" si="52"/>
        <v>1.3689305244923844E-6</v>
      </c>
      <c r="T1133" s="174">
        <f t="shared" si="53"/>
        <v>1.3959322586742928E-6</v>
      </c>
    </row>
    <row r="1134" spans="11:20" x14ac:dyDescent="0.2">
      <c r="K1134" s="185" t="s">
        <v>134</v>
      </c>
      <c r="L1134" s="163">
        <f>_xll.qlCalendarAdvance("TARGET",L1133,K1134,"mf")</f>
        <v>44428</v>
      </c>
      <c r="M1134" s="175">
        <v>0.99692494073554216</v>
      </c>
      <c r="N1134" s="175">
        <f>_xll.xlShmInterpDisc($E$4,L1134)</f>
        <v>0.99692494060003001</v>
      </c>
      <c r="O1134" s="175">
        <f>_xll.xlShmInterpDisc($B$4,L1134)</f>
        <v>0.99692494060003001</v>
      </c>
      <c r="P1134" s="175">
        <v>0.99692494073655791</v>
      </c>
      <c r="Q1134" s="175">
        <f>_xll.xlShmInterpDisc($H$4,L1134)</f>
        <v>0.99692494059830927</v>
      </c>
      <c r="R1134" s="188">
        <f t="shared" si="51"/>
        <v>1.3551215705120967E-6</v>
      </c>
      <c r="S1134" s="170">
        <f t="shared" si="52"/>
        <v>1.3551215705120967E-6</v>
      </c>
      <c r="T1134" s="174">
        <f t="shared" si="53"/>
        <v>1.3824863476230576E-6</v>
      </c>
    </row>
    <row r="1135" spans="11:20" x14ac:dyDescent="0.2">
      <c r="K1135" s="185" t="s">
        <v>134</v>
      </c>
      <c r="L1135" s="163">
        <f>_xll.qlCalendarAdvance("TARGET",L1134,K1135,"mf")</f>
        <v>44431</v>
      </c>
      <c r="M1135" s="175">
        <v>0.99687408419122303</v>
      </c>
      <c r="N1135" s="175">
        <f>_xll.xlShmInterpDisc($E$4,L1135)</f>
        <v>0.99687408405986988</v>
      </c>
      <c r="O1135" s="175">
        <f>_xll.xlShmInterpDisc($B$4,L1135)</f>
        <v>0.99687408405986988</v>
      </c>
      <c r="P1135" s="175">
        <v>0.99687408419223733</v>
      </c>
      <c r="Q1135" s="175">
        <f>_xll.xlShmInterpDisc($H$4,L1135)</f>
        <v>0.99687408405803879</v>
      </c>
      <c r="R1135" s="188">
        <f t="shared" si="51"/>
        <v>1.3135315057866137E-6</v>
      </c>
      <c r="S1135" s="170">
        <f t="shared" si="52"/>
        <v>1.3135315057866137E-6</v>
      </c>
      <c r="T1135" s="174">
        <f t="shared" si="53"/>
        <v>1.3419854116847318E-6</v>
      </c>
    </row>
    <row r="1136" spans="11:20" x14ac:dyDescent="0.2">
      <c r="K1136" s="185" t="s">
        <v>134</v>
      </c>
      <c r="L1136" s="163">
        <f>_xll.qlCalendarAdvance("TARGET",L1135,K1136,"mf")</f>
        <v>44432</v>
      </c>
      <c r="M1136" s="175">
        <v>0.9968570850000037</v>
      </c>
      <c r="N1136" s="175">
        <f>_xll.xlShmInterpDisc($E$4,L1136)</f>
        <v>0.99685708487004121</v>
      </c>
      <c r="O1136" s="175">
        <f>_xll.xlShmInterpDisc($B$4,L1136)</f>
        <v>0.99685708487004121</v>
      </c>
      <c r="P1136" s="175">
        <v>0.99685708500101733</v>
      </c>
      <c r="Q1136" s="175">
        <f>_xll.xlShmInterpDisc($H$4,L1136)</f>
        <v>0.99685708486817304</v>
      </c>
      <c r="R1136" s="188">
        <f t="shared" si="51"/>
        <v>1.299624852180159E-6</v>
      </c>
      <c r="S1136" s="170">
        <f t="shared" si="52"/>
        <v>1.299624852180159E-6</v>
      </c>
      <c r="T1136" s="174">
        <f t="shared" si="53"/>
        <v>1.3284429112303542E-6</v>
      </c>
    </row>
    <row r="1137" spans="11:20" x14ac:dyDescent="0.2">
      <c r="K1137" s="185" t="s">
        <v>134</v>
      </c>
      <c r="L1137" s="163">
        <f>_xll.qlCalendarAdvance("TARGET",L1136,K1137,"mf")</f>
        <v>44433</v>
      </c>
      <c r="M1137" s="175">
        <v>0.99684006232615907</v>
      </c>
      <c r="N1137" s="175">
        <f>_xll.xlShmInterpDisc($E$4,L1137)</f>
        <v>0.99684006219758892</v>
      </c>
      <c r="O1137" s="175">
        <f>_xll.xlShmInterpDisc($B$4,L1137)</f>
        <v>0.99684006219758892</v>
      </c>
      <c r="P1137" s="175">
        <v>0.99684006232717193</v>
      </c>
      <c r="Q1137" s="175">
        <f>_xll.xlShmInterpDisc($H$4,L1137)</f>
        <v>0.99684006219568355</v>
      </c>
      <c r="R1137" s="188">
        <f t="shared" si="51"/>
        <v>1.2857015452283349E-6</v>
      </c>
      <c r="S1137" s="170">
        <f t="shared" si="52"/>
        <v>1.2857015452283349E-6</v>
      </c>
      <c r="T1137" s="174">
        <f t="shared" si="53"/>
        <v>1.3148837574306071E-6</v>
      </c>
    </row>
    <row r="1138" spans="11:20" x14ac:dyDescent="0.2">
      <c r="K1138" s="185" t="s">
        <v>134</v>
      </c>
      <c r="L1138" s="163">
        <f>_xll.qlCalendarAdvance("TARGET",L1137,K1138,"mf")</f>
        <v>44434</v>
      </c>
      <c r="M1138" s="175">
        <v>0.99682301618312985</v>
      </c>
      <c r="N1138" s="175">
        <f>_xll.xlShmInterpDisc($E$4,L1138)</f>
        <v>0.99682301605595314</v>
      </c>
      <c r="O1138" s="175">
        <f>_xll.xlShmInterpDisc($B$4,L1138)</f>
        <v>0.99682301605595314</v>
      </c>
      <c r="P1138" s="175">
        <v>0.99682301618414193</v>
      </c>
      <c r="Q1138" s="175">
        <f>_xll.xlShmInterpDisc($H$4,L1138)</f>
        <v>0.99682301605401036</v>
      </c>
      <c r="R1138" s="188">
        <f t="shared" si="51"/>
        <v>1.2717671360462646E-6</v>
      </c>
      <c r="S1138" s="170">
        <f t="shared" si="52"/>
        <v>1.2717671360462646E-6</v>
      </c>
      <c r="T1138" s="174">
        <f t="shared" si="53"/>
        <v>1.3013157218466631E-6</v>
      </c>
    </row>
    <row r="1139" spans="11:20" x14ac:dyDescent="0.2">
      <c r="K1139" s="185" t="s">
        <v>134</v>
      </c>
      <c r="L1139" s="163">
        <f>_xll.qlCalendarAdvance("TARGET",L1138,K1139,"mf")</f>
        <v>44435</v>
      </c>
      <c r="M1139" s="175">
        <v>0.99680594658441113</v>
      </c>
      <c r="N1139" s="175">
        <f>_xll.xlShmInterpDisc($E$4,L1139)</f>
        <v>0.99680594645862874</v>
      </c>
      <c r="O1139" s="175">
        <f>_xll.xlShmInterpDisc($B$4,L1139)</f>
        <v>0.99680594645862874</v>
      </c>
      <c r="P1139" s="175">
        <v>0.99680594658542232</v>
      </c>
      <c r="Q1139" s="175">
        <f>_xll.xlShmInterpDisc($H$4,L1139)</f>
        <v>0.99680594645664844</v>
      </c>
      <c r="R1139" s="188">
        <f t="shared" si="51"/>
        <v>1.2578238450799972E-6</v>
      </c>
      <c r="S1139" s="170">
        <f t="shared" si="52"/>
        <v>1.2578238450799972E-6</v>
      </c>
      <c r="T1139" s="174">
        <f t="shared" si="53"/>
        <v>1.2877388044785221E-6</v>
      </c>
    </row>
    <row r="1140" spans="11:20" x14ac:dyDescent="0.2">
      <c r="K1140" s="185" t="s">
        <v>134</v>
      </c>
      <c r="L1140" s="163">
        <f>_xll.qlCalendarAdvance("TARGET",L1139,K1140,"mf")</f>
        <v>44438</v>
      </c>
      <c r="M1140" s="175">
        <v>0.99675459718988735</v>
      </c>
      <c r="N1140" s="175">
        <f>_xll.xlShmInterpDisc($E$4,L1140)</f>
        <v>0.99675459706829006</v>
      </c>
      <c r="O1140" s="175">
        <f>_xll.xlShmInterpDisc($B$4,L1140)</f>
        <v>0.99675459706829006</v>
      </c>
      <c r="P1140" s="175">
        <v>0.99675459719089543</v>
      </c>
      <c r="Q1140" s="175">
        <f>_xll.xlShmInterpDisc($H$4,L1140)</f>
        <v>0.99675459706619618</v>
      </c>
      <c r="R1140" s="188">
        <f t="shared" si="51"/>
        <v>1.2159728779437273E-6</v>
      </c>
      <c r="S1140" s="170">
        <f t="shared" si="52"/>
        <v>1.2159728779437273E-6</v>
      </c>
      <c r="T1140" s="174">
        <f t="shared" si="53"/>
        <v>1.2469925092517542E-6</v>
      </c>
    </row>
    <row r="1141" spans="11:20" x14ac:dyDescent="0.2">
      <c r="K1141" s="185" t="s">
        <v>134</v>
      </c>
      <c r="L1141" s="163">
        <f>_xll.qlCalendarAdvance("TARGET",L1140,K1141,"mf")</f>
        <v>44439</v>
      </c>
      <c r="M1141" s="175">
        <v>0.99673743390445291</v>
      </c>
      <c r="N1141" s="175">
        <f>_xll.xlShmInterpDisc($E$4,L1141)</f>
        <v>0.99673743378424995</v>
      </c>
      <c r="O1141" s="175">
        <f>_xll.xlShmInterpDisc($B$4,L1141)</f>
        <v>0.99673743378424995</v>
      </c>
      <c r="P1141" s="175">
        <v>0.99673743390545977</v>
      </c>
      <c r="Q1141" s="175">
        <f>_xll.xlShmInterpDisc($H$4,L1141)</f>
        <v>0.99673743378211799</v>
      </c>
      <c r="R1141" s="188">
        <f t="shared" si="51"/>
        <v>1.20202958697746E-6</v>
      </c>
      <c r="S1141" s="170">
        <f t="shared" si="52"/>
        <v>1.20202958697746E-6</v>
      </c>
      <c r="T1141" s="174">
        <f t="shared" si="53"/>
        <v>1.2334178123296624E-6</v>
      </c>
    </row>
    <row r="1142" spans="11:20" x14ac:dyDescent="0.2">
      <c r="K1142" s="185" t="s">
        <v>134</v>
      </c>
      <c r="L1142" s="163">
        <f>_xll.qlCalendarAdvance("TARGET",L1141,K1142,"mf")</f>
        <v>44440</v>
      </c>
      <c r="M1142" s="175">
        <v>0.99672024723162256</v>
      </c>
      <c r="N1142" s="175">
        <f>_xll.xlShmInterpDisc($E$4,L1142)</f>
        <v>0.99672024711281326</v>
      </c>
      <c r="O1142" s="175">
        <f>_xll.xlShmInterpDisc($B$4,L1142)</f>
        <v>0.99672024711281326</v>
      </c>
      <c r="P1142" s="175">
        <v>0.9967202472326282</v>
      </c>
      <c r="Q1142" s="175">
        <f>_xll.xlShmInterpDisc($H$4,L1142)</f>
        <v>0.99672024711064311</v>
      </c>
      <c r="R1142" s="188">
        <f t="shared" si="51"/>
        <v>1.1880929573493404E-6</v>
      </c>
      <c r="S1142" s="170">
        <f t="shared" si="52"/>
        <v>1.1880929573493404E-6</v>
      </c>
      <c r="T1142" s="174">
        <f t="shared" si="53"/>
        <v>1.219850886968743E-6</v>
      </c>
    </row>
    <row r="1143" spans="11:20" x14ac:dyDescent="0.2">
      <c r="K1143" s="185" t="s">
        <v>134</v>
      </c>
      <c r="L1143" s="163">
        <f>_xll.qlCalendarAdvance("TARGET",L1142,K1143,"mf")</f>
        <v>44441</v>
      </c>
      <c r="M1143" s="175">
        <v>0.99670303718521891</v>
      </c>
      <c r="N1143" s="175">
        <f>_xll.xlShmInterpDisc($E$4,L1143)</f>
        <v>0.99670303706780206</v>
      </c>
      <c r="O1143" s="175">
        <f>_xll.xlShmInterpDisc($B$4,L1143)</f>
        <v>0.99670303706780206</v>
      </c>
      <c r="P1143" s="175">
        <v>0.99670303718622311</v>
      </c>
      <c r="Q1143" s="175">
        <f>_xll.xlShmInterpDisc($H$4,L1143)</f>
        <v>0.99670303706559349</v>
      </c>
      <c r="R1143" s="188">
        <f t="shared" si="51"/>
        <v>1.1741685401744917E-6</v>
      </c>
      <c r="S1143" s="170">
        <f t="shared" si="52"/>
        <v>1.1741685401744917E-6</v>
      </c>
      <c r="T1143" s="174">
        <f t="shared" si="53"/>
        <v>1.2062961740610945E-6</v>
      </c>
    </row>
    <row r="1144" spans="11:20" x14ac:dyDescent="0.2">
      <c r="K1144" s="185" t="s">
        <v>134</v>
      </c>
      <c r="L1144" s="163">
        <f>_xll.qlCalendarAdvance("TARGET",L1143,K1144,"mf")</f>
        <v>44442</v>
      </c>
      <c r="M1144" s="175">
        <v>0.99668580377911853</v>
      </c>
      <c r="N1144" s="175">
        <f>_xll.xlShmInterpDisc($E$4,L1144)</f>
        <v>0.99668580366309267</v>
      </c>
      <c r="O1144" s="175">
        <f>_xll.xlShmInterpDisc($B$4,L1144)</f>
        <v>0.99668580366309267</v>
      </c>
      <c r="P1144" s="175">
        <v>0.99668580378012139</v>
      </c>
      <c r="Q1144" s="175">
        <f>_xll.xlShmInterpDisc($H$4,L1144)</f>
        <v>0.99668580366084558</v>
      </c>
      <c r="R1144" s="188">
        <f t="shared" si="51"/>
        <v>1.1602585558989631E-6</v>
      </c>
      <c r="S1144" s="170">
        <f t="shared" si="52"/>
        <v>1.1602585558989631E-6</v>
      </c>
      <c r="T1144" s="174">
        <f t="shared" si="53"/>
        <v>1.1927581144988153E-6</v>
      </c>
    </row>
    <row r="1145" spans="11:20" x14ac:dyDescent="0.2">
      <c r="K1145" s="185" t="s">
        <v>134</v>
      </c>
      <c r="L1145" s="163">
        <f>_xll.qlCalendarAdvance("TARGET",L1144,K1145,"mf")</f>
        <v>44445</v>
      </c>
      <c r="M1145" s="175">
        <v>0.99663396354222256</v>
      </c>
      <c r="N1145" s="175">
        <f>_xll.xlShmInterpDisc($E$4,L1145)</f>
        <v>0.99663396343035793</v>
      </c>
      <c r="O1145" s="175">
        <f>_xll.xlShmInterpDisc($B$4,L1145)</f>
        <v>0.99663396343035793</v>
      </c>
      <c r="P1145" s="175">
        <v>0.99663396354322076</v>
      </c>
      <c r="Q1145" s="175">
        <f>_xll.xlShmInterpDisc($H$4,L1145)</f>
        <v>0.9966339634279946</v>
      </c>
      <c r="R1145" s="188">
        <f t="shared" si="51"/>
        <v>1.1186462867129876E-6</v>
      </c>
      <c r="S1145" s="170">
        <f t="shared" si="52"/>
        <v>1.1186462867129876E-6</v>
      </c>
      <c r="T1145" s="174">
        <f t="shared" si="53"/>
        <v>1.1522616194525881E-6</v>
      </c>
    </row>
    <row r="1146" spans="11:20" x14ac:dyDescent="0.2">
      <c r="K1146" s="185" t="s">
        <v>134</v>
      </c>
      <c r="L1146" s="163">
        <f>_xll.qlCalendarAdvance("TARGET",L1145,K1146,"mf")</f>
        <v>44446</v>
      </c>
      <c r="M1146" s="175">
        <v>0.99661663683719315</v>
      </c>
      <c r="N1146" s="175">
        <f>_xll.xlShmInterpDisc($E$4,L1146)</f>
        <v>0.99661663672671064</v>
      </c>
      <c r="O1146" s="175">
        <f>_xll.xlShmInterpDisc($B$4,L1146)</f>
        <v>0.99661663672671064</v>
      </c>
      <c r="P1146" s="175">
        <v>0.99661663683818968</v>
      </c>
      <c r="Q1146" s="175">
        <f>_xll.xlShmInterpDisc($H$4,L1146)</f>
        <v>0.99661663672430822</v>
      </c>
      <c r="R1146" s="188">
        <f t="shared" si="51"/>
        <v>1.104825120279429E-6</v>
      </c>
      <c r="S1146" s="170">
        <f t="shared" si="52"/>
        <v>1.104825120279429E-6</v>
      </c>
      <c r="T1146" s="174">
        <f t="shared" si="53"/>
        <v>1.1388145981783282E-6</v>
      </c>
    </row>
    <row r="1147" spans="11:20" x14ac:dyDescent="0.2">
      <c r="K1147" s="185" t="s">
        <v>134</v>
      </c>
      <c r="L1147" s="163">
        <f>_xll.qlCalendarAdvance("TARGET",L1146,K1147,"mf")</f>
        <v>44447</v>
      </c>
      <c r="M1147" s="175">
        <v>0.99659928684266819</v>
      </c>
      <c r="N1147" s="175">
        <f>_xll.xlShmInterpDisc($E$4,L1147)</f>
        <v>0.99659928673356479</v>
      </c>
      <c r="O1147" s="175">
        <f>_xll.xlShmInterpDisc($B$4,L1147)</f>
        <v>0.99659928673356479</v>
      </c>
      <c r="P1147" s="175">
        <v>0.99659928684366295</v>
      </c>
      <c r="Q1147" s="175">
        <f>_xll.xlShmInterpDisc($H$4,L1147)</f>
        <v>0.9965992867311233</v>
      </c>
      <c r="R1147" s="188">
        <f t="shared" si="51"/>
        <v>1.0910339298675353E-6</v>
      </c>
      <c r="S1147" s="170">
        <f t="shared" si="52"/>
        <v>1.0910339298675353E-6</v>
      </c>
      <c r="T1147" s="174">
        <f t="shared" si="53"/>
        <v>1.1253964427027086E-6</v>
      </c>
    </row>
    <row r="1148" spans="11:20" x14ac:dyDescent="0.2">
      <c r="K1148" s="185" t="s">
        <v>134</v>
      </c>
      <c r="L1148" s="163">
        <f>_xll.qlCalendarAdvance("TARGET",L1147,K1148,"mf")</f>
        <v>44448</v>
      </c>
      <c r="M1148" s="175">
        <v>0.99658191357285142</v>
      </c>
      <c r="N1148" s="175">
        <f>_xll.xlShmInterpDisc($E$4,L1148)</f>
        <v>0.99658191346512393</v>
      </c>
      <c r="O1148" s="175">
        <f>_xll.xlShmInterpDisc($B$4,L1148)</f>
        <v>0.99658191346512393</v>
      </c>
      <c r="P1148" s="175">
        <v>0.99658191357384429</v>
      </c>
      <c r="Q1148" s="175">
        <f>_xll.xlShmInterpDisc($H$4,L1148)</f>
        <v>0.99658191346264313</v>
      </c>
      <c r="R1148" s="188">
        <f t="shared" si="51"/>
        <v>1.0772749359233558E-6</v>
      </c>
      <c r="S1148" s="170">
        <f t="shared" si="52"/>
        <v>1.0772749359233558E-6</v>
      </c>
      <c r="T1148" s="174">
        <f t="shared" si="53"/>
        <v>1.1120115939178277E-6</v>
      </c>
    </row>
    <row r="1149" spans="11:20" x14ac:dyDescent="0.2">
      <c r="K1149" s="185" t="s">
        <v>134</v>
      </c>
      <c r="L1149" s="163">
        <f>_xll.qlCalendarAdvance("TARGET",L1148,K1149,"mf")</f>
        <v>44449</v>
      </c>
      <c r="M1149" s="175">
        <v>0.996564517042001</v>
      </c>
      <c r="N1149" s="175">
        <f>_xll.xlShmInterpDisc($E$4,L1149)</f>
        <v>0.99656451693564563</v>
      </c>
      <c r="O1149" s="175">
        <f>_xll.xlShmInterpDisc($B$4,L1149)</f>
        <v>0.99656451693564563</v>
      </c>
      <c r="P1149" s="175">
        <v>0.99656451704299198</v>
      </c>
      <c r="Q1149" s="175">
        <f>_xll.xlShmInterpDisc($H$4,L1149)</f>
        <v>0.99656451693312553</v>
      </c>
      <c r="R1149" s="188">
        <f t="shared" si="51"/>
        <v>1.0635536895620135E-6</v>
      </c>
      <c r="S1149" s="170">
        <f t="shared" si="52"/>
        <v>1.0635536895620135E-6</v>
      </c>
      <c r="T1149" s="174">
        <f t="shared" si="53"/>
        <v>1.098664492715784E-6</v>
      </c>
    </row>
    <row r="1150" spans="11:20" x14ac:dyDescent="0.2">
      <c r="K1150" s="185" t="s">
        <v>134</v>
      </c>
      <c r="L1150" s="163">
        <f>_xll.qlCalendarAdvance("TARGET",L1149,K1150,"mf")</f>
        <v>44452</v>
      </c>
      <c r="M1150" s="175">
        <v>0.99651218802664387</v>
      </c>
      <c r="N1150" s="175">
        <f>_xll.xlShmInterpDisc($E$4,L1150)</f>
        <v>0.99651218792438101</v>
      </c>
      <c r="O1150" s="175">
        <f>_xll.xlShmInterpDisc($B$4,L1150)</f>
        <v>0.99651218792438101</v>
      </c>
      <c r="P1150" s="175">
        <v>0.99651218802762864</v>
      </c>
      <c r="Q1150" s="175">
        <f>_xll.xlShmInterpDisc($H$4,L1150)</f>
        <v>0.99651218792174212</v>
      </c>
      <c r="R1150" s="188">
        <f t="shared" si="51"/>
        <v>1.0226286484282809E-6</v>
      </c>
      <c r="S1150" s="170">
        <f t="shared" si="52"/>
        <v>1.0226286484282809E-6</v>
      </c>
      <c r="T1150" s="174">
        <f t="shared" si="53"/>
        <v>1.0588652177290214E-6</v>
      </c>
    </row>
    <row r="1151" spans="11:20" x14ac:dyDescent="0.2">
      <c r="K1151" s="185" t="s">
        <v>134</v>
      </c>
      <c r="L1151" s="163">
        <f>_xll.qlCalendarAdvance("TARGET",L1150,K1151,"mf")</f>
        <v>44453</v>
      </c>
      <c r="M1151" s="175">
        <v>0.99649469859532747</v>
      </c>
      <c r="N1151" s="175">
        <f>_xll.xlShmInterpDisc($E$4,L1151)</f>
        <v>0.99649469849441974</v>
      </c>
      <c r="O1151" s="175">
        <f>_xll.xlShmInterpDisc($B$4,L1151)</f>
        <v>0.99649469849441974</v>
      </c>
      <c r="P1151" s="175">
        <v>0.99649469859631001</v>
      </c>
      <c r="Q1151" s="175">
        <f>_xll.xlShmInterpDisc($H$4,L1151)</f>
        <v>0.9964946984917411</v>
      </c>
      <c r="R1151" s="188">
        <f t="shared" si="51"/>
        <v>1.0090772661897063E-6</v>
      </c>
      <c r="S1151" s="170">
        <f t="shared" si="52"/>
        <v>1.0090772661897063E-6</v>
      </c>
      <c r="T1151" s="174">
        <f t="shared" si="53"/>
        <v>1.0456890908727701E-6</v>
      </c>
    </row>
    <row r="1152" spans="11:20" x14ac:dyDescent="0.2">
      <c r="K1152" s="185" t="s">
        <v>134</v>
      </c>
      <c r="L1152" s="163">
        <f>_xll.qlCalendarAdvance("TARGET",L1151,K1152,"mf")</f>
        <v>44454</v>
      </c>
      <c r="M1152" s="175">
        <v>0.99647718597508395</v>
      </c>
      <c r="N1152" s="175">
        <f>_xll.xlShmInterpDisc($E$4,L1152)</f>
        <v>0.99647718587552658</v>
      </c>
      <c r="O1152" s="175">
        <f>_xll.xlShmInterpDisc($B$4,L1152)</f>
        <v>0.99647718587552658</v>
      </c>
      <c r="P1152" s="175">
        <v>0.99647718597606427</v>
      </c>
      <c r="Q1152" s="175">
        <f>_xll.xlShmInterpDisc($H$4,L1152)</f>
        <v>0.99647718587280798</v>
      </c>
      <c r="R1152" s="188">
        <f t="shared" si="51"/>
        <v>9.955736235411905E-7</v>
      </c>
      <c r="S1152" s="170">
        <f t="shared" si="52"/>
        <v>9.955736235411905E-7</v>
      </c>
      <c r="T1152" s="174">
        <f t="shared" si="53"/>
        <v>1.0325629240526268E-6</v>
      </c>
    </row>
    <row r="1153" spans="11:20" x14ac:dyDescent="0.2">
      <c r="K1153" s="185" t="s">
        <v>134</v>
      </c>
      <c r="L1153" s="163">
        <f>_xll.qlCalendarAdvance("TARGET",L1152,K1153,"mf")</f>
        <v>44455</v>
      </c>
      <c r="M1153" s="175">
        <v>0.99645965018049798</v>
      </c>
      <c r="N1153" s="175">
        <f>_xll.xlShmInterpDisc($E$4,L1153)</f>
        <v>0.99645965008228565</v>
      </c>
      <c r="O1153" s="175">
        <f>_xll.xlShmInterpDisc($B$4,L1153)</f>
        <v>0.99645965008228565</v>
      </c>
      <c r="P1153" s="175">
        <v>0.99645965018147598</v>
      </c>
      <c r="Q1153" s="175">
        <f>_xll.xlShmInterpDisc($H$4,L1153)</f>
        <v>0.99645965007952697</v>
      </c>
      <c r="R1153" s="188">
        <f t="shared" si="51"/>
        <v>9.8212327159785673E-7</v>
      </c>
      <c r="S1153" s="170">
        <f t="shared" si="52"/>
        <v>9.8212327159785673E-7</v>
      </c>
      <c r="T1153" s="174">
        <f t="shared" si="53"/>
        <v>1.0194900479376656E-6</v>
      </c>
    </row>
    <row r="1154" spans="11:20" x14ac:dyDescent="0.2">
      <c r="K1154" s="185" t="s">
        <v>134</v>
      </c>
      <c r="L1154" s="163">
        <f>_xll.qlCalendarAdvance("TARGET",L1153,K1154,"mf")</f>
        <v>44456</v>
      </c>
      <c r="M1154" s="175">
        <v>0.99644209122620853</v>
      </c>
      <c r="N1154" s="175">
        <f>_xll.xlShmInterpDisc($E$4,L1154)</f>
        <v>0.99644209112933568</v>
      </c>
      <c r="O1154" s="175">
        <f>_xll.xlShmInterpDisc($B$4,L1154)</f>
        <v>0.99644209112933568</v>
      </c>
      <c r="P1154" s="175">
        <v>0.99644209122718408</v>
      </c>
      <c r="Q1154" s="175">
        <f>_xll.xlShmInterpDisc($H$4,L1154)</f>
        <v>0.99644209112653692</v>
      </c>
      <c r="R1154" s="188">
        <f t="shared" si="51"/>
        <v>9.6872843080575421E-7</v>
      </c>
      <c r="S1154" s="170">
        <f t="shared" si="52"/>
        <v>9.6872843080575421E-7</v>
      </c>
      <c r="T1154" s="174">
        <f t="shared" si="53"/>
        <v>1.006471572750911E-6</v>
      </c>
    </row>
    <row r="1155" spans="11:20" x14ac:dyDescent="0.2">
      <c r="K1155" s="185" t="s">
        <v>134</v>
      </c>
      <c r="L1155" s="163">
        <f>_xll.qlCalendarAdvance("TARGET",L1154,K1155,"mf")</f>
        <v>44459</v>
      </c>
      <c r="M1155" s="175">
        <v>0.99638927555232393</v>
      </c>
      <c r="N1155" s="175">
        <f>_xll.xlShmInterpDisc($E$4,L1155)</f>
        <v>0.99638927545943445</v>
      </c>
      <c r="O1155" s="175">
        <f>_xll.xlShmInterpDisc($B$4,L1155)</f>
        <v>0.99638927545943445</v>
      </c>
      <c r="P1155" s="175">
        <v>0.99638927555329193</v>
      </c>
      <c r="Q1155" s="175">
        <f>_xll.xlShmInterpDisc($H$4,L1155)</f>
        <v>0.99638927545651479</v>
      </c>
      <c r="R1155" s="188">
        <f t="shared" si="51"/>
        <v>9.2889473890522822E-7</v>
      </c>
      <c r="S1155" s="170">
        <f t="shared" si="52"/>
        <v>9.2889473890522822E-7</v>
      </c>
      <c r="T1155" s="174">
        <f t="shared" si="53"/>
        <v>9.6777141855852733E-7</v>
      </c>
    </row>
    <row r="1156" spans="11:20" x14ac:dyDescent="0.2">
      <c r="K1156" s="185" t="s">
        <v>134</v>
      </c>
      <c r="L1156" s="163">
        <f>_xll.qlCalendarAdvance("TARGET",L1155,K1156,"mf")</f>
        <v>44460</v>
      </c>
      <c r="M1156" s="175">
        <v>0.99637162410669722</v>
      </c>
      <c r="N1156" s="175">
        <f>_xll.xlShmInterpDisc($E$4,L1156)</f>
        <v>0.99637162401512303</v>
      </c>
      <c r="O1156" s="175">
        <f>_xll.xlShmInterpDisc($B$4,L1156)</f>
        <v>0.99637162401512303</v>
      </c>
      <c r="P1156" s="175">
        <v>0.99637162410766256</v>
      </c>
      <c r="Q1156" s="175">
        <f>_xll.xlShmInterpDisc($H$4,L1156)</f>
        <v>0.99637162401216284</v>
      </c>
      <c r="R1156" s="188">
        <f t="shared" si="51"/>
        <v>9.1574192673249399E-7</v>
      </c>
      <c r="S1156" s="170">
        <f t="shared" si="52"/>
        <v>9.1574192673249399E-7</v>
      </c>
      <c r="T1156" s="174">
        <f t="shared" si="53"/>
        <v>9.5499719243719028E-7</v>
      </c>
    </row>
    <row r="1157" spans="11:20" x14ac:dyDescent="0.2">
      <c r="K1157" s="185" t="s">
        <v>134</v>
      </c>
      <c r="L1157" s="163">
        <f>_xll.qlCalendarAdvance("TARGET",L1156,K1157,"mf")</f>
        <v>44461</v>
      </c>
      <c r="M1157" s="175">
        <v>0.99635394957537737</v>
      </c>
      <c r="N1157" s="175">
        <f>_xll.xlShmInterpDisc($E$4,L1157)</f>
        <v>0.99635394948511158</v>
      </c>
      <c r="O1157" s="175">
        <f>_xll.xlShmInterpDisc($B$4,L1157)</f>
        <v>0.99635394948511158</v>
      </c>
      <c r="P1157" s="175">
        <v>0.99635394957634005</v>
      </c>
      <c r="Q1157" s="175">
        <f>_xll.xlShmInterpDisc($H$4,L1157)</f>
        <v>0.99635394948211076</v>
      </c>
      <c r="R1157" s="188">
        <f t="shared" si="51"/>
        <v>9.0265794838728652E-7</v>
      </c>
      <c r="S1157" s="170">
        <f t="shared" si="52"/>
        <v>9.0265794838728652E-7</v>
      </c>
      <c r="T1157" s="174">
        <f t="shared" si="53"/>
        <v>9.4229291036640461E-7</v>
      </c>
    </row>
    <row r="1158" spans="11:20" x14ac:dyDescent="0.2">
      <c r="K1158" s="185" t="s">
        <v>134</v>
      </c>
      <c r="L1158" s="163">
        <f>_xll.qlCalendarAdvance("TARGET",L1157,K1158,"mf")</f>
        <v>44462</v>
      </c>
      <c r="M1158" s="175">
        <v>0.99633625197332942</v>
      </c>
      <c r="N1158" s="175">
        <f>_xll.xlShmInterpDisc($E$4,L1158)</f>
        <v>0.99633625188436514</v>
      </c>
      <c r="O1158" s="175">
        <f>_xll.xlShmInterpDisc($B$4,L1158)</f>
        <v>0.99633625188436514</v>
      </c>
      <c r="P1158" s="175">
        <v>0.99633625197428921</v>
      </c>
      <c r="Q1158" s="175">
        <f>_xll.xlShmInterpDisc($H$4,L1158)</f>
        <v>0.99633625188132369</v>
      </c>
      <c r="R1158" s="188">
        <f t="shared" ref="R1158:R1221" si="54">(M1158-N1158)*10000</f>
        <v>8.8964280386960581E-7</v>
      </c>
      <c r="S1158" s="170">
        <f t="shared" ref="S1158:S1221" si="55">(M1158-O1158)*10000</f>
        <v>8.8964280386960581E-7</v>
      </c>
      <c r="T1158" s="174">
        <f t="shared" ref="T1158:T1221" si="56">(P1158-Q1158)*10000</f>
        <v>9.2965524167709646E-7</v>
      </c>
    </row>
    <row r="1159" spans="11:20" x14ac:dyDescent="0.2">
      <c r="K1159" s="185" t="s">
        <v>134</v>
      </c>
      <c r="L1159" s="163">
        <f>_xll.qlCalendarAdvance("TARGET",L1158,K1159,"mf")</f>
        <v>44463</v>
      </c>
      <c r="M1159" s="175">
        <v>0.99631853131557269</v>
      </c>
      <c r="N1159" s="175">
        <f>_xll.xlShmInterpDisc($E$4,L1159)</f>
        <v>0.99631853122790293</v>
      </c>
      <c r="O1159" s="175">
        <f>_xll.xlShmInterpDisc($B$4,L1159)</f>
        <v>0.99631853122790293</v>
      </c>
      <c r="P1159" s="175">
        <v>0.9963185313165297</v>
      </c>
      <c r="Q1159" s="175">
        <f>_xll.xlShmInterpDisc($H$4,L1159)</f>
        <v>0.99631853122482072</v>
      </c>
      <c r="R1159" s="188">
        <f t="shared" si="54"/>
        <v>8.7669760340247649E-7</v>
      </c>
      <c r="S1159" s="170">
        <f t="shared" si="55"/>
        <v>8.7669760340247649E-7</v>
      </c>
      <c r="T1159" s="174">
        <f t="shared" si="56"/>
        <v>9.1708973748438893E-7</v>
      </c>
    </row>
    <row r="1160" spans="11:20" x14ac:dyDescent="0.2">
      <c r="K1160" s="185" t="s">
        <v>134</v>
      </c>
      <c r="L1160" s="163">
        <f>_xll.qlCalendarAdvance("TARGET",L1159,K1160,"mf")</f>
        <v>44466</v>
      </c>
      <c r="M1160" s="175">
        <v>0.99626523115906007</v>
      </c>
      <c r="N1160" s="175">
        <f>_xll.xlShmInterpDisc($E$4,L1160)</f>
        <v>0.99626523107522846</v>
      </c>
      <c r="O1160" s="175">
        <f>_xll.xlShmInterpDisc($B$4,L1160)</f>
        <v>0.99626523107522846</v>
      </c>
      <c r="P1160" s="175">
        <v>0.99626523116000809</v>
      </c>
      <c r="Q1160" s="175">
        <f>_xll.xlShmInterpDisc($H$4,L1160)</f>
        <v>0.99626523107202336</v>
      </c>
      <c r="R1160" s="188">
        <f t="shared" si="54"/>
        <v>8.383160832181602E-7</v>
      </c>
      <c r="S1160" s="170">
        <f t="shared" si="55"/>
        <v>8.383160832181602E-7</v>
      </c>
      <c r="T1160" s="174">
        <f t="shared" si="56"/>
        <v>8.7984730612333806E-7</v>
      </c>
    </row>
    <row r="1161" spans="11:20" x14ac:dyDescent="0.2">
      <c r="K1161" s="185" t="s">
        <v>134</v>
      </c>
      <c r="L1161" s="163">
        <f>_xll.qlCalendarAdvance("TARGET",L1160,K1161,"mf")</f>
        <v>44467</v>
      </c>
      <c r="M1161" s="175">
        <v>0.99624741842974962</v>
      </c>
      <c r="N1161" s="175">
        <f>_xll.xlShmInterpDisc($E$4,L1161)</f>
        <v>0.99624741834718167</v>
      </c>
      <c r="O1161" s="175">
        <f>_xll.xlShmInterpDisc($B$4,L1161)</f>
        <v>0.99624741834718167</v>
      </c>
      <c r="P1161" s="175">
        <v>0.99624741843069453</v>
      </c>
      <c r="Q1161" s="175">
        <f>_xll.xlShmInterpDisc($H$4,L1161)</f>
        <v>0.99624741834393549</v>
      </c>
      <c r="R1161" s="188">
        <f t="shared" si="54"/>
        <v>8.2567952475187667E-7</v>
      </c>
      <c r="S1161" s="170">
        <f t="shared" si="55"/>
        <v>8.2567952475187667E-7</v>
      </c>
      <c r="T1161" s="174">
        <f t="shared" si="56"/>
        <v>8.6759044393147633E-7</v>
      </c>
    </row>
    <row r="1162" spans="11:20" x14ac:dyDescent="0.2">
      <c r="K1162" s="185" t="s">
        <v>134</v>
      </c>
      <c r="L1162" s="163">
        <f>_xll.qlCalendarAdvance("TARGET",L1161,K1162,"mf")</f>
        <v>44468</v>
      </c>
      <c r="M1162" s="175">
        <v>0.99622958272064244</v>
      </c>
      <c r="N1162" s="175">
        <f>_xll.xlShmInterpDisc($E$4,L1162)</f>
        <v>0.99622958263932992</v>
      </c>
      <c r="O1162" s="175">
        <f>_xll.xlShmInterpDisc($B$4,L1162)</f>
        <v>0.99622958263932992</v>
      </c>
      <c r="P1162" s="175">
        <v>0.99622958272158424</v>
      </c>
      <c r="Q1162" s="175">
        <f>_xll.xlShmInterpDisc($H$4,L1162)</f>
        <v>0.99622958263604255</v>
      </c>
      <c r="R1162" s="188">
        <f t="shared" si="54"/>
        <v>8.131251227894154E-7</v>
      </c>
      <c r="S1162" s="170">
        <f t="shared" si="55"/>
        <v>8.131251227894154E-7</v>
      </c>
      <c r="T1162" s="174">
        <f t="shared" si="56"/>
        <v>8.5541684846646149E-7</v>
      </c>
    </row>
    <row r="1163" spans="11:20" x14ac:dyDescent="0.2">
      <c r="K1163" s="185" t="s">
        <v>134</v>
      </c>
      <c r="L1163" s="163">
        <f>_xll.qlCalendarAdvance("TARGET",L1162,K1163,"mf")</f>
        <v>44469</v>
      </c>
      <c r="M1163" s="175">
        <v>0.9962117240470838</v>
      </c>
      <c r="N1163" s="175">
        <f>_xll.xlShmInterpDisc($E$4,L1163)</f>
        <v>0.99621172396701829</v>
      </c>
      <c r="O1163" s="175">
        <f>_xll.xlShmInterpDisc($B$4,L1163)</f>
        <v>0.99621172396701829</v>
      </c>
      <c r="P1163" s="175">
        <v>0.99621172404802227</v>
      </c>
      <c r="Q1163" s="175">
        <f>_xll.xlShmInterpDisc($H$4,L1163)</f>
        <v>0.99621172396368973</v>
      </c>
      <c r="R1163" s="188">
        <f t="shared" si="54"/>
        <v>8.0065509777682564E-7</v>
      </c>
      <c r="S1163" s="170">
        <f t="shared" si="55"/>
        <v>8.0065509777682564E-7</v>
      </c>
      <c r="T1163" s="174">
        <f t="shared" si="56"/>
        <v>8.4332540950526891E-7</v>
      </c>
    </row>
    <row r="1164" spans="11:20" x14ac:dyDescent="0.2">
      <c r="K1164" s="185" t="s">
        <v>134</v>
      </c>
      <c r="L1164" s="163">
        <f>_xll.qlCalendarAdvance("TARGET",L1163,K1164,"mf")</f>
        <v>44470</v>
      </c>
      <c r="M1164" s="175">
        <v>0.99619384242447329</v>
      </c>
      <c r="N1164" s="175">
        <f>_xll.xlShmInterpDisc($E$4,L1164)</f>
        <v>0.99619384234564612</v>
      </c>
      <c r="O1164" s="175">
        <f>_xll.xlShmInterpDisc($B$4,L1164)</f>
        <v>0.99619384234564612</v>
      </c>
      <c r="P1164" s="175">
        <v>0.99619384242540843</v>
      </c>
      <c r="Q1164" s="175">
        <f>_xll.xlShmInterpDisc($H$4,L1164)</f>
        <v>0.99619384234227626</v>
      </c>
      <c r="R1164" s="188">
        <f t="shared" si="54"/>
        <v>7.8827167016015665E-7</v>
      </c>
      <c r="S1164" s="170">
        <f t="shared" si="55"/>
        <v>7.8827167016015665E-7</v>
      </c>
      <c r="T1164" s="174">
        <f t="shared" si="56"/>
        <v>8.3132167816302172E-7</v>
      </c>
    </row>
    <row r="1165" spans="11:20" x14ac:dyDescent="0.2">
      <c r="K1165" s="185" t="s">
        <v>134</v>
      </c>
      <c r="L1165" s="163">
        <f>_xll.qlCalendarAdvance("TARGET",L1164,K1165,"mf")</f>
        <v>44473</v>
      </c>
      <c r="M1165" s="175">
        <v>0.99614006001713973</v>
      </c>
      <c r="N1165" s="175">
        <f>_xll.xlShmInterpDisc($E$4,L1165)</f>
        <v>0.99614005994197408</v>
      </c>
      <c r="O1165" s="175">
        <f>_xll.xlShmInterpDisc($B$4,L1165)</f>
        <v>0.99614005994197408</v>
      </c>
      <c r="P1165" s="175">
        <v>0.99614006001806465</v>
      </c>
      <c r="Q1165" s="175">
        <f>_xll.xlShmInterpDisc($H$4,L1165)</f>
        <v>0.99614005993847976</v>
      </c>
      <c r="R1165" s="188">
        <f t="shared" si="54"/>
        <v>7.5165651480801898E-7</v>
      </c>
      <c r="S1165" s="170">
        <f t="shared" si="55"/>
        <v>7.5165651480801898E-7</v>
      </c>
      <c r="T1165" s="174">
        <f t="shared" si="56"/>
        <v>7.9584894230322334E-7</v>
      </c>
    </row>
    <row r="1166" spans="11:20" x14ac:dyDescent="0.2">
      <c r="K1166" s="185" t="s">
        <v>134</v>
      </c>
      <c r="L1166" s="163">
        <f>_xll.qlCalendarAdvance("TARGET",L1165,K1166,"mf")</f>
        <v>44474</v>
      </c>
      <c r="M1166" s="175">
        <v>0.99612208675340219</v>
      </c>
      <c r="N1166" s="175">
        <f>_xll.xlShmInterpDisc($E$4,L1166)</f>
        <v>0.99612208667943858</v>
      </c>
      <c r="O1166" s="175">
        <f>_xll.xlShmInterpDisc($B$4,L1166)</f>
        <v>0.99612208667943858</v>
      </c>
      <c r="P1166" s="175">
        <v>0.99612208675432368</v>
      </c>
      <c r="Q1166" s="175">
        <f>_xll.xlShmInterpDisc($H$4,L1166)</f>
        <v>0.99612208667590274</v>
      </c>
      <c r="R1166" s="188">
        <f t="shared" si="54"/>
        <v>7.3963613012040241E-7</v>
      </c>
      <c r="S1166" s="170">
        <f t="shared" si="55"/>
        <v>7.3963613012040241E-7</v>
      </c>
      <c r="T1166" s="174">
        <f t="shared" si="56"/>
        <v>7.842093641130532E-7</v>
      </c>
    </row>
    <row r="1167" spans="11:20" x14ac:dyDescent="0.2">
      <c r="K1167" s="185" t="s">
        <v>134</v>
      </c>
      <c r="L1167" s="163">
        <f>_xll.qlCalendarAdvance("TARGET",L1166,K1167,"mf")</f>
        <v>44475</v>
      </c>
      <c r="M1167" s="175">
        <v>0.99610409061842442</v>
      </c>
      <c r="N1167" s="175">
        <f>_xll.xlShmInterpDisc($E$4,L1167)</f>
        <v>0.9961040905456533</v>
      </c>
      <c r="O1167" s="175">
        <f>_xll.xlShmInterpDisc($B$4,L1167)</f>
        <v>0.9961040905456533</v>
      </c>
      <c r="P1167" s="175">
        <v>0.99610409061934224</v>
      </c>
      <c r="Q1167" s="175">
        <f>_xll.xlShmInterpDisc($H$4,L1167)</f>
        <v>0.99610409054207583</v>
      </c>
      <c r="R1167" s="188">
        <f t="shared" si="54"/>
        <v>7.2771122461290361E-7</v>
      </c>
      <c r="S1167" s="170">
        <f t="shared" si="55"/>
        <v>7.2771122461290361E-7</v>
      </c>
      <c r="T1167" s="174">
        <f t="shared" si="56"/>
        <v>7.7266415487997619E-7</v>
      </c>
    </row>
    <row r="1168" spans="11:20" x14ac:dyDescent="0.2">
      <c r="K1168" s="185" t="s">
        <v>134</v>
      </c>
      <c r="L1168" s="163">
        <f>_xll.qlCalendarAdvance("TARGET",L1167,K1168,"mf")</f>
        <v>44476</v>
      </c>
      <c r="M1168" s="175">
        <v>0.99608607162793128</v>
      </c>
      <c r="N1168" s="175">
        <f>_xll.xlShmInterpDisc($E$4,L1168)</f>
        <v>0.99608607155634299</v>
      </c>
      <c r="O1168" s="175">
        <f>_xll.xlShmInterpDisc($B$4,L1168)</f>
        <v>0.99608607155634299</v>
      </c>
      <c r="P1168" s="175">
        <v>0.99608607162884555</v>
      </c>
      <c r="Q1168" s="175">
        <f>_xll.xlShmInterpDisc($H$4,L1168)</f>
        <v>0.99608607155272377</v>
      </c>
      <c r="R1168" s="188">
        <f t="shared" si="54"/>
        <v>7.1588290850854719E-7</v>
      </c>
      <c r="S1168" s="170">
        <f t="shared" si="55"/>
        <v>7.1588290850854719E-7</v>
      </c>
      <c r="T1168" s="174">
        <f t="shared" si="56"/>
        <v>7.6121775549609083E-7</v>
      </c>
    </row>
    <row r="1169" spans="11:20" x14ac:dyDescent="0.2">
      <c r="K1169" s="185" t="s">
        <v>134</v>
      </c>
      <c r="L1169" s="163">
        <f>_xll.qlCalendarAdvance("TARGET",L1168,K1169,"mf")</f>
        <v>44477</v>
      </c>
      <c r="M1169" s="175">
        <v>0.99606802979770215</v>
      </c>
      <c r="N1169" s="175">
        <f>_xll.xlShmInterpDisc($E$4,L1169)</f>
        <v>0.9960680297272867</v>
      </c>
      <c r="O1169" s="175">
        <f>_xll.xlShmInterpDisc($B$4,L1169)</f>
        <v>0.9960680297272867</v>
      </c>
      <c r="P1169" s="175">
        <v>0.99606802979861264</v>
      </c>
      <c r="Q1169" s="175">
        <f>_xll.xlShmInterpDisc($H$4,L1169)</f>
        <v>0.99606802972362574</v>
      </c>
      <c r="R1169" s="188">
        <f t="shared" si="54"/>
        <v>7.0415451247640704E-7</v>
      </c>
      <c r="S1169" s="170">
        <f t="shared" si="55"/>
        <v>7.0415451247640704E-7</v>
      </c>
      <c r="T1169" s="174">
        <f t="shared" si="56"/>
        <v>7.4986905573837248E-7</v>
      </c>
    </row>
    <row r="1170" spans="11:20" x14ac:dyDescent="0.2">
      <c r="K1170" s="185" t="s">
        <v>134</v>
      </c>
      <c r="L1170" s="163">
        <f>_xll.qlCalendarAdvance("TARGET",L1169,K1170,"mf")</f>
        <v>44480</v>
      </c>
      <c r="M1170" s="175">
        <v>0.9960137674272036</v>
      </c>
      <c r="N1170" s="175">
        <f>_xll.xlShmInterpDisc($E$4,L1170)</f>
        <v>0.99601376736024616</v>
      </c>
      <c r="O1170" s="175">
        <f>_xll.xlShmInterpDisc($B$4,L1170)</f>
        <v>0.99601376736024616</v>
      </c>
      <c r="P1170" s="175">
        <v>0.99601376742810277</v>
      </c>
      <c r="Q1170" s="175">
        <f>_xll.xlShmInterpDisc($H$4,L1170)</f>
        <v>0.99601376735645952</v>
      </c>
      <c r="R1170" s="188">
        <f t="shared" si="54"/>
        <v>6.6957439592840728E-7</v>
      </c>
      <c r="S1170" s="170">
        <f t="shared" si="55"/>
        <v>6.6957439592840728E-7</v>
      </c>
      <c r="T1170" s="174">
        <f t="shared" si="56"/>
        <v>7.1643246890573664E-7</v>
      </c>
    </row>
    <row r="1171" spans="11:20" x14ac:dyDescent="0.2">
      <c r="K1171" s="185" t="s">
        <v>134</v>
      </c>
      <c r="L1171" s="163">
        <f>_xll.qlCalendarAdvance("TARGET",L1170,K1171,"mf")</f>
        <v>44481</v>
      </c>
      <c r="M1171" s="175">
        <v>0.99599563439690664</v>
      </c>
      <c r="N1171" s="175">
        <f>_xll.xlShmInterpDisc($E$4,L1171)</f>
        <v>0.99599563433108096</v>
      </c>
      <c r="O1171" s="175">
        <f>_xll.xlShmInterpDisc($B$4,L1171)</f>
        <v>0.99599563433108096</v>
      </c>
      <c r="P1171" s="175">
        <v>0.99599563439780181</v>
      </c>
      <c r="Q1171" s="175">
        <f>_xll.xlShmInterpDisc($H$4,L1171)</f>
        <v>0.99599563432725247</v>
      </c>
      <c r="R1171" s="188">
        <f t="shared" si="54"/>
        <v>6.5825678241537844E-7</v>
      </c>
      <c r="S1171" s="170">
        <f t="shared" si="55"/>
        <v>6.5825678241537844E-7</v>
      </c>
      <c r="T1171" s="174">
        <f t="shared" si="56"/>
        <v>7.0549344144410497E-7</v>
      </c>
    </row>
    <row r="1172" spans="11:20" x14ac:dyDescent="0.2">
      <c r="K1172" s="185" t="s">
        <v>134</v>
      </c>
      <c r="L1172" s="163">
        <f>_xll.qlCalendarAdvance("TARGET",L1171,K1172,"mf")</f>
        <v>44482</v>
      </c>
      <c r="M1172" s="175">
        <v>0.99597747860658281</v>
      </c>
      <c r="N1172" s="175">
        <f>_xll.xlShmInterpDisc($E$4,L1172)</f>
        <v>0.99597747854187824</v>
      </c>
      <c r="O1172" s="175">
        <f>_xll.xlShmInterpDisc($B$4,L1172)</f>
        <v>0.99597747854187824</v>
      </c>
      <c r="P1172" s="175">
        <v>0.99597747860747399</v>
      </c>
      <c r="Q1172" s="175">
        <f>_xll.xlShmInterpDisc($H$4,L1172)</f>
        <v>0.99597747853800778</v>
      </c>
      <c r="R1172" s="188">
        <f t="shared" si="54"/>
        <v>6.4704575031271361E-7</v>
      </c>
      <c r="S1172" s="170">
        <f t="shared" si="55"/>
        <v>6.4704575031271361E-7</v>
      </c>
      <c r="T1172" s="174">
        <f t="shared" si="56"/>
        <v>6.9466210561586195E-7</v>
      </c>
    </row>
    <row r="1173" spans="11:20" x14ac:dyDescent="0.2">
      <c r="K1173" s="185" t="s">
        <v>134</v>
      </c>
      <c r="L1173" s="163">
        <f>_xll.qlCalendarAdvance("TARGET",L1172,K1173,"mf")</f>
        <v>44483</v>
      </c>
      <c r="M1173" s="175">
        <v>0.99595930007233646</v>
      </c>
      <c r="N1173" s="175">
        <f>_xll.xlShmInterpDisc($E$4,L1173)</f>
        <v>0.99595930000874222</v>
      </c>
      <c r="O1173" s="175">
        <f>_xll.xlShmInterpDisc($B$4,L1173)</f>
        <v>0.99595930000874222</v>
      </c>
      <c r="P1173" s="175">
        <v>0.99595930007322353</v>
      </c>
      <c r="Q1173" s="175">
        <f>_xll.xlShmInterpDisc($H$4,L1173)</f>
        <v>0.99595930000482968</v>
      </c>
      <c r="R1173" s="188">
        <f t="shared" si="54"/>
        <v>6.3594240984343742E-7</v>
      </c>
      <c r="S1173" s="170">
        <f t="shared" si="55"/>
        <v>6.3594240984343742E-7</v>
      </c>
      <c r="T1173" s="174">
        <f t="shared" si="56"/>
        <v>6.8393846142100756E-7</v>
      </c>
    </row>
    <row r="1174" spans="11:20" x14ac:dyDescent="0.2">
      <c r="K1174" s="185" t="s">
        <v>134</v>
      </c>
      <c r="L1174" s="163">
        <f>_xll.qlCalendarAdvance("TARGET",L1173,K1174,"mf")</f>
        <v>44484</v>
      </c>
      <c r="M1174" s="175">
        <v>0.995941098810326</v>
      </c>
      <c r="N1174" s="175">
        <f>_xll.xlShmInterpDisc($E$4,L1174)</f>
        <v>0.99594109874783132</v>
      </c>
      <c r="O1174" s="175">
        <f>_xll.xlShmInterpDisc($B$4,L1174)</f>
        <v>0.99594109874783132</v>
      </c>
      <c r="P1174" s="175">
        <v>0.99594109881120907</v>
      </c>
      <c r="Q1174" s="175">
        <f>_xll.xlShmInterpDisc($H$4,L1174)</f>
        <v>0.99594109874387671</v>
      </c>
      <c r="R1174" s="188">
        <f t="shared" si="54"/>
        <v>6.2494676100754987E-7</v>
      </c>
      <c r="S1174" s="170">
        <f t="shared" si="55"/>
        <v>6.2494676100754987E-7</v>
      </c>
      <c r="T1174" s="174">
        <f t="shared" si="56"/>
        <v>6.7332361908256644E-7</v>
      </c>
    </row>
    <row r="1175" spans="11:20" x14ac:dyDescent="0.2">
      <c r="K1175" s="185" t="s">
        <v>134</v>
      </c>
      <c r="L1175" s="163">
        <f>_xll.qlCalendarAdvance("TARGET",L1174,K1175,"mf")</f>
        <v>44487</v>
      </c>
      <c r="M1175" s="175">
        <v>0.99588635882010834</v>
      </c>
      <c r="N1175" s="175">
        <f>_xll.xlShmInterpDisc($E$4,L1175)</f>
        <v>0.9958863587608453</v>
      </c>
      <c r="O1175" s="175">
        <f>_xll.xlShmInterpDisc($B$4,L1175)</f>
        <v>0.9958863587608453</v>
      </c>
      <c r="P1175" s="175">
        <v>0.99588635882097876</v>
      </c>
      <c r="Q1175" s="175">
        <f>_xll.xlShmInterpDisc($H$4,L1175)</f>
        <v>0.99588635875676423</v>
      </c>
      <c r="R1175" s="188">
        <f t="shared" si="54"/>
        <v>5.9263038920676081E-7</v>
      </c>
      <c r="S1175" s="170">
        <f t="shared" si="55"/>
        <v>5.9263038920676081E-7</v>
      </c>
      <c r="T1175" s="174">
        <f t="shared" si="56"/>
        <v>6.4214522588201817E-7</v>
      </c>
    </row>
    <row r="1176" spans="11:20" x14ac:dyDescent="0.2">
      <c r="K1176" s="185" t="s">
        <v>134</v>
      </c>
      <c r="L1176" s="163">
        <f>_xll.qlCalendarAdvance("TARGET",L1175,K1176,"mf")</f>
        <v>44488</v>
      </c>
      <c r="M1176" s="175">
        <v>0.99586806680971007</v>
      </c>
      <c r="N1176" s="175">
        <f>_xll.xlShmInterpDisc($E$4,L1176)</f>
        <v>0.99586806675150163</v>
      </c>
      <c r="O1176" s="175">
        <f>_xll.xlShmInterpDisc($B$4,L1176)</f>
        <v>0.99586806675150163</v>
      </c>
      <c r="P1176" s="175">
        <v>0.99586806681057627</v>
      </c>
      <c r="Q1176" s="175">
        <f>_xll.xlShmInterpDisc($H$4,L1176)</f>
        <v>0.99586806674737838</v>
      </c>
      <c r="R1176" s="188">
        <f t="shared" si="54"/>
        <v>5.8208438069584645E-7</v>
      </c>
      <c r="S1176" s="170">
        <f t="shared" si="55"/>
        <v>5.8208438069584645E-7</v>
      </c>
      <c r="T1176" s="174">
        <f t="shared" si="56"/>
        <v>6.3197891364552561E-7</v>
      </c>
    </row>
    <row r="1177" spans="11:20" x14ac:dyDescent="0.2">
      <c r="K1177" s="185" t="s">
        <v>134</v>
      </c>
      <c r="L1177" s="163">
        <f>_xll.qlCalendarAdvance("TARGET",L1176,K1177,"mf")</f>
        <v>44489</v>
      </c>
      <c r="M1177" s="175">
        <v>0.99584975215315252</v>
      </c>
      <c r="N1177" s="175">
        <f>_xll.xlShmInterpDisc($E$4,L1177)</f>
        <v>0.99584975209598714</v>
      </c>
      <c r="O1177" s="175">
        <f>_xll.xlShmInterpDisc($B$4,L1177)</f>
        <v>0.99584975209598714</v>
      </c>
      <c r="P1177" s="175">
        <v>0.99584975215401439</v>
      </c>
      <c r="Q1177" s="175">
        <f>_xll.xlShmInterpDisc($H$4,L1177)</f>
        <v>0.99584975209182158</v>
      </c>
      <c r="R1177" s="188">
        <f t="shared" si="54"/>
        <v>5.716538353794931E-7</v>
      </c>
      <c r="S1177" s="170">
        <f t="shared" si="55"/>
        <v>5.716538353794931E-7</v>
      </c>
      <c r="T1177" s="174">
        <f t="shared" si="56"/>
        <v>6.2192806460359407E-7</v>
      </c>
    </row>
    <row r="1178" spans="11:20" x14ac:dyDescent="0.2">
      <c r="K1178" s="185" t="s">
        <v>134</v>
      </c>
      <c r="L1178" s="163">
        <f>_xll.qlCalendarAdvance("TARGET",L1177,K1178,"mf")</f>
        <v>44490</v>
      </c>
      <c r="M1178" s="175">
        <v>0.99583141486691906</v>
      </c>
      <c r="N1178" s="175">
        <f>_xll.xlShmInterpDisc($E$4,L1178)</f>
        <v>0.99583141481078508</v>
      </c>
      <c r="O1178" s="175">
        <f>_xll.xlShmInterpDisc($B$4,L1178)</f>
        <v>0.99583141481078508</v>
      </c>
      <c r="P1178" s="175">
        <v>0.99583141486777649</v>
      </c>
      <c r="Q1178" s="175">
        <f>_xll.xlShmInterpDisc($H$4,L1178)</f>
        <v>0.99583141480657722</v>
      </c>
      <c r="R1178" s="188">
        <f t="shared" si="54"/>
        <v>5.613398634807254E-7</v>
      </c>
      <c r="S1178" s="170">
        <f t="shared" si="55"/>
        <v>5.613398634807254E-7</v>
      </c>
      <c r="T1178" s="174">
        <f t="shared" si="56"/>
        <v>6.1199267875622354E-7</v>
      </c>
    </row>
    <row r="1179" spans="11:20" x14ac:dyDescent="0.2">
      <c r="K1179" s="185" t="s">
        <v>134</v>
      </c>
      <c r="L1179" s="163">
        <f>_xll.qlCalendarAdvance("TARGET",L1178,K1179,"mf")</f>
        <v>44491</v>
      </c>
      <c r="M1179" s="175">
        <v>0.99581305496754691</v>
      </c>
      <c r="N1179" s="175">
        <f>_xll.xlShmInterpDisc($E$4,L1179)</f>
        <v>0.99581305491243266</v>
      </c>
      <c r="O1179" s="175">
        <f>_xll.xlShmInterpDisc($B$4,L1179)</f>
        <v>0.99581305491243266</v>
      </c>
      <c r="P1179" s="175">
        <v>0.99581305496839989</v>
      </c>
      <c r="Q1179" s="175">
        <f>_xll.xlShmInterpDisc($H$4,L1179)</f>
        <v>0.9958130549081825</v>
      </c>
      <c r="R1179" s="188">
        <f t="shared" si="54"/>
        <v>5.5114246499954334E-7</v>
      </c>
      <c r="S1179" s="170">
        <f t="shared" si="55"/>
        <v>5.5114246499954334E-7</v>
      </c>
      <c r="T1179" s="174">
        <f t="shared" si="56"/>
        <v>6.0217386632643866E-7</v>
      </c>
    </row>
    <row r="1180" spans="11:20" x14ac:dyDescent="0.2">
      <c r="K1180" s="185" t="s">
        <v>134</v>
      </c>
      <c r="L1180" s="163">
        <f>_xll.qlCalendarAdvance("TARGET",L1179,K1180,"mf")</f>
        <v>44494</v>
      </c>
      <c r="M1180" s="175">
        <v>0.99575783975678467</v>
      </c>
      <c r="N1180" s="175">
        <f>_xll.xlShmInterpDisc($E$4,L1180)</f>
        <v>0.99575783970465781</v>
      </c>
      <c r="O1180" s="175">
        <f>_xll.xlShmInterpDisc($B$4,L1180)</f>
        <v>0.99575783970465781</v>
      </c>
      <c r="P1180" s="175">
        <v>0.995757839757624</v>
      </c>
      <c r="Q1180" s="175">
        <f>_xll.xlShmInterpDisc($H$4,L1180)</f>
        <v>0.99575783970028076</v>
      </c>
      <c r="R1180" s="188">
        <f t="shared" si="54"/>
        <v>5.2126858385292962E-7</v>
      </c>
      <c r="S1180" s="170">
        <f t="shared" si="55"/>
        <v>5.2126858385292962E-7</v>
      </c>
      <c r="T1180" s="174">
        <f t="shared" si="56"/>
        <v>5.734324126649426E-7</v>
      </c>
    </row>
    <row r="1181" spans="11:20" x14ac:dyDescent="0.2">
      <c r="K1181" s="185" t="s">
        <v>134</v>
      </c>
      <c r="L1181" s="163">
        <f>_xll.qlCalendarAdvance("TARGET",L1180,K1181,"mf")</f>
        <v>44495</v>
      </c>
      <c r="M1181" s="175">
        <v>0.99573938957131392</v>
      </c>
      <c r="N1181" s="175">
        <f>_xll.xlShmInterpDisc($E$4,L1181)</f>
        <v>0.99573938952015884</v>
      </c>
      <c r="O1181" s="175">
        <f>_xll.xlShmInterpDisc($B$4,L1181)</f>
        <v>0.99573938952015884</v>
      </c>
      <c r="P1181" s="175">
        <v>0.99573938957214858</v>
      </c>
      <c r="Q1181" s="175">
        <f>_xll.xlShmInterpDisc($H$4,L1181)</f>
        <v>0.99573938951573937</v>
      </c>
      <c r="R1181" s="188">
        <f t="shared" si="54"/>
        <v>5.1155080171838563E-7</v>
      </c>
      <c r="S1181" s="170">
        <f t="shared" si="55"/>
        <v>5.1155080171838563E-7</v>
      </c>
      <c r="T1181" s="174">
        <f t="shared" si="56"/>
        <v>5.6409210635877116E-7</v>
      </c>
    </row>
    <row r="1182" spans="11:20" x14ac:dyDescent="0.2">
      <c r="K1182" s="185" t="s">
        <v>134</v>
      </c>
      <c r="L1182" s="163">
        <f>_xll.qlCalendarAdvance("TARGET",L1181,K1182,"mf")</f>
        <v>44496</v>
      </c>
      <c r="M1182" s="175">
        <v>0.99572091685620279</v>
      </c>
      <c r="N1182" s="175">
        <f>_xll.xlShmInterpDisc($E$4,L1182)</f>
        <v>0.99572091680600738</v>
      </c>
      <c r="O1182" s="175">
        <f>_xll.xlShmInterpDisc($B$4,L1182)</f>
        <v>0.99572091680600738</v>
      </c>
      <c r="P1182" s="175">
        <v>0.99572091685703279</v>
      </c>
      <c r="Q1182" s="175">
        <f>_xll.xlShmInterpDisc($H$4,L1182)</f>
        <v>0.9957209168015454</v>
      </c>
      <c r="R1182" s="188">
        <f t="shared" si="54"/>
        <v>5.0195403389352578E-7</v>
      </c>
      <c r="S1182" s="170">
        <f t="shared" si="55"/>
        <v>5.0195403389352578E-7</v>
      </c>
      <c r="T1182" s="174">
        <f t="shared" si="56"/>
        <v>5.5487392458530849E-7</v>
      </c>
    </row>
    <row r="1183" spans="11:20" x14ac:dyDescent="0.2">
      <c r="K1183" s="185" t="s">
        <v>134</v>
      </c>
      <c r="L1183" s="163">
        <f>_xll.qlCalendarAdvance("TARGET",L1182,K1183,"mf")</f>
        <v>44497</v>
      </c>
      <c r="M1183" s="175">
        <v>0.99570242162831313</v>
      </c>
      <c r="N1183" s="175">
        <f>_xll.xlShmInterpDisc($E$4,L1183)</f>
        <v>0.99570242157906497</v>
      </c>
      <c r="O1183" s="175">
        <f>_xll.xlShmInterpDisc($B$4,L1183)</f>
        <v>0.99570242157906497</v>
      </c>
      <c r="P1183" s="175">
        <v>0.99570242162913847</v>
      </c>
      <c r="Q1183" s="175">
        <f>_xll.xlShmInterpDisc($H$4,L1183)</f>
        <v>0.99570242157456068</v>
      </c>
      <c r="R1183" s="188">
        <f t="shared" si="54"/>
        <v>4.9248161104742394E-7</v>
      </c>
      <c r="S1183" s="170">
        <f t="shared" si="55"/>
        <v>4.9248161104742394E-7</v>
      </c>
      <c r="T1183" s="174">
        <f t="shared" si="56"/>
        <v>5.4577786734455458E-7</v>
      </c>
    </row>
    <row r="1184" spans="11:20" x14ac:dyDescent="0.2">
      <c r="K1184" s="185" t="s">
        <v>134</v>
      </c>
      <c r="L1184" s="163">
        <f>_xll.qlCalendarAdvance("TARGET",L1183,K1184,"mf")</f>
        <v>44498</v>
      </c>
      <c r="M1184" s="175">
        <v>0.99568390390456085</v>
      </c>
      <c r="N1184" s="175">
        <f>_xll.xlShmInterpDisc($E$4,L1184)</f>
        <v>0.9956839038562475</v>
      </c>
      <c r="O1184" s="175">
        <f>_xll.xlShmInterpDisc($B$4,L1184)</f>
        <v>0.9956839038562475</v>
      </c>
      <c r="P1184" s="175">
        <v>0.99568390390538131</v>
      </c>
      <c r="Q1184" s="175">
        <f>_xll.xlShmInterpDisc($H$4,L1184)</f>
        <v>0.9956839038517008</v>
      </c>
      <c r="R1184" s="188">
        <f t="shared" si="54"/>
        <v>4.8313353318008012E-7</v>
      </c>
      <c r="S1184" s="170">
        <f t="shared" si="55"/>
        <v>4.8313353318008012E-7</v>
      </c>
      <c r="T1184" s="174">
        <f t="shared" si="56"/>
        <v>5.3680504485953406E-7</v>
      </c>
    </row>
    <row r="1185" spans="11:20" x14ac:dyDescent="0.2">
      <c r="K1185" s="185" t="s">
        <v>134</v>
      </c>
      <c r="L1185" s="163">
        <f>_xll.qlCalendarAdvance("TARGET",L1184,K1185,"mf")</f>
        <v>44501</v>
      </c>
      <c r="M1185" s="175">
        <v>0.99562821592809636</v>
      </c>
      <c r="N1185" s="175">
        <f>_xll.xlShmInterpDisc($E$4,L1185)</f>
        <v>0.99562821588251282</v>
      </c>
      <c r="O1185" s="175">
        <f>_xll.xlShmInterpDisc($B$4,L1185)</f>
        <v>0.99562821588251282</v>
      </c>
      <c r="P1185" s="175">
        <v>0.99562821592890227</v>
      </c>
      <c r="Q1185" s="175">
        <f>_xll.xlShmInterpDisc($H$4,L1185)</f>
        <v>0.9956282158778389</v>
      </c>
      <c r="R1185" s="188">
        <f t="shared" si="54"/>
        <v>4.5583536945059677E-7</v>
      </c>
      <c r="S1185" s="170">
        <f t="shared" si="55"/>
        <v>4.5583536945059677E-7</v>
      </c>
      <c r="T1185" s="174">
        <f t="shared" si="56"/>
        <v>5.1063375750004525E-7</v>
      </c>
    </row>
    <row r="1186" spans="11:20" x14ac:dyDescent="0.2">
      <c r="K1186" s="185" t="s">
        <v>134</v>
      </c>
      <c r="L1186" s="163">
        <f>_xll.qlCalendarAdvance("TARGET",L1185,K1186,"mf")</f>
        <v>44502</v>
      </c>
      <c r="M1186" s="175">
        <v>0.99560960839113211</v>
      </c>
      <c r="N1186" s="175">
        <f>_xll.xlShmInterpDisc($E$4,L1186)</f>
        <v>0.99560960834643342</v>
      </c>
      <c r="O1186" s="175">
        <f>_xll.xlShmInterpDisc($B$4,L1186)</f>
        <v>0.99560960834643342</v>
      </c>
      <c r="P1186" s="175">
        <v>0.99560960839193302</v>
      </c>
      <c r="Q1186" s="175">
        <f>_xll.xlShmInterpDisc($H$4,L1186)</f>
        <v>0.99560960834171708</v>
      </c>
      <c r="R1186" s="188">
        <f t="shared" si="54"/>
        <v>4.4698689194433427E-7</v>
      </c>
      <c r="S1186" s="170">
        <f t="shared" si="55"/>
        <v>4.4698689194433427E-7</v>
      </c>
      <c r="T1186" s="174">
        <f t="shared" si="56"/>
        <v>5.0215942515308143E-7</v>
      </c>
    </row>
    <row r="1187" spans="11:20" x14ac:dyDescent="0.2">
      <c r="K1187" s="185" t="s">
        <v>134</v>
      </c>
      <c r="L1187" s="163">
        <f>_xll.qlCalendarAdvance("TARGET",L1186,K1187,"mf")</f>
        <v>44503</v>
      </c>
      <c r="M1187" s="175">
        <v>0.99559097844369471</v>
      </c>
      <c r="N1187" s="175">
        <f>_xll.xlShmInterpDisc($E$4,L1187)</f>
        <v>0.9955909783998681</v>
      </c>
      <c r="O1187" s="175">
        <f>_xll.xlShmInterpDisc($B$4,L1187)</f>
        <v>0.9955909783998681</v>
      </c>
      <c r="P1187" s="175">
        <v>0.99559097844449063</v>
      </c>
      <c r="Q1187" s="175">
        <f>_xll.xlShmInterpDisc($H$4,L1187)</f>
        <v>0.99559097839510946</v>
      </c>
      <c r="R1187" s="188">
        <f t="shared" si="54"/>
        <v>4.3826609008590367E-7</v>
      </c>
      <c r="S1187" s="170">
        <f t="shared" si="55"/>
        <v>4.3826609008590367E-7</v>
      </c>
      <c r="T1187" s="174">
        <f t="shared" si="56"/>
        <v>4.9381165823092488E-7</v>
      </c>
    </row>
    <row r="1188" spans="11:20" x14ac:dyDescent="0.2">
      <c r="K1188" s="185" t="s">
        <v>134</v>
      </c>
      <c r="L1188" s="163">
        <f>_xll.qlCalendarAdvance("TARGET",L1187,K1188,"mf")</f>
        <v>44504</v>
      </c>
      <c r="M1188" s="175">
        <v>0.99557232610302404</v>
      </c>
      <c r="N1188" s="175">
        <f>_xll.xlShmInterpDisc($E$4,L1188)</f>
        <v>0.99557232606005686</v>
      </c>
      <c r="O1188" s="175">
        <f>_xll.xlShmInterpDisc($B$4,L1188)</f>
        <v>0.99557232606005686</v>
      </c>
      <c r="P1188" s="175">
        <v>0.99557232610381485</v>
      </c>
      <c r="Q1188" s="175">
        <f>_xll.xlShmInterpDisc($H$4,L1188)</f>
        <v>0.99557232605525581</v>
      </c>
      <c r="R1188" s="188">
        <f t="shared" si="54"/>
        <v>4.2967185365228033E-7</v>
      </c>
      <c r="S1188" s="170">
        <f t="shared" si="55"/>
        <v>4.2967185365228033E-7</v>
      </c>
      <c r="T1188" s="174">
        <f t="shared" si="56"/>
        <v>4.8559045673357559E-7</v>
      </c>
    </row>
    <row r="1189" spans="11:20" x14ac:dyDescent="0.2">
      <c r="K1189" s="185" t="s">
        <v>134</v>
      </c>
      <c r="L1189" s="163">
        <f>_xll.qlCalendarAdvance("TARGET",L1188,K1189,"mf")</f>
        <v>44505</v>
      </c>
      <c r="M1189" s="175">
        <v>0.99555365138641405</v>
      </c>
      <c r="N1189" s="175">
        <f>_xll.xlShmInterpDisc($E$4,L1189)</f>
        <v>0.99555365134429352</v>
      </c>
      <c r="O1189" s="175">
        <f>_xll.xlShmInterpDisc($B$4,L1189)</f>
        <v>0.99555365134429352</v>
      </c>
      <c r="P1189" s="175">
        <v>0.99555365138719976</v>
      </c>
      <c r="Q1189" s="175">
        <f>_xll.xlShmInterpDisc($H$4,L1189)</f>
        <v>0.99555365133945006</v>
      </c>
      <c r="R1189" s="188">
        <f t="shared" si="54"/>
        <v>4.2120529286648889E-7</v>
      </c>
      <c r="S1189" s="170">
        <f t="shared" si="55"/>
        <v>4.2120529286648889E-7</v>
      </c>
      <c r="T1189" s="174">
        <f t="shared" si="56"/>
        <v>4.774969308840582E-7</v>
      </c>
    </row>
    <row r="1190" spans="11:20" x14ac:dyDescent="0.2">
      <c r="K1190" s="185" t="s">
        <v>134</v>
      </c>
      <c r="L1190" s="163">
        <f>_xll.qlCalendarAdvance("TARGET",L1189,K1190,"mf")</f>
        <v>44508</v>
      </c>
      <c r="M1190" s="175">
        <v>0.99549749315469582</v>
      </c>
      <c r="N1190" s="175">
        <f>_xll.xlShmInterpDisc($E$4,L1190)</f>
        <v>0.99549749311503855</v>
      </c>
      <c r="O1190" s="175">
        <f>_xll.xlShmInterpDisc($B$4,L1190)</f>
        <v>0.99549749311503855</v>
      </c>
      <c r="P1190" s="175">
        <v>0.9954974931554661</v>
      </c>
      <c r="Q1190" s="175">
        <f>_xll.xlShmInterpDisc($H$4,L1190)</f>
        <v>0.99549749311006797</v>
      </c>
      <c r="R1190" s="188">
        <f t="shared" si="54"/>
        <v>3.9657277461913054E-7</v>
      </c>
      <c r="S1190" s="170">
        <f t="shared" si="55"/>
        <v>3.9657277461913054E-7</v>
      </c>
      <c r="T1190" s="174">
        <f t="shared" si="56"/>
        <v>4.5398129699947276E-7</v>
      </c>
    </row>
    <row r="1191" spans="11:20" x14ac:dyDescent="0.2">
      <c r="K1191" s="185" t="s">
        <v>134</v>
      </c>
      <c r="L1191" s="163">
        <f>_xll.qlCalendarAdvance("TARGET",L1190,K1191,"mf")</f>
        <v>44509</v>
      </c>
      <c r="M1191" s="175">
        <v>0.99547872910834634</v>
      </c>
      <c r="N1191" s="175">
        <f>_xll.xlShmInterpDisc($E$4,L1191)</f>
        <v>0.99547872906948431</v>
      </c>
      <c r="O1191" s="175">
        <f>_xll.xlShmInterpDisc($B$4,L1191)</f>
        <v>0.99547872906948431</v>
      </c>
      <c r="P1191" s="175">
        <v>0.99547872910911128</v>
      </c>
      <c r="Q1191" s="175">
        <f>_xll.xlShmInterpDisc($H$4,L1191)</f>
        <v>0.99547872906447155</v>
      </c>
      <c r="R1191" s="188">
        <f t="shared" si="54"/>
        <v>3.8862024709374055E-7</v>
      </c>
      <c r="S1191" s="170">
        <f t="shared" si="55"/>
        <v>3.8862024709374055E-7</v>
      </c>
      <c r="T1191" s="174">
        <f t="shared" si="56"/>
        <v>4.4639736351825832E-7</v>
      </c>
    </row>
    <row r="1192" spans="11:20" x14ac:dyDescent="0.2">
      <c r="K1192" s="185" t="s">
        <v>134</v>
      </c>
      <c r="L1192" s="163">
        <f>_xll.qlCalendarAdvance("TARGET",L1191,K1192,"mf")</f>
        <v>44510</v>
      </c>
      <c r="M1192" s="175">
        <v>0.99545994277333627</v>
      </c>
      <c r="N1192" s="175">
        <f>_xll.xlShmInterpDisc($E$4,L1192)</f>
        <v>0.99545994273525662</v>
      </c>
      <c r="O1192" s="175">
        <f>_xll.xlShmInterpDisc($B$4,L1192)</f>
        <v>0.99545994273525662</v>
      </c>
      <c r="P1192" s="175">
        <v>0.995459942774096</v>
      </c>
      <c r="Q1192" s="175">
        <f>_xll.xlShmInterpDisc($H$4,L1192)</f>
        <v>0.99545994273020144</v>
      </c>
      <c r="R1192" s="188">
        <f t="shared" si="54"/>
        <v>3.8079650543920707E-7</v>
      </c>
      <c r="S1192" s="170">
        <f t="shared" si="55"/>
        <v>3.8079650543920707E-7</v>
      </c>
      <c r="T1192" s="174">
        <f t="shared" si="56"/>
        <v>4.3894554657697427E-7</v>
      </c>
    </row>
    <row r="1193" spans="11:20" x14ac:dyDescent="0.2">
      <c r="K1193" s="185" t="s">
        <v>134</v>
      </c>
      <c r="L1193" s="163">
        <f>_xll.qlCalendarAdvance("TARGET",L1192,K1193,"mf")</f>
        <v>44511</v>
      </c>
      <c r="M1193" s="175">
        <v>0.99544113416728319</v>
      </c>
      <c r="N1193" s="175">
        <f>_xll.xlShmInterpDisc($E$4,L1193)</f>
        <v>0.99544113412997293</v>
      </c>
      <c r="O1193" s="175">
        <f>_xll.xlShmInterpDisc($B$4,L1193)</f>
        <v>0.99544113412997293</v>
      </c>
      <c r="P1193" s="175">
        <v>0.99544113416803748</v>
      </c>
      <c r="Q1193" s="175">
        <f>_xll.xlShmInterpDisc($H$4,L1193)</f>
        <v>0.99544113412487556</v>
      </c>
      <c r="R1193" s="188">
        <f t="shared" si="54"/>
        <v>3.7310265987855473E-7</v>
      </c>
      <c r="S1193" s="170">
        <f t="shared" si="55"/>
        <v>3.7310265987855473E-7</v>
      </c>
      <c r="T1193" s="174">
        <f t="shared" si="56"/>
        <v>4.3161918483747286E-7</v>
      </c>
    </row>
    <row r="1194" spans="11:20" x14ac:dyDescent="0.2">
      <c r="K1194" s="185" t="s">
        <v>134</v>
      </c>
      <c r="L1194" s="163">
        <f>_xll.qlCalendarAdvance("TARGET",L1193,K1194,"mf")</f>
        <v>44512</v>
      </c>
      <c r="M1194" s="175">
        <v>0.99542230330785841</v>
      </c>
      <c r="N1194" s="175">
        <f>_xll.xlShmInterpDisc($E$4,L1194)</f>
        <v>0.99542230327130465</v>
      </c>
      <c r="O1194" s="175">
        <f>_xll.xlShmInterpDisc($B$4,L1194)</f>
        <v>0.99542230327130465</v>
      </c>
      <c r="P1194" s="175">
        <v>0.99542230330860737</v>
      </c>
      <c r="Q1194" s="175">
        <f>_xll.xlShmInterpDisc($H$4,L1194)</f>
        <v>0.9954223032661651</v>
      </c>
      <c r="R1194" s="188">
        <f t="shared" si="54"/>
        <v>3.6553760018875892E-7</v>
      </c>
      <c r="S1194" s="170">
        <f t="shared" si="55"/>
        <v>3.6553760018875892E-7</v>
      </c>
      <c r="T1194" s="174">
        <f t="shared" si="56"/>
        <v>4.2442271919185259E-7</v>
      </c>
    </row>
    <row r="1195" spans="11:20" x14ac:dyDescent="0.2">
      <c r="K1195" s="185" t="s">
        <v>134</v>
      </c>
      <c r="L1195" s="163">
        <f>_xll.qlCalendarAdvance("TARGET",L1194,K1195,"mf")</f>
        <v>44515</v>
      </c>
      <c r="M1195" s="175">
        <v>0.9953656773868782</v>
      </c>
      <c r="N1195" s="175">
        <f>_xll.xlShmInterpDisc($E$4,L1195)</f>
        <v>0.99536567735251635</v>
      </c>
      <c r="O1195" s="175">
        <f>_xll.xlShmInterpDisc($B$4,L1195)</f>
        <v>0.99536567735251635</v>
      </c>
      <c r="P1195" s="175">
        <v>0.99536567738761084</v>
      </c>
      <c r="Q1195" s="175">
        <f>_xll.xlShmInterpDisc($H$4,L1195)</f>
        <v>0.99536567734725023</v>
      </c>
      <c r="R1195" s="188">
        <f t="shared" si="54"/>
        <v>3.4361846701358445E-7</v>
      </c>
      <c r="S1195" s="170">
        <f t="shared" si="55"/>
        <v>3.4361846701358445E-7</v>
      </c>
      <c r="T1195" s="174">
        <f t="shared" si="56"/>
        <v>4.0360603748013091E-7</v>
      </c>
    </row>
    <row r="1196" spans="11:20" x14ac:dyDescent="0.2">
      <c r="K1196" s="185" t="s">
        <v>134</v>
      </c>
      <c r="L1196" s="163">
        <f>_xll.qlCalendarAdvance("TARGET",L1195,K1196,"mf")</f>
        <v>44516</v>
      </c>
      <c r="M1196" s="175">
        <v>0.99534675769176018</v>
      </c>
      <c r="N1196" s="175">
        <f>_xll.xlShmInterpDisc($E$4,L1196)</f>
        <v>0.99534675765810288</v>
      </c>
      <c r="O1196" s="175">
        <f>_xll.xlShmInterpDisc($B$4,L1196)</f>
        <v>0.99534675765810288</v>
      </c>
      <c r="P1196" s="175">
        <v>0.99534675769248726</v>
      </c>
      <c r="Q1196" s="175">
        <f>_xll.xlShmInterpDisc($H$4,L1196)</f>
        <v>0.99534675765279468</v>
      </c>
      <c r="R1196" s="188">
        <f t="shared" si="54"/>
        <v>3.3657299169931321E-7</v>
      </c>
      <c r="S1196" s="170">
        <f t="shared" si="55"/>
        <v>3.3657299169931321E-7</v>
      </c>
      <c r="T1196" s="174">
        <f t="shared" si="56"/>
        <v>3.9692582554096134E-7</v>
      </c>
    </row>
    <row r="1197" spans="11:20" x14ac:dyDescent="0.2">
      <c r="K1197" s="185" t="s">
        <v>134</v>
      </c>
      <c r="L1197" s="163">
        <f>_xll.qlCalendarAdvance("TARGET",L1196,K1197,"mf")</f>
        <v>44517</v>
      </c>
      <c r="M1197" s="175">
        <v>0.99532781583243635</v>
      </c>
      <c r="N1197" s="175">
        <f>_xll.xlShmInterpDisc($E$4,L1197)</f>
        <v>0.99532781579947083</v>
      </c>
      <c r="O1197" s="175">
        <f>_xll.xlShmInterpDisc($B$4,L1197)</f>
        <v>0.99532781579947083</v>
      </c>
      <c r="P1197" s="175">
        <v>0.99532781583315777</v>
      </c>
      <c r="Q1197" s="175">
        <f>_xll.xlShmInterpDisc($H$4,L1197)</f>
        <v>0.99532781579412044</v>
      </c>
      <c r="R1197" s="188">
        <f t="shared" si="54"/>
        <v>3.2965519203287386E-7</v>
      </c>
      <c r="S1197" s="170">
        <f t="shared" si="55"/>
        <v>3.2965519203287386E-7</v>
      </c>
      <c r="T1197" s="174">
        <f t="shared" si="56"/>
        <v>3.9037328924962367E-7</v>
      </c>
    </row>
    <row r="1198" spans="11:20" x14ac:dyDescent="0.2">
      <c r="K1198" s="185" t="s">
        <v>134</v>
      </c>
      <c r="L1198" s="163">
        <f>_xll.qlCalendarAdvance("TARGET",L1197,K1198,"mf")</f>
        <v>44518</v>
      </c>
      <c r="M1198" s="175">
        <v>0.99530885182690143</v>
      </c>
      <c r="N1198" s="175">
        <f>_xll.xlShmInterpDisc($E$4,L1198)</f>
        <v>0.99530885179461481</v>
      </c>
      <c r="O1198" s="175">
        <f>_xll.xlShmInterpDisc($B$4,L1198)</f>
        <v>0.99530885179461481</v>
      </c>
      <c r="P1198" s="175">
        <v>0.99530885182761741</v>
      </c>
      <c r="Q1198" s="175">
        <f>_xll.xlShmInterpDisc($H$4,L1198)</f>
        <v>0.99530885178922246</v>
      </c>
      <c r="R1198" s="188">
        <f t="shared" si="54"/>
        <v>3.2286617823729102E-7</v>
      </c>
      <c r="S1198" s="170">
        <f t="shared" si="55"/>
        <v>3.2286617823729102E-7</v>
      </c>
      <c r="T1198" s="174">
        <f t="shared" si="56"/>
        <v>3.8394953882914251E-7</v>
      </c>
    </row>
    <row r="1199" spans="11:20" x14ac:dyDescent="0.2">
      <c r="K1199" s="185" t="s">
        <v>134</v>
      </c>
      <c r="L1199" s="163">
        <f>_xll.qlCalendarAdvance("TARGET",L1198,K1199,"mf")</f>
        <v>44519</v>
      </c>
      <c r="M1199" s="175">
        <v>0.99528986569320455</v>
      </c>
      <c r="N1199" s="175">
        <f>_xll.xlShmInterpDisc($E$4,L1199)</f>
        <v>0.99528986566158362</v>
      </c>
      <c r="O1199" s="175">
        <f>_xll.xlShmInterpDisc($B$4,L1199)</f>
        <v>0.99528986566158362</v>
      </c>
      <c r="P1199" s="175">
        <v>0.99528986569391475</v>
      </c>
      <c r="Q1199" s="175">
        <f>_xll.xlShmInterpDisc($H$4,L1199)</f>
        <v>0.9952898656561493</v>
      </c>
      <c r="R1199" s="188">
        <f t="shared" si="54"/>
        <v>3.1620928098163859E-7</v>
      </c>
      <c r="S1199" s="170">
        <f t="shared" si="55"/>
        <v>3.1620928098163859E-7</v>
      </c>
      <c r="T1199" s="174">
        <f t="shared" si="56"/>
        <v>3.7765457427951787E-7</v>
      </c>
    </row>
    <row r="1200" spans="11:20" x14ac:dyDescent="0.2">
      <c r="K1200" s="185" t="s">
        <v>134</v>
      </c>
      <c r="L1200" s="163">
        <f>_xll.qlCalendarAdvance("TARGET",L1199,K1200,"mf")</f>
        <v>44522</v>
      </c>
      <c r="M1200" s="175">
        <v>0.99523277470443361</v>
      </c>
      <c r="N1200" s="175">
        <f>_xll.xlShmInterpDisc($E$4,L1200)</f>
        <v>0.99523277467473326</v>
      </c>
      <c r="O1200" s="175">
        <f>_xll.xlShmInterpDisc($B$4,L1200)</f>
        <v>0.99523277467473326</v>
      </c>
      <c r="P1200" s="175">
        <v>0.99523277470512672</v>
      </c>
      <c r="Q1200" s="175">
        <f>_xll.xlShmInterpDisc($H$4,L1200)</f>
        <v>0.99523277466917315</v>
      </c>
      <c r="R1200" s="188">
        <f t="shared" si="54"/>
        <v>2.97003532878648E-7</v>
      </c>
      <c r="S1200" s="170">
        <f t="shared" si="55"/>
        <v>2.97003532878648E-7</v>
      </c>
      <c r="T1200" s="174">
        <f t="shared" si="56"/>
        <v>3.5953573451763532E-7</v>
      </c>
    </row>
    <row r="1201" spans="11:20" x14ac:dyDescent="0.2">
      <c r="K1201" s="185" t="s">
        <v>134</v>
      </c>
      <c r="L1201" s="163">
        <f>_xll.qlCalendarAdvance("TARGET",L1200,K1201,"mf")</f>
        <v>44523</v>
      </c>
      <c r="M1201" s="175">
        <v>0.9952137002396505</v>
      </c>
      <c r="N1201" s="175">
        <f>_xll.xlShmInterpDisc($E$4,L1201)</f>
        <v>0.99521370021056466</v>
      </c>
      <c r="O1201" s="175">
        <f>_xll.xlShmInterpDisc($B$4,L1201)</f>
        <v>0.99521370021056466</v>
      </c>
      <c r="P1201" s="175">
        <v>0.99521370024033795</v>
      </c>
      <c r="Q1201" s="175">
        <f>_xll.xlShmInterpDisc($H$4,L1201)</f>
        <v>0.9952137002049628</v>
      </c>
      <c r="R1201" s="188">
        <f t="shared" si="54"/>
        <v>2.9085844843734776E-7</v>
      </c>
      <c r="S1201" s="170">
        <f t="shared" si="55"/>
        <v>2.9085844843734776E-7</v>
      </c>
      <c r="T1201" s="174">
        <f t="shared" si="56"/>
        <v>3.5375147255933825E-7</v>
      </c>
    </row>
    <row r="1202" spans="11:20" x14ac:dyDescent="0.2">
      <c r="K1202" s="185" t="s">
        <v>134</v>
      </c>
      <c r="L1202" s="163">
        <f>_xll.qlCalendarAdvance("TARGET",L1201,K1202,"mf")</f>
        <v>44524</v>
      </c>
      <c r="M1202" s="175">
        <v>0.99519460373775603</v>
      </c>
      <c r="N1202" s="175">
        <f>_xll.xlShmInterpDisc($E$4,L1202)</f>
        <v>0.99519460370927182</v>
      </c>
      <c r="O1202" s="175">
        <f>_xll.xlShmInterpDisc($B$4,L1202)</f>
        <v>0.99519460370927182</v>
      </c>
      <c r="P1202" s="175">
        <v>0.9951946037384376</v>
      </c>
      <c r="Q1202" s="175">
        <f>_xll.xlShmInterpDisc($H$4,L1202)</f>
        <v>0.99519460370362822</v>
      </c>
      <c r="R1202" s="188">
        <f t="shared" si="54"/>
        <v>2.8484214986690404E-7</v>
      </c>
      <c r="S1202" s="170">
        <f t="shared" si="55"/>
        <v>2.8484214986690404E-7</v>
      </c>
      <c r="T1202" s="174">
        <f t="shared" si="56"/>
        <v>3.4809377602584846E-7</v>
      </c>
    </row>
    <row r="1203" spans="11:20" x14ac:dyDescent="0.2">
      <c r="K1203" s="185" t="s">
        <v>134</v>
      </c>
      <c r="L1203" s="163">
        <f>_xll.qlCalendarAdvance("TARGET",L1202,K1203,"mf")</f>
        <v>44525</v>
      </c>
      <c r="M1203" s="175">
        <v>0.99517548521712129</v>
      </c>
      <c r="N1203" s="175">
        <f>_xll.xlShmInterpDisc($E$4,L1203)</f>
        <v>0.99517548518922627</v>
      </c>
      <c r="O1203" s="175">
        <f>_xll.xlShmInterpDisc($B$4,L1203)</f>
        <v>0.99517548518922627</v>
      </c>
      <c r="P1203" s="175">
        <v>0.99517548521779708</v>
      </c>
      <c r="Q1203" s="175">
        <f>_xll.xlShmInterpDisc($H$4,L1203)</f>
        <v>0.99517548518354093</v>
      </c>
      <c r="R1203" s="188">
        <f t="shared" si="54"/>
        <v>2.7895019627521833E-7</v>
      </c>
      <c r="S1203" s="170">
        <f t="shared" si="55"/>
        <v>2.7895019627521833E-7</v>
      </c>
      <c r="T1203" s="174">
        <f t="shared" si="56"/>
        <v>3.425615346941413E-7</v>
      </c>
    </row>
    <row r="1204" spans="11:20" x14ac:dyDescent="0.2">
      <c r="K1204" s="185" t="s">
        <v>134</v>
      </c>
      <c r="L1204" s="163">
        <f>_xll.qlCalendarAdvance("TARGET",L1203,K1204,"mf")</f>
        <v>44526</v>
      </c>
      <c r="M1204" s="175">
        <v>0.9951563446961722</v>
      </c>
      <c r="N1204" s="175">
        <f>_xll.xlShmInterpDisc($E$4,L1204)</f>
        <v>0.99515634466885339</v>
      </c>
      <c r="O1204" s="175">
        <f>_xll.xlShmInterpDisc($B$4,L1204)</f>
        <v>0.99515634466885339</v>
      </c>
      <c r="P1204" s="175">
        <v>0.99515634469684211</v>
      </c>
      <c r="Q1204" s="175">
        <f>_xll.xlShmInterpDisc($H$4,L1204)</f>
        <v>0.99515634466312652</v>
      </c>
      <c r="R1204" s="188">
        <f t="shared" si="54"/>
        <v>2.7318813877741377E-7</v>
      </c>
      <c r="S1204" s="170">
        <f t="shared" si="55"/>
        <v>2.7318813877741377E-7</v>
      </c>
      <c r="T1204" s="174">
        <f t="shared" si="56"/>
        <v>3.3715585878724141E-7</v>
      </c>
    </row>
    <row r="1205" spans="11:20" x14ac:dyDescent="0.2">
      <c r="K1205" s="185" t="s">
        <v>134</v>
      </c>
      <c r="L1205" s="163">
        <f>_xll.qlCalendarAdvance("TARGET",L1204,K1205,"mf")</f>
        <v>44529</v>
      </c>
      <c r="M1205" s="175">
        <v>0.99509879131649714</v>
      </c>
      <c r="N1205" s="175">
        <f>_xll.xlShmInterpDisc($E$4,L1205)</f>
        <v>0.9950987912908319</v>
      </c>
      <c r="O1205" s="175">
        <f>_xll.xlShmInterpDisc($B$4,L1205)</f>
        <v>0.9950987912908319</v>
      </c>
      <c r="P1205" s="175">
        <v>0.99509879131714929</v>
      </c>
      <c r="Q1205" s="175">
        <f>_xll.xlShmInterpDisc($H$4,L1205)</f>
        <v>0.99509879128498047</v>
      </c>
      <c r="R1205" s="188">
        <f t="shared" si="54"/>
        <v>2.5665247704864669E-7</v>
      </c>
      <c r="S1205" s="170">
        <f t="shared" si="55"/>
        <v>2.5665247704864669E-7</v>
      </c>
      <c r="T1205" s="174">
        <f t="shared" si="56"/>
        <v>3.2168823160816373E-7</v>
      </c>
    </row>
    <row r="1206" spans="11:20" x14ac:dyDescent="0.2">
      <c r="K1206" s="185" t="s">
        <v>134</v>
      </c>
      <c r="L1206" s="163">
        <f>_xll.qlCalendarAdvance("TARGET",L1205,K1206,"mf")</f>
        <v>44530</v>
      </c>
      <c r="M1206" s="175">
        <v>0.99507956297961864</v>
      </c>
      <c r="N1206" s="175">
        <f>_xll.xlShmInterpDisc($E$4,L1206)</f>
        <v>0.99507956295447952</v>
      </c>
      <c r="O1206" s="175">
        <f>_xll.xlShmInterpDisc($B$4,L1206)</f>
        <v>0.99507956295447952</v>
      </c>
      <c r="P1206" s="175">
        <v>0.99507956298026479</v>
      </c>
      <c r="Q1206" s="175">
        <f>_xll.xlShmInterpDisc($H$4,L1206)</f>
        <v>0.99507956294858679</v>
      </c>
      <c r="R1206" s="188">
        <f t="shared" si="54"/>
        <v>2.5139113013494807E-7</v>
      </c>
      <c r="S1206" s="170">
        <f t="shared" si="55"/>
        <v>2.5139113013494807E-7</v>
      </c>
      <c r="T1206" s="174">
        <f t="shared" si="56"/>
        <v>3.1677993561629592E-7</v>
      </c>
    </row>
    <row r="1207" spans="11:20" x14ac:dyDescent="0.2">
      <c r="K1207" s="185" t="s">
        <v>134</v>
      </c>
      <c r="L1207" s="163">
        <f>_xll.qlCalendarAdvance("TARGET",L1206,K1207,"mf")</f>
        <v>44531</v>
      </c>
      <c r="M1207" s="175">
        <v>0.99506031273535889</v>
      </c>
      <c r="N1207" s="175">
        <f>_xll.xlShmInterpDisc($E$4,L1207)</f>
        <v>0.99506031271073359</v>
      </c>
      <c r="O1207" s="175">
        <f>_xll.xlShmInterpDisc($B$4,L1207)</f>
        <v>0.99506031271073359</v>
      </c>
      <c r="P1207" s="175">
        <v>0.99506031273599904</v>
      </c>
      <c r="Q1207" s="175">
        <f>_xll.xlShmInterpDisc($H$4,L1207)</f>
        <v>0.99506031270479955</v>
      </c>
      <c r="R1207" s="188">
        <f t="shared" si="54"/>
        <v>2.4625301797698285E-7</v>
      </c>
      <c r="S1207" s="170">
        <f t="shared" si="55"/>
        <v>2.4625301797698285E-7</v>
      </c>
      <c r="T1207" s="174">
        <f t="shared" si="56"/>
        <v>3.1199487438016149E-7</v>
      </c>
    </row>
    <row r="1208" spans="11:20" x14ac:dyDescent="0.2">
      <c r="K1208" s="185" t="s">
        <v>134</v>
      </c>
      <c r="L1208" s="163">
        <f>_xll.qlCalendarAdvance("TARGET",L1207,K1208,"mf")</f>
        <v>44532</v>
      </c>
      <c r="M1208" s="175">
        <v>0.99504104060246579</v>
      </c>
      <c r="N1208" s="175">
        <f>_xll.xlShmInterpDisc($E$4,L1208)</f>
        <v>0.99504104057834197</v>
      </c>
      <c r="O1208" s="175">
        <f>_xll.xlShmInterpDisc($B$4,L1208)</f>
        <v>0.99504104057834197</v>
      </c>
      <c r="P1208" s="175">
        <v>0.99504104060309984</v>
      </c>
      <c r="Q1208" s="175">
        <f>_xll.xlShmInterpDisc($H$4,L1208)</f>
        <v>0.99504104057236675</v>
      </c>
      <c r="R1208" s="188">
        <f t="shared" si="54"/>
        <v>2.4123814057475101E-7</v>
      </c>
      <c r="S1208" s="170">
        <f t="shared" si="55"/>
        <v>2.4123814057475101E-7</v>
      </c>
      <c r="T1208" s="174">
        <f t="shared" si="56"/>
        <v>3.0733082745371121E-7</v>
      </c>
    </row>
    <row r="1209" spans="11:20" x14ac:dyDescent="0.2">
      <c r="K1209" s="185" t="s">
        <v>134</v>
      </c>
      <c r="L1209" s="163">
        <f>_xll.qlCalendarAdvance("TARGET",L1208,K1209,"mf")</f>
        <v>44533</v>
      </c>
      <c r="M1209" s="175">
        <v>0.99502174659974107</v>
      </c>
      <c r="N1209" s="175">
        <f>_xll.xlShmInterpDisc($E$4,L1209)</f>
        <v>0.99502174657610654</v>
      </c>
      <c r="O1209" s="175">
        <f>_xll.xlShmInterpDisc($B$4,L1209)</f>
        <v>0.99502174657610654</v>
      </c>
      <c r="P1209" s="175">
        <v>0.99502174660036913</v>
      </c>
      <c r="Q1209" s="175">
        <f>_xll.xlShmInterpDisc($H$4,L1209)</f>
        <v>0.99502174657009024</v>
      </c>
      <c r="R1209" s="188">
        <f t="shared" si="54"/>
        <v>2.3634538770522795E-7</v>
      </c>
      <c r="S1209" s="170">
        <f t="shared" si="55"/>
        <v>2.3634538770522795E-7</v>
      </c>
      <c r="T1209" s="174">
        <f t="shared" si="56"/>
        <v>3.0278890505996969E-7</v>
      </c>
    </row>
    <row r="1210" spans="11:20" x14ac:dyDescent="0.2">
      <c r="K1210" s="185" t="s">
        <v>134</v>
      </c>
      <c r="L1210" s="163">
        <f>_xll.qlCalendarAdvance("TARGET",L1209,K1210,"mf")</f>
        <v>44536</v>
      </c>
      <c r="M1210" s="175">
        <v>0.99496373356139889</v>
      </c>
      <c r="N1210" s="175">
        <f>_xll.xlShmInterpDisc($E$4,L1210)</f>
        <v>0.99496373353915968</v>
      </c>
      <c r="O1210" s="175">
        <f>_xll.xlShmInterpDisc($B$4,L1210)</f>
        <v>0.99496373353915968</v>
      </c>
      <c r="P1210" s="175">
        <v>0.99496373356200862</v>
      </c>
      <c r="Q1210" s="175">
        <f>_xll.xlShmInterpDisc($H$4,L1210)</f>
        <v>0.99496373353302048</v>
      </c>
      <c r="R1210" s="188">
        <f t="shared" si="54"/>
        <v>2.2239210473173898E-7</v>
      </c>
      <c r="S1210" s="170">
        <f t="shared" si="55"/>
        <v>2.2239210473173898E-7</v>
      </c>
      <c r="T1210" s="174">
        <f t="shared" si="56"/>
        <v>2.8988145217567762E-7</v>
      </c>
    </row>
    <row r="1211" spans="11:20" x14ac:dyDescent="0.2">
      <c r="K1211" s="185" t="s">
        <v>134</v>
      </c>
      <c r="L1211" s="163">
        <f>_xll.qlCalendarAdvance("TARGET",L1210,K1211,"mf")</f>
        <v>44537</v>
      </c>
      <c r="M1211" s="175">
        <v>0.99494435226843814</v>
      </c>
      <c r="N1211" s="175">
        <f>_xll.xlShmInterpDisc($E$4,L1211)</f>
        <v>0.99494435224664013</v>
      </c>
      <c r="O1211" s="175">
        <f>_xll.xlShmInterpDisc($B$4,L1211)</f>
        <v>0.99494435224664013</v>
      </c>
      <c r="P1211" s="175">
        <v>0.99494435226904165</v>
      </c>
      <c r="Q1211" s="175">
        <f>_xll.xlShmInterpDisc($H$4,L1211)</f>
        <v>0.99494435224046018</v>
      </c>
      <c r="R1211" s="188">
        <f t="shared" si="54"/>
        <v>2.1798007843187861E-7</v>
      </c>
      <c r="S1211" s="170">
        <f t="shared" si="55"/>
        <v>2.1798007843187861E-7</v>
      </c>
      <c r="T1211" s="174">
        <f t="shared" si="56"/>
        <v>2.8581470523647567E-7</v>
      </c>
    </row>
    <row r="1212" spans="11:20" x14ac:dyDescent="0.2">
      <c r="K1212" s="185" t="s">
        <v>134</v>
      </c>
      <c r="L1212" s="163">
        <f>_xll.qlCalendarAdvance("TARGET",L1211,K1212,"mf")</f>
        <v>44538</v>
      </c>
      <c r="M1212" s="175">
        <v>0.99492494920045937</v>
      </c>
      <c r="N1212" s="175">
        <f>_xll.xlShmInterpDisc($E$4,L1212)</f>
        <v>0.99492494917909102</v>
      </c>
      <c r="O1212" s="175">
        <f>_xll.xlShmInterpDisc($B$4,L1212)</f>
        <v>0.99492494917909102</v>
      </c>
      <c r="P1212" s="175">
        <v>0.99492494920105679</v>
      </c>
      <c r="Q1212" s="175">
        <f>_xll.xlShmInterpDisc($H$4,L1212)</f>
        <v>0.99492494917287033</v>
      </c>
      <c r="R1212" s="188">
        <f t="shared" si="54"/>
        <v>2.1368351532657925E-7</v>
      </c>
      <c r="S1212" s="170">
        <f t="shared" si="55"/>
        <v>2.1368351532657925E-7</v>
      </c>
      <c r="T1212" s="174">
        <f t="shared" si="56"/>
        <v>2.8186453171485937E-7</v>
      </c>
    </row>
    <row r="1213" spans="11:20" x14ac:dyDescent="0.2">
      <c r="K1213" s="185" t="s">
        <v>134</v>
      </c>
      <c r="L1213" s="163">
        <f>_xll.qlCalendarAdvance("TARGET",L1212,K1213,"mf")</f>
        <v>44539</v>
      </c>
      <c r="M1213" s="175">
        <v>0.99490552437658675</v>
      </c>
      <c r="N1213" s="175">
        <f>_xll.xlShmInterpDisc($E$4,L1213)</f>
        <v>0.99490552435563617</v>
      </c>
      <c r="O1213" s="175">
        <f>_xll.xlShmInterpDisc($B$4,L1213)</f>
        <v>0.99490552435563617</v>
      </c>
      <c r="P1213" s="175">
        <v>0.99490552437717794</v>
      </c>
      <c r="Q1213" s="175">
        <f>_xll.xlShmInterpDisc($H$4,L1213)</f>
        <v>0.99490552434937496</v>
      </c>
      <c r="R1213" s="188">
        <f t="shared" si="54"/>
        <v>2.0950574608491479E-7</v>
      </c>
      <c r="S1213" s="170">
        <f t="shared" si="55"/>
        <v>2.0950574608491479E-7</v>
      </c>
      <c r="T1213" s="174">
        <f t="shared" si="56"/>
        <v>2.7802982138780408E-7</v>
      </c>
    </row>
    <row r="1214" spans="11:20" x14ac:dyDescent="0.2">
      <c r="K1214" s="185" t="s">
        <v>134</v>
      </c>
      <c r="L1214" s="163">
        <f>_xll.qlCalendarAdvance("TARGET",L1213,K1214,"mf")</f>
        <v>44540</v>
      </c>
      <c r="M1214" s="175">
        <v>0.99488607781599747</v>
      </c>
      <c r="N1214" s="175">
        <f>_xll.xlShmInterpDisc($E$4,L1214)</f>
        <v>0.99488607779545313</v>
      </c>
      <c r="O1214" s="175">
        <f>_xll.xlShmInterpDisc($B$4,L1214)</f>
        <v>0.99488607779545313</v>
      </c>
      <c r="P1214" s="175">
        <v>0.99488607781658245</v>
      </c>
      <c r="Q1214" s="175">
        <f>_xll.xlShmInterpDisc($H$4,L1214)</f>
        <v>0.99488607778915139</v>
      </c>
      <c r="R1214" s="188">
        <f t="shared" si="54"/>
        <v>2.0544344003781134E-7</v>
      </c>
      <c r="S1214" s="170">
        <f t="shared" si="55"/>
        <v>2.0544344003781134E-7</v>
      </c>
      <c r="T1214" s="174">
        <f t="shared" si="56"/>
        <v>2.743105742553098E-7</v>
      </c>
    </row>
    <row r="1215" spans="11:20" x14ac:dyDescent="0.2">
      <c r="K1215" s="185" t="s">
        <v>134</v>
      </c>
      <c r="L1215" s="163">
        <f>_xll.qlCalendarAdvance("TARGET",L1214,K1215,"mf")</f>
        <v>44543</v>
      </c>
      <c r="M1215" s="175">
        <v>0.99482760790650959</v>
      </c>
      <c r="N1215" s="175">
        <f>_xll.xlShmInterpDisc($E$4,L1215)</f>
        <v>0.99482760788711588</v>
      </c>
      <c r="O1215" s="175">
        <f>_xll.xlShmInterpDisc($B$4,L1215)</f>
        <v>0.99482760788711588</v>
      </c>
      <c r="P1215" s="175">
        <v>0.99482760790707569</v>
      </c>
      <c r="Q1215" s="175">
        <f>_xll.xlShmInterpDisc($H$4,L1215)</f>
        <v>0.99482760788069335</v>
      </c>
      <c r="R1215" s="188">
        <f t="shared" si="54"/>
        <v>1.9393708861059622E-7</v>
      </c>
      <c r="S1215" s="170">
        <f t="shared" si="55"/>
        <v>1.9393708861059622E-7</v>
      </c>
      <c r="T1215" s="174">
        <f t="shared" si="56"/>
        <v>2.6382340756470057E-7</v>
      </c>
    </row>
    <row r="1216" spans="11:20" x14ac:dyDescent="0.2">
      <c r="K1216" s="185" t="s">
        <v>134</v>
      </c>
      <c r="L1216" s="163">
        <f>_xll.qlCalendarAdvance("TARGET",L1215,K1216,"mf")</f>
        <v>44544</v>
      </c>
      <c r="M1216" s="175">
        <v>0.99480807459190168</v>
      </c>
      <c r="N1216" s="175">
        <f>_xll.xlShmInterpDisc($E$4,L1216)</f>
        <v>0.99480807457286924</v>
      </c>
      <c r="O1216" s="175">
        <f>_xll.xlShmInterpDisc($B$4,L1216)</f>
        <v>0.99480807457286924</v>
      </c>
      <c r="P1216" s="175">
        <v>0.99480807459246146</v>
      </c>
      <c r="Q1216" s="175">
        <f>_xll.xlShmInterpDisc($H$4,L1216)</f>
        <v>0.99480807456640652</v>
      </c>
      <c r="R1216" s="188">
        <f t="shared" si="54"/>
        <v>1.9032442288846596E-7</v>
      </c>
      <c r="S1216" s="170">
        <f t="shared" si="55"/>
        <v>1.9032442288846596E-7</v>
      </c>
      <c r="T1216" s="174">
        <f t="shared" si="56"/>
        <v>2.6054935986508099E-7</v>
      </c>
    </row>
    <row r="1217" spans="11:20" x14ac:dyDescent="0.2">
      <c r="K1217" s="185" t="s">
        <v>134</v>
      </c>
      <c r="L1217" s="163">
        <f>_xll.qlCalendarAdvance("TARGET",L1216,K1217,"mf")</f>
        <v>44545</v>
      </c>
      <c r="M1217" s="175">
        <v>0.99478851963726911</v>
      </c>
      <c r="N1217" s="175">
        <f>_xll.xlShmInterpDisc($E$4,L1217)</f>
        <v>0.99478851961858694</v>
      </c>
      <c r="O1217" s="175">
        <f>_xll.xlShmInterpDisc($B$4,L1217)</f>
        <v>0.99478851961858694</v>
      </c>
      <c r="P1217" s="175">
        <v>0.99478851963782255</v>
      </c>
      <c r="Q1217" s="175">
        <f>_xll.xlShmInterpDisc($H$4,L1217)</f>
        <v>0.99478851961208425</v>
      </c>
      <c r="R1217" s="188">
        <f t="shared" si="54"/>
        <v>1.8682166924577359E-7</v>
      </c>
      <c r="S1217" s="170">
        <f t="shared" si="55"/>
        <v>1.8682166924577359E-7</v>
      </c>
      <c r="T1217" s="174">
        <f t="shared" si="56"/>
        <v>2.5738300379885004E-7</v>
      </c>
    </row>
    <row r="1218" spans="11:20" x14ac:dyDescent="0.2">
      <c r="K1218" s="185" t="s">
        <v>134</v>
      </c>
      <c r="L1218" s="163">
        <f>_xll.qlCalendarAdvance("TARGET",L1217,K1218,"mf")</f>
        <v>44546</v>
      </c>
      <c r="M1218" s="175">
        <v>0.99476894306211128</v>
      </c>
      <c r="N1218" s="175">
        <f>_xll.xlShmInterpDisc($E$4,L1218)</f>
        <v>0.99476894304376851</v>
      </c>
      <c r="O1218" s="175">
        <f>_xll.xlShmInterpDisc($B$4,L1218)</f>
        <v>0.99476894304376851</v>
      </c>
      <c r="P1218" s="175">
        <v>0.9947689430626584</v>
      </c>
      <c r="Q1218" s="175">
        <f>_xll.xlShmInterpDisc($H$4,L1218)</f>
        <v>0.99476894303722596</v>
      </c>
      <c r="R1218" s="188">
        <f t="shared" si="54"/>
        <v>1.8342771745949449E-7</v>
      </c>
      <c r="S1218" s="170">
        <f t="shared" si="55"/>
        <v>1.8342771745949449E-7</v>
      </c>
      <c r="T1218" s="174">
        <f t="shared" si="56"/>
        <v>2.5432433936600773E-7</v>
      </c>
    </row>
    <row r="1219" spans="11:20" x14ac:dyDescent="0.2">
      <c r="K1219" s="185" t="s">
        <v>134</v>
      </c>
      <c r="L1219" s="163">
        <f>_xll.qlCalendarAdvance("TARGET",L1218,K1219,"mf")</f>
        <v>44547</v>
      </c>
      <c r="M1219" s="175">
        <v>0.99474934488598088</v>
      </c>
      <c r="N1219" s="175">
        <f>_xll.xlShmInterpDisc($E$4,L1219)</f>
        <v>0.99474934486796684</v>
      </c>
      <c r="O1219" s="175">
        <f>_xll.xlShmInterpDisc($B$4,L1219)</f>
        <v>0.99474934486796684</v>
      </c>
      <c r="P1219" s="175">
        <v>0.99474934488652156</v>
      </c>
      <c r="Q1219" s="175">
        <f>_xll.xlShmInterpDisc($H$4,L1219)</f>
        <v>0.99474934486138467</v>
      </c>
      <c r="R1219" s="188">
        <f t="shared" si="54"/>
        <v>1.801403470835794E-7</v>
      </c>
      <c r="S1219" s="170">
        <f t="shared" si="55"/>
        <v>1.801403470835794E-7</v>
      </c>
      <c r="T1219" s="174">
        <f t="shared" si="56"/>
        <v>2.5136892567445557E-7</v>
      </c>
    </row>
    <row r="1220" spans="11:20" x14ac:dyDescent="0.2">
      <c r="K1220" s="185" t="s">
        <v>134</v>
      </c>
      <c r="L1220" s="163">
        <f>_xll.qlCalendarAdvance("TARGET",L1219,K1220,"mf")</f>
        <v>44550</v>
      </c>
      <c r="M1220" s="175">
        <v>0.99469042094808702</v>
      </c>
      <c r="N1220" s="175">
        <f>_xll.xlShmInterpDisc($E$4,L1220)</f>
        <v>0.99469042093099669</v>
      </c>
      <c r="O1220" s="175">
        <f>_xll.xlShmInterpDisc($B$4,L1220)</f>
        <v>0.99469042093099669</v>
      </c>
      <c r="P1220" s="175">
        <v>0.99469042094860849</v>
      </c>
      <c r="Q1220" s="175">
        <f>_xll.xlShmInterpDisc($H$4,L1220)</f>
        <v>0.99469042092429583</v>
      </c>
      <c r="R1220" s="188">
        <f t="shared" si="54"/>
        <v>1.709032915186981E-7</v>
      </c>
      <c r="S1220" s="170">
        <f t="shared" si="55"/>
        <v>1.709032915186981E-7</v>
      </c>
      <c r="T1220" s="174">
        <f t="shared" si="56"/>
        <v>2.4312662993963841E-7</v>
      </c>
    </row>
    <row r="1221" spans="11:20" x14ac:dyDescent="0.2">
      <c r="K1221" s="185" t="s">
        <v>134</v>
      </c>
      <c r="L1221" s="163">
        <f>_xll.qlCalendarAdvance("TARGET",L1220,K1221,"mf")</f>
        <v>44551</v>
      </c>
      <c r="M1221" s="175">
        <v>0.99467073656466676</v>
      </c>
      <c r="N1221" s="175">
        <f>_xll.xlShmInterpDisc($E$4,L1221)</f>
        <v>0.99467073654786387</v>
      </c>
      <c r="O1221" s="175">
        <f>_xll.xlShmInterpDisc($B$4,L1221)</f>
        <v>0.99467073654786387</v>
      </c>
      <c r="P1221" s="175">
        <v>0.99467073656518168</v>
      </c>
      <c r="Q1221" s="175">
        <f>_xll.xlShmInterpDisc($H$4,L1221)</f>
        <v>0.99467073654112381</v>
      </c>
      <c r="R1221" s="188">
        <f t="shared" si="54"/>
        <v>1.6802892410794357E-7</v>
      </c>
      <c r="S1221" s="170">
        <f t="shared" si="55"/>
        <v>1.6802892410794357E-7</v>
      </c>
      <c r="T1221" s="174">
        <f t="shared" si="56"/>
        <v>2.4057866809812367E-7</v>
      </c>
    </row>
    <row r="1222" spans="11:20" x14ac:dyDescent="0.2">
      <c r="K1222" s="185" t="s">
        <v>134</v>
      </c>
      <c r="L1222" s="163">
        <f>_xll.qlCalendarAdvance("TARGET",L1221,K1222,"mf")</f>
        <v>44552</v>
      </c>
      <c r="M1222" s="175">
        <v>0.99465103067884186</v>
      </c>
      <c r="N1222" s="175">
        <f>_xll.xlShmInterpDisc($E$4,L1222)</f>
        <v>0.99465103066231653</v>
      </c>
      <c r="O1222" s="175">
        <f>_xll.xlShmInterpDisc($B$4,L1222)</f>
        <v>0.99465103066231653</v>
      </c>
      <c r="P1222" s="175">
        <v>0.99465103067935035</v>
      </c>
      <c r="Q1222" s="175">
        <f>_xll.xlShmInterpDisc($H$4,L1222)</f>
        <v>0.99465103065553739</v>
      </c>
      <c r="R1222" s="188">
        <f t="shared" ref="R1222:R1285" si="57">(M1222-N1222)*10000</f>
        <v>1.6525336654638068E-7</v>
      </c>
      <c r="S1222" s="170">
        <f t="shared" ref="S1222:S1285" si="58">(M1222-O1222)*10000</f>
        <v>1.6525336654638068E-7</v>
      </c>
      <c r="T1222" s="174">
        <f t="shared" ref="T1222:T1285" si="59">(P1222-Q1222)*10000</f>
        <v>2.3812951610580058E-7</v>
      </c>
    </row>
    <row r="1223" spans="11:20" x14ac:dyDescent="0.2">
      <c r="K1223" s="185" t="s">
        <v>134</v>
      </c>
      <c r="L1223" s="163">
        <f>_xll.qlCalendarAdvance("TARGET",L1222,K1223,"mf")</f>
        <v>44553</v>
      </c>
      <c r="M1223" s="175">
        <v>0.99463130331048644</v>
      </c>
      <c r="N1223" s="175">
        <f>_xll.xlShmInterpDisc($E$4,L1223)</f>
        <v>0.994631303294229</v>
      </c>
      <c r="O1223" s="175">
        <f>_xll.xlShmInterpDisc($B$4,L1223)</f>
        <v>0.994631303294229</v>
      </c>
      <c r="P1223" s="175">
        <v>0.99463130331098848</v>
      </c>
      <c r="Q1223" s="175">
        <f>_xll.xlShmInterpDisc($H$4,L1223)</f>
        <v>0.9946313032874109</v>
      </c>
      <c r="R1223" s="188">
        <f t="shared" si="57"/>
        <v>1.6257439838796017E-7</v>
      </c>
      <c r="S1223" s="170">
        <f t="shared" si="58"/>
        <v>1.6257439838796017E-7</v>
      </c>
      <c r="T1223" s="174">
        <f t="shared" si="59"/>
        <v>2.3577584329359524E-7</v>
      </c>
    </row>
    <row r="1224" spans="11:20" x14ac:dyDescent="0.2">
      <c r="K1224" s="185" t="s">
        <v>134</v>
      </c>
      <c r="L1224" s="163">
        <f>_xll.qlCalendarAdvance("TARGET",L1223,K1224,"mf")</f>
        <v>44554</v>
      </c>
      <c r="M1224" s="175">
        <v>0.99461155447952854</v>
      </c>
      <c r="N1224" s="175">
        <f>_xll.xlShmInterpDisc($E$4,L1224)</f>
        <v>0.99461155446352933</v>
      </c>
      <c r="O1224" s="175">
        <f>_xll.xlShmInterpDisc($B$4,L1224)</f>
        <v>0.99461155446352933</v>
      </c>
      <c r="P1224" s="175">
        <v>0.99461155448002403</v>
      </c>
      <c r="Q1224" s="175">
        <f>_xll.xlShmInterpDisc($H$4,L1224)</f>
        <v>0.99461155445667226</v>
      </c>
      <c r="R1224" s="188">
        <f t="shared" si="57"/>
        <v>1.5999201963268206E-7</v>
      </c>
      <c r="S1224" s="170">
        <f t="shared" si="58"/>
        <v>1.5999201963268206E-7</v>
      </c>
      <c r="T1224" s="174">
        <f t="shared" si="59"/>
        <v>2.3351764966150768E-7</v>
      </c>
    </row>
    <row r="1225" spans="11:20" x14ac:dyDescent="0.2">
      <c r="K1225" s="185" t="s">
        <v>134</v>
      </c>
      <c r="L1225" s="163">
        <f>_xll.qlCalendarAdvance("TARGET",L1224,K1225,"mf")</f>
        <v>44557</v>
      </c>
      <c r="M1225" s="175">
        <v>0.99455217941111884</v>
      </c>
      <c r="N1225" s="175">
        <f>_xll.xlShmInterpDisc($E$4,L1225)</f>
        <v>0.99455217939583873</v>
      </c>
      <c r="O1225" s="175">
        <f>_xll.xlShmInterpDisc($B$4,L1225)</f>
        <v>0.99455217939583873</v>
      </c>
      <c r="P1225" s="175">
        <v>0.99455217941159491</v>
      </c>
      <c r="Q1225" s="175">
        <f>_xll.xlShmInterpDisc($H$4,L1225)</f>
        <v>0.99455217938886598</v>
      </c>
      <c r="R1225" s="188">
        <f t="shared" si="57"/>
        <v>1.5280110510218492E-7</v>
      </c>
      <c r="S1225" s="170">
        <f t="shared" si="58"/>
        <v>1.5280110510218492E-7</v>
      </c>
      <c r="T1225" s="174">
        <f t="shared" si="59"/>
        <v>2.2728929849336055E-7</v>
      </c>
    </row>
    <row r="1226" spans="11:20" x14ac:dyDescent="0.2">
      <c r="K1226" s="185" t="s">
        <v>134</v>
      </c>
      <c r="L1226" s="163">
        <f>_xll.qlCalendarAdvance("TARGET",L1225,K1226,"mf")</f>
        <v>44558</v>
      </c>
      <c r="M1226" s="175">
        <v>0.99453234493009823</v>
      </c>
      <c r="N1226" s="175">
        <f>_xll.xlShmInterpDisc($E$4,L1226)</f>
        <v>0.99453234491503972</v>
      </c>
      <c r="O1226" s="175">
        <f>_xll.xlShmInterpDisc($B$4,L1226)</f>
        <v>0.99453234491503972</v>
      </c>
      <c r="P1226" s="175">
        <v>0.99453234493056775</v>
      </c>
      <c r="Q1226" s="175">
        <f>_xll.xlShmInterpDisc($H$4,L1226)</f>
        <v>0.99453234490802855</v>
      </c>
      <c r="R1226" s="188">
        <f t="shared" si="57"/>
        <v>1.5058509994503311E-7</v>
      </c>
      <c r="S1226" s="170">
        <f t="shared" si="58"/>
        <v>1.5058509994503311E-7</v>
      </c>
      <c r="T1226" s="174">
        <f t="shared" si="59"/>
        <v>2.2539192734427616E-7</v>
      </c>
    </row>
    <row r="1227" spans="11:20" x14ac:dyDescent="0.2">
      <c r="K1227" s="185" t="s">
        <v>134</v>
      </c>
      <c r="L1227" s="163">
        <f>_xll.qlCalendarAdvance("TARGET",L1226,K1227,"mf")</f>
        <v>44559</v>
      </c>
      <c r="M1227" s="175">
        <v>0.99451248908691625</v>
      </c>
      <c r="N1227" s="175">
        <f>_xll.xlShmInterpDisc($E$4,L1227)</f>
        <v>0.99451248907207079</v>
      </c>
      <c r="O1227" s="175">
        <f>_xll.xlShmInterpDisc($B$4,L1227)</f>
        <v>0.99451248907207079</v>
      </c>
      <c r="P1227" s="175">
        <v>0.9945124890873791</v>
      </c>
      <c r="Q1227" s="175">
        <f>_xll.xlShmInterpDisc($H$4,L1227)</f>
        <v>0.99451248906502154</v>
      </c>
      <c r="R1227" s="188">
        <f t="shared" si="57"/>
        <v>1.4845458196077743E-7</v>
      </c>
      <c r="S1227" s="170">
        <f t="shared" si="58"/>
        <v>1.4845458196077743E-7</v>
      </c>
      <c r="T1227" s="174">
        <f t="shared" si="59"/>
        <v>2.235756024759894E-7</v>
      </c>
    </row>
    <row r="1228" spans="11:20" x14ac:dyDescent="0.2">
      <c r="K1228" s="185" t="s">
        <v>134</v>
      </c>
      <c r="L1228" s="163">
        <f>_xll.qlCalendarAdvance("TARGET",L1227,K1228,"mf")</f>
        <v>44560</v>
      </c>
      <c r="M1228" s="175">
        <v>0.99449261190182181</v>
      </c>
      <c r="N1228" s="175">
        <f>_xll.xlShmInterpDisc($E$4,L1228)</f>
        <v>0.99449261188718086</v>
      </c>
      <c r="O1228" s="175">
        <f>_xll.xlShmInterpDisc($B$4,L1228)</f>
        <v>0.99449261188718086</v>
      </c>
      <c r="P1228" s="175">
        <v>0.99449261190227822</v>
      </c>
      <c r="Q1228" s="175">
        <f>_xll.xlShmInterpDisc($H$4,L1228)</f>
        <v>0.99449261188009364</v>
      </c>
      <c r="R1228" s="188">
        <f t="shared" si="57"/>
        <v>1.4640955114941789E-7</v>
      </c>
      <c r="S1228" s="170">
        <f t="shared" si="58"/>
        <v>1.4640955114941789E-7</v>
      </c>
      <c r="T1228" s="174">
        <f t="shared" si="59"/>
        <v>2.2184587500362341E-7</v>
      </c>
    </row>
    <row r="1229" spans="11:20" x14ac:dyDescent="0.2">
      <c r="K1229" s="185" t="s">
        <v>134</v>
      </c>
      <c r="L1229" s="163">
        <f>_xll.qlCalendarAdvance("TARGET",L1228,K1229,"mf")</f>
        <v>44561</v>
      </c>
      <c r="M1229" s="175">
        <v>0.99447271339511711</v>
      </c>
      <c r="N1229" s="175">
        <f>_xll.xlShmInterpDisc($E$4,L1229)</f>
        <v>0.99447271338067245</v>
      </c>
      <c r="O1229" s="175">
        <f>_xll.xlShmInterpDisc($B$4,L1229)</f>
        <v>0.99447271338067245</v>
      </c>
      <c r="P1229" s="175">
        <v>0.99447271339556687</v>
      </c>
      <c r="Q1229" s="175">
        <f>_xll.xlShmInterpDisc($H$4,L1229)</f>
        <v>0.99447271337354737</v>
      </c>
      <c r="R1229" s="188">
        <f t="shared" si="57"/>
        <v>1.4444667684188062E-7</v>
      </c>
      <c r="S1229" s="170">
        <f t="shared" si="58"/>
        <v>1.4444667684188062E-7</v>
      </c>
      <c r="T1229" s="174">
        <f t="shared" si="59"/>
        <v>2.201949733660058E-7</v>
      </c>
    </row>
    <row r="1230" spans="11:20" x14ac:dyDescent="0.2">
      <c r="K1230" s="185" t="s">
        <v>134</v>
      </c>
      <c r="L1230" s="163">
        <f>_xll.qlCalendarAdvance("TARGET",L1229,K1230,"mf")</f>
        <v>44564</v>
      </c>
      <c r="M1230" s="175">
        <v>0.99441289014916556</v>
      </c>
      <c r="N1230" s="175">
        <f>_xll.xlShmInterpDisc($E$4,L1230)</f>
        <v>0.9944128901352618</v>
      </c>
      <c r="O1230" s="175">
        <f>_xll.xlShmInterpDisc($B$4,L1230)</f>
        <v>0.9944128901352618</v>
      </c>
      <c r="P1230" s="175">
        <v>0.99441289014959544</v>
      </c>
      <c r="Q1230" s="175">
        <f>_xll.xlShmInterpDisc($H$4,L1230)</f>
        <v>0.99441289012802403</v>
      </c>
      <c r="R1230" s="188">
        <f t="shared" si="57"/>
        <v>1.3903767026590685E-7</v>
      </c>
      <c r="S1230" s="170">
        <f t="shared" si="58"/>
        <v>1.3903767026590685E-7</v>
      </c>
      <c r="T1230" s="174">
        <f t="shared" si="59"/>
        <v>2.1571411323861867E-7</v>
      </c>
    </row>
    <row r="1231" spans="11:20" x14ac:dyDescent="0.2">
      <c r="K1231" s="185" t="s">
        <v>134</v>
      </c>
      <c r="L1231" s="163">
        <f>_xll.qlCalendarAdvance("TARGET",L1230,K1231,"mf")</f>
        <v>44565</v>
      </c>
      <c r="M1231" s="175">
        <v>0.99439290656011081</v>
      </c>
      <c r="N1231" s="175">
        <f>_xll.xlShmInterpDisc($E$4,L1231)</f>
        <v>0.99439290654637225</v>
      </c>
      <c r="O1231" s="175">
        <f>_xll.xlShmInterpDisc($B$4,L1231)</f>
        <v>0.99439290654637225</v>
      </c>
      <c r="P1231" s="175">
        <v>0.99439290656053414</v>
      </c>
      <c r="Q1231" s="175">
        <f>_xll.xlShmInterpDisc($H$4,L1231)</f>
        <v>0.99439290653909729</v>
      </c>
      <c r="R1231" s="188">
        <f t="shared" si="57"/>
        <v>1.3738565840526462E-7</v>
      </c>
      <c r="S1231" s="170">
        <f t="shared" si="58"/>
        <v>1.3738565840526462E-7</v>
      </c>
      <c r="T1231" s="174">
        <f t="shared" si="59"/>
        <v>2.1436852293277298E-7</v>
      </c>
    </row>
    <row r="1232" spans="11:20" x14ac:dyDescent="0.2">
      <c r="K1232" s="185" t="s">
        <v>134</v>
      </c>
      <c r="L1232" s="163">
        <f>_xll.qlCalendarAdvance("TARGET",L1231,K1232,"mf")</f>
        <v>44566</v>
      </c>
      <c r="M1232" s="175">
        <v>0.99437290175175852</v>
      </c>
      <c r="N1232" s="175">
        <f>_xll.xlShmInterpDisc($E$4,L1232)</f>
        <v>0.99437290173817794</v>
      </c>
      <c r="O1232" s="175">
        <f>_xll.xlShmInterpDisc($B$4,L1232)</f>
        <v>0.99437290173817794</v>
      </c>
      <c r="P1232" s="175">
        <v>0.9943729017521753</v>
      </c>
      <c r="Q1232" s="175">
        <f>_xll.xlShmInterpDisc($H$4,L1232)</f>
        <v>0.9943729017308659</v>
      </c>
      <c r="R1232" s="188">
        <f t="shared" si="57"/>
        <v>1.3580581104122302E-7</v>
      </c>
      <c r="S1232" s="170">
        <f t="shared" si="58"/>
        <v>1.3580581104122302E-7</v>
      </c>
      <c r="T1232" s="174">
        <f t="shared" si="59"/>
        <v>2.130939869005033E-7</v>
      </c>
    </row>
    <row r="1233" spans="11:20" x14ac:dyDescent="0.2">
      <c r="K1233" s="185" t="s">
        <v>134</v>
      </c>
      <c r="L1233" s="163">
        <f>_xll.qlCalendarAdvance("TARGET",L1232,K1233,"mf")</f>
        <v>44567</v>
      </c>
      <c r="M1233" s="175">
        <v>0.99435287574473141</v>
      </c>
      <c r="N1233" s="175">
        <f>_xll.xlShmInterpDisc($E$4,L1233)</f>
        <v>0.99435287573130182</v>
      </c>
      <c r="O1233" s="175">
        <f>_xll.xlShmInterpDisc($B$4,L1233)</f>
        <v>0.99435287573130182</v>
      </c>
      <c r="P1233" s="175">
        <v>0.99435287574514153</v>
      </c>
      <c r="Q1233" s="175">
        <f>_xll.xlShmInterpDisc($H$4,L1233)</f>
        <v>0.99435287572395281</v>
      </c>
      <c r="R1233" s="188">
        <f t="shared" si="57"/>
        <v>1.3429590772773281E-7</v>
      </c>
      <c r="S1233" s="170">
        <f t="shared" si="58"/>
        <v>1.3429590772773281E-7</v>
      </c>
      <c r="T1233" s="174">
        <f t="shared" si="59"/>
        <v>2.1188717447273575E-7</v>
      </c>
    </row>
    <row r="1234" spans="11:20" x14ac:dyDescent="0.2">
      <c r="K1234" s="185" t="s">
        <v>134</v>
      </c>
      <c r="L1234" s="163">
        <f>_xll.qlCalendarAdvance("TARGET",L1233,K1234,"mf")</f>
        <v>44568</v>
      </c>
      <c r="M1234" s="175">
        <v>0.99433282855970573</v>
      </c>
      <c r="N1234" s="175">
        <f>_xll.xlShmInterpDisc($E$4,L1234)</f>
        <v>0.99433282854642036</v>
      </c>
      <c r="O1234" s="175">
        <f>_xll.xlShmInterpDisc($B$4,L1234)</f>
        <v>0.99433282854642036</v>
      </c>
      <c r="P1234" s="175">
        <v>0.99433282856010918</v>
      </c>
      <c r="Q1234" s="175">
        <f>_xll.xlShmInterpDisc($H$4,L1234)</f>
        <v>0.9943328285390346</v>
      </c>
      <c r="R1234" s="188">
        <f t="shared" si="57"/>
        <v>1.3285372801874473E-7</v>
      </c>
      <c r="S1234" s="170">
        <f t="shared" si="58"/>
        <v>1.3285372801874473E-7</v>
      </c>
      <c r="T1234" s="174">
        <f t="shared" si="59"/>
        <v>2.1074586520342109E-7</v>
      </c>
    </row>
    <row r="1235" spans="11:20" x14ac:dyDescent="0.2">
      <c r="K1235" s="185" t="s">
        <v>134</v>
      </c>
      <c r="L1235" s="163">
        <f>_xll.qlCalendarAdvance("TARGET",L1234,K1235,"mf")</f>
        <v>44571</v>
      </c>
      <c r="M1235" s="175">
        <v>0.99427256014419951</v>
      </c>
      <c r="N1235" s="175">
        <f>_xll.xlShmInterpDisc($E$4,L1235)</f>
        <v>0.99427256013130849</v>
      </c>
      <c r="O1235" s="175">
        <f>_xll.xlShmInterpDisc($B$4,L1235)</f>
        <v>0.99427256013130849</v>
      </c>
      <c r="P1235" s="175">
        <v>0.9942725601445831</v>
      </c>
      <c r="Q1235" s="175">
        <f>_xll.xlShmInterpDisc($H$4,L1235)</f>
        <v>0.99427256012381371</v>
      </c>
      <c r="R1235" s="188">
        <f t="shared" si="57"/>
        <v>1.2891021583527618E-7</v>
      </c>
      <c r="S1235" s="170">
        <f t="shared" si="58"/>
        <v>1.2891021583527618E-7</v>
      </c>
      <c r="T1235" s="174">
        <f t="shared" si="59"/>
        <v>2.0769386210872653E-7</v>
      </c>
    </row>
    <row r="1236" spans="11:20" x14ac:dyDescent="0.2">
      <c r="K1236" s="185" t="s">
        <v>134</v>
      </c>
      <c r="L1236" s="163">
        <f>_xll.qlCalendarAdvance("TARGET",L1235,K1236,"mf")</f>
        <v>44572</v>
      </c>
      <c r="M1236" s="175">
        <v>0.99425242845500883</v>
      </c>
      <c r="N1236" s="175">
        <f>_xll.xlShmInterpDisc($E$4,L1236)</f>
        <v>0.99425242844223727</v>
      </c>
      <c r="O1236" s="175">
        <f>_xll.xlShmInterpDisc($B$4,L1236)</f>
        <v>0.99425242844223727</v>
      </c>
      <c r="P1236" s="175">
        <v>0.99425242845538575</v>
      </c>
      <c r="Q1236" s="175">
        <f>_xll.xlShmInterpDisc($H$4,L1236)</f>
        <v>0.99425242843470651</v>
      </c>
      <c r="R1236" s="188">
        <f t="shared" si="57"/>
        <v>1.2771561586077951E-7</v>
      </c>
      <c r="S1236" s="170">
        <f t="shared" si="58"/>
        <v>1.2771561586077951E-7</v>
      </c>
      <c r="T1236" s="174">
        <f t="shared" si="59"/>
        <v>2.0679236101273091E-7</v>
      </c>
    </row>
    <row r="1237" spans="11:20" x14ac:dyDescent="0.2">
      <c r="K1237" s="185" t="s">
        <v>134</v>
      </c>
      <c r="L1237" s="163">
        <f>_xll.qlCalendarAdvance("TARGET",L1236,K1237,"mf")</f>
        <v>44573</v>
      </c>
      <c r="M1237" s="175">
        <v>0.99423227569200112</v>
      </c>
      <c r="N1237" s="175">
        <f>_xll.xlShmInterpDisc($E$4,L1237)</f>
        <v>0.99423227567934347</v>
      </c>
      <c r="O1237" s="175">
        <f>_xll.xlShmInterpDisc($B$4,L1237)</f>
        <v>0.99423227567934347</v>
      </c>
      <c r="P1237" s="175">
        <v>0.99423227569237138</v>
      </c>
      <c r="Q1237" s="175">
        <f>_xll.xlShmInterpDisc($H$4,L1237)</f>
        <v>0.99423227567177686</v>
      </c>
      <c r="R1237" s="188">
        <f t="shared" si="57"/>
        <v>1.265765270375141E-7</v>
      </c>
      <c r="S1237" s="170">
        <f t="shared" si="58"/>
        <v>1.265765270375141E-7</v>
      </c>
      <c r="T1237" s="174">
        <f t="shared" si="59"/>
        <v>2.0594526084494191E-7</v>
      </c>
    </row>
    <row r="1238" spans="11:20" x14ac:dyDescent="0.2">
      <c r="K1238" s="185" t="s">
        <v>134</v>
      </c>
      <c r="L1238" s="163">
        <f>_xll.qlCalendarAdvance("TARGET",L1237,K1238,"mf")</f>
        <v>44574</v>
      </c>
      <c r="M1238" s="175">
        <v>0.9942121018761727</v>
      </c>
      <c r="N1238" s="175">
        <f>_xll.xlShmInterpDisc($E$4,L1238)</f>
        <v>0.99421210186362374</v>
      </c>
      <c r="O1238" s="175">
        <f>_xll.xlShmInterpDisc($B$4,L1238)</f>
        <v>0.99421210186362374</v>
      </c>
      <c r="P1238" s="175">
        <v>0.9942121018765363</v>
      </c>
      <c r="Q1238" s="175">
        <f>_xll.xlShmInterpDisc($H$4,L1238)</f>
        <v>0.99421210185602138</v>
      </c>
      <c r="R1238" s="188">
        <f t="shared" si="57"/>
        <v>1.2548961869640607E-7</v>
      </c>
      <c r="S1238" s="170">
        <f t="shared" si="58"/>
        <v>1.2548961869640607E-7</v>
      </c>
      <c r="T1238" s="174">
        <f t="shared" si="59"/>
        <v>2.0514923093628568E-7</v>
      </c>
    </row>
    <row r="1239" spans="11:20" x14ac:dyDescent="0.2">
      <c r="K1239" s="185" t="s">
        <v>134</v>
      </c>
      <c r="L1239" s="163">
        <f>_xll.qlCalendarAdvance("TARGET",L1238,K1239,"mf")</f>
        <v>44575</v>
      </c>
      <c r="M1239" s="175">
        <v>0.9941919070285733</v>
      </c>
      <c r="N1239" s="175">
        <f>_xll.xlShmInterpDisc($E$4,L1239)</f>
        <v>0.99419190701612781</v>
      </c>
      <c r="O1239" s="175">
        <f>_xll.xlShmInterpDisc($B$4,L1239)</f>
        <v>0.99419190701612781</v>
      </c>
      <c r="P1239" s="175">
        <v>0.99419190702893012</v>
      </c>
      <c r="Q1239" s="175">
        <f>_xll.xlShmInterpDisc($H$4,L1239)</f>
        <v>0.99419190700849014</v>
      </c>
      <c r="R1239" s="188">
        <f t="shared" si="57"/>
        <v>1.2445489083745542E-7</v>
      </c>
      <c r="S1239" s="170">
        <f t="shared" si="58"/>
        <v>1.2445489083745542E-7</v>
      </c>
      <c r="T1239" s="174">
        <f t="shared" si="59"/>
        <v>2.043998303946637E-7</v>
      </c>
    </row>
    <row r="1240" spans="11:20" x14ac:dyDescent="0.2">
      <c r="K1240" s="185" t="s">
        <v>134</v>
      </c>
      <c r="L1240" s="163">
        <f>_xll.qlCalendarAdvance("TARGET",L1239,K1240,"mf")</f>
        <v>44578</v>
      </c>
      <c r="M1240" s="175">
        <v>0.99413119650644555</v>
      </c>
      <c r="N1240" s="175">
        <f>_xll.xlShmInterpDisc($E$4,L1240)</f>
        <v>0.99413119649428339</v>
      </c>
      <c r="O1240" s="175">
        <f>_xll.xlShmInterpDisc($B$4,L1240)</f>
        <v>0.99413119649428339</v>
      </c>
      <c r="P1240" s="175">
        <v>0.9941311965067825</v>
      </c>
      <c r="Q1240" s="175">
        <f>_xll.xlShmInterpDisc($H$4,L1240)</f>
        <v>0.99413119648654058</v>
      </c>
      <c r="R1240" s="188">
        <f t="shared" si="57"/>
        <v>1.2162160167861202E-7</v>
      </c>
      <c r="S1240" s="170">
        <f t="shared" si="58"/>
        <v>1.2162160167861202E-7</v>
      </c>
      <c r="T1240" s="174">
        <f t="shared" si="59"/>
        <v>2.0241919251873242E-7</v>
      </c>
    </row>
    <row r="1241" spans="11:20" x14ac:dyDescent="0.2">
      <c r="K1241" s="185" t="s">
        <v>134</v>
      </c>
      <c r="L1241" s="163">
        <f>_xll.qlCalendarAdvance("TARGET",L1240,K1241,"mf")</f>
        <v>44579</v>
      </c>
      <c r="M1241" s="175">
        <v>0.99411091774332538</v>
      </c>
      <c r="N1241" s="175">
        <f>_xll.xlShmInterpDisc($E$4,L1241)</f>
        <v>0.99411091773124927</v>
      </c>
      <c r="O1241" s="175">
        <f>_xll.xlShmInterpDisc($B$4,L1241)</f>
        <v>0.99411091773124927</v>
      </c>
      <c r="P1241" s="175">
        <v>0.99411091774365568</v>
      </c>
      <c r="Q1241" s="175">
        <f>_xll.xlShmInterpDisc($H$4,L1241)</f>
        <v>0.99411091772347171</v>
      </c>
      <c r="R1241" s="188">
        <f t="shared" si="57"/>
        <v>1.2076117883452753E-7</v>
      </c>
      <c r="S1241" s="170">
        <f t="shared" si="58"/>
        <v>1.2076117883452753E-7</v>
      </c>
      <c r="T1241" s="174">
        <f t="shared" si="59"/>
        <v>2.0183965609987808E-7</v>
      </c>
    </row>
    <row r="1242" spans="11:20" x14ac:dyDescent="0.2">
      <c r="K1242" s="185" t="s">
        <v>134</v>
      </c>
      <c r="L1242" s="163">
        <f>_xll.qlCalendarAdvance("TARGET",L1241,K1242,"mf")</f>
        <v>44580</v>
      </c>
      <c r="M1242" s="175">
        <v>0.99409061805448218</v>
      </c>
      <c r="N1242" s="175">
        <f>_xll.xlShmInterpDisc($E$4,L1242)</f>
        <v>0.99409061804248855</v>
      </c>
      <c r="O1242" s="175">
        <f>_xll.xlShmInterpDisc($B$4,L1242)</f>
        <v>0.99409061804248855</v>
      </c>
      <c r="P1242" s="175">
        <v>0.99409061805480592</v>
      </c>
      <c r="Q1242" s="175">
        <f>_xll.xlShmInterpDisc($H$4,L1242)</f>
        <v>0.99409061803467658</v>
      </c>
      <c r="R1242" s="188">
        <f t="shared" si="57"/>
        <v>1.1993628312723104E-7</v>
      </c>
      <c r="S1242" s="170">
        <f t="shared" si="58"/>
        <v>1.1993628312723104E-7</v>
      </c>
      <c r="T1242" s="174">
        <f t="shared" si="59"/>
        <v>2.0129342637176251E-7</v>
      </c>
    </row>
    <row r="1243" spans="11:20" x14ac:dyDescent="0.2">
      <c r="K1243" s="185" t="s">
        <v>134</v>
      </c>
      <c r="L1243" s="163">
        <f>_xll.qlCalendarAdvance("TARGET",L1242,K1243,"mf")</f>
        <v>44581</v>
      </c>
      <c r="M1243" s="175">
        <v>0.99407029746128539</v>
      </c>
      <c r="N1243" s="175">
        <f>_xll.xlShmInterpDisc($E$4,L1243)</f>
        <v>0.99407029744937092</v>
      </c>
      <c r="O1243" s="175">
        <f>_xll.xlShmInterpDisc($B$4,L1243)</f>
        <v>0.99407029744937092</v>
      </c>
      <c r="P1243" s="175">
        <v>0.99407029746160247</v>
      </c>
      <c r="Q1243" s="175">
        <f>_xll.xlShmInterpDisc($H$4,L1243)</f>
        <v>0.99407029744152464</v>
      </c>
      <c r="R1243" s="188">
        <f t="shared" si="57"/>
        <v>1.191446941106733E-7</v>
      </c>
      <c r="S1243" s="170">
        <f t="shared" si="58"/>
        <v>1.191446941106733E-7</v>
      </c>
      <c r="T1243" s="174">
        <f t="shared" si="59"/>
        <v>2.0077828288833643E-7</v>
      </c>
    </row>
    <row r="1244" spans="11:20" x14ac:dyDescent="0.2">
      <c r="K1244" s="185" t="s">
        <v>134</v>
      </c>
      <c r="L1244" s="163">
        <f>_xll.qlCalendarAdvance("TARGET",L1243,K1244,"mf")</f>
        <v>44582</v>
      </c>
      <c r="M1244" s="175">
        <v>0.994049955985158</v>
      </c>
      <c r="N1244" s="175">
        <f>_xll.xlShmInterpDisc($E$4,L1244)</f>
        <v>0.99404995597331947</v>
      </c>
      <c r="O1244" s="175">
        <f>_xll.xlShmInterpDisc($B$4,L1244)</f>
        <v>0.99404995597331947</v>
      </c>
      <c r="P1244" s="175">
        <v>0.99404995598546841</v>
      </c>
      <c r="Q1244" s="175">
        <f>_xll.xlShmInterpDisc($H$4,L1244)</f>
        <v>0.99404995596543921</v>
      </c>
      <c r="R1244" s="188">
        <f t="shared" si="57"/>
        <v>1.1838530156182969E-7</v>
      </c>
      <c r="S1244" s="170">
        <f t="shared" si="58"/>
        <v>1.1838530156182969E-7</v>
      </c>
      <c r="T1244" s="174">
        <f t="shared" si="59"/>
        <v>2.0029200520355062E-7</v>
      </c>
    </row>
    <row r="1245" spans="11:20" x14ac:dyDescent="0.2">
      <c r="K1245" s="185" t="s">
        <v>134</v>
      </c>
      <c r="L1245" s="163">
        <f>_xll.qlCalendarAdvance("TARGET",L1244,K1245,"mf")</f>
        <v>44585</v>
      </c>
      <c r="M1245" s="175">
        <v>0.99398880647421706</v>
      </c>
      <c r="N1245" s="175">
        <f>_xll.xlShmInterpDisc($E$4,L1245)</f>
        <v>0.99398880646259069</v>
      </c>
      <c r="O1245" s="175">
        <f>_xll.xlShmInterpDisc($B$4,L1245)</f>
        <v>0.99398880646259069</v>
      </c>
      <c r="P1245" s="175">
        <v>0.99398880647450749</v>
      </c>
      <c r="Q1245" s="175">
        <f>_xll.xlShmInterpDisc($H$4,L1245)</f>
        <v>0.99398880645460963</v>
      </c>
      <c r="R1245" s="188">
        <f t="shared" si="57"/>
        <v>1.1626366536177102E-7</v>
      </c>
      <c r="S1245" s="170">
        <f t="shared" si="58"/>
        <v>1.1626366536177102E-7</v>
      </c>
      <c r="T1245" s="174">
        <f t="shared" si="59"/>
        <v>1.9897861136541906E-7</v>
      </c>
    </row>
    <row r="1246" spans="11:20" x14ac:dyDescent="0.2">
      <c r="K1246" s="185" t="s">
        <v>134</v>
      </c>
      <c r="L1246" s="163">
        <f>_xll.qlCalendarAdvance("TARGET",L1245,K1246,"mf")</f>
        <v>44586</v>
      </c>
      <c r="M1246" s="175">
        <v>0.99396838168165869</v>
      </c>
      <c r="N1246" s="175">
        <f>_xll.xlShmInterpDisc($E$4,L1246)</f>
        <v>0.99396838167009882</v>
      </c>
      <c r="O1246" s="175">
        <f>_xll.xlShmInterpDisc($B$4,L1246)</f>
        <v>0.99396838167009882</v>
      </c>
      <c r="P1246" s="175">
        <v>0.99396838168194257</v>
      </c>
      <c r="Q1246" s="175">
        <f>_xll.xlShmInterpDisc($H$4,L1246)</f>
        <v>0.99396838166208457</v>
      </c>
      <c r="R1246" s="188">
        <f t="shared" si="57"/>
        <v>1.1559864177002055E-7</v>
      </c>
      <c r="S1246" s="170">
        <f t="shared" si="58"/>
        <v>1.1559864177002055E-7</v>
      </c>
      <c r="T1246" s="174">
        <f t="shared" si="59"/>
        <v>1.9858004129957862E-7</v>
      </c>
    </row>
    <row r="1247" spans="11:20" x14ac:dyDescent="0.2">
      <c r="K1247" s="185" t="s">
        <v>134</v>
      </c>
      <c r="L1247" s="163">
        <f>_xll.qlCalendarAdvance("TARGET",L1246,K1247,"mf")</f>
        <v>44587</v>
      </c>
      <c r="M1247" s="175">
        <v>0.99394793611408172</v>
      </c>
      <c r="N1247" s="175">
        <f>_xll.xlShmInterpDisc($E$4,L1247)</f>
        <v>0.9939479361025868</v>
      </c>
      <c r="O1247" s="175">
        <f>_xll.xlShmInterpDisc($B$4,L1247)</f>
        <v>0.9939479361025868</v>
      </c>
      <c r="P1247" s="175">
        <v>0.99394793611435894</v>
      </c>
      <c r="Q1247" s="175">
        <f>_xll.xlShmInterpDisc($H$4,L1247)</f>
        <v>0.99394793609453969</v>
      </c>
      <c r="R1247" s="188">
        <f t="shared" si="57"/>
        <v>1.1494916130061483E-7</v>
      </c>
      <c r="S1247" s="170">
        <f t="shared" si="58"/>
        <v>1.1494916130061483E-7</v>
      </c>
      <c r="T1247" s="174">
        <f t="shared" si="59"/>
        <v>1.9819257346398444E-7</v>
      </c>
    </row>
    <row r="1248" spans="11:20" x14ac:dyDescent="0.2">
      <c r="K1248" s="185" t="s">
        <v>134</v>
      </c>
      <c r="L1248" s="163">
        <f>_xll.qlCalendarAdvance("TARGET",L1247,K1248,"mf")</f>
        <v>44588</v>
      </c>
      <c r="M1248" s="175">
        <v>0.99392746979322821</v>
      </c>
      <c r="N1248" s="175">
        <f>_xll.xlShmInterpDisc($E$4,L1248)</f>
        <v>0.99392746978179702</v>
      </c>
      <c r="O1248" s="175">
        <f>_xll.xlShmInterpDisc($B$4,L1248)</f>
        <v>0.99392746978179702</v>
      </c>
      <c r="P1248" s="175">
        <v>0.99392746979349877</v>
      </c>
      <c r="Q1248" s="175">
        <f>_xll.xlShmInterpDisc($H$4,L1248)</f>
        <v>0.99392746977371715</v>
      </c>
      <c r="R1248" s="188">
        <f t="shared" si="57"/>
        <v>1.1431189328447999E-7</v>
      </c>
      <c r="S1248" s="170">
        <f t="shared" si="58"/>
        <v>1.1431189328447999E-7</v>
      </c>
      <c r="T1248" s="174">
        <f t="shared" si="59"/>
        <v>1.9781620785863652E-7</v>
      </c>
    </row>
    <row r="1249" spans="11:20" x14ac:dyDescent="0.2">
      <c r="K1249" s="185" t="s">
        <v>134</v>
      </c>
      <c r="L1249" s="163">
        <f>_xll.qlCalendarAdvance("TARGET",L1248,K1249,"mf")</f>
        <v>44589</v>
      </c>
      <c r="M1249" s="175">
        <v>0.99390698274089351</v>
      </c>
      <c r="N1249" s="175">
        <f>_xll.xlShmInterpDisc($E$4,L1249)</f>
        <v>0.99390698272952505</v>
      </c>
      <c r="O1249" s="175">
        <f>_xll.xlShmInterpDisc($B$4,L1249)</f>
        <v>0.99390698272952505</v>
      </c>
      <c r="P1249" s="175">
        <v>0.99390698274115752</v>
      </c>
      <c r="Q1249" s="175">
        <f>_xll.xlShmInterpDisc($H$4,L1249)</f>
        <v>0.99390698272141265</v>
      </c>
      <c r="R1249" s="188">
        <f t="shared" si="57"/>
        <v>1.1368461727556678E-7</v>
      </c>
      <c r="S1249" s="170">
        <f t="shared" si="58"/>
        <v>1.1368461727556678E-7</v>
      </c>
      <c r="T1249" s="174">
        <f t="shared" si="59"/>
        <v>1.9744872403748559E-7</v>
      </c>
    </row>
    <row r="1250" spans="11:20" x14ac:dyDescent="0.2">
      <c r="K1250" s="185" t="s">
        <v>134</v>
      </c>
      <c r="L1250" s="163">
        <f>_xll.qlCalendarAdvance("TARGET",L1249,K1250,"mf")</f>
        <v>44592</v>
      </c>
      <c r="M1250" s="175">
        <v>0.99384539741375211</v>
      </c>
      <c r="N1250" s="175">
        <f>_xll.xlShmInterpDisc($E$4,L1250)</f>
        <v>0.99384539740256939</v>
      </c>
      <c r="O1250" s="175">
        <f>_xll.xlShmInterpDisc($B$4,L1250)</f>
        <v>0.99384539740256939</v>
      </c>
      <c r="P1250" s="175">
        <v>0.99384539741399636</v>
      </c>
      <c r="Q1250" s="175">
        <f>_xll.xlShmInterpDisc($H$4,L1250)</f>
        <v>0.99384539739436095</v>
      </c>
      <c r="R1250" s="188">
        <f t="shared" si="57"/>
        <v>1.1182721415536889E-7</v>
      </c>
      <c r="S1250" s="170">
        <f t="shared" si="58"/>
        <v>1.1182721415536889E-7</v>
      </c>
      <c r="T1250" s="174">
        <f t="shared" si="59"/>
        <v>1.9635404413520519E-7</v>
      </c>
    </row>
    <row r="1251" spans="11:20" x14ac:dyDescent="0.2">
      <c r="K1251" s="185" t="s">
        <v>134</v>
      </c>
      <c r="L1251" s="163">
        <f>_xll.qlCalendarAdvance("TARGET",L1250,K1251,"mf")</f>
        <v>44593</v>
      </c>
      <c r="M1251" s="175">
        <v>0.99382482765450864</v>
      </c>
      <c r="N1251" s="175">
        <f>_xll.xlShmInterpDisc($E$4,L1251)</f>
        <v>0.99382482764338809</v>
      </c>
      <c r="O1251" s="175">
        <f>_xll.xlShmInterpDisc($B$4,L1251)</f>
        <v>0.99382482764338809</v>
      </c>
      <c r="P1251" s="175">
        <v>0.99382482765474622</v>
      </c>
      <c r="Q1251" s="175">
        <f>_xll.xlShmInterpDisc($H$4,L1251)</f>
        <v>0.99382482763514801</v>
      </c>
      <c r="R1251" s="188">
        <f t="shared" si="57"/>
        <v>1.112054892615788E-7</v>
      </c>
      <c r="S1251" s="170">
        <f t="shared" si="58"/>
        <v>1.112054892615788E-7</v>
      </c>
      <c r="T1251" s="174">
        <f t="shared" si="59"/>
        <v>1.9598211942195576E-7</v>
      </c>
    </row>
    <row r="1252" spans="11:20" x14ac:dyDescent="0.2">
      <c r="K1252" s="185" t="s">
        <v>134</v>
      </c>
      <c r="L1252" s="163">
        <f>_xll.qlCalendarAdvance("TARGET",L1251,K1252,"mf")</f>
        <v>44594</v>
      </c>
      <c r="M1252" s="175">
        <v>0.99380423727355749</v>
      </c>
      <c r="N1252" s="175">
        <f>_xll.xlShmInterpDisc($E$4,L1252)</f>
        <v>0.9938042372625</v>
      </c>
      <c r="O1252" s="175">
        <f>_xll.xlShmInterpDisc($B$4,L1252)</f>
        <v>0.9938042372625</v>
      </c>
      <c r="P1252" s="175">
        <v>0.99380423727378864</v>
      </c>
      <c r="Q1252" s="175">
        <f>_xll.xlShmInterpDisc($H$4,L1252)</f>
        <v>0.99380423725422873</v>
      </c>
      <c r="R1252" s="188">
        <f t="shared" si="57"/>
        <v>1.1057488258359172E-7</v>
      </c>
      <c r="S1252" s="170">
        <f t="shared" si="58"/>
        <v>1.1057488258359172E-7</v>
      </c>
      <c r="T1252" s="174">
        <f t="shared" si="59"/>
        <v>1.9559909247846008E-7</v>
      </c>
    </row>
    <row r="1253" spans="11:20" x14ac:dyDescent="0.2">
      <c r="K1253" s="185" t="s">
        <v>134</v>
      </c>
      <c r="L1253" s="163">
        <f>_xll.qlCalendarAdvance("TARGET",L1252,K1253,"mf")</f>
        <v>44595</v>
      </c>
      <c r="M1253" s="175">
        <v>0.99378362629301342</v>
      </c>
      <c r="N1253" s="175">
        <f>_xll.xlShmInterpDisc($E$4,L1253)</f>
        <v>0.99378362628201977</v>
      </c>
      <c r="O1253" s="175">
        <f>_xll.xlShmInterpDisc($B$4,L1253)</f>
        <v>0.99378362628201977</v>
      </c>
      <c r="P1253" s="175">
        <v>0.99378362629323791</v>
      </c>
      <c r="Q1253" s="175">
        <f>_xll.xlShmInterpDisc($H$4,L1253)</f>
        <v>0.99378362627371741</v>
      </c>
      <c r="R1253" s="188">
        <f t="shared" si="57"/>
        <v>1.0993650434443225E-7</v>
      </c>
      <c r="S1253" s="170">
        <f t="shared" si="58"/>
        <v>1.0993650434443225E-7</v>
      </c>
      <c r="T1253" s="174">
        <f t="shared" si="59"/>
        <v>1.9520496330471815E-7</v>
      </c>
    </row>
    <row r="1254" spans="11:20" x14ac:dyDescent="0.2">
      <c r="K1254" s="185" t="s">
        <v>134</v>
      </c>
      <c r="L1254" s="163">
        <f>_xll.qlCalendarAdvance("TARGET",L1253,K1254,"mf")</f>
        <v>44596</v>
      </c>
      <c r="M1254" s="175">
        <v>0.99376299473504337</v>
      </c>
      <c r="N1254" s="175">
        <f>_xll.xlShmInterpDisc($E$4,L1254)</f>
        <v>0.99376299472411522</v>
      </c>
      <c r="O1254" s="175">
        <f>_xll.xlShmInterpDisc($B$4,L1254)</f>
        <v>0.99376299472411522</v>
      </c>
      <c r="P1254" s="175">
        <v>0.99376299473526131</v>
      </c>
      <c r="Q1254" s="175">
        <f>_xll.xlShmInterpDisc($H$4,L1254)</f>
        <v>0.993762994715782</v>
      </c>
      <c r="R1254" s="188">
        <f t="shared" si="57"/>
        <v>1.0928147275990341E-7</v>
      </c>
      <c r="S1254" s="170">
        <f t="shared" si="58"/>
        <v>1.0928147275990341E-7</v>
      </c>
      <c r="T1254" s="174">
        <f t="shared" si="59"/>
        <v>1.9479307056258222E-7</v>
      </c>
    </row>
    <row r="1255" spans="11:20" x14ac:dyDescent="0.2">
      <c r="K1255" s="185" t="s">
        <v>134</v>
      </c>
      <c r="L1255" s="163">
        <f>_xll.qlCalendarAdvance("TARGET",L1254,K1255,"mf")</f>
        <v>44599</v>
      </c>
      <c r="M1255" s="175">
        <v>0.9937009768190479</v>
      </c>
      <c r="N1255" s="175">
        <f>_xll.xlShmInterpDisc($E$4,L1255)</f>
        <v>0.99370097680832803</v>
      </c>
      <c r="O1255" s="175">
        <f>_xll.xlShmInterpDisc($B$4,L1255)</f>
        <v>0.99370097680832803</v>
      </c>
      <c r="P1255" s="175">
        <v>0.99370097681924641</v>
      </c>
      <c r="Q1255" s="175">
        <f>_xll.xlShmInterpDisc($H$4,L1255)</f>
        <v>0.99370097679990399</v>
      </c>
      <c r="R1255" s="188">
        <f t="shared" si="57"/>
        <v>1.0719869436570661E-7</v>
      </c>
      <c r="S1255" s="170">
        <f t="shared" si="58"/>
        <v>1.0719869436570661E-7</v>
      </c>
      <c r="T1255" s="174">
        <f t="shared" si="59"/>
        <v>1.934241655732194E-7</v>
      </c>
    </row>
    <row r="1256" spans="11:20" x14ac:dyDescent="0.2">
      <c r="K1256" s="185" t="s">
        <v>134</v>
      </c>
      <c r="L1256" s="163">
        <f>_xll.qlCalendarAdvance("TARGET",L1255,K1256,"mf")</f>
        <v>44600</v>
      </c>
      <c r="M1256" s="175">
        <v>0.99368026317410973</v>
      </c>
      <c r="N1256" s="175">
        <f>_xll.xlShmInterpDisc($E$4,L1256)</f>
        <v>0.99368026316346447</v>
      </c>
      <c r="O1256" s="175">
        <f>_xll.xlShmInterpDisc($B$4,L1256)</f>
        <v>0.99368026316346447</v>
      </c>
      <c r="P1256" s="175">
        <v>0.99368026317430169</v>
      </c>
      <c r="Q1256" s="175">
        <f>_xll.xlShmInterpDisc($H$4,L1256)</f>
        <v>0.99368026315501068</v>
      </c>
      <c r="R1256" s="188">
        <f t="shared" si="57"/>
        <v>1.0645262449315851E-7</v>
      </c>
      <c r="S1256" s="170">
        <f t="shared" si="58"/>
        <v>1.0645262449315851E-7</v>
      </c>
      <c r="T1256" s="174">
        <f t="shared" si="59"/>
        <v>1.9291013231281795E-7</v>
      </c>
    </row>
    <row r="1257" spans="11:20" x14ac:dyDescent="0.2">
      <c r="K1257" s="185" t="s">
        <v>134</v>
      </c>
      <c r="L1257" s="163">
        <f>_xll.qlCalendarAdvance("TARGET",L1256,K1257,"mf")</f>
        <v>44601</v>
      </c>
      <c r="M1257" s="175">
        <v>0.99365952906337873</v>
      </c>
      <c r="N1257" s="175">
        <f>_xll.xlShmInterpDisc($E$4,L1257)</f>
        <v>0.99365952905281141</v>
      </c>
      <c r="O1257" s="175">
        <f>_xll.xlShmInterpDisc($B$4,L1257)</f>
        <v>0.99365952905281141</v>
      </c>
      <c r="P1257" s="175">
        <v>0.99365952906356425</v>
      </c>
      <c r="Q1257" s="175">
        <f>_xll.xlShmInterpDisc($H$4,L1257)</f>
        <v>0.99365952904432808</v>
      </c>
      <c r="R1257" s="188">
        <f t="shared" si="57"/>
        <v>1.0567324792987165E-7</v>
      </c>
      <c r="S1257" s="170">
        <f t="shared" si="58"/>
        <v>1.0567324792987165E-7</v>
      </c>
      <c r="T1257" s="174">
        <f t="shared" si="59"/>
        <v>1.9236168213865312E-7</v>
      </c>
    </row>
    <row r="1258" spans="11:20" x14ac:dyDescent="0.2">
      <c r="K1258" s="185" t="s">
        <v>134</v>
      </c>
      <c r="L1258" s="163">
        <f>_xll.qlCalendarAdvance("TARGET",L1257,K1258,"mf")</f>
        <v>44602</v>
      </c>
      <c r="M1258" s="175">
        <v>0.99363877450934091</v>
      </c>
      <c r="N1258" s="175">
        <f>_xll.xlShmInterpDisc($E$4,L1258)</f>
        <v>0.99363877449885507</v>
      </c>
      <c r="O1258" s="175">
        <f>_xll.xlShmInterpDisc($B$4,L1258)</f>
        <v>0.99363877449885507</v>
      </c>
      <c r="P1258" s="175">
        <v>0.99363877450951998</v>
      </c>
      <c r="Q1258" s="175">
        <f>_xll.xlShmInterpDisc($H$4,L1258)</f>
        <v>0.99363877449034255</v>
      </c>
      <c r="R1258" s="188">
        <f t="shared" si="57"/>
        <v>1.0485834422979678E-7</v>
      </c>
      <c r="S1258" s="170">
        <f t="shared" si="58"/>
        <v>1.0485834422979678E-7</v>
      </c>
      <c r="T1258" s="174">
        <f t="shared" si="59"/>
        <v>1.9177437415862642E-7</v>
      </c>
    </row>
    <row r="1259" spans="11:20" x14ac:dyDescent="0.2">
      <c r="K1259" s="185" t="s">
        <v>134</v>
      </c>
      <c r="L1259" s="163">
        <f>_xll.qlCalendarAdvance("TARGET",L1258,K1259,"mf")</f>
        <v>44603</v>
      </c>
      <c r="M1259" s="175">
        <v>0.993617999534535</v>
      </c>
      <c r="N1259" s="175">
        <f>_xll.xlShmInterpDisc($E$4,L1259)</f>
        <v>0.99361799952413465</v>
      </c>
      <c r="O1259" s="175">
        <f>_xll.xlShmInterpDisc($B$4,L1259)</f>
        <v>0.99361799952413465</v>
      </c>
      <c r="P1259" s="175">
        <v>0.99361799953470764</v>
      </c>
      <c r="Q1259" s="175">
        <f>_xll.xlShmInterpDisc($H$4,L1259)</f>
        <v>0.99361799951559315</v>
      </c>
      <c r="R1259" s="188">
        <f t="shared" si="57"/>
        <v>1.0400347250083541E-7</v>
      </c>
      <c r="S1259" s="170">
        <f t="shared" si="58"/>
        <v>1.0400347250083541E-7</v>
      </c>
      <c r="T1259" s="174">
        <f t="shared" si="59"/>
        <v>1.9114487770366395E-7</v>
      </c>
    </row>
    <row r="1260" spans="11:20" x14ac:dyDescent="0.2">
      <c r="K1260" s="185" t="s">
        <v>134</v>
      </c>
      <c r="L1260" s="163">
        <f>_xll.qlCalendarAdvance("TARGET",L1259,K1260,"mf")</f>
        <v>44606</v>
      </c>
      <c r="M1260" s="175">
        <v>0.99355555231169357</v>
      </c>
      <c r="N1260" s="175">
        <f>_xll.xlShmInterpDisc($E$4,L1260)</f>
        <v>0.99355555230157744</v>
      </c>
      <c r="O1260" s="175">
        <f>_xll.xlShmInterpDisc($B$4,L1260)</f>
        <v>0.99355555230157744</v>
      </c>
      <c r="P1260" s="175">
        <v>0.993555552311847</v>
      </c>
      <c r="Q1260" s="175">
        <f>_xll.xlShmInterpDisc($H$4,L1260)</f>
        <v>0.99355555229295067</v>
      </c>
      <c r="R1260" s="188">
        <f t="shared" si="57"/>
        <v>1.0116130155779501E-7</v>
      </c>
      <c r="S1260" s="170">
        <f t="shared" si="58"/>
        <v>1.0116130155779501E-7</v>
      </c>
      <c r="T1260" s="174">
        <f t="shared" si="59"/>
        <v>1.8896328946027552E-7</v>
      </c>
    </row>
    <row r="1261" spans="11:20" x14ac:dyDescent="0.2">
      <c r="K1261" s="185" t="s">
        <v>134</v>
      </c>
      <c r="L1261" s="163">
        <f>_xll.qlCalendarAdvance("TARGET",L1260,K1261,"mf")</f>
        <v>44607</v>
      </c>
      <c r="M1261" s="175">
        <v>0.993534695880265</v>
      </c>
      <c r="N1261" s="175">
        <f>_xll.xlShmInterpDisc($E$4,L1261)</f>
        <v>0.99353469587025434</v>
      </c>
      <c r="O1261" s="175">
        <f>_xll.xlShmInterpDisc($B$4,L1261)</f>
        <v>0.99353469587025434</v>
      </c>
      <c r="P1261" s="175">
        <v>0.9935346958804121</v>
      </c>
      <c r="Q1261" s="175">
        <f>_xll.xlShmInterpDisc($H$4,L1261)</f>
        <v>0.99353469586159959</v>
      </c>
      <c r="R1261" s="188">
        <f t="shared" si="57"/>
        <v>1.0010658968440111E-7</v>
      </c>
      <c r="S1261" s="170">
        <f t="shared" si="58"/>
        <v>1.0010658968440111E-7</v>
      </c>
      <c r="T1261" s="174">
        <f t="shared" si="59"/>
        <v>1.8812507107668353E-7</v>
      </c>
    </row>
    <row r="1262" spans="11:20" x14ac:dyDescent="0.2">
      <c r="K1262" s="185" t="s">
        <v>134</v>
      </c>
      <c r="L1262" s="163">
        <f>_xll.qlCalendarAdvance("TARGET",L1261,K1262,"mf")</f>
        <v>44608</v>
      </c>
      <c r="M1262" s="175">
        <v>0.99351381914155845</v>
      </c>
      <c r="N1262" s="175">
        <f>_xll.xlShmInterpDisc($E$4,L1262)</f>
        <v>0.99351381913165904</v>
      </c>
      <c r="O1262" s="175">
        <f>_xll.xlShmInterpDisc($B$4,L1262)</f>
        <v>0.99351381913165904</v>
      </c>
      <c r="P1262" s="175">
        <v>0.99351381914169923</v>
      </c>
      <c r="Q1262" s="175">
        <f>_xll.xlShmInterpDisc($H$4,L1262)</f>
        <v>0.99351381912297676</v>
      </c>
      <c r="R1262" s="188">
        <f t="shared" si="57"/>
        <v>9.8994146213726708E-8</v>
      </c>
      <c r="S1262" s="170">
        <f t="shared" si="58"/>
        <v>9.8994146213726708E-8</v>
      </c>
      <c r="T1262" s="174">
        <f t="shared" si="59"/>
        <v>1.8722468020371252E-7</v>
      </c>
    </row>
    <row r="1263" spans="11:20" x14ac:dyDescent="0.2">
      <c r="K1263" s="185" t="s">
        <v>134</v>
      </c>
      <c r="L1263" s="163">
        <f>_xll.qlCalendarAdvance("TARGET",L1262,K1263,"mf")</f>
        <v>44609</v>
      </c>
      <c r="M1263" s="175">
        <v>0.99349292211843065</v>
      </c>
      <c r="N1263" s="175">
        <f>_xll.xlShmInterpDisc($E$4,L1263)</f>
        <v>0.99349292210864892</v>
      </c>
      <c r="O1263" s="175">
        <f>_xll.xlShmInterpDisc($B$4,L1263)</f>
        <v>0.99349292210864892</v>
      </c>
      <c r="P1263" s="175">
        <v>0.9934929221185651</v>
      </c>
      <c r="Q1263" s="175">
        <f>_xll.xlShmInterpDisc($H$4,L1263)</f>
        <v>0.99349292209993934</v>
      </c>
      <c r="R1263" s="188">
        <f t="shared" si="57"/>
        <v>9.7817309807624042E-8</v>
      </c>
      <c r="S1263" s="170">
        <f t="shared" si="58"/>
        <v>9.7817309807624042E-8</v>
      </c>
      <c r="T1263" s="174">
        <f t="shared" si="59"/>
        <v>1.8625767594926401E-7</v>
      </c>
    </row>
    <row r="1264" spans="11:20" x14ac:dyDescent="0.2">
      <c r="K1264" s="185" t="s">
        <v>134</v>
      </c>
      <c r="L1264" s="163">
        <f>_xll.qlCalendarAdvance("TARGET",L1263,K1264,"mf")</f>
        <v>44610</v>
      </c>
      <c r="M1264" s="175">
        <v>0.99347200483379172</v>
      </c>
      <c r="N1264" s="175">
        <f>_xll.xlShmInterpDisc($E$4,L1264)</f>
        <v>0.99347200482413434</v>
      </c>
      <c r="O1264" s="175">
        <f>_xll.xlShmInterpDisc($B$4,L1264)</f>
        <v>0.99347200482413434</v>
      </c>
      <c r="P1264" s="175">
        <v>0.99347200483391984</v>
      </c>
      <c r="Q1264" s="175">
        <f>_xll.xlShmInterpDisc($H$4,L1264)</f>
        <v>0.99347200481539777</v>
      </c>
      <c r="R1264" s="188">
        <f t="shared" si="57"/>
        <v>9.6573860020043867E-8</v>
      </c>
      <c r="S1264" s="170">
        <f t="shared" si="58"/>
        <v>9.6573860020043867E-8</v>
      </c>
      <c r="T1264" s="174">
        <f t="shared" si="59"/>
        <v>1.8522072764426412E-7</v>
      </c>
    </row>
    <row r="1265" spans="11:20" x14ac:dyDescent="0.2">
      <c r="K1265" s="185" t="s">
        <v>134</v>
      </c>
      <c r="L1265" s="163">
        <f>_xll.qlCalendarAdvance("TARGET",L1264,K1265,"mf")</f>
        <v>44613</v>
      </c>
      <c r="M1265" s="175">
        <v>0.99340913164070166</v>
      </c>
      <c r="N1265" s="175">
        <f>_xll.xlShmInterpDisc($E$4,L1265)</f>
        <v>0.99340913163146238</v>
      </c>
      <c r="O1265" s="175">
        <f>_xll.xlShmInterpDisc($B$4,L1265)</f>
        <v>0.99340913163146238</v>
      </c>
      <c r="P1265" s="175">
        <v>0.99340913164081113</v>
      </c>
      <c r="Q1265" s="175">
        <f>_xll.xlShmInterpDisc($H$4,L1265)</f>
        <v>0.99340913162264655</v>
      </c>
      <c r="R1265" s="188">
        <f t="shared" si="57"/>
        <v>9.2392760109305527E-8</v>
      </c>
      <c r="S1265" s="170">
        <f t="shared" si="58"/>
        <v>9.2392760109305527E-8</v>
      </c>
      <c r="T1265" s="174">
        <f t="shared" si="59"/>
        <v>1.8164580950497111E-7</v>
      </c>
    </row>
    <row r="1266" spans="11:20" x14ac:dyDescent="0.2">
      <c r="K1266" s="185" t="s">
        <v>134</v>
      </c>
      <c r="L1266" s="163">
        <f>_xll.qlCalendarAdvance("TARGET",L1265,K1266,"mf")</f>
        <v>44614</v>
      </c>
      <c r="M1266" s="175">
        <v>0.99338813354017685</v>
      </c>
      <c r="N1266" s="175">
        <f>_xll.xlShmInterpDisc($E$4,L1266)</f>
        <v>0.99338813353109312</v>
      </c>
      <c r="O1266" s="175">
        <f>_xll.xlShmInterpDisc($B$4,L1266)</f>
        <v>0.99338813353109312</v>
      </c>
      <c r="P1266" s="175">
        <v>0.99338813354027999</v>
      </c>
      <c r="Q1266" s="175">
        <f>_xll.xlShmInterpDisc($H$4,L1266)</f>
        <v>0.99338813352225153</v>
      </c>
      <c r="R1266" s="188">
        <f t="shared" si="57"/>
        <v>9.0837337651805683E-8</v>
      </c>
      <c r="S1266" s="170">
        <f t="shared" si="58"/>
        <v>9.0837337651805683E-8</v>
      </c>
      <c r="T1266" s="174">
        <f t="shared" si="59"/>
        <v>1.8028467607678067E-7</v>
      </c>
    </row>
    <row r="1267" spans="11:20" x14ac:dyDescent="0.2">
      <c r="K1267" s="185" t="s">
        <v>134</v>
      </c>
      <c r="L1267" s="163">
        <f>_xll.qlCalendarAdvance("TARGET",L1266,K1267,"mf")</f>
        <v>44615</v>
      </c>
      <c r="M1267" s="175">
        <v>0.99336711529348487</v>
      </c>
      <c r="N1267" s="175">
        <f>_xll.xlShmInterpDisc($E$4,L1267)</f>
        <v>0.99336711528456578</v>
      </c>
      <c r="O1267" s="175">
        <f>_xll.xlShmInterpDisc($B$4,L1267)</f>
        <v>0.99336711528456578</v>
      </c>
      <c r="P1267" s="175">
        <v>0.9933671152935819</v>
      </c>
      <c r="Q1267" s="175">
        <f>_xll.xlShmInterpDisc($H$4,L1267)</f>
        <v>0.99336711527569865</v>
      </c>
      <c r="R1267" s="188">
        <f t="shared" si="57"/>
        <v>8.9190876906286576E-8</v>
      </c>
      <c r="S1267" s="170">
        <f t="shared" si="58"/>
        <v>8.9190876906286576E-8</v>
      </c>
      <c r="T1267" s="174">
        <f t="shared" si="59"/>
        <v>1.7883250436057097E-7</v>
      </c>
    </row>
    <row r="1268" spans="11:20" x14ac:dyDescent="0.2">
      <c r="K1268" s="185" t="s">
        <v>134</v>
      </c>
      <c r="L1268" s="163">
        <f>_xll.qlCalendarAdvance("TARGET",L1267,K1268,"mf")</f>
        <v>44616</v>
      </c>
      <c r="M1268" s="175">
        <v>0.99334607692385357</v>
      </c>
      <c r="N1268" s="175">
        <f>_xll.xlShmInterpDisc($E$4,L1268)</f>
        <v>0.99334607691510846</v>
      </c>
      <c r="O1268" s="175">
        <f>_xll.xlShmInterpDisc($B$4,L1268)</f>
        <v>0.99334607691510846</v>
      </c>
      <c r="P1268" s="175">
        <v>0.99334607692394439</v>
      </c>
      <c r="Q1268" s="175">
        <f>_xll.xlShmInterpDisc($H$4,L1268)</f>
        <v>0.99334607690621612</v>
      </c>
      <c r="R1268" s="188">
        <f t="shared" si="57"/>
        <v>8.7451157426698956E-8</v>
      </c>
      <c r="S1268" s="170">
        <f t="shared" si="58"/>
        <v>8.7451157426698956E-8</v>
      </c>
      <c r="T1268" s="174">
        <f t="shared" si="59"/>
        <v>1.7728263301819425E-7</v>
      </c>
    </row>
    <row r="1269" spans="11:20" x14ac:dyDescent="0.2">
      <c r="K1269" s="185" t="s">
        <v>134</v>
      </c>
      <c r="L1269" s="163">
        <f>_xll.qlCalendarAdvance("TARGET",L1268,K1269,"mf")</f>
        <v>44617</v>
      </c>
      <c r="M1269" s="175">
        <v>0.99332501845456334</v>
      </c>
      <c r="N1269" s="175">
        <f>_xll.xlShmInterpDisc($E$4,L1269)</f>
        <v>0.99332501844600196</v>
      </c>
      <c r="O1269" s="175">
        <f>_xll.xlShmInterpDisc($B$4,L1269)</f>
        <v>0.99332501844600196</v>
      </c>
      <c r="P1269" s="175">
        <v>0.99332501845464816</v>
      </c>
      <c r="Q1269" s="175">
        <f>_xll.xlShmInterpDisc($H$4,L1269)</f>
        <v>0.99332501843708476</v>
      </c>
      <c r="R1269" s="188">
        <f t="shared" si="57"/>
        <v>8.5613738320944321E-8</v>
      </c>
      <c r="S1269" s="170">
        <f t="shared" si="58"/>
        <v>8.5613738320944321E-8</v>
      </c>
      <c r="T1269" s="174">
        <f t="shared" si="59"/>
        <v>1.7563395182662589E-7</v>
      </c>
    </row>
    <row r="1270" spans="11:20" x14ac:dyDescent="0.2">
      <c r="K1270" s="185" t="s">
        <v>134</v>
      </c>
      <c r="L1270" s="163">
        <f>_xll.qlCalendarAdvance("TARGET",L1269,K1270,"mf")</f>
        <v>44620</v>
      </c>
      <c r="M1270" s="175">
        <v>0.99326172268233859</v>
      </c>
      <c r="N1270" s="175">
        <f>_xll.xlShmInterpDisc($E$4,L1270)</f>
        <v>0.99326172267439128</v>
      </c>
      <c r="O1270" s="175">
        <f>_xll.xlShmInterpDisc($B$4,L1270)</f>
        <v>0.99326172267439128</v>
      </c>
      <c r="P1270" s="175">
        <v>0.99326172268240509</v>
      </c>
      <c r="Q1270" s="175">
        <f>_xll.xlShmInterpDisc($H$4,L1270)</f>
        <v>0.99326172266540125</v>
      </c>
      <c r="R1270" s="188">
        <f t="shared" si="57"/>
        <v>7.9473094771742581E-8</v>
      </c>
      <c r="S1270" s="170">
        <f t="shared" si="58"/>
        <v>7.9473094771742581E-8</v>
      </c>
      <c r="T1270" s="174">
        <f t="shared" si="59"/>
        <v>1.700384277825151E-7</v>
      </c>
    </row>
    <row r="1271" spans="11:20" x14ac:dyDescent="0.2">
      <c r="K1271" s="185" t="s">
        <v>134</v>
      </c>
      <c r="L1271" s="163">
        <f>_xll.qlCalendarAdvance("TARGET",L1270,K1271,"mf")</f>
        <v>44621</v>
      </c>
      <c r="M1271" s="175">
        <v>0.9932405840482762</v>
      </c>
      <c r="N1271" s="175">
        <f>_xll.xlShmInterpDisc($E$4,L1271)</f>
        <v>0.99324058404055615</v>
      </c>
      <c r="O1271" s="175">
        <f>_xll.xlShmInterpDisc($B$4,L1271)</f>
        <v>0.99324058404055615</v>
      </c>
      <c r="P1271" s="175">
        <v>0.99324058404833671</v>
      </c>
      <c r="Q1271" s="175">
        <f>_xll.xlShmInterpDisc($H$4,L1271)</f>
        <v>0.99324058403154258</v>
      </c>
      <c r="R1271" s="188">
        <f t="shared" si="57"/>
        <v>7.7200468240334885E-8</v>
      </c>
      <c r="S1271" s="170">
        <f t="shared" si="58"/>
        <v>7.7200468240334885E-8</v>
      </c>
      <c r="T1271" s="174">
        <f t="shared" si="59"/>
        <v>1.6794121648899818E-7</v>
      </c>
    </row>
    <row r="1272" spans="11:20" x14ac:dyDescent="0.2">
      <c r="K1272" s="185" t="s">
        <v>134</v>
      </c>
      <c r="L1272" s="163">
        <f>_xll.qlCalendarAdvance("TARGET",L1271,K1272,"mf")</f>
        <v>44622</v>
      </c>
      <c r="M1272" s="175">
        <v>0.9932194254317509</v>
      </c>
      <c r="N1272" s="175">
        <f>_xll.xlShmInterpDisc($E$4,L1272)</f>
        <v>0.99321942542427022</v>
      </c>
      <c r="O1272" s="175">
        <f>_xll.xlShmInterpDisc($B$4,L1272)</f>
        <v>0.99321942542427022</v>
      </c>
      <c r="P1272" s="175">
        <v>0.99321942543180541</v>
      </c>
      <c r="Q1272" s="175">
        <f>_xll.xlShmInterpDisc($H$4,L1272)</f>
        <v>0.99321942541523334</v>
      </c>
      <c r="R1272" s="188">
        <f t="shared" si="57"/>
        <v>7.4806827399243048E-8</v>
      </c>
      <c r="S1272" s="170">
        <f t="shared" si="58"/>
        <v>7.4806827399243048E-8</v>
      </c>
      <c r="T1272" s="174">
        <f t="shared" si="59"/>
        <v>1.6572077043974787E-7</v>
      </c>
    </row>
    <row r="1273" spans="11:20" x14ac:dyDescent="0.2">
      <c r="K1273" s="185" t="s">
        <v>134</v>
      </c>
      <c r="L1273" s="163">
        <f>_xll.qlCalendarAdvance("TARGET",L1272,K1273,"mf")</f>
        <v>44623</v>
      </c>
      <c r="M1273" s="175">
        <v>0.9931982468563606</v>
      </c>
      <c r="N1273" s="175">
        <f>_xll.xlShmInterpDisc($E$4,L1273)</f>
        <v>0.99319824684913172</v>
      </c>
      <c r="O1273" s="175">
        <f>_xll.xlShmInterpDisc($B$4,L1273)</f>
        <v>0.99319824684913172</v>
      </c>
      <c r="P1273" s="175">
        <v>0.99319824685640912</v>
      </c>
      <c r="Q1273" s="175">
        <f>_xll.xlShmInterpDisc($H$4,L1273)</f>
        <v>0.99319824684007185</v>
      </c>
      <c r="R1273" s="188">
        <f t="shared" si="57"/>
        <v>7.2288841579393193E-8</v>
      </c>
      <c r="S1273" s="170">
        <f t="shared" si="58"/>
        <v>7.2288841579393193E-8</v>
      </c>
      <c r="T1273" s="174">
        <f t="shared" si="59"/>
        <v>1.6337264874266566E-7</v>
      </c>
    </row>
    <row r="1274" spans="11:20" x14ac:dyDescent="0.2">
      <c r="K1274" s="185" t="s">
        <v>134</v>
      </c>
      <c r="L1274" s="163">
        <f>_xll.qlCalendarAdvance("TARGET",L1273,K1274,"mf")</f>
        <v>44624</v>
      </c>
      <c r="M1274" s="175">
        <v>0.99317704834575582</v>
      </c>
      <c r="N1274" s="175">
        <f>_xll.xlShmInterpDisc($E$4,L1274)</f>
        <v>0.99317704833879161</v>
      </c>
      <c r="O1274" s="175">
        <f>_xll.xlShmInterpDisc($B$4,L1274)</f>
        <v>0.99317704833879161</v>
      </c>
      <c r="P1274" s="175">
        <v>0.99317704834579845</v>
      </c>
      <c r="Q1274" s="175">
        <f>_xll.xlShmInterpDisc($H$4,L1274)</f>
        <v>0.9931770483297091</v>
      </c>
      <c r="R1274" s="188">
        <f t="shared" si="57"/>
        <v>6.9642069888686819E-8</v>
      </c>
      <c r="S1274" s="170">
        <f t="shared" si="58"/>
        <v>6.9642069888686819E-8</v>
      </c>
      <c r="T1274" s="174">
        <f t="shared" si="59"/>
        <v>1.6089352072867769E-7</v>
      </c>
    </row>
    <row r="1275" spans="11:20" x14ac:dyDescent="0.2">
      <c r="K1275" s="185" t="s">
        <v>134</v>
      </c>
      <c r="L1275" s="163">
        <f>_xll.qlCalendarAdvance("TARGET",L1274,K1275,"mf")</f>
        <v>44627</v>
      </c>
      <c r="M1275" s="175">
        <v>0.99311333343995267</v>
      </c>
      <c r="N1275" s="175">
        <f>_xll.xlShmInterpDisc($E$4,L1275)</f>
        <v>0.99311333343386554</v>
      </c>
      <c r="O1275" s="175">
        <f>_xll.xlShmInterpDisc($B$4,L1275)</f>
        <v>0.99311333343386554</v>
      </c>
      <c r="P1275" s="175">
        <v>0.99311333343997776</v>
      </c>
      <c r="Q1275" s="175">
        <f>_xll.xlShmInterpDisc($H$4,L1275)</f>
        <v>0.99311333342471719</v>
      </c>
      <c r="R1275" s="188">
        <f t="shared" si="57"/>
        <v>6.0871307994148083E-8</v>
      </c>
      <c r="S1275" s="170">
        <f t="shared" si="58"/>
        <v>6.0871307994148083E-8</v>
      </c>
      <c r="T1275" s="174">
        <f t="shared" si="59"/>
        <v>1.5260570584985089E-7</v>
      </c>
    </row>
    <row r="1276" spans="11:20" x14ac:dyDescent="0.2">
      <c r="K1276" s="185" t="s">
        <v>134</v>
      </c>
      <c r="L1276" s="163">
        <f>_xll.qlCalendarAdvance("TARGET",L1275,K1276,"mf")</f>
        <v>44628</v>
      </c>
      <c r="M1276" s="175">
        <v>0.9930920554260525</v>
      </c>
      <c r="N1276" s="175">
        <f>_xll.xlShmInterpDisc($E$4,L1276)</f>
        <v>0.99309205542028678</v>
      </c>
      <c r="O1276" s="175">
        <f>_xll.xlShmInterpDisc($B$4,L1276)</f>
        <v>0.99309205542028678</v>
      </c>
      <c r="P1276" s="175">
        <v>0.99309205542607182</v>
      </c>
      <c r="Q1276" s="175">
        <f>_xll.xlShmInterpDisc($H$4,L1276)</f>
        <v>0.99309205541111711</v>
      </c>
      <c r="R1276" s="188">
        <f t="shared" si="57"/>
        <v>5.7657212337858255E-8</v>
      </c>
      <c r="S1276" s="170">
        <f t="shared" si="58"/>
        <v>5.7657212337858255E-8</v>
      </c>
      <c r="T1276" s="174">
        <f t="shared" si="59"/>
        <v>1.4954704141700859E-7</v>
      </c>
    </row>
    <row r="1277" spans="11:20" x14ac:dyDescent="0.2">
      <c r="K1277" s="185" t="s">
        <v>134</v>
      </c>
      <c r="L1277" s="163">
        <f>_xll.qlCalendarAdvance("TARGET",L1276,K1277,"mf")</f>
        <v>44629</v>
      </c>
      <c r="M1277" s="175">
        <v>0.99307075759598284</v>
      </c>
      <c r="N1277" s="175">
        <f>_xll.xlShmInterpDisc($E$4,L1277)</f>
        <v>0.99307075759055408</v>
      </c>
      <c r="O1277" s="175">
        <f>_xll.xlShmInterpDisc($B$4,L1277)</f>
        <v>0.99307075759055408</v>
      </c>
      <c r="P1277" s="175">
        <v>0.9930707575959965</v>
      </c>
      <c r="Q1277" s="175">
        <f>_xll.xlShmInterpDisc($H$4,L1277)</f>
        <v>0.99307075758136354</v>
      </c>
      <c r="R1277" s="188">
        <f t="shared" si="57"/>
        <v>5.4287685458120905E-8</v>
      </c>
      <c r="S1277" s="170">
        <f t="shared" si="58"/>
        <v>5.4287685458120905E-8</v>
      </c>
      <c r="T1277" s="174">
        <f t="shared" si="59"/>
        <v>1.4632961509164488E-7</v>
      </c>
    </row>
    <row r="1278" spans="11:20" x14ac:dyDescent="0.2">
      <c r="K1278" s="185" t="s">
        <v>134</v>
      </c>
      <c r="L1278" s="163">
        <f>_xll.qlCalendarAdvance("TARGET",L1277,K1278,"mf")</f>
        <v>44630</v>
      </c>
      <c r="M1278" s="175">
        <v>0.99304943997371142</v>
      </c>
      <c r="N1278" s="175">
        <f>_xll.xlShmInterpDisc($E$4,L1278)</f>
        <v>0.99304943996863548</v>
      </c>
      <c r="O1278" s="175">
        <f>_xll.xlShmInterpDisc($B$4,L1278)</f>
        <v>0.99304943996863548</v>
      </c>
      <c r="P1278" s="175">
        <v>0.99304943997371931</v>
      </c>
      <c r="Q1278" s="175">
        <f>_xll.xlShmInterpDisc($H$4,L1278)</f>
        <v>0.9930494399594243</v>
      </c>
      <c r="R1278" s="188">
        <f t="shared" si="57"/>
        <v>5.0759396685862157E-8</v>
      </c>
      <c r="S1278" s="170">
        <f t="shared" si="58"/>
        <v>5.0759396685862157E-8</v>
      </c>
      <c r="T1278" s="174">
        <f t="shared" si="59"/>
        <v>1.4295009620468591E-7</v>
      </c>
    </row>
    <row r="1279" spans="11:20" x14ac:dyDescent="0.2">
      <c r="K1279" s="185" t="s">
        <v>134</v>
      </c>
      <c r="L1279" s="163">
        <f>_xll.qlCalendarAdvance("TARGET",L1278,K1279,"mf")</f>
        <v>44631</v>
      </c>
      <c r="M1279" s="175">
        <v>0.99302810258325847</v>
      </c>
      <c r="N1279" s="175">
        <f>_xll.xlShmInterpDisc($E$4,L1279)</f>
        <v>0.99302810257855156</v>
      </c>
      <c r="O1279" s="175">
        <f>_xll.xlShmInterpDisc($B$4,L1279)</f>
        <v>0.99302810257855156</v>
      </c>
      <c r="P1279" s="175">
        <v>0.99302810258326069</v>
      </c>
      <c r="Q1279" s="175">
        <f>_xll.xlShmInterpDisc($H$4,L1279)</f>
        <v>0.99302810256932028</v>
      </c>
      <c r="R1279" s="188">
        <f t="shared" si="57"/>
        <v>4.7069015352008137E-8</v>
      </c>
      <c r="S1279" s="170">
        <f t="shared" si="58"/>
        <v>4.7069015352008137E-8</v>
      </c>
      <c r="T1279" s="174">
        <f t="shared" si="59"/>
        <v>1.3940404386403316E-7</v>
      </c>
    </row>
    <row r="1280" spans="11:20" x14ac:dyDescent="0.2">
      <c r="K1280" s="185" t="s">
        <v>134</v>
      </c>
      <c r="L1280" s="163">
        <f>_xll.qlCalendarAdvance("TARGET",L1279,K1280,"mf")</f>
        <v>44634</v>
      </c>
      <c r="M1280" s="175">
        <v>0.99296397204380249</v>
      </c>
      <c r="N1280" s="175">
        <f>_xll.xlShmInterpDisc($E$4,L1280)</f>
        <v>0.99296397204030662</v>
      </c>
      <c r="O1280" s="175">
        <f>_xll.xlShmInterpDisc($B$4,L1280)</f>
        <v>0.99296397204030662</v>
      </c>
      <c r="P1280" s="175">
        <v>0.99296397204378795</v>
      </c>
      <c r="Q1280" s="175">
        <f>_xll.xlShmInterpDisc($H$4,L1280)</f>
        <v>0.99296397203101672</v>
      </c>
      <c r="R1280" s="188">
        <f t="shared" si="57"/>
        <v>3.4958702599396929E-8</v>
      </c>
      <c r="S1280" s="170">
        <f t="shared" si="58"/>
        <v>3.4958702599396929E-8</v>
      </c>
      <c r="T1280" s="174">
        <f t="shared" si="59"/>
        <v>1.2771228519170563E-7</v>
      </c>
    </row>
    <row r="1281" spans="11:20" x14ac:dyDescent="0.2">
      <c r="K1281" s="185" t="s">
        <v>134</v>
      </c>
      <c r="L1281" s="163">
        <f>_xll.qlCalendarAdvance("TARGET",L1280,K1281,"mf")</f>
        <v>44635</v>
      </c>
      <c r="M1281" s="175">
        <v>0.99294255582187962</v>
      </c>
      <c r="N1281" s="175">
        <f>_xll.xlShmInterpDisc($E$4,L1281)</f>
        <v>0.99294255581882362</v>
      </c>
      <c r="O1281" s="175">
        <f>_xll.xlShmInterpDisc($B$4,L1281)</f>
        <v>0.99294255581882362</v>
      </c>
      <c r="P1281" s="175">
        <v>0.99294255582185953</v>
      </c>
      <c r="Q1281" s="175">
        <f>_xll.xlShmInterpDisc($H$4,L1281)</f>
        <v>0.99294255580951496</v>
      </c>
      <c r="R1281" s="188">
        <f t="shared" si="57"/>
        <v>3.0559998975832059E-8</v>
      </c>
      <c r="S1281" s="170">
        <f t="shared" si="58"/>
        <v>3.0559998975832059E-8</v>
      </c>
      <c r="T1281" s="174">
        <f t="shared" si="59"/>
        <v>1.2344569810807116E-7</v>
      </c>
    </row>
    <row r="1282" spans="11:20" x14ac:dyDescent="0.2">
      <c r="K1282" s="185" t="s">
        <v>134</v>
      </c>
      <c r="L1282" s="163">
        <f>_xll.qlCalendarAdvance("TARGET",L1281,K1282,"mf")</f>
        <v>44636</v>
      </c>
      <c r="M1282" s="175">
        <v>0.99292111995266708</v>
      </c>
      <c r="N1282" s="175">
        <f>_xll.xlShmInterpDisc($E$4,L1282)</f>
        <v>0.99292111995006982</v>
      </c>
      <c r="O1282" s="175">
        <f>_xll.xlShmInterpDisc($B$4,L1282)</f>
        <v>0.99292111995006982</v>
      </c>
      <c r="P1282" s="175">
        <v>0.99292111995264143</v>
      </c>
      <c r="Q1282" s="175">
        <f>_xll.xlShmInterpDisc($H$4,L1282)</f>
        <v>0.99292111994074284</v>
      </c>
      <c r="R1282" s="188">
        <f t="shared" si="57"/>
        <v>2.5972557438080912E-8</v>
      </c>
      <c r="S1282" s="170">
        <f t="shared" si="58"/>
        <v>2.5972557438080912E-8</v>
      </c>
      <c r="T1282" s="174">
        <f t="shared" si="59"/>
        <v>1.189859322181519E-7</v>
      </c>
    </row>
    <row r="1283" spans="11:20" x14ac:dyDescent="0.2">
      <c r="K1283" s="185" t="s">
        <v>134</v>
      </c>
      <c r="L1283" s="163">
        <f>_xll.qlCalendarAdvance("TARGET",L1282,K1283,"mf")</f>
        <v>44637</v>
      </c>
      <c r="M1283" s="175">
        <v>0.99289966446050137</v>
      </c>
      <c r="N1283" s="175">
        <f>_xll.xlShmInterpDisc($E$4,L1283)</f>
        <v>0.99289966445838251</v>
      </c>
      <c r="O1283" s="175">
        <f>_xll.xlShmInterpDisc($B$4,L1283)</f>
        <v>0.99289966445838251</v>
      </c>
      <c r="P1283" s="175">
        <v>0.99289966446047029</v>
      </c>
      <c r="Q1283" s="175">
        <f>_xll.xlShmInterpDisc($H$4,L1283)</f>
        <v>0.99289966444903743</v>
      </c>
      <c r="R1283" s="188">
        <f t="shared" si="57"/>
        <v>2.1188606424971113E-8</v>
      </c>
      <c r="S1283" s="170">
        <f t="shared" si="58"/>
        <v>2.1188606424971113E-8</v>
      </c>
      <c r="T1283" s="174">
        <f t="shared" si="59"/>
        <v>1.1432854662984937E-7</v>
      </c>
    </row>
    <row r="1284" spans="11:20" x14ac:dyDescent="0.2">
      <c r="K1284" s="185" t="s">
        <v>134</v>
      </c>
      <c r="L1284" s="163">
        <f>_xll.qlCalendarAdvance("TARGET",L1283,K1284,"mf")</f>
        <v>44638</v>
      </c>
      <c r="M1284" s="175">
        <v>0.9928781893697719</v>
      </c>
      <c r="N1284" s="175">
        <f>_xll.xlShmInterpDisc($E$4,L1284)</f>
        <v>0.99287818936815131</v>
      </c>
      <c r="O1284" s="175">
        <f>_xll.xlShmInterpDisc($B$4,L1284)</f>
        <v>0.99287818936815131</v>
      </c>
      <c r="P1284" s="175">
        <v>0.99287818936973538</v>
      </c>
      <c r="Q1284" s="175">
        <f>_xll.xlShmInterpDisc($H$4,L1284)</f>
        <v>0.99287818935878847</v>
      </c>
      <c r="R1284" s="188">
        <f t="shared" si="57"/>
        <v>1.620592549045341E-8</v>
      </c>
      <c r="S1284" s="170">
        <f t="shared" si="58"/>
        <v>1.620592549045341E-8</v>
      </c>
      <c r="T1284" s="174">
        <f t="shared" si="59"/>
        <v>1.0946910045106506E-7</v>
      </c>
    </row>
    <row r="1285" spans="11:20" x14ac:dyDescent="0.2">
      <c r="K1285" s="185" t="s">
        <v>134</v>
      </c>
      <c r="L1285" s="163">
        <f>_xll.qlCalendarAdvance("TARGET",L1284,K1285,"mf")</f>
        <v>44641</v>
      </c>
      <c r="M1285" s="175">
        <v>0.99281364675088246</v>
      </c>
      <c r="N1285" s="175">
        <f>_xll.xlShmInterpDisc($E$4,L1285)</f>
        <v>0.99281364675088235</v>
      </c>
      <c r="O1285" s="175">
        <f>_xll.xlShmInterpDisc($B$4,L1285)</f>
        <v>0.99281364675088235</v>
      </c>
      <c r="P1285" s="175">
        <v>0.99281364675083006</v>
      </c>
      <c r="Q1285" s="175">
        <f>_xll.xlShmInterpDisc($H$4,L1285)</f>
        <v>0.99281364674146888</v>
      </c>
      <c r="R1285" s="188">
        <f t="shared" si="57"/>
        <v>1.1102230246251565E-12</v>
      </c>
      <c r="S1285" s="170">
        <f t="shared" si="58"/>
        <v>1.1102230246251565E-12</v>
      </c>
      <c r="T1285" s="174">
        <f t="shared" si="59"/>
        <v>9.3611784990343949E-8</v>
      </c>
    </row>
    <row r="1286" spans="11:20" x14ac:dyDescent="0.2">
      <c r="K1286" s="185" t="s">
        <v>134</v>
      </c>
      <c r="L1286" s="163">
        <f>_xll.qlCalendarAdvance("TARGET",L1285,K1286,"mf")</f>
        <v>44642</v>
      </c>
      <c r="M1286" s="175">
        <v>0.99279209350708131</v>
      </c>
      <c r="N1286" s="175">
        <f>_xll.xlShmInterpDisc($E$4,L1286)</f>
        <v>0.99279209350766484</v>
      </c>
      <c r="O1286" s="175">
        <f>_xll.xlShmInterpDisc($B$4,L1286)</f>
        <v>0.99279209350766484</v>
      </c>
      <c r="P1286" s="175">
        <v>0.99279209350702369</v>
      </c>
      <c r="Q1286" s="175">
        <f>_xll.xlShmInterpDisc($H$4,L1286)</f>
        <v>0.99279209349823527</v>
      </c>
      <c r="R1286" s="188">
        <f t="shared" ref="R1286:R1349" si="60">(M1286-N1286)*10000</f>
        <v>-5.8353322174298228E-9</v>
      </c>
      <c r="S1286" s="170">
        <f t="shared" ref="S1286:S1349" si="61">(M1286-O1286)*10000</f>
        <v>-5.8353322174298228E-9</v>
      </c>
      <c r="T1286" s="174">
        <f t="shared" ref="T1286:T1349" si="62">(P1286-Q1286)*10000</f>
        <v>8.7884144406302767E-8</v>
      </c>
    </row>
    <row r="1287" spans="11:20" x14ac:dyDescent="0.2">
      <c r="K1287" s="185" t="s">
        <v>134</v>
      </c>
      <c r="L1287" s="163">
        <f>_xll.qlCalendarAdvance("TARGET",L1286,K1287,"mf")</f>
        <v>44643</v>
      </c>
      <c r="M1287" s="175">
        <v>0.99277052076486527</v>
      </c>
      <c r="N1287" s="175">
        <f>_xll.xlShmInterpDisc($E$4,L1287)</f>
        <v>0.99277052076605421</v>
      </c>
      <c r="O1287" s="175">
        <f>_xll.xlShmInterpDisc($B$4,L1287)</f>
        <v>0.99277052076605421</v>
      </c>
      <c r="P1287" s="175">
        <v>0.99277052076480232</v>
      </c>
      <c r="Q1287" s="175">
        <f>_xll.xlShmInterpDisc($H$4,L1287)</f>
        <v>0.99277052075660888</v>
      </c>
      <c r="R1287" s="188">
        <f t="shared" si="60"/>
        <v>-1.1889378370710801E-8</v>
      </c>
      <c r="S1287" s="170">
        <f t="shared" si="61"/>
        <v>-1.1889378370710801E-8</v>
      </c>
      <c r="T1287" s="174">
        <f t="shared" si="62"/>
        <v>8.1934459217336553E-8</v>
      </c>
    </row>
    <row r="1288" spans="11:20" x14ac:dyDescent="0.2">
      <c r="K1288" s="185" t="s">
        <v>134</v>
      </c>
      <c r="L1288" s="163">
        <f>_xll.qlCalendarAdvance("TARGET",L1287,K1288,"mf")</f>
        <v>44644</v>
      </c>
      <c r="M1288" s="175">
        <v>0.99274892852630869</v>
      </c>
      <c r="N1288" s="175">
        <f>_xll.xlShmInterpDisc($E$4,L1288)</f>
        <v>0.99274892852812446</v>
      </c>
      <c r="O1288" s="175">
        <f>_xll.xlShmInterpDisc($B$4,L1288)</f>
        <v>0.99274892852812446</v>
      </c>
      <c r="P1288" s="175">
        <v>0.99274892852624064</v>
      </c>
      <c r="Q1288" s="175">
        <f>_xll.xlShmInterpDisc($H$4,L1288)</f>
        <v>0.99274892851866381</v>
      </c>
      <c r="R1288" s="188">
        <f t="shared" si="60"/>
        <v>-1.8157697567744435E-8</v>
      </c>
      <c r="S1288" s="170">
        <f t="shared" si="61"/>
        <v>-1.8157697567744435E-8</v>
      </c>
      <c r="T1288" s="174">
        <f t="shared" si="62"/>
        <v>7.5768280538568433E-8</v>
      </c>
    </row>
    <row r="1289" spans="11:20" x14ac:dyDescent="0.2">
      <c r="K1289" s="185" t="s">
        <v>134</v>
      </c>
      <c r="L1289" s="163">
        <f>_xll.qlCalendarAdvance("TARGET",L1288,K1289,"mf")</f>
        <v>44645</v>
      </c>
      <c r="M1289" s="175">
        <v>0.99272731679349135</v>
      </c>
      <c r="N1289" s="175">
        <f>_xll.xlShmInterpDisc($E$4,L1289)</f>
        <v>0.99272731679595494</v>
      </c>
      <c r="O1289" s="175">
        <f>_xll.xlShmInterpDisc($B$4,L1289)</f>
        <v>0.99272731679595494</v>
      </c>
      <c r="P1289" s="175">
        <v>0.99272731679341819</v>
      </c>
      <c r="Q1289" s="175">
        <f>_xll.xlShmInterpDisc($H$4,L1289)</f>
        <v>0.99272731678647919</v>
      </c>
      <c r="R1289" s="188">
        <f t="shared" si="60"/>
        <v>-2.4635848916432224E-8</v>
      </c>
      <c r="S1289" s="170">
        <f t="shared" si="61"/>
        <v>-2.4635848916432224E-8</v>
      </c>
      <c r="T1289" s="174">
        <f t="shared" si="62"/>
        <v>6.9390049262096909E-8</v>
      </c>
    </row>
    <row r="1290" spans="11:20" x14ac:dyDescent="0.2">
      <c r="K1290" s="185" t="s">
        <v>134</v>
      </c>
      <c r="L1290" s="163">
        <f>_xll.qlCalendarAdvance("TARGET",L1289,K1290,"mf")</f>
        <v>44648</v>
      </c>
      <c r="M1290" s="175">
        <v>0.99266236465034918</v>
      </c>
      <c r="N1290" s="175">
        <f>_xll.xlShmInterpDisc($E$4,L1290)</f>
        <v>0.99266236465487778</v>
      </c>
      <c r="O1290" s="175">
        <f>_xll.xlShmInterpDisc($B$4,L1290)</f>
        <v>0.99266236465487778</v>
      </c>
      <c r="P1290" s="175">
        <v>0.99266236465026103</v>
      </c>
      <c r="Q1290" s="175">
        <f>_xll.xlShmInterpDisc($H$4,L1290)</f>
        <v>0.9926623646453594</v>
      </c>
      <c r="R1290" s="188">
        <f t="shared" si="60"/>
        <v>-4.5285997174460135E-8</v>
      </c>
      <c r="S1290" s="170">
        <f t="shared" si="61"/>
        <v>-4.5285997174460135E-8</v>
      </c>
      <c r="T1290" s="174">
        <f t="shared" si="62"/>
        <v>4.9016346537200661E-8</v>
      </c>
    </row>
    <row r="1291" spans="11:20" x14ac:dyDescent="0.2">
      <c r="K1291" s="185" t="s">
        <v>134</v>
      </c>
      <c r="L1291" s="163">
        <f>_xll.qlCalendarAdvance("TARGET",L1290,K1291,"mf")</f>
        <v>44649</v>
      </c>
      <c r="M1291" s="175">
        <v>0.9926406749613893</v>
      </c>
      <c r="N1291" s="175">
        <f>_xll.xlShmInterpDisc($E$4,L1291)</f>
        <v>0.99264067496664543</v>
      </c>
      <c r="O1291" s="175">
        <f>_xll.xlShmInterpDisc($B$4,L1291)</f>
        <v>0.99264067496664543</v>
      </c>
      <c r="P1291" s="175">
        <v>0.99264067496129627</v>
      </c>
      <c r="Q1291" s="175">
        <f>_xll.xlShmInterpDisc($H$4,L1291)</f>
        <v>0.99264067495711361</v>
      </c>
      <c r="R1291" s="188">
        <f t="shared" si="60"/>
        <v>-5.2561288654828786E-8</v>
      </c>
      <c r="S1291" s="170">
        <f t="shared" si="61"/>
        <v>-5.2561288654828786E-8</v>
      </c>
      <c r="T1291" s="174">
        <f t="shared" si="62"/>
        <v>4.1826542229728148E-8</v>
      </c>
    </row>
    <row r="1292" spans="11:20" x14ac:dyDescent="0.2">
      <c r="K1292" s="185" t="s">
        <v>134</v>
      </c>
      <c r="L1292" s="163">
        <f>_xll.qlCalendarAdvance("TARGET",L1291,K1292,"mf")</f>
        <v>44650</v>
      </c>
      <c r="M1292" s="175">
        <v>0.99261896578864506</v>
      </c>
      <c r="N1292" s="175">
        <f>_xll.xlShmInterpDisc($E$4,L1292)</f>
        <v>0.9926189657946477</v>
      </c>
      <c r="O1292" s="175">
        <f>_xll.xlShmInterpDisc($B$4,L1292)</f>
        <v>0.9926189657946477</v>
      </c>
      <c r="P1292" s="175">
        <v>0.99261896578854703</v>
      </c>
      <c r="Q1292" s="175">
        <f>_xll.xlShmInterpDisc($H$4,L1292)</f>
        <v>0.99261896578510278</v>
      </c>
      <c r="R1292" s="188">
        <f t="shared" si="60"/>
        <v>-6.0026428272408339E-8</v>
      </c>
      <c r="S1292" s="170">
        <f t="shared" si="61"/>
        <v>-6.0026428272408339E-8</v>
      </c>
      <c r="T1292" s="174">
        <f t="shared" si="62"/>
        <v>3.4442448892946231E-8</v>
      </c>
    </row>
    <row r="1293" spans="11:20" x14ac:dyDescent="0.2">
      <c r="K1293" s="185" t="s">
        <v>134</v>
      </c>
      <c r="L1293" s="163">
        <f>_xll.qlCalendarAdvance("TARGET",L1292,K1293,"mf")</f>
        <v>44651</v>
      </c>
      <c r="M1293" s="175">
        <v>0.99259723713422721</v>
      </c>
      <c r="N1293" s="175">
        <f>_xll.xlShmInterpDisc($E$4,L1293)</f>
        <v>0.9925972371409949</v>
      </c>
      <c r="O1293" s="175">
        <f>_xll.xlShmInterpDisc($B$4,L1293)</f>
        <v>0.9925972371409949</v>
      </c>
      <c r="P1293" s="175">
        <v>0.9925972371341244</v>
      </c>
      <c r="Q1293" s="175">
        <f>_xll.xlShmInterpDisc($H$4,L1293)</f>
        <v>0.99259723713143733</v>
      </c>
      <c r="R1293" s="188">
        <f t="shared" si="60"/>
        <v>-6.7676975135100292E-8</v>
      </c>
      <c r="S1293" s="170">
        <f t="shared" si="61"/>
        <v>-6.7676975135100292E-8</v>
      </c>
      <c r="T1293" s="174">
        <f t="shared" si="62"/>
        <v>2.6870727865002664E-8</v>
      </c>
    </row>
    <row r="1294" spans="11:20" x14ac:dyDescent="0.2">
      <c r="K1294" s="185" t="s">
        <v>134</v>
      </c>
      <c r="L1294" s="163">
        <f>_xll.qlCalendarAdvance("TARGET",L1293,K1294,"mf")</f>
        <v>44652</v>
      </c>
      <c r="M1294" s="175">
        <v>0.99257548900025183</v>
      </c>
      <c r="N1294" s="175">
        <f>_xll.xlShmInterpDisc($E$4,L1294)</f>
        <v>0.99257548900780279</v>
      </c>
      <c r="O1294" s="175">
        <f>_xll.xlShmInterpDisc($B$4,L1294)</f>
        <v>0.99257548900780279</v>
      </c>
      <c r="P1294" s="175">
        <v>0.99257548900014425</v>
      </c>
      <c r="Q1294" s="175">
        <f>_xll.xlShmInterpDisc($H$4,L1294)</f>
        <v>0.99257548899823289</v>
      </c>
      <c r="R1294" s="188">
        <f t="shared" si="60"/>
        <v>-7.5509598573830772E-8</v>
      </c>
      <c r="S1294" s="170">
        <f t="shared" si="61"/>
        <v>-7.5509598573830772E-8</v>
      </c>
      <c r="T1294" s="174">
        <f t="shared" si="62"/>
        <v>1.9113599591946695E-8</v>
      </c>
    </row>
    <row r="1295" spans="11:20" x14ac:dyDescent="0.2">
      <c r="K1295" s="185" t="s">
        <v>134</v>
      </c>
      <c r="L1295" s="163">
        <f>_xll.qlCalendarAdvance("TARGET",L1294,K1295,"mf")</f>
        <v>44655</v>
      </c>
      <c r="M1295" s="175">
        <v>0.99251012774221936</v>
      </c>
      <c r="N1295" s="175">
        <f>_xll.xlShmInterpDisc($E$4,L1295)</f>
        <v>0.99251012775222525</v>
      </c>
      <c r="O1295" s="175">
        <f>_xll.xlShmInterpDisc($B$4,L1295)</f>
        <v>0.99251012775222525</v>
      </c>
      <c r="P1295" s="175">
        <v>0.99251012774209768</v>
      </c>
      <c r="Q1295" s="175">
        <f>_xll.xlShmInterpDisc($H$4,L1295)</f>
        <v>0.99251012774262071</v>
      </c>
      <c r="R1295" s="188">
        <f t="shared" si="60"/>
        <v>-1.0005885009434223E-7</v>
      </c>
      <c r="S1295" s="170">
        <f t="shared" si="61"/>
        <v>-1.0005885009434223E-7</v>
      </c>
      <c r="T1295" s="174">
        <f t="shared" si="62"/>
        <v>-5.2302606690091125E-9</v>
      </c>
    </row>
    <row r="1296" spans="11:20" x14ac:dyDescent="0.2">
      <c r="K1296" s="185" t="s">
        <v>134</v>
      </c>
      <c r="L1296" s="163">
        <f>_xll.qlCalendarAdvance("TARGET",L1295,K1296,"mf")</f>
        <v>44656</v>
      </c>
      <c r="M1296" s="175">
        <v>0.99248830171127878</v>
      </c>
      <c r="N1296" s="175">
        <f>_xll.xlShmInterpDisc($E$4,L1296)</f>
        <v>0.99248830172213665</v>
      </c>
      <c r="O1296" s="175">
        <f>_xll.xlShmInterpDisc($B$4,L1296)</f>
        <v>0.99248830172213665</v>
      </c>
      <c r="P1296" s="175">
        <v>0.99248830171115232</v>
      </c>
      <c r="Q1296" s="175">
        <f>_xll.xlShmInterpDisc($H$4,L1296)</f>
        <v>0.99248830171252123</v>
      </c>
      <c r="R1296" s="188">
        <f t="shared" si="60"/>
        <v>-1.0857870158531568E-7</v>
      </c>
      <c r="S1296" s="170">
        <f t="shared" si="61"/>
        <v>-1.0857870158531568E-7</v>
      </c>
      <c r="T1296" s="174">
        <f t="shared" si="62"/>
        <v>-1.368904989362818E-8</v>
      </c>
    </row>
    <row r="1297" spans="11:20" x14ac:dyDescent="0.2">
      <c r="K1297" s="185" t="s">
        <v>134</v>
      </c>
      <c r="L1297" s="163">
        <f>_xll.qlCalendarAdvance("TARGET",L1296,K1297,"mf")</f>
        <v>44657</v>
      </c>
      <c r="M1297" s="175">
        <v>0.99246645621143881</v>
      </c>
      <c r="N1297" s="175">
        <f>_xll.xlShmInterpDisc($E$4,L1297)</f>
        <v>0.99246645622316509</v>
      </c>
      <c r="O1297" s="175">
        <f>_xll.xlShmInterpDisc($B$4,L1297)</f>
        <v>0.99246645622316509</v>
      </c>
      <c r="P1297" s="175">
        <v>0.9924664562113078</v>
      </c>
      <c r="Q1297" s="175">
        <f>_xll.xlShmInterpDisc($H$4,L1297)</f>
        <v>0.99246645621353924</v>
      </c>
      <c r="R1297" s="188">
        <f t="shared" si="60"/>
        <v>-1.1726286608393366E-7</v>
      </c>
      <c r="S1297" s="170">
        <f t="shared" si="61"/>
        <v>-1.1726286608393366E-7</v>
      </c>
      <c r="T1297" s="174">
        <f t="shared" si="62"/>
        <v>-2.2314372571941021E-8</v>
      </c>
    </row>
    <row r="1298" spans="11:20" x14ac:dyDescent="0.2">
      <c r="K1298" s="185" t="s">
        <v>134</v>
      </c>
      <c r="L1298" s="163">
        <f>_xll.qlCalendarAdvance("TARGET",L1297,K1298,"mf")</f>
        <v>44658</v>
      </c>
      <c r="M1298" s="175">
        <v>0.99244459124484696</v>
      </c>
      <c r="N1298" s="175">
        <f>_xll.xlShmInterpDisc($E$4,L1298)</f>
        <v>0.99244459125745732</v>
      </c>
      <c r="O1298" s="175">
        <f>_xll.xlShmInterpDisc($B$4,L1298)</f>
        <v>0.99244459125745732</v>
      </c>
      <c r="P1298" s="175">
        <v>0.9924445912447114</v>
      </c>
      <c r="Q1298" s="175">
        <f>_xll.xlShmInterpDisc($H$4,L1298)</f>
        <v>0.99244459124782147</v>
      </c>
      <c r="R1298" s="188">
        <f t="shared" si="60"/>
        <v>-1.2610357202902378E-7</v>
      </c>
      <c r="S1298" s="170">
        <f t="shared" si="61"/>
        <v>-1.2610357202902378E-7</v>
      </c>
      <c r="T1298" s="174">
        <f t="shared" si="62"/>
        <v>-3.110067758882451E-8</v>
      </c>
    </row>
    <row r="1299" spans="11:20" x14ac:dyDescent="0.2">
      <c r="K1299" s="185" t="s">
        <v>134</v>
      </c>
      <c r="L1299" s="163">
        <f>_xll.qlCalendarAdvance("TARGET",L1298,K1299,"mf")</f>
        <v>44659</v>
      </c>
      <c r="M1299" s="175">
        <v>0.99242270681365563</v>
      </c>
      <c r="N1299" s="175">
        <f>_xll.xlShmInterpDisc($E$4,L1299)</f>
        <v>0.99242270682716571</v>
      </c>
      <c r="O1299" s="175">
        <f>_xll.xlShmInterpDisc($B$4,L1299)</f>
        <v>0.99242270682716571</v>
      </c>
      <c r="P1299" s="175">
        <v>0.99242270681351563</v>
      </c>
      <c r="Q1299" s="175">
        <f>_xll.xlShmInterpDisc($H$4,L1299)</f>
        <v>0.99242270681752009</v>
      </c>
      <c r="R1299" s="188">
        <f t="shared" si="60"/>
        <v>-1.3510081942058605E-7</v>
      </c>
      <c r="S1299" s="170">
        <f t="shared" si="61"/>
        <v>-1.3510081942058605E-7</v>
      </c>
      <c r="T1299" s="174">
        <f t="shared" si="62"/>
        <v>-4.0044634275204771E-8</v>
      </c>
    </row>
    <row r="1300" spans="11:20" x14ac:dyDescent="0.2">
      <c r="K1300" s="185" t="s">
        <v>134</v>
      </c>
      <c r="L1300" s="163">
        <f>_xll.qlCalendarAdvance("TARGET",L1299,K1300,"mf")</f>
        <v>44662</v>
      </c>
      <c r="M1300" s="175">
        <v>0.99235693675408676</v>
      </c>
      <c r="N1300" s="175">
        <f>_xll.xlShmInterpDisc($E$4,L1300)</f>
        <v>0.99235693677038506</v>
      </c>
      <c r="O1300" s="175">
        <f>_xll.xlShmInterpDisc($B$4,L1300)</f>
        <v>0.99235693677038506</v>
      </c>
      <c r="P1300" s="175">
        <v>0.99235693675393355</v>
      </c>
      <c r="Q1300" s="175">
        <f>_xll.xlShmInterpDisc($H$4,L1300)</f>
        <v>0.99235693676071257</v>
      </c>
      <c r="R1300" s="188">
        <f t="shared" si="60"/>
        <v>-1.6298296046102223E-7</v>
      </c>
      <c r="S1300" s="170">
        <f t="shared" si="61"/>
        <v>-1.6298296046102223E-7</v>
      </c>
      <c r="T1300" s="174">
        <f t="shared" si="62"/>
        <v>-6.7790217883612058E-8</v>
      </c>
    </row>
    <row r="1301" spans="11:20" x14ac:dyDescent="0.2">
      <c r="K1301" s="185" t="s">
        <v>134</v>
      </c>
      <c r="L1301" s="163">
        <f>_xll.qlCalendarAdvance("TARGET",L1300,K1301,"mf")</f>
        <v>44663</v>
      </c>
      <c r="M1301" s="175">
        <v>0.99233497448612562</v>
      </c>
      <c r="N1301" s="175">
        <f>_xll.xlShmInterpDisc($E$4,L1301)</f>
        <v>0.99233497450338182</v>
      </c>
      <c r="O1301" s="175">
        <f>_xll.xlShmInterpDisc($B$4,L1301)</f>
        <v>0.99233497450338182</v>
      </c>
      <c r="P1301" s="175">
        <v>0.99233497448596808</v>
      </c>
      <c r="Q1301" s="175">
        <f>_xll.xlShmInterpDisc($H$4,L1301)</f>
        <v>0.99233497449370101</v>
      </c>
      <c r="R1301" s="188">
        <f t="shared" si="60"/>
        <v>-1.7256196471748808E-7</v>
      </c>
      <c r="S1301" s="170">
        <f t="shared" si="61"/>
        <v>-1.7256196471748808E-7</v>
      </c>
      <c r="T1301" s="174">
        <f t="shared" si="62"/>
        <v>-7.7329254111191403E-8</v>
      </c>
    </row>
    <row r="1302" spans="11:20" x14ac:dyDescent="0.2">
      <c r="K1302" s="185" t="s">
        <v>134</v>
      </c>
      <c r="L1302" s="163">
        <f>_xll.qlCalendarAdvance("TARGET",L1301,K1302,"mf")</f>
        <v>44664</v>
      </c>
      <c r="M1302" s="175">
        <v>0.99231299276440499</v>
      </c>
      <c r="N1302" s="175">
        <f>_xll.xlShmInterpDisc($E$4,L1302)</f>
        <v>0.99231299278263285</v>
      </c>
      <c r="O1302" s="175">
        <f>_xll.xlShmInterpDisc($B$4,L1302)</f>
        <v>0.99231299278263285</v>
      </c>
      <c r="P1302" s="175">
        <v>0.99231299276424312</v>
      </c>
      <c r="Q1302" s="175">
        <f>_xll.xlShmInterpDisc($H$4,L1302)</f>
        <v>0.99231299277294416</v>
      </c>
      <c r="R1302" s="188">
        <f t="shared" si="60"/>
        <v>-1.8227863662900745E-7</v>
      </c>
      <c r="S1302" s="170">
        <f t="shared" si="61"/>
        <v>-1.8227863662900745E-7</v>
      </c>
      <c r="T1302" s="174">
        <f t="shared" si="62"/>
        <v>-8.7010398885922768E-8</v>
      </c>
    </row>
    <row r="1303" spans="11:20" x14ac:dyDescent="0.2">
      <c r="K1303" s="185" t="s">
        <v>134</v>
      </c>
      <c r="L1303" s="163">
        <f>_xll.qlCalendarAdvance("TARGET",L1302,K1303,"mf")</f>
        <v>44665</v>
      </c>
      <c r="M1303" s="175">
        <v>0.99229099159110856</v>
      </c>
      <c r="N1303" s="175">
        <f>_xll.xlShmInterpDisc($E$4,L1303)</f>
        <v>0.99229099161032119</v>
      </c>
      <c r="O1303" s="175">
        <f>_xll.xlShmInterpDisc($B$4,L1303)</f>
        <v>0.99229099161032119</v>
      </c>
      <c r="P1303" s="175">
        <v>0.99229099159094247</v>
      </c>
      <c r="Q1303" s="175">
        <f>_xll.xlShmInterpDisc($H$4,L1303)</f>
        <v>0.99229099160062506</v>
      </c>
      <c r="R1303" s="188">
        <f t="shared" si="60"/>
        <v>-1.9212631485743259E-7</v>
      </c>
      <c r="S1303" s="170">
        <f t="shared" si="61"/>
        <v>-1.9212631485743259E-7</v>
      </c>
      <c r="T1303" s="174">
        <f t="shared" si="62"/>
        <v>-9.6825880646633777E-8</v>
      </c>
    </row>
    <row r="1304" spans="11:20" x14ac:dyDescent="0.2">
      <c r="K1304" s="185" t="s">
        <v>134</v>
      </c>
      <c r="L1304" s="163">
        <f>_xll.qlCalendarAdvance("TARGET",L1303,K1304,"mf")</f>
        <v>44670</v>
      </c>
      <c r="M1304" s="175">
        <v>0.9921806940277772</v>
      </c>
      <c r="N1304" s="175">
        <f>_xll.xlShmInterpDisc($E$4,L1304)</f>
        <v>0.99218069405210074</v>
      </c>
      <c r="O1304" s="175">
        <f>_xll.xlShmInterpDisc($B$4,L1304)</f>
        <v>0.99218069405210074</v>
      </c>
      <c r="P1304" s="175">
        <v>0.99218069402759057</v>
      </c>
      <c r="Q1304" s="175">
        <f>_xll.xlShmInterpDisc($H$4,L1304)</f>
        <v>0.99218069404237241</v>
      </c>
      <c r="R1304" s="188">
        <f t="shared" si="60"/>
        <v>-2.4323543179605167E-7</v>
      </c>
      <c r="S1304" s="170">
        <f t="shared" si="61"/>
        <v>-2.4323543179605167E-7</v>
      </c>
      <c r="T1304" s="174">
        <f t="shared" si="62"/>
        <v>-1.4781842416766722E-7</v>
      </c>
    </row>
    <row r="1305" spans="11:20" x14ac:dyDescent="0.2">
      <c r="K1305" s="185" t="s">
        <v>134</v>
      </c>
      <c r="L1305" s="163">
        <f>_xll.qlCalendarAdvance("TARGET",L1304,K1305,"mf")</f>
        <v>44671</v>
      </c>
      <c r="M1305" s="175">
        <v>0.99215857619117143</v>
      </c>
      <c r="N1305" s="175">
        <f>_xll.xlShmInterpDisc($E$4,L1305)</f>
        <v>0.9921585762165519</v>
      </c>
      <c r="O1305" s="175">
        <f>_xll.xlShmInterpDisc($B$4,L1305)</f>
        <v>0.9921585762165519</v>
      </c>
      <c r="P1305" s="175">
        <v>0.99215857619098069</v>
      </c>
      <c r="Q1305" s="175">
        <f>_xll.xlShmInterpDisc($H$4,L1305)</f>
        <v>0.99215857620681835</v>
      </c>
      <c r="R1305" s="188">
        <f t="shared" si="60"/>
        <v>-2.5380475499048316E-7</v>
      </c>
      <c r="S1305" s="170">
        <f t="shared" si="61"/>
        <v>-2.5380475499048316E-7</v>
      </c>
      <c r="T1305" s="174">
        <f t="shared" si="62"/>
        <v>-1.5837664513185246E-7</v>
      </c>
    </row>
    <row r="1306" spans="11:20" x14ac:dyDescent="0.2">
      <c r="K1306" s="185" t="s">
        <v>134</v>
      </c>
      <c r="L1306" s="163">
        <f>_xll.qlCalendarAdvance("TARGET",L1305,K1306,"mf")</f>
        <v>44672</v>
      </c>
      <c r="M1306" s="175">
        <v>0.99213643891841996</v>
      </c>
      <c r="N1306" s="175">
        <f>_xll.xlShmInterpDisc($E$4,L1306)</f>
        <v>0.99213643894486847</v>
      </c>
      <c r="O1306" s="175">
        <f>_xll.xlShmInterpDisc($B$4,L1306)</f>
        <v>0.99213643894486847</v>
      </c>
      <c r="P1306" s="175">
        <v>0.99213643891822534</v>
      </c>
      <c r="Q1306" s="175">
        <f>_xll.xlShmInterpDisc($H$4,L1306)</f>
        <v>0.99213643893512982</v>
      </c>
      <c r="R1306" s="188">
        <f t="shared" si="60"/>
        <v>-2.6448510048737717E-7</v>
      </c>
      <c r="S1306" s="170">
        <f t="shared" si="61"/>
        <v>-2.6448510048737717E-7</v>
      </c>
      <c r="T1306" s="174">
        <f t="shared" si="62"/>
        <v>-1.6904477817547559E-7</v>
      </c>
    </row>
    <row r="1307" spans="11:20" x14ac:dyDescent="0.2">
      <c r="K1307" s="185" t="s">
        <v>134</v>
      </c>
      <c r="L1307" s="163">
        <f>_xll.qlCalendarAdvance("TARGET",L1306,K1307,"mf")</f>
        <v>44673</v>
      </c>
      <c r="M1307" s="175">
        <v>0.99211428221174824</v>
      </c>
      <c r="N1307" s="175">
        <f>_xll.xlShmInterpDisc($E$4,L1307)</f>
        <v>0.99211428223927489</v>
      </c>
      <c r="O1307" s="175">
        <f>_xll.xlShmInterpDisc($B$4,L1307)</f>
        <v>0.99211428223927489</v>
      </c>
      <c r="P1307" s="175">
        <v>0.99211428221154974</v>
      </c>
      <c r="Q1307" s="175">
        <f>_xll.xlShmInterpDisc($H$4,L1307)</f>
        <v>0.99211428222953169</v>
      </c>
      <c r="R1307" s="188">
        <f t="shared" si="60"/>
        <v>-2.7526647627951206E-7</v>
      </c>
      <c r="S1307" s="170">
        <f t="shared" si="61"/>
        <v>-2.7526647627951206E-7</v>
      </c>
      <c r="T1307" s="174">
        <f t="shared" si="62"/>
        <v>-1.7981949262946273E-7</v>
      </c>
    </row>
    <row r="1308" spans="11:20" x14ac:dyDescent="0.2">
      <c r="K1308" s="185" t="s">
        <v>134</v>
      </c>
      <c r="L1308" s="163">
        <f>_xll.qlCalendarAdvance("TARGET",L1307,K1308,"mf")</f>
        <v>44676</v>
      </c>
      <c r="M1308" s="175">
        <v>0.99204769551053829</v>
      </c>
      <c r="N1308" s="175">
        <f>_xll.xlShmInterpDisc($E$4,L1308)</f>
        <v>0.9920476955413593</v>
      </c>
      <c r="O1308" s="175">
        <f>_xll.xlShmInterpDisc($B$4,L1308)</f>
        <v>0.9920476955413593</v>
      </c>
      <c r="P1308" s="175">
        <v>0.99204769551032834</v>
      </c>
      <c r="Q1308" s="175">
        <f>_xll.xlShmInterpDisc($H$4,L1308)</f>
        <v>0.99204769553160421</v>
      </c>
      <c r="R1308" s="188">
        <f t="shared" si="60"/>
        <v>-3.0821012408921433E-7</v>
      </c>
      <c r="S1308" s="170">
        <f t="shared" si="61"/>
        <v>-3.0821012408921433E-7</v>
      </c>
      <c r="T1308" s="174">
        <f t="shared" si="62"/>
        <v>-2.127586995470665E-7</v>
      </c>
    </row>
    <row r="1309" spans="11:20" x14ac:dyDescent="0.2">
      <c r="K1309" s="185" t="s">
        <v>134</v>
      </c>
      <c r="L1309" s="163">
        <f>_xll.qlCalendarAdvance("TARGET",L1308,K1309,"mf")</f>
        <v>44677</v>
      </c>
      <c r="M1309" s="175">
        <v>0.9920254610905388</v>
      </c>
      <c r="N1309" s="175">
        <f>_xll.xlShmInterpDisc($E$4,L1309)</f>
        <v>0.99202546112247669</v>
      </c>
      <c r="O1309" s="175">
        <f>_xll.xlShmInterpDisc($B$4,L1309)</f>
        <v>0.99202546112247669</v>
      </c>
      <c r="P1309" s="175">
        <v>0.99202546109032508</v>
      </c>
      <c r="Q1309" s="175">
        <f>_xll.xlShmInterpDisc($H$4,L1309)</f>
        <v>0.99202546111271839</v>
      </c>
      <c r="R1309" s="188">
        <f t="shared" si="60"/>
        <v>-3.1937896771694341E-7</v>
      </c>
      <c r="S1309" s="170">
        <f t="shared" si="61"/>
        <v>-3.1937896771694341E-7</v>
      </c>
      <c r="T1309" s="174">
        <f t="shared" si="62"/>
        <v>-2.239330942899187E-7</v>
      </c>
    </row>
    <row r="1310" spans="11:20" x14ac:dyDescent="0.2">
      <c r="K1310" s="185" t="s">
        <v>134</v>
      </c>
      <c r="L1310" s="163">
        <f>_xll.qlCalendarAdvance("TARGET",L1309,K1310,"mf")</f>
        <v>44678</v>
      </c>
      <c r="M1310" s="175">
        <v>0.99200320724782187</v>
      </c>
      <c r="N1310" s="175">
        <f>_xll.xlShmInterpDisc($E$4,L1310)</f>
        <v>0.99200320728088542</v>
      </c>
      <c r="O1310" s="175">
        <f>_xll.xlShmInterpDisc($B$4,L1310)</f>
        <v>0.99200320728088542</v>
      </c>
      <c r="P1310" s="175">
        <v>0.99200320724760449</v>
      </c>
      <c r="Q1310" s="175">
        <f>_xll.xlShmInterpDisc($H$4,L1310)</f>
        <v>0.99200320727112412</v>
      </c>
      <c r="R1310" s="188">
        <f t="shared" si="60"/>
        <v>-3.3063551896361787E-7</v>
      </c>
      <c r="S1310" s="170">
        <f t="shared" si="61"/>
        <v>-3.3063551896361787E-7</v>
      </c>
      <c r="T1310" s="174">
        <f t="shared" si="62"/>
        <v>-2.3519630687474091E-7</v>
      </c>
    </row>
    <row r="1311" spans="11:20" x14ac:dyDescent="0.2">
      <c r="K1311" s="185" t="s">
        <v>134</v>
      </c>
      <c r="L1311" s="163">
        <f>_xll.qlCalendarAdvance("TARGET",L1310,K1311,"mf")</f>
        <v>44679</v>
      </c>
      <c r="M1311" s="175">
        <v>0.99198093398464382</v>
      </c>
      <c r="N1311" s="175">
        <f>_xll.xlShmInterpDisc($E$4,L1311)</f>
        <v>0.99198093401884124</v>
      </c>
      <c r="O1311" s="175">
        <f>_xll.xlShmInterpDisc($B$4,L1311)</f>
        <v>0.99198093401884124</v>
      </c>
      <c r="P1311" s="175">
        <v>0.99198093398442266</v>
      </c>
      <c r="Q1311" s="175">
        <f>_xll.xlShmInterpDisc($H$4,L1311)</f>
        <v>0.9919809340090775</v>
      </c>
      <c r="R1311" s="188">
        <f t="shared" si="60"/>
        <v>-3.4197422671411459E-7</v>
      </c>
      <c r="S1311" s="170">
        <f t="shared" si="61"/>
        <v>-3.4197422671411459E-7</v>
      </c>
      <c r="T1311" s="174">
        <f t="shared" si="62"/>
        <v>-2.4654833730153314E-7</v>
      </c>
    </row>
    <row r="1312" spans="11:20" x14ac:dyDescent="0.2">
      <c r="K1312" s="185" t="s">
        <v>134</v>
      </c>
      <c r="L1312" s="163">
        <f>_xll.qlCalendarAdvance("TARGET",L1311,K1312,"mf")</f>
        <v>44680</v>
      </c>
      <c r="M1312" s="175">
        <v>0.99195864130326572</v>
      </c>
      <c r="N1312" s="175">
        <f>_xll.xlShmInterpDisc($E$4,L1312)</f>
        <v>0.99195864133860523</v>
      </c>
      <c r="O1312" s="175">
        <f>_xll.xlShmInterpDisc($B$4,L1312)</f>
        <v>0.99195864133860523</v>
      </c>
      <c r="P1312" s="175">
        <v>0.99195864130304101</v>
      </c>
      <c r="Q1312" s="175">
        <f>_xll.xlShmInterpDisc($H$4,L1312)</f>
        <v>0.99195864132883926</v>
      </c>
      <c r="R1312" s="188">
        <f t="shared" si="60"/>
        <v>-3.5339509096843358E-7</v>
      </c>
      <c r="S1312" s="170">
        <f t="shared" si="61"/>
        <v>-3.5339509096843358E-7</v>
      </c>
      <c r="T1312" s="174">
        <f t="shared" si="62"/>
        <v>-2.5798252423214763E-7</v>
      </c>
    </row>
    <row r="1313" spans="11:20" x14ac:dyDescent="0.2">
      <c r="K1313" s="185" t="s">
        <v>134</v>
      </c>
      <c r="L1313" s="163">
        <f>_xll.qlCalendarAdvance("TARGET",L1312,K1313,"mf")</f>
        <v>44683</v>
      </c>
      <c r="M1313" s="175">
        <v>0.99189164677262254</v>
      </c>
      <c r="N1313" s="175">
        <f>_xll.xlShmInterpDisc($E$4,L1313)</f>
        <v>0.99189164681143382</v>
      </c>
      <c r="O1313" s="175">
        <f>_xll.xlShmInterpDisc($B$4,L1313)</f>
        <v>0.99189164681143382</v>
      </c>
      <c r="P1313" s="175">
        <v>0.99189164677238717</v>
      </c>
      <c r="Q1313" s="175">
        <f>_xll.xlShmInterpDisc($H$4,L1313)</f>
        <v>0.99189164680166342</v>
      </c>
      <c r="R1313" s="188">
        <f t="shared" si="60"/>
        <v>-3.8811287517148685E-7</v>
      </c>
      <c r="S1313" s="170">
        <f t="shared" si="61"/>
        <v>-3.8811287517148685E-7</v>
      </c>
      <c r="T1313" s="174">
        <f t="shared" si="62"/>
        <v>-2.927624809245799E-7</v>
      </c>
    </row>
    <row r="1314" spans="11:20" x14ac:dyDescent="0.2">
      <c r="K1314" s="185" t="s">
        <v>134</v>
      </c>
      <c r="L1314" s="163">
        <f>_xll.qlCalendarAdvance("TARGET",L1313,K1314,"mf")</f>
        <v>44684</v>
      </c>
      <c r="M1314" s="175">
        <v>0.99186927644116141</v>
      </c>
      <c r="N1314" s="175">
        <f>_xll.xlShmInterpDisc($E$4,L1314)</f>
        <v>0.99186927648114409</v>
      </c>
      <c r="O1314" s="175">
        <f>_xll.xlShmInterpDisc($B$4,L1314)</f>
        <v>0.99186927648114409</v>
      </c>
      <c r="P1314" s="175">
        <v>0.99186927644092249</v>
      </c>
      <c r="Q1314" s="175">
        <f>_xll.xlShmInterpDisc($H$4,L1314)</f>
        <v>0.9918692764713728</v>
      </c>
      <c r="R1314" s="188">
        <f t="shared" si="60"/>
        <v>-3.9982683830430688E-7</v>
      </c>
      <c r="S1314" s="170">
        <f t="shared" si="61"/>
        <v>-3.9982683830430688E-7</v>
      </c>
      <c r="T1314" s="174">
        <f t="shared" si="62"/>
        <v>-3.0450308940999093E-7</v>
      </c>
    </row>
    <row r="1315" spans="11:20" x14ac:dyDescent="0.2">
      <c r="K1315" s="185" t="s">
        <v>134</v>
      </c>
      <c r="L1315" s="163">
        <f>_xll.qlCalendarAdvance("TARGET",L1314,K1315,"mf")</f>
        <v>44685</v>
      </c>
      <c r="M1315" s="175">
        <v>0.99184688670288457</v>
      </c>
      <c r="N1315" s="175">
        <f>_xll.xlShmInterpDisc($E$4,L1315)</f>
        <v>0.99184688674404498</v>
      </c>
      <c r="O1315" s="175">
        <f>_xll.xlShmInterpDisc($B$4,L1315)</f>
        <v>0.99184688674404498</v>
      </c>
      <c r="P1315" s="175">
        <v>0.99184688670264221</v>
      </c>
      <c r="Q1315" s="175">
        <f>_xll.xlShmInterpDisc($H$4,L1315)</f>
        <v>0.99184688673427324</v>
      </c>
      <c r="R1315" s="188">
        <f t="shared" si="60"/>
        <v>-4.1160408414953054E-7</v>
      </c>
      <c r="S1315" s="170">
        <f t="shared" si="61"/>
        <v>-4.1160408414953054E-7</v>
      </c>
      <c r="T1315" s="174">
        <f t="shared" si="62"/>
        <v>-3.1631031127687947E-7</v>
      </c>
    </row>
    <row r="1316" spans="11:20" x14ac:dyDescent="0.2">
      <c r="K1316" s="185" t="s">
        <v>134</v>
      </c>
      <c r="L1316" s="163">
        <f>_xll.qlCalendarAdvance("TARGET",L1315,K1316,"mf")</f>
        <v>44686</v>
      </c>
      <c r="M1316" s="175">
        <v>0.99182447756008429</v>
      </c>
      <c r="N1316" s="175">
        <f>_xll.xlShmInterpDisc($E$4,L1316)</f>
        <v>0.99182447760242887</v>
      </c>
      <c r="O1316" s="175">
        <f>_xll.xlShmInterpDisc($B$4,L1316)</f>
        <v>0.99182447760242887</v>
      </c>
      <c r="P1316" s="175">
        <v>0.99182447755983871</v>
      </c>
      <c r="Q1316" s="175">
        <f>_xll.xlShmInterpDisc($H$4,L1316)</f>
        <v>0.99182447759265702</v>
      </c>
      <c r="R1316" s="188">
        <f t="shared" si="60"/>
        <v>-4.2344572293018246E-7</v>
      </c>
      <c r="S1316" s="170">
        <f t="shared" si="61"/>
        <v>-4.2344572293018246E-7</v>
      </c>
      <c r="T1316" s="174">
        <f t="shared" si="62"/>
        <v>-3.281830363022209E-7</v>
      </c>
    </row>
    <row r="1317" spans="11:20" x14ac:dyDescent="0.2">
      <c r="K1317" s="185" t="s">
        <v>134</v>
      </c>
      <c r="L1317" s="163">
        <f>_xll.qlCalendarAdvance("TARGET",L1316,K1317,"mf")</f>
        <v>44687</v>
      </c>
      <c r="M1317" s="175">
        <v>0.99180204901505831</v>
      </c>
      <c r="N1317" s="175">
        <f>_xll.xlShmInterpDisc($E$4,L1317)</f>
        <v>0.99180204905859271</v>
      </c>
      <c r="O1317" s="175">
        <f>_xll.xlShmInterpDisc($B$4,L1317)</f>
        <v>0.99180204905859271</v>
      </c>
      <c r="P1317" s="175">
        <v>0.99180204901480928</v>
      </c>
      <c r="Q1317" s="175">
        <f>_xll.xlShmInterpDisc($H$4,L1317)</f>
        <v>0.99180204904882108</v>
      </c>
      <c r="R1317" s="188">
        <f t="shared" si="60"/>
        <v>-4.3534398308509026E-7</v>
      </c>
      <c r="S1317" s="170">
        <f t="shared" si="61"/>
        <v>-4.3534398308509026E-7</v>
      </c>
      <c r="T1317" s="174">
        <f t="shared" si="62"/>
        <v>-3.4011793381694133E-7</v>
      </c>
    </row>
    <row r="1318" spans="11:20" x14ac:dyDescent="0.2">
      <c r="K1318" s="185" t="s">
        <v>134</v>
      </c>
      <c r="L1318" s="163">
        <f>_xll.qlCalendarAdvance("TARGET",L1317,K1318,"mf")</f>
        <v>44690</v>
      </c>
      <c r="M1318" s="175">
        <v>0.9917346469896785</v>
      </c>
      <c r="N1318" s="175">
        <f>_xll.xlShmInterpDisc($E$4,L1318)</f>
        <v>0.99173464703681491</v>
      </c>
      <c r="O1318" s="175">
        <f>_xll.xlShmInterpDisc($B$4,L1318)</f>
        <v>0.99173464703681491</v>
      </c>
      <c r="P1318" s="175">
        <v>0.99173464698941971</v>
      </c>
      <c r="Q1318" s="175">
        <f>_xll.xlShmInterpDisc($H$4,L1318)</f>
        <v>0.99173464702704595</v>
      </c>
      <c r="R1318" s="188">
        <f t="shared" si="60"/>
        <v>-4.7136405889602884E-7</v>
      </c>
      <c r="S1318" s="170">
        <f t="shared" si="61"/>
        <v>-4.7136405889602884E-7</v>
      </c>
      <c r="T1318" s="174">
        <f t="shared" si="62"/>
        <v>-3.7626235460663793E-7</v>
      </c>
    </row>
    <row r="1319" spans="11:20" x14ac:dyDescent="0.2">
      <c r="K1319" s="185" t="s">
        <v>134</v>
      </c>
      <c r="L1319" s="163">
        <f>_xll.qlCalendarAdvance("TARGET",L1318,K1319,"mf")</f>
        <v>44691</v>
      </c>
      <c r="M1319" s="175">
        <v>0.99171214085882831</v>
      </c>
      <c r="N1319" s="175">
        <f>_xll.xlShmInterpDisc($E$4,L1319)</f>
        <v>0.99171214090717497</v>
      </c>
      <c r="O1319" s="175">
        <f>_xll.xlShmInterpDisc($B$4,L1319)</f>
        <v>0.99171214090717497</v>
      </c>
      <c r="P1319" s="175">
        <v>0.99171214085856629</v>
      </c>
      <c r="Q1319" s="175">
        <f>_xll.xlShmInterpDisc($H$4,L1319)</f>
        <v>0.99171214089740745</v>
      </c>
      <c r="R1319" s="188">
        <f t="shared" si="60"/>
        <v>-4.8346660008746767E-7</v>
      </c>
      <c r="S1319" s="170">
        <f t="shared" si="61"/>
        <v>-4.8346660008746767E-7</v>
      </c>
      <c r="T1319" s="174">
        <f t="shared" si="62"/>
        <v>-3.8841152516511102E-7</v>
      </c>
    </row>
    <row r="1320" spans="11:20" x14ac:dyDescent="0.2">
      <c r="K1320" s="185" t="s">
        <v>134</v>
      </c>
      <c r="L1320" s="163">
        <f>_xll.qlCalendarAdvance("TARGET",L1319,K1320,"mf")</f>
        <v>44692</v>
      </c>
      <c r="M1320" s="175">
        <v>0.99168961533731748</v>
      </c>
      <c r="N1320" s="175">
        <f>_xll.xlShmInterpDisc($E$4,L1320)</f>
        <v>0.99168961538687883</v>
      </c>
      <c r="O1320" s="175">
        <f>_xll.xlShmInterpDisc($B$4,L1320)</f>
        <v>0.99168961538687883</v>
      </c>
      <c r="P1320" s="175">
        <v>0.99168961533705224</v>
      </c>
      <c r="Q1320" s="175">
        <f>_xll.xlShmInterpDisc($H$4,L1320)</f>
        <v>0.9916896153771132</v>
      </c>
      <c r="R1320" s="188">
        <f t="shared" si="60"/>
        <v>-4.9561355019989151E-7</v>
      </c>
      <c r="S1320" s="170">
        <f t="shared" si="61"/>
        <v>-4.9561355019989151E-7</v>
      </c>
      <c r="T1320" s="174">
        <f t="shared" si="62"/>
        <v>-4.0060954553666761E-7</v>
      </c>
    </row>
    <row r="1321" spans="11:20" x14ac:dyDescent="0.2">
      <c r="K1321" s="185" t="s">
        <v>134</v>
      </c>
      <c r="L1321" s="163">
        <f>_xll.qlCalendarAdvance("TARGET",L1320,K1321,"mf")</f>
        <v>44693</v>
      </c>
      <c r="M1321" s="175">
        <v>0.9916670704274746</v>
      </c>
      <c r="N1321" s="175">
        <f>_xll.xlShmInterpDisc($E$4,L1321)</f>
        <v>0.99166707047825475</v>
      </c>
      <c r="O1321" s="175">
        <f>_xll.xlShmInterpDisc($B$4,L1321)</f>
        <v>0.99166707047825475</v>
      </c>
      <c r="P1321" s="175">
        <v>0.99166707042720637</v>
      </c>
      <c r="Q1321" s="175">
        <f>_xll.xlShmInterpDisc($H$4,L1321)</f>
        <v>0.99166707046849134</v>
      </c>
      <c r="R1321" s="188">
        <f t="shared" si="60"/>
        <v>-5.0780157856422647E-7</v>
      </c>
      <c r="S1321" s="170">
        <f t="shared" si="61"/>
        <v>-5.0780157856422647E-7</v>
      </c>
      <c r="T1321" s="174">
        <f t="shared" si="62"/>
        <v>-4.1284975438315996E-7</v>
      </c>
    </row>
    <row r="1322" spans="11:20" x14ac:dyDescent="0.2">
      <c r="K1322" s="185" t="s">
        <v>134</v>
      </c>
      <c r="L1322" s="163">
        <f>_xll.qlCalendarAdvance("TARGET",L1321,K1322,"mf")</f>
        <v>44694</v>
      </c>
      <c r="M1322" s="175">
        <v>0.99164450613163357</v>
      </c>
      <c r="N1322" s="175">
        <f>_xll.xlShmInterpDisc($E$4,L1322)</f>
        <v>0.9916445061836362</v>
      </c>
      <c r="O1322" s="175">
        <f>_xll.xlShmInterpDisc($B$4,L1322)</f>
        <v>0.9916445061836362</v>
      </c>
      <c r="P1322" s="175">
        <v>0.99164450613136224</v>
      </c>
      <c r="Q1322" s="175">
        <f>_xll.xlShmInterpDisc($H$4,L1322)</f>
        <v>0.99164450617387534</v>
      </c>
      <c r="R1322" s="188">
        <f t="shared" si="60"/>
        <v>-5.2002624428837407E-7</v>
      </c>
      <c r="S1322" s="170">
        <f t="shared" si="61"/>
        <v>-5.2002624428837407E-7</v>
      </c>
      <c r="T1322" s="174">
        <f t="shared" si="62"/>
        <v>-4.2513104148156344E-7</v>
      </c>
    </row>
    <row r="1323" spans="11:20" x14ac:dyDescent="0.2">
      <c r="K1323" s="185" t="s">
        <v>134</v>
      </c>
      <c r="L1323" s="163">
        <f>_xll.qlCalendarAdvance("TARGET",L1322,K1323,"mf")</f>
        <v>44697</v>
      </c>
      <c r="M1323" s="175">
        <v>0.99157669695153572</v>
      </c>
      <c r="N1323" s="175">
        <f>_xll.xlShmInterpDisc($E$4,L1323)</f>
        <v>0.99157669700722539</v>
      </c>
      <c r="O1323" s="175">
        <f>_xll.xlShmInterpDisc($B$4,L1323)</f>
        <v>0.99157669700722539</v>
      </c>
      <c r="P1323" s="175">
        <v>0.99157669695125539</v>
      </c>
      <c r="Q1323" s="175">
        <f>_xll.xlShmInterpDisc($H$4,L1323)</f>
        <v>0.99157669699747419</v>
      </c>
      <c r="R1323" s="188">
        <f t="shared" si="60"/>
        <v>-5.5689675093617552E-7</v>
      </c>
      <c r="S1323" s="170">
        <f t="shared" si="61"/>
        <v>-5.5689675093617552E-7</v>
      </c>
      <c r="T1323" s="174">
        <f t="shared" si="62"/>
        <v>-4.6218806559750192E-7</v>
      </c>
    </row>
    <row r="1324" spans="11:20" x14ac:dyDescent="0.2">
      <c r="K1324" s="185" t="s">
        <v>134</v>
      </c>
      <c r="L1324" s="163">
        <f>_xll.qlCalendarAdvance("TARGET",L1323,K1324,"mf")</f>
        <v>44698</v>
      </c>
      <c r="M1324" s="175">
        <v>0.99155405513514216</v>
      </c>
      <c r="N1324" s="175">
        <f>_xll.xlShmInterpDisc($E$4,L1324)</f>
        <v>0.99155405519206641</v>
      </c>
      <c r="O1324" s="175">
        <f>_xll.xlShmInterpDisc($B$4,L1324)</f>
        <v>0.99155405519206641</v>
      </c>
      <c r="P1324" s="175">
        <v>0.99155405513485895</v>
      </c>
      <c r="Q1324" s="175">
        <f>_xll.xlShmInterpDisc($H$4,L1324)</f>
        <v>0.99155405518231909</v>
      </c>
      <c r="R1324" s="188">
        <f t="shared" si="60"/>
        <v>-5.6924243097000726E-7</v>
      </c>
      <c r="S1324" s="170">
        <f t="shared" si="61"/>
        <v>-5.6924243097000726E-7</v>
      </c>
      <c r="T1324" s="174">
        <f t="shared" si="62"/>
        <v>-4.7460146923583579E-7</v>
      </c>
    </row>
    <row r="1325" spans="11:20" x14ac:dyDescent="0.2">
      <c r="K1325" s="185" t="s">
        <v>134</v>
      </c>
      <c r="L1325" s="163">
        <f>_xll.qlCalendarAdvance("TARGET",L1324,K1325,"mf")</f>
        <v>44699</v>
      </c>
      <c r="M1325" s="175">
        <v>0.99153139394449652</v>
      </c>
      <c r="N1325" s="175">
        <f>_xll.xlShmInterpDisc($E$4,L1325)</f>
        <v>0.99153139400265766</v>
      </c>
      <c r="O1325" s="175">
        <f>_xll.xlShmInterpDisc($B$4,L1325)</f>
        <v>0.99153139400265766</v>
      </c>
      <c r="P1325" s="175">
        <v>0.99153139394421042</v>
      </c>
      <c r="Q1325" s="175">
        <f>_xll.xlShmInterpDisc($H$4,L1325)</f>
        <v>0.99153139399291457</v>
      </c>
      <c r="R1325" s="188">
        <f t="shared" si="60"/>
        <v>-5.8161142568735613E-7</v>
      </c>
      <c r="S1325" s="170">
        <f t="shared" si="61"/>
        <v>-5.8161142568735613E-7</v>
      </c>
      <c r="T1325" s="174">
        <f t="shared" si="62"/>
        <v>-4.8704151822676067E-7</v>
      </c>
    </row>
    <row r="1326" spans="11:20" x14ac:dyDescent="0.2">
      <c r="K1326" s="185" t="s">
        <v>134</v>
      </c>
      <c r="L1326" s="163">
        <f>_xll.qlCalendarAdvance("TARGET",L1325,K1326,"mf")</f>
        <v>44700</v>
      </c>
      <c r="M1326" s="175">
        <v>0.99150871338196345</v>
      </c>
      <c r="N1326" s="175">
        <f>_xll.xlShmInterpDisc($E$4,L1326)</f>
        <v>0.99150871344136349</v>
      </c>
      <c r="O1326" s="175">
        <f>_xll.xlShmInterpDisc($B$4,L1326)</f>
        <v>0.99150871344136349</v>
      </c>
      <c r="P1326" s="175">
        <v>0.99150871338167457</v>
      </c>
      <c r="Q1326" s="175">
        <f>_xll.xlShmInterpDisc($H$4,L1326)</f>
        <v>0.99150871343162483</v>
      </c>
      <c r="R1326" s="188">
        <f t="shared" si="60"/>
        <v>-5.9400040441914825E-7</v>
      </c>
      <c r="S1326" s="170">
        <f t="shared" si="61"/>
        <v>-5.9400040441914825E-7</v>
      </c>
      <c r="T1326" s="174">
        <f t="shared" si="62"/>
        <v>-4.9950266145515343E-7</v>
      </c>
    </row>
    <row r="1327" spans="11:20" x14ac:dyDescent="0.2">
      <c r="K1327" s="185" t="s">
        <v>134</v>
      </c>
      <c r="L1327" s="163">
        <f>_xll.qlCalendarAdvance("TARGET",L1326,K1327,"mf")</f>
        <v>44701</v>
      </c>
      <c r="M1327" s="175">
        <v>0.99148601344991272</v>
      </c>
      <c r="N1327" s="175">
        <f>_xll.xlShmInterpDisc($E$4,L1327)</f>
        <v>0.99148601351055343</v>
      </c>
      <c r="O1327" s="175">
        <f>_xll.xlShmInterpDisc($B$4,L1327)</f>
        <v>0.99148601351055343</v>
      </c>
      <c r="P1327" s="175">
        <v>0.99148601344962095</v>
      </c>
      <c r="Q1327" s="175">
        <f>_xll.xlShmInterpDisc($H$4,L1327)</f>
        <v>0.99148601350081966</v>
      </c>
      <c r="R1327" s="188">
        <f t="shared" si="60"/>
        <v>-6.0640714671933438E-7</v>
      </c>
      <c r="S1327" s="170">
        <f t="shared" si="61"/>
        <v>-6.0640714671933438E-7</v>
      </c>
      <c r="T1327" s="174">
        <f t="shared" si="62"/>
        <v>-5.1198711936706331E-7</v>
      </c>
    </row>
    <row r="1328" spans="11:20" x14ac:dyDescent="0.2">
      <c r="K1328" s="185" t="s">
        <v>134</v>
      </c>
      <c r="L1328" s="163">
        <f>_xll.qlCalendarAdvance("TARGET",L1327,K1328,"mf")</f>
        <v>44704</v>
      </c>
      <c r="M1328" s="175">
        <v>0.99141779746043124</v>
      </c>
      <c r="N1328" s="175">
        <f>_xll.xlShmInterpDisc($E$4,L1328)</f>
        <v>0.99141779752480141</v>
      </c>
      <c r="O1328" s="175">
        <f>_xll.xlShmInterpDisc($B$4,L1328)</f>
        <v>0.99141779752480141</v>
      </c>
      <c r="P1328" s="175">
        <v>0.99141779746013126</v>
      </c>
      <c r="Q1328" s="175">
        <f>_xll.xlShmInterpDisc($H$4,L1328)</f>
        <v>0.99141779751508408</v>
      </c>
      <c r="R1328" s="188">
        <f t="shared" si="60"/>
        <v>-6.4370175856254264E-7</v>
      </c>
      <c r="S1328" s="170">
        <f t="shared" si="61"/>
        <v>-6.4370175856254264E-7</v>
      </c>
      <c r="T1328" s="174">
        <f t="shared" si="62"/>
        <v>-5.4952820072173836E-7</v>
      </c>
    </row>
    <row r="1329" spans="11:20" x14ac:dyDescent="0.2">
      <c r="K1329" s="185" t="s">
        <v>134</v>
      </c>
      <c r="L1329" s="163">
        <f>_xll.qlCalendarAdvance("TARGET",L1328,K1329,"mf")</f>
        <v>44705</v>
      </c>
      <c r="M1329" s="175">
        <v>0.99139502007411195</v>
      </c>
      <c r="N1329" s="175">
        <f>_xll.xlShmInterpDisc($E$4,L1329)</f>
        <v>0.99139502013972702</v>
      </c>
      <c r="O1329" s="175">
        <f>_xll.xlShmInterpDisc($B$4,L1329)</f>
        <v>0.99139502013972702</v>
      </c>
      <c r="P1329" s="175">
        <v>0.99139502007380942</v>
      </c>
      <c r="Q1329" s="175">
        <f>_xll.xlShmInterpDisc($H$4,L1329)</f>
        <v>0.99139502013001579</v>
      </c>
      <c r="R1329" s="188">
        <f t="shared" si="60"/>
        <v>-6.5615068933766452E-7</v>
      </c>
      <c r="S1329" s="170">
        <f t="shared" si="61"/>
        <v>-6.5615068933766452E-7</v>
      </c>
      <c r="T1329" s="174">
        <f t="shared" si="62"/>
        <v>-5.62063728892781E-7</v>
      </c>
    </row>
    <row r="1330" spans="11:20" x14ac:dyDescent="0.2">
      <c r="K1330" s="185" t="s">
        <v>134</v>
      </c>
      <c r="L1330" s="163">
        <f>_xll.qlCalendarAdvance("TARGET",L1329,K1330,"mf")</f>
        <v>44706</v>
      </c>
      <c r="M1330" s="175">
        <v>0.99137222333020192</v>
      </c>
      <c r="N1330" s="175">
        <f>_xll.xlShmInterpDisc($E$4,L1330)</f>
        <v>0.99137222339706221</v>
      </c>
      <c r="O1330" s="175">
        <f>_xll.xlShmInterpDisc($B$4,L1330)</f>
        <v>0.99137222339706221</v>
      </c>
      <c r="P1330" s="175">
        <v>0.99137222332989672</v>
      </c>
      <c r="Q1330" s="175">
        <f>_xll.xlShmInterpDisc($H$4,L1330)</f>
        <v>0.99137222338735731</v>
      </c>
      <c r="R1330" s="188">
        <f t="shared" si="60"/>
        <v>-6.6860295078186027E-7</v>
      </c>
      <c r="S1330" s="170">
        <f t="shared" si="61"/>
        <v>-6.6860295078186027E-7</v>
      </c>
      <c r="T1330" s="174">
        <f t="shared" si="62"/>
        <v>-5.7460591840197139E-7</v>
      </c>
    </row>
    <row r="1331" spans="11:20" x14ac:dyDescent="0.2">
      <c r="K1331" s="185" t="s">
        <v>134</v>
      </c>
      <c r="L1331" s="163">
        <f>_xll.qlCalendarAdvance("TARGET",L1330,K1331,"mf")</f>
        <v>44707</v>
      </c>
      <c r="M1331" s="175">
        <v>0.99134940723110176</v>
      </c>
      <c r="N1331" s="175">
        <f>_xll.xlShmInterpDisc($E$4,L1331)</f>
        <v>0.99134940729920729</v>
      </c>
      <c r="O1331" s="175">
        <f>_xll.xlShmInterpDisc($B$4,L1331)</f>
        <v>0.99134940729920729</v>
      </c>
      <c r="P1331" s="175">
        <v>0.99134940723079401</v>
      </c>
      <c r="Q1331" s="175">
        <f>_xll.xlShmInterpDisc($H$4,L1331)</f>
        <v>0.99134940728950915</v>
      </c>
      <c r="R1331" s="188">
        <f t="shared" si="60"/>
        <v>-6.8105521222605603E-7</v>
      </c>
      <c r="S1331" s="170">
        <f t="shared" si="61"/>
        <v>-6.8105521222605603E-7</v>
      </c>
      <c r="T1331" s="174">
        <f t="shared" si="62"/>
        <v>-5.8715143858023566E-7</v>
      </c>
    </row>
    <row r="1332" spans="11:20" x14ac:dyDescent="0.2">
      <c r="K1332" s="185" t="s">
        <v>134</v>
      </c>
      <c r="L1332" s="163">
        <f>_xll.qlCalendarAdvance("TARGET",L1331,K1332,"mf")</f>
        <v>44708</v>
      </c>
      <c r="M1332" s="175">
        <v>0.99132657177921757</v>
      </c>
      <c r="N1332" s="175">
        <f>_xll.xlShmInterpDisc($E$4,L1332)</f>
        <v>0.99132657184856821</v>
      </c>
      <c r="O1332" s="175">
        <f>_xll.xlShmInterpDisc($B$4,L1332)</f>
        <v>0.99132657184856821</v>
      </c>
      <c r="P1332" s="175">
        <v>0.99132657177890726</v>
      </c>
      <c r="Q1332" s="175">
        <f>_xll.xlShmInterpDisc($H$4,L1332)</f>
        <v>0.99132657183887707</v>
      </c>
      <c r="R1332" s="188">
        <f t="shared" si="60"/>
        <v>-6.9350636344722716E-7</v>
      </c>
      <c r="S1332" s="170">
        <f t="shared" si="61"/>
        <v>-6.9350636344722716E-7</v>
      </c>
      <c r="T1332" s="174">
        <f t="shared" si="62"/>
        <v>-5.9969806898152456E-7</v>
      </c>
    </row>
    <row r="1333" spans="11:20" x14ac:dyDescent="0.2">
      <c r="K1333" s="185" t="s">
        <v>134</v>
      </c>
      <c r="L1333" s="163">
        <f>_xll.qlCalendarAdvance("TARGET",L1332,K1333,"mf")</f>
        <v>44711</v>
      </c>
      <c r="M1333" s="175">
        <v>0.99125794933099731</v>
      </c>
      <c r="N1333" s="175">
        <f>_xll.xlShmInterpDisc($E$4,L1333)</f>
        <v>0.99125794940407952</v>
      </c>
      <c r="O1333" s="175">
        <f>_xll.xlShmInterpDisc($B$4,L1333)</f>
        <v>0.99125794940407952</v>
      </c>
      <c r="P1333" s="175">
        <v>0.99125794933067957</v>
      </c>
      <c r="Q1333" s="175">
        <f>_xll.xlShmInterpDisc($H$4,L1333)</f>
        <v>0.99125794939441148</v>
      </c>
      <c r="R1333" s="188">
        <f t="shared" si="60"/>
        <v>-7.308220695279033E-7</v>
      </c>
      <c r="S1333" s="170">
        <f t="shared" si="61"/>
        <v>-7.308220695279033E-7</v>
      </c>
      <c r="T1333" s="174">
        <f t="shared" si="62"/>
        <v>-6.3731908639397261E-7</v>
      </c>
    </row>
    <row r="1334" spans="11:20" x14ac:dyDescent="0.2">
      <c r="K1334" s="185" t="s">
        <v>134</v>
      </c>
      <c r="L1334" s="163">
        <f>_xll.qlCalendarAdvance("TARGET",L1333,K1334,"mf")</f>
        <v>44712</v>
      </c>
      <c r="M1334" s="175">
        <v>0.99123503649213951</v>
      </c>
      <c r="N1334" s="175">
        <f>_xll.xlShmInterpDisc($E$4,L1334)</f>
        <v>0.9912350365664635</v>
      </c>
      <c r="O1334" s="175">
        <f>_xll.xlShmInterpDisc($B$4,L1334)</f>
        <v>0.9912350365664635</v>
      </c>
      <c r="P1334" s="175">
        <v>0.99123503649181943</v>
      </c>
      <c r="Q1334" s="175">
        <f>_xll.xlShmInterpDisc($H$4,L1334)</f>
        <v>0.99123503655680378</v>
      </c>
      <c r="R1334" s="188">
        <f t="shared" si="60"/>
        <v>-7.4323991405833567E-7</v>
      </c>
      <c r="S1334" s="170">
        <f t="shared" si="61"/>
        <v>-7.4323991405833567E-7</v>
      </c>
      <c r="T1334" s="174">
        <f t="shared" si="62"/>
        <v>-6.49843512334769E-7</v>
      </c>
    </row>
    <row r="1335" spans="11:20" x14ac:dyDescent="0.2">
      <c r="K1335" s="185" t="s">
        <v>134</v>
      </c>
      <c r="L1335" s="163">
        <f>_xll.qlCalendarAdvance("TARGET",L1334,K1335,"mf")</f>
        <v>44713</v>
      </c>
      <c r="M1335" s="175">
        <v>0.99121210431260465</v>
      </c>
      <c r="N1335" s="175">
        <f>_xll.xlShmInterpDisc($E$4,L1335)</f>
        <v>0.99121210438816898</v>
      </c>
      <c r="O1335" s="175">
        <f>_xll.xlShmInterpDisc($B$4,L1335)</f>
        <v>0.99121210438816898</v>
      </c>
      <c r="P1335" s="175">
        <v>0.99121210431228213</v>
      </c>
      <c r="Q1335" s="175">
        <f>_xll.xlShmInterpDisc($H$4,L1335)</f>
        <v>0.99121210437851781</v>
      </c>
      <c r="R1335" s="188">
        <f t="shared" si="60"/>
        <v>-7.5564332568944792E-7</v>
      </c>
      <c r="S1335" s="170">
        <f t="shared" si="61"/>
        <v>-7.5564332568944792E-7</v>
      </c>
      <c r="T1335" s="174">
        <f t="shared" si="62"/>
        <v>-6.6235683604531914E-7</v>
      </c>
    </row>
    <row r="1336" spans="11:20" x14ac:dyDescent="0.2">
      <c r="K1336" s="185" t="s">
        <v>134</v>
      </c>
      <c r="L1336" s="163">
        <f>_xll.qlCalendarAdvance("TARGET",L1335,K1336,"mf")</f>
        <v>44714</v>
      </c>
      <c r="M1336" s="175">
        <v>0.99118915279482966</v>
      </c>
      <c r="N1336" s="175">
        <f>_xll.xlShmInterpDisc($E$4,L1336)</f>
        <v>0.99118915287163267</v>
      </c>
      <c r="O1336" s="175">
        <f>_xll.xlShmInterpDisc($B$4,L1336)</f>
        <v>0.99118915287163267</v>
      </c>
      <c r="P1336" s="175">
        <v>0.99118915279450492</v>
      </c>
      <c r="Q1336" s="175">
        <f>_xll.xlShmInterpDisc($H$4,L1336)</f>
        <v>0.9911891528619905</v>
      </c>
      <c r="R1336" s="188">
        <f t="shared" si="60"/>
        <v>-7.6803008397519079E-7</v>
      </c>
      <c r="S1336" s="170">
        <f t="shared" si="61"/>
        <v>-7.6803008397519079E-7</v>
      </c>
      <c r="T1336" s="174">
        <f t="shared" si="62"/>
        <v>-6.7485572685654915E-7</v>
      </c>
    </row>
    <row r="1337" spans="11:20" x14ac:dyDescent="0.2">
      <c r="K1337" s="185" t="s">
        <v>134</v>
      </c>
      <c r="L1337" s="163">
        <f>_xll.qlCalendarAdvance("TARGET",L1336,K1337,"mf")</f>
        <v>44715</v>
      </c>
      <c r="M1337" s="175">
        <v>0.99116618194125672</v>
      </c>
      <c r="N1337" s="175">
        <f>_xll.xlShmInterpDisc($E$4,L1337)</f>
        <v>0.9911661820192964</v>
      </c>
      <c r="O1337" s="175">
        <f>_xll.xlShmInterpDisc($B$4,L1337)</f>
        <v>0.9911661820192964</v>
      </c>
      <c r="P1337" s="175">
        <v>0.99116618194092976</v>
      </c>
      <c r="Q1337" s="175">
        <f>_xll.xlShmInterpDisc($H$4,L1337)</f>
        <v>0.99116618200966344</v>
      </c>
      <c r="R1337" s="188">
        <f t="shared" si="60"/>
        <v>-7.8039685824649041E-7</v>
      </c>
      <c r="S1337" s="170">
        <f t="shared" si="61"/>
        <v>-7.8039685824649041E-7</v>
      </c>
      <c r="T1337" s="174">
        <f t="shared" si="62"/>
        <v>-6.8733685409938516E-7</v>
      </c>
    </row>
    <row r="1338" spans="11:20" x14ac:dyDescent="0.2">
      <c r="K1338" s="185" t="s">
        <v>134</v>
      </c>
      <c r="L1338" s="163">
        <f>_xll.qlCalendarAdvance("TARGET",L1337,K1338,"mf")</f>
        <v>44718</v>
      </c>
      <c r="M1338" s="175">
        <v>0.99109715339024707</v>
      </c>
      <c r="N1338" s="175">
        <f>_xll.xlShmInterpDisc($E$4,L1338)</f>
        <v>0.99109715347198246</v>
      </c>
      <c r="O1338" s="175">
        <f>_xll.xlShmInterpDisc($B$4,L1338)</f>
        <v>0.99109715347198246</v>
      </c>
      <c r="P1338" s="175">
        <v>0.99109715338991344</v>
      </c>
      <c r="Q1338" s="175">
        <f>_xll.xlShmInterpDisc($H$4,L1338)</f>
        <v>0.99109715346237903</v>
      </c>
      <c r="R1338" s="188">
        <f t="shared" si="60"/>
        <v>-8.1735396229021262E-7</v>
      </c>
      <c r="S1338" s="170">
        <f t="shared" si="61"/>
        <v>-8.1735396229021262E-7</v>
      </c>
      <c r="T1338" s="174">
        <f t="shared" si="62"/>
        <v>-7.2465589084913518E-7</v>
      </c>
    </row>
    <row r="1339" spans="11:20" x14ac:dyDescent="0.2">
      <c r="K1339" s="185" t="s">
        <v>134</v>
      </c>
      <c r="L1339" s="163">
        <f>_xll.qlCalendarAdvance("TARGET",L1338,K1339,"mf")</f>
        <v>44719</v>
      </c>
      <c r="M1339" s="175">
        <v>0.99107410521800521</v>
      </c>
      <c r="N1339" s="175">
        <f>_xll.xlShmInterpDisc($E$4,L1339)</f>
        <v>0.99107410530096696</v>
      </c>
      <c r="O1339" s="175">
        <f>_xll.xlShmInterpDisc($B$4,L1339)</f>
        <v>0.99107410530096696</v>
      </c>
      <c r="P1339" s="175">
        <v>0.99107410521766948</v>
      </c>
      <c r="Q1339" s="175">
        <f>_xll.xlShmInterpDisc($H$4,L1339)</f>
        <v>0.99107410529137385</v>
      </c>
      <c r="R1339" s="188">
        <f t="shared" si="60"/>
        <v>-8.296174858202221E-7</v>
      </c>
      <c r="S1339" s="170">
        <f t="shared" si="61"/>
        <v>-8.296174858202221E-7</v>
      </c>
      <c r="T1339" s="174">
        <f t="shared" si="62"/>
        <v>-7.3704375935790267E-7</v>
      </c>
    </row>
    <row r="1340" spans="11:20" x14ac:dyDescent="0.2">
      <c r="K1340" s="185" t="s">
        <v>134</v>
      </c>
      <c r="L1340" s="163">
        <f>_xll.qlCalendarAdvance("TARGET",L1339,K1340,"mf")</f>
        <v>44720</v>
      </c>
      <c r="M1340" s="175">
        <v>0.99105103772225267</v>
      </c>
      <c r="N1340" s="175">
        <f>_xll.xlShmInterpDisc($E$4,L1340)</f>
        <v>0.99105103780643755</v>
      </c>
      <c r="O1340" s="175">
        <f>_xll.xlShmInterpDisc($B$4,L1340)</f>
        <v>0.99105103780643755</v>
      </c>
      <c r="P1340" s="175">
        <v>0.99105103772191472</v>
      </c>
      <c r="Q1340" s="175">
        <f>_xll.xlShmInterpDisc($H$4,L1340)</f>
        <v>0.99105103779685522</v>
      </c>
      <c r="R1340" s="188">
        <f t="shared" si="60"/>
        <v>-8.4184881288251745E-7</v>
      </c>
      <c r="S1340" s="170">
        <f t="shared" si="61"/>
        <v>-8.4184881288251745E-7</v>
      </c>
      <c r="T1340" s="174">
        <f t="shared" si="62"/>
        <v>-7.4940498251407917E-7</v>
      </c>
    </row>
    <row r="1341" spans="11:20" x14ac:dyDescent="0.2">
      <c r="K1341" s="185" t="s">
        <v>134</v>
      </c>
      <c r="L1341" s="163">
        <f>_xll.qlCalendarAdvance("TARGET",L1340,K1341,"mf")</f>
        <v>44721</v>
      </c>
      <c r="M1341" s="175">
        <v>0.99102795090546225</v>
      </c>
      <c r="N1341" s="175">
        <f>_xll.xlShmInterpDisc($E$4,L1341)</f>
        <v>0.99102795099086693</v>
      </c>
      <c r="O1341" s="175">
        <f>_xll.xlShmInterpDisc($B$4,L1341)</f>
        <v>0.99102795099086693</v>
      </c>
      <c r="P1341" s="175">
        <v>0.9910279509051223</v>
      </c>
      <c r="Q1341" s="175">
        <f>_xll.xlShmInterpDisc($H$4,L1341)</f>
        <v>0.99102795098129559</v>
      </c>
      <c r="R1341" s="188">
        <f t="shared" si="60"/>
        <v>-8.5404683325407404E-7</v>
      </c>
      <c r="S1341" s="170">
        <f t="shared" si="61"/>
        <v>-8.5404683325407404E-7</v>
      </c>
      <c r="T1341" s="174">
        <f t="shared" si="62"/>
        <v>-7.617328989795169E-7</v>
      </c>
    </row>
    <row r="1342" spans="11:20" x14ac:dyDescent="0.2">
      <c r="K1342" s="185" t="s">
        <v>134</v>
      </c>
      <c r="L1342" s="163">
        <f>_xll.qlCalendarAdvance("TARGET",L1341,K1342,"mf")</f>
        <v>44722</v>
      </c>
      <c r="M1342" s="175">
        <v>0.99100484477011208</v>
      </c>
      <c r="N1342" s="175">
        <f>_xll.xlShmInterpDisc($E$4,L1342)</f>
        <v>0.9910048448567329</v>
      </c>
      <c r="O1342" s="175">
        <f>_xll.xlShmInterpDisc($B$4,L1342)</f>
        <v>0.9910048448567329</v>
      </c>
      <c r="P1342" s="175">
        <v>0.99100484476977013</v>
      </c>
      <c r="Q1342" s="175">
        <f>_xll.xlShmInterpDisc($H$4,L1342)</f>
        <v>0.99100484484717288</v>
      </c>
      <c r="R1342" s="188">
        <f t="shared" si="60"/>
        <v>-8.6620821626581801E-7</v>
      </c>
      <c r="S1342" s="170">
        <f t="shared" si="61"/>
        <v>-8.6620821626581801E-7</v>
      </c>
      <c r="T1342" s="174">
        <f t="shared" si="62"/>
        <v>-7.7402750875421589E-7</v>
      </c>
    </row>
    <row r="1343" spans="11:20" x14ac:dyDescent="0.2">
      <c r="K1343" s="185" t="s">
        <v>134</v>
      </c>
      <c r="L1343" s="163">
        <f>_xll.qlCalendarAdvance("TARGET",L1342,K1343,"mf")</f>
        <v>44725</v>
      </c>
      <c r="M1343" s="175">
        <v>0.99093541047756117</v>
      </c>
      <c r="N1343" s="175">
        <f>_xll.xlShmInterpDisc($E$4,L1343)</f>
        <v>0.9909354105678061</v>
      </c>
      <c r="O1343" s="175">
        <f>_xll.xlShmInterpDisc($B$4,L1343)</f>
        <v>0.9909354105678061</v>
      </c>
      <c r="P1343" s="175">
        <v>0.99093541047721334</v>
      </c>
      <c r="Q1343" s="175">
        <f>_xll.xlShmInterpDisc($H$4,L1343)</f>
        <v>0.99093541055828172</v>
      </c>
      <c r="R1343" s="188">
        <f t="shared" si="60"/>
        <v>-9.0244922645865699E-7</v>
      </c>
      <c r="S1343" s="170">
        <f t="shared" si="61"/>
        <v>-9.0244922645865699E-7</v>
      </c>
      <c r="T1343" s="174">
        <f t="shared" si="62"/>
        <v>-8.1068374235826468E-7</v>
      </c>
    </row>
    <row r="1344" spans="11:20" x14ac:dyDescent="0.2">
      <c r="K1344" s="185" t="s">
        <v>134</v>
      </c>
      <c r="L1344" s="163">
        <f>_xll.qlCalendarAdvance("TARGET",L1343,K1344,"mf")</f>
        <v>44726</v>
      </c>
      <c r="M1344" s="175">
        <v>0.99091222709285554</v>
      </c>
      <c r="N1344" s="175">
        <f>_xll.xlShmInterpDisc($E$4,L1344)</f>
        <v>0.99091222718429961</v>
      </c>
      <c r="O1344" s="175">
        <f>_xll.xlShmInterpDisc($B$4,L1344)</f>
        <v>0.99091222718429961</v>
      </c>
      <c r="P1344" s="175">
        <v>0.99091222709250582</v>
      </c>
      <c r="Q1344" s="175">
        <f>_xll.xlShmInterpDisc($H$4,L1344)</f>
        <v>0.99091222717478777</v>
      </c>
      <c r="R1344" s="188">
        <f t="shared" si="60"/>
        <v>-9.1444074534763331E-7</v>
      </c>
      <c r="S1344" s="170">
        <f t="shared" si="61"/>
        <v>-9.1444074534763331E-7</v>
      </c>
      <c r="T1344" s="174">
        <f t="shared" si="62"/>
        <v>-8.2281959024044227E-7</v>
      </c>
    </row>
    <row r="1345" spans="11:20" x14ac:dyDescent="0.2">
      <c r="K1345" s="185" t="s">
        <v>134</v>
      </c>
      <c r="L1345" s="163">
        <f>_xll.qlCalendarAdvance("TARGET",L1344,K1345,"mf")</f>
        <v>44727</v>
      </c>
      <c r="M1345" s="175">
        <v>0.99088902440205762</v>
      </c>
      <c r="N1345" s="175">
        <f>_xll.xlShmInterpDisc($E$4,L1345)</f>
        <v>0.99088902449469607</v>
      </c>
      <c r="O1345" s="175">
        <f>_xll.xlShmInterpDisc($B$4,L1345)</f>
        <v>0.99088902449469607</v>
      </c>
      <c r="P1345" s="175">
        <v>0.99088902440170601</v>
      </c>
      <c r="Q1345" s="175">
        <f>_xll.xlShmInterpDisc($H$4,L1345)</f>
        <v>0.990889024485197</v>
      </c>
      <c r="R1345" s="188">
        <f t="shared" si="60"/>
        <v>-9.2638452464655074E-7</v>
      </c>
      <c r="S1345" s="170">
        <f t="shared" si="61"/>
        <v>-9.2638452464655074E-7</v>
      </c>
      <c r="T1345" s="174">
        <f t="shared" si="62"/>
        <v>-8.3490991897861022E-7</v>
      </c>
    </row>
    <row r="1346" spans="11:20" x14ac:dyDescent="0.2">
      <c r="K1346" s="185" t="s">
        <v>134</v>
      </c>
      <c r="L1346" s="163">
        <f>_xll.qlCalendarAdvance("TARGET",L1345,K1346,"mf")</f>
        <v>44728</v>
      </c>
      <c r="M1346" s="175">
        <v>0.99086580240767619</v>
      </c>
      <c r="N1346" s="175">
        <f>_xll.xlShmInterpDisc($E$4,L1346)</f>
        <v>0.99086580250150402</v>
      </c>
      <c r="O1346" s="175">
        <f>_xll.xlShmInterpDisc($B$4,L1346)</f>
        <v>0.99086580250150402</v>
      </c>
      <c r="P1346" s="175">
        <v>0.9908658024073228</v>
      </c>
      <c r="Q1346" s="175">
        <f>_xll.xlShmInterpDisc($H$4,L1346)</f>
        <v>0.99086580249201817</v>
      </c>
      <c r="R1346" s="188">
        <f t="shared" si="60"/>
        <v>-9.3827834390936005E-7</v>
      </c>
      <c r="S1346" s="170">
        <f t="shared" si="61"/>
        <v>-9.3827834390936005E-7</v>
      </c>
      <c r="T1346" s="174">
        <f t="shared" si="62"/>
        <v>-8.4695361834974392E-7</v>
      </c>
    </row>
    <row r="1347" spans="11:20" x14ac:dyDescent="0.2">
      <c r="K1347" s="185" t="s">
        <v>134</v>
      </c>
      <c r="L1347" s="163">
        <f>_xll.qlCalendarAdvance("TARGET",L1346,K1347,"mf")</f>
        <v>44729</v>
      </c>
      <c r="M1347" s="175">
        <v>0.99084256111222535</v>
      </c>
      <c r="N1347" s="175">
        <f>_xll.xlShmInterpDisc($E$4,L1347)</f>
        <v>0.99084256120723735</v>
      </c>
      <c r="O1347" s="175">
        <f>_xll.xlShmInterpDisc($B$4,L1347)</f>
        <v>0.99084256120723735</v>
      </c>
      <c r="P1347" s="175">
        <v>0.99084256111187008</v>
      </c>
      <c r="Q1347" s="175">
        <f>_xll.xlShmInterpDisc($H$4,L1347)</f>
        <v>0.99084256119776482</v>
      </c>
      <c r="R1347" s="188">
        <f t="shared" si="60"/>
        <v>-9.5011998269001197E-7</v>
      </c>
      <c r="S1347" s="170">
        <f t="shared" si="61"/>
        <v>-9.5011998269001197E-7</v>
      </c>
      <c r="T1347" s="174">
        <f t="shared" si="62"/>
        <v>-8.5894735768476949E-7</v>
      </c>
    </row>
    <row r="1348" spans="11:20" x14ac:dyDescent="0.2">
      <c r="K1348" s="185" t="s">
        <v>134</v>
      </c>
      <c r="L1348" s="163">
        <f>_xll.qlCalendarAdvance("TARGET",L1347,K1348,"mf")</f>
        <v>44732</v>
      </c>
      <c r="M1348" s="175">
        <v>0.99077272144467388</v>
      </c>
      <c r="N1348" s="175">
        <f>_xll.xlShmInterpDisc($E$4,L1348)</f>
        <v>0.99077272154320484</v>
      </c>
      <c r="O1348" s="175">
        <f>_xll.xlShmInterpDisc($B$4,L1348)</f>
        <v>0.99077272154320484</v>
      </c>
      <c r="P1348" s="175">
        <v>0.9907727214443135</v>
      </c>
      <c r="Q1348" s="175">
        <f>_xll.xlShmInterpDisc($H$4,L1348)</f>
        <v>0.99077272153377405</v>
      </c>
      <c r="R1348" s="188">
        <f t="shared" si="60"/>
        <v>-9.8530961167853093E-7</v>
      </c>
      <c r="S1348" s="170">
        <f t="shared" si="61"/>
        <v>-9.8530961167853093E-7</v>
      </c>
      <c r="T1348" s="174">
        <f t="shared" si="62"/>
        <v>-8.9460550078968026E-7</v>
      </c>
    </row>
    <row r="1349" spans="11:20" x14ac:dyDescent="0.2">
      <c r="K1349" s="185" t="s">
        <v>134</v>
      </c>
      <c r="L1349" s="163">
        <f>_xll.qlCalendarAdvance("TARGET",L1348,K1349,"mf")</f>
        <v>44733</v>
      </c>
      <c r="M1349" s="175">
        <v>0.99074940297018843</v>
      </c>
      <c r="N1349" s="175">
        <f>_xll.xlShmInterpDisc($E$4,L1349)</f>
        <v>0.99074940306988057</v>
      </c>
      <c r="O1349" s="175">
        <f>_xll.xlShmInterpDisc($B$4,L1349)</f>
        <v>0.99074940306988057</v>
      </c>
      <c r="P1349" s="175">
        <v>0.99074940296982639</v>
      </c>
      <c r="Q1349" s="175">
        <f>_xll.xlShmInterpDisc($H$4,L1349)</f>
        <v>0.99074940306046433</v>
      </c>
      <c r="R1349" s="188">
        <f t="shared" si="60"/>
        <v>-9.9692143429308544E-7</v>
      </c>
      <c r="S1349" s="170">
        <f t="shared" si="61"/>
        <v>-9.9692143429308544E-7</v>
      </c>
      <c r="T1349" s="174">
        <f t="shared" si="62"/>
        <v>-9.0637941596583005E-7</v>
      </c>
    </row>
    <row r="1350" spans="11:20" x14ac:dyDescent="0.2">
      <c r="K1350" s="185" t="s">
        <v>134</v>
      </c>
      <c r="L1350" s="163">
        <f>_xll.qlCalendarAdvance("TARGET",L1349,K1350,"mf")</f>
        <v>44734</v>
      </c>
      <c r="M1350" s="175">
        <v>0.99072606520728079</v>
      </c>
      <c r="N1350" s="175">
        <f>_xll.xlShmInterpDisc($E$4,L1350)</f>
        <v>0.99072606530812779</v>
      </c>
      <c r="O1350" s="175">
        <f>_xll.xlShmInterpDisc($B$4,L1350)</f>
        <v>0.99072606530812779</v>
      </c>
      <c r="P1350" s="175">
        <v>0.99072606520691731</v>
      </c>
      <c r="Q1350" s="175">
        <f>_xll.xlShmInterpDisc($H$4,L1350)</f>
        <v>0.99072606529872631</v>
      </c>
      <c r="R1350" s="188">
        <f t="shared" ref="R1350:R1413" si="63">(M1350-N1350)*10000</f>
        <v>-1.0084699741952363E-6</v>
      </c>
      <c r="S1350" s="170">
        <f t="shared" ref="S1350:S1413" si="64">(M1350-O1350)*10000</f>
        <v>-1.0084699741952363E-6</v>
      </c>
      <c r="T1350" s="174">
        <f t="shared" ref="T1350:T1413" si="65">(P1350-Q1350)*10000</f>
        <v>-9.180900484295762E-7</v>
      </c>
    </row>
    <row r="1351" spans="11:20" x14ac:dyDescent="0.2">
      <c r="K1351" s="185" t="s">
        <v>134</v>
      </c>
      <c r="L1351" s="163">
        <f>_xll.qlCalendarAdvance("TARGET",L1350,K1351,"mf")</f>
        <v>44735</v>
      </c>
      <c r="M1351" s="175">
        <v>0.99070270815849582</v>
      </c>
      <c r="N1351" s="175">
        <f>_xll.xlShmInterpDisc($E$4,L1351)</f>
        <v>0.99070270826049112</v>
      </c>
      <c r="O1351" s="175">
        <f>_xll.xlShmInterpDisc($B$4,L1351)</f>
        <v>0.99070270826049112</v>
      </c>
      <c r="P1351" s="175">
        <v>0.99070270815813055</v>
      </c>
      <c r="Q1351" s="175">
        <f>_xll.xlShmInterpDisc($H$4,L1351)</f>
        <v>0.99070270825110474</v>
      </c>
      <c r="R1351" s="188">
        <f t="shared" si="63"/>
        <v>-1.0199530109389343E-6</v>
      </c>
      <c r="S1351" s="170">
        <f t="shared" si="64"/>
        <v>-1.0199530109389343E-6</v>
      </c>
      <c r="T1351" s="174">
        <f t="shared" si="65"/>
        <v>-9.2974183907301722E-7</v>
      </c>
    </row>
    <row r="1352" spans="11:20" x14ac:dyDescent="0.2">
      <c r="K1352" s="185" t="s">
        <v>134</v>
      </c>
      <c r="L1352" s="163">
        <f>_xll.qlCalendarAdvance("TARGET",L1351,K1352,"mf")</f>
        <v>44736</v>
      </c>
      <c r="M1352" s="175">
        <v>0.99067933182638346</v>
      </c>
      <c r="N1352" s="175">
        <f>_xll.xlShmInterpDisc($E$4,L1352)</f>
        <v>0.9906793319295204</v>
      </c>
      <c r="O1352" s="175">
        <f>_xll.xlShmInterpDisc($B$4,L1352)</f>
        <v>0.9906793319295204</v>
      </c>
      <c r="P1352" s="175">
        <v>0.99067933182601675</v>
      </c>
      <c r="Q1352" s="175">
        <f>_xll.xlShmInterpDisc($H$4,L1352)</f>
        <v>0.99067933192014934</v>
      </c>
      <c r="R1352" s="188">
        <f t="shared" si="63"/>
        <v>-1.0313694343011548E-6</v>
      </c>
      <c r="S1352" s="170">
        <f t="shared" si="64"/>
        <v>-1.0313694343011548E-6</v>
      </c>
      <c r="T1352" s="174">
        <f t="shared" si="65"/>
        <v>-9.413259061119561E-7</v>
      </c>
    </row>
    <row r="1353" spans="11:20" x14ac:dyDescent="0.2">
      <c r="K1353" s="185" t="s">
        <v>134</v>
      </c>
      <c r="L1353" s="163">
        <f>_xll.qlCalendarAdvance("TARGET",L1352,K1353,"mf")</f>
        <v>44739</v>
      </c>
      <c r="M1353" s="175">
        <v>0.99060908715565876</v>
      </c>
      <c r="N1353" s="175">
        <f>_xll.xlShmInterpDisc($E$4,L1353)</f>
        <v>0.99060908726217856</v>
      </c>
      <c r="O1353" s="175">
        <f>_xll.xlShmInterpDisc($B$4,L1353)</f>
        <v>0.99060908726217856</v>
      </c>
      <c r="P1353" s="175">
        <v>0.99060908715528762</v>
      </c>
      <c r="Q1353" s="175">
        <f>_xll.xlShmInterpDisc($H$4,L1353)</f>
        <v>0.99060908725285512</v>
      </c>
      <c r="R1353" s="188">
        <f t="shared" si="63"/>
        <v>-1.0651979298614833E-6</v>
      </c>
      <c r="S1353" s="170">
        <f t="shared" si="64"/>
        <v>-1.0651979298614833E-6</v>
      </c>
      <c r="T1353" s="174">
        <f t="shared" si="65"/>
        <v>-9.7567509627083382E-7</v>
      </c>
    </row>
    <row r="1354" spans="11:20" x14ac:dyDescent="0.2">
      <c r="K1354" s="185" t="s">
        <v>134</v>
      </c>
      <c r="L1354" s="163">
        <f>_xll.qlCalendarAdvance("TARGET",L1353,K1354,"mf")</f>
        <v>44740</v>
      </c>
      <c r="M1354" s="175">
        <v>0.99058563371583908</v>
      </c>
      <c r="N1354" s="175">
        <f>_xll.xlShmInterpDisc($E$4,L1354)</f>
        <v>0.99058563382347187</v>
      </c>
      <c r="O1354" s="175">
        <f>_xll.xlShmInterpDisc($B$4,L1354)</f>
        <v>0.99058563382347187</v>
      </c>
      <c r="P1354" s="175">
        <v>0.9905856337154666</v>
      </c>
      <c r="Q1354" s="175">
        <f>_xll.xlShmInterpDisc($H$4,L1354)</f>
        <v>0.99058563381416487</v>
      </c>
      <c r="R1354" s="188">
        <f t="shared" si="63"/>
        <v>-1.0763279156833505E-6</v>
      </c>
      <c r="S1354" s="170">
        <f t="shared" si="64"/>
        <v>-1.0763279156833505E-6</v>
      </c>
      <c r="T1354" s="174">
        <f t="shared" si="65"/>
        <v>-9.8698271777664104E-7</v>
      </c>
    </row>
    <row r="1355" spans="11:20" x14ac:dyDescent="0.2">
      <c r="K1355" s="185" t="s">
        <v>134</v>
      </c>
      <c r="L1355" s="163">
        <f>_xll.qlCalendarAdvance("TARGET",L1354,K1355,"mf")</f>
        <v>44741</v>
      </c>
      <c r="M1355" s="175">
        <v>0.99056216100551897</v>
      </c>
      <c r="N1355" s="175">
        <f>_xll.xlShmInterpDisc($E$4,L1355)</f>
        <v>0.99056216111425699</v>
      </c>
      <c r="O1355" s="175">
        <f>_xll.xlShmInterpDisc($B$4,L1355)</f>
        <v>0.99056216111425699</v>
      </c>
      <c r="P1355" s="175">
        <v>0.99056216100514505</v>
      </c>
      <c r="Q1355" s="175">
        <f>_xll.xlShmInterpDisc($H$4,L1355)</f>
        <v>0.99056216110496675</v>
      </c>
      <c r="R1355" s="188">
        <f t="shared" si="63"/>
        <v>-1.0873801858934939E-6</v>
      </c>
      <c r="S1355" s="170">
        <f t="shared" si="64"/>
        <v>-1.0873801858934939E-6</v>
      </c>
      <c r="T1355" s="174">
        <f t="shared" si="65"/>
        <v>-9.98217064562823E-7</v>
      </c>
    </row>
    <row r="1356" spans="11:20" x14ac:dyDescent="0.2">
      <c r="K1356" s="185" t="s">
        <v>134</v>
      </c>
      <c r="L1356" s="163">
        <f>_xll.qlCalendarAdvance("TARGET",L1355,K1356,"mf")</f>
        <v>44742</v>
      </c>
      <c r="M1356" s="175">
        <v>0.99053866902727894</v>
      </c>
      <c r="N1356" s="175">
        <f>_xll.xlShmInterpDisc($E$4,L1356)</f>
        <v>0.9905386691371143</v>
      </c>
      <c r="O1356" s="175">
        <f>_xll.xlShmInterpDisc($B$4,L1356)</f>
        <v>0.9905386691371143</v>
      </c>
      <c r="P1356" s="175">
        <v>0.99053866902690368</v>
      </c>
      <c r="Q1356" s="175">
        <f>_xll.xlShmInterpDisc($H$4,L1356)</f>
        <v>0.99053866912784105</v>
      </c>
      <c r="R1356" s="188">
        <f t="shared" si="63"/>
        <v>-1.098353630268889E-6</v>
      </c>
      <c r="S1356" s="170">
        <f t="shared" si="64"/>
        <v>-1.098353630268889E-6</v>
      </c>
      <c r="T1356" s="174">
        <f t="shared" si="65"/>
        <v>-1.0093736957372812E-6</v>
      </c>
    </row>
    <row r="1357" spans="11:20" x14ac:dyDescent="0.2">
      <c r="K1357" s="185" t="s">
        <v>134</v>
      </c>
      <c r="L1357" s="163">
        <f>_xll.qlCalendarAdvance("TARGET",L1356,K1357,"mf")</f>
        <v>44743</v>
      </c>
      <c r="M1357" s="175">
        <v>0.99051515778370514</v>
      </c>
      <c r="N1357" s="175">
        <f>_xll.xlShmInterpDisc($E$4,L1357)</f>
        <v>0.99051515789462974</v>
      </c>
      <c r="O1357" s="175">
        <f>_xll.xlShmInterpDisc($B$4,L1357)</f>
        <v>0.99051515789462974</v>
      </c>
      <c r="P1357" s="175">
        <v>0.99051515778332855</v>
      </c>
      <c r="Q1357" s="175">
        <f>_xll.xlShmInterpDisc($H$4,L1357)</f>
        <v>0.99051515788537381</v>
      </c>
      <c r="R1357" s="188">
        <f t="shared" si="63"/>
        <v>-1.1092460283634864E-6</v>
      </c>
      <c r="S1357" s="170">
        <f t="shared" si="64"/>
        <v>-1.1092460283634864E-6</v>
      </c>
      <c r="T1357" s="174">
        <f t="shared" si="65"/>
        <v>-1.0204526113000156E-6</v>
      </c>
    </row>
    <row r="1358" spans="11:20" x14ac:dyDescent="0.2">
      <c r="K1358" s="185" t="s">
        <v>134</v>
      </c>
      <c r="L1358" s="163">
        <f>_xll.qlCalendarAdvance("TARGET",L1357,K1358,"mf")</f>
        <v>44746</v>
      </c>
      <c r="M1358" s="175">
        <v>0.99044450848691512</v>
      </c>
      <c r="N1358" s="175">
        <f>_xll.xlShmInterpDisc($E$4,L1358)</f>
        <v>0.9904445086010577</v>
      </c>
      <c r="O1358" s="175">
        <f>_xll.xlShmInterpDisc($B$4,L1358)</f>
        <v>0.9904445086010577</v>
      </c>
      <c r="P1358" s="175">
        <v>0.99044450848653476</v>
      </c>
      <c r="Q1358" s="175">
        <f>_xll.xlShmInterpDisc($H$4,L1358)</f>
        <v>0.99044450859185507</v>
      </c>
      <c r="R1358" s="188">
        <f t="shared" si="63"/>
        <v>-1.1414258427322466E-6</v>
      </c>
      <c r="S1358" s="170">
        <f t="shared" si="64"/>
        <v>-1.1414258427322466E-6</v>
      </c>
      <c r="T1358" s="174">
        <f t="shared" si="65"/>
        <v>-1.0532030803034331E-6</v>
      </c>
    </row>
    <row r="1359" spans="11:20" x14ac:dyDescent="0.2">
      <c r="K1359" s="185" t="s">
        <v>134</v>
      </c>
      <c r="L1359" s="163">
        <f>_xll.qlCalendarAdvance("TARGET",L1358,K1359,"mf")</f>
        <v>44747</v>
      </c>
      <c r="M1359" s="175">
        <v>0.99042092020796657</v>
      </c>
      <c r="N1359" s="175">
        <f>_xll.xlShmInterpDisc($E$4,L1359)</f>
        <v>0.99042092032316442</v>
      </c>
      <c r="O1359" s="175">
        <f>_xll.xlShmInterpDisc($B$4,L1359)</f>
        <v>0.99042092032316442</v>
      </c>
      <c r="P1359" s="175">
        <v>0.9904209202075851</v>
      </c>
      <c r="Q1359" s="175">
        <f>_xll.xlShmInterpDisc($H$4,L1359)</f>
        <v>0.99042092031398021</v>
      </c>
      <c r="R1359" s="188">
        <f t="shared" si="63"/>
        <v>-1.1519785125813087E-6</v>
      </c>
      <c r="S1359" s="170">
        <f t="shared" si="64"/>
        <v>-1.1519785125813087E-6</v>
      </c>
      <c r="T1359" s="174">
        <f t="shared" si="65"/>
        <v>-1.0639511494048293E-6</v>
      </c>
    </row>
    <row r="1360" spans="11:20" x14ac:dyDescent="0.2">
      <c r="K1360" s="185" t="s">
        <v>134</v>
      </c>
      <c r="L1360" s="163">
        <f>_xll.qlCalendarAdvance("TARGET",L1359,K1360,"mf")</f>
        <v>44748</v>
      </c>
      <c r="M1360" s="175">
        <v>0.9903973126766904</v>
      </c>
      <c r="N1360" s="175">
        <f>_xll.xlShmInterpDisc($E$4,L1360)</f>
        <v>0.99039731279293453</v>
      </c>
      <c r="O1360" s="175">
        <f>_xll.xlShmInterpDisc($B$4,L1360)</f>
        <v>0.99039731279293453</v>
      </c>
      <c r="P1360" s="175">
        <v>0.99039731267630782</v>
      </c>
      <c r="Q1360" s="175">
        <f>_xll.xlShmInterpDisc($H$4,L1360)</f>
        <v>0.99039731278376886</v>
      </c>
      <c r="R1360" s="188">
        <f t="shared" si="63"/>
        <v>-1.1624412543653762E-6</v>
      </c>
      <c r="S1360" s="170">
        <f t="shared" si="64"/>
        <v>-1.1624412543653762E-6</v>
      </c>
      <c r="T1360" s="174">
        <f t="shared" si="65"/>
        <v>-1.0746104006642554E-6</v>
      </c>
    </row>
    <row r="1361" spans="11:20" x14ac:dyDescent="0.2">
      <c r="K1361" s="185" t="s">
        <v>134</v>
      </c>
      <c r="L1361" s="163">
        <f>_xll.qlCalendarAdvance("TARGET",L1360,K1361,"mf")</f>
        <v>44749</v>
      </c>
      <c r="M1361" s="175">
        <v>0.99037368589570307</v>
      </c>
      <c r="N1361" s="175">
        <f>_xll.xlShmInterpDisc($E$4,L1361)</f>
        <v>0.99037368601298448</v>
      </c>
      <c r="O1361" s="175">
        <f>_xll.xlShmInterpDisc($B$4,L1361)</f>
        <v>0.99037368601298437</v>
      </c>
      <c r="P1361" s="175">
        <v>0.99037368589531927</v>
      </c>
      <c r="Q1361" s="175">
        <f>_xll.xlShmInterpDisc($H$4,L1361)</f>
        <v>0.99037368600383757</v>
      </c>
      <c r="R1361" s="188">
        <f t="shared" si="63"/>
        <v>-1.172814068084449E-6</v>
      </c>
      <c r="S1361" s="170">
        <f t="shared" si="64"/>
        <v>-1.1728129578614244E-6</v>
      </c>
      <c r="T1361" s="174">
        <f t="shared" si="65"/>
        <v>-1.0851830545277608E-6</v>
      </c>
    </row>
    <row r="1362" spans="11:20" x14ac:dyDescent="0.2">
      <c r="K1362" s="185" t="s">
        <v>134</v>
      </c>
      <c r="L1362" s="163">
        <f>_xll.qlCalendarAdvance("TARGET",L1361,K1362,"mf")</f>
        <v>44750</v>
      </c>
      <c r="M1362" s="175">
        <v>0.99035003986762626</v>
      </c>
      <c r="N1362" s="175">
        <f>_xll.xlShmInterpDisc($E$4,L1362)</f>
        <v>0.99035003998593563</v>
      </c>
      <c r="O1362" s="175">
        <f>_xll.xlShmInterpDisc($B$4,L1362)</f>
        <v>0.99035003998593563</v>
      </c>
      <c r="P1362" s="175">
        <v>0.99035003986724135</v>
      </c>
      <c r="Q1362" s="175">
        <f>_xll.xlShmInterpDisc($H$4,L1362)</f>
        <v>0.99035003997680782</v>
      </c>
      <c r="R1362" s="188">
        <f t="shared" si="63"/>
        <v>-1.1830936230694533E-6</v>
      </c>
      <c r="S1362" s="170">
        <f t="shared" si="64"/>
        <v>-1.1830936230694533E-6</v>
      </c>
      <c r="T1362" s="174">
        <f t="shared" si="65"/>
        <v>-1.0956646701032469E-6</v>
      </c>
    </row>
    <row r="1363" spans="11:20" x14ac:dyDescent="0.2">
      <c r="K1363" s="185" t="s">
        <v>134</v>
      </c>
      <c r="L1363" s="163">
        <f>_xll.qlCalendarAdvance("TARGET",L1362,K1363,"mf")</f>
        <v>44753</v>
      </c>
      <c r="M1363" s="175">
        <v>0.9902789863271535</v>
      </c>
      <c r="N1363" s="175">
        <f>_xll.xlShmInterpDisc($E$4,L1363)</f>
        <v>0.99027898644848933</v>
      </c>
      <c r="O1363" s="175">
        <f>_xll.xlShmInterpDisc($B$4,L1363)</f>
        <v>0.99027898644848933</v>
      </c>
      <c r="P1363" s="175">
        <v>0.9902789863267657</v>
      </c>
      <c r="Q1363" s="175">
        <f>_xll.xlShmInterpDisc($H$4,L1363)</f>
        <v>0.99027898643942047</v>
      </c>
      <c r="R1363" s="188">
        <f t="shared" si="63"/>
        <v>-1.2133583027207351E-6</v>
      </c>
      <c r="S1363" s="170">
        <f t="shared" si="64"/>
        <v>-1.2133583027207351E-6</v>
      </c>
      <c r="T1363" s="174">
        <f t="shared" si="65"/>
        <v>-1.1265477439792448E-6</v>
      </c>
    </row>
    <row r="1364" spans="11:20" x14ac:dyDescent="0.2">
      <c r="K1364" s="185" t="s">
        <v>134</v>
      </c>
      <c r="L1364" s="163">
        <f>_xll.qlCalendarAdvance("TARGET",L1363,K1364,"mf")</f>
        <v>44754</v>
      </c>
      <c r="M1364" s="175">
        <v>0.99025526333703884</v>
      </c>
      <c r="N1364" s="175">
        <f>_xll.xlShmInterpDisc($E$4,L1364)</f>
        <v>0.99025526345936377</v>
      </c>
      <c r="O1364" s="175">
        <f>_xll.xlShmInterpDisc($B$4,L1364)</f>
        <v>0.99025526345936377</v>
      </c>
      <c r="P1364" s="175">
        <v>0.99025526333665004</v>
      </c>
      <c r="Q1364" s="175">
        <f>_xll.xlShmInterpDisc($H$4,L1364)</f>
        <v>0.990255263450315</v>
      </c>
      <c r="R1364" s="188">
        <f t="shared" si="63"/>
        <v>-1.2232492796471206E-6</v>
      </c>
      <c r="S1364" s="170">
        <f t="shared" si="64"/>
        <v>-1.2232492796471206E-6</v>
      </c>
      <c r="T1364" s="174">
        <f t="shared" si="65"/>
        <v>-1.1366496632803091E-6</v>
      </c>
    </row>
    <row r="1365" spans="11:20" x14ac:dyDescent="0.2">
      <c r="K1365" s="185" t="s">
        <v>134</v>
      </c>
      <c r="L1365" s="163">
        <f>_xll.qlCalendarAdvance("TARGET",L1364,K1365,"mf")</f>
        <v>44755</v>
      </c>
      <c r="M1365" s="175">
        <v>0.99023152111302015</v>
      </c>
      <c r="N1365" s="175">
        <f>_xll.xlShmInterpDisc($E$4,L1365)</f>
        <v>0.99023152123632407</v>
      </c>
      <c r="O1365" s="175">
        <f>_xll.xlShmInterpDisc($B$4,L1365)</f>
        <v>0.99023152123632407</v>
      </c>
      <c r="P1365" s="175">
        <v>0.99023152111263046</v>
      </c>
      <c r="Q1365" s="175">
        <f>_xll.xlShmInterpDisc($H$4,L1365)</f>
        <v>0.99023152122729563</v>
      </c>
      <c r="R1365" s="188">
        <f t="shared" si="63"/>
        <v>-1.2330392262782652E-6</v>
      </c>
      <c r="S1365" s="170">
        <f t="shared" si="64"/>
        <v>-1.2330392262782652E-6</v>
      </c>
      <c r="T1365" s="174">
        <f t="shared" si="65"/>
        <v>-1.1466516625091572E-6</v>
      </c>
    </row>
    <row r="1366" spans="11:20" x14ac:dyDescent="0.2">
      <c r="K1366" s="185" t="s">
        <v>134</v>
      </c>
      <c r="L1366" s="163">
        <f>_xll.qlCalendarAdvance("TARGET",L1365,K1366,"mf")</f>
        <v>44756</v>
      </c>
      <c r="M1366" s="175">
        <v>0.99020775965774999</v>
      </c>
      <c r="N1366" s="175">
        <f>_xll.xlShmInterpDisc($E$4,L1366)</f>
        <v>0.99020775978202258</v>
      </c>
      <c r="O1366" s="175">
        <f>_xll.xlShmInterpDisc($B$4,L1366)</f>
        <v>0.99020775978202258</v>
      </c>
      <c r="P1366" s="175">
        <v>0.9902077596573593</v>
      </c>
      <c r="Q1366" s="175">
        <f>_xll.xlShmInterpDisc($H$4,L1366)</f>
        <v>0.99020775977301478</v>
      </c>
      <c r="R1366" s="188">
        <f t="shared" si="63"/>
        <v>-1.2427259221681197E-6</v>
      </c>
      <c r="S1366" s="170">
        <f t="shared" si="64"/>
        <v>-1.2427259221681197E-6</v>
      </c>
      <c r="T1366" s="174">
        <f t="shared" si="65"/>
        <v>-1.1565548518888136E-6</v>
      </c>
    </row>
    <row r="1367" spans="11:20" x14ac:dyDescent="0.2">
      <c r="K1367" s="185" t="s">
        <v>134</v>
      </c>
      <c r="L1367" s="163">
        <f>_xll.qlCalendarAdvance("TARGET",L1366,K1367,"mf")</f>
        <v>44757</v>
      </c>
      <c r="M1367" s="175">
        <v>0.99018397897388588</v>
      </c>
      <c r="N1367" s="175">
        <f>_xll.xlShmInterpDisc($E$4,L1367)</f>
        <v>0.99018397909911671</v>
      </c>
      <c r="O1367" s="175">
        <f>_xll.xlShmInterpDisc($B$4,L1367)</f>
        <v>0.9901839790991166</v>
      </c>
      <c r="P1367" s="175">
        <v>0.99018397897349431</v>
      </c>
      <c r="Q1367" s="175">
        <f>_xll.xlShmInterpDisc($H$4,L1367)</f>
        <v>0.99018397909012978</v>
      </c>
      <c r="R1367" s="188">
        <f t="shared" si="63"/>
        <v>-1.2523082570936594E-6</v>
      </c>
      <c r="S1367" s="170">
        <f t="shared" si="64"/>
        <v>-1.2523071468706348E-6</v>
      </c>
      <c r="T1367" s="174">
        <f t="shared" si="65"/>
        <v>-1.1663547905271798E-6</v>
      </c>
    </row>
    <row r="1368" spans="11:20" x14ac:dyDescent="0.2">
      <c r="K1368" s="185" t="s">
        <v>134</v>
      </c>
      <c r="L1368" s="163">
        <f>_xll.qlCalendarAdvance("TARGET",L1367,K1368,"mf")</f>
        <v>44760</v>
      </c>
      <c r="M1368" s="175">
        <v>0.99011252157738128</v>
      </c>
      <c r="N1368" s="175">
        <f>_xll.xlShmInterpDisc($E$4,L1368)</f>
        <v>0.99011252170542285</v>
      </c>
      <c r="O1368" s="175">
        <f>_xll.xlShmInterpDisc($B$4,L1368)</f>
        <v>0.99011252170542285</v>
      </c>
      <c r="P1368" s="175">
        <v>0.99011252157698726</v>
      </c>
      <c r="Q1368" s="175">
        <f>_xll.xlShmInterpDisc($H$4,L1368)</f>
        <v>0.99011252169649999</v>
      </c>
      <c r="R1368" s="188">
        <f t="shared" si="63"/>
        <v>-1.2804157734080945E-6</v>
      </c>
      <c r="S1368" s="170">
        <f t="shared" si="64"/>
        <v>-1.2804157734080945E-6</v>
      </c>
      <c r="T1368" s="174">
        <f t="shared" si="65"/>
        <v>-1.1951273304333654E-6</v>
      </c>
    </row>
    <row r="1369" spans="11:20" x14ac:dyDescent="0.2">
      <c r="K1369" s="185" t="s">
        <v>134</v>
      </c>
      <c r="L1369" s="163">
        <f>_xll.qlCalendarAdvance("TARGET",L1368,K1369,"mf")</f>
        <v>44761</v>
      </c>
      <c r="M1369" s="175">
        <v>0.99008866400581863</v>
      </c>
      <c r="N1369" s="175">
        <f>_xll.xlShmInterpDisc($E$4,L1369)</f>
        <v>0.99008866413477525</v>
      </c>
      <c r="O1369" s="175">
        <f>_xll.xlShmInterpDisc($B$4,L1369)</f>
        <v>0.99008866413477525</v>
      </c>
      <c r="P1369" s="175">
        <v>0.99008866400542395</v>
      </c>
      <c r="Q1369" s="175">
        <f>_xll.xlShmInterpDisc($H$4,L1369)</f>
        <v>0.99008866412587437</v>
      </c>
      <c r="R1369" s="188">
        <f t="shared" si="63"/>
        <v>-1.2895662315770551E-6</v>
      </c>
      <c r="S1369" s="170">
        <f t="shared" si="64"/>
        <v>-1.2895662315770551E-6</v>
      </c>
      <c r="T1369" s="174">
        <f t="shared" si="65"/>
        <v>-1.2045042740993495E-6</v>
      </c>
    </row>
    <row r="1370" spans="11:20" x14ac:dyDescent="0.2">
      <c r="K1370" s="185" t="s">
        <v>134</v>
      </c>
      <c r="L1370" s="163">
        <f>_xll.qlCalendarAdvance("TARGET",L1369,K1370,"mf")</f>
        <v>44762</v>
      </c>
      <c r="M1370" s="175">
        <v>0.99006478721902647</v>
      </c>
      <c r="N1370" s="175">
        <f>_xll.xlShmInterpDisc($E$4,L1370)</f>
        <v>0.99006478734888703</v>
      </c>
      <c r="O1370" s="175">
        <f>_xll.xlShmInterpDisc($B$4,L1370)</f>
        <v>0.99006478734888703</v>
      </c>
      <c r="P1370" s="175">
        <v>0.99006478721863111</v>
      </c>
      <c r="Q1370" s="175">
        <f>_xll.xlShmInterpDisc($H$4,L1370)</f>
        <v>0.99006478734000813</v>
      </c>
      <c r="R1370" s="188">
        <f t="shared" si="63"/>
        <v>-1.2986056674435531E-6</v>
      </c>
      <c r="S1370" s="170">
        <f t="shared" si="64"/>
        <v>-1.2986056674435531E-6</v>
      </c>
      <c r="T1370" s="174">
        <f t="shared" si="65"/>
        <v>-1.213770195462871E-6</v>
      </c>
    </row>
    <row r="1371" spans="11:20" x14ac:dyDescent="0.2">
      <c r="K1371" s="185" t="s">
        <v>134</v>
      </c>
      <c r="L1371" s="163">
        <f>_xll.qlCalendarAdvance("TARGET",L1370,K1371,"mf")</f>
        <v>44763</v>
      </c>
      <c r="M1371" s="175">
        <v>0.99004089121969274</v>
      </c>
      <c r="N1371" s="175">
        <f>_xll.xlShmInterpDisc($E$4,L1371)</f>
        <v>0.99004089135044593</v>
      </c>
      <c r="O1371" s="175">
        <f>_xll.xlShmInterpDisc($B$4,L1371)</f>
        <v>0.99004089135044593</v>
      </c>
      <c r="P1371" s="175">
        <v>0.99004089121929673</v>
      </c>
      <c r="Q1371" s="175">
        <f>_xll.xlShmInterpDisc($H$4,L1371)</f>
        <v>0.99004089134158946</v>
      </c>
      <c r="R1371" s="188">
        <f t="shared" si="63"/>
        <v>-1.3075318605615394E-6</v>
      </c>
      <c r="S1371" s="170">
        <f t="shared" si="64"/>
        <v>-1.3075318605615394E-6</v>
      </c>
      <c r="T1371" s="174">
        <f t="shared" si="65"/>
        <v>-1.2229273149699793E-6</v>
      </c>
    </row>
    <row r="1372" spans="11:20" x14ac:dyDescent="0.2">
      <c r="K1372" s="185" t="s">
        <v>134</v>
      </c>
      <c r="L1372" s="163">
        <f>_xll.qlCalendarAdvance("TARGET",L1371,K1372,"mf")</f>
        <v>44764</v>
      </c>
      <c r="M1372" s="175">
        <v>0.99001697601051108</v>
      </c>
      <c r="N1372" s="175">
        <f>_xll.xlShmInterpDisc($E$4,L1372)</f>
        <v>0.99001697614214534</v>
      </c>
      <c r="O1372" s="175">
        <f>_xll.xlShmInterpDisc($B$4,L1372)</f>
        <v>0.99001697614214534</v>
      </c>
      <c r="P1372" s="175">
        <v>0.9900169760101144</v>
      </c>
      <c r="Q1372" s="175">
        <f>_xll.xlShmInterpDisc($H$4,L1372)</f>
        <v>0.99001697613331152</v>
      </c>
      <c r="R1372" s="188">
        <f t="shared" si="63"/>
        <v>-1.3163425904849646E-6</v>
      </c>
      <c r="S1372" s="170">
        <f t="shared" si="64"/>
        <v>-1.3163425904849646E-6</v>
      </c>
      <c r="T1372" s="174">
        <f t="shared" si="65"/>
        <v>-1.2319711917285758E-6</v>
      </c>
    </row>
    <row r="1373" spans="11:20" x14ac:dyDescent="0.2">
      <c r="K1373" s="185" t="s">
        <v>134</v>
      </c>
      <c r="L1373" s="163">
        <f>_xll.qlCalendarAdvance("TARGET",L1372,K1373,"mf")</f>
        <v>44767</v>
      </c>
      <c r="M1373" s="175">
        <v>0.98994511515088734</v>
      </c>
      <c r="N1373" s="175">
        <f>_xll.xlShmInterpDisc($E$4,L1373)</f>
        <v>0.98994511528509477</v>
      </c>
      <c r="O1373" s="175">
        <f>_xll.xlShmInterpDisc($B$4,L1373)</f>
        <v>0.98994511528509477</v>
      </c>
      <c r="P1373" s="175">
        <v>0.98994511515048889</v>
      </c>
      <c r="Q1373" s="175">
        <f>_xll.xlShmInterpDisc($H$4,L1373)</f>
        <v>0.98994511527633011</v>
      </c>
      <c r="R1373" s="188">
        <f t="shared" si="63"/>
        <v>-1.3420742295267019E-6</v>
      </c>
      <c r="S1373" s="170">
        <f t="shared" si="64"/>
        <v>-1.3420742295267019E-6</v>
      </c>
      <c r="T1373" s="174">
        <f t="shared" si="65"/>
        <v>-1.2584122632830486E-6</v>
      </c>
    </row>
    <row r="1374" spans="11:20" x14ac:dyDescent="0.2">
      <c r="K1374" s="185" t="s">
        <v>134</v>
      </c>
      <c r="L1374" s="163">
        <f>_xll.qlCalendarAdvance("TARGET",L1373,K1374,"mf")</f>
        <v>44768</v>
      </c>
      <c r="M1374" s="175">
        <v>0.98992112312934843</v>
      </c>
      <c r="N1374" s="175">
        <f>_xll.xlShmInterpDisc($E$4,L1374)</f>
        <v>0.98992112326438986</v>
      </c>
      <c r="O1374" s="175">
        <f>_xll.xlShmInterpDisc($B$4,L1374)</f>
        <v>0.98992112326438986</v>
      </c>
      <c r="P1374" s="175">
        <v>0.98992112312894942</v>
      </c>
      <c r="Q1374" s="175">
        <f>_xll.xlShmInterpDisc($H$4,L1374)</f>
        <v>0.98992112325564874</v>
      </c>
      <c r="R1374" s="188">
        <f t="shared" si="63"/>
        <v>-1.350414224887686E-6</v>
      </c>
      <c r="S1374" s="170">
        <f t="shared" si="64"/>
        <v>-1.350414224887686E-6</v>
      </c>
      <c r="T1374" s="174">
        <f t="shared" si="65"/>
        <v>-1.2669931770403764E-6</v>
      </c>
    </row>
    <row r="1375" spans="11:20" x14ac:dyDescent="0.2">
      <c r="K1375" s="185" t="s">
        <v>134</v>
      </c>
      <c r="L1375" s="163">
        <f>_xll.qlCalendarAdvance("TARGET",L1374,K1375,"mf")</f>
        <v>44769</v>
      </c>
      <c r="M1375" s="175">
        <v>0.98989711191150487</v>
      </c>
      <c r="N1375" s="175">
        <f>_xll.xlShmInterpDisc($E$4,L1375)</f>
        <v>0.98989711204736797</v>
      </c>
      <c r="O1375" s="175">
        <f>_xll.xlShmInterpDisc($B$4,L1375)</f>
        <v>0.98989711204736797</v>
      </c>
      <c r="P1375" s="175">
        <v>0.9898971119111053</v>
      </c>
      <c r="Q1375" s="175">
        <f>_xll.xlShmInterpDisc($H$4,L1375)</f>
        <v>0.98989711203865061</v>
      </c>
      <c r="R1375" s="188">
        <f t="shared" si="63"/>
        <v>-1.3586309854929368E-6</v>
      </c>
      <c r="S1375" s="170">
        <f t="shared" si="64"/>
        <v>-1.3586309854929368E-6</v>
      </c>
      <c r="T1375" s="174">
        <f t="shared" si="65"/>
        <v>-1.2754530764880201E-6</v>
      </c>
    </row>
    <row r="1376" spans="11:20" x14ac:dyDescent="0.2">
      <c r="K1376" s="185" t="s">
        <v>134</v>
      </c>
      <c r="L1376" s="163">
        <f>_xll.qlCalendarAdvance("TARGET",L1375,K1376,"mf")</f>
        <v>44770</v>
      </c>
      <c r="M1376" s="175">
        <v>0.98987308150008002</v>
      </c>
      <c r="N1376" s="175">
        <f>_xll.xlShmInterpDisc($E$4,L1376)</f>
        <v>0.98987308163675281</v>
      </c>
      <c r="O1376" s="175">
        <f>_xll.xlShmInterpDisc($B$4,L1376)</f>
        <v>0.98987308163675281</v>
      </c>
      <c r="P1376" s="175">
        <v>0.98987308149968012</v>
      </c>
      <c r="Q1376" s="175">
        <f>_xll.xlShmInterpDisc($H$4,L1376)</f>
        <v>0.98987308162805943</v>
      </c>
      <c r="R1376" s="188">
        <f t="shared" si="63"/>
        <v>-1.3667278420115281E-6</v>
      </c>
      <c r="S1376" s="170">
        <f t="shared" si="64"/>
        <v>-1.3667278420115281E-6</v>
      </c>
      <c r="T1376" s="174">
        <f t="shared" si="65"/>
        <v>-1.2837930718490043E-6</v>
      </c>
    </row>
    <row r="1377" spans="11:20" x14ac:dyDescent="0.2">
      <c r="K1377" s="185" t="s">
        <v>134</v>
      </c>
      <c r="L1377" s="163">
        <f>_xll.qlCalendarAdvance("TARGET",L1376,K1377,"mf")</f>
        <v>44771</v>
      </c>
      <c r="M1377" s="175">
        <v>0.98984903189780338</v>
      </c>
      <c r="N1377" s="175">
        <f>_xll.xlShmInterpDisc($E$4,L1377)</f>
        <v>0.9898490320352733</v>
      </c>
      <c r="O1377" s="175">
        <f>_xll.xlShmInterpDisc($B$4,L1377)</f>
        <v>0.9898490320352733</v>
      </c>
      <c r="P1377" s="175">
        <v>0.98984903189740303</v>
      </c>
      <c r="Q1377" s="175">
        <f>_xll.xlShmInterpDisc($H$4,L1377)</f>
        <v>0.98984903202660424</v>
      </c>
      <c r="R1377" s="188">
        <f t="shared" si="63"/>
        <v>-1.3746992433283367E-6</v>
      </c>
      <c r="S1377" s="170">
        <f t="shared" si="64"/>
        <v>-1.3746992433283367E-6</v>
      </c>
      <c r="T1377" s="174">
        <f t="shared" si="65"/>
        <v>-1.2920120529003043E-6</v>
      </c>
    </row>
    <row r="1378" spans="11:20" x14ac:dyDescent="0.2">
      <c r="K1378" s="185" t="s">
        <v>134</v>
      </c>
      <c r="L1378" s="163">
        <f>_xll.qlCalendarAdvance("TARGET",L1377,K1378,"mf")</f>
        <v>44774</v>
      </c>
      <c r="M1378" s="175">
        <v>0.98977676797322867</v>
      </c>
      <c r="N1378" s="175">
        <f>_xll.xlShmInterpDisc($E$4,L1378)</f>
        <v>0.98977676811301474</v>
      </c>
      <c r="O1378" s="175">
        <f>_xll.xlShmInterpDisc($B$4,L1378)</f>
        <v>0.98977676811301474</v>
      </c>
      <c r="P1378" s="175">
        <v>0.9897767679728271</v>
      </c>
      <c r="Q1378" s="175">
        <f>_xll.xlShmInterpDisc($H$4,L1378)</f>
        <v>0.98977676810441961</v>
      </c>
      <c r="R1378" s="188">
        <f t="shared" si="63"/>
        <v>-1.3978607160680667E-6</v>
      </c>
      <c r="S1378" s="170">
        <f t="shared" si="64"/>
        <v>-1.3978607160680667E-6</v>
      </c>
      <c r="T1378" s="174">
        <f t="shared" si="65"/>
        <v>-1.3159251466277055E-6</v>
      </c>
    </row>
    <row r="1379" spans="11:20" x14ac:dyDescent="0.2">
      <c r="K1379" s="185" t="s">
        <v>134</v>
      </c>
      <c r="L1379" s="163">
        <f>_xll.qlCalendarAdvance("TARGET",L1378,K1379,"mf")</f>
        <v>44775</v>
      </c>
      <c r="M1379" s="175">
        <v>0.98975264163493648</v>
      </c>
      <c r="N1379" s="175">
        <f>_xll.xlShmInterpDisc($E$4,L1379)</f>
        <v>0.98975264177546918</v>
      </c>
      <c r="O1379" s="175">
        <f>_xll.xlShmInterpDisc($B$4,L1379)</f>
        <v>0.98975264177546918</v>
      </c>
      <c r="P1379" s="175">
        <v>0.98975264163453469</v>
      </c>
      <c r="Q1379" s="175">
        <f>_xll.xlShmInterpDisc($H$4,L1379)</f>
        <v>0.98975264176689925</v>
      </c>
      <c r="R1379" s="188">
        <f t="shared" si="63"/>
        <v>-1.4053269659086709E-6</v>
      </c>
      <c r="S1379" s="170">
        <f t="shared" si="64"/>
        <v>-1.4053269659086709E-6</v>
      </c>
      <c r="T1379" s="174">
        <f t="shared" si="65"/>
        <v>-1.3236456375409489E-6</v>
      </c>
    </row>
    <row r="1380" spans="11:20" x14ac:dyDescent="0.2">
      <c r="K1380" s="185" t="s">
        <v>134</v>
      </c>
      <c r="L1380" s="163">
        <f>_xll.qlCalendarAdvance("TARGET",L1379,K1380,"mf")</f>
        <v>44776</v>
      </c>
      <c r="M1380" s="175">
        <v>0.9897284961195143</v>
      </c>
      <c r="N1380" s="175">
        <f>_xll.xlShmInterpDisc($E$4,L1380)</f>
        <v>0.98972849626078041</v>
      </c>
      <c r="O1380" s="175">
        <f>_xll.xlShmInterpDisc($B$4,L1380)</f>
        <v>0.98972849626078041</v>
      </c>
      <c r="P1380" s="175">
        <v>0.98972849611911207</v>
      </c>
      <c r="Q1380" s="175">
        <f>_xll.xlShmInterpDisc($H$4,L1380)</f>
        <v>0.98972849625223591</v>
      </c>
      <c r="R1380" s="188">
        <f t="shared" si="63"/>
        <v>-1.4126610992093447E-6</v>
      </c>
      <c r="S1380" s="170">
        <f t="shared" si="64"/>
        <v>-1.4126610992093447E-6</v>
      </c>
      <c r="T1380" s="174">
        <f t="shared" si="65"/>
        <v>-1.3312384528063603E-6</v>
      </c>
    </row>
    <row r="1381" spans="11:20" x14ac:dyDescent="0.2">
      <c r="K1381" s="185" t="s">
        <v>134</v>
      </c>
      <c r="L1381" s="163">
        <f>_xll.qlCalendarAdvance("TARGET",L1380,K1381,"mf")</f>
        <v>44777</v>
      </c>
      <c r="M1381" s="175">
        <v>0.98970433142972136</v>
      </c>
      <c r="N1381" s="175">
        <f>_xll.xlShmInterpDisc($E$4,L1381)</f>
        <v>0.98970433157170801</v>
      </c>
      <c r="O1381" s="175">
        <f>_xll.xlShmInterpDisc($B$4,L1381)</f>
        <v>0.98970433157170801</v>
      </c>
      <c r="P1381" s="175">
        <v>0.98970433142931891</v>
      </c>
      <c r="Q1381" s="175">
        <f>_xll.xlShmInterpDisc($H$4,L1381)</f>
        <v>0.98970433156318904</v>
      </c>
      <c r="R1381" s="188">
        <f t="shared" si="63"/>
        <v>-1.4198664466391619E-6</v>
      </c>
      <c r="S1381" s="170">
        <f t="shared" si="64"/>
        <v>-1.4198664466391619E-6</v>
      </c>
      <c r="T1381" s="174">
        <f t="shared" si="65"/>
        <v>-1.3387013719778906E-6</v>
      </c>
    </row>
    <row r="1382" spans="11:20" x14ac:dyDescent="0.2">
      <c r="K1382" s="185" t="s">
        <v>134</v>
      </c>
      <c r="L1382" s="163">
        <f>_xll.qlCalendarAdvance("TARGET",L1381,K1382,"mf")</f>
        <v>44778</v>
      </c>
      <c r="M1382" s="175">
        <v>0.98968014756832268</v>
      </c>
      <c r="N1382" s="175">
        <f>_xll.xlShmInterpDisc($E$4,L1382)</f>
        <v>0.98968014771101642</v>
      </c>
      <c r="O1382" s="175">
        <f>_xll.xlShmInterpDisc($B$4,L1382)</f>
        <v>0.98968014771101642</v>
      </c>
      <c r="P1382" s="175">
        <v>0.98968014756791989</v>
      </c>
      <c r="Q1382" s="175">
        <f>_xll.xlShmInterpDisc($H$4,L1382)</f>
        <v>0.98968014770252333</v>
      </c>
      <c r="R1382" s="188">
        <f t="shared" si="63"/>
        <v>-1.4269374570829996E-6</v>
      </c>
      <c r="S1382" s="170">
        <f t="shared" si="64"/>
        <v>-1.4269374570829996E-6</v>
      </c>
      <c r="T1382" s="174">
        <f t="shared" si="65"/>
        <v>-1.3460343950555398E-6</v>
      </c>
    </row>
    <row r="1383" spans="11:20" x14ac:dyDescent="0.2">
      <c r="K1383" s="185" t="s">
        <v>134</v>
      </c>
      <c r="L1383" s="163">
        <f>_xll.qlCalendarAdvance("TARGET",L1382,K1383,"mf")</f>
        <v>44781</v>
      </c>
      <c r="M1383" s="175">
        <v>0.98960748098221452</v>
      </c>
      <c r="N1383" s="175">
        <f>_xll.xlShmInterpDisc($E$4,L1383)</f>
        <v>0.98960748112695018</v>
      </c>
      <c r="O1383" s="175">
        <f>_xll.xlShmInterpDisc($B$4,L1383)</f>
        <v>0.98960748112695018</v>
      </c>
      <c r="P1383" s="175">
        <v>0.98960748098181128</v>
      </c>
      <c r="Q1383" s="175">
        <f>_xll.xlShmInterpDisc($H$4,L1383)</f>
        <v>0.9896074811185358</v>
      </c>
      <c r="R1383" s="188">
        <f t="shared" si="63"/>
        <v>-1.4473566789519055E-6</v>
      </c>
      <c r="S1383" s="170">
        <f t="shared" si="64"/>
        <v>-1.4473566789519055E-6</v>
      </c>
      <c r="T1383" s="174">
        <f t="shared" si="65"/>
        <v>-1.3672452059410034E-6</v>
      </c>
    </row>
    <row r="1384" spans="11:20" x14ac:dyDescent="0.2">
      <c r="K1384" s="185" t="s">
        <v>134</v>
      </c>
      <c r="L1384" s="163">
        <f>_xll.qlCalendarAdvance("TARGET",L1383,K1384,"mf")</f>
        <v>44782</v>
      </c>
      <c r="M1384" s="175">
        <v>0.98958322046214131</v>
      </c>
      <c r="N1384" s="175">
        <f>_xll.xlShmInterpDisc($E$4,L1384)</f>
        <v>0.98958322060753046</v>
      </c>
      <c r="O1384" s="175">
        <f>_xll.xlShmInterpDisc($B$4,L1384)</f>
        <v>0.98958322060753046</v>
      </c>
      <c r="P1384" s="175">
        <v>0.98958322046173797</v>
      </c>
      <c r="Q1384" s="175">
        <f>_xll.xlShmInterpDisc($H$4,L1384)</f>
        <v>0.98958322059914272</v>
      </c>
      <c r="R1384" s="188">
        <f t="shared" si="63"/>
        <v>-1.4538914516748491E-6</v>
      </c>
      <c r="S1384" s="170">
        <f t="shared" si="64"/>
        <v>-1.4538914516748491E-6</v>
      </c>
      <c r="T1384" s="174">
        <f t="shared" si="65"/>
        <v>-1.3740475424128817E-6</v>
      </c>
    </row>
    <row r="1385" spans="11:20" x14ac:dyDescent="0.2">
      <c r="K1385" s="185" t="s">
        <v>134</v>
      </c>
      <c r="L1385" s="163">
        <f>_xll.qlCalendarAdvance("TARGET",L1384,K1385,"mf")</f>
        <v>44783</v>
      </c>
      <c r="M1385" s="175">
        <v>0.98955894078436235</v>
      </c>
      <c r="N1385" s="175">
        <f>_xll.xlShmInterpDisc($E$4,L1385)</f>
        <v>0.98955894093039132</v>
      </c>
      <c r="O1385" s="175">
        <f>_xll.xlShmInterpDisc($B$4,L1385)</f>
        <v>0.98955894093039132</v>
      </c>
      <c r="P1385" s="175">
        <v>0.98955894078395878</v>
      </c>
      <c r="Q1385" s="175">
        <f>_xll.xlShmInterpDisc($H$4,L1385)</f>
        <v>0.98955894092203045</v>
      </c>
      <c r="R1385" s="188">
        <f t="shared" si="63"/>
        <v>-1.4602896669657639E-6</v>
      </c>
      <c r="S1385" s="170">
        <f t="shared" si="64"/>
        <v>-1.4602896669657639E-6</v>
      </c>
      <c r="T1385" s="174">
        <f t="shared" si="65"/>
        <v>-1.3807166521218051E-6</v>
      </c>
    </row>
    <row r="1386" spans="11:20" x14ac:dyDescent="0.2">
      <c r="K1386" s="185" t="s">
        <v>134</v>
      </c>
      <c r="L1386" s="163">
        <f>_xll.qlCalendarAdvance("TARGET",L1385,K1386,"mf")</f>
        <v>44784</v>
      </c>
      <c r="M1386" s="175">
        <v>0.98953464195167262</v>
      </c>
      <c r="N1386" s="175">
        <f>_xll.xlShmInterpDisc($E$4,L1386)</f>
        <v>0.98953464209832764</v>
      </c>
      <c r="O1386" s="175">
        <f>_xll.xlShmInterpDisc($B$4,L1386)</f>
        <v>0.98953464209832764</v>
      </c>
      <c r="P1386" s="175">
        <v>0.98953464195126906</v>
      </c>
      <c r="Q1386" s="175">
        <f>_xll.xlShmInterpDisc($H$4,L1386)</f>
        <v>0.98953464208999398</v>
      </c>
      <c r="R1386" s="188">
        <f t="shared" si="63"/>
        <v>-1.4665502146016252E-6</v>
      </c>
      <c r="S1386" s="170">
        <f t="shared" si="64"/>
        <v>-1.4665502146016252E-6</v>
      </c>
      <c r="T1386" s="174">
        <f t="shared" si="65"/>
        <v>-1.3872492043986995E-6</v>
      </c>
    </row>
    <row r="1387" spans="11:20" x14ac:dyDescent="0.2">
      <c r="K1387" s="185" t="s">
        <v>134</v>
      </c>
      <c r="L1387" s="163">
        <f>_xll.qlCalendarAdvance("TARGET",L1386,K1387,"mf")</f>
        <v>44785</v>
      </c>
      <c r="M1387" s="175">
        <v>0.98951032396687277</v>
      </c>
      <c r="N1387" s="175">
        <f>_xll.xlShmInterpDisc($E$4,L1387)</f>
        <v>0.98951032411413997</v>
      </c>
      <c r="O1387" s="175">
        <f>_xll.xlShmInterpDisc($B$4,L1387)</f>
        <v>0.98951032411413997</v>
      </c>
      <c r="P1387" s="175">
        <v>0.98951032396646921</v>
      </c>
      <c r="Q1387" s="175">
        <f>_xll.xlShmInterpDisc($H$4,L1387)</f>
        <v>0.98951032410583362</v>
      </c>
      <c r="R1387" s="188">
        <f t="shared" si="63"/>
        <v>-1.4726719843594083E-6</v>
      </c>
      <c r="S1387" s="170">
        <f t="shared" si="64"/>
        <v>-1.4726719843594083E-6</v>
      </c>
      <c r="T1387" s="174">
        <f t="shared" si="65"/>
        <v>-1.3936440890205404E-6</v>
      </c>
    </row>
    <row r="1388" spans="11:20" x14ac:dyDescent="0.2">
      <c r="K1388" s="185" t="s">
        <v>134</v>
      </c>
      <c r="L1388" s="163">
        <f>_xll.qlCalendarAdvance("TARGET",L1387,K1388,"mf")</f>
        <v>44788</v>
      </c>
      <c r="M1388" s="175">
        <v>0.98943725512789182</v>
      </c>
      <c r="N1388" s="175">
        <f>_xll.xlShmInterpDisc($E$4,L1388)</f>
        <v>0.98943725527691151</v>
      </c>
      <c r="O1388" s="175">
        <f>_xll.xlShmInterpDisc($B$4,L1388)</f>
        <v>0.98943725527691151</v>
      </c>
      <c r="P1388" s="175">
        <v>0.98943725512748826</v>
      </c>
      <c r="Q1388" s="175">
        <f>_xll.xlShmInterpDisc($H$4,L1388)</f>
        <v>0.98943725526868831</v>
      </c>
      <c r="R1388" s="188">
        <f t="shared" si="63"/>
        <v>-1.4901968548031164E-6</v>
      </c>
      <c r="S1388" s="170">
        <f t="shared" si="64"/>
        <v>-1.4901968548031164E-6</v>
      </c>
      <c r="T1388" s="174">
        <f t="shared" si="65"/>
        <v>-1.4120005165096927E-6</v>
      </c>
    </row>
    <row r="1389" spans="11:20" x14ac:dyDescent="0.2">
      <c r="K1389" s="185" t="s">
        <v>134</v>
      </c>
      <c r="L1389" s="163">
        <f>_xll.qlCalendarAdvance("TARGET",L1388,K1389,"mf")</f>
        <v>44789</v>
      </c>
      <c r="M1389" s="175">
        <v>0.98941286056275657</v>
      </c>
      <c r="N1389" s="175">
        <f>_xll.xlShmInterpDisc($E$4,L1389)</f>
        <v>0.98941286071233203</v>
      </c>
      <c r="O1389" s="175">
        <f>_xll.xlShmInterpDisc($B$4,L1389)</f>
        <v>0.98941286071233203</v>
      </c>
      <c r="P1389" s="175">
        <v>0.989412860562353</v>
      </c>
      <c r="Q1389" s="175">
        <f>_xll.xlShmInterpDisc($H$4,L1389)</f>
        <v>0.98941286070413692</v>
      </c>
      <c r="R1389" s="188">
        <f t="shared" si="63"/>
        <v>-1.4957546312643899E-6</v>
      </c>
      <c r="S1389" s="170">
        <f t="shared" si="64"/>
        <v>-1.4957546312643899E-6</v>
      </c>
      <c r="T1389" s="174">
        <f t="shared" si="65"/>
        <v>-1.4178391793961964E-6</v>
      </c>
    </row>
    <row r="1390" spans="11:20" x14ac:dyDescent="0.2">
      <c r="K1390" s="185" t="s">
        <v>134</v>
      </c>
      <c r="L1390" s="163">
        <f>_xll.qlCalendarAdvance("TARGET",L1389,K1390,"mf")</f>
        <v>44790</v>
      </c>
      <c r="M1390" s="175">
        <v>0.98938844685958915</v>
      </c>
      <c r="N1390" s="175">
        <f>_xll.xlShmInterpDisc($E$4,L1390)</f>
        <v>0.98938844700970607</v>
      </c>
      <c r="O1390" s="175">
        <f>_xll.xlShmInterpDisc($B$4,L1390)</f>
        <v>0.98938844700970607</v>
      </c>
      <c r="P1390" s="175">
        <v>0.9893884468591857</v>
      </c>
      <c r="Q1390" s="175">
        <f>_xll.xlShmInterpDisc($H$4,L1390)</f>
        <v>0.98938844700153927</v>
      </c>
      <c r="R1390" s="188">
        <f t="shared" si="63"/>
        <v>-1.5011691889554868E-6</v>
      </c>
      <c r="S1390" s="170">
        <f t="shared" si="64"/>
        <v>-1.5011691889554868E-6</v>
      </c>
      <c r="T1390" s="174">
        <f t="shared" si="65"/>
        <v>-1.4235357337355481E-6</v>
      </c>
    </row>
    <row r="1391" spans="11:20" x14ac:dyDescent="0.2">
      <c r="K1391" s="185" t="s">
        <v>134</v>
      </c>
      <c r="L1391" s="163">
        <f>_xll.qlCalendarAdvance("TARGET",L1390,K1391,"mf")</f>
        <v>44791</v>
      </c>
      <c r="M1391" s="175">
        <v>0.98936401402122065</v>
      </c>
      <c r="N1391" s="175">
        <f>_xll.xlShmInterpDisc($E$4,L1391)</f>
        <v>0.98936401417186459</v>
      </c>
      <c r="O1391" s="175">
        <f>_xll.xlShmInterpDisc($B$4,L1391)</f>
        <v>0.98936401417186459</v>
      </c>
      <c r="P1391" s="175">
        <v>0.98936401402081731</v>
      </c>
      <c r="Q1391" s="175">
        <f>_xll.xlShmInterpDisc($H$4,L1391)</f>
        <v>0.98936401416372632</v>
      </c>
      <c r="R1391" s="188">
        <f t="shared" si="63"/>
        <v>-1.5064394176533824E-6</v>
      </c>
      <c r="S1391" s="170">
        <f t="shared" si="64"/>
        <v>-1.5064394176533824E-6</v>
      </c>
      <c r="T1391" s="174">
        <f t="shared" si="65"/>
        <v>-1.4290901795277478E-6</v>
      </c>
    </row>
    <row r="1392" spans="11:20" x14ac:dyDescent="0.2">
      <c r="K1392" s="185" t="s">
        <v>134</v>
      </c>
      <c r="L1392" s="163">
        <f>_xll.qlCalendarAdvance("TARGET",L1391,K1392,"mf")</f>
        <v>44792</v>
      </c>
      <c r="M1392" s="175">
        <v>0.98933956205048679</v>
      </c>
      <c r="N1392" s="175">
        <f>_xll.xlShmInterpDisc($E$4,L1392)</f>
        <v>0.98933956220164343</v>
      </c>
      <c r="O1392" s="175">
        <f>_xll.xlShmInterpDisc($B$4,L1392)</f>
        <v>0.98933956220164343</v>
      </c>
      <c r="P1392" s="175">
        <v>0.98933956205008355</v>
      </c>
      <c r="Q1392" s="175">
        <f>_xll.xlShmInterpDisc($H$4,L1392)</f>
        <v>0.98933956219353392</v>
      </c>
      <c r="R1392" s="188">
        <f t="shared" si="63"/>
        <v>-1.5115664275811014E-6</v>
      </c>
      <c r="S1392" s="170">
        <f t="shared" si="64"/>
        <v>-1.5115664275811014E-6</v>
      </c>
      <c r="T1392" s="174">
        <f t="shared" si="65"/>
        <v>-1.43450362699582E-6</v>
      </c>
    </row>
    <row r="1393" spans="11:20" x14ac:dyDescent="0.2">
      <c r="K1393" s="185" t="s">
        <v>134</v>
      </c>
      <c r="L1393" s="163">
        <f>_xll.qlCalendarAdvance("TARGET",L1392,K1393,"mf")</f>
        <v>44795</v>
      </c>
      <c r="M1393" s="175">
        <v>0.98926609137252974</v>
      </c>
      <c r="N1393" s="175">
        <f>_xll.xlShmInterpDisc($E$4,L1393)</f>
        <v>0.98926609152513678</v>
      </c>
      <c r="O1393" s="175">
        <f>_xll.xlShmInterpDisc($B$4,L1393)</f>
        <v>0.98926609152513678</v>
      </c>
      <c r="P1393" s="175">
        <v>0.98926609137212718</v>
      </c>
      <c r="Q1393" s="175">
        <f>_xll.xlShmInterpDisc($H$4,L1393)</f>
        <v>0.98926609151711464</v>
      </c>
      <c r="R1393" s="188">
        <f t="shared" si="63"/>
        <v>-1.5260703811748044E-6</v>
      </c>
      <c r="S1393" s="170">
        <f t="shared" si="64"/>
        <v>-1.5260703811748044E-6</v>
      </c>
      <c r="T1393" s="174">
        <f t="shared" si="65"/>
        <v>-1.4498746647717553E-6</v>
      </c>
    </row>
    <row r="1394" spans="11:20" x14ac:dyDescent="0.2">
      <c r="K1394" s="185" t="s">
        <v>134</v>
      </c>
      <c r="L1394" s="163">
        <f>_xll.qlCalendarAdvance("TARGET",L1393,K1394,"mf")</f>
        <v>44796</v>
      </c>
      <c r="M1394" s="175">
        <v>0.98924156290079635</v>
      </c>
      <c r="N1394" s="175">
        <f>_xll.xlShmInterpDisc($E$4,L1394)</f>
        <v>0.98924156305385735</v>
      </c>
      <c r="O1394" s="175">
        <f>_xll.xlShmInterpDisc($B$4,L1394)</f>
        <v>0.98924156305385735</v>
      </c>
      <c r="P1394" s="175">
        <v>0.98924156290039389</v>
      </c>
      <c r="Q1394" s="175">
        <f>_xll.xlShmInterpDisc($H$4,L1394)</f>
        <v>0.98924156304586475</v>
      </c>
      <c r="R1394" s="188">
        <f t="shared" si="63"/>
        <v>-1.5306100831224967E-6</v>
      </c>
      <c r="S1394" s="170">
        <f t="shared" si="64"/>
        <v>-1.5306100831224967E-6</v>
      </c>
      <c r="T1394" s="174">
        <f t="shared" si="65"/>
        <v>-1.4547085758209732E-6</v>
      </c>
    </row>
    <row r="1395" spans="11:20" x14ac:dyDescent="0.2">
      <c r="K1395" s="185" t="s">
        <v>134</v>
      </c>
      <c r="L1395" s="163">
        <f>_xll.qlCalendarAdvance("TARGET",L1394,K1395,"mf")</f>
        <v>44797</v>
      </c>
      <c r="M1395" s="175">
        <v>0.98921701531095352</v>
      </c>
      <c r="N1395" s="175">
        <f>_xll.xlShmInterpDisc($E$4,L1395)</f>
        <v>0.98921701546445384</v>
      </c>
      <c r="O1395" s="175">
        <f>_xll.xlShmInterpDisc($B$4,L1395)</f>
        <v>0.98921701546445384</v>
      </c>
      <c r="P1395" s="175">
        <v>0.98921701531055151</v>
      </c>
      <c r="Q1395" s="175">
        <f>_xll.xlShmInterpDisc($H$4,L1395)</f>
        <v>0.98921701545649088</v>
      </c>
      <c r="R1395" s="188">
        <f t="shared" si="63"/>
        <v>-1.5350032356309384E-6</v>
      </c>
      <c r="S1395" s="170">
        <f t="shared" si="64"/>
        <v>-1.5350032356309384E-6</v>
      </c>
      <c r="T1395" s="174">
        <f t="shared" si="65"/>
        <v>-1.4593937169848914E-6</v>
      </c>
    </row>
    <row r="1396" spans="11:20" x14ac:dyDescent="0.2">
      <c r="K1396" s="185" t="s">
        <v>134</v>
      </c>
      <c r="L1396" s="163">
        <f>_xll.qlCalendarAdvance("TARGET",L1395,K1396,"mf")</f>
        <v>44798</v>
      </c>
      <c r="M1396" s="175">
        <v>0.98919244860586797</v>
      </c>
      <c r="N1396" s="175">
        <f>_xll.xlShmInterpDisc($E$4,L1396)</f>
        <v>0.98919244875979262</v>
      </c>
      <c r="O1396" s="175">
        <f>_xll.xlShmInterpDisc($B$4,L1396)</f>
        <v>0.98919244875979262</v>
      </c>
      <c r="P1396" s="175">
        <v>0.98919244860546618</v>
      </c>
      <c r="Q1396" s="175">
        <f>_xll.xlShmInterpDisc($H$4,L1396)</f>
        <v>0.98919244875185963</v>
      </c>
      <c r="R1396" s="188">
        <f t="shared" si="63"/>
        <v>-1.5392465080310558E-6</v>
      </c>
      <c r="S1396" s="170">
        <f t="shared" si="64"/>
        <v>-1.5392465080310558E-6</v>
      </c>
      <c r="T1396" s="174">
        <f t="shared" si="65"/>
        <v>-1.4639345291556083E-6</v>
      </c>
    </row>
    <row r="1397" spans="11:20" x14ac:dyDescent="0.2">
      <c r="K1397" s="185" t="s">
        <v>134</v>
      </c>
      <c r="L1397" s="163">
        <f>_xll.qlCalendarAdvance("TARGET",L1396,K1397,"mf")</f>
        <v>44799</v>
      </c>
      <c r="M1397" s="175">
        <v>0.98916786278841129</v>
      </c>
      <c r="N1397" s="175">
        <f>_xll.xlShmInterpDisc($E$4,L1397)</f>
        <v>0.98916786294274528</v>
      </c>
      <c r="O1397" s="175">
        <f>_xll.xlShmInterpDisc($B$4,L1397)</f>
        <v>0.98916786294274528</v>
      </c>
      <c r="P1397" s="175">
        <v>0.98916786278800983</v>
      </c>
      <c r="Q1397" s="175">
        <f>_xll.xlShmInterpDisc($H$4,L1397)</f>
        <v>0.98916786293484238</v>
      </c>
      <c r="R1397" s="188">
        <f t="shared" si="63"/>
        <v>-1.5433399003228487E-6</v>
      </c>
      <c r="S1397" s="170">
        <f t="shared" si="64"/>
        <v>-1.5433399003228487E-6</v>
      </c>
      <c r="T1397" s="174">
        <f t="shared" si="65"/>
        <v>-1.4683254612180008E-6</v>
      </c>
    </row>
    <row r="1398" spans="11:20" x14ac:dyDescent="0.2">
      <c r="K1398" s="185" t="s">
        <v>134</v>
      </c>
      <c r="L1398" s="163">
        <f>_xll.qlCalendarAdvance("TARGET",L1397,K1398,"mf")</f>
        <v>44802</v>
      </c>
      <c r="M1398" s="175">
        <v>0.98909399069060455</v>
      </c>
      <c r="N1398" s="175">
        <f>_xll.xlShmInterpDisc($E$4,L1398)</f>
        <v>0.98909399084607652</v>
      </c>
      <c r="O1398" s="175">
        <f>_xll.xlShmInterpDisc($B$4,L1398)</f>
        <v>0.98909399084607652</v>
      </c>
      <c r="P1398" s="175">
        <v>0.98909399069020409</v>
      </c>
      <c r="Q1398" s="175">
        <f>_xll.xlShmInterpDisc($H$4,L1398)</f>
        <v>0.98909399083826499</v>
      </c>
      <c r="R1398" s="188">
        <f t="shared" si="63"/>
        <v>-1.5547196863252566E-6</v>
      </c>
      <c r="S1398" s="170">
        <f t="shared" si="64"/>
        <v>-1.5547196863252566E-6</v>
      </c>
      <c r="T1398" s="174">
        <f t="shared" si="65"/>
        <v>-1.4806089687624535E-6</v>
      </c>
    </row>
    <row r="1399" spans="11:20" x14ac:dyDescent="0.2">
      <c r="K1399" s="185" t="s">
        <v>134</v>
      </c>
      <c r="L1399" s="163">
        <f>_xll.qlCalendarAdvance("TARGET",L1398,K1399,"mf")</f>
        <v>44803</v>
      </c>
      <c r="M1399" s="175">
        <v>0.9890693284524793</v>
      </c>
      <c r="N1399" s="175">
        <f>_xll.xlShmInterpDisc($E$4,L1399)</f>
        <v>0.98906932860830032</v>
      </c>
      <c r="O1399" s="175">
        <f>_xll.xlShmInterpDisc($B$4,L1399)</f>
        <v>0.98906932860830032</v>
      </c>
      <c r="P1399" s="175">
        <v>0.98906932845207929</v>
      </c>
      <c r="Q1399" s="175">
        <f>_xll.xlShmInterpDisc($H$4,L1399)</f>
        <v>0.98906932860051955</v>
      </c>
      <c r="R1399" s="188">
        <f t="shared" si="63"/>
        <v>-1.5582102275146781E-6</v>
      </c>
      <c r="S1399" s="170">
        <f t="shared" si="64"/>
        <v>-1.5582102275146781E-6</v>
      </c>
      <c r="T1399" s="174">
        <f t="shared" si="65"/>
        <v>-1.4844026008375977E-6</v>
      </c>
    </row>
    <row r="1400" spans="11:20" x14ac:dyDescent="0.2">
      <c r="K1400" s="185" t="s">
        <v>134</v>
      </c>
      <c r="L1400" s="163">
        <f>_xll.qlCalendarAdvance("TARGET",L1399,K1400,"mf")</f>
        <v>44804</v>
      </c>
      <c r="M1400" s="175">
        <v>0.98904464711641649</v>
      </c>
      <c r="N1400" s="175">
        <f>_xll.xlShmInterpDisc($E$4,L1400)</f>
        <v>0.98904464727257124</v>
      </c>
      <c r="O1400" s="175">
        <f>_xll.xlShmInterpDisc($B$4,L1400)</f>
        <v>0.98904464727257124</v>
      </c>
      <c r="P1400" s="175">
        <v>0.98904464711601692</v>
      </c>
      <c r="Q1400" s="175">
        <f>_xll.xlShmInterpDisc($H$4,L1400)</f>
        <v>0.98904464726482155</v>
      </c>
      <c r="R1400" s="188">
        <f t="shared" si="63"/>
        <v>-1.5615475579267013E-6</v>
      </c>
      <c r="S1400" s="170">
        <f t="shared" si="64"/>
        <v>-1.5615475579267013E-6</v>
      </c>
      <c r="T1400" s="174">
        <f t="shared" si="65"/>
        <v>-1.4880463528044174E-6</v>
      </c>
    </row>
    <row r="1401" spans="11:20" x14ac:dyDescent="0.2">
      <c r="K1401" s="185" t="s">
        <v>134</v>
      </c>
      <c r="L1401" s="163">
        <f>_xll.qlCalendarAdvance("TARGET",L1400,K1401,"mf")</f>
        <v>44805</v>
      </c>
      <c r="M1401" s="175">
        <v>0.9890199466853179</v>
      </c>
      <c r="N1401" s="175">
        <f>_xll.xlShmInterpDisc($E$4,L1401)</f>
        <v>0.9890199468417914</v>
      </c>
      <c r="O1401" s="175">
        <f>_xll.xlShmInterpDisc($B$4,L1401)</f>
        <v>0.9890199468417914</v>
      </c>
      <c r="P1401" s="175">
        <v>0.98901994668491888</v>
      </c>
      <c r="Q1401" s="175">
        <f>_xll.xlShmInterpDisc($H$4,L1401)</f>
        <v>0.98901994683407279</v>
      </c>
      <c r="R1401" s="188">
        <f t="shared" si="63"/>
        <v>-1.5647350082304001E-6</v>
      </c>
      <c r="S1401" s="170">
        <f t="shared" si="64"/>
        <v>-1.5647350082304001E-6</v>
      </c>
      <c r="T1401" s="174">
        <f t="shared" si="65"/>
        <v>-1.4915391144398882E-6</v>
      </c>
    </row>
    <row r="1402" spans="11:20" x14ac:dyDescent="0.2">
      <c r="K1402" s="185" t="s">
        <v>134</v>
      </c>
      <c r="L1402" s="163">
        <f>_xll.qlCalendarAdvance("TARGET",L1401,K1402,"mf")</f>
        <v>44806</v>
      </c>
      <c r="M1402" s="175">
        <v>0.98899522716209087</v>
      </c>
      <c r="N1402" s="175">
        <f>_xll.xlShmInterpDisc($E$4,L1402)</f>
        <v>0.98899522731886746</v>
      </c>
      <c r="O1402" s="175">
        <f>_xll.xlShmInterpDisc($B$4,L1402)</f>
        <v>0.98899522731886746</v>
      </c>
      <c r="P1402" s="175">
        <v>0.98899522716169219</v>
      </c>
      <c r="Q1402" s="175">
        <f>_xll.xlShmInterpDisc($H$4,L1402)</f>
        <v>0.98899522731118028</v>
      </c>
      <c r="R1402" s="188">
        <f t="shared" si="63"/>
        <v>-1.5677659170876268E-6</v>
      </c>
      <c r="S1402" s="170">
        <f t="shared" si="64"/>
        <v>-1.5677659170876268E-6</v>
      </c>
      <c r="T1402" s="174">
        <f t="shared" si="65"/>
        <v>-1.4948808857440099E-6</v>
      </c>
    </row>
    <row r="1403" spans="11:20" x14ac:dyDescent="0.2">
      <c r="K1403" s="185" t="s">
        <v>134</v>
      </c>
      <c r="L1403" s="163">
        <f>_xll.qlCalendarAdvance("TARGET",L1402,K1403,"mf")</f>
        <v>44809</v>
      </c>
      <c r="M1403" s="175">
        <v>0.988920954068784</v>
      </c>
      <c r="N1403" s="175">
        <f>_xll.xlShmInterpDisc($E$4,L1403)</f>
        <v>0.98892095422637794</v>
      </c>
      <c r="O1403" s="175">
        <f>_xll.xlShmInterpDisc($B$4,L1403)</f>
        <v>0.98892095422637794</v>
      </c>
      <c r="P1403" s="175">
        <v>0.98892095406838698</v>
      </c>
      <c r="Q1403" s="175">
        <f>_xll.xlShmInterpDisc($H$4,L1403)</f>
        <v>0.98892095421878601</v>
      </c>
      <c r="R1403" s="188">
        <f t="shared" si="63"/>
        <v>-1.5759393789949172E-6</v>
      </c>
      <c r="S1403" s="170">
        <f t="shared" si="64"/>
        <v>-1.5759393789949172E-6</v>
      </c>
      <c r="T1403" s="174">
        <f t="shared" si="65"/>
        <v>-1.5039902656610593E-6</v>
      </c>
    </row>
    <row r="1404" spans="11:20" x14ac:dyDescent="0.2">
      <c r="K1404" s="185" t="s">
        <v>134</v>
      </c>
      <c r="L1404" s="163">
        <f>_xll.qlCalendarAdvance("TARGET",L1403,K1404,"mf")</f>
        <v>44810</v>
      </c>
      <c r="M1404" s="175">
        <v>0.98889615820621379</v>
      </c>
      <c r="N1404" s="175">
        <f>_xll.xlShmInterpDisc($E$4,L1404)</f>
        <v>0.98889615836404943</v>
      </c>
      <c r="O1404" s="175">
        <f>_xll.xlShmInterpDisc($B$4,L1404)</f>
        <v>0.98889615836404943</v>
      </c>
      <c r="P1404" s="175">
        <v>0.98889615820581744</v>
      </c>
      <c r="Q1404" s="175">
        <f>_xll.xlShmInterpDisc($H$4,L1404)</f>
        <v>0.98889615835648947</v>
      </c>
      <c r="R1404" s="188">
        <f t="shared" si="63"/>
        <v>-1.5783563345195262E-6</v>
      </c>
      <c r="S1404" s="170">
        <f t="shared" si="64"/>
        <v>-1.5783563345195262E-6</v>
      </c>
      <c r="T1404" s="174">
        <f t="shared" si="65"/>
        <v>-1.5067203040786126E-6</v>
      </c>
    </row>
    <row r="1405" spans="11:20" x14ac:dyDescent="0.2">
      <c r="K1405" s="185" t="s">
        <v>134</v>
      </c>
      <c r="L1405" s="163">
        <f>_xll.qlCalendarAdvance("TARGET",L1404,K1405,"mf")</f>
        <v>44811</v>
      </c>
      <c r="M1405" s="175">
        <v>0.98887134326612613</v>
      </c>
      <c r="N1405" s="175">
        <f>_xll.xlShmInterpDisc($E$4,L1405)</f>
        <v>0.98887134342418792</v>
      </c>
      <c r="O1405" s="175">
        <f>_xll.xlShmInterpDisc($B$4,L1405)</f>
        <v>0.98887134342418781</v>
      </c>
      <c r="P1405" s="175">
        <v>0.98887134326573034</v>
      </c>
      <c r="Q1405" s="175">
        <f>_xll.xlShmInterpDisc($H$4,L1405)</f>
        <v>0.98887134341666016</v>
      </c>
      <c r="R1405" s="188">
        <f t="shared" si="63"/>
        <v>-1.5806178588206876E-6</v>
      </c>
      <c r="S1405" s="170">
        <f t="shared" si="64"/>
        <v>-1.580616748597663E-6</v>
      </c>
      <c r="T1405" s="174">
        <f t="shared" si="65"/>
        <v>-1.5092982419417922E-6</v>
      </c>
    </row>
    <row r="1406" spans="11:20" x14ac:dyDescent="0.2">
      <c r="K1406" s="185" t="s">
        <v>134</v>
      </c>
      <c r="L1406" s="163">
        <f>_xll.qlCalendarAdvance("TARGET",L1405,K1406,"mf")</f>
        <v>44812</v>
      </c>
      <c r="M1406" s="175">
        <v>0.98884650925145845</v>
      </c>
      <c r="N1406" s="175">
        <f>_xll.xlShmInterpDisc($E$4,L1406)</f>
        <v>0.98884650940973062</v>
      </c>
      <c r="O1406" s="175">
        <f>_xll.xlShmInterpDisc($B$4,L1406)</f>
        <v>0.98884650940973062</v>
      </c>
      <c r="P1406" s="175">
        <v>0.98884650925106321</v>
      </c>
      <c r="Q1406" s="175">
        <f>_xll.xlShmInterpDisc($H$4,L1406)</f>
        <v>0.98884650940223529</v>
      </c>
      <c r="R1406" s="188">
        <f t="shared" si="63"/>
        <v>-1.5827217314523523E-6</v>
      </c>
      <c r="S1406" s="170">
        <f t="shared" si="64"/>
        <v>-1.5827217314523523E-6</v>
      </c>
      <c r="T1406" s="174">
        <f t="shared" si="65"/>
        <v>-1.5117207485815243E-6</v>
      </c>
    </row>
    <row r="1407" spans="11:20" x14ac:dyDescent="0.2">
      <c r="K1407" s="185" t="s">
        <v>134</v>
      </c>
      <c r="L1407" s="163">
        <f>_xll.qlCalendarAdvance("TARGET",L1406,K1407,"mf")</f>
        <v>44813</v>
      </c>
      <c r="M1407" s="175">
        <v>0.98882165616515305</v>
      </c>
      <c r="N1407" s="175">
        <f>_xll.xlShmInterpDisc($E$4,L1407)</f>
        <v>0.98882165632362018</v>
      </c>
      <c r="O1407" s="175">
        <f>_xll.xlShmInterpDisc($B$4,L1407)</f>
        <v>0.98882165632362018</v>
      </c>
      <c r="P1407" s="175">
        <v>0.98882165616475859</v>
      </c>
      <c r="Q1407" s="175">
        <f>_xll.xlShmInterpDisc($H$4,L1407)</f>
        <v>0.98882165631615748</v>
      </c>
      <c r="R1407" s="188">
        <f t="shared" si="63"/>
        <v>-1.5846712830835941E-6</v>
      </c>
      <c r="S1407" s="170">
        <f t="shared" si="64"/>
        <v>-1.5846712830835941E-6</v>
      </c>
      <c r="T1407" s="174">
        <f t="shared" si="65"/>
        <v>-1.5139889342208335E-6</v>
      </c>
    </row>
    <row r="1408" spans="11:20" x14ac:dyDescent="0.2">
      <c r="K1408" s="185" t="s">
        <v>134</v>
      </c>
      <c r="L1408" s="163">
        <f>_xll.qlCalendarAdvance("TARGET",L1407,K1408,"mf")</f>
        <v>44816</v>
      </c>
      <c r="M1408" s="175">
        <v>0.98874698250591164</v>
      </c>
      <c r="N1408" s="175">
        <f>_xll.xlShmInterpDisc($E$4,L1408)</f>
        <v>0.98874698266486993</v>
      </c>
      <c r="O1408" s="175">
        <f>_xll.xlShmInterpDisc($B$4,L1408)</f>
        <v>0.98874698266486993</v>
      </c>
      <c r="P1408" s="175">
        <v>0.98874698250551929</v>
      </c>
      <c r="Q1408" s="175">
        <f>_xll.xlShmInterpDisc($H$4,L1408)</f>
        <v>0.98874698265750594</v>
      </c>
      <c r="R1408" s="188">
        <f t="shared" si="63"/>
        <v>-1.5895829097445358E-6</v>
      </c>
      <c r="S1408" s="170">
        <f t="shared" si="64"/>
        <v>-1.5895829097445358E-6</v>
      </c>
      <c r="T1408" s="174">
        <f t="shared" si="65"/>
        <v>-1.519866454913199E-6</v>
      </c>
    </row>
    <row r="1409" spans="11:20" x14ac:dyDescent="0.2">
      <c r="K1409" s="185" t="s">
        <v>134</v>
      </c>
      <c r="L1409" s="163">
        <f>_xll.qlCalendarAdvance("TARGET",L1408,K1409,"mf")</f>
        <v>44817</v>
      </c>
      <c r="M1409" s="175">
        <v>0.98872205316258177</v>
      </c>
      <c r="N1409" s="175">
        <f>_xll.xlShmInterpDisc($E$4,L1409)</f>
        <v>0.9887220533216724</v>
      </c>
      <c r="O1409" s="175">
        <f>_xll.xlShmInterpDisc($B$4,L1409)</f>
        <v>0.9887220533216724</v>
      </c>
      <c r="P1409" s="175">
        <v>0.98872205316219008</v>
      </c>
      <c r="Q1409" s="175">
        <f>_xll.xlShmInterpDisc($H$4,L1409)</f>
        <v>0.98872205331434149</v>
      </c>
      <c r="R1409" s="188">
        <f t="shared" si="63"/>
        <v>-1.5909062955898889E-6</v>
      </c>
      <c r="S1409" s="170">
        <f t="shared" si="64"/>
        <v>-1.5909062955898889E-6</v>
      </c>
      <c r="T1409" s="174">
        <f t="shared" si="65"/>
        <v>-1.5215140258817428E-6</v>
      </c>
    </row>
    <row r="1410" spans="11:20" x14ac:dyDescent="0.2">
      <c r="K1410" s="185" t="s">
        <v>134</v>
      </c>
      <c r="L1410" s="163">
        <f>_xll.qlCalendarAdvance("TARGET",L1409,K1410,"mf")</f>
        <v>44818</v>
      </c>
      <c r="M1410" s="175">
        <v>0.98869710476240236</v>
      </c>
      <c r="N1410" s="175">
        <f>_xll.xlShmInterpDisc($E$4,L1410)</f>
        <v>0.98869710492160978</v>
      </c>
      <c r="O1410" s="175">
        <f>_xll.xlShmInterpDisc($B$4,L1410)</f>
        <v>0.98869710492160978</v>
      </c>
      <c r="P1410" s="175">
        <v>0.98869710476201145</v>
      </c>
      <c r="Q1410" s="175">
        <f>_xll.xlShmInterpDisc($H$4,L1410)</f>
        <v>0.98869710491431229</v>
      </c>
      <c r="R1410" s="188">
        <f t="shared" si="63"/>
        <v>-1.5920742502117946E-6</v>
      </c>
      <c r="S1410" s="170">
        <f t="shared" si="64"/>
        <v>-1.5920742502117946E-6</v>
      </c>
      <c r="T1410" s="174">
        <f t="shared" si="65"/>
        <v>-1.5230083860728882E-6</v>
      </c>
    </row>
    <row r="1411" spans="11:20" x14ac:dyDescent="0.2">
      <c r="K1411" s="185" t="s">
        <v>134</v>
      </c>
      <c r="L1411" s="163">
        <f>_xll.qlCalendarAdvance("TARGET",L1410,K1411,"mf")</f>
        <v>44819</v>
      </c>
      <c r="M1411" s="175">
        <v>0.98867213730834658</v>
      </c>
      <c r="N1411" s="175">
        <f>_xll.xlShmInterpDisc($E$4,L1411)</f>
        <v>0.98867213746765492</v>
      </c>
      <c r="O1411" s="175">
        <f>_xll.xlShmInterpDisc($B$4,L1411)</f>
        <v>0.98867213746765492</v>
      </c>
      <c r="P1411" s="175">
        <v>0.98867213730795644</v>
      </c>
      <c r="Q1411" s="175">
        <f>_xll.xlShmInterpDisc($H$4,L1411)</f>
        <v>0.98867213746039095</v>
      </c>
      <c r="R1411" s="188">
        <f t="shared" si="63"/>
        <v>-1.5930834429411789E-6</v>
      </c>
      <c r="S1411" s="170">
        <f t="shared" si="64"/>
        <v>-1.5930834429411789E-6</v>
      </c>
      <c r="T1411" s="174">
        <f t="shared" si="65"/>
        <v>-1.5243450945945369E-6</v>
      </c>
    </row>
    <row r="1412" spans="11:20" x14ac:dyDescent="0.2">
      <c r="K1412" s="185" t="s">
        <v>134</v>
      </c>
      <c r="L1412" s="163">
        <f>_xll.qlCalendarAdvance("TARGET",L1411,K1412,"mf")</f>
        <v>44820</v>
      </c>
      <c r="M1412" s="175">
        <v>0.98864715080339205</v>
      </c>
      <c r="N1412" s="175">
        <f>_xll.xlShmInterpDisc($E$4,L1412)</f>
        <v>0.98864715096278566</v>
      </c>
      <c r="O1412" s="175">
        <f>_xll.xlShmInterpDisc($B$4,L1412)</f>
        <v>0.98864715096278566</v>
      </c>
      <c r="P1412" s="175">
        <v>0.98864715080300281</v>
      </c>
      <c r="Q1412" s="175">
        <f>_xll.xlShmInterpDisc($H$4,L1412)</f>
        <v>0.98864715095555544</v>
      </c>
      <c r="R1412" s="188">
        <f t="shared" si="63"/>
        <v>-1.593936094224091E-6</v>
      </c>
      <c r="S1412" s="170">
        <f t="shared" si="64"/>
        <v>-1.593936094224091E-6</v>
      </c>
      <c r="T1412" s="174">
        <f t="shared" si="65"/>
        <v>-1.5255263718927381E-6</v>
      </c>
    </row>
    <row r="1413" spans="11:20" x14ac:dyDescent="0.2">
      <c r="K1413" s="185" t="s">
        <v>135</v>
      </c>
      <c r="L1413" s="163">
        <f>_xll.qlCalendarAdvance("TARGET",L1412,K1413,"mf")</f>
        <v>44827</v>
      </c>
      <c r="M1413" s="175">
        <v>0.98847171209475371</v>
      </c>
      <c r="N1413" s="175">
        <f>_xll.xlShmInterpDisc($E$4,L1413)</f>
        <v>0.98847171225430286</v>
      </c>
      <c r="O1413" s="175">
        <f>_xll.xlShmInterpDisc($B$4,L1413)</f>
        <v>0.98847171225430286</v>
      </c>
      <c r="P1413" s="175">
        <v>0.98847171209437057</v>
      </c>
      <c r="Q1413" s="175">
        <f>_xll.xlShmInterpDisc($H$4,L1413)</f>
        <v>0.98847171224731278</v>
      </c>
      <c r="R1413" s="188">
        <f t="shared" si="63"/>
        <v>-1.5954915166815908E-6</v>
      </c>
      <c r="S1413" s="170">
        <f t="shared" si="64"/>
        <v>-1.5954915166815908E-6</v>
      </c>
      <c r="T1413" s="174">
        <f t="shared" si="65"/>
        <v>-1.5294221444861478E-6</v>
      </c>
    </row>
    <row r="1414" spans="11:20" x14ac:dyDescent="0.2">
      <c r="K1414" s="185" t="s">
        <v>135</v>
      </c>
      <c r="L1414" s="163">
        <f>_xll.qlCalendarAdvance("TARGET",L1413,K1414,"mf")</f>
        <v>44834</v>
      </c>
      <c r="M1414" s="175">
        <v>0.98829534106931838</v>
      </c>
      <c r="N1414" s="175">
        <f>_xll.xlShmInterpDisc($E$4,L1414)</f>
        <v>0.98829534122825113</v>
      </c>
      <c r="O1414" s="175">
        <f>_xll.xlShmInterpDisc($B$4,L1414)</f>
        <v>0.98829534122825113</v>
      </c>
      <c r="P1414" s="175">
        <v>0.98829534106894257</v>
      </c>
      <c r="Q1414" s="175">
        <f>_xll.xlShmInterpDisc($H$4,L1414)</f>
        <v>0.98829534122150808</v>
      </c>
      <c r="R1414" s="188">
        <f t="shared" ref="R1414:R1477" si="66">(M1414-N1414)*10000</f>
        <v>-1.589327558448872E-6</v>
      </c>
      <c r="S1414" s="170">
        <f t="shared" ref="S1414:S1477" si="67">(M1414-O1414)*10000</f>
        <v>-1.589327558448872E-6</v>
      </c>
      <c r="T1414" s="174">
        <f t="shared" ref="T1414:T1477" si="68">(P1414-Q1414)*10000</f>
        <v>-1.5256551577635946E-6</v>
      </c>
    </row>
    <row r="1415" spans="11:20" x14ac:dyDescent="0.2">
      <c r="K1415" s="185" t="s">
        <v>135</v>
      </c>
      <c r="L1415" s="163">
        <f>_xll.qlCalendarAdvance("TARGET",L1414,K1415,"mf")</f>
        <v>44841</v>
      </c>
      <c r="M1415" s="175">
        <v>0.98811803876928583</v>
      </c>
      <c r="N1415" s="175">
        <f>_xll.xlShmInterpDisc($E$4,L1415)</f>
        <v>0.98811803892683414</v>
      </c>
      <c r="O1415" s="175">
        <f>_xll.xlShmInterpDisc($B$4,L1415)</f>
        <v>0.98811803892683414</v>
      </c>
      <c r="P1415" s="175">
        <v>0.98811803876891824</v>
      </c>
      <c r="Q1415" s="175">
        <f>_xll.xlShmInterpDisc($H$4,L1415)</f>
        <v>0.98811803892034455</v>
      </c>
      <c r="R1415" s="188">
        <f t="shared" si="66"/>
        <v>-1.5754830773317963E-6</v>
      </c>
      <c r="S1415" s="170">
        <f t="shared" si="67"/>
        <v>-1.5754830773317963E-6</v>
      </c>
      <c r="T1415" s="174">
        <f t="shared" si="68"/>
        <v>-1.5142631593079159E-6</v>
      </c>
    </row>
    <row r="1416" spans="11:20" x14ac:dyDescent="0.2">
      <c r="K1416" s="185" t="s">
        <v>135</v>
      </c>
      <c r="L1416" s="163">
        <f>_xll.qlCalendarAdvance("TARGET",L1415,K1416,"mf")</f>
        <v>44848</v>
      </c>
      <c r="M1416" s="175">
        <v>0.98793980624895861</v>
      </c>
      <c r="N1416" s="175">
        <f>_xll.xlShmInterpDisc($E$4,L1416)</f>
        <v>0.98793980640436352</v>
      </c>
      <c r="O1416" s="175">
        <f>_xll.xlShmInterpDisc($B$4,L1416)</f>
        <v>0.98793980640436352</v>
      </c>
      <c r="P1416" s="175">
        <v>0.98793980624860012</v>
      </c>
      <c r="Q1416" s="175">
        <f>_xll.xlShmInterpDisc($H$4,L1416)</f>
        <v>0.98793980639813328</v>
      </c>
      <c r="R1416" s="188">
        <f t="shared" si="66"/>
        <v>-1.554049111618383E-6</v>
      </c>
      <c r="S1416" s="170">
        <f t="shared" si="67"/>
        <v>-1.554049111618383E-6</v>
      </c>
      <c r="T1416" s="174">
        <f t="shared" si="68"/>
        <v>-1.4953316362920077E-6</v>
      </c>
    </row>
    <row r="1417" spans="11:20" x14ac:dyDescent="0.2">
      <c r="K1417" s="185" t="s">
        <v>135</v>
      </c>
      <c r="L1417" s="163">
        <f>_xll.qlCalendarAdvance("TARGET",L1416,K1417,"mf")</f>
        <v>44855</v>
      </c>
      <c r="M1417" s="175">
        <v>0.98776064457472545</v>
      </c>
      <c r="N1417" s="175">
        <f>_xll.xlShmInterpDisc($E$4,L1417)</f>
        <v>0.98776064472724301</v>
      </c>
      <c r="O1417" s="175">
        <f>_xll.xlShmInterpDisc($B$4,L1417)</f>
        <v>0.98776064472724301</v>
      </c>
      <c r="P1417" s="175">
        <v>0.98776064457437696</v>
      </c>
      <c r="Q1417" s="175">
        <f>_xll.xlShmInterpDisc($H$4,L1417)</f>
        <v>0.98776064472127745</v>
      </c>
      <c r="R1417" s="188">
        <f t="shared" si="66"/>
        <v>-1.5251755414169565E-6</v>
      </c>
      <c r="S1417" s="170">
        <f t="shared" si="67"/>
        <v>-1.5251755414169565E-6</v>
      </c>
      <c r="T1417" s="174">
        <f t="shared" si="68"/>
        <v>-1.4690049177090714E-6</v>
      </c>
    </row>
    <row r="1418" spans="11:20" x14ac:dyDescent="0.2">
      <c r="K1418" s="185" t="s">
        <v>135</v>
      </c>
      <c r="L1418" s="163">
        <f>_xll.qlCalendarAdvance("TARGET",L1417,K1418,"mf")</f>
        <v>44862</v>
      </c>
      <c r="M1418" s="175">
        <v>0.98758055482504514</v>
      </c>
      <c r="N1418" s="175">
        <f>_xll.xlShmInterpDisc($E$4,L1418)</f>
        <v>0.98758055497395092</v>
      </c>
      <c r="O1418" s="175">
        <f>_xll.xlShmInterpDisc($B$4,L1418)</f>
        <v>0.98758055497395092</v>
      </c>
      <c r="P1418" s="175">
        <v>0.9875805548247073</v>
      </c>
      <c r="Q1418" s="175">
        <f>_xll.xlShmInterpDisc($H$4,L1418)</f>
        <v>0.9875805549682547</v>
      </c>
      <c r="R1418" s="188">
        <f t="shared" si="66"/>
        <v>-1.489057765979851E-6</v>
      </c>
      <c r="S1418" s="170">
        <f t="shared" si="67"/>
        <v>-1.489057765979851E-6</v>
      </c>
      <c r="T1418" s="174">
        <f t="shared" si="68"/>
        <v>-1.4354739619193424E-6</v>
      </c>
    </row>
    <row r="1419" spans="11:20" x14ac:dyDescent="0.2">
      <c r="K1419" s="185" t="s">
        <v>135</v>
      </c>
      <c r="L1419" s="163">
        <f>_xll.qlCalendarAdvance("TARGET",L1418,K1419,"mf")</f>
        <v>44869</v>
      </c>
      <c r="M1419" s="175">
        <v>0.98739953809042913</v>
      </c>
      <c r="N1419" s="175">
        <f>_xll.xlShmInterpDisc($E$4,L1419)</f>
        <v>0.98739953823502435</v>
      </c>
      <c r="O1419" s="175">
        <f>_xll.xlShmInterpDisc($B$4,L1419)</f>
        <v>0.98739953823502435</v>
      </c>
      <c r="P1419" s="175">
        <v>0.98739953809010272</v>
      </c>
      <c r="Q1419" s="175">
        <f>_xll.xlShmInterpDisc($H$4,L1419)</f>
        <v>0.98739953822960158</v>
      </c>
      <c r="R1419" s="188">
        <f t="shared" si="66"/>
        <v>-1.4459522468257546E-6</v>
      </c>
      <c r="S1419" s="170">
        <f t="shared" si="67"/>
        <v>-1.4459522468257546E-6</v>
      </c>
      <c r="T1419" s="174">
        <f t="shared" si="68"/>
        <v>-1.3949885691033614E-6</v>
      </c>
    </row>
    <row r="1420" spans="11:20" x14ac:dyDescent="0.2">
      <c r="K1420" s="185" t="s">
        <v>135</v>
      </c>
      <c r="L1420" s="163">
        <f>_xll.qlCalendarAdvance("TARGET",L1419,K1420,"mf")</f>
        <v>44876</v>
      </c>
      <c r="M1420" s="175">
        <v>0.98721759547342536</v>
      </c>
      <c r="N1420" s="175">
        <f>_xll.xlShmInterpDisc($E$4,L1420)</f>
        <v>0.9872175956130419</v>
      </c>
      <c r="O1420" s="175">
        <f>_xll.xlShmInterpDisc($B$4,L1420)</f>
        <v>0.98721759561304179</v>
      </c>
      <c r="P1420" s="175">
        <v>0.98721759547311116</v>
      </c>
      <c r="Q1420" s="175">
        <f>_xll.xlShmInterpDisc($H$4,L1420)</f>
        <v>0.9872175956078959</v>
      </c>
      <c r="R1420" s="188">
        <f t="shared" si="66"/>
        <v>-1.3961654055094641E-6</v>
      </c>
      <c r="S1420" s="170">
        <f t="shared" si="67"/>
        <v>-1.3961642952864395E-6</v>
      </c>
      <c r="T1420" s="174">
        <f t="shared" si="68"/>
        <v>-1.3478473892547527E-6</v>
      </c>
    </row>
    <row r="1421" spans="11:20" x14ac:dyDescent="0.2">
      <c r="K1421" s="185" t="s">
        <v>135</v>
      </c>
      <c r="L1421" s="163">
        <f>_xll.qlCalendarAdvance("TARGET",L1420,K1421,"mf")</f>
        <v>44883</v>
      </c>
      <c r="M1421" s="175">
        <v>0.98703472808860115</v>
      </c>
      <c r="N1421" s="175">
        <f>_xll.xlShmInterpDisc($E$4,L1421)</f>
        <v>0.98703472822260641</v>
      </c>
      <c r="O1421" s="175">
        <f>_xll.xlShmInterpDisc($B$4,L1421)</f>
        <v>0.98703472822260629</v>
      </c>
      <c r="P1421" s="175">
        <v>0.98703472808829962</v>
      </c>
      <c r="Q1421" s="175">
        <f>_xll.xlShmInterpDisc($H$4,L1421)</f>
        <v>0.98703472821774019</v>
      </c>
      <c r="R1421" s="188">
        <f t="shared" si="66"/>
        <v>-1.3400525133988594E-6</v>
      </c>
      <c r="S1421" s="170">
        <f t="shared" si="67"/>
        <v>-1.3400514031758348E-6</v>
      </c>
      <c r="T1421" s="174">
        <f t="shared" si="68"/>
        <v>-1.2944056937413961E-6</v>
      </c>
    </row>
    <row r="1422" spans="11:20" x14ac:dyDescent="0.2">
      <c r="K1422" s="185" t="s">
        <v>135</v>
      </c>
      <c r="L1422" s="163">
        <f>_xll.qlCalendarAdvance("TARGET",L1421,K1422,"mf")</f>
        <v>44890</v>
      </c>
      <c r="M1422" s="175">
        <v>0.9868509370625258</v>
      </c>
      <c r="N1422" s="175">
        <f>_xll.xlShmInterpDisc($E$4,L1422)</f>
        <v>0.98685093719032846</v>
      </c>
      <c r="O1422" s="175">
        <f>_xll.xlShmInterpDisc($B$4,L1422)</f>
        <v>0.98685093719032846</v>
      </c>
      <c r="P1422" s="175">
        <v>0.98685093706223748</v>
      </c>
      <c r="Q1422" s="175">
        <f>_xll.xlShmInterpDisc($H$4,L1422)</f>
        <v>0.98685093718574446</v>
      </c>
      <c r="R1422" s="188">
        <f t="shared" si="66"/>
        <v>-1.2780265734591012E-6</v>
      </c>
      <c r="S1422" s="170">
        <f t="shared" si="67"/>
        <v>-1.2780265734591012E-6</v>
      </c>
      <c r="T1422" s="174">
        <f t="shared" si="68"/>
        <v>-1.2350698241903046E-6</v>
      </c>
    </row>
    <row r="1423" spans="11:20" x14ac:dyDescent="0.2">
      <c r="K1423" s="185" t="s">
        <v>135</v>
      </c>
      <c r="L1423" s="163">
        <f>_xll.qlCalendarAdvance("TARGET",L1422,K1423,"mf")</f>
        <v>44897</v>
      </c>
      <c r="M1423" s="175">
        <v>0.98666622353375344</v>
      </c>
      <c r="N1423" s="175">
        <f>_xll.xlShmInterpDisc($E$4,L1423)</f>
        <v>0.98666622365480894</v>
      </c>
      <c r="O1423" s="175">
        <f>_xll.xlShmInterpDisc($B$4,L1423)</f>
        <v>0.98666622365480894</v>
      </c>
      <c r="P1423" s="175">
        <v>0.98666622353347888</v>
      </c>
      <c r="Q1423" s="175">
        <f>_xll.xlShmInterpDisc($H$4,L1423)</f>
        <v>0.9866662236505086</v>
      </c>
      <c r="R1423" s="188">
        <f t="shared" si="66"/>
        <v>-1.2105549895835566E-6</v>
      </c>
      <c r="S1423" s="170">
        <f t="shared" si="67"/>
        <v>-1.2105549895835566E-6</v>
      </c>
      <c r="T1423" s="174">
        <f t="shared" si="68"/>
        <v>-1.1702971924876238E-6</v>
      </c>
    </row>
    <row r="1424" spans="11:20" x14ac:dyDescent="0.2">
      <c r="K1424" s="185" t="s">
        <v>135</v>
      </c>
      <c r="L1424" s="163">
        <f>_xll.qlCalendarAdvance("TARGET",L1423,K1424,"mf")</f>
        <v>44904</v>
      </c>
      <c r="M1424" s="175">
        <v>0.98648058865280597</v>
      </c>
      <c r="N1424" s="175">
        <f>_xll.xlShmInterpDisc($E$4,L1424)</f>
        <v>0.98648058876662115</v>
      </c>
      <c r="O1424" s="175">
        <f>_xll.xlShmInterpDisc($B$4,L1424)</f>
        <v>0.98648058876662115</v>
      </c>
      <c r="P1424" s="175">
        <v>0.98648058865254551</v>
      </c>
      <c r="Q1424" s="175">
        <f>_xll.xlShmInterpDisc($H$4,L1424)</f>
        <v>0.98648058876260547</v>
      </c>
      <c r="R1424" s="188">
        <f t="shared" si="66"/>
        <v>-1.138151795032627E-6</v>
      </c>
      <c r="S1424" s="170">
        <f t="shared" si="67"/>
        <v>-1.138151795032627E-6</v>
      </c>
      <c r="T1424" s="174">
        <f t="shared" si="68"/>
        <v>-1.1005996114477057E-6</v>
      </c>
    </row>
    <row r="1425" spans="11:20" x14ac:dyDescent="0.2">
      <c r="K1425" s="185" t="s">
        <v>135</v>
      </c>
      <c r="L1425" s="163">
        <f>_xll.qlCalendarAdvance("TARGET",L1424,K1425,"mf")</f>
        <v>44911</v>
      </c>
      <c r="M1425" s="175">
        <v>0.98629403358215495</v>
      </c>
      <c r="N1425" s="175">
        <f>_xll.xlShmInterpDisc($E$4,L1425)</f>
        <v>0.98629403368829383</v>
      </c>
      <c r="O1425" s="175">
        <f>_xll.xlShmInterpDisc($B$4,L1425)</f>
        <v>0.98629403368829383</v>
      </c>
      <c r="P1425" s="175">
        <v>0.98629403358190904</v>
      </c>
      <c r="Q1425" s="175">
        <f>_xll.xlShmInterpDisc($H$4,L1425)</f>
        <v>0.98629403368456314</v>
      </c>
      <c r="R1425" s="188">
        <f t="shared" si="66"/>
        <v>-1.0613887546639944E-6</v>
      </c>
      <c r="S1425" s="170">
        <f t="shared" si="67"/>
        <v>-1.0613887546639944E-6</v>
      </c>
      <c r="T1425" s="174">
        <f t="shared" si="68"/>
        <v>-1.02654107436706E-6</v>
      </c>
    </row>
    <row r="1426" spans="11:20" x14ac:dyDescent="0.2">
      <c r="K1426" s="185" t="s">
        <v>135</v>
      </c>
      <c r="L1426" s="163">
        <f>_xll.qlCalendarAdvance("TARGET",L1425,K1426,"mf")</f>
        <v>44918</v>
      </c>
      <c r="M1426" s="175">
        <v>0.9861065594962044</v>
      </c>
      <c r="N1426" s="175">
        <f>_xll.xlShmInterpDisc($E$4,L1426)</f>
        <v>0.98610655959429316</v>
      </c>
      <c r="O1426" s="175">
        <f>_xll.xlShmInterpDisc($B$4,L1426)</f>
        <v>0.98610655959429316</v>
      </c>
      <c r="P1426" s="175">
        <v>0.98610655949597315</v>
      </c>
      <c r="Q1426" s="175">
        <f>_xll.xlShmInterpDisc($H$4,L1426)</f>
        <v>0.98610655959084725</v>
      </c>
      <c r="R1426" s="188">
        <f t="shared" si="66"/>
        <v>-9.8088759337144893E-7</v>
      </c>
      <c r="S1426" s="170">
        <f t="shared" si="67"/>
        <v>-9.8088759337144893E-7</v>
      </c>
      <c r="T1426" s="174">
        <f t="shared" si="68"/>
        <v>-9.4874108569342752E-7</v>
      </c>
    </row>
    <row r="1427" spans="11:20" x14ac:dyDescent="0.2">
      <c r="K1427" s="185" t="s">
        <v>135</v>
      </c>
      <c r="L1427" s="163">
        <f>_xll.qlCalendarAdvance("TARGET",L1426,K1427,"mf")</f>
        <v>44925</v>
      </c>
      <c r="M1427" s="175">
        <v>0.98591816758127238</v>
      </c>
      <c r="N1427" s="175">
        <f>_xll.xlShmInterpDisc($E$4,L1427)</f>
        <v>0.98591816767100504</v>
      </c>
      <c r="O1427" s="175">
        <f>_xll.xlShmInterpDisc($B$4,L1427)</f>
        <v>0.98591816767100504</v>
      </c>
      <c r="P1427" s="175">
        <v>0.98591816758105622</v>
      </c>
      <c r="Q1427" s="175">
        <f>_xll.xlShmInterpDisc($H$4,L1427)</f>
        <v>0.98591816766784302</v>
      </c>
      <c r="R1427" s="188">
        <f t="shared" si="66"/>
        <v>-8.9732665742303652E-7</v>
      </c>
      <c r="S1427" s="170">
        <f t="shared" si="67"/>
        <v>-8.9732665742303652E-7</v>
      </c>
      <c r="T1427" s="174">
        <f t="shared" si="68"/>
        <v>-8.6786799968763262E-7</v>
      </c>
    </row>
    <row r="1428" spans="11:20" x14ac:dyDescent="0.2">
      <c r="K1428" s="185" t="s">
        <v>135</v>
      </c>
      <c r="L1428" s="163">
        <f>_xll.qlCalendarAdvance("TARGET",L1427,K1428,"mf")</f>
        <v>44932</v>
      </c>
      <c r="M1428" s="175">
        <v>0.98572885903557383</v>
      </c>
      <c r="N1428" s="175">
        <f>_xll.xlShmInterpDisc($E$4,L1428)</f>
        <v>0.98572885911671726</v>
      </c>
      <c r="O1428" s="175">
        <f>_xll.xlShmInterpDisc($B$4,L1428)</f>
        <v>0.98572885911671726</v>
      </c>
      <c r="P1428" s="175">
        <v>0.98572885903537277</v>
      </c>
      <c r="Q1428" s="175">
        <f>_xll.xlShmInterpDisc($H$4,L1428)</f>
        <v>0.98572885911383723</v>
      </c>
      <c r="R1428" s="188">
        <f t="shared" si="66"/>
        <v>-8.1143425312291129E-7</v>
      </c>
      <c r="S1428" s="170">
        <f t="shared" si="67"/>
        <v>-8.1143425312291129E-7</v>
      </c>
      <c r="T1428" s="174">
        <f t="shared" si="68"/>
        <v>-7.8464457153870626E-7</v>
      </c>
    </row>
    <row r="1429" spans="11:20" x14ac:dyDescent="0.2">
      <c r="K1429" s="185" t="s">
        <v>135</v>
      </c>
      <c r="L1429" s="163">
        <f>_xll.qlCalendarAdvance("TARGET",L1428,K1429,"mf")</f>
        <v>44939</v>
      </c>
      <c r="M1429" s="175">
        <v>0.98553863506920203</v>
      </c>
      <c r="N1429" s="175">
        <f>_xll.xlShmInterpDisc($E$4,L1429)</f>
        <v>0.98553863514160089</v>
      </c>
      <c r="O1429" s="175">
        <f>_xll.xlShmInterpDisc($B$4,L1429)</f>
        <v>0.98553863514160089</v>
      </c>
      <c r="P1429" s="175">
        <v>0.98553863506901618</v>
      </c>
      <c r="Q1429" s="175">
        <f>_xll.xlShmInterpDisc($H$4,L1429)</f>
        <v>0.98553863513900075</v>
      </c>
      <c r="R1429" s="188">
        <f t="shared" si="66"/>
        <v>-7.2398864681133546E-7</v>
      </c>
      <c r="S1429" s="170">
        <f t="shared" si="67"/>
        <v>-7.2398864681133546E-7</v>
      </c>
      <c r="T1429" s="174">
        <f t="shared" si="68"/>
        <v>-6.998457369178368E-7</v>
      </c>
    </row>
    <row r="1430" spans="11:20" x14ac:dyDescent="0.2">
      <c r="K1430" s="185" t="s">
        <v>135</v>
      </c>
      <c r="L1430" s="163">
        <f>_xll.qlCalendarAdvance("TARGET",L1429,K1430,"mf")</f>
        <v>44946</v>
      </c>
      <c r="M1430" s="175">
        <v>0.98534749690411028</v>
      </c>
      <c r="N1430" s="175">
        <f>_xll.xlShmInterpDisc($E$4,L1430)</f>
        <v>0.98534749696769286</v>
      </c>
      <c r="O1430" s="175">
        <f>_xll.xlShmInterpDisc($B$4,L1430)</f>
        <v>0.98534749696769286</v>
      </c>
      <c r="P1430" s="175">
        <v>0.98534749690393963</v>
      </c>
      <c r="Q1430" s="175">
        <f>_xll.xlShmInterpDisc($H$4,L1430)</f>
        <v>0.9853474969653695</v>
      </c>
      <c r="R1430" s="188">
        <f t="shared" si="66"/>
        <v>-6.3582583642585178E-7</v>
      </c>
      <c r="S1430" s="170">
        <f t="shared" si="67"/>
        <v>-6.3582583642585178E-7</v>
      </c>
      <c r="T1430" s="174">
        <f t="shared" si="68"/>
        <v>-6.1429861197836999E-7</v>
      </c>
    </row>
    <row r="1431" spans="11:20" x14ac:dyDescent="0.2">
      <c r="K1431" s="185" t="s">
        <v>135</v>
      </c>
      <c r="L1431" s="163">
        <f>_xll.qlCalendarAdvance("TARGET",L1430,K1431,"mf")</f>
        <v>44953</v>
      </c>
      <c r="M1431" s="175">
        <v>0.98515544577409353</v>
      </c>
      <c r="N1431" s="175">
        <f>_xll.xlShmInterpDisc($E$4,L1431)</f>
        <v>0.9851554458288766</v>
      </c>
      <c r="O1431" s="175">
        <f>_xll.xlShmInterpDisc($B$4,L1431)</f>
        <v>0.9851554458288766</v>
      </c>
      <c r="P1431" s="175">
        <v>0.9851554457739381</v>
      </c>
      <c r="Q1431" s="175">
        <f>_xll.xlShmInterpDisc($H$4,L1431)</f>
        <v>0.98515544582682646</v>
      </c>
      <c r="R1431" s="188">
        <f t="shared" si="66"/>
        <v>-5.4783066971708649E-7</v>
      </c>
      <c r="S1431" s="170">
        <f t="shared" si="67"/>
        <v>-5.4783066971708649E-7</v>
      </c>
      <c r="T1431" s="174">
        <f t="shared" si="68"/>
        <v>-5.2888360357883357E-7</v>
      </c>
    </row>
    <row r="1432" spans="11:20" x14ac:dyDescent="0.2">
      <c r="K1432" s="185" t="s">
        <v>135</v>
      </c>
      <c r="L1432" s="163">
        <f>_xll.qlCalendarAdvance("TARGET",L1431,K1432,"mf")</f>
        <v>44960</v>
      </c>
      <c r="M1432" s="175">
        <v>0.98496248292477029</v>
      </c>
      <c r="N1432" s="175">
        <f>_xll.xlShmInterpDisc($E$4,L1432)</f>
        <v>0.98496248297086442</v>
      </c>
      <c r="O1432" s="175">
        <f>_xll.xlShmInterpDisc($B$4,L1432)</f>
        <v>0.98496248297086442</v>
      </c>
      <c r="P1432" s="175">
        <v>0.98496248292462985</v>
      </c>
      <c r="Q1432" s="175">
        <f>_xll.xlShmInterpDisc($H$4,L1432)</f>
        <v>0.98496248296908306</v>
      </c>
      <c r="R1432" s="188">
        <f t="shared" si="66"/>
        <v>-4.6094128514084787E-7</v>
      </c>
      <c r="S1432" s="170">
        <f t="shared" si="67"/>
        <v>-4.6094128514084787E-7</v>
      </c>
      <c r="T1432" s="174">
        <f t="shared" si="68"/>
        <v>-4.4453218883688805E-7</v>
      </c>
    </row>
    <row r="1433" spans="11:20" x14ac:dyDescent="0.2">
      <c r="K1433" s="185" t="s">
        <v>135</v>
      </c>
      <c r="L1433" s="163">
        <f>_xll.qlCalendarAdvance("TARGET",L1432,K1433,"mf")</f>
        <v>44967</v>
      </c>
      <c r="M1433" s="175">
        <v>0.98476860961356361</v>
      </c>
      <c r="N1433" s="175">
        <f>_xll.xlShmInterpDisc($E$4,L1433)</f>
        <v>0.98476860965117852</v>
      </c>
      <c r="O1433" s="175">
        <f>_xll.xlShmInterpDisc($B$4,L1433)</f>
        <v>0.98476860965117852</v>
      </c>
      <c r="P1433" s="175">
        <v>0.98476860961343804</v>
      </c>
      <c r="Q1433" s="175">
        <f>_xll.xlShmInterpDisc($H$4,L1433)</f>
        <v>0.98476860964966073</v>
      </c>
      <c r="R1433" s="188">
        <f t="shared" si="66"/>
        <v>-3.7614911185812616E-7</v>
      </c>
      <c r="S1433" s="170">
        <f t="shared" si="67"/>
        <v>-3.7614911185812616E-7</v>
      </c>
      <c r="T1433" s="174">
        <f t="shared" si="68"/>
        <v>-3.622269151293267E-7</v>
      </c>
    </row>
    <row r="1434" spans="11:20" x14ac:dyDescent="0.2">
      <c r="K1434" s="185" t="s">
        <v>135</v>
      </c>
      <c r="L1434" s="163">
        <f>_xll.qlCalendarAdvance("TARGET",L1433,K1434,"mf")</f>
        <v>44974</v>
      </c>
      <c r="M1434" s="175">
        <v>0.98457382710968211</v>
      </c>
      <c r="N1434" s="175">
        <f>_xll.xlShmInterpDisc($E$4,L1434)</f>
        <v>0.98457382713913177</v>
      </c>
      <c r="O1434" s="175">
        <f>_xll.xlShmInterpDisc($B$4,L1434)</f>
        <v>0.98457382713913177</v>
      </c>
      <c r="P1434" s="175">
        <v>0.9845738271095712</v>
      </c>
      <c r="Q1434" s="175">
        <f>_xll.xlShmInterpDisc($H$4,L1434)</f>
        <v>0.98457382713787189</v>
      </c>
      <c r="R1434" s="188">
        <f t="shared" si="66"/>
        <v>-2.944966492890444E-7</v>
      </c>
      <c r="S1434" s="170">
        <f t="shared" si="67"/>
        <v>-2.944966492890444E-7</v>
      </c>
      <c r="T1434" s="174">
        <f t="shared" si="68"/>
        <v>-2.8300695120719865E-7</v>
      </c>
    </row>
    <row r="1435" spans="11:20" x14ac:dyDescent="0.2">
      <c r="K1435" s="185" t="s">
        <v>135</v>
      </c>
      <c r="L1435" s="163">
        <f>_xll.qlCalendarAdvance("TARGET",L1434,K1435,"mf")</f>
        <v>44981</v>
      </c>
      <c r="M1435" s="175">
        <v>0.98437813669410179</v>
      </c>
      <c r="N1435" s="175">
        <f>_xll.xlShmInterpDisc($E$4,L1435)</f>
        <v>0.98437813671580965</v>
      </c>
      <c r="O1435" s="175">
        <f>_xll.xlShmInterpDisc($B$4,L1435)</f>
        <v>0.98437813671580965</v>
      </c>
      <c r="P1435" s="175">
        <v>0.98437813669400498</v>
      </c>
      <c r="Q1435" s="175">
        <f>_xll.xlShmInterpDisc($H$4,L1435)</f>
        <v>0.98437813671480112</v>
      </c>
      <c r="R1435" s="188">
        <f t="shared" si="66"/>
        <v>-2.1707857733588298E-7</v>
      </c>
      <c r="S1435" s="170">
        <f t="shared" si="67"/>
        <v>-2.1707857733588298E-7</v>
      </c>
      <c r="T1435" s="174">
        <f t="shared" si="68"/>
        <v>-2.079614258576612E-7</v>
      </c>
    </row>
    <row r="1436" spans="11:20" x14ac:dyDescent="0.2">
      <c r="K1436" s="185" t="s">
        <v>135</v>
      </c>
      <c r="L1436" s="163">
        <f>_xll.qlCalendarAdvance("TARGET",L1435,K1436,"mf")</f>
        <v>44988</v>
      </c>
      <c r="M1436" s="175">
        <v>0.98418153965954613</v>
      </c>
      <c r="N1436" s="175">
        <f>_xll.xlShmInterpDisc($E$4,L1436)</f>
        <v>0.98418153967405053</v>
      </c>
      <c r="O1436" s="175">
        <f>_xll.xlShmInterpDisc($B$4,L1436)</f>
        <v>0.98418153967405053</v>
      </c>
      <c r="P1436" s="175">
        <v>0.9841815396594632</v>
      </c>
      <c r="Q1436" s="175">
        <f>_xll.xlShmInterpDisc($H$4,L1436)</f>
        <v>0.98418153967328603</v>
      </c>
      <c r="R1436" s="188">
        <f t="shared" si="66"/>
        <v>-1.4504397682912895E-7</v>
      </c>
      <c r="S1436" s="170">
        <f t="shared" si="67"/>
        <v>-1.4504397682912895E-7</v>
      </c>
      <c r="T1436" s="174">
        <f t="shared" si="68"/>
        <v>-1.3822831768095512E-7</v>
      </c>
    </row>
    <row r="1437" spans="11:20" x14ac:dyDescent="0.2">
      <c r="K1437" s="185" t="s">
        <v>135</v>
      </c>
      <c r="L1437" s="163">
        <f>_xll.qlCalendarAdvance("TARGET",L1436,K1437,"mf")</f>
        <v>44995</v>
      </c>
      <c r="M1437" s="175">
        <v>0.98398403731046746</v>
      </c>
      <c r="N1437" s="175">
        <f>_xll.xlShmInterpDisc($E$4,L1437)</f>
        <v>0.98398403731842665</v>
      </c>
      <c r="O1437" s="175">
        <f>_xll.xlShmInterpDisc($B$4,L1437)</f>
        <v>0.98398403731842665</v>
      </c>
      <c r="P1437" s="175">
        <v>0.98398403731039785</v>
      </c>
      <c r="Q1437" s="175">
        <f>_xll.xlShmInterpDisc($H$4,L1437)</f>
        <v>0.98398403731789819</v>
      </c>
      <c r="R1437" s="188">
        <f t="shared" si="66"/>
        <v>-7.9591888635377472E-8</v>
      </c>
      <c r="S1437" s="170">
        <f t="shared" si="67"/>
        <v>-7.9591888635377472E-8</v>
      </c>
      <c r="T1437" s="174">
        <f t="shared" si="68"/>
        <v>-7.50033368746017E-8</v>
      </c>
    </row>
    <row r="1438" spans="11:20" x14ac:dyDescent="0.2">
      <c r="K1438" s="185" t="s">
        <v>135</v>
      </c>
      <c r="L1438" s="163">
        <f>_xll.qlCalendarAdvance("TARGET",L1437,K1438,"mf")</f>
        <v>45002</v>
      </c>
      <c r="M1438" s="175">
        <v>0.98378563096302774</v>
      </c>
      <c r="N1438" s="175">
        <f>_xll.xlShmInterpDisc($E$4,L1438)</f>
        <v>0.98378563096522487</v>
      </c>
      <c r="O1438" s="175">
        <f>_xll.xlShmInterpDisc($B$4,L1438)</f>
        <v>0.98378563096522487</v>
      </c>
      <c r="P1438" s="175">
        <v>0.98378563096297089</v>
      </c>
      <c r="Q1438" s="175">
        <f>_xll.xlShmInterpDisc($H$4,L1438)</f>
        <v>0.98378563096492377</v>
      </c>
      <c r="R1438" s="188">
        <f t="shared" si="66"/>
        <v>-2.1971313657331848E-8</v>
      </c>
      <c r="S1438" s="170">
        <f t="shared" si="67"/>
        <v>-2.1971313657331848E-8</v>
      </c>
      <c r="T1438" s="174">
        <f t="shared" si="68"/>
        <v>-1.9528823003156504E-8</v>
      </c>
    </row>
    <row r="1439" spans="11:20" x14ac:dyDescent="0.2">
      <c r="K1439" s="185" t="s">
        <v>135</v>
      </c>
      <c r="L1439" s="163">
        <f>_xll.qlCalendarAdvance("TARGET",L1438,K1439,"mf")</f>
        <v>45009</v>
      </c>
      <c r="M1439" s="175">
        <v>0.98358632196108953</v>
      </c>
      <c r="N1439" s="175">
        <f>_xll.xlShmInterpDisc($E$4,L1439)</f>
        <v>0.98358632195843165</v>
      </c>
      <c r="O1439" s="175">
        <f>_xll.xlShmInterpDisc($B$4,L1439)</f>
        <v>0.98358632195843165</v>
      </c>
      <c r="P1439" s="175">
        <v>0.98358632196104478</v>
      </c>
      <c r="Q1439" s="175">
        <f>_xll.xlShmInterpDisc($H$4,L1439)</f>
        <v>0.98358632195834839</v>
      </c>
      <c r="R1439" s="188">
        <f t="shared" si="66"/>
        <v>2.6578739209526248E-8</v>
      </c>
      <c r="S1439" s="170">
        <f t="shared" si="67"/>
        <v>2.6578739209526248E-8</v>
      </c>
      <c r="T1439" s="174">
        <f t="shared" si="68"/>
        <v>2.6963986599071177E-8</v>
      </c>
    </row>
    <row r="1440" spans="11:20" x14ac:dyDescent="0.2">
      <c r="K1440" s="185" t="s">
        <v>135</v>
      </c>
      <c r="L1440" s="163">
        <f>_xll.qlCalendarAdvance("TARGET",L1439,K1440,"mf")</f>
        <v>45016</v>
      </c>
      <c r="M1440" s="175">
        <v>0.98338611193011483</v>
      </c>
      <c r="N1440" s="175">
        <f>_xll.xlShmInterpDisc($E$4,L1440)</f>
        <v>0.98338611192352532</v>
      </c>
      <c r="O1440" s="175">
        <f>_xll.xlShmInterpDisc($B$4,L1440)</f>
        <v>0.98338611192352532</v>
      </c>
      <c r="P1440" s="175">
        <v>0.98338611193008163</v>
      </c>
      <c r="Q1440" s="175">
        <f>_xll.xlShmInterpDisc($H$4,L1440)</f>
        <v>0.98338611192365022</v>
      </c>
      <c r="R1440" s="188">
        <f t="shared" si="66"/>
        <v>6.5895067180576916E-8</v>
      </c>
      <c r="S1440" s="170">
        <f t="shared" si="67"/>
        <v>6.5895067180576916E-8</v>
      </c>
      <c r="T1440" s="174">
        <f t="shared" si="68"/>
        <v>6.4314109593510693E-8</v>
      </c>
    </row>
    <row r="1441" spans="11:20" x14ac:dyDescent="0.2">
      <c r="K1441" s="185" t="s">
        <v>135</v>
      </c>
      <c r="L1441" s="163">
        <f>_xll.qlCalendarAdvance("TARGET",L1440,K1441,"mf")</f>
        <v>45027</v>
      </c>
      <c r="M1441" s="175">
        <v>0.98306968021521091</v>
      </c>
      <c r="N1441" s="175">
        <f>_xll.xlShmInterpDisc($E$4,L1441)</f>
        <v>0.98306968020413232</v>
      </c>
      <c r="O1441" s="175">
        <f>_xll.xlShmInterpDisc($B$4,L1441)</f>
        <v>0.98306968020413232</v>
      </c>
      <c r="P1441" s="175">
        <v>0.98306968021519425</v>
      </c>
      <c r="Q1441" s="175">
        <f>_xll.xlShmInterpDisc($H$4,L1441)</f>
        <v>0.98306968020456476</v>
      </c>
      <c r="R1441" s="188">
        <f t="shared" si="66"/>
        <v>1.107858249582705E-7</v>
      </c>
      <c r="S1441" s="170">
        <f t="shared" si="67"/>
        <v>1.107858249582705E-7</v>
      </c>
      <c r="T1441" s="174">
        <f t="shared" si="68"/>
        <v>1.0629497282366174E-7</v>
      </c>
    </row>
    <row r="1442" spans="11:20" x14ac:dyDescent="0.2">
      <c r="K1442" s="185" t="s">
        <v>135</v>
      </c>
      <c r="L1442" s="163">
        <f>_xll.qlCalendarAdvance("TARGET",L1441,K1442,"mf")</f>
        <v>45034</v>
      </c>
      <c r="M1442" s="175">
        <v>0.98286716187251455</v>
      </c>
      <c r="N1442" s="175">
        <f>_xll.xlShmInterpDisc($E$4,L1442)</f>
        <v>0.98286716185954326</v>
      </c>
      <c r="O1442" s="175">
        <f>_xll.xlShmInterpDisc($B$4,L1442)</f>
        <v>0.98286716185954326</v>
      </c>
      <c r="P1442" s="175">
        <v>0.98286716187250778</v>
      </c>
      <c r="Q1442" s="175">
        <f>_xll.xlShmInterpDisc($H$4,L1442)</f>
        <v>0.9828671618601591</v>
      </c>
      <c r="R1442" s="188">
        <f t="shared" si="66"/>
        <v>1.2971290708208016E-7</v>
      </c>
      <c r="S1442" s="170">
        <f t="shared" si="67"/>
        <v>1.2971290708208016E-7</v>
      </c>
      <c r="T1442" s="174">
        <f t="shared" si="68"/>
        <v>1.2348677635998229E-7</v>
      </c>
    </row>
    <row r="1443" spans="11:20" x14ac:dyDescent="0.2">
      <c r="K1443" s="185" t="s">
        <v>135</v>
      </c>
      <c r="L1443" s="163">
        <f>_xll.qlCalendarAdvance("TARGET",L1442,K1443,"mf")</f>
        <v>45041</v>
      </c>
      <c r="M1443" s="175">
        <v>0.98266374926030042</v>
      </c>
      <c r="N1443" s="175">
        <f>_xll.xlShmInterpDisc($E$4,L1443)</f>
        <v>0.98266374924610267</v>
      </c>
      <c r="O1443" s="175">
        <f>_xll.xlShmInterpDisc($B$4,L1443)</f>
        <v>0.98266374924610267</v>
      </c>
      <c r="P1443" s="175">
        <v>0.98266374926030275</v>
      </c>
      <c r="Q1443" s="175">
        <f>_xll.xlShmInterpDisc($H$4,L1443)</f>
        <v>0.9826637492468927</v>
      </c>
      <c r="R1443" s="188">
        <f t="shared" si="66"/>
        <v>1.4197754083511427E-7</v>
      </c>
      <c r="S1443" s="170">
        <f t="shared" si="67"/>
        <v>1.4197754083511427E-7</v>
      </c>
      <c r="T1443" s="174">
        <f t="shared" si="68"/>
        <v>1.3410050847539878E-7</v>
      </c>
    </row>
    <row r="1444" spans="11:20" x14ac:dyDescent="0.2">
      <c r="K1444" s="185" t="s">
        <v>135</v>
      </c>
      <c r="L1444" s="163">
        <f>_xll.qlCalendarAdvance("TARGET",L1443,K1444,"mf")</f>
        <v>45048</v>
      </c>
      <c r="M1444" s="175">
        <v>0.98245944431360055</v>
      </c>
      <c r="N1444" s="175">
        <f>_xll.xlShmInterpDisc($E$4,L1444)</f>
        <v>0.9824594442987763</v>
      </c>
      <c r="O1444" s="175">
        <f>_xll.xlShmInterpDisc($B$4,L1444)</f>
        <v>0.9824594442987763</v>
      </c>
      <c r="P1444" s="175">
        <v>0.98245944431361132</v>
      </c>
      <c r="Q1444" s="175">
        <f>_xll.xlShmInterpDisc($H$4,L1444)</f>
        <v>0.98245944429973109</v>
      </c>
      <c r="R1444" s="188">
        <f t="shared" si="66"/>
        <v>1.4824252936307403E-7</v>
      </c>
      <c r="S1444" s="170">
        <f t="shared" si="67"/>
        <v>1.4824252936307403E-7</v>
      </c>
      <c r="T1444" s="174">
        <f t="shared" si="68"/>
        <v>1.3880230298468632E-7</v>
      </c>
    </row>
    <row r="1445" spans="11:20" x14ac:dyDescent="0.2">
      <c r="K1445" s="185" t="s">
        <v>135</v>
      </c>
      <c r="L1445" s="163">
        <f>_xll.qlCalendarAdvance("TARGET",L1444,K1445,"mf")</f>
        <v>45055</v>
      </c>
      <c r="M1445" s="175">
        <v>0.98225424898509872</v>
      </c>
      <c r="N1445" s="175">
        <f>_xll.xlShmInterpDisc($E$4,L1445)</f>
        <v>0.98225424897018365</v>
      </c>
      <c r="O1445" s="175">
        <f>_xll.xlShmInterpDisc($B$4,L1445)</f>
        <v>0.98225424897018365</v>
      </c>
      <c r="P1445" s="175">
        <v>0.98225424898511748</v>
      </c>
      <c r="Q1445" s="175">
        <f>_xll.xlShmInterpDisc($H$4,L1445)</f>
        <v>0.98225424897129421</v>
      </c>
      <c r="R1445" s="188">
        <f t="shared" si="66"/>
        <v>1.4915069179721741E-7</v>
      </c>
      <c r="S1445" s="170">
        <f t="shared" si="67"/>
        <v>1.4915069179721741E-7</v>
      </c>
      <c r="T1445" s="174">
        <f t="shared" si="68"/>
        <v>1.3823275857305362E-7</v>
      </c>
    </row>
    <row r="1446" spans="11:20" x14ac:dyDescent="0.2">
      <c r="K1446" s="185" t="s">
        <v>135</v>
      </c>
      <c r="L1446" s="163">
        <f>_xll.qlCalendarAdvance("TARGET",L1445,K1446,"mf")</f>
        <v>45062</v>
      </c>
      <c r="M1446" s="175">
        <v>0.98204816524509797</v>
      </c>
      <c r="N1446" s="175">
        <f>_xll.xlShmInterpDisc($E$4,L1446)</f>
        <v>0.98204816523056626</v>
      </c>
      <c r="O1446" s="175">
        <f>_xll.xlShmInterpDisc($B$4,L1446)</f>
        <v>0.98204816523056626</v>
      </c>
      <c r="P1446" s="175">
        <v>0.98204816524512406</v>
      </c>
      <c r="Q1446" s="175">
        <f>_xll.xlShmInterpDisc($H$4,L1446)</f>
        <v>0.98204816523182348</v>
      </c>
      <c r="R1446" s="188">
        <f t="shared" si="66"/>
        <v>1.4531709169318674E-7</v>
      </c>
      <c r="S1446" s="170">
        <f t="shared" si="67"/>
        <v>1.4531709169318674E-7</v>
      </c>
      <c r="T1446" s="174">
        <f t="shared" si="68"/>
        <v>1.3300582857311838E-7</v>
      </c>
    </row>
    <row r="1447" spans="11:20" x14ac:dyDescent="0.2">
      <c r="K1447" s="185" t="s">
        <v>135</v>
      </c>
      <c r="L1447" s="163">
        <f>_xll.qlCalendarAdvance("TARGET",L1446,K1447,"mf")</f>
        <v>45069</v>
      </c>
      <c r="M1447" s="175">
        <v>0.98184119508148793</v>
      </c>
      <c r="N1447" s="175">
        <f>_xll.xlShmInterpDisc($E$4,L1447)</f>
        <v>0.98184119506775491</v>
      </c>
      <c r="O1447" s="175">
        <f>_xll.xlShmInterpDisc($B$4,L1447)</f>
        <v>0.98184119506775491</v>
      </c>
      <c r="P1447" s="175">
        <v>0.98184119508152079</v>
      </c>
      <c r="Q1447" s="175">
        <f>_xll.xlShmInterpDisc($H$4,L1447)</f>
        <v>0.98184119506915002</v>
      </c>
      <c r="R1447" s="188">
        <f t="shared" si="66"/>
        <v>1.3733014725403336E-7</v>
      </c>
      <c r="S1447" s="170">
        <f t="shared" si="67"/>
        <v>1.3733014725403336E-7</v>
      </c>
      <c r="T1447" s="174">
        <f t="shared" si="68"/>
        <v>1.2370771074188269E-7</v>
      </c>
    </row>
    <row r="1448" spans="11:20" x14ac:dyDescent="0.2">
      <c r="K1448" s="185" t="s">
        <v>135</v>
      </c>
      <c r="L1448" s="163">
        <f>_xll.qlCalendarAdvance("TARGET",L1447,K1448,"mf")</f>
        <v>45076</v>
      </c>
      <c r="M1448" s="175">
        <v>0.98163334049971285</v>
      </c>
      <c r="N1448" s="175">
        <f>_xll.xlShmInterpDisc($E$4,L1448)</f>
        <v>0.98163334048713746</v>
      </c>
      <c r="O1448" s="175">
        <f>_xll.xlShmInterpDisc($B$4,L1448)</f>
        <v>0.98163334048713746</v>
      </c>
      <c r="P1448" s="175">
        <v>0.98163334049975182</v>
      </c>
      <c r="Q1448" s="175">
        <f>_xll.xlShmInterpDisc($H$4,L1448)</f>
        <v>0.98163334048866169</v>
      </c>
      <c r="R1448" s="188">
        <f t="shared" si="66"/>
        <v>1.2575385177626686E-7</v>
      </c>
      <c r="S1448" s="170">
        <f t="shared" si="67"/>
        <v>1.2575385177626686E-7</v>
      </c>
      <c r="T1448" s="174">
        <f t="shared" si="68"/>
        <v>1.1090128815283151E-7</v>
      </c>
    </row>
    <row r="1449" spans="11:20" x14ac:dyDescent="0.2">
      <c r="K1449" s="185" t="s">
        <v>135</v>
      </c>
      <c r="L1449" s="163">
        <f>_xll.qlCalendarAdvance("TARGET",L1448,K1449,"mf")</f>
        <v>45083</v>
      </c>
      <c r="M1449" s="175">
        <v>0.98142460352273786</v>
      </c>
      <c r="N1449" s="175">
        <f>_xll.xlShmInterpDisc($E$4,L1449)</f>
        <v>0.98142460351162553</v>
      </c>
      <c r="O1449" s="175">
        <f>_xll.xlShmInterpDisc($B$4,L1449)</f>
        <v>0.98142460351162553</v>
      </c>
      <c r="P1449" s="175">
        <v>0.98142460352278249</v>
      </c>
      <c r="Q1449" s="175">
        <f>_xll.xlShmInterpDisc($H$4,L1449)</f>
        <v>0.98142460351327032</v>
      </c>
      <c r="R1449" s="188">
        <f t="shared" si="66"/>
        <v>1.1112333275775654E-7</v>
      </c>
      <c r="S1449" s="170">
        <f t="shared" si="67"/>
        <v>1.1112333275775654E-7</v>
      </c>
      <c r="T1449" s="174">
        <f t="shared" si="68"/>
        <v>9.5121688303834162E-8</v>
      </c>
    </row>
    <row r="1450" spans="11:20" x14ac:dyDescent="0.2">
      <c r="K1450" s="185" t="s">
        <v>135</v>
      </c>
      <c r="L1450" s="163">
        <f>_xll.qlCalendarAdvance("TARGET",L1449,K1450,"mf")</f>
        <v>45090</v>
      </c>
      <c r="M1450" s="175">
        <v>0.98121498619101721</v>
      </c>
      <c r="N1450" s="175">
        <f>_xll.xlShmInterpDisc($E$4,L1450)</f>
        <v>0.98121498618162217</v>
      </c>
      <c r="O1450" s="175">
        <f>_xll.xlShmInterpDisc($B$4,L1450)</f>
        <v>0.98121498618162217</v>
      </c>
      <c r="P1450" s="175">
        <v>0.98121498619106684</v>
      </c>
      <c r="Q1450" s="175">
        <f>_xll.xlShmInterpDisc($H$4,L1450)</f>
        <v>0.98121498618337888</v>
      </c>
      <c r="R1450" s="188">
        <f t="shared" si="66"/>
        <v>9.3950403012854622E-8</v>
      </c>
      <c r="S1450" s="170">
        <f t="shared" si="67"/>
        <v>9.3950403012854622E-8</v>
      </c>
      <c r="T1450" s="174">
        <f t="shared" si="68"/>
        <v>7.6879613786218215E-8</v>
      </c>
    </row>
    <row r="1451" spans="11:20" x14ac:dyDescent="0.2">
      <c r="K1451" s="185" t="s">
        <v>135</v>
      </c>
      <c r="L1451" s="163">
        <f>_xll.qlCalendarAdvance("TARGET",L1450,K1451,"mf")</f>
        <v>45097</v>
      </c>
      <c r="M1451" s="175">
        <v>0.98100449056245986</v>
      </c>
      <c r="N1451" s="175">
        <f>_xll.xlShmInterpDisc($E$4,L1451)</f>
        <v>0.98100449055498795</v>
      </c>
      <c r="O1451" s="175">
        <f>_xll.xlShmInterpDisc($B$4,L1451)</f>
        <v>0.98100449055498784</v>
      </c>
      <c r="P1451" s="175">
        <v>0.98100449056251404</v>
      </c>
      <c r="Q1451" s="175">
        <f>_xll.xlShmInterpDisc($H$4,L1451)</f>
        <v>0.98100449055684835</v>
      </c>
      <c r="R1451" s="188">
        <f t="shared" si="66"/>
        <v>7.471911978029766E-8</v>
      </c>
      <c r="S1451" s="170">
        <f t="shared" si="67"/>
        <v>7.4720230003322285E-8</v>
      </c>
      <c r="T1451" s="174">
        <f t="shared" si="68"/>
        <v>5.6656901392670989E-8</v>
      </c>
    </row>
    <row r="1452" spans="11:20" x14ac:dyDescent="0.2">
      <c r="K1452" s="185" t="s">
        <v>135</v>
      </c>
      <c r="L1452" s="163">
        <f>_xll.qlCalendarAdvance("TARGET",L1451,K1452,"mf")</f>
        <v>45104</v>
      </c>
      <c r="M1452" s="175">
        <v>0.98079311871239716</v>
      </c>
      <c r="N1452" s="175">
        <f>_xll.xlShmInterpDisc($E$4,L1452)</f>
        <v>0.98079311870700803</v>
      </c>
      <c r="O1452" s="175">
        <f>_xll.xlShmInterpDisc($B$4,L1452)</f>
        <v>0.98079311870700803</v>
      </c>
      <c r="P1452" s="175">
        <v>0.98079311871245523</v>
      </c>
      <c r="Q1452" s="175">
        <f>_xll.xlShmInterpDisc($H$4,L1452)</f>
        <v>0.98079311870896402</v>
      </c>
      <c r="R1452" s="188">
        <f t="shared" si="66"/>
        <v>5.3891335838329724E-8</v>
      </c>
      <c r="S1452" s="170">
        <f t="shared" si="67"/>
        <v>5.3891335838329724E-8</v>
      </c>
      <c r="T1452" s="174">
        <f t="shared" si="68"/>
        <v>3.4912073232362673E-8</v>
      </c>
    </row>
    <row r="1453" spans="11:20" x14ac:dyDescent="0.2">
      <c r="K1453" s="185" t="s">
        <v>135</v>
      </c>
      <c r="L1453" s="163">
        <f>_xll.qlCalendarAdvance("TARGET",L1452,K1453,"mf")</f>
        <v>45111</v>
      </c>
      <c r="M1453" s="175">
        <v>0.98058087273354833</v>
      </c>
      <c r="N1453" s="175">
        <f>_xll.xlShmInterpDisc($E$4,L1453)</f>
        <v>0.98058087273035877</v>
      </c>
      <c r="O1453" s="175">
        <f>_xll.xlShmInterpDisc($B$4,L1453)</f>
        <v>0.98058087273035877</v>
      </c>
      <c r="P1453" s="175">
        <v>0.98058087273360983</v>
      </c>
      <c r="Q1453" s="175">
        <f>_xll.xlShmInterpDisc($H$4,L1453)</f>
        <v>0.98058087273240213</v>
      </c>
      <c r="R1453" s="188">
        <f t="shared" si="66"/>
        <v>3.1895597274456122E-8</v>
      </c>
      <c r="S1453" s="170">
        <f t="shared" si="67"/>
        <v>3.1895597274456122E-8</v>
      </c>
      <c r="T1453" s="174">
        <f t="shared" si="68"/>
        <v>1.2077006061872453E-8</v>
      </c>
    </row>
    <row r="1454" spans="11:20" x14ac:dyDescent="0.2">
      <c r="K1454" s="185" t="s">
        <v>135</v>
      </c>
      <c r="L1454" s="163">
        <f>_xll.qlCalendarAdvance("TARGET",L1453,K1454,"mf")</f>
        <v>45118</v>
      </c>
      <c r="M1454" s="175">
        <v>0.98036775473598747</v>
      </c>
      <c r="N1454" s="175">
        <f>_xll.xlShmInterpDisc($E$4,L1454)</f>
        <v>0.98036775473507354</v>
      </c>
      <c r="O1454" s="175">
        <f>_xll.xlShmInterpDisc($B$4,L1454)</f>
        <v>0.98036775473507354</v>
      </c>
      <c r="P1454" s="175">
        <v>0.98036775473605209</v>
      </c>
      <c r="Q1454" s="175">
        <f>_xll.xlShmInterpDisc($H$4,L1454)</f>
        <v>0.98036775473719628</v>
      </c>
      <c r="R1454" s="188">
        <f t="shared" si="66"/>
        <v>9.1393559387142886E-9</v>
      </c>
      <c r="S1454" s="170">
        <f t="shared" si="67"/>
        <v>9.1393559387142886E-9</v>
      </c>
      <c r="T1454" s="174">
        <f t="shared" si="68"/>
        <v>-1.1441958491786863E-8</v>
      </c>
    </row>
    <row r="1455" spans="11:20" x14ac:dyDescent="0.2">
      <c r="K1455" s="185" t="s">
        <v>135</v>
      </c>
      <c r="L1455" s="163">
        <f>_xll.qlCalendarAdvance("TARGET",L1454,K1455,"mf")</f>
        <v>45125</v>
      </c>
      <c r="M1455" s="175">
        <v>0.98015376684710942</v>
      </c>
      <c r="N1455" s="175">
        <f>_xll.xlShmInterpDisc($E$4,L1455)</f>
        <v>0.98015376684850875</v>
      </c>
      <c r="O1455" s="175">
        <f>_xll.xlShmInterpDisc($B$4,L1455)</f>
        <v>0.98015376684850875</v>
      </c>
      <c r="P1455" s="175">
        <v>0.98015376684717648</v>
      </c>
      <c r="Q1455" s="175">
        <f>_xll.xlShmInterpDisc($H$4,L1455)</f>
        <v>0.98015376685070332</v>
      </c>
      <c r="R1455" s="188">
        <f t="shared" si="66"/>
        <v>-1.3993251002375473E-8</v>
      </c>
      <c r="S1455" s="170">
        <f t="shared" si="67"/>
        <v>-1.3993251002375473E-8</v>
      </c>
      <c r="T1455" s="174">
        <f t="shared" si="68"/>
        <v>-3.5268454823267348E-8</v>
      </c>
    </row>
    <row r="1456" spans="11:20" x14ac:dyDescent="0.2">
      <c r="K1456" s="185" t="s">
        <v>135</v>
      </c>
      <c r="L1456" s="163">
        <f>_xll.qlCalendarAdvance("TARGET",L1455,K1456,"mf")</f>
        <v>45132</v>
      </c>
      <c r="M1456" s="175">
        <v>0.97993891121159515</v>
      </c>
      <c r="N1456" s="175">
        <f>_xll.xlShmInterpDisc($E$4,L1456)</f>
        <v>0.9799389112153104</v>
      </c>
      <c r="O1456" s="175">
        <f>_xll.xlShmInterpDisc($B$4,L1456)</f>
        <v>0.9799389112153104</v>
      </c>
      <c r="P1456" s="175">
        <v>0.97993891121166421</v>
      </c>
      <c r="Q1456" s="175">
        <f>_xll.xlShmInterpDisc($H$4,L1456)</f>
        <v>0.97993891121756893</v>
      </c>
      <c r="R1456" s="188">
        <f t="shared" si="66"/>
        <v>-3.7152503296056238E-8</v>
      </c>
      <c r="S1456" s="170">
        <f t="shared" si="67"/>
        <v>-3.7152503296056238E-8</v>
      </c>
      <c r="T1456" s="174">
        <f t="shared" si="68"/>
        <v>-5.9047211564688951E-8</v>
      </c>
    </row>
    <row r="1457" spans="11:20" x14ac:dyDescent="0.2">
      <c r="K1457" s="185" t="s">
        <v>135</v>
      </c>
      <c r="L1457" s="163">
        <f>_xll.qlCalendarAdvance("TARGET",L1456,K1457,"mf")</f>
        <v>45139</v>
      </c>
      <c r="M1457" s="175">
        <v>0.97972318999137864</v>
      </c>
      <c r="N1457" s="175">
        <f>_xll.xlShmInterpDisc($E$4,L1457)</f>
        <v>0.97972318999737895</v>
      </c>
      <c r="O1457" s="175">
        <f>_xll.xlShmInterpDisc($B$4,L1457)</f>
        <v>0.97972318999737895</v>
      </c>
      <c r="P1457" s="175">
        <v>0.97972318999144925</v>
      </c>
      <c r="Q1457" s="175">
        <f>_xll.xlShmInterpDisc($H$4,L1457)</f>
        <v>0.9797231899996941</v>
      </c>
      <c r="R1457" s="188">
        <f t="shared" si="66"/>
        <v>-6.000311358889121E-8</v>
      </c>
      <c r="S1457" s="170">
        <f t="shared" si="67"/>
        <v>-6.000311358889121E-8</v>
      </c>
      <c r="T1457" s="174">
        <f t="shared" si="68"/>
        <v>-8.2448492477738E-8</v>
      </c>
    </row>
    <row r="1458" spans="11:20" x14ac:dyDescent="0.2">
      <c r="K1458" s="185" t="s">
        <v>135</v>
      </c>
      <c r="L1458" s="163">
        <f>_xll.qlCalendarAdvance("TARGET",L1457,K1458,"mf")</f>
        <v>45146</v>
      </c>
      <c r="M1458" s="175">
        <v>0.97950660536561063</v>
      </c>
      <c r="N1458" s="175">
        <f>_xll.xlShmInterpDisc($E$4,L1458)</f>
        <v>0.97950660537383527</v>
      </c>
      <c r="O1458" s="175">
        <f>_xll.xlShmInterpDisc($B$4,L1458)</f>
        <v>0.97950660537383527</v>
      </c>
      <c r="P1458" s="175">
        <v>0.97950660536568235</v>
      </c>
      <c r="Q1458" s="175">
        <f>_xll.xlShmInterpDisc($H$4,L1458)</f>
        <v>0.97950660537619982</v>
      </c>
      <c r="R1458" s="188">
        <f t="shared" si="66"/>
        <v>-8.2246431887256222E-8</v>
      </c>
      <c r="S1458" s="170">
        <f t="shared" si="67"/>
        <v>-8.2246431887256222E-8</v>
      </c>
      <c r="T1458" s="174">
        <f t="shared" si="68"/>
        <v>-1.0517475779181495E-7</v>
      </c>
    </row>
    <row r="1459" spans="11:20" x14ac:dyDescent="0.2">
      <c r="K1459" s="185" t="s">
        <v>135</v>
      </c>
      <c r="L1459" s="163">
        <f>_xll.qlCalendarAdvance("TARGET",L1458,K1459,"mf")</f>
        <v>45153</v>
      </c>
      <c r="M1459" s="175">
        <v>0.97928915953062601</v>
      </c>
      <c r="N1459" s="175">
        <f>_xll.xlShmInterpDisc($E$4,L1459)</f>
        <v>0.97928915954098616</v>
      </c>
      <c r="O1459" s="175">
        <f>_xll.xlShmInterpDisc($B$4,L1459)</f>
        <v>0.97928915954098616</v>
      </c>
      <c r="P1459" s="175">
        <v>0.97928915953069839</v>
      </c>
      <c r="Q1459" s="175">
        <f>_xll.xlShmInterpDisc($H$4,L1459)</f>
        <v>0.97928915954339291</v>
      </c>
      <c r="R1459" s="188">
        <f t="shared" si="66"/>
        <v>-1.0360157176592111E-7</v>
      </c>
      <c r="S1459" s="170">
        <f t="shared" si="67"/>
        <v>-1.0360157176592111E-7</v>
      </c>
      <c r="T1459" s="174">
        <f t="shared" si="68"/>
        <v>-1.2694512108168965E-7</v>
      </c>
    </row>
    <row r="1460" spans="11:20" x14ac:dyDescent="0.2">
      <c r="K1460" s="185" t="s">
        <v>135</v>
      </c>
      <c r="L1460" s="163">
        <f>_xll.qlCalendarAdvance("TARGET",L1459,K1460,"mf")</f>
        <v>45160</v>
      </c>
      <c r="M1460" s="175">
        <v>0.97907085469990696</v>
      </c>
      <c r="N1460" s="175">
        <f>_xll.xlShmInterpDisc($E$4,L1460)</f>
        <v>0.97907085471228894</v>
      </c>
      <c r="O1460" s="175">
        <f>_xll.xlShmInterpDisc($B$4,L1460)</f>
        <v>0.97907085471228894</v>
      </c>
      <c r="P1460" s="175">
        <v>0.97907085469997956</v>
      </c>
      <c r="Q1460" s="175">
        <f>_xll.xlShmInterpDisc($H$4,L1460)</f>
        <v>0.97907085471473076</v>
      </c>
      <c r="R1460" s="188">
        <f t="shared" si="66"/>
        <v>-1.2381984326736983E-7</v>
      </c>
      <c r="S1460" s="170">
        <f t="shared" si="67"/>
        <v>-1.2381984326736983E-7</v>
      </c>
      <c r="T1460" s="174">
        <f t="shared" si="68"/>
        <v>-1.4751200261287067E-7</v>
      </c>
    </row>
    <row r="1461" spans="11:20" x14ac:dyDescent="0.2">
      <c r="K1461" s="185" t="s">
        <v>135</v>
      </c>
      <c r="L1461" s="163">
        <f>_xll.qlCalendarAdvance("TARGET",L1460,K1461,"mf")</f>
        <v>45167</v>
      </c>
      <c r="M1461" s="175">
        <v>0.9788516931040494</v>
      </c>
      <c r="N1461" s="175">
        <f>_xll.xlShmInterpDisc($E$4,L1461)</f>
        <v>0.97885169311831666</v>
      </c>
      <c r="O1461" s="175">
        <f>_xll.xlShmInterpDisc($B$4,L1461)</f>
        <v>0.97885169311831666</v>
      </c>
      <c r="P1461" s="175">
        <v>0.9788516931041219</v>
      </c>
      <c r="Q1461" s="175">
        <f>_xll.xlShmInterpDisc($H$4,L1461)</f>
        <v>0.9788516931207869</v>
      </c>
      <c r="R1461" s="188">
        <f t="shared" si="66"/>
        <v>-1.4267254044852962E-7</v>
      </c>
      <c r="S1461" s="170">
        <f t="shared" si="67"/>
        <v>-1.4267254044852962E-7</v>
      </c>
      <c r="T1461" s="174">
        <f t="shared" si="68"/>
        <v>-1.6665002711135912E-7</v>
      </c>
    </row>
    <row r="1462" spans="11:20" x14ac:dyDescent="0.2">
      <c r="K1462" s="185" t="s">
        <v>135</v>
      </c>
      <c r="L1462" s="163">
        <f>_xll.qlCalendarAdvance("TARGET",L1461,K1462,"mf")</f>
        <v>45174</v>
      </c>
      <c r="M1462" s="175">
        <v>0.97863167699072695</v>
      </c>
      <c r="N1462" s="175">
        <f>_xll.xlShmInterpDisc($E$4,L1462)</f>
        <v>0.97863167700672327</v>
      </c>
      <c r="O1462" s="175">
        <f>_xll.xlShmInterpDisc($B$4,L1462)</f>
        <v>0.97863167700672327</v>
      </c>
      <c r="P1462" s="175">
        <v>0.97863167699079889</v>
      </c>
      <c r="Q1462" s="175">
        <f>_xll.xlShmInterpDisc($H$4,L1462)</f>
        <v>0.97863167700921516</v>
      </c>
      <c r="R1462" s="188">
        <f t="shared" si="66"/>
        <v>-1.599631538340418E-7</v>
      </c>
      <c r="S1462" s="170">
        <f t="shared" si="67"/>
        <v>-1.599631538340418E-7</v>
      </c>
      <c r="T1462" s="174">
        <f t="shared" si="68"/>
        <v>-1.8416268510179634E-7</v>
      </c>
    </row>
    <row r="1463" spans="11:20" x14ac:dyDescent="0.2">
      <c r="K1463" s="185" t="s">
        <v>135</v>
      </c>
      <c r="L1463" s="163">
        <f>_xll.qlCalendarAdvance("TARGET",L1462,K1463,"mf")</f>
        <v>45181</v>
      </c>
      <c r="M1463" s="175">
        <v>0.97841080862465635</v>
      </c>
      <c r="N1463" s="175">
        <f>_xll.xlShmInterpDisc($E$4,L1463)</f>
        <v>0.97841080864220775</v>
      </c>
      <c r="O1463" s="175">
        <f>_xll.xlShmInterpDisc($B$4,L1463)</f>
        <v>0.97841080864220775</v>
      </c>
      <c r="P1463" s="175">
        <v>0.9784108086247274</v>
      </c>
      <c r="Q1463" s="175">
        <f>_xll.xlShmInterpDisc($H$4,L1463)</f>
        <v>0.97841080864471475</v>
      </c>
      <c r="R1463" s="188">
        <f t="shared" si="66"/>
        <v>-1.7551404773996637E-7</v>
      </c>
      <c r="S1463" s="170">
        <f t="shared" si="67"/>
        <v>-1.7551404773996637E-7</v>
      </c>
      <c r="T1463" s="174">
        <f t="shared" si="68"/>
        <v>-1.9987345112326693E-7</v>
      </c>
    </row>
    <row r="1464" spans="11:20" x14ac:dyDescent="0.2">
      <c r="K1464" s="185" t="s">
        <v>135</v>
      </c>
      <c r="L1464" s="163">
        <f>_xll.qlCalendarAdvance("TARGET",L1463,K1464,"mf")</f>
        <v>45188</v>
      </c>
      <c r="M1464" s="175">
        <v>0.97818909028756085</v>
      </c>
      <c r="N1464" s="175">
        <f>_xll.xlShmInterpDisc($E$4,L1464)</f>
        <v>0.97818909030647849</v>
      </c>
      <c r="O1464" s="175">
        <f>_xll.xlShmInterpDisc($B$4,L1464)</f>
        <v>0.97818909030647849</v>
      </c>
      <c r="P1464" s="175">
        <v>0.97818909028763068</v>
      </c>
      <c r="Q1464" s="175">
        <f>_xll.xlShmInterpDisc($H$4,L1464)</f>
        <v>0.97818909030899437</v>
      </c>
      <c r="R1464" s="188">
        <f t="shared" si="66"/>
        <v>-1.8917645228100355E-7</v>
      </c>
      <c r="S1464" s="170">
        <f t="shared" si="67"/>
        <v>-1.8917645228100355E-7</v>
      </c>
      <c r="T1464" s="174">
        <f t="shared" si="68"/>
        <v>-2.13636885959545E-7</v>
      </c>
    </row>
    <row r="1465" spans="11:20" x14ac:dyDescent="0.2">
      <c r="K1465" s="185" t="s">
        <v>135</v>
      </c>
      <c r="L1465" s="163">
        <f>_xll.qlCalendarAdvance("TARGET",L1464,K1465,"mf")</f>
        <v>45195</v>
      </c>
      <c r="M1465" s="175">
        <v>0.97796652427813524</v>
      </c>
      <c r="N1465" s="175">
        <f>_xll.xlShmInterpDisc($E$4,L1465)</f>
        <v>0.97796652429821807</v>
      </c>
      <c r="O1465" s="175">
        <f>_xll.xlShmInterpDisc($B$4,L1465)</f>
        <v>0.97796652429821807</v>
      </c>
      <c r="P1465" s="175">
        <v>0.97796652427820341</v>
      </c>
      <c r="Q1465" s="175">
        <f>_xll.xlShmInterpDisc($H$4,L1465)</f>
        <v>0.97796652430073661</v>
      </c>
      <c r="R1465" s="188">
        <f t="shared" si="66"/>
        <v>-2.0082824292444457E-7</v>
      </c>
      <c r="S1465" s="170">
        <f t="shared" si="67"/>
        <v>-2.0082824292444457E-7</v>
      </c>
      <c r="T1465" s="174">
        <f t="shared" si="68"/>
        <v>-2.253319753009464E-7</v>
      </c>
    </row>
    <row r="1466" spans="11:20" x14ac:dyDescent="0.2">
      <c r="K1466" s="185" t="s">
        <v>135</v>
      </c>
      <c r="L1466" s="163">
        <f>_xll.qlCalendarAdvance("TARGET",L1465,K1466,"mf")</f>
        <v>45202</v>
      </c>
      <c r="M1466" s="175">
        <v>0.97774311291200988</v>
      </c>
      <c r="N1466" s="175">
        <f>_xll.xlShmInterpDisc($E$4,L1466)</f>
        <v>0.97774311293304705</v>
      </c>
      <c r="O1466" s="175">
        <f>_xll.xlShmInterpDisc($B$4,L1466)</f>
        <v>0.97774311293304705</v>
      </c>
      <c r="P1466" s="175">
        <v>0.97774311291207605</v>
      </c>
      <c r="Q1466" s="175">
        <f>_xll.xlShmInterpDisc($H$4,L1466)</f>
        <v>0.97774311293556215</v>
      </c>
      <c r="R1466" s="188">
        <f t="shared" si="66"/>
        <v>-2.1037172004412241E-7</v>
      </c>
      <c r="S1466" s="170">
        <f t="shared" si="67"/>
        <v>-2.1037172004412241E-7</v>
      </c>
      <c r="T1466" s="174">
        <f t="shared" si="68"/>
        <v>-2.3486101952130412E-7</v>
      </c>
    </row>
    <row r="1467" spans="11:20" x14ac:dyDescent="0.2">
      <c r="K1467" s="185" t="s">
        <v>135</v>
      </c>
      <c r="L1467" s="163">
        <f>_xll.qlCalendarAdvance("TARGET",L1466,K1467,"mf")</f>
        <v>45209</v>
      </c>
      <c r="M1467" s="175">
        <v>0.97751885852171416</v>
      </c>
      <c r="N1467" s="175">
        <f>_xll.xlShmInterpDisc($E$4,L1467)</f>
        <v>0.97751885854348763</v>
      </c>
      <c r="O1467" s="175">
        <f>_xll.xlShmInterpDisc($B$4,L1467)</f>
        <v>0.97751885854348763</v>
      </c>
      <c r="P1467" s="175">
        <v>0.97751885852177811</v>
      </c>
      <c r="Q1467" s="175">
        <f>_xll.xlShmInterpDisc($H$4,L1467)</f>
        <v>0.97751885854599363</v>
      </c>
      <c r="R1467" s="188">
        <f t="shared" si="66"/>
        <v>-2.1773471914343645E-7</v>
      </c>
      <c r="S1467" s="170">
        <f t="shared" si="67"/>
        <v>-2.1773471914343645E-7</v>
      </c>
      <c r="T1467" s="174">
        <f t="shared" si="68"/>
        <v>-2.4215518479309139E-7</v>
      </c>
    </row>
    <row r="1468" spans="11:20" x14ac:dyDescent="0.2">
      <c r="K1468" s="185" t="s">
        <v>135</v>
      </c>
      <c r="L1468" s="163">
        <f>_xll.qlCalendarAdvance("TARGET",L1467,K1468,"mf")</f>
        <v>45216</v>
      </c>
      <c r="M1468" s="175">
        <v>0.97729376345664065</v>
      </c>
      <c r="N1468" s="175">
        <f>_xll.xlShmInterpDisc($E$4,L1468)</f>
        <v>0.97729376347892782</v>
      </c>
      <c r="O1468" s="175">
        <f>_xll.xlShmInterpDisc($B$4,L1468)</f>
        <v>0.97729376347892782</v>
      </c>
      <c r="P1468" s="175">
        <v>0.97729376345670205</v>
      </c>
      <c r="Q1468" s="175">
        <f>_xll.xlShmInterpDisc($H$4,L1468)</f>
        <v>0.97729376348141916</v>
      </c>
      <c r="R1468" s="188">
        <f t="shared" si="66"/>
        <v>-2.2287172107837705E-7</v>
      </c>
      <c r="S1468" s="170">
        <f t="shared" si="67"/>
        <v>-2.2287172107837705E-7</v>
      </c>
      <c r="T1468" s="174">
        <f t="shared" si="68"/>
        <v>-2.4717117241834785E-7</v>
      </c>
    </row>
    <row r="1469" spans="11:20" x14ac:dyDescent="0.2">
      <c r="K1469" s="185" t="s">
        <v>135</v>
      </c>
      <c r="L1469" s="163">
        <f>_xll.qlCalendarAdvance("TARGET",L1468,K1469,"mf")</f>
        <v>45223</v>
      </c>
      <c r="M1469" s="175">
        <v>0.97706783008300901</v>
      </c>
      <c r="N1469" s="175">
        <f>_xll.xlShmInterpDisc($E$4,L1469)</f>
        <v>0.97706783010558518</v>
      </c>
      <c r="O1469" s="175">
        <f>_xll.xlShmInterpDisc($B$4,L1469)</f>
        <v>0.97706783010558518</v>
      </c>
      <c r="P1469" s="175">
        <v>0.97706783008306763</v>
      </c>
      <c r="Q1469" s="175">
        <f>_xll.xlShmInterpDisc($H$4,L1469)</f>
        <v>0.97706783010805631</v>
      </c>
      <c r="R1469" s="188">
        <f t="shared" si="66"/>
        <v>-2.2576163161147633E-7</v>
      </c>
      <c r="S1469" s="170">
        <f t="shared" si="67"/>
        <v>-2.2576163161147633E-7</v>
      </c>
      <c r="T1469" s="174">
        <f t="shared" si="68"/>
        <v>-2.4988677793658098E-7</v>
      </c>
    </row>
    <row r="1470" spans="11:20" x14ac:dyDescent="0.2">
      <c r="K1470" s="185" t="s">
        <v>135</v>
      </c>
      <c r="L1470" s="163">
        <f>_xll.qlCalendarAdvance("TARGET",L1469,K1470,"mf")</f>
        <v>45230</v>
      </c>
      <c r="M1470" s="175">
        <v>0.9768410607838286</v>
      </c>
      <c r="N1470" s="175">
        <f>_xll.xlShmInterpDisc($E$4,L1470)</f>
        <v>0.97684106080646937</v>
      </c>
      <c r="O1470" s="175">
        <f>_xll.xlShmInterpDisc($B$4,L1470)</f>
        <v>0.97684106080646937</v>
      </c>
      <c r="P1470" s="175">
        <v>0.97684106078388411</v>
      </c>
      <c r="Q1470" s="175">
        <f>_xll.xlShmInterpDisc($H$4,L1470)</f>
        <v>0.97684106080891508</v>
      </c>
      <c r="R1470" s="188">
        <f t="shared" si="66"/>
        <v>-2.2640778141180817E-7</v>
      </c>
      <c r="S1470" s="170">
        <f t="shared" si="67"/>
        <v>-2.2640778141180817E-7</v>
      </c>
      <c r="T1470" s="174">
        <f t="shared" si="68"/>
        <v>-2.5030977290896317E-7</v>
      </c>
    </row>
    <row r="1471" spans="11:20" x14ac:dyDescent="0.2">
      <c r="K1471" s="185" t="s">
        <v>135</v>
      </c>
      <c r="L1471" s="163">
        <f>_xll.qlCalendarAdvance("TARGET",L1470,K1471,"mf")</f>
        <v>45237</v>
      </c>
      <c r="M1471" s="175">
        <v>0.97661345795886234</v>
      </c>
      <c r="N1471" s="175">
        <f>_xll.xlShmInterpDisc($E$4,L1471)</f>
        <v>0.97661345798134647</v>
      </c>
      <c r="O1471" s="175">
        <f>_xll.xlShmInterpDisc($B$4,L1471)</f>
        <v>0.97661345798134647</v>
      </c>
      <c r="P1471" s="175">
        <v>0.97661345795891452</v>
      </c>
      <c r="Q1471" s="175">
        <f>_xll.xlShmInterpDisc($H$4,L1471)</f>
        <v>0.97661345798376165</v>
      </c>
      <c r="R1471" s="188">
        <f t="shared" si="66"/>
        <v>-2.2484125672406208E-7</v>
      </c>
      <c r="S1471" s="170">
        <f t="shared" si="67"/>
        <v>-2.2484125672406208E-7</v>
      </c>
      <c r="T1471" s="174">
        <f t="shared" si="68"/>
        <v>-2.4847124358018391E-7</v>
      </c>
    </row>
    <row r="1472" spans="11:20" x14ac:dyDescent="0.2">
      <c r="K1472" s="185" t="s">
        <v>135</v>
      </c>
      <c r="L1472" s="163">
        <f>_xll.qlCalendarAdvance("TARGET",L1471,K1472,"mf")</f>
        <v>45244</v>
      </c>
      <c r="M1472" s="175">
        <v>0.97638502402458949</v>
      </c>
      <c r="N1472" s="175">
        <f>_xll.xlShmInterpDisc($E$4,L1472)</f>
        <v>0.97638502404670136</v>
      </c>
      <c r="O1472" s="175">
        <f>_xll.xlShmInterpDisc($B$4,L1472)</f>
        <v>0.97638502404670136</v>
      </c>
      <c r="P1472" s="175">
        <v>0.976385024024638</v>
      </c>
      <c r="Q1472" s="175">
        <f>_xll.xlShmInterpDisc($H$4,L1472)</f>
        <v>0.97638502404908123</v>
      </c>
      <c r="R1472" s="188">
        <f t="shared" si="66"/>
        <v>-2.2111867892249393E-7</v>
      </c>
      <c r="S1472" s="170">
        <f t="shared" si="67"/>
        <v>-2.2111867892249393E-7</v>
      </c>
      <c r="T1472" s="174">
        <f t="shared" si="68"/>
        <v>-2.4443225221659759E-7</v>
      </c>
    </row>
    <row r="1473" spans="11:20" x14ac:dyDescent="0.2">
      <c r="K1473" s="185" t="s">
        <v>135</v>
      </c>
      <c r="L1473" s="163">
        <f>_xll.qlCalendarAdvance("TARGET",L1472,K1473,"mf")</f>
        <v>45251</v>
      </c>
      <c r="M1473" s="175">
        <v>0.97615576141416893</v>
      </c>
      <c r="N1473" s="175">
        <f>_xll.xlShmInterpDisc($E$4,L1473)</f>
        <v>0.97615576143570093</v>
      </c>
      <c r="O1473" s="175">
        <f>_xll.xlShmInterpDisc($B$4,L1473)</f>
        <v>0.97615576143570093</v>
      </c>
      <c r="P1473" s="175">
        <v>0.97615576141421356</v>
      </c>
      <c r="Q1473" s="175">
        <f>_xll.xlShmInterpDisc($H$4,L1473)</f>
        <v>0.97615576143804073</v>
      </c>
      <c r="R1473" s="188">
        <f t="shared" si="66"/>
        <v>-2.1531998406487673E-7</v>
      </c>
      <c r="S1473" s="170">
        <f t="shared" si="67"/>
        <v>-2.1531998406487673E-7</v>
      </c>
      <c r="T1473" s="174">
        <f t="shared" si="68"/>
        <v>-2.382716246529526E-7</v>
      </c>
    </row>
    <row r="1474" spans="11:20" x14ac:dyDescent="0.2">
      <c r="K1474" s="185" t="s">
        <v>135</v>
      </c>
      <c r="L1474" s="163">
        <f>_xll.qlCalendarAdvance("TARGET",L1473,K1474,"mf")</f>
        <v>45258</v>
      </c>
      <c r="M1474" s="175">
        <v>0.97592567257740148</v>
      </c>
      <c r="N1474" s="175">
        <f>_xll.xlShmInterpDisc($E$4,L1474)</f>
        <v>0.97592567259815677</v>
      </c>
      <c r="O1474" s="175">
        <f>_xll.xlShmInterpDisc($B$4,L1474)</f>
        <v>0.97592567259815677</v>
      </c>
      <c r="P1474" s="175">
        <v>0.97592567257744223</v>
      </c>
      <c r="Q1474" s="175">
        <f>_xll.xlShmInterpDisc($H$4,L1474)</f>
        <v>0.97592567260045193</v>
      </c>
      <c r="R1474" s="188">
        <f t="shared" si="66"/>
        <v>-2.0755286378459914E-7</v>
      </c>
      <c r="S1474" s="170">
        <f t="shared" si="67"/>
        <v>-2.0755286378459914E-7</v>
      </c>
      <c r="T1474" s="174">
        <f t="shared" si="68"/>
        <v>-2.3009705252263757E-7</v>
      </c>
    </row>
    <row r="1475" spans="11:20" x14ac:dyDescent="0.2">
      <c r="K1475" s="185" t="s">
        <v>135</v>
      </c>
      <c r="L1475" s="163">
        <f>_xll.qlCalendarAdvance("TARGET",L1474,K1475,"mf")</f>
        <v>45265</v>
      </c>
      <c r="M1475" s="175">
        <v>0.97569475998069299</v>
      </c>
      <c r="N1475" s="175">
        <f>_xll.xlShmInterpDisc($E$4,L1475)</f>
        <v>0.97569476000048783</v>
      </c>
      <c r="O1475" s="175">
        <f>_xll.xlShmInterpDisc($B$4,L1475)</f>
        <v>0.97569476000048783</v>
      </c>
      <c r="P1475" s="175">
        <v>0.97569475998072952</v>
      </c>
      <c r="Q1475" s="175">
        <f>_xll.xlShmInterpDisc($H$4,L1475)</f>
        <v>0.97569476000273414</v>
      </c>
      <c r="R1475" s="188">
        <f t="shared" si="66"/>
        <v>-1.9794832439856691E-7</v>
      </c>
      <c r="S1475" s="170">
        <f t="shared" si="67"/>
        <v>-1.9794832439856691E-7</v>
      </c>
      <c r="T1475" s="174">
        <f t="shared" si="68"/>
        <v>-2.2004620348070603E-7</v>
      </c>
    </row>
    <row r="1476" spans="11:20" x14ac:dyDescent="0.2">
      <c r="K1476" s="185" t="s">
        <v>135</v>
      </c>
      <c r="L1476" s="163">
        <f>_xll.qlCalendarAdvance("TARGET",L1475,K1476,"mf")</f>
        <v>45272</v>
      </c>
      <c r="M1476" s="175">
        <v>0.97546302610701641</v>
      </c>
      <c r="N1476" s="175">
        <f>_xll.xlShmInterpDisc($E$4,L1476)</f>
        <v>0.97546302612568292</v>
      </c>
      <c r="O1476" s="175">
        <f>_xll.xlShmInterpDisc($B$4,L1476)</f>
        <v>0.97546302612568292</v>
      </c>
      <c r="P1476" s="175">
        <v>0.9754630261070486</v>
      </c>
      <c r="Q1476" s="175">
        <f>_xll.xlShmInterpDisc($H$4,L1476)</f>
        <v>0.97546302612787616</v>
      </c>
      <c r="R1476" s="188">
        <f t="shared" si="66"/>
        <v>-1.8666512779930144E-7</v>
      </c>
      <c r="S1476" s="170">
        <f t="shared" si="67"/>
        <v>-1.8666512779930144E-7</v>
      </c>
      <c r="T1476" s="174">
        <f t="shared" si="68"/>
        <v>-2.0827561897363012E-7</v>
      </c>
    </row>
    <row r="1477" spans="11:20" x14ac:dyDescent="0.2">
      <c r="K1477" s="185" t="s">
        <v>135</v>
      </c>
      <c r="L1477" s="163">
        <f>_xll.qlCalendarAdvance("TARGET",L1476,K1477,"mf")</f>
        <v>45279</v>
      </c>
      <c r="M1477" s="175">
        <v>0.97523047345587455</v>
      </c>
      <c r="N1477" s="175">
        <f>_xll.xlShmInterpDisc($E$4,L1477)</f>
        <v>0.97523047347326275</v>
      </c>
      <c r="O1477" s="175">
        <f>_xll.xlShmInterpDisc($B$4,L1477)</f>
        <v>0.97523047347326264</v>
      </c>
      <c r="P1477" s="175">
        <v>0.9752304734559023</v>
      </c>
      <c r="Q1477" s="175">
        <f>_xll.xlShmInterpDisc($H$4,L1477)</f>
        <v>0.97523047347539915</v>
      </c>
      <c r="R1477" s="188">
        <f t="shared" si="66"/>
        <v>-1.7388201989376739E-7</v>
      </c>
      <c r="S1477" s="170">
        <f t="shared" si="67"/>
        <v>-1.7388090967074277E-7</v>
      </c>
      <c r="T1477" s="174">
        <f t="shared" si="68"/>
        <v>-1.9496848580047299E-7</v>
      </c>
    </row>
    <row r="1478" spans="11:20" x14ac:dyDescent="0.2">
      <c r="K1478" s="185" t="s">
        <v>135</v>
      </c>
      <c r="L1478" s="163">
        <f>_xll.qlCalendarAdvance("TARGET",L1477,K1478,"mf")</f>
        <v>45287</v>
      </c>
      <c r="M1478" s="175">
        <v>0.97496369964104379</v>
      </c>
      <c r="N1478" s="175">
        <f>_xll.xlShmInterpDisc($E$4,L1478)</f>
        <v>0.9749636996568144</v>
      </c>
      <c r="O1478" s="175">
        <f>_xll.xlShmInterpDisc($B$4,L1478)</f>
        <v>0.9749636996568144</v>
      </c>
      <c r="P1478" s="175">
        <v>0.97496369964106622</v>
      </c>
      <c r="Q1478" s="175">
        <f>_xll.xlShmInterpDisc($H$4,L1478)</f>
        <v>0.97496369965888141</v>
      </c>
      <c r="R1478" s="188">
        <f t="shared" ref="R1478:R1541" si="69">(M1478-N1478)*10000</f>
        <v>-1.5770607042497886E-7</v>
      </c>
      <c r="S1478" s="170">
        <f t="shared" ref="S1478:S1541" si="70">(M1478-O1478)*10000</f>
        <v>-1.5770607042497886E-7</v>
      </c>
      <c r="T1478" s="174">
        <f t="shared" ref="T1478:T1541" si="71">(P1478-Q1478)*10000</f>
        <v>-1.7815193764647574E-7</v>
      </c>
    </row>
    <row r="1479" spans="11:20" x14ac:dyDescent="0.2">
      <c r="K1479" s="185" t="s">
        <v>135</v>
      </c>
      <c r="L1479" s="163">
        <f>_xll.qlCalendarAdvance("TARGET",L1478,K1479,"mf")</f>
        <v>45294</v>
      </c>
      <c r="M1479" s="175">
        <v>0.97472940096009242</v>
      </c>
      <c r="N1479" s="175">
        <f>_xll.xlShmInterpDisc($E$4,L1479)</f>
        <v>0.97472940097433713</v>
      </c>
      <c r="O1479" s="175">
        <f>_xll.xlShmInterpDisc($B$4,L1479)</f>
        <v>0.97472940097433713</v>
      </c>
      <c r="P1479" s="175">
        <v>0.97472940096011018</v>
      </c>
      <c r="Q1479" s="175">
        <f>_xll.xlShmInterpDisc($H$4,L1479)</f>
        <v>0.97472940097633964</v>
      </c>
      <c r="R1479" s="188">
        <f t="shared" si="69"/>
        <v>-1.4244716517453071E-7</v>
      </c>
      <c r="S1479" s="170">
        <f t="shared" si="70"/>
        <v>-1.4244716517453071E-7</v>
      </c>
      <c r="T1479" s="174">
        <f t="shared" si="71"/>
        <v>-1.6229462218575463E-7</v>
      </c>
    </row>
    <row r="1480" spans="11:20" x14ac:dyDescent="0.2">
      <c r="K1480" s="185" t="s">
        <v>135</v>
      </c>
      <c r="L1480" s="163">
        <f>_xll.qlCalendarAdvance("TARGET",L1479,K1480,"mf")</f>
        <v>45301</v>
      </c>
      <c r="M1480" s="175">
        <v>0.97449429146444277</v>
      </c>
      <c r="N1480" s="175">
        <f>_xll.xlShmInterpDisc($E$4,L1480)</f>
        <v>0.97449429147708555</v>
      </c>
      <c r="O1480" s="175">
        <f>_xll.xlShmInterpDisc($B$4,L1480)</f>
        <v>0.97449429147708555</v>
      </c>
      <c r="P1480" s="175">
        <v>0.97449429146445565</v>
      </c>
      <c r="Q1480" s="175">
        <f>_xll.xlShmInterpDisc($H$4,L1480)</f>
        <v>0.97449429147902034</v>
      </c>
      <c r="R1480" s="188">
        <f t="shared" si="69"/>
        <v>-1.2642775715221433E-7</v>
      </c>
      <c r="S1480" s="170">
        <f t="shared" si="70"/>
        <v>-1.2642775715221433E-7</v>
      </c>
      <c r="T1480" s="174">
        <f t="shared" si="71"/>
        <v>-1.4564682793150041E-7</v>
      </c>
    </row>
    <row r="1481" spans="11:20" x14ac:dyDescent="0.2">
      <c r="K1481" s="185" t="s">
        <v>135</v>
      </c>
      <c r="L1481" s="163">
        <f>_xll.qlCalendarAdvance("TARGET",L1480,K1481,"mf")</f>
        <v>45308</v>
      </c>
      <c r="M1481" s="175">
        <v>0.97425837372167212</v>
      </c>
      <c r="N1481" s="175">
        <f>_xll.xlShmInterpDisc($E$4,L1481)</f>
        <v>0.97425837373266566</v>
      </c>
      <c r="O1481" s="175">
        <f>_xll.xlShmInterpDisc($B$4,L1481)</f>
        <v>0.97425837373266566</v>
      </c>
      <c r="P1481" s="175">
        <v>0.97425837372168012</v>
      </c>
      <c r="Q1481" s="175">
        <f>_xll.xlShmInterpDisc($H$4,L1481)</f>
        <v>0.97425837373452973</v>
      </c>
      <c r="R1481" s="188">
        <f t="shared" si="69"/>
        <v>-1.0993539412140763E-7</v>
      </c>
      <c r="S1481" s="170">
        <f t="shared" si="70"/>
        <v>-1.0993539412140763E-7</v>
      </c>
      <c r="T1481" s="174">
        <f t="shared" si="71"/>
        <v>-1.2849610264709099E-7</v>
      </c>
    </row>
    <row r="1482" spans="11:20" x14ac:dyDescent="0.2">
      <c r="K1482" s="185" t="s">
        <v>135</v>
      </c>
      <c r="L1482" s="163">
        <f>_xll.qlCalendarAdvance("TARGET",L1481,K1482,"mf")</f>
        <v>45315</v>
      </c>
      <c r="M1482" s="175">
        <v>0.9740216503156911</v>
      </c>
      <c r="N1482" s="175">
        <f>_xll.xlShmInterpDisc($E$4,L1482)</f>
        <v>0.97402165032501931</v>
      </c>
      <c r="O1482" s="175">
        <f>_xll.xlShmInterpDisc($B$4,L1482)</f>
        <v>0.97402165032501931</v>
      </c>
      <c r="P1482" s="175">
        <v>0.9740216503156941</v>
      </c>
      <c r="Q1482" s="175">
        <f>_xll.xlShmInterpDisc($H$4,L1482)</f>
        <v>0.97402165032680976</v>
      </c>
      <c r="R1482" s="188">
        <f t="shared" si="69"/>
        <v>-9.3282048752030278E-8</v>
      </c>
      <c r="S1482" s="170">
        <f t="shared" si="70"/>
        <v>-9.3282048752030278E-8</v>
      </c>
      <c r="T1482" s="174">
        <f t="shared" si="71"/>
        <v>-1.111566394484953E-7</v>
      </c>
    </row>
    <row r="1483" spans="11:20" x14ac:dyDescent="0.2">
      <c r="K1483" s="185" t="s">
        <v>135</v>
      </c>
      <c r="L1483" s="163">
        <f>_xll.qlCalendarAdvance("TARGET",L1482,K1483,"mf")</f>
        <v>45322</v>
      </c>
      <c r="M1483" s="175">
        <v>0.97378412384670499</v>
      </c>
      <c r="N1483" s="175">
        <f>_xll.xlShmInterpDisc($E$4,L1483)</f>
        <v>0.97378412385438551</v>
      </c>
      <c r="O1483" s="175">
        <f>_xll.xlShmInterpDisc($B$4,L1483)</f>
        <v>0.97378412385438551</v>
      </c>
      <c r="P1483" s="175">
        <v>0.97378412384670299</v>
      </c>
      <c r="Q1483" s="175">
        <f>_xll.xlShmInterpDisc($H$4,L1483)</f>
        <v>0.97378412385609991</v>
      </c>
      <c r="R1483" s="188">
        <f t="shared" si="69"/>
        <v>-7.6805228843568329E-8</v>
      </c>
      <c r="S1483" s="170">
        <f t="shared" si="70"/>
        <v>-7.6805228843568329E-8</v>
      </c>
      <c r="T1483" s="174">
        <f t="shared" si="71"/>
        <v>-9.396927680427325E-8</v>
      </c>
    </row>
    <row r="1484" spans="11:20" x14ac:dyDescent="0.2">
      <c r="K1484" s="185" t="s">
        <v>135</v>
      </c>
      <c r="L1484" s="163">
        <f>_xll.qlCalendarAdvance("TARGET",L1483,K1484,"mf")</f>
        <v>45329</v>
      </c>
      <c r="M1484" s="175">
        <v>0.97354579693117493</v>
      </c>
      <c r="N1484" s="175">
        <f>_xll.xlShmInterpDisc($E$4,L1484)</f>
        <v>0.97354579693726184</v>
      </c>
      <c r="O1484" s="175">
        <f>_xll.xlShmInterpDisc($B$4,L1484)</f>
        <v>0.97354579693726184</v>
      </c>
      <c r="P1484" s="175">
        <v>0.97354579693116805</v>
      </c>
      <c r="Q1484" s="175">
        <f>_xll.xlShmInterpDisc($H$4,L1484)</f>
        <v>0.97354579693889765</v>
      </c>
      <c r="R1484" s="188">
        <f t="shared" si="69"/>
        <v>-6.0869087548098832E-8</v>
      </c>
      <c r="S1484" s="170">
        <f t="shared" si="70"/>
        <v>-6.0869087548098832E-8</v>
      </c>
      <c r="T1484" s="174">
        <f t="shared" si="71"/>
        <v>-7.7295947420452649E-8</v>
      </c>
    </row>
    <row r="1485" spans="11:20" x14ac:dyDescent="0.2">
      <c r="K1485" s="185" t="s">
        <v>135</v>
      </c>
      <c r="L1485" s="163">
        <f>_xll.qlCalendarAdvance("TARGET",L1484,K1485,"mf")</f>
        <v>45336</v>
      </c>
      <c r="M1485" s="175">
        <v>0.97330667220177935</v>
      </c>
      <c r="N1485" s="175">
        <f>_xll.xlShmInterpDisc($E$4,L1485)</f>
        <v>0.97330667220636502</v>
      </c>
      <c r="O1485" s="175">
        <f>_xll.xlShmInterpDisc($B$4,L1485)</f>
        <v>0.97330667220636502</v>
      </c>
      <c r="P1485" s="175">
        <v>0.97330667220176736</v>
      </c>
      <c r="Q1485" s="175">
        <f>_xll.xlShmInterpDisc($H$4,L1485)</f>
        <v>0.97330667220792011</v>
      </c>
      <c r="R1485" s="188">
        <f t="shared" si="69"/>
        <v>-4.5856651809117466E-8</v>
      </c>
      <c r="S1485" s="170">
        <f t="shared" si="70"/>
        <v>-4.5856651809117466E-8</v>
      </c>
      <c r="T1485" s="174">
        <f t="shared" si="71"/>
        <v>-6.152744980170155E-8</v>
      </c>
    </row>
    <row r="1486" spans="11:20" x14ac:dyDescent="0.2">
      <c r="K1486" s="185" t="s">
        <v>135</v>
      </c>
      <c r="L1486" s="163">
        <f>_xll.qlCalendarAdvance("TARGET",L1485,K1486,"mf")</f>
        <v>45343</v>
      </c>
      <c r="M1486" s="175">
        <v>0.97306675230737427</v>
      </c>
      <c r="N1486" s="175">
        <f>_xll.xlShmInterpDisc($E$4,L1486)</f>
        <v>0.9730667523105927</v>
      </c>
      <c r="O1486" s="175">
        <f>_xll.xlShmInterpDisc($B$4,L1486)</f>
        <v>0.9730667523105927</v>
      </c>
      <c r="P1486" s="175">
        <v>0.9730667523073574</v>
      </c>
      <c r="Q1486" s="175">
        <f>_xll.xlShmInterpDisc($H$4,L1486)</f>
        <v>0.97306675231206519</v>
      </c>
      <c r="R1486" s="188">
        <f t="shared" si="69"/>
        <v>-3.2184255260858663E-8</v>
      </c>
      <c r="S1486" s="170">
        <f t="shared" si="70"/>
        <v>-3.2184255260858663E-8</v>
      </c>
      <c r="T1486" s="174">
        <f t="shared" si="71"/>
        <v>-4.7077897136205138E-8</v>
      </c>
    </row>
    <row r="1487" spans="11:20" x14ac:dyDescent="0.2">
      <c r="K1487" s="185" t="s">
        <v>135</v>
      </c>
      <c r="L1487" s="163">
        <f>_xll.qlCalendarAdvance("TARGET",L1486,K1487,"mf")</f>
        <v>45350</v>
      </c>
      <c r="M1487" s="175">
        <v>0.97282603991295491</v>
      </c>
      <c r="N1487" s="175">
        <f>_xll.xlShmInterpDisc($E$4,L1487)</f>
        <v>0.97282603991498362</v>
      </c>
      <c r="O1487" s="175">
        <f>_xll.xlShmInterpDisc($B$4,L1487)</f>
        <v>0.97282603991498362</v>
      </c>
      <c r="P1487" s="175">
        <v>0.97282603991293304</v>
      </c>
      <c r="Q1487" s="175">
        <f>_xll.xlShmInterpDisc($H$4,L1487)</f>
        <v>0.97282603991637184</v>
      </c>
      <c r="R1487" s="188">
        <f t="shared" si="69"/>
        <v>-2.0287105328975485E-8</v>
      </c>
      <c r="S1487" s="170">
        <f t="shared" si="70"/>
        <v>-2.0287105328975485E-8</v>
      </c>
      <c r="T1487" s="174">
        <f t="shared" si="71"/>
        <v>-3.4388047964739599E-8</v>
      </c>
    </row>
    <row r="1488" spans="11:20" x14ac:dyDescent="0.2">
      <c r="K1488" s="185" t="s">
        <v>135</v>
      </c>
      <c r="L1488" s="163">
        <f>_xll.qlCalendarAdvance("TARGET",L1487,K1488,"mf")</f>
        <v>45357</v>
      </c>
      <c r="M1488" s="175">
        <v>0.9725845376996155</v>
      </c>
      <c r="N1488" s="175">
        <f>_xll.xlShmInterpDisc($E$4,L1488)</f>
        <v>0.97258453770067832</v>
      </c>
      <c r="O1488" s="175">
        <f>_xll.xlShmInterpDisc($B$4,L1488)</f>
        <v>0.97258453770067832</v>
      </c>
      <c r="P1488" s="175">
        <v>0.97258453769958886</v>
      </c>
      <c r="Q1488" s="175">
        <f>_xll.xlShmInterpDisc($H$4,L1488)</f>
        <v>0.97258453770198072</v>
      </c>
      <c r="R1488" s="188">
        <f t="shared" si="69"/>
        <v>-1.0628165014736624E-8</v>
      </c>
      <c r="S1488" s="170">
        <f t="shared" si="70"/>
        <v>-1.0628165014736624E-8</v>
      </c>
      <c r="T1488" s="174">
        <f t="shared" si="71"/>
        <v>-2.3918644842524373E-8</v>
      </c>
    </row>
    <row r="1489" spans="11:20" x14ac:dyDescent="0.2">
      <c r="K1489" s="185" t="s">
        <v>135</v>
      </c>
      <c r="L1489" s="163">
        <f>_xll.qlCalendarAdvance("TARGET",L1488,K1489,"mf")</f>
        <v>45364</v>
      </c>
      <c r="M1489" s="175">
        <v>0.97234224836451066</v>
      </c>
      <c r="N1489" s="175">
        <f>_xll.xlShmInterpDisc($E$4,L1489)</f>
        <v>0.97234224836488004</v>
      </c>
      <c r="O1489" s="175">
        <f>_xll.xlShmInterpDisc($B$4,L1489)</f>
        <v>0.97234224836488004</v>
      </c>
      <c r="P1489" s="175">
        <v>0.97234224836447913</v>
      </c>
      <c r="Q1489" s="175">
        <f>_xll.xlShmInterpDisc($H$4,L1489)</f>
        <v>0.97234224836609551</v>
      </c>
      <c r="R1489" s="188">
        <f t="shared" si="69"/>
        <v>-3.6937120029278958E-9</v>
      </c>
      <c r="S1489" s="170">
        <f t="shared" si="70"/>
        <v>-3.6937120029278958E-9</v>
      </c>
      <c r="T1489" s="174">
        <f t="shared" si="71"/>
        <v>-1.6163737015517654E-8</v>
      </c>
    </row>
    <row r="1490" spans="11:20" x14ac:dyDescent="0.2">
      <c r="K1490" s="185" t="s">
        <v>135</v>
      </c>
      <c r="L1490" s="163">
        <f>_xll.qlCalendarAdvance("TARGET",L1489,K1490,"mf")</f>
        <v>45371</v>
      </c>
      <c r="M1490" s="175">
        <v>0.9720991746208153</v>
      </c>
      <c r="N1490" s="175">
        <f>_xll.xlShmInterpDisc($E$4,L1490)</f>
        <v>0.97209917462081497</v>
      </c>
      <c r="O1490" s="175">
        <f>_xll.xlShmInterpDisc($B$4,L1490)</f>
        <v>0.97209917462081497</v>
      </c>
      <c r="P1490" s="175">
        <v>0.97209917462077911</v>
      </c>
      <c r="Q1490" s="175">
        <f>_xll.xlShmInterpDisc($H$4,L1490)</f>
        <v>0.9720991746219424</v>
      </c>
      <c r="R1490" s="188">
        <f t="shared" si="69"/>
        <v>3.3306690738754696E-12</v>
      </c>
      <c r="S1490" s="170">
        <f t="shared" si="70"/>
        <v>3.3306690738754696E-12</v>
      </c>
      <c r="T1490" s="174">
        <f t="shared" si="71"/>
        <v>-1.163291685202239E-8</v>
      </c>
    </row>
    <row r="1491" spans="11:20" x14ac:dyDescent="0.2">
      <c r="K1491" s="185" t="s">
        <v>135</v>
      </c>
      <c r="L1491" s="163">
        <f>_xll.qlCalendarAdvance("TARGET",L1490,K1491,"mf")</f>
        <v>45378</v>
      </c>
      <c r="M1491" s="175">
        <v>0.97185531855148144</v>
      </c>
      <c r="N1491" s="175">
        <f>_xll.xlShmInterpDisc($E$4,L1491)</f>
        <v>0.97185531855147278</v>
      </c>
      <c r="O1491" s="175">
        <f>_xll.xlShmInterpDisc($B$4,L1491)</f>
        <v>0.97185531855147278</v>
      </c>
      <c r="P1491" s="175">
        <v>0.97185531855144069</v>
      </c>
      <c r="Q1491" s="175">
        <f>_xll.xlShmInterpDisc($H$4,L1491)</f>
        <v>0.97185531855251139</v>
      </c>
      <c r="R1491" s="188">
        <f t="shared" si="69"/>
        <v>8.659739592076221E-11</v>
      </c>
      <c r="S1491" s="170">
        <f t="shared" si="70"/>
        <v>8.659739592076221E-11</v>
      </c>
      <c r="T1491" s="174">
        <f t="shared" si="71"/>
        <v>-1.070699084948501E-8</v>
      </c>
    </row>
    <row r="1492" spans="11:20" x14ac:dyDescent="0.2">
      <c r="K1492" s="185" t="s">
        <v>135</v>
      </c>
      <c r="L1492" s="163">
        <f>_xll.qlCalendarAdvance("TARGET",L1491,K1492,"mf")</f>
        <v>45385</v>
      </c>
      <c r="M1492" s="175">
        <v>0.9716106796577797</v>
      </c>
      <c r="N1492" s="175">
        <f>_xll.xlShmInterpDisc($E$4,L1492)</f>
        <v>0.97161067965809989</v>
      </c>
      <c r="O1492" s="175">
        <f>_xll.xlShmInterpDisc($B$4,L1492)</f>
        <v>0.97161067965809989</v>
      </c>
      <c r="P1492" s="175">
        <v>0.97161067965773451</v>
      </c>
      <c r="Q1492" s="175">
        <f>_xll.xlShmInterpDisc($H$4,L1492)</f>
        <v>0.97161067965904901</v>
      </c>
      <c r="R1492" s="188">
        <f t="shared" si="69"/>
        <v>-3.2018832030189515E-9</v>
      </c>
      <c r="S1492" s="170">
        <f t="shared" si="70"/>
        <v>-3.2018832030189515E-9</v>
      </c>
      <c r="T1492" s="174">
        <f t="shared" si="71"/>
        <v>-1.3145040611561853E-8</v>
      </c>
    </row>
    <row r="1493" spans="11:20" x14ac:dyDescent="0.2">
      <c r="K1493" s="185" t="s">
        <v>135</v>
      </c>
      <c r="L1493" s="163">
        <f>_xll.qlCalendarAdvance("TARGET",L1492,K1493,"mf")</f>
        <v>45392</v>
      </c>
      <c r="M1493" s="175">
        <v>0.9713652567754919</v>
      </c>
      <c r="N1493" s="175">
        <f>_xll.xlShmInterpDisc($E$4,L1493)</f>
        <v>0.97136525677643937</v>
      </c>
      <c r="O1493" s="175">
        <f>_xll.xlShmInterpDisc($B$4,L1493)</f>
        <v>0.97136525677643937</v>
      </c>
      <c r="P1493" s="175">
        <v>0.97136525677544239</v>
      </c>
      <c r="Q1493" s="175">
        <f>_xll.xlShmInterpDisc($H$4,L1493)</f>
        <v>0.97136525677729835</v>
      </c>
      <c r="R1493" s="188">
        <f t="shared" si="69"/>
        <v>-9.4746432921510859E-9</v>
      </c>
      <c r="S1493" s="170">
        <f t="shared" si="70"/>
        <v>-9.4746432921510859E-9</v>
      </c>
      <c r="T1493" s="174">
        <f t="shared" si="71"/>
        <v>-1.8559598302658742E-8</v>
      </c>
    </row>
    <row r="1494" spans="11:20" x14ac:dyDescent="0.2">
      <c r="K1494" s="185" t="s">
        <v>135</v>
      </c>
      <c r="L1494" s="163">
        <f>_xll.qlCalendarAdvance("TARGET",L1493,K1494,"mf")</f>
        <v>45399</v>
      </c>
      <c r="M1494" s="175">
        <v>0.97111904871795274</v>
      </c>
      <c r="N1494" s="175">
        <f>_xll.xlShmInterpDisc($E$4,L1494)</f>
        <v>0.97111904871978894</v>
      </c>
      <c r="O1494" s="175">
        <f>_xll.xlShmInterpDisc($B$4,L1494)</f>
        <v>0.97111904871978894</v>
      </c>
      <c r="P1494" s="175">
        <v>0.97111904871789911</v>
      </c>
      <c r="Q1494" s="175">
        <f>_xll.xlShmInterpDisc($H$4,L1494)</f>
        <v>0.97111904872055732</v>
      </c>
      <c r="R1494" s="188">
        <f t="shared" si="69"/>
        <v>-1.8361978604275464E-8</v>
      </c>
      <c r="S1494" s="170">
        <f t="shared" si="70"/>
        <v>-1.8361978604275464E-8</v>
      </c>
      <c r="T1494" s="174">
        <f t="shared" si="71"/>
        <v>-2.6582069878600123E-8</v>
      </c>
    </row>
    <row r="1495" spans="11:20" x14ac:dyDescent="0.2">
      <c r="K1495" s="185" t="s">
        <v>135</v>
      </c>
      <c r="L1495" s="163">
        <f>_xll.qlCalendarAdvance("TARGET",L1494,K1495,"mf")</f>
        <v>45406</v>
      </c>
      <c r="M1495" s="175">
        <v>0.97087205427609546</v>
      </c>
      <c r="N1495" s="175">
        <f>_xll.xlShmInterpDisc($E$4,L1495)</f>
        <v>0.97087205427904599</v>
      </c>
      <c r="O1495" s="175">
        <f>_xll.xlShmInterpDisc($B$4,L1495)</f>
        <v>0.97087205427904599</v>
      </c>
      <c r="P1495" s="175">
        <v>0.97087205427603773</v>
      </c>
      <c r="Q1495" s="175">
        <f>_xll.xlShmInterpDisc($H$4,L1495)</f>
        <v>0.97087205427972312</v>
      </c>
      <c r="R1495" s="188">
        <f t="shared" si="69"/>
        <v>-2.950528710243816E-8</v>
      </c>
      <c r="S1495" s="170">
        <f t="shared" si="70"/>
        <v>-2.950528710243816E-8</v>
      </c>
      <c r="T1495" s="174">
        <f t="shared" si="71"/>
        <v>-3.6853853302432071E-8</v>
      </c>
    </row>
    <row r="1496" spans="11:20" x14ac:dyDescent="0.2">
      <c r="K1496" s="185" t="s">
        <v>135</v>
      </c>
      <c r="L1496" s="163">
        <f>_xll.qlCalendarAdvance("TARGET",L1495,K1496,"mf")</f>
        <v>45414</v>
      </c>
      <c r="M1496" s="175">
        <v>0.9705888104137077</v>
      </c>
      <c r="N1496" s="175">
        <f>_xll.xlShmInterpDisc($E$4,L1496)</f>
        <v>0.97058881041816458</v>
      </c>
      <c r="O1496" s="175">
        <f>_xll.xlShmInterpDisc($B$4,L1496)</f>
        <v>0.97058881041816458</v>
      </c>
      <c r="P1496" s="175">
        <v>0.97058881041364542</v>
      </c>
      <c r="Q1496" s="175">
        <f>_xll.xlShmInterpDisc($H$4,L1496)</f>
        <v>0.97058881041873712</v>
      </c>
      <c r="R1496" s="188">
        <f t="shared" si="69"/>
        <v>-4.4568793100552284E-8</v>
      </c>
      <c r="S1496" s="170">
        <f t="shared" si="70"/>
        <v>-4.4568793100552284E-8</v>
      </c>
      <c r="T1496" s="174">
        <f t="shared" si="71"/>
        <v>-5.0917048355358929E-8</v>
      </c>
    </row>
    <row r="1497" spans="11:20" x14ac:dyDescent="0.2">
      <c r="K1497" s="185" t="s">
        <v>135</v>
      </c>
      <c r="L1497" s="163">
        <f>_xll.qlCalendarAdvance("TARGET",L1496,K1497,"mf")</f>
        <v>45421</v>
      </c>
      <c r="M1497" s="175">
        <v>0.97034012668734715</v>
      </c>
      <c r="N1497" s="175">
        <f>_xll.xlShmInterpDisc($E$4,L1497)</f>
        <v>0.9703401266932894</v>
      </c>
      <c r="O1497" s="175">
        <f>_xll.xlShmInterpDisc($B$4,L1497)</f>
        <v>0.9703401266932894</v>
      </c>
      <c r="P1497" s="175">
        <v>0.97034012668728098</v>
      </c>
      <c r="Q1497" s="175">
        <f>_xll.xlShmInterpDisc($H$4,L1497)</f>
        <v>0.9703401266937699</v>
      </c>
      <c r="R1497" s="188">
        <f t="shared" si="69"/>
        <v>-5.9422466947012254E-8</v>
      </c>
      <c r="S1497" s="170">
        <f t="shared" si="70"/>
        <v>-5.9422466947012254E-8</v>
      </c>
      <c r="T1497" s="174">
        <f t="shared" si="71"/>
        <v>-6.4889205120266524E-8</v>
      </c>
    </row>
    <row r="1498" spans="11:20" x14ac:dyDescent="0.2">
      <c r="K1498" s="185" t="s">
        <v>135</v>
      </c>
      <c r="L1498" s="163">
        <f>_xll.qlCalendarAdvance("TARGET",L1497,K1498,"mf")</f>
        <v>45428</v>
      </c>
      <c r="M1498" s="175">
        <v>0.97009065263140926</v>
      </c>
      <c r="N1498" s="175">
        <f>_xll.xlShmInterpDisc($E$4,L1498)</f>
        <v>0.97009065263896055</v>
      </c>
      <c r="O1498" s="175">
        <f>_xll.xlShmInterpDisc($B$4,L1498)</f>
        <v>0.97009065263896055</v>
      </c>
      <c r="P1498" s="175">
        <v>0.97009065263133942</v>
      </c>
      <c r="Q1498" s="175">
        <f>_xll.xlShmInterpDisc($H$4,L1498)</f>
        <v>0.97009065263934879</v>
      </c>
      <c r="R1498" s="188">
        <f t="shared" si="69"/>
        <v>-7.5512929242904647E-8</v>
      </c>
      <c r="S1498" s="170">
        <f t="shared" si="70"/>
        <v>-7.5512929242904647E-8</v>
      </c>
      <c r="T1498" s="174">
        <f t="shared" si="71"/>
        <v>-8.0093709442508043E-8</v>
      </c>
    </row>
    <row r="1499" spans="11:20" x14ac:dyDescent="0.2">
      <c r="K1499" s="185" t="s">
        <v>135</v>
      </c>
      <c r="L1499" s="163">
        <f>_xll.qlCalendarAdvance("TARGET",L1498,K1499,"mf")</f>
        <v>45435</v>
      </c>
      <c r="M1499" s="175">
        <v>0.96984038694450514</v>
      </c>
      <c r="N1499" s="175">
        <f>_xll.xlShmInterpDisc($E$4,L1499)</f>
        <v>0.96984038695375996</v>
      </c>
      <c r="O1499" s="175">
        <f>_xll.xlShmInterpDisc($B$4,L1499)</f>
        <v>0.96984038695375996</v>
      </c>
      <c r="P1499" s="175">
        <v>0.96984038694443175</v>
      </c>
      <c r="Q1499" s="175">
        <f>_xll.xlShmInterpDisc($H$4,L1499)</f>
        <v>0.96984038695405583</v>
      </c>
      <c r="R1499" s="188">
        <f t="shared" si="69"/>
        <v>-9.2548191332753049E-8</v>
      </c>
      <c r="S1499" s="170">
        <f t="shared" si="70"/>
        <v>-9.2548191332753049E-8</v>
      </c>
      <c r="T1499" s="174">
        <f t="shared" si="71"/>
        <v>-9.624079311265632E-8</v>
      </c>
    </row>
    <row r="1500" spans="11:20" x14ac:dyDescent="0.2">
      <c r="K1500" s="185" t="s">
        <v>135</v>
      </c>
      <c r="L1500" s="163">
        <f>_xll.qlCalendarAdvance("TARGET",L1499,K1500,"mf")</f>
        <v>45442</v>
      </c>
      <c r="M1500" s="175">
        <v>0.96958932830308064</v>
      </c>
      <c r="N1500" s="175">
        <f>_xll.xlShmInterpDisc($E$4,L1500)</f>
        <v>0.96958932831410549</v>
      </c>
      <c r="O1500" s="175">
        <f>_xll.xlShmInterpDisc($B$4,L1500)</f>
        <v>0.96958932831410549</v>
      </c>
      <c r="P1500" s="175">
        <v>0.96958932830300382</v>
      </c>
      <c r="Q1500" s="175">
        <f>_xll.xlShmInterpDisc($H$4,L1500)</f>
        <v>0.96958932831430877</v>
      </c>
      <c r="R1500" s="188">
        <f t="shared" si="69"/>
        <v>-1.1024847701435192E-7</v>
      </c>
      <c r="S1500" s="170">
        <f t="shared" si="70"/>
        <v>-1.1024847701435192E-7</v>
      </c>
      <c r="T1500" s="174">
        <f t="shared" si="71"/>
        <v>-1.1304956970548119E-7</v>
      </c>
    </row>
    <row r="1501" spans="11:20" x14ac:dyDescent="0.2">
      <c r="K1501" s="185" t="s">
        <v>135</v>
      </c>
      <c r="L1501" s="163">
        <f>_xll.qlCalendarAdvance("TARGET",L1500,K1501,"mf")</f>
        <v>45449</v>
      </c>
      <c r="M1501" s="175">
        <v>0.96933747536146286</v>
      </c>
      <c r="N1501" s="175">
        <f>_xll.xlShmInterpDisc($E$4,L1501)</f>
        <v>0.96933747537429804</v>
      </c>
      <c r="O1501" s="175">
        <f>_xll.xlShmInterpDisc($B$4,L1501)</f>
        <v>0.96933747537429804</v>
      </c>
      <c r="P1501" s="175">
        <v>0.96933747536138271</v>
      </c>
      <c r="Q1501" s="175">
        <f>_xll.xlShmInterpDisc($H$4,L1501)</f>
        <v>0.96933747537440873</v>
      </c>
      <c r="R1501" s="188">
        <f t="shared" si="69"/>
        <v>-1.2835177365388972E-7</v>
      </c>
      <c r="S1501" s="170">
        <f t="shared" si="70"/>
        <v>-1.2835177365388972E-7</v>
      </c>
      <c r="T1501" s="174">
        <f t="shared" si="71"/>
        <v>-1.3026024703322037E-7</v>
      </c>
    </row>
    <row r="1502" spans="11:20" x14ac:dyDescent="0.2">
      <c r="K1502" s="185" t="s">
        <v>135</v>
      </c>
      <c r="L1502" s="163">
        <f>_xll.qlCalendarAdvance("TARGET",L1501,K1502,"mf")</f>
        <v>45456</v>
      </c>
      <c r="M1502" s="175">
        <v>0.96908482675190788</v>
      </c>
      <c r="N1502" s="175">
        <f>_xll.xlShmInterpDisc($E$4,L1502)</f>
        <v>0.96908482676656904</v>
      </c>
      <c r="O1502" s="175">
        <f>_xll.xlShmInterpDisc($B$4,L1502)</f>
        <v>0.96908482676656904</v>
      </c>
      <c r="P1502" s="175">
        <v>0.9690848267518245</v>
      </c>
      <c r="Q1502" s="175">
        <f>_xll.xlShmInterpDisc($H$4,L1502)</f>
        <v>0.96908482676658725</v>
      </c>
      <c r="R1502" s="188">
        <f t="shared" si="69"/>
        <v>-1.4661161173989967E-7</v>
      </c>
      <c r="S1502" s="170">
        <f t="shared" si="70"/>
        <v>-1.4661161173989967E-7</v>
      </c>
      <c r="T1502" s="174">
        <f t="shared" si="71"/>
        <v>-1.4762746580743169E-7</v>
      </c>
    </row>
    <row r="1503" spans="11:20" x14ac:dyDescent="0.2">
      <c r="K1503" s="185" t="s">
        <v>135</v>
      </c>
      <c r="L1503" s="163">
        <f>_xll.qlCalendarAdvance("TARGET",L1502,K1503,"mf")</f>
        <v>45463</v>
      </c>
      <c r="M1503" s="175">
        <v>0.96883138108464861</v>
      </c>
      <c r="N1503" s="175">
        <f>_xll.xlShmInterpDisc($E$4,L1503)</f>
        <v>0.96883138110112788</v>
      </c>
      <c r="O1503" s="175">
        <f>_xll.xlShmInterpDisc($B$4,L1503)</f>
        <v>0.96883138110112788</v>
      </c>
      <c r="P1503" s="175">
        <v>0.96883138108456213</v>
      </c>
      <c r="Q1503" s="175">
        <f>_xll.xlShmInterpDisc($H$4,L1503)</f>
        <v>0.96883138110105349</v>
      </c>
      <c r="R1503" s="188">
        <f t="shared" si="69"/>
        <v>-1.6479262399116124E-7</v>
      </c>
      <c r="S1503" s="170">
        <f t="shared" si="70"/>
        <v>-1.6479262399116124E-7</v>
      </c>
      <c r="T1503" s="174">
        <f t="shared" si="71"/>
        <v>-1.6491363830084538E-7</v>
      </c>
    </row>
    <row r="1504" spans="11:20" x14ac:dyDescent="0.2">
      <c r="K1504" s="185" t="s">
        <v>135</v>
      </c>
      <c r="L1504" s="163">
        <f>_xll.qlCalendarAdvance("TARGET",L1503,K1504,"mf")</f>
        <v>45470</v>
      </c>
      <c r="M1504" s="175">
        <v>0.96857713694794212</v>
      </c>
      <c r="N1504" s="175">
        <f>_xll.xlShmInterpDisc($E$4,L1504)</f>
        <v>0.96857713696620973</v>
      </c>
      <c r="O1504" s="175">
        <f>_xll.xlShmInterpDisc($B$4,L1504)</f>
        <v>0.96857713696620973</v>
      </c>
      <c r="P1504" s="175">
        <v>0.96857713694785263</v>
      </c>
      <c r="Q1504" s="175">
        <f>_xll.xlShmInterpDisc($H$4,L1504)</f>
        <v>0.9685771369660432</v>
      </c>
      <c r="R1504" s="188">
        <f t="shared" si="69"/>
        <v>-1.8267609647182326E-7</v>
      </c>
      <c r="S1504" s="170">
        <f t="shared" si="70"/>
        <v>-1.8267609647182326E-7</v>
      </c>
      <c r="T1504" s="174">
        <f t="shared" si="71"/>
        <v>-1.819056016927334E-7</v>
      </c>
    </row>
    <row r="1505" spans="11:20" x14ac:dyDescent="0.2">
      <c r="K1505" s="185" t="s">
        <v>135</v>
      </c>
      <c r="L1505" s="163">
        <f>_xll.qlCalendarAdvance("TARGET",L1504,K1505,"mf")</f>
        <v>45477</v>
      </c>
      <c r="M1505" s="175">
        <v>0.96832209290811799</v>
      </c>
      <c r="N1505" s="175">
        <f>_xll.xlShmInterpDisc($E$4,L1505)</f>
        <v>0.96832209292812454</v>
      </c>
      <c r="O1505" s="175">
        <f>_xll.xlShmInterpDisc($B$4,L1505)</f>
        <v>0.96832209292812454</v>
      </c>
      <c r="P1505" s="175">
        <v>0.96832209290802573</v>
      </c>
      <c r="Q1505" s="175">
        <f>_xll.xlShmInterpDisc($H$4,L1505)</f>
        <v>0.96832209292786597</v>
      </c>
      <c r="R1505" s="188">
        <f t="shared" si="69"/>
        <v>-2.0006551970652708E-7</v>
      </c>
      <c r="S1505" s="170">
        <f t="shared" si="70"/>
        <v>-2.0006551970652708E-7</v>
      </c>
      <c r="T1505" s="174">
        <f t="shared" si="71"/>
        <v>-1.984024056156386E-7</v>
      </c>
    </row>
    <row r="1506" spans="11:20" x14ac:dyDescent="0.2">
      <c r="K1506" s="185" t="s">
        <v>135</v>
      </c>
      <c r="L1506" s="163">
        <f>_xll.qlCalendarAdvance("TARGET",L1505,K1506,"mf")</f>
        <v>45484</v>
      </c>
      <c r="M1506" s="175">
        <v>0.96806624750962811</v>
      </c>
      <c r="N1506" s="175">
        <f>_xll.xlShmInterpDisc($E$4,L1506)</f>
        <v>0.96806624753130466</v>
      </c>
      <c r="O1506" s="175">
        <f>_xll.xlShmInterpDisc($B$4,L1506)</f>
        <v>0.96806624753130466</v>
      </c>
      <c r="P1506" s="175">
        <v>0.96806624750953307</v>
      </c>
      <c r="Q1506" s="175">
        <f>_xll.xlShmInterpDisc($H$4,L1506)</f>
        <v>0.96806624753095438</v>
      </c>
      <c r="R1506" s="188">
        <f t="shared" si="69"/>
        <v>-2.1676549444293869E-7</v>
      </c>
      <c r="S1506" s="170">
        <f t="shared" si="70"/>
        <v>-2.1676549444293869E-7</v>
      </c>
      <c r="T1506" s="174">
        <f t="shared" si="71"/>
        <v>-2.1421309170932545E-7</v>
      </c>
    </row>
    <row r="1507" spans="11:20" x14ac:dyDescent="0.2">
      <c r="K1507" s="185" t="s">
        <v>135</v>
      </c>
      <c r="L1507" s="163">
        <f>_xll.qlCalendarAdvance("TARGET",L1506,K1507,"mf")</f>
        <v>45491</v>
      </c>
      <c r="M1507" s="175">
        <v>0.96780959927509402</v>
      </c>
      <c r="N1507" s="175">
        <f>_xll.xlShmInterpDisc($E$4,L1507)</f>
        <v>0.96780959929835475</v>
      </c>
      <c r="O1507" s="175">
        <f>_xll.xlShmInterpDisc($B$4,L1507)</f>
        <v>0.96780959929835475</v>
      </c>
      <c r="P1507" s="175">
        <v>0.96780959927499632</v>
      </c>
      <c r="Q1507" s="175">
        <f>_xll.xlShmInterpDisc($H$4,L1507)</f>
        <v>0.96780959929791333</v>
      </c>
      <c r="R1507" s="188">
        <f t="shared" si="69"/>
        <v>-2.3260726678131505E-7</v>
      </c>
      <c r="S1507" s="170">
        <f t="shared" si="70"/>
        <v>-2.3260726678131505E-7</v>
      </c>
      <c r="T1507" s="174">
        <f t="shared" si="71"/>
        <v>-2.2917001629707556E-7</v>
      </c>
    </row>
    <row r="1508" spans="11:20" x14ac:dyDescent="0.2">
      <c r="K1508" s="185" t="s">
        <v>135</v>
      </c>
      <c r="L1508" s="163">
        <f>_xll.qlCalendarAdvance("TARGET",L1507,K1508,"mf")</f>
        <v>45498</v>
      </c>
      <c r="M1508" s="175">
        <v>0.96755214670535716</v>
      </c>
      <c r="N1508" s="175">
        <f>_xll.xlShmInterpDisc($E$4,L1508)</f>
        <v>0.96755214673010037</v>
      </c>
      <c r="O1508" s="175">
        <f>_xll.xlShmInterpDisc($B$4,L1508)</f>
        <v>0.96755214673010037</v>
      </c>
      <c r="P1508" s="175">
        <v>0.96755214670525691</v>
      </c>
      <c r="Q1508" s="175">
        <f>_xll.xlShmInterpDisc($H$4,L1508)</f>
        <v>0.96755214672956824</v>
      </c>
      <c r="R1508" s="188">
        <f t="shared" si="69"/>
        <v>-2.4743207482913476E-7</v>
      </c>
      <c r="S1508" s="170">
        <f t="shared" si="70"/>
        <v>-2.4743207482913476E-7</v>
      </c>
      <c r="T1508" s="174">
        <f t="shared" si="71"/>
        <v>-2.431133072633429E-7</v>
      </c>
    </row>
    <row r="1509" spans="11:20" x14ac:dyDescent="0.2">
      <c r="K1509" s="185" t="s">
        <v>135</v>
      </c>
      <c r="L1509" s="163">
        <f>_xll.qlCalendarAdvance("TARGET",L1508,K1509,"mf")</f>
        <v>45505</v>
      </c>
      <c r="M1509" s="175">
        <v>0.96729388827952845</v>
      </c>
      <c r="N1509" s="175">
        <f>_xll.xlShmInterpDisc($E$4,L1509)</f>
        <v>0.96729388830563823</v>
      </c>
      <c r="O1509" s="175">
        <f>_xll.xlShmInterpDisc($B$4,L1509)</f>
        <v>0.96729388830563823</v>
      </c>
      <c r="P1509" s="175">
        <v>0.96729388827942575</v>
      </c>
      <c r="Q1509" s="175">
        <f>_xll.xlShmInterpDisc($H$4,L1509)</f>
        <v>0.96729388830501584</v>
      </c>
      <c r="R1509" s="188">
        <f t="shared" si="69"/>
        <v>-2.6109781003924581E-7</v>
      </c>
      <c r="S1509" s="170">
        <f t="shared" si="70"/>
        <v>-2.6109781003924581E-7</v>
      </c>
      <c r="T1509" s="174">
        <f t="shared" si="71"/>
        <v>-2.5590085606097546E-7</v>
      </c>
    </row>
    <row r="1510" spans="11:20" x14ac:dyDescent="0.2">
      <c r="K1510" s="185" t="s">
        <v>135</v>
      </c>
      <c r="L1510" s="163">
        <f>_xll.qlCalendarAdvance("TARGET",L1509,K1510,"mf")</f>
        <v>45512</v>
      </c>
      <c r="M1510" s="175">
        <v>0.9670348224550378</v>
      </c>
      <c r="N1510" s="175">
        <f>_xll.xlShmInterpDisc($E$4,L1510)</f>
        <v>0.96703482248238548</v>
      </c>
      <c r="O1510" s="175">
        <f>_xll.xlShmInterpDisc($B$4,L1510)</f>
        <v>0.96703482248238548</v>
      </c>
      <c r="P1510" s="175">
        <v>0.96703482245493289</v>
      </c>
      <c r="Q1510" s="175">
        <f>_xll.xlShmInterpDisc($H$4,L1510)</f>
        <v>0.96703482248167361</v>
      </c>
      <c r="R1510" s="188">
        <f t="shared" si="69"/>
        <v>-2.7347679676381631E-7</v>
      </c>
      <c r="S1510" s="170">
        <f t="shared" si="70"/>
        <v>-2.7347679676381631E-7</v>
      </c>
      <c r="T1510" s="174">
        <f t="shared" si="71"/>
        <v>-2.6740720748819058E-7</v>
      </c>
    </row>
    <row r="1511" spans="11:20" x14ac:dyDescent="0.2">
      <c r="K1511" s="185" t="s">
        <v>135</v>
      </c>
      <c r="L1511" s="163">
        <f>_xll.qlCalendarAdvance("TARGET",L1510,K1511,"mf")</f>
        <v>45519</v>
      </c>
      <c r="M1511" s="175">
        <v>0.96677494766768501</v>
      </c>
      <c r="N1511" s="175">
        <f>_xll.xlShmInterpDisc($E$4,L1511)</f>
        <v>0.96677494769613048</v>
      </c>
      <c r="O1511" s="175">
        <f>_xll.xlShmInterpDisc($B$4,L1511)</f>
        <v>0.96677494769613048</v>
      </c>
      <c r="P1511" s="175">
        <v>0.96677494766757788</v>
      </c>
      <c r="Q1511" s="175">
        <f>_xll.xlShmInterpDisc($H$4,L1511)</f>
        <v>0.9667749476953299</v>
      </c>
      <c r="R1511" s="188">
        <f t="shared" si="69"/>
        <v>-2.8445468203130986E-7</v>
      </c>
      <c r="S1511" s="170">
        <f t="shared" si="70"/>
        <v>-2.8445468203130986E-7</v>
      </c>
      <c r="T1511" s="174">
        <f t="shared" si="71"/>
        <v>-2.7752022901950113E-7</v>
      </c>
    </row>
    <row r="1512" spans="11:20" x14ac:dyDescent="0.2">
      <c r="K1512" s="185" t="s">
        <v>135</v>
      </c>
      <c r="L1512" s="163">
        <f>_xll.qlCalendarAdvance("TARGET",L1511,K1512,"mf")</f>
        <v>45526</v>
      </c>
      <c r="M1512" s="175">
        <v>0.96651426233168991</v>
      </c>
      <c r="N1512" s="175">
        <f>_xll.xlShmInterpDisc($E$4,L1512)</f>
        <v>0.96651426236108351</v>
      </c>
      <c r="O1512" s="175">
        <f>_xll.xlShmInterpDisc($B$4,L1512)</f>
        <v>0.96651426236108351</v>
      </c>
      <c r="P1512" s="175">
        <v>0.96651426233158066</v>
      </c>
      <c r="Q1512" s="175">
        <f>_xll.xlShmInterpDisc($H$4,L1512)</f>
        <v>0.96651426236019489</v>
      </c>
      <c r="R1512" s="188">
        <f t="shared" si="69"/>
        <v>-2.9393598666160869E-7</v>
      </c>
      <c r="S1512" s="170">
        <f t="shared" si="70"/>
        <v>-2.9393598666160869E-7</v>
      </c>
      <c r="T1512" s="174">
        <f t="shared" si="71"/>
        <v>-2.861422210287401E-7</v>
      </c>
    </row>
    <row r="1513" spans="11:20" x14ac:dyDescent="0.2">
      <c r="K1513" s="185" t="s">
        <v>135</v>
      </c>
      <c r="L1513" s="163">
        <f>_xll.qlCalendarAdvance("TARGET",L1512,K1513,"mf")</f>
        <v>45533</v>
      </c>
      <c r="M1513" s="175">
        <v>0.96625276483974387</v>
      </c>
      <c r="N1513" s="175">
        <f>_xll.xlShmInterpDisc($E$4,L1513)</f>
        <v>0.96625276486992728</v>
      </c>
      <c r="O1513" s="175">
        <f>_xll.xlShmInterpDisc($B$4,L1513)</f>
        <v>0.96625276486992728</v>
      </c>
      <c r="P1513" s="175">
        <v>0.96625276483963263</v>
      </c>
      <c r="Q1513" s="175">
        <f>_xll.xlShmInterpDisc($H$4,L1513)</f>
        <v>0.96625276486895162</v>
      </c>
      <c r="R1513" s="188">
        <f t="shared" si="69"/>
        <v>-3.0183411325879206E-7</v>
      </c>
      <c r="S1513" s="170">
        <f t="shared" si="70"/>
        <v>-3.0183411325879206E-7</v>
      </c>
      <c r="T1513" s="174">
        <f t="shared" si="71"/>
        <v>-2.9318991678906059E-7</v>
      </c>
    </row>
    <row r="1514" spans="11:20" x14ac:dyDescent="0.2">
      <c r="K1514" s="185" t="s">
        <v>135</v>
      </c>
      <c r="L1514" s="163">
        <f>_xll.qlCalendarAdvance("TARGET",L1513,K1514,"mf")</f>
        <v>45540</v>
      </c>
      <c r="M1514" s="175">
        <v>0.96599045356306035</v>
      </c>
      <c r="N1514" s="175">
        <f>_xll.xlShmInterpDisc($E$4,L1514)</f>
        <v>0.9659904535938687</v>
      </c>
      <c r="O1514" s="175">
        <f>_xll.xlShmInterpDisc($B$4,L1514)</f>
        <v>0.9659904535938687</v>
      </c>
      <c r="P1514" s="175">
        <v>0.96599045356294733</v>
      </c>
      <c r="Q1514" s="175">
        <f>_xll.xlShmInterpDisc($H$4,L1514)</f>
        <v>0.965990453592807</v>
      </c>
      <c r="R1514" s="188">
        <f t="shared" si="69"/>
        <v>-3.0808355866440706E-7</v>
      </c>
      <c r="S1514" s="170">
        <f t="shared" si="70"/>
        <v>-3.0808355866440706E-7</v>
      </c>
      <c r="T1514" s="174">
        <f t="shared" si="71"/>
        <v>-2.985967029189851E-7</v>
      </c>
    </row>
    <row r="1515" spans="11:20" x14ac:dyDescent="0.2">
      <c r="K1515" s="185" t="s">
        <v>135</v>
      </c>
      <c r="L1515" s="163">
        <f>_xll.qlCalendarAdvance("TARGET",L1514,K1515,"mf")</f>
        <v>45547</v>
      </c>
      <c r="M1515" s="175">
        <v>0.96572732685142737</v>
      </c>
      <c r="N1515" s="175">
        <f>_xll.xlShmInterpDisc($E$4,L1515)</f>
        <v>0.96572732688269047</v>
      </c>
      <c r="O1515" s="175">
        <f>_xll.xlShmInterpDisc($B$4,L1515)</f>
        <v>0.96572732688269036</v>
      </c>
      <c r="P1515" s="175">
        <v>0.96572732685131257</v>
      </c>
      <c r="Q1515" s="175">
        <f>_xll.xlShmInterpDisc($H$4,L1515)</f>
        <v>0.96572732688154372</v>
      </c>
      <c r="R1515" s="188">
        <f t="shared" si="69"/>
        <v>-3.1263103217327171E-7</v>
      </c>
      <c r="S1515" s="170">
        <f t="shared" si="70"/>
        <v>-3.1262992195024708E-7</v>
      </c>
      <c r="T1515" s="174">
        <f t="shared" si="71"/>
        <v>-3.0231150915938088E-7</v>
      </c>
    </row>
    <row r="1516" spans="11:20" x14ac:dyDescent="0.2">
      <c r="K1516" s="185" t="s">
        <v>135</v>
      </c>
      <c r="L1516" s="163">
        <f>_xll.qlCalendarAdvance("TARGET",L1515,K1516,"mf")</f>
        <v>45554</v>
      </c>
      <c r="M1516" s="175">
        <v>0.96546338303325907</v>
      </c>
      <c r="N1516" s="175">
        <f>_xll.xlShmInterpDisc($E$4,L1516)</f>
        <v>0.96546338306480262</v>
      </c>
      <c r="O1516" s="175">
        <f>_xll.xlShmInterpDisc($B$4,L1516)</f>
        <v>0.96546338306480262</v>
      </c>
      <c r="P1516" s="175">
        <v>0.96546338303314272</v>
      </c>
      <c r="Q1516" s="175">
        <f>_xll.xlShmInterpDisc($H$4,L1516)</f>
        <v>0.96546338306357204</v>
      </c>
      <c r="R1516" s="188">
        <f t="shared" si="69"/>
        <v>-3.1543545553347485E-7</v>
      </c>
      <c r="S1516" s="170">
        <f t="shared" si="70"/>
        <v>-3.1543545553347485E-7</v>
      </c>
      <c r="T1516" s="174">
        <f t="shared" si="71"/>
        <v>-3.0429325725833678E-7</v>
      </c>
    </row>
    <row r="1517" spans="11:20" x14ac:dyDescent="0.2">
      <c r="K1517" s="185" t="s">
        <v>135</v>
      </c>
      <c r="L1517" s="163">
        <f>_xll.qlCalendarAdvance("TARGET",L1516,K1517,"mf")</f>
        <v>45561</v>
      </c>
      <c r="M1517" s="175">
        <v>0.96519862041564797</v>
      </c>
      <c r="N1517" s="175">
        <f>_xll.xlShmInterpDisc($E$4,L1517)</f>
        <v>0.96519862044729554</v>
      </c>
      <c r="O1517" s="175">
        <f>_xll.xlShmInterpDisc($B$4,L1517)</f>
        <v>0.96519862044729554</v>
      </c>
      <c r="P1517" s="175">
        <v>0.96519862041553006</v>
      </c>
      <c r="Q1517" s="175">
        <f>_xll.xlShmInterpDisc($H$4,L1517)</f>
        <v>0.96519862044598237</v>
      </c>
      <c r="R1517" s="188">
        <f t="shared" si="69"/>
        <v>-3.1647573450754862E-7</v>
      </c>
      <c r="S1517" s="170">
        <f t="shared" si="70"/>
        <v>-3.1647573450754862E-7</v>
      </c>
      <c r="T1517" s="174">
        <f t="shared" si="71"/>
        <v>-3.0452307342443419E-7</v>
      </c>
    </row>
    <row r="1518" spans="11:20" x14ac:dyDescent="0.2">
      <c r="K1518" s="185" t="s">
        <v>135</v>
      </c>
      <c r="L1518" s="163">
        <f>_xll.qlCalendarAdvance("TARGET",L1517,K1518,"mf")</f>
        <v>45568</v>
      </c>
      <c r="M1518" s="175">
        <v>0.96493303728441826</v>
      </c>
      <c r="N1518" s="175">
        <f>_xll.xlShmInterpDisc($E$4,L1518)</f>
        <v>0.96493303731599223</v>
      </c>
      <c r="O1518" s="175">
        <f>_xll.xlShmInterpDisc($B$4,L1518)</f>
        <v>0.96493303731599223</v>
      </c>
      <c r="P1518" s="175">
        <v>0.96493303728429891</v>
      </c>
      <c r="Q1518" s="175">
        <f>_xll.xlShmInterpDisc($H$4,L1518)</f>
        <v>0.96493303731459779</v>
      </c>
      <c r="R1518" s="188">
        <f t="shared" si="69"/>
        <v>-3.1573965664222214E-7</v>
      </c>
      <c r="S1518" s="170">
        <f t="shared" si="70"/>
        <v>-3.1573965664222214E-7</v>
      </c>
      <c r="T1518" s="174">
        <f t="shared" si="71"/>
        <v>-3.0298874520440222E-7</v>
      </c>
    </row>
    <row r="1519" spans="11:20" x14ac:dyDescent="0.2">
      <c r="K1519" s="185" t="s">
        <v>135</v>
      </c>
      <c r="L1519" s="163">
        <f>_xll.qlCalendarAdvance("TARGET",L1518,K1519,"mf")</f>
        <v>45575</v>
      </c>
      <c r="M1519" s="175">
        <v>0.96466663190417801</v>
      </c>
      <c r="N1519" s="175">
        <f>_xll.xlShmInterpDisc($E$4,L1519)</f>
        <v>0.96466663193550162</v>
      </c>
      <c r="O1519" s="175">
        <f>_xll.xlShmInterpDisc($B$4,L1519)</f>
        <v>0.96466663193550162</v>
      </c>
      <c r="P1519" s="175">
        <v>0.96466663190405733</v>
      </c>
      <c r="Q1519" s="175">
        <f>_xll.xlShmInterpDisc($H$4,L1519)</f>
        <v>0.96466663193402735</v>
      </c>
      <c r="R1519" s="188">
        <f t="shared" si="69"/>
        <v>-3.1323610372169242E-7</v>
      </c>
      <c r="S1519" s="170">
        <f t="shared" si="70"/>
        <v>-3.1323610372169242E-7</v>
      </c>
      <c r="T1519" s="174">
        <f t="shared" si="71"/>
        <v>-2.9970026460546251E-7</v>
      </c>
    </row>
    <row r="1520" spans="11:20" x14ac:dyDescent="0.2">
      <c r="K1520" s="185" t="s">
        <v>135</v>
      </c>
      <c r="L1520" s="163">
        <f>_xll.qlCalendarAdvance("TARGET",L1519,K1520,"mf")</f>
        <v>45582</v>
      </c>
      <c r="M1520" s="175">
        <v>0.96439940251837319</v>
      </c>
      <c r="N1520" s="175">
        <f>_xll.xlShmInterpDisc($E$4,L1520)</f>
        <v>0.9643994025492717</v>
      </c>
      <c r="O1520" s="175">
        <f>_xll.xlShmInterpDisc($B$4,L1520)</f>
        <v>0.9643994025492717</v>
      </c>
      <c r="P1520" s="175">
        <v>0.96439940251825129</v>
      </c>
      <c r="Q1520" s="175">
        <f>_xll.xlShmInterpDisc($H$4,L1520)</f>
        <v>0.96439940254771905</v>
      </c>
      <c r="R1520" s="188">
        <f t="shared" si="69"/>
        <v>-3.0898505976040269E-7</v>
      </c>
      <c r="S1520" s="170">
        <f t="shared" si="70"/>
        <v>-3.0898505976040269E-7</v>
      </c>
      <c r="T1520" s="174">
        <f t="shared" si="71"/>
        <v>-2.946776156420583E-7</v>
      </c>
    </row>
    <row r="1521" spans="11:20" x14ac:dyDescent="0.2">
      <c r="K1521" s="185" t="s">
        <v>135</v>
      </c>
      <c r="L1521" s="163">
        <f>_xll.qlCalendarAdvance("TARGET",L1520,K1521,"mf")</f>
        <v>45589</v>
      </c>
      <c r="M1521" s="175">
        <v>0.96413134734934114</v>
      </c>
      <c r="N1521" s="175">
        <f>_xll.xlShmInterpDisc($E$4,L1521)</f>
        <v>0.96413134737964323</v>
      </c>
      <c r="O1521" s="175">
        <f>_xll.xlShmInterpDisc($B$4,L1521)</f>
        <v>0.96413134737964323</v>
      </c>
      <c r="P1521" s="175">
        <v>0.96413134734921813</v>
      </c>
      <c r="Q1521" s="175">
        <f>_xll.xlShmInterpDisc($H$4,L1521)</f>
        <v>0.96413134737801376</v>
      </c>
      <c r="R1521" s="188">
        <f t="shared" si="69"/>
        <v>-3.0302094167211635E-7</v>
      </c>
      <c r="S1521" s="170">
        <f t="shared" si="70"/>
        <v>-3.0302094167211635E-7</v>
      </c>
      <c r="T1521" s="174">
        <f t="shared" si="71"/>
        <v>-2.879563254509776E-7</v>
      </c>
    </row>
    <row r="1522" spans="11:20" x14ac:dyDescent="0.2">
      <c r="K1522" s="185" t="s">
        <v>135</v>
      </c>
      <c r="L1522" s="163">
        <f>_xll.qlCalendarAdvance("TARGET",L1521,K1522,"mf")</f>
        <v>45596</v>
      </c>
      <c r="M1522" s="175">
        <v>0.96386246459836467</v>
      </c>
      <c r="N1522" s="175">
        <f>_xll.xlShmInterpDisc($E$4,L1522)</f>
        <v>0.96386246462790415</v>
      </c>
      <c r="O1522" s="175">
        <f>_xll.xlShmInterpDisc($B$4,L1522)</f>
        <v>0.96386246462790415</v>
      </c>
      <c r="P1522" s="175">
        <v>0.96386246459824065</v>
      </c>
      <c r="Q1522" s="175">
        <f>_xll.xlShmInterpDisc($H$4,L1522)</f>
        <v>0.96386246462619962</v>
      </c>
      <c r="R1522" s="188">
        <f t="shared" si="69"/>
        <v>-2.9539481971596615E-7</v>
      </c>
      <c r="S1522" s="170">
        <f t="shared" si="70"/>
        <v>-2.9539481971596615E-7</v>
      </c>
      <c r="T1522" s="174">
        <f t="shared" si="71"/>
        <v>-2.7958968473740242E-7</v>
      </c>
    </row>
    <row r="1523" spans="11:20" x14ac:dyDescent="0.2">
      <c r="K1523" s="185" t="s">
        <v>135</v>
      </c>
      <c r="L1523" s="163">
        <f>_xll.qlCalendarAdvance("TARGET",L1522,K1523,"mf")</f>
        <v>45603</v>
      </c>
      <c r="M1523" s="175">
        <v>0.96359275244572684</v>
      </c>
      <c r="N1523" s="175">
        <f>_xll.xlShmInterpDisc($E$4,L1523)</f>
        <v>0.96359275247434384</v>
      </c>
      <c r="O1523" s="175">
        <f>_xll.xlShmInterpDisc($B$4,L1523)</f>
        <v>0.96359275247434384</v>
      </c>
      <c r="P1523" s="175">
        <v>0.96359275244560183</v>
      </c>
      <c r="Q1523" s="175">
        <f>_xll.xlShmInterpDisc($H$4,L1523)</f>
        <v>0.96359275247256593</v>
      </c>
      <c r="R1523" s="188">
        <f t="shared" si="69"/>
        <v>-2.8616997660435572E-7</v>
      </c>
      <c r="S1523" s="170">
        <f t="shared" si="70"/>
        <v>-2.8616997660435572E-7</v>
      </c>
      <c r="T1523" s="174">
        <f t="shared" si="71"/>
        <v>-2.6964097621373639E-7</v>
      </c>
    </row>
    <row r="1524" spans="11:20" x14ac:dyDescent="0.2">
      <c r="K1524" s="185" t="s">
        <v>135</v>
      </c>
      <c r="L1524" s="163">
        <f>_xll.qlCalendarAdvance("TARGET",L1523,K1524,"mf")</f>
        <v>45610</v>
      </c>
      <c r="M1524" s="175">
        <v>0.96332220905076504</v>
      </c>
      <c r="N1524" s="175">
        <f>_xll.xlShmInterpDisc($E$4,L1524)</f>
        <v>0.96332220907830779</v>
      </c>
      <c r="O1524" s="175">
        <f>_xll.xlShmInterpDisc($B$4,L1524)</f>
        <v>0.96332220907830779</v>
      </c>
      <c r="P1524" s="175">
        <v>0.96332220905063937</v>
      </c>
      <c r="Q1524" s="175">
        <f>_xll.xlShmInterpDisc($H$4,L1524)</f>
        <v>0.96332220907645838</v>
      </c>
      <c r="R1524" s="188">
        <f t="shared" si="69"/>
        <v>-2.7542745861808271E-7</v>
      </c>
      <c r="S1524" s="170">
        <f t="shared" si="70"/>
        <v>-2.7542745861808271E-7</v>
      </c>
      <c r="T1524" s="174">
        <f t="shared" si="71"/>
        <v>-2.5819013593775253E-7</v>
      </c>
    </row>
    <row r="1525" spans="11:20" x14ac:dyDescent="0.2">
      <c r="K1525" s="185" t="s">
        <v>135</v>
      </c>
      <c r="L1525" s="163">
        <f>_xll.qlCalendarAdvance("TARGET",L1524,K1525,"mf")</f>
        <v>45617</v>
      </c>
      <c r="M1525" s="175">
        <v>0.96305083255192692</v>
      </c>
      <c r="N1525" s="175">
        <f>_xll.xlShmInterpDisc($E$4,L1525)</f>
        <v>0.96305083257825286</v>
      </c>
      <c r="O1525" s="175">
        <f>_xll.xlShmInterpDisc($B$4,L1525)</f>
        <v>0.96305083257825286</v>
      </c>
      <c r="P1525" s="175">
        <v>0.96305083255180057</v>
      </c>
      <c r="Q1525" s="175">
        <f>_xll.xlShmInterpDisc($H$4,L1525)</f>
        <v>0.96305083257633384</v>
      </c>
      <c r="R1525" s="188">
        <f t="shared" si="69"/>
        <v>-2.6325941426819099E-7</v>
      </c>
      <c r="S1525" s="170">
        <f t="shared" si="70"/>
        <v>-2.6325941426819099E-7</v>
      </c>
      <c r="T1525" s="174">
        <f t="shared" si="71"/>
        <v>-2.4533264308956859E-7</v>
      </c>
    </row>
    <row r="1526" spans="11:20" x14ac:dyDescent="0.2">
      <c r="K1526" s="185" t="s">
        <v>135</v>
      </c>
      <c r="L1526" s="163">
        <f>_xll.qlCalendarAdvance("TARGET",L1525,K1526,"mf")</f>
        <v>45624</v>
      </c>
      <c r="M1526" s="175">
        <v>0.96277862106682532</v>
      </c>
      <c r="N1526" s="175">
        <f>_xll.xlShmInterpDisc($E$4,L1526)</f>
        <v>0.96277862109180279</v>
      </c>
      <c r="O1526" s="175">
        <f>_xll.xlShmInterpDisc($B$4,L1526)</f>
        <v>0.96277862109180279</v>
      </c>
      <c r="P1526" s="175">
        <v>0.96277862106669831</v>
      </c>
      <c r="Q1526" s="175">
        <f>_xll.xlShmInterpDisc($H$4,L1526)</f>
        <v>0.96277862108981638</v>
      </c>
      <c r="R1526" s="188">
        <f t="shared" si="69"/>
        <v>-2.4977464541109384E-7</v>
      </c>
      <c r="S1526" s="170">
        <f t="shared" si="70"/>
        <v>-2.4977464541109384E-7</v>
      </c>
      <c r="T1526" s="174">
        <f t="shared" si="71"/>
        <v>-2.3118063019467172E-7</v>
      </c>
    </row>
    <row r="1527" spans="11:20" x14ac:dyDescent="0.2">
      <c r="K1527" s="185" t="s">
        <v>135</v>
      </c>
      <c r="L1527" s="163">
        <f>_xll.qlCalendarAdvance("TARGET",L1526,K1527,"mf")</f>
        <v>45631</v>
      </c>
      <c r="M1527" s="175">
        <v>0.96250557269229453</v>
      </c>
      <c r="N1527" s="175">
        <f>_xll.xlShmInterpDisc($E$4,L1527)</f>
        <v>0.96250557271580428</v>
      </c>
      <c r="O1527" s="175">
        <f>_xll.xlShmInterpDisc($B$4,L1527)</f>
        <v>0.96250557271580428</v>
      </c>
      <c r="P1527" s="175">
        <v>0.96250557269216697</v>
      </c>
      <c r="Q1527" s="175">
        <f>_xll.xlShmInterpDisc($H$4,L1527)</f>
        <v>0.96250557271375248</v>
      </c>
      <c r="R1527" s="188">
        <f t="shared" si="69"/>
        <v>-2.3509749702554927E-7</v>
      </c>
      <c r="S1527" s="170">
        <f t="shared" si="70"/>
        <v>-2.3509749702554927E-7</v>
      </c>
      <c r="T1527" s="174">
        <f t="shared" si="71"/>
        <v>-2.1585511156274606E-7</v>
      </c>
    </row>
    <row r="1528" spans="11:20" x14ac:dyDescent="0.2">
      <c r="K1528" s="185" t="s">
        <v>135</v>
      </c>
      <c r="L1528" s="163">
        <f>_xll.qlCalendarAdvance("TARGET",L1527,K1528,"mf")</f>
        <v>45638</v>
      </c>
      <c r="M1528" s="175">
        <v>0.96223168550444615</v>
      </c>
      <c r="N1528" s="175">
        <f>_xll.xlShmInterpDisc($E$4,L1528)</f>
        <v>0.96223168552638272</v>
      </c>
      <c r="O1528" s="175">
        <f>_xll.xlShmInterpDisc($B$4,L1528)</f>
        <v>0.96223168552638272</v>
      </c>
      <c r="P1528" s="175">
        <v>0.96223168550431826</v>
      </c>
      <c r="Q1528" s="175">
        <f>_xll.xlShmInterpDisc($H$4,L1528)</f>
        <v>0.96223168552426774</v>
      </c>
      <c r="R1528" s="188">
        <f t="shared" si="69"/>
        <v>-2.1936563676661081E-7</v>
      </c>
      <c r="S1528" s="170">
        <f t="shared" si="70"/>
        <v>-2.1936563676661081E-7</v>
      </c>
      <c r="T1528" s="174">
        <f t="shared" si="71"/>
        <v>-1.9949486507186975E-7</v>
      </c>
    </row>
    <row r="1529" spans="11:20" x14ac:dyDescent="0.2">
      <c r="K1529" s="185" t="s">
        <v>135</v>
      </c>
      <c r="L1529" s="163">
        <f>_xll.qlCalendarAdvance("TARGET",L1528,K1529,"mf")</f>
        <v>45645</v>
      </c>
      <c r="M1529" s="175">
        <v>0.96195695755872612</v>
      </c>
      <c r="N1529" s="175">
        <f>_xll.xlShmInterpDisc($E$4,L1529)</f>
        <v>0.96195695757899924</v>
      </c>
      <c r="O1529" s="175">
        <f>_xll.xlShmInterpDisc($B$4,L1529)</f>
        <v>0.96195695757899924</v>
      </c>
      <c r="P1529" s="175">
        <v>0.96195695755859789</v>
      </c>
      <c r="Q1529" s="175">
        <f>_xll.xlShmInterpDisc($H$4,L1529)</f>
        <v>0.96195695757682331</v>
      </c>
      <c r="R1529" s="188">
        <f t="shared" si="69"/>
        <v>-2.0273116518865208E-7</v>
      </c>
      <c r="S1529" s="170">
        <f t="shared" si="70"/>
        <v>-2.0273116518865208E-7</v>
      </c>
      <c r="T1529" s="174">
        <f t="shared" si="71"/>
        <v>-1.822542117224657E-7</v>
      </c>
    </row>
    <row r="1530" spans="11:20" x14ac:dyDescent="0.2">
      <c r="K1530" s="185" t="s">
        <v>135</v>
      </c>
      <c r="L1530" s="163">
        <f>_xll.qlCalendarAdvance("TARGET",L1529,K1530,"mf")</f>
        <v>45653</v>
      </c>
      <c r="M1530" s="175">
        <v>0.96164195074233172</v>
      </c>
      <c r="N1530" s="175">
        <f>_xll.xlShmInterpDisc($E$4,L1530)</f>
        <v>0.96164195076061465</v>
      </c>
      <c r="O1530" s="175">
        <f>_xll.xlShmInterpDisc($B$4,L1530)</f>
        <v>0.96164195076061465</v>
      </c>
      <c r="P1530" s="175">
        <v>0.96164195074220327</v>
      </c>
      <c r="Q1530" s="175">
        <f>_xll.xlShmInterpDisc($H$4,L1530)</f>
        <v>0.96164195075837211</v>
      </c>
      <c r="R1530" s="188">
        <f t="shared" si="69"/>
        <v>-1.8282930724922153E-7</v>
      </c>
      <c r="S1530" s="170">
        <f t="shared" si="70"/>
        <v>-1.8282930724922153E-7</v>
      </c>
      <c r="T1530" s="174">
        <f t="shared" si="71"/>
        <v>-1.616884404143093E-7</v>
      </c>
    </row>
    <row r="1531" spans="11:20" x14ac:dyDescent="0.2">
      <c r="K1531" s="185" t="s">
        <v>135</v>
      </c>
      <c r="L1531" s="163">
        <f>_xll.qlCalendarAdvance("TARGET",L1530,K1531,"mf")</f>
        <v>45660</v>
      </c>
      <c r="M1531" s="175">
        <v>0.96136541452885382</v>
      </c>
      <c r="N1531" s="175">
        <f>_xll.xlShmInterpDisc($E$4,L1531)</f>
        <v>0.96136541454533775</v>
      </c>
      <c r="O1531" s="175">
        <f>_xll.xlShmInterpDisc($B$4,L1531)</f>
        <v>0.96136541454533775</v>
      </c>
      <c r="P1531" s="175">
        <v>0.96136541452872526</v>
      </c>
      <c r="Q1531" s="175">
        <f>_xll.xlShmInterpDisc($H$4,L1531)</f>
        <v>0.9613654145430397</v>
      </c>
      <c r="R1531" s="188">
        <f t="shared" si="69"/>
        <v>-1.6483925335819549E-7</v>
      </c>
      <c r="S1531" s="170">
        <f t="shared" si="70"/>
        <v>-1.6483925335819549E-7</v>
      </c>
      <c r="T1531" s="174">
        <f t="shared" si="71"/>
        <v>-1.4314438523399531E-7</v>
      </c>
    </row>
    <row r="1532" spans="11:20" x14ac:dyDescent="0.2">
      <c r="K1532" s="185" t="s">
        <v>135</v>
      </c>
      <c r="L1532" s="163">
        <f>_xll.qlCalendarAdvance("TARGET",L1531,K1532,"mf")</f>
        <v>45667</v>
      </c>
      <c r="M1532" s="175">
        <v>0.96108803131214648</v>
      </c>
      <c r="N1532" s="175">
        <f>_xll.xlShmInterpDisc($E$4,L1532)</f>
        <v>0.96108803132679865</v>
      </c>
      <c r="O1532" s="175">
        <f>_xll.xlShmInterpDisc($B$4,L1532)</f>
        <v>0.96108803132679865</v>
      </c>
      <c r="P1532" s="175">
        <v>0.96108803131201781</v>
      </c>
      <c r="Q1532" s="175">
        <f>_xll.xlShmInterpDisc($H$4,L1532)</f>
        <v>0.96108803132444764</v>
      </c>
      <c r="R1532" s="188">
        <f t="shared" si="69"/>
        <v>-1.4652168367490503E-7</v>
      </c>
      <c r="S1532" s="170">
        <f t="shared" si="70"/>
        <v>-1.4652168367490503E-7</v>
      </c>
      <c r="T1532" s="174">
        <f t="shared" si="71"/>
        <v>-1.2429834939098328E-7</v>
      </c>
    </row>
    <row r="1533" spans="11:20" x14ac:dyDescent="0.2">
      <c r="K1533" s="185" t="s">
        <v>135</v>
      </c>
      <c r="L1533" s="163">
        <f>_xll.qlCalendarAdvance("TARGET",L1532,K1533,"mf")</f>
        <v>45674</v>
      </c>
      <c r="M1533" s="175">
        <v>0.96080979906265052</v>
      </c>
      <c r="N1533" s="175">
        <f>_xll.xlShmInterpDisc($E$4,L1533)</f>
        <v>0.96080979907545916</v>
      </c>
      <c r="O1533" s="175">
        <f>_xll.xlShmInterpDisc($B$4,L1533)</f>
        <v>0.96080979907545916</v>
      </c>
      <c r="P1533" s="175">
        <v>0.96080979906252195</v>
      </c>
      <c r="Q1533" s="175">
        <f>_xll.xlShmInterpDisc($H$4,L1533)</f>
        <v>0.96080979907305786</v>
      </c>
      <c r="R1533" s="188">
        <f t="shared" si="69"/>
        <v>-1.2808643035100431E-7</v>
      </c>
      <c r="S1533" s="170">
        <f t="shared" si="70"/>
        <v>-1.2808643035100431E-7</v>
      </c>
      <c r="T1533" s="174">
        <f t="shared" si="71"/>
        <v>-1.0535905481390273E-7</v>
      </c>
    </row>
    <row r="1534" spans="11:20" x14ac:dyDescent="0.2">
      <c r="K1534" s="185" t="s">
        <v>135</v>
      </c>
      <c r="L1534" s="163">
        <f>_xll.qlCalendarAdvance("TARGET",L1533,K1534,"mf")</f>
        <v>45681</v>
      </c>
      <c r="M1534" s="175">
        <v>0.96053071573043725</v>
      </c>
      <c r="N1534" s="175">
        <f>_xll.xlShmInterpDisc($E$4,L1534)</f>
        <v>0.96053071574141347</v>
      </c>
      <c r="O1534" s="175">
        <f>_xll.xlShmInterpDisc($B$4,L1534)</f>
        <v>0.96053071574141347</v>
      </c>
      <c r="P1534" s="175">
        <v>0.9605307157303089</v>
      </c>
      <c r="Q1534" s="175">
        <f>_xll.xlShmInterpDisc($H$4,L1534)</f>
        <v>0.96053071573896465</v>
      </c>
      <c r="R1534" s="188">
        <f t="shared" si="69"/>
        <v>-1.097621993295661E-7</v>
      </c>
      <c r="S1534" s="170">
        <f t="shared" si="70"/>
        <v>-1.097621993295661E-7</v>
      </c>
      <c r="T1534" s="174">
        <f t="shared" si="71"/>
        <v>-8.6557427891875705E-8</v>
      </c>
    </row>
    <row r="1535" spans="11:20" x14ac:dyDescent="0.2">
      <c r="K1535" s="185" t="s">
        <v>135</v>
      </c>
      <c r="L1535" s="163">
        <f>_xll.qlCalendarAdvance("TARGET",L1534,K1535,"mf")</f>
        <v>45688</v>
      </c>
      <c r="M1535" s="175">
        <v>0.96025077924526814</v>
      </c>
      <c r="N1535" s="175">
        <f>_xll.xlShmInterpDisc($E$4,L1535)</f>
        <v>0.96025077925444691</v>
      </c>
      <c r="O1535" s="175">
        <f>_xll.xlShmInterpDisc($B$4,L1535)</f>
        <v>0.96025077925444691</v>
      </c>
      <c r="P1535" s="175">
        <v>0.96025077924514002</v>
      </c>
      <c r="Q1535" s="175">
        <f>_xll.xlShmInterpDisc($H$4,L1535)</f>
        <v>0.96025077925195346</v>
      </c>
      <c r="R1535" s="188">
        <f t="shared" si="69"/>
        <v>-9.1787688560884817E-8</v>
      </c>
      <c r="S1535" s="170">
        <f t="shared" si="70"/>
        <v>-9.1787688560884817E-8</v>
      </c>
      <c r="T1535" s="174">
        <f t="shared" si="71"/>
        <v>-6.8134387021245857E-8</v>
      </c>
    </row>
    <row r="1536" spans="11:20" x14ac:dyDescent="0.2">
      <c r="K1536" s="185" t="s">
        <v>135</v>
      </c>
      <c r="L1536" s="163">
        <f>_xll.qlCalendarAdvance("TARGET",L1535,K1536,"mf")</f>
        <v>45695</v>
      </c>
      <c r="M1536" s="175">
        <v>0.95996998751665286</v>
      </c>
      <c r="N1536" s="175">
        <f>_xll.xlShmInterpDisc($E$4,L1536)</f>
        <v>0.9599699875240949</v>
      </c>
      <c r="O1536" s="175">
        <f>_xll.xlShmInterpDisc($B$4,L1536)</f>
        <v>0.9599699875240949</v>
      </c>
      <c r="P1536" s="175">
        <v>0.95996998751652518</v>
      </c>
      <c r="Q1536" s="175">
        <f>_xll.xlShmInterpDisc($H$4,L1536)</f>
        <v>0.95996998752155993</v>
      </c>
      <c r="R1536" s="188">
        <f t="shared" si="69"/>
        <v>-7.4420469786673493E-8</v>
      </c>
      <c r="S1536" s="170">
        <f t="shared" si="70"/>
        <v>-7.4420469786673493E-8</v>
      </c>
      <c r="T1536" s="174">
        <f t="shared" si="71"/>
        <v>-5.0347503943726224E-8</v>
      </c>
    </row>
    <row r="1537" spans="11:20" x14ac:dyDescent="0.2">
      <c r="K1537" s="185" t="s">
        <v>135</v>
      </c>
      <c r="L1537" s="163">
        <f>_xll.qlCalendarAdvance("TARGET",L1536,K1537,"mf")</f>
        <v>45702</v>
      </c>
      <c r="M1537" s="175">
        <v>0.95968833843391022</v>
      </c>
      <c r="N1537" s="175">
        <f>_xll.xlShmInterpDisc($E$4,L1537)</f>
        <v>0.95968833843970325</v>
      </c>
      <c r="O1537" s="175">
        <f>_xll.xlShmInterpDisc($B$4,L1537)</f>
        <v>0.95968833843970325</v>
      </c>
      <c r="P1537" s="175">
        <v>0.95968833843378287</v>
      </c>
      <c r="Q1537" s="175">
        <f>_xll.xlShmInterpDisc($H$4,L1537)</f>
        <v>0.95968833843712975</v>
      </c>
      <c r="R1537" s="188">
        <f t="shared" si="69"/>
        <v>-5.7930327201916043E-8</v>
      </c>
      <c r="S1537" s="170">
        <f t="shared" si="70"/>
        <v>-5.7930327201916043E-8</v>
      </c>
      <c r="T1537" s="174">
        <f t="shared" si="71"/>
        <v>-3.3468783300349969E-8</v>
      </c>
    </row>
    <row r="1538" spans="11:20" x14ac:dyDescent="0.2">
      <c r="K1538" s="185" t="s">
        <v>135</v>
      </c>
      <c r="L1538" s="163">
        <f>_xll.qlCalendarAdvance("TARGET",L1537,K1538,"mf")</f>
        <v>45709</v>
      </c>
      <c r="M1538" s="175">
        <v>0.95940582986622702</v>
      </c>
      <c r="N1538" s="175">
        <f>_xll.xlShmInterpDisc($E$4,L1538)</f>
        <v>0.95940582987048717</v>
      </c>
      <c r="O1538" s="175">
        <f>_xll.xlShmInterpDisc($B$4,L1538)</f>
        <v>0.95940582987048717</v>
      </c>
      <c r="P1538" s="175">
        <v>0.95940582986610023</v>
      </c>
      <c r="Q1538" s="175">
        <f>_xll.xlShmInterpDisc($H$4,L1538)</f>
        <v>0.95940582986787837</v>
      </c>
      <c r="R1538" s="188">
        <f t="shared" si="69"/>
        <v>-4.2601477900916507E-8</v>
      </c>
      <c r="S1538" s="170">
        <f t="shared" si="70"/>
        <v>-4.2601477900916507E-8</v>
      </c>
      <c r="T1538" s="174">
        <f t="shared" si="71"/>
        <v>-1.7781331962396507E-8</v>
      </c>
    </row>
    <row r="1539" spans="11:20" x14ac:dyDescent="0.2">
      <c r="K1539" s="185" t="s">
        <v>135</v>
      </c>
      <c r="L1539" s="163">
        <f>_xll.qlCalendarAdvance("TARGET",L1538,K1539,"mf")</f>
        <v>45716</v>
      </c>
      <c r="M1539" s="175">
        <v>0.95912245966271892</v>
      </c>
      <c r="N1539" s="175">
        <f>_xll.xlShmInterpDisc($E$4,L1539)</f>
        <v>0.95912245966559229</v>
      </c>
      <c r="O1539" s="175">
        <f>_xll.xlShmInterpDisc($B$4,L1539)</f>
        <v>0.95912245966559229</v>
      </c>
      <c r="P1539" s="175">
        <v>0.9591224596625928</v>
      </c>
      <c r="Q1539" s="175">
        <f>_xll.xlShmInterpDisc($H$4,L1539)</f>
        <v>0.9591224596629514</v>
      </c>
      <c r="R1539" s="188">
        <f t="shared" si="69"/>
        <v>-2.8733682100323676E-8</v>
      </c>
      <c r="S1539" s="170">
        <f t="shared" si="70"/>
        <v>-2.8733682100323676E-8</v>
      </c>
      <c r="T1539" s="174">
        <f t="shared" si="71"/>
        <v>-3.5860203695392556E-9</v>
      </c>
    </row>
    <row r="1540" spans="11:20" x14ac:dyDescent="0.2">
      <c r="K1540" s="185" t="s">
        <v>135</v>
      </c>
      <c r="L1540" s="163">
        <f>_xll.qlCalendarAdvance("TARGET",L1539,K1540,"mf")</f>
        <v>45723</v>
      </c>
      <c r="M1540" s="175">
        <v>0.95883822565249133</v>
      </c>
      <c r="N1540" s="175">
        <f>_xll.xlShmInterpDisc($E$4,L1540)</f>
        <v>0.95883822565415511</v>
      </c>
      <c r="O1540" s="175">
        <f>_xll.xlShmInterpDisc($B$4,L1540)</f>
        <v>0.95883822565415511</v>
      </c>
      <c r="P1540" s="175">
        <v>0.95883822565236587</v>
      </c>
      <c r="Q1540" s="175">
        <f>_xll.xlShmInterpDisc($H$4,L1540)</f>
        <v>0.95883822565148547</v>
      </c>
      <c r="R1540" s="188">
        <f t="shared" si="69"/>
        <v>-1.6637802247032596E-8</v>
      </c>
      <c r="S1540" s="170">
        <f t="shared" si="70"/>
        <v>-1.6637802247032596E-8</v>
      </c>
      <c r="T1540" s="174">
        <f t="shared" si="71"/>
        <v>8.8040685852774914E-9</v>
      </c>
    </row>
    <row r="1541" spans="11:20" x14ac:dyDescent="0.2">
      <c r="K1541" s="185" t="s">
        <v>135</v>
      </c>
      <c r="L1541" s="163">
        <f>_xll.qlCalendarAdvance("TARGET",L1540,K1541,"mf")</f>
        <v>45730</v>
      </c>
      <c r="M1541" s="175">
        <v>0.95855312564469963</v>
      </c>
      <c r="N1541" s="175">
        <f>_xll.xlShmInterpDisc($E$4,L1541)</f>
        <v>0.95855312564536399</v>
      </c>
      <c r="O1541" s="175">
        <f>_xll.xlShmInterpDisc($B$4,L1541)</f>
        <v>0.95855312564536399</v>
      </c>
      <c r="P1541" s="175">
        <v>0.95855312564457484</v>
      </c>
      <c r="Q1541" s="175">
        <f>_xll.xlShmInterpDisc($H$4,L1541)</f>
        <v>0.95855312564266915</v>
      </c>
      <c r="R1541" s="188">
        <f t="shared" si="69"/>
        <v>-6.6435745793569367E-9</v>
      </c>
      <c r="S1541" s="170">
        <f t="shared" si="70"/>
        <v>-6.6435745793569367E-9</v>
      </c>
      <c r="T1541" s="174">
        <f t="shared" si="71"/>
        <v>1.9056978217690812E-8</v>
      </c>
    </row>
    <row r="1542" spans="11:20" x14ac:dyDescent="0.2">
      <c r="K1542" s="185" t="s">
        <v>135</v>
      </c>
      <c r="L1542" s="163">
        <f>_xll.qlCalendarAdvance("TARGET",L1541,K1542,"mf")</f>
        <v>45737</v>
      </c>
      <c r="M1542" s="175">
        <v>0.9582671574332996</v>
      </c>
      <c r="N1542" s="175">
        <f>_xll.xlShmInterpDisc($E$4,L1542)</f>
        <v>0.95826715743320867</v>
      </c>
      <c r="O1542" s="175">
        <f>_xll.xlShmInterpDisc($B$4,L1542)</f>
        <v>0.95826715743320867</v>
      </c>
      <c r="P1542" s="175">
        <v>0.9582671574331757</v>
      </c>
      <c r="Q1542" s="175">
        <f>_xll.xlShmInterpDisc($H$4,L1542)</f>
        <v>0.95826715743049229</v>
      </c>
      <c r="R1542" s="188">
        <f t="shared" ref="R1542:R1605" si="72">(M1542-N1542)*10000</f>
        <v>9.0927265716800321E-10</v>
      </c>
      <c r="S1542" s="170">
        <f t="shared" ref="S1542:S1605" si="73">(M1542-O1542)*10000</f>
        <v>9.0927265716800321E-10</v>
      </c>
      <c r="T1542" s="174">
        <f t="shared" ref="T1542:T1605" si="74">(P1542-Q1542)*10000</f>
        <v>2.6834090505190034E-8</v>
      </c>
    </row>
    <row r="1543" spans="11:20" x14ac:dyDescent="0.2">
      <c r="K1543" s="185" t="s">
        <v>135</v>
      </c>
      <c r="L1543" s="163">
        <f>_xll.qlCalendarAdvance("TARGET",L1542,K1543,"mf")</f>
        <v>45744</v>
      </c>
      <c r="M1543" s="175">
        <v>0.95798032117892318</v>
      </c>
      <c r="N1543" s="175">
        <f>_xll.xlShmInterpDisc($E$4,L1543)</f>
        <v>0.9579803211783412</v>
      </c>
      <c r="O1543" s="175">
        <f>_xll.xlShmInterpDisc($B$4,L1543)</f>
        <v>0.9579803211783412</v>
      </c>
      <c r="P1543" s="175">
        <v>0.95798032117880028</v>
      </c>
      <c r="Q1543" s="175">
        <f>_xll.xlShmInterpDisc($H$4,L1543)</f>
        <v>0.95798032117560694</v>
      </c>
      <c r="R1543" s="188">
        <f t="shared" si="72"/>
        <v>5.8197890950850706E-9</v>
      </c>
      <c r="S1543" s="170">
        <f t="shared" si="73"/>
        <v>5.8197890950850706E-9</v>
      </c>
      <c r="T1543" s="174">
        <f t="shared" si="74"/>
        <v>3.1933344857293378E-8</v>
      </c>
    </row>
    <row r="1544" spans="11:20" x14ac:dyDescent="0.2">
      <c r="K1544" s="185" t="s">
        <v>135</v>
      </c>
      <c r="L1544" s="163">
        <f>_xll.qlCalendarAdvance("TARGET",L1543,K1544,"mf")</f>
        <v>45751</v>
      </c>
      <c r="M1544" s="175">
        <v>0.95769262331760174</v>
      </c>
      <c r="N1544" s="175">
        <f>_xll.xlShmInterpDisc($E$4,L1544)</f>
        <v>0.95769262331677441</v>
      </c>
      <c r="O1544" s="175">
        <f>_xll.xlShmInterpDisc($B$4,L1544)</f>
        <v>0.95769262331677441</v>
      </c>
      <c r="P1544" s="175">
        <v>0.95769262331747984</v>
      </c>
      <c r="Q1544" s="175">
        <f>_xll.xlShmInterpDisc($H$4,L1544)</f>
        <v>0.95769262331402571</v>
      </c>
      <c r="R1544" s="188">
        <f t="shared" si="72"/>
        <v>8.2733819795066665E-9</v>
      </c>
      <c r="S1544" s="170">
        <f t="shared" si="73"/>
        <v>8.2733819795066665E-9</v>
      </c>
      <c r="T1544" s="174">
        <f t="shared" si="74"/>
        <v>3.454125874213787E-8</v>
      </c>
    </row>
    <row r="1545" spans="11:20" x14ac:dyDescent="0.2">
      <c r="K1545" s="185" t="s">
        <v>135</v>
      </c>
      <c r="L1545" s="163">
        <f>_xll.qlCalendarAdvance("TARGET",L1544,K1545,"mf")</f>
        <v>45758</v>
      </c>
      <c r="M1545" s="175">
        <v>0.95740407135677597</v>
      </c>
      <c r="N1545" s="175">
        <f>_xll.xlShmInterpDisc($E$4,L1545)</f>
        <v>0.95740407135592431</v>
      </c>
      <c r="O1545" s="175">
        <f>_xll.xlShmInterpDisc($B$4,L1545)</f>
        <v>0.95740407135592431</v>
      </c>
      <c r="P1545" s="175">
        <v>0.95740407135665506</v>
      </c>
      <c r="Q1545" s="175">
        <f>_xll.xlShmInterpDisc($H$4,L1545)</f>
        <v>0.95740407135316485</v>
      </c>
      <c r="R1545" s="188">
        <f t="shared" si="72"/>
        <v>8.5165208218995758E-9</v>
      </c>
      <c r="S1545" s="170">
        <f t="shared" si="73"/>
        <v>8.5165208218995758E-9</v>
      </c>
      <c r="T1545" s="174">
        <f t="shared" si="74"/>
        <v>3.4902081225141046E-8</v>
      </c>
    </row>
    <row r="1546" spans="11:20" x14ac:dyDescent="0.2">
      <c r="K1546" s="185" t="s">
        <v>135</v>
      </c>
      <c r="L1546" s="163">
        <f>_xll.qlCalendarAdvance("TARGET",L1545,K1546,"mf")</f>
        <v>45769</v>
      </c>
      <c r="M1546" s="175">
        <v>0.95694892515584273</v>
      </c>
      <c r="N1546" s="175">
        <f>_xll.xlShmInterpDisc($E$4,L1546)</f>
        <v>0.95694892515534324</v>
      </c>
      <c r="O1546" s="175">
        <f>_xll.xlShmInterpDisc($B$4,L1546)</f>
        <v>0.95694892515534324</v>
      </c>
      <c r="P1546" s="175">
        <v>0.95694892515572372</v>
      </c>
      <c r="Q1546" s="175">
        <f>_xll.xlShmInterpDisc($H$4,L1546)</f>
        <v>0.9569489251525739</v>
      </c>
      <c r="R1546" s="188">
        <f t="shared" si="72"/>
        <v>4.9948933877885793E-9</v>
      </c>
      <c r="S1546" s="170">
        <f t="shared" si="73"/>
        <v>4.9948933877885793E-9</v>
      </c>
      <c r="T1546" s="174">
        <f t="shared" si="74"/>
        <v>3.1498137431640316E-8</v>
      </c>
    </row>
    <row r="1547" spans="11:20" x14ac:dyDescent="0.2">
      <c r="K1547" s="185" t="s">
        <v>135</v>
      </c>
      <c r="L1547" s="163">
        <f>_xll.qlCalendarAdvance("TARGET",L1546,K1547,"mf")</f>
        <v>45776</v>
      </c>
      <c r="M1547" s="175">
        <v>0.95665821183687605</v>
      </c>
      <c r="N1547" s="175">
        <f>_xll.xlShmInterpDisc($E$4,L1547)</f>
        <v>0.95665821183681499</v>
      </c>
      <c r="O1547" s="175">
        <f>_xll.xlShmInterpDisc($B$4,L1547)</f>
        <v>0.95665821183681499</v>
      </c>
      <c r="P1547" s="175">
        <v>0.95665821183675825</v>
      </c>
      <c r="Q1547" s="175">
        <f>_xll.xlShmInterpDisc($H$4,L1547)</f>
        <v>0.95665821183404354</v>
      </c>
      <c r="R1547" s="188">
        <f t="shared" si="72"/>
        <v>6.106226635438361E-10</v>
      </c>
      <c r="S1547" s="170">
        <f t="shared" si="73"/>
        <v>6.106226635438361E-10</v>
      </c>
      <c r="T1547" s="174">
        <f t="shared" si="74"/>
        <v>2.7147173398134328E-8</v>
      </c>
    </row>
    <row r="1548" spans="11:20" x14ac:dyDescent="0.2">
      <c r="K1548" s="185" t="s">
        <v>135</v>
      </c>
      <c r="L1548" s="163">
        <f>_xll.qlCalendarAdvance("TARGET",L1547,K1548,"mf")</f>
        <v>45783</v>
      </c>
      <c r="M1548" s="175">
        <v>0.95636667172565371</v>
      </c>
      <c r="N1548" s="175">
        <f>_xll.xlShmInterpDisc($E$4,L1548)</f>
        <v>0.95636667172617207</v>
      </c>
      <c r="O1548" s="175">
        <f>_xll.xlShmInterpDisc($B$4,L1548)</f>
        <v>0.95636667172617207</v>
      </c>
      <c r="P1548" s="175">
        <v>0.95636667172553724</v>
      </c>
      <c r="Q1548" s="175">
        <f>_xll.xlShmInterpDisc($H$4,L1548)</f>
        <v>0.95636667172340195</v>
      </c>
      <c r="R1548" s="188">
        <f t="shared" si="72"/>
        <v>-5.1836313019748559E-9</v>
      </c>
      <c r="S1548" s="170">
        <f t="shared" si="73"/>
        <v>-5.1836313019748559E-9</v>
      </c>
      <c r="T1548" s="174">
        <f t="shared" si="74"/>
        <v>2.1352919432615636E-8</v>
      </c>
    </row>
    <row r="1549" spans="11:20" x14ac:dyDescent="0.2">
      <c r="K1549" s="185" t="s">
        <v>135</v>
      </c>
      <c r="L1549" s="163">
        <f>_xll.qlCalendarAdvance("TARGET",L1548,K1549,"mf")</f>
        <v>45790</v>
      </c>
      <c r="M1549" s="175">
        <v>0.95607431260609588</v>
      </c>
      <c r="N1549" s="175">
        <f>_xll.xlShmInterpDisc($E$4,L1549)</f>
        <v>0.95607431260731468</v>
      </c>
      <c r="O1549" s="175">
        <f>_xll.xlShmInterpDisc($B$4,L1549)</f>
        <v>0.95607431260731468</v>
      </c>
      <c r="P1549" s="175">
        <v>0.95607431260598097</v>
      </c>
      <c r="Q1549" s="175">
        <f>_xll.xlShmInterpDisc($H$4,L1549)</f>
        <v>0.956074312604549</v>
      </c>
      <c r="R1549" s="188">
        <f t="shared" si="72"/>
        <v>-1.2188028364334969E-8</v>
      </c>
      <c r="S1549" s="170">
        <f t="shared" si="73"/>
        <v>-1.2188028364334969E-8</v>
      </c>
      <c r="T1549" s="174">
        <f t="shared" si="74"/>
        <v>1.4319656571615269E-8</v>
      </c>
    </row>
    <row r="1550" spans="11:20" x14ac:dyDescent="0.2">
      <c r="K1550" s="185" t="s">
        <v>135</v>
      </c>
      <c r="L1550" s="163">
        <f>_xll.qlCalendarAdvance("TARGET",L1549,K1550,"mf")</f>
        <v>45797</v>
      </c>
      <c r="M1550" s="175">
        <v>0.95578114232214428</v>
      </c>
      <c r="N1550" s="175">
        <f>_xll.xlShmInterpDisc($E$4,L1550)</f>
        <v>0.95578114232416467</v>
      </c>
      <c r="O1550" s="175">
        <f>_xll.xlShmInterpDisc($B$4,L1550)</f>
        <v>0.95578114232416467</v>
      </c>
      <c r="P1550" s="175">
        <v>0.95578114232203071</v>
      </c>
      <c r="Q1550" s="175">
        <f>_xll.xlShmInterpDisc($H$4,L1550)</f>
        <v>0.95578114232140665</v>
      </c>
      <c r="R1550" s="188">
        <f t="shared" si="72"/>
        <v>-2.0203838602128599E-8</v>
      </c>
      <c r="S1550" s="170">
        <f t="shared" si="73"/>
        <v>-2.0203838602128599E-8</v>
      </c>
      <c r="T1550" s="174">
        <f t="shared" si="74"/>
        <v>6.2405636214180049E-9</v>
      </c>
    </row>
    <row r="1551" spans="11:20" x14ac:dyDescent="0.2">
      <c r="K1551" s="185" t="s">
        <v>135</v>
      </c>
      <c r="L1551" s="163">
        <f>_xll.qlCalendarAdvance("TARGET",L1550,K1551,"mf")</f>
        <v>45804</v>
      </c>
      <c r="M1551" s="175">
        <v>0.95548716877759532</v>
      </c>
      <c r="N1551" s="175">
        <f>_xll.xlShmInterpDisc($E$4,L1551)</f>
        <v>0.95548716878050033</v>
      </c>
      <c r="O1551" s="175">
        <f>_xll.xlShmInterpDisc($B$4,L1551)</f>
        <v>0.95548716878050033</v>
      </c>
      <c r="P1551" s="175">
        <v>0.9554871687774833</v>
      </c>
      <c r="Q1551" s="175">
        <f>_xll.xlShmInterpDisc($H$4,L1551)</f>
        <v>0.95548716877775308</v>
      </c>
      <c r="R1551" s="188">
        <f t="shared" si="72"/>
        <v>-2.9050095662341846E-8</v>
      </c>
      <c r="S1551" s="170">
        <f t="shared" si="73"/>
        <v>-2.9050095662341846E-8</v>
      </c>
      <c r="T1551" s="174">
        <f t="shared" si="74"/>
        <v>-2.6978419498391304E-9</v>
      </c>
    </row>
    <row r="1552" spans="11:20" x14ac:dyDescent="0.2">
      <c r="K1552" s="185" t="s">
        <v>135</v>
      </c>
      <c r="L1552" s="163">
        <f>_xll.qlCalendarAdvance("TARGET",L1551,K1552,"mf")</f>
        <v>45811</v>
      </c>
      <c r="M1552" s="175">
        <v>0.9551923999359363</v>
      </c>
      <c r="N1552" s="175">
        <f>_xll.xlShmInterpDisc($E$4,L1552)</f>
        <v>0.95519239993979099</v>
      </c>
      <c r="O1552" s="175">
        <f>_xll.xlShmInterpDisc($B$4,L1552)</f>
        <v>0.95519239993979099</v>
      </c>
      <c r="P1552" s="175">
        <v>0.95519239993582583</v>
      </c>
      <c r="Q1552" s="175">
        <f>_xll.xlShmInterpDisc($H$4,L1552)</f>
        <v>0.95519239993705751</v>
      </c>
      <c r="R1552" s="188">
        <f t="shared" si="72"/>
        <v>-3.8546943414985435E-8</v>
      </c>
      <c r="S1552" s="170">
        <f t="shared" si="73"/>
        <v>-3.8546943414985435E-8</v>
      </c>
      <c r="T1552" s="174">
        <f t="shared" si="74"/>
        <v>-1.2316814235191487E-8</v>
      </c>
    </row>
    <row r="1553" spans="11:20" x14ac:dyDescent="0.2">
      <c r="K1553" s="185" t="s">
        <v>135</v>
      </c>
      <c r="L1553" s="163">
        <f>_xll.qlCalendarAdvance("TARGET",L1552,K1553,"mf")</f>
        <v>45818</v>
      </c>
      <c r="M1553" s="175">
        <v>0.95489684382017836</v>
      </c>
      <c r="N1553" s="175">
        <f>_xll.xlShmInterpDisc($E$4,L1553)</f>
        <v>0.95489684382503115</v>
      </c>
      <c r="O1553" s="175">
        <f>_xll.xlShmInterpDisc($B$4,L1553)</f>
        <v>0.95489684382503115</v>
      </c>
      <c r="P1553" s="175">
        <v>0.95489684382006934</v>
      </c>
      <c r="Q1553" s="175">
        <f>_xll.xlShmInterpDisc($H$4,L1553)</f>
        <v>0.95489684382231421</v>
      </c>
      <c r="R1553" s="188">
        <f t="shared" si="72"/>
        <v>-4.8527848406365592E-8</v>
      </c>
      <c r="S1553" s="170">
        <f t="shared" si="73"/>
        <v>-4.8527848406365592E-8</v>
      </c>
      <c r="T1553" s="174">
        <f t="shared" si="74"/>
        <v>-2.2448709557920665E-8</v>
      </c>
    </row>
    <row r="1554" spans="11:20" x14ac:dyDescent="0.2">
      <c r="K1554" s="185" t="s">
        <v>135</v>
      </c>
      <c r="L1554" s="163">
        <f>_xll.qlCalendarAdvance("TARGET",L1553,K1554,"mf")</f>
        <v>45825</v>
      </c>
      <c r="M1554" s="175">
        <v>0.95460050851269118</v>
      </c>
      <c r="N1554" s="175">
        <f>_xll.xlShmInterpDisc($E$4,L1554)</f>
        <v>0.95460050851857448</v>
      </c>
      <c r="O1554" s="175">
        <f>_xll.xlShmInterpDisc($B$4,L1554)</f>
        <v>0.95460050851857448</v>
      </c>
      <c r="P1554" s="175">
        <v>0.95460050851258382</v>
      </c>
      <c r="Q1554" s="175">
        <f>_xll.xlShmInterpDisc($H$4,L1554)</f>
        <v>0.95460050851587719</v>
      </c>
      <c r="R1554" s="188">
        <f t="shared" si="72"/>
        <v>-5.8832938520936295E-8</v>
      </c>
      <c r="S1554" s="170">
        <f t="shared" si="73"/>
        <v>-5.8832938520936295E-8</v>
      </c>
      <c r="T1554" s="174">
        <f t="shared" si="74"/>
        <v>-3.2933655802480644E-8</v>
      </c>
    </row>
    <row r="1555" spans="11:20" x14ac:dyDescent="0.2">
      <c r="K1555" s="185" t="s">
        <v>135</v>
      </c>
      <c r="L1555" s="163">
        <f>_xll.qlCalendarAdvance("TARGET",L1554,K1555,"mf")</f>
        <v>45832</v>
      </c>
      <c r="M1555" s="175">
        <v>0.95430340215503673</v>
      </c>
      <c r="N1555" s="175">
        <f>_xll.xlShmInterpDisc($E$4,L1555)</f>
        <v>0.95430340216196829</v>
      </c>
      <c r="O1555" s="175">
        <f>_xll.xlShmInterpDisc($B$4,L1555)</f>
        <v>0.95430340216196829</v>
      </c>
      <c r="P1555" s="175">
        <v>0.95430340215493115</v>
      </c>
      <c r="Q1555" s="175">
        <f>_xll.xlShmInterpDisc($H$4,L1555)</f>
        <v>0.95430340215929332</v>
      </c>
      <c r="R1555" s="188">
        <f t="shared" si="72"/>
        <v>-6.9315664319447023E-8</v>
      </c>
      <c r="S1555" s="170">
        <f t="shared" si="73"/>
        <v>-6.9315664319447023E-8</v>
      </c>
      <c r="T1555" s="174">
        <f t="shared" si="74"/>
        <v>-4.3621772860547026E-8</v>
      </c>
    </row>
    <row r="1556" spans="11:20" x14ac:dyDescent="0.2">
      <c r="K1556" s="185" t="s">
        <v>135</v>
      </c>
      <c r="L1556" s="163">
        <f>_xll.qlCalendarAdvance("TARGET",L1555,K1556,"mf")</f>
        <v>45839</v>
      </c>
      <c r="M1556" s="175">
        <v>0.95400553294780355</v>
      </c>
      <c r="N1556" s="175">
        <f>_xll.xlShmInterpDisc($E$4,L1556)</f>
        <v>0.95400553295578661</v>
      </c>
      <c r="O1556" s="175">
        <f>_xll.xlShmInterpDisc($B$4,L1556)</f>
        <v>0.95400553295578661</v>
      </c>
      <c r="P1556" s="175">
        <v>0.95400553294769963</v>
      </c>
      <c r="Q1556" s="175">
        <f>_xll.xlShmInterpDisc($H$4,L1556)</f>
        <v>0.95400553295313661</v>
      </c>
      <c r="R1556" s="188">
        <f t="shared" si="72"/>
        <v>-7.9830586585671881E-8</v>
      </c>
      <c r="S1556" s="170">
        <f t="shared" si="73"/>
        <v>-7.9830586585671881E-8</v>
      </c>
      <c r="T1556" s="174">
        <f t="shared" si="74"/>
        <v>-5.4369841961943166E-8</v>
      </c>
    </row>
    <row r="1557" spans="11:20" x14ac:dyDescent="0.2">
      <c r="K1557" s="185" t="s">
        <v>135</v>
      </c>
      <c r="L1557" s="163">
        <f>_xll.qlCalendarAdvance("TARGET",L1556,K1557,"mf")</f>
        <v>45846</v>
      </c>
      <c r="M1557" s="175">
        <v>0.95370690915043943</v>
      </c>
      <c r="N1557" s="175">
        <f>_xll.xlShmInterpDisc($E$4,L1557)</f>
        <v>0.95370690915946421</v>
      </c>
      <c r="O1557" s="175">
        <f>_xll.xlShmInterpDisc($B$4,L1557)</f>
        <v>0.95370690915946421</v>
      </c>
      <c r="P1557" s="175">
        <v>0.95370690915033729</v>
      </c>
      <c r="Q1557" s="175">
        <f>_xll.xlShmInterpDisc($H$4,L1557)</f>
        <v>0.95370690915684198</v>
      </c>
      <c r="R1557" s="188">
        <f t="shared" si="72"/>
        <v>-9.0247809225729725E-8</v>
      </c>
      <c r="S1557" s="170">
        <f t="shared" si="73"/>
        <v>-9.0247809225729725E-8</v>
      </c>
      <c r="T1557" s="174">
        <f t="shared" si="74"/>
        <v>-6.5046856789763297E-8</v>
      </c>
    </row>
    <row r="1558" spans="11:20" x14ac:dyDescent="0.2">
      <c r="K1558" s="185" t="s">
        <v>135</v>
      </c>
      <c r="L1558" s="163">
        <f>_xll.qlCalendarAdvance("TARGET",L1557,K1558,"mf")</f>
        <v>45853</v>
      </c>
      <c r="M1558" s="175">
        <v>0.95340753908108611</v>
      </c>
      <c r="N1558" s="175">
        <f>_xll.xlShmInterpDisc($E$4,L1558)</f>
        <v>0.95340753909113041</v>
      </c>
      <c r="O1558" s="175">
        <f>_xll.xlShmInterpDisc($B$4,L1558)</f>
        <v>0.95340753909113041</v>
      </c>
      <c r="P1558" s="175">
        <v>0.95340753908098574</v>
      </c>
      <c r="Q1558" s="175">
        <f>_xll.xlShmInterpDisc($H$4,L1558)</f>
        <v>0.95340753908853837</v>
      </c>
      <c r="R1558" s="188">
        <f t="shared" si="72"/>
        <v>-1.0044298726086254E-7</v>
      </c>
      <c r="S1558" s="170">
        <f t="shared" si="73"/>
        <v>-1.0044298726086254E-7</v>
      </c>
      <c r="T1558" s="174">
        <f t="shared" si="74"/>
        <v>-7.5526251919200149E-8</v>
      </c>
    </row>
    <row r="1559" spans="11:20" x14ac:dyDescent="0.2">
      <c r="K1559" s="185" t="s">
        <v>135</v>
      </c>
      <c r="L1559" s="163">
        <f>_xll.qlCalendarAdvance("TARGET",L1558,K1559,"mf")</f>
        <v>45860</v>
      </c>
      <c r="M1559" s="175">
        <v>0.95310743111641194</v>
      </c>
      <c r="N1559" s="175">
        <f>_xll.xlShmInterpDisc($E$4,L1559)</f>
        <v>0.95310743112744212</v>
      </c>
      <c r="O1559" s="175">
        <f>_xll.xlShmInterpDisc($B$4,L1559)</f>
        <v>0.95310743112744212</v>
      </c>
      <c r="P1559" s="175">
        <v>0.95310743111631335</v>
      </c>
      <c r="Q1559" s="175">
        <f>_xll.xlShmInterpDisc($H$4,L1559)</f>
        <v>0.95310743112488283</v>
      </c>
      <c r="R1559" s="188">
        <f t="shared" si="72"/>
        <v>-1.1030176771953393E-7</v>
      </c>
      <c r="S1559" s="170">
        <f t="shared" si="73"/>
        <v>-1.1030176771953393E-7</v>
      </c>
      <c r="T1559" s="174">
        <f t="shared" si="74"/>
        <v>-8.5694784601741958E-8</v>
      </c>
    </row>
    <row r="1560" spans="11:20" x14ac:dyDescent="0.2">
      <c r="K1560" s="185" t="s">
        <v>135</v>
      </c>
      <c r="L1560" s="163">
        <f>_xll.qlCalendarAdvance("TARGET",L1559,K1560,"mf")</f>
        <v>45867</v>
      </c>
      <c r="M1560" s="175">
        <v>0.95280659369144582</v>
      </c>
      <c r="N1560" s="175">
        <f>_xll.xlShmInterpDisc($E$4,L1560)</f>
        <v>0.9528065937034178</v>
      </c>
      <c r="O1560" s="175">
        <f>_xll.xlShmInterpDisc($B$4,L1560)</f>
        <v>0.95280659370341769</v>
      </c>
      <c r="P1560" s="175">
        <v>0.95280659369134912</v>
      </c>
      <c r="Q1560" s="175">
        <f>_xll.xlShmInterpDisc($H$4,L1560)</f>
        <v>0.9528065937008936</v>
      </c>
      <c r="R1560" s="188">
        <f t="shared" si="72"/>
        <v>-1.1971978963742913E-7</v>
      </c>
      <c r="S1560" s="170">
        <f t="shared" si="73"/>
        <v>-1.1971867941440451E-7</v>
      </c>
      <c r="T1560" s="174">
        <f t="shared" si="74"/>
        <v>-9.5444763204000083E-8</v>
      </c>
    </row>
    <row r="1561" spans="11:20" x14ac:dyDescent="0.2">
      <c r="K1561" s="185" t="s">
        <v>135</v>
      </c>
      <c r="L1561" s="163">
        <f>_xll.qlCalendarAdvance("TARGET",L1560,K1561,"mf")</f>
        <v>45874</v>
      </c>
      <c r="M1561" s="175">
        <v>0.95250503529941055</v>
      </c>
      <c r="N1561" s="175">
        <f>_xll.xlShmInterpDisc($E$4,L1561)</f>
        <v>0.95250503531227015</v>
      </c>
      <c r="O1561" s="175">
        <f>_xll.xlShmInterpDisc($B$4,L1561)</f>
        <v>0.95250503531227015</v>
      </c>
      <c r="P1561" s="175">
        <v>0.95250503529931563</v>
      </c>
      <c r="Q1561" s="175">
        <f>_xll.xlShmInterpDisc($H$4,L1561)</f>
        <v>0.95250503530978359</v>
      </c>
      <c r="R1561" s="188">
        <f t="shared" si="72"/>
        <v>-1.2859602271930726E-7</v>
      </c>
      <c r="S1561" s="170">
        <f t="shared" si="73"/>
        <v>-1.2859602271930726E-7</v>
      </c>
      <c r="T1561" s="174">
        <f t="shared" si="74"/>
        <v>-1.0467959832283213E-7</v>
      </c>
    </row>
    <row r="1562" spans="11:20" x14ac:dyDescent="0.2">
      <c r="K1562" s="185" t="s">
        <v>135</v>
      </c>
      <c r="L1562" s="163">
        <f>_xll.qlCalendarAdvance("TARGET",L1561,K1562,"mf")</f>
        <v>45881</v>
      </c>
      <c r="M1562" s="175">
        <v>0.95220276449155583</v>
      </c>
      <c r="N1562" s="175">
        <f>_xll.xlShmInterpDisc($E$4,L1562)</f>
        <v>0.95220276450524044</v>
      </c>
      <c r="O1562" s="175">
        <f>_xll.xlShmInterpDisc($B$4,L1562)</f>
        <v>0.95220276450524044</v>
      </c>
      <c r="P1562" s="175">
        <v>0.95220276449146279</v>
      </c>
      <c r="Q1562" s="175">
        <f>_xll.xlShmInterpDisc($H$4,L1562)</f>
        <v>0.95220276450279351</v>
      </c>
      <c r="R1562" s="188">
        <f t="shared" si="72"/>
        <v>-1.368460900152968E-7</v>
      </c>
      <c r="S1562" s="170">
        <f t="shared" si="73"/>
        <v>-1.368460900152968E-7</v>
      </c>
      <c r="T1562" s="174">
        <f t="shared" si="74"/>
        <v>-1.1330714144719423E-7</v>
      </c>
    </row>
    <row r="1563" spans="11:20" x14ac:dyDescent="0.2">
      <c r="K1563" s="185" t="s">
        <v>135</v>
      </c>
      <c r="L1563" s="163">
        <f>_xll.qlCalendarAdvance("TARGET",L1562,K1563,"mf")</f>
        <v>45888</v>
      </c>
      <c r="M1563" s="175">
        <v>0.95189978987699209</v>
      </c>
      <c r="N1563" s="175">
        <f>_xll.xlShmInterpDisc($E$4,L1563)</f>
        <v>0.95189978989143098</v>
      </c>
      <c r="O1563" s="175">
        <f>_xll.xlShmInterpDisc($B$4,L1563)</f>
        <v>0.95189978989143098</v>
      </c>
      <c r="P1563" s="175">
        <v>0.95189978987690083</v>
      </c>
      <c r="Q1563" s="175">
        <f>_xll.xlShmInterpDisc($H$4,L1563)</f>
        <v>0.95189978988902602</v>
      </c>
      <c r="R1563" s="188">
        <f t="shared" si="72"/>
        <v>-1.4438894524460011E-7</v>
      </c>
      <c r="S1563" s="170">
        <f t="shared" si="73"/>
        <v>-1.4438894524460011E-7</v>
      </c>
      <c r="T1563" s="174">
        <f t="shared" si="74"/>
        <v>-1.2125189741141185E-7</v>
      </c>
    </row>
    <row r="1564" spans="11:20" x14ac:dyDescent="0.2">
      <c r="K1564" s="185" t="s">
        <v>135</v>
      </c>
      <c r="L1564" s="163">
        <f>_xll.qlCalendarAdvance("TARGET",L1563,K1564,"mf")</f>
        <v>45895</v>
      </c>
      <c r="M1564" s="175">
        <v>0.95159612012252359</v>
      </c>
      <c r="N1564" s="175">
        <f>_xll.xlShmInterpDisc($E$4,L1564)</f>
        <v>0.95159612013763906</v>
      </c>
      <c r="O1564" s="175">
        <f>_xll.xlShmInterpDisc($B$4,L1564)</f>
        <v>0.95159612013763906</v>
      </c>
      <c r="P1564" s="175">
        <v>0.95159612012243422</v>
      </c>
      <c r="Q1564" s="175">
        <f>_xll.xlShmInterpDisc($H$4,L1564)</f>
        <v>0.95159612013527806</v>
      </c>
      <c r="R1564" s="188">
        <f t="shared" si="72"/>
        <v>-1.5115464435666581E-7</v>
      </c>
      <c r="S1564" s="170">
        <f t="shared" si="73"/>
        <v>-1.5115464435666581E-7</v>
      </c>
      <c r="T1564" s="174">
        <f t="shared" si="74"/>
        <v>-1.2843837104981048E-7</v>
      </c>
    </row>
    <row r="1565" spans="11:20" x14ac:dyDescent="0.2">
      <c r="K1565" s="185" t="s">
        <v>135</v>
      </c>
      <c r="L1565" s="163">
        <f>_xll.qlCalendarAdvance("TARGET",L1564,K1565,"mf")</f>
        <v>45902</v>
      </c>
      <c r="M1565" s="175">
        <v>0.95129176395248216</v>
      </c>
      <c r="N1565" s="175">
        <f>_xll.xlShmInterpDisc($E$4,L1565)</f>
        <v>0.95129176396819026</v>
      </c>
      <c r="O1565" s="175">
        <f>_xll.xlShmInterpDisc($B$4,L1565)</f>
        <v>0.95129176396819026</v>
      </c>
      <c r="P1565" s="175">
        <v>0.95129176395239468</v>
      </c>
      <c r="Q1565" s="175">
        <f>_xll.xlShmInterpDisc($H$4,L1565)</f>
        <v>0.95129176396587534</v>
      </c>
      <c r="R1565" s="188">
        <f t="shared" si="72"/>
        <v>-1.570810148621149E-7</v>
      </c>
      <c r="S1565" s="170">
        <f t="shared" si="73"/>
        <v>-1.570810148621149E-7</v>
      </c>
      <c r="T1565" s="174">
        <f t="shared" si="74"/>
        <v>-1.3480661031906038E-7</v>
      </c>
    </row>
    <row r="1566" spans="11:20" x14ac:dyDescent="0.2">
      <c r="K1566" s="185" t="s">
        <v>135</v>
      </c>
      <c r="L1566" s="163">
        <f>_xll.qlCalendarAdvance("TARGET",L1565,K1566,"mf")</f>
        <v>45909</v>
      </c>
      <c r="M1566" s="175">
        <v>0.9509867301485605</v>
      </c>
      <c r="N1566" s="175">
        <f>_xll.xlShmInterpDisc($E$4,L1566)</f>
        <v>0.95098673016477198</v>
      </c>
      <c r="O1566" s="175">
        <f>_xll.xlShmInterpDisc($B$4,L1566)</f>
        <v>0.95098673016477198</v>
      </c>
      <c r="P1566" s="175">
        <v>0.95098673014847501</v>
      </c>
      <c r="Q1566" s="175">
        <f>_xll.xlShmInterpDisc($H$4,L1566)</f>
        <v>0.9509867301625049</v>
      </c>
      <c r="R1566" s="188">
        <f t="shared" si="72"/>
        <v>-1.6211476605576536E-7</v>
      </c>
      <c r="S1566" s="170">
        <f t="shared" si="73"/>
        <v>-1.6211476605576536E-7</v>
      </c>
      <c r="T1566" s="174">
        <f t="shared" si="74"/>
        <v>-1.4029888362188103E-7</v>
      </c>
    </row>
    <row r="1567" spans="11:20" x14ac:dyDescent="0.2">
      <c r="K1567" s="185" t="s">
        <v>135</v>
      </c>
      <c r="L1567" s="163">
        <f>_xll.qlCalendarAdvance("TARGET",L1566,K1567,"mf")</f>
        <v>45916</v>
      </c>
      <c r="M1567" s="175">
        <v>0.95068102754964567</v>
      </c>
      <c r="N1567" s="175">
        <f>_xll.xlShmInterpDisc($E$4,L1567)</f>
        <v>0.95068102756626682</v>
      </c>
      <c r="O1567" s="175">
        <f>_xll.xlShmInterpDisc($B$4,L1567)</f>
        <v>0.95068102756626682</v>
      </c>
      <c r="P1567" s="175">
        <v>0.95068102754956196</v>
      </c>
      <c r="Q1567" s="175">
        <f>_xll.xlShmInterpDisc($H$4,L1567)</f>
        <v>0.9506810275640496</v>
      </c>
      <c r="R1567" s="188">
        <f t="shared" si="72"/>
        <v>-1.6621148901663219E-7</v>
      </c>
      <c r="S1567" s="170">
        <f t="shared" si="73"/>
        <v>-1.6621148901663219E-7</v>
      </c>
      <c r="T1567" s="174">
        <f t="shared" si="74"/>
        <v>-1.4487633315241055E-7</v>
      </c>
    </row>
    <row r="1568" spans="11:20" x14ac:dyDescent="0.2">
      <c r="K1568" s="185" t="s">
        <v>135</v>
      </c>
      <c r="L1568" s="163">
        <f>_xll.qlCalendarAdvance("TARGET",L1567,K1568,"mf")</f>
        <v>45923</v>
      </c>
      <c r="M1568" s="175">
        <v>0.95037466505165302</v>
      </c>
      <c r="N1568" s="175">
        <f>_xll.xlShmInterpDisc($E$4,L1568)</f>
        <v>0.95037466506858659</v>
      </c>
      <c r="O1568" s="175">
        <f>_xll.xlShmInterpDisc($B$4,L1568)</f>
        <v>0.95037466506858659</v>
      </c>
      <c r="P1568" s="175">
        <v>0.9503746650515712</v>
      </c>
      <c r="Q1568" s="175">
        <f>_xll.xlShmInterpDisc($H$4,L1568)</f>
        <v>0.95037466506642077</v>
      </c>
      <c r="R1568" s="188">
        <f t="shared" si="72"/>
        <v>-1.6933565660792738E-7</v>
      </c>
      <c r="S1568" s="170">
        <f t="shared" si="73"/>
        <v>-1.6933565660792738E-7</v>
      </c>
      <c r="T1568" s="174">
        <f t="shared" si="74"/>
        <v>-1.4849566021268856E-7</v>
      </c>
    </row>
    <row r="1569" spans="11:20" x14ac:dyDescent="0.2">
      <c r="K1569" s="185" t="s">
        <v>135</v>
      </c>
      <c r="L1569" s="163">
        <f>_xll.qlCalendarAdvance("TARGET",L1568,K1569,"mf")</f>
        <v>45930</v>
      </c>
      <c r="M1569" s="175">
        <v>0.95006765160735984</v>
      </c>
      <c r="N1569" s="175">
        <f>_xll.xlShmInterpDisc($E$4,L1569)</f>
        <v>0.95006765162450557</v>
      </c>
      <c r="O1569" s="175">
        <f>_xll.xlShmInterpDisc($B$4,L1569)</f>
        <v>0.95006765162450557</v>
      </c>
      <c r="P1569" s="175">
        <v>0.95006765160727991</v>
      </c>
      <c r="Q1569" s="175">
        <f>_xll.xlShmInterpDisc($H$4,L1569)</f>
        <v>0.95006765162239304</v>
      </c>
      <c r="R1569" s="188">
        <f t="shared" si="72"/>
        <v>-1.7145729280798605E-7</v>
      </c>
      <c r="S1569" s="170">
        <f t="shared" si="73"/>
        <v>-1.7145729280798605E-7</v>
      </c>
      <c r="T1569" s="174">
        <f t="shared" si="74"/>
        <v>-1.5113132967314868E-7</v>
      </c>
    </row>
    <row r="1570" spans="11:20" x14ac:dyDescent="0.2">
      <c r="K1570" s="185" t="s">
        <v>135</v>
      </c>
      <c r="L1570" s="163">
        <f>_xll.qlCalendarAdvance("TARGET",L1569,K1570,"mf")</f>
        <v>45937</v>
      </c>
      <c r="M1570" s="175">
        <v>0.94975999622623897</v>
      </c>
      <c r="N1570" s="175">
        <f>_xll.xlShmInterpDisc($E$4,L1570)</f>
        <v>0.94975999624349516</v>
      </c>
      <c r="O1570" s="175">
        <f>_xll.xlShmInterpDisc($B$4,L1570)</f>
        <v>0.94975999624349516</v>
      </c>
      <c r="P1570" s="175">
        <v>0.94975999622616081</v>
      </c>
      <c r="Q1570" s="175">
        <f>_xll.xlShmInterpDisc($H$4,L1570)</f>
        <v>0.94975999624143737</v>
      </c>
      <c r="R1570" s="188">
        <f t="shared" si="72"/>
        <v>-1.7256196471748808E-7</v>
      </c>
      <c r="S1570" s="170">
        <f t="shared" si="73"/>
        <v>-1.7256196471748808E-7</v>
      </c>
      <c r="T1570" s="174">
        <f t="shared" si="74"/>
        <v>-1.5276557796539691E-7</v>
      </c>
    </row>
    <row r="1571" spans="11:20" x14ac:dyDescent="0.2">
      <c r="K1571" s="185" t="s">
        <v>135</v>
      </c>
      <c r="L1571" s="163">
        <f>_xll.qlCalendarAdvance("TARGET",L1570,K1571,"mf")</f>
        <v>45944</v>
      </c>
      <c r="M1571" s="175">
        <v>0.94945170797429368</v>
      </c>
      <c r="N1571" s="175">
        <f>_xll.xlShmInterpDisc($E$4,L1571)</f>
        <v>0.94945170799155743</v>
      </c>
      <c r="O1571" s="175">
        <f>_xll.xlShmInterpDisc($B$4,L1571)</f>
        <v>0.94945170799155743</v>
      </c>
      <c r="P1571" s="175">
        <v>0.9494517079742173</v>
      </c>
      <c r="Q1571" s="175">
        <f>_xll.xlShmInterpDisc($H$4,L1571)</f>
        <v>0.94945170798955592</v>
      </c>
      <c r="R1571" s="188">
        <f t="shared" si="72"/>
        <v>-1.7263745988316259E-7</v>
      </c>
      <c r="S1571" s="170">
        <f t="shared" si="73"/>
        <v>-1.7263745988316259E-7</v>
      </c>
      <c r="T1571" s="174">
        <f t="shared" si="74"/>
        <v>-1.5338619263616238E-7</v>
      </c>
    </row>
    <row r="1572" spans="11:20" x14ac:dyDescent="0.2">
      <c r="K1572" s="185" t="s">
        <v>135</v>
      </c>
      <c r="L1572" s="163">
        <f>_xll.qlCalendarAdvance("TARGET",L1571,K1572,"mf")</f>
        <v>45951</v>
      </c>
      <c r="M1572" s="175">
        <v>0.94914279597389106</v>
      </c>
      <c r="N1572" s="175">
        <f>_xll.xlShmInterpDisc($E$4,L1572)</f>
        <v>0.94914279599105955</v>
      </c>
      <c r="O1572" s="175">
        <f>_xll.xlShmInterpDisc($B$4,L1572)</f>
        <v>0.94914279599105955</v>
      </c>
      <c r="P1572" s="175">
        <v>0.94914279597381657</v>
      </c>
      <c r="Q1572" s="175">
        <f>_xll.xlShmInterpDisc($H$4,L1572)</f>
        <v>0.94914279598911577</v>
      </c>
      <c r="R1572" s="188">
        <f t="shared" si="72"/>
        <v>-1.7168488852803421E-7</v>
      </c>
      <c r="S1572" s="170">
        <f t="shared" si="73"/>
        <v>-1.7168488852803421E-7</v>
      </c>
      <c r="T1572" s="174">
        <f t="shared" si="74"/>
        <v>-1.5299206346242045E-7</v>
      </c>
    </row>
    <row r="1573" spans="11:20" x14ac:dyDescent="0.2">
      <c r="K1573" s="185" t="s">
        <v>135</v>
      </c>
      <c r="L1573" s="163">
        <f>_xll.qlCalendarAdvance("TARGET",L1572,K1573,"mf")</f>
        <v>45958</v>
      </c>
      <c r="M1573" s="175">
        <v>0.94883326940359736</v>
      </c>
      <c r="N1573" s="175">
        <f>_xll.xlShmInterpDisc($E$4,L1573)</f>
        <v>0.94883326942056823</v>
      </c>
      <c r="O1573" s="175">
        <f>_xll.xlShmInterpDisc($B$4,L1573)</f>
        <v>0.94883326942056823</v>
      </c>
      <c r="P1573" s="175">
        <v>0.94883326940352464</v>
      </c>
      <c r="Q1573" s="175">
        <f>_xll.xlShmInterpDisc($H$4,L1573)</f>
        <v>0.94883326941868351</v>
      </c>
      <c r="R1573" s="188">
        <f t="shared" si="72"/>
        <v>-1.6970869154420143E-7</v>
      </c>
      <c r="S1573" s="170">
        <f t="shared" si="73"/>
        <v>-1.6970869154420143E-7</v>
      </c>
      <c r="T1573" s="174">
        <f t="shared" si="74"/>
        <v>-1.5158874155929425E-7</v>
      </c>
    </row>
    <row r="1574" spans="11:20" x14ac:dyDescent="0.2">
      <c r="K1574" s="185" t="s">
        <v>135</v>
      </c>
      <c r="L1574" s="163">
        <f>_xll.qlCalendarAdvance("TARGET",L1573,K1574,"mf")</f>
        <v>45965</v>
      </c>
      <c r="M1574" s="175">
        <v>0.94852313749801187</v>
      </c>
      <c r="N1574" s="175">
        <f>_xll.xlShmInterpDisc($E$4,L1574)</f>
        <v>0.94852313751468464</v>
      </c>
      <c r="O1574" s="175">
        <f>_xll.xlShmInterpDisc($B$4,L1574)</f>
        <v>0.94852313751468464</v>
      </c>
      <c r="P1574" s="175">
        <v>0.94852313749794093</v>
      </c>
      <c r="Q1574" s="175">
        <f>_xll.xlShmInterpDisc($H$4,L1574)</f>
        <v>0.94852313751286021</v>
      </c>
      <c r="R1574" s="188">
        <f t="shared" si="72"/>
        <v>-1.6672774272308288E-7</v>
      </c>
      <c r="S1574" s="170">
        <f t="shared" si="73"/>
        <v>-1.6672774272308288E-7</v>
      </c>
      <c r="T1574" s="174">
        <f t="shared" si="74"/>
        <v>-1.4919288027215316E-7</v>
      </c>
    </row>
    <row r="1575" spans="11:20" x14ac:dyDescent="0.2">
      <c r="K1575" s="185" t="s">
        <v>135</v>
      </c>
      <c r="L1575" s="163">
        <f>_xll.qlCalendarAdvance("TARGET",L1574,K1575,"mf")</f>
        <v>45972</v>
      </c>
      <c r="M1575" s="175">
        <v>0.94821240954760266</v>
      </c>
      <c r="N1575" s="175">
        <f>_xll.xlShmInterpDisc($E$4,L1575)</f>
        <v>0.94821240956387909</v>
      </c>
      <c r="O1575" s="175">
        <f>_xll.xlShmInterpDisc($B$4,L1575)</f>
        <v>0.94821240956387909</v>
      </c>
      <c r="P1575" s="175">
        <v>0.94821240954753339</v>
      </c>
      <c r="Q1575" s="175">
        <f>_xll.xlShmInterpDisc($H$4,L1575)</f>
        <v>0.94821240956211605</v>
      </c>
      <c r="R1575" s="188">
        <f t="shared" si="72"/>
        <v>-1.6276424652517107E-7</v>
      </c>
      <c r="S1575" s="170">
        <f t="shared" si="73"/>
        <v>-1.6276424652517107E-7</v>
      </c>
      <c r="T1575" s="174">
        <f t="shared" si="74"/>
        <v>-1.4582668406148969E-7</v>
      </c>
    </row>
    <row r="1576" spans="11:20" x14ac:dyDescent="0.2">
      <c r="K1576" s="185" t="s">
        <v>135</v>
      </c>
      <c r="L1576" s="163">
        <f>_xll.qlCalendarAdvance("TARGET",L1575,K1576,"mf")</f>
        <v>45979</v>
      </c>
      <c r="M1576" s="175">
        <v>0.94790109489854091</v>
      </c>
      <c r="N1576" s="175">
        <f>_xll.xlShmInterpDisc($E$4,L1576)</f>
        <v>0.94790109491432628</v>
      </c>
      <c r="O1576" s="175">
        <f>_xll.xlShmInterpDisc($B$4,L1576)</f>
        <v>0.94790109491432628</v>
      </c>
      <c r="P1576" s="175">
        <v>0.9479010948984733</v>
      </c>
      <c r="Q1576" s="175">
        <f>_xll.xlShmInterpDisc($H$4,L1576)</f>
        <v>0.94790109491262575</v>
      </c>
      <c r="R1576" s="188">
        <f t="shared" si="72"/>
        <v>-1.5785373008725401E-7</v>
      </c>
      <c r="S1576" s="170">
        <f t="shared" si="73"/>
        <v>-1.5785373008725401E-7</v>
      </c>
      <c r="T1576" s="174">
        <f t="shared" si="74"/>
        <v>-1.415245698410672E-7</v>
      </c>
    </row>
    <row r="1577" spans="11:20" x14ac:dyDescent="0.2">
      <c r="K1577" s="185" t="s">
        <v>135</v>
      </c>
      <c r="L1577" s="163">
        <f>_xll.qlCalendarAdvance("TARGET",L1576,K1577,"mf")</f>
        <v>45986</v>
      </c>
      <c r="M1577" s="175">
        <v>0.94758920295253724</v>
      </c>
      <c r="N1577" s="175">
        <f>_xll.xlShmInterpDisc($E$4,L1577)</f>
        <v>0.94758920296774085</v>
      </c>
      <c r="O1577" s="175">
        <f>_xll.xlShmInterpDisc($B$4,L1577)</f>
        <v>0.94758920296774085</v>
      </c>
      <c r="P1577" s="175">
        <v>0.94758920295247118</v>
      </c>
      <c r="Q1577" s="175">
        <f>_xll.xlShmInterpDisc($H$4,L1577)</f>
        <v>0.94758920296610383</v>
      </c>
      <c r="R1577" s="188">
        <f t="shared" si="72"/>
        <v>-1.5203616143821819E-7</v>
      </c>
      <c r="S1577" s="170">
        <f t="shared" si="73"/>
        <v>-1.5203616143821819E-7</v>
      </c>
      <c r="T1577" s="174">
        <f t="shared" si="74"/>
        <v>-1.3632650563977222E-7</v>
      </c>
    </row>
    <row r="1578" spans="11:20" x14ac:dyDescent="0.2">
      <c r="K1578" s="185" t="s">
        <v>135</v>
      </c>
      <c r="L1578" s="163">
        <f>_xll.qlCalendarAdvance("TARGET",L1577,K1578,"mf")</f>
        <v>45993</v>
      </c>
      <c r="M1578" s="175">
        <v>0.94727674316667687</v>
      </c>
      <c r="N1578" s="175">
        <f>_xll.xlShmInterpDisc($E$4,L1578)</f>
        <v>0.94727674318121324</v>
      </c>
      <c r="O1578" s="175">
        <f>_xll.xlShmInterpDisc($B$4,L1578)</f>
        <v>0.94727674318121324</v>
      </c>
      <c r="P1578" s="175">
        <v>0.94727674316661248</v>
      </c>
      <c r="Q1578" s="175">
        <f>_xll.xlShmInterpDisc($H$4,L1578)</f>
        <v>0.9472767431796405</v>
      </c>
      <c r="R1578" s="188">
        <f t="shared" si="72"/>
        <v>-1.45363721060221E-7</v>
      </c>
      <c r="S1578" s="170">
        <f t="shared" si="73"/>
        <v>-1.45363721060221E-7</v>
      </c>
      <c r="T1578" s="174">
        <f t="shared" si="74"/>
        <v>-1.3028023104766362E-7</v>
      </c>
    </row>
    <row r="1579" spans="11:20" x14ac:dyDescent="0.2">
      <c r="K1579" s="185" t="s">
        <v>135</v>
      </c>
      <c r="L1579" s="163">
        <f>_xll.qlCalendarAdvance("TARGET",L1578,K1579,"mf")</f>
        <v>46000</v>
      </c>
      <c r="M1579" s="175">
        <v>0.94696372505325632</v>
      </c>
      <c r="N1579" s="175">
        <f>_xll.xlShmInterpDisc($E$4,L1579)</f>
        <v>0.94696372506704574</v>
      </c>
      <c r="O1579" s="175">
        <f>_xll.xlShmInterpDisc($B$4,L1579)</f>
        <v>0.94696372506704574</v>
      </c>
      <c r="P1579" s="175">
        <v>0.94696372505319337</v>
      </c>
      <c r="Q1579" s="175">
        <f>_xll.xlShmInterpDisc($H$4,L1579)</f>
        <v>0.94696372506553816</v>
      </c>
      <c r="R1579" s="188">
        <f t="shared" si="72"/>
        <v>-1.3789414055054294E-7</v>
      </c>
      <c r="S1579" s="170">
        <f t="shared" si="73"/>
        <v>-1.3789414055054294E-7</v>
      </c>
      <c r="T1579" s="174">
        <f t="shared" si="74"/>
        <v>-1.2344791855412041E-7</v>
      </c>
    </row>
    <row r="1580" spans="11:20" x14ac:dyDescent="0.2">
      <c r="K1580" s="185" t="s">
        <v>135</v>
      </c>
      <c r="L1580" s="163">
        <f>_xll.qlCalendarAdvance("TARGET",L1579,K1580,"mf")</f>
        <v>46007</v>
      </c>
      <c r="M1580" s="175">
        <v>0.94665015817961928</v>
      </c>
      <c r="N1580" s="175">
        <f>_xll.xlShmInterpDisc($E$4,L1580)</f>
        <v>0.94665015819258891</v>
      </c>
      <c r="O1580" s="175">
        <f>_xll.xlShmInterpDisc($B$4,L1580)</f>
        <v>0.94665015819258891</v>
      </c>
      <c r="P1580" s="175">
        <v>0.94665015817955778</v>
      </c>
      <c r="Q1580" s="175">
        <f>_xll.xlShmInterpDisc($H$4,L1580)</f>
        <v>0.94665015819114717</v>
      </c>
      <c r="R1580" s="188">
        <f t="shared" si="72"/>
        <v>-1.2969625373671079E-7</v>
      </c>
      <c r="S1580" s="170">
        <f t="shared" si="73"/>
        <v>-1.2969625373671079E-7</v>
      </c>
      <c r="T1580" s="174">
        <f t="shared" si="74"/>
        <v>-1.1589396109457084E-7</v>
      </c>
    </row>
    <row r="1581" spans="11:20" x14ac:dyDescent="0.2">
      <c r="K1581" s="185" t="s">
        <v>135</v>
      </c>
      <c r="L1581" s="163">
        <f>_xll.qlCalendarAdvance("TARGET",L1580,K1581,"mf")</f>
        <v>46014</v>
      </c>
      <c r="M1581" s="175">
        <v>0.9463360521679941</v>
      </c>
      <c r="N1581" s="175">
        <f>_xll.xlShmInterpDisc($E$4,L1581)</f>
        <v>0.94633605218007855</v>
      </c>
      <c r="O1581" s="175">
        <f>_xll.xlShmInterpDisc($B$4,L1581)</f>
        <v>0.94633605218007855</v>
      </c>
      <c r="P1581" s="175">
        <v>0.94633605216793404</v>
      </c>
      <c r="Q1581" s="175">
        <f>_xll.xlShmInterpDisc($H$4,L1581)</f>
        <v>0.9463360521787032</v>
      </c>
      <c r="R1581" s="188">
        <f t="shared" si="72"/>
        <v>-1.2084444556137441E-7</v>
      </c>
      <c r="S1581" s="170">
        <f t="shared" si="73"/>
        <v>-1.2084444556137441E-7</v>
      </c>
      <c r="T1581" s="174">
        <f t="shared" si="74"/>
        <v>-1.0769163338864018E-7</v>
      </c>
    </row>
    <row r="1582" spans="11:20" x14ac:dyDescent="0.2">
      <c r="K1582" s="185" t="s">
        <v>135</v>
      </c>
      <c r="L1582" s="163">
        <f>_xll.qlCalendarAdvance("TARGET",L1581,K1582,"mf")</f>
        <v>46021</v>
      </c>
      <c r="M1582" s="175">
        <v>0.94602141669533046</v>
      </c>
      <c r="N1582" s="175">
        <f>_xll.xlShmInterpDisc($E$4,L1582)</f>
        <v>0.946021416706473</v>
      </c>
      <c r="O1582" s="175">
        <f>_xll.xlShmInterpDisc($B$4,L1582)</f>
        <v>0.94602141670647288</v>
      </c>
      <c r="P1582" s="175">
        <v>0.94602141669527184</v>
      </c>
      <c r="Q1582" s="175">
        <f>_xll.xlShmInterpDisc($H$4,L1582)</f>
        <v>0.94602141670516449</v>
      </c>
      <c r="R1582" s="188">
        <f t="shared" si="72"/>
        <v>-1.1142531342045459E-7</v>
      </c>
      <c r="S1582" s="170">
        <f t="shared" si="73"/>
        <v>-1.1142420319742996E-7</v>
      </c>
      <c r="T1582" s="174">
        <f t="shared" si="74"/>
        <v>-9.8926422609224574E-8</v>
      </c>
    </row>
    <row r="1583" spans="11:20" x14ac:dyDescent="0.2">
      <c r="K1583" s="185" t="s">
        <v>135</v>
      </c>
      <c r="L1583" s="163">
        <f>_xll.qlCalendarAdvance("TARGET",L1582,K1583,"mf")</f>
        <v>46028</v>
      </c>
      <c r="M1583" s="175">
        <v>0.94570626149313752</v>
      </c>
      <c r="N1583" s="175">
        <f>_xll.xlShmInterpDisc($E$4,L1583)</f>
        <v>0.9457062615032904</v>
      </c>
      <c r="O1583" s="175">
        <f>_xll.xlShmInterpDisc($B$4,L1583)</f>
        <v>0.9457062615032904</v>
      </c>
      <c r="P1583" s="175">
        <v>0.94570626149308012</v>
      </c>
      <c r="Q1583" s="175">
        <f>_xll.xlShmInterpDisc($H$4,L1583)</f>
        <v>0.94570626150204939</v>
      </c>
      <c r="R1583" s="188">
        <f t="shared" si="72"/>
        <v>-1.0152878537894594E-7</v>
      </c>
      <c r="S1583" s="170">
        <f t="shared" si="73"/>
        <v>-1.0152878537894594E-7</v>
      </c>
      <c r="T1583" s="174">
        <f t="shared" si="74"/>
        <v>-8.9692697713417147E-8</v>
      </c>
    </row>
    <row r="1584" spans="11:20" x14ac:dyDescent="0.2">
      <c r="K1584" s="185" t="s">
        <v>135</v>
      </c>
      <c r="L1584" s="163">
        <f>_xll.qlCalendarAdvance("TARGET",L1583,K1584,"mf")</f>
        <v>46035</v>
      </c>
      <c r="M1584" s="175">
        <v>0.94539059634732148</v>
      </c>
      <c r="N1584" s="175">
        <f>_xll.xlShmInterpDisc($E$4,L1584)</f>
        <v>0.94539059635644751</v>
      </c>
      <c r="O1584" s="175">
        <f>_xll.xlShmInterpDisc($B$4,L1584)</f>
        <v>0.94539059635644751</v>
      </c>
      <c r="P1584" s="175">
        <v>0.9453905963472653</v>
      </c>
      <c r="Q1584" s="175">
        <f>_xll.xlShmInterpDisc($H$4,L1584)</f>
        <v>0.94539059635527412</v>
      </c>
      <c r="R1584" s="188">
        <f t="shared" si="72"/>
        <v>-9.1260332624187868E-8</v>
      </c>
      <c r="S1584" s="170">
        <f t="shared" si="73"/>
        <v>-9.1260332624187868E-8</v>
      </c>
      <c r="T1584" s="174">
        <f t="shared" si="74"/>
        <v>-8.0088158327384917E-8</v>
      </c>
    </row>
    <row r="1585" spans="11:20" x14ac:dyDescent="0.2">
      <c r="K1585" s="185" t="s">
        <v>135</v>
      </c>
      <c r="L1585" s="163">
        <f>_xll.qlCalendarAdvance("TARGET",L1584,K1585,"mf")</f>
        <v>46042</v>
      </c>
      <c r="M1585" s="175">
        <v>0.94507443109802491</v>
      </c>
      <c r="N1585" s="175">
        <f>_xll.xlShmInterpDisc($E$4,L1585)</f>
        <v>0.94507443110609757</v>
      </c>
      <c r="O1585" s="175">
        <f>_xll.xlShmInterpDisc($B$4,L1585)</f>
        <v>0.94507443110609757</v>
      </c>
      <c r="P1585" s="175">
        <v>0.94507443109796996</v>
      </c>
      <c r="Q1585" s="175">
        <f>_xll.xlShmInterpDisc($H$4,L1585)</f>
        <v>0.94507443110499212</v>
      </c>
      <c r="R1585" s="188">
        <f t="shared" si="72"/>
        <v>-8.0726536566544382E-8</v>
      </c>
      <c r="S1585" s="170">
        <f t="shared" si="73"/>
        <v>-8.0726536566544382E-8</v>
      </c>
      <c r="T1585" s="174">
        <f t="shared" si="74"/>
        <v>-7.0221606307541151E-8</v>
      </c>
    </row>
    <row r="1586" spans="11:20" x14ac:dyDescent="0.2">
      <c r="K1586" s="185" t="s">
        <v>135</v>
      </c>
      <c r="L1586" s="163">
        <f>_xll.qlCalendarAdvance("TARGET",L1585,K1586,"mf")</f>
        <v>46049</v>
      </c>
      <c r="M1586" s="175">
        <v>0.94475777563946484</v>
      </c>
      <c r="N1586" s="175">
        <f>_xll.xlShmInterpDisc($E$4,L1586)</f>
        <v>0.94475777564646968</v>
      </c>
      <c r="O1586" s="175">
        <f>_xll.xlShmInterpDisc($B$4,L1586)</f>
        <v>0.94475777564646968</v>
      </c>
      <c r="P1586" s="175">
        <v>0.94475777563941099</v>
      </c>
      <c r="Q1586" s="175">
        <f>_xll.xlShmInterpDisc($H$4,L1586)</f>
        <v>0.94475777564543217</v>
      </c>
      <c r="R1586" s="188">
        <f t="shared" si="72"/>
        <v>-7.0048411515699627E-8</v>
      </c>
      <c r="S1586" s="170">
        <f t="shared" si="73"/>
        <v>-7.0048411515699627E-8</v>
      </c>
      <c r="T1586" s="174">
        <f t="shared" si="74"/>
        <v>-6.021183551752074E-8</v>
      </c>
    </row>
    <row r="1587" spans="11:20" x14ac:dyDescent="0.2">
      <c r="K1587" s="185" t="s">
        <v>135</v>
      </c>
      <c r="L1587" s="163">
        <f>_xll.qlCalendarAdvance("TARGET",L1586,K1587,"mf")</f>
        <v>46056</v>
      </c>
      <c r="M1587" s="175">
        <v>0.94444063991977334</v>
      </c>
      <c r="N1587" s="175">
        <f>_xll.xlShmInterpDisc($E$4,L1587)</f>
        <v>0.94444063992570826</v>
      </c>
      <c r="O1587" s="175">
        <f>_xll.xlShmInterpDisc($B$4,L1587)</f>
        <v>0.94444063992570826</v>
      </c>
      <c r="P1587" s="175">
        <v>0.94444063991972038</v>
      </c>
      <c r="Q1587" s="175">
        <f>_xll.xlShmInterpDisc($H$4,L1587)</f>
        <v>0.94444063992473881</v>
      </c>
      <c r="R1587" s="188">
        <f t="shared" si="72"/>
        <v>-5.9349192227386993E-8</v>
      </c>
      <c r="S1587" s="170">
        <f t="shared" si="73"/>
        <v>-5.9349192227386993E-8</v>
      </c>
      <c r="T1587" s="174">
        <f t="shared" si="74"/>
        <v>-5.0184301159106326E-8</v>
      </c>
    </row>
    <row r="1588" spans="11:20" x14ac:dyDescent="0.2">
      <c r="K1588" s="185" t="s">
        <v>135</v>
      </c>
      <c r="L1588" s="163">
        <f>_xll.qlCalendarAdvance("TARGET",L1587,K1588,"mf")</f>
        <v>46063</v>
      </c>
      <c r="M1588" s="175">
        <v>0.94412303394083641</v>
      </c>
      <c r="N1588" s="175">
        <f>_xll.xlShmInterpDisc($E$4,L1588)</f>
        <v>0.94412303394571306</v>
      </c>
      <c r="O1588" s="175">
        <f>_xll.xlShmInterpDisc($B$4,L1588)</f>
        <v>0.94412303394571306</v>
      </c>
      <c r="P1588" s="175">
        <v>0.94412303394078434</v>
      </c>
      <c r="Q1588" s="175">
        <f>_xll.xlShmInterpDisc($H$4,L1588)</f>
        <v>0.94412303394481167</v>
      </c>
      <c r="R1588" s="188">
        <f t="shared" si="72"/>
        <v>-4.8766546356660001E-8</v>
      </c>
      <c r="S1588" s="170">
        <f t="shared" si="73"/>
        <v>-4.8766546356660001E-8</v>
      </c>
      <c r="T1588" s="174">
        <f t="shared" si="74"/>
        <v>-4.0273340218277554E-8</v>
      </c>
    </row>
    <row r="1589" spans="11:20" x14ac:dyDescent="0.2">
      <c r="K1589" s="185" t="s">
        <v>135</v>
      </c>
      <c r="L1589" s="163">
        <f>_xll.qlCalendarAdvance("TARGET",L1588,K1589,"mf")</f>
        <v>46070</v>
      </c>
      <c r="M1589" s="175">
        <v>0.94380496775813549</v>
      </c>
      <c r="N1589" s="175">
        <f>_xll.xlShmInterpDisc($E$4,L1589)</f>
        <v>0.94380496776198008</v>
      </c>
      <c r="O1589" s="175">
        <f>_xll.xlShmInterpDisc($B$4,L1589)</f>
        <v>0.94380496776198008</v>
      </c>
      <c r="P1589" s="175">
        <v>0.9438049677580842</v>
      </c>
      <c r="Q1589" s="175">
        <f>_xll.xlShmInterpDisc($H$4,L1589)</f>
        <v>0.94380496776114642</v>
      </c>
      <c r="R1589" s="188">
        <f t="shared" si="72"/>
        <v>-3.8445913119744546E-8</v>
      </c>
      <c r="S1589" s="170">
        <f t="shared" si="73"/>
        <v>-3.8445913119744546E-8</v>
      </c>
      <c r="T1589" s="174">
        <f t="shared" si="74"/>
        <v>-3.0622171465211068E-8</v>
      </c>
    </row>
    <row r="1590" spans="11:20" x14ac:dyDescent="0.2">
      <c r="K1590" s="185" t="s">
        <v>135</v>
      </c>
      <c r="L1590" s="163">
        <f>_xll.qlCalendarAdvance("TARGET",L1589,K1590,"mf")</f>
        <v>46077</v>
      </c>
      <c r="M1590" s="175">
        <v>0.94348645148058852</v>
      </c>
      <c r="N1590" s="175">
        <f>_xll.xlShmInterpDisc($E$4,L1590)</f>
        <v>0.94348645148344223</v>
      </c>
      <c r="O1590" s="175">
        <f>_xll.xlShmInterpDisc($B$4,L1590)</f>
        <v>0.94348645148344212</v>
      </c>
      <c r="P1590" s="175">
        <v>0.943486451480538</v>
      </c>
      <c r="Q1590" s="175">
        <f>_xll.xlShmInterpDisc($H$4,L1590)</f>
        <v>0.94348645148267607</v>
      </c>
      <c r="R1590" s="188">
        <f t="shared" si="72"/>
        <v>-2.8537172624965024E-8</v>
      </c>
      <c r="S1590" s="170">
        <f t="shared" si="73"/>
        <v>-2.8536062401940399E-8</v>
      </c>
      <c r="T1590" s="174">
        <f t="shared" si="74"/>
        <v>-2.1380675008231265E-8</v>
      </c>
    </row>
    <row r="1591" spans="11:20" x14ac:dyDescent="0.2">
      <c r="K1591" s="185" t="s">
        <v>135</v>
      </c>
      <c r="L1591" s="163">
        <f>_xll.qlCalendarAdvance("TARGET",L1590,K1591,"mf")</f>
        <v>46084</v>
      </c>
      <c r="M1591" s="175">
        <v>0.94316749527039156</v>
      </c>
      <c r="N1591" s="175">
        <f>_xll.xlShmInterpDisc($E$4,L1591)</f>
        <v>0.94316749527231147</v>
      </c>
      <c r="O1591" s="175">
        <f>_xll.xlShmInterpDisc($B$4,L1591)</f>
        <v>0.94316749527231147</v>
      </c>
      <c r="P1591" s="175">
        <v>0.9431674952703416</v>
      </c>
      <c r="Q1591" s="175">
        <f>_xll.xlShmInterpDisc($H$4,L1591)</f>
        <v>0.94316749527161259</v>
      </c>
      <c r="R1591" s="188">
        <f t="shared" si="72"/>
        <v>-1.9199086764842832E-8</v>
      </c>
      <c r="S1591" s="170">
        <f t="shared" si="73"/>
        <v>-1.9199086764842832E-8</v>
      </c>
      <c r="T1591" s="174">
        <f t="shared" si="74"/>
        <v>-1.2709833185908792E-8</v>
      </c>
    </row>
    <row r="1592" spans="11:20" x14ac:dyDescent="0.2">
      <c r="K1592" s="185" t="s">
        <v>135</v>
      </c>
      <c r="L1592" s="163">
        <f>_xll.qlCalendarAdvance("TARGET",L1591,K1592,"mf")</f>
        <v>46091</v>
      </c>
      <c r="M1592" s="175">
        <v>0.94284810934286101</v>
      </c>
      <c r="N1592" s="175">
        <f>_xll.xlShmInterpDisc($E$4,L1592)</f>
        <v>0.94284810934392127</v>
      </c>
      <c r="O1592" s="175">
        <f>_xll.xlShmInterpDisc($B$4,L1592)</f>
        <v>0.94284810934392127</v>
      </c>
      <c r="P1592" s="175">
        <v>0.94284810934281149</v>
      </c>
      <c r="Q1592" s="175">
        <f>_xll.xlShmInterpDisc($H$4,L1592)</f>
        <v>0.94284810934328911</v>
      </c>
      <c r="R1592" s="188">
        <f t="shared" si="72"/>
        <v>-1.0602629885170245E-8</v>
      </c>
      <c r="S1592" s="170">
        <f t="shared" si="73"/>
        <v>-1.0602629885170245E-8</v>
      </c>
      <c r="T1592" s="174">
        <f t="shared" si="74"/>
        <v>-4.7761794519374234E-9</v>
      </c>
    </row>
    <row r="1593" spans="11:20" x14ac:dyDescent="0.2">
      <c r="K1593" s="185" t="s">
        <v>135</v>
      </c>
      <c r="L1593" s="163">
        <f>_xll.qlCalendarAdvance("TARGET",L1592,K1593,"mf")</f>
        <v>46098</v>
      </c>
      <c r="M1593" s="175">
        <v>0.94252830396627674</v>
      </c>
      <c r="N1593" s="175">
        <f>_xll.xlShmInterpDisc($E$4,L1593)</f>
        <v>0.94252830396656928</v>
      </c>
      <c r="O1593" s="175">
        <f>_xll.xlShmInterpDisc($B$4,L1593)</f>
        <v>0.94252830396656928</v>
      </c>
      <c r="P1593" s="175">
        <v>0.94252830396622767</v>
      </c>
      <c r="Q1593" s="175">
        <f>_xll.xlShmInterpDisc($H$4,L1593)</f>
        <v>0.94252830396600318</v>
      </c>
      <c r="R1593" s="188">
        <f t="shared" si="72"/>
        <v>-2.9254376698872875E-9</v>
      </c>
      <c r="S1593" s="170">
        <f t="shared" si="73"/>
        <v>-2.9254376698872875E-9</v>
      </c>
      <c r="T1593" s="174">
        <f t="shared" si="74"/>
        <v>2.2448709557920665E-9</v>
      </c>
    </row>
    <row r="1594" spans="11:20" x14ac:dyDescent="0.2">
      <c r="K1594" s="185" t="s">
        <v>135</v>
      </c>
      <c r="L1594" s="163">
        <f>_xll.qlCalendarAdvance("TARGET",L1593,K1594,"mf")</f>
        <v>46105</v>
      </c>
      <c r="M1594" s="175">
        <v>0.94220808922801114</v>
      </c>
      <c r="N1594" s="175">
        <f>_xll.xlShmInterpDisc($E$4,L1594)</f>
        <v>0.94220808922764521</v>
      </c>
      <c r="O1594" s="175">
        <f>_xll.xlShmInterpDisc($B$4,L1594)</f>
        <v>0.94220808922764521</v>
      </c>
      <c r="P1594" s="175">
        <v>0.94220808922796229</v>
      </c>
      <c r="Q1594" s="175">
        <f>_xll.xlShmInterpDisc($H$4,L1594)</f>
        <v>0.94220808922714461</v>
      </c>
      <c r="R1594" s="188">
        <f t="shared" si="72"/>
        <v>3.659295089164516E-9</v>
      </c>
      <c r="S1594" s="170">
        <f t="shared" si="73"/>
        <v>3.659295089164516E-9</v>
      </c>
      <c r="T1594" s="174">
        <f t="shared" si="74"/>
        <v>8.1767925763642779E-9</v>
      </c>
    </row>
    <row r="1595" spans="11:20" x14ac:dyDescent="0.2">
      <c r="K1595" s="185" t="s">
        <v>135</v>
      </c>
      <c r="L1595" s="163">
        <f>_xll.qlCalendarAdvance("TARGET",L1594,K1595,"mf")</f>
        <v>46112</v>
      </c>
      <c r="M1595" s="175">
        <v>0.9418874713337233</v>
      </c>
      <c r="N1595" s="175">
        <f>_xll.xlShmInterpDisc($E$4,L1595)</f>
        <v>0.9418874713328097</v>
      </c>
      <c r="O1595" s="175">
        <f>_xll.xlShmInterpDisc($B$4,L1595)</f>
        <v>0.9418874713328097</v>
      </c>
      <c r="P1595" s="175">
        <v>0.94188747133367456</v>
      </c>
      <c r="Q1595" s="175">
        <f>_xll.xlShmInterpDisc($H$4,L1595)</f>
        <v>0.94188747133237383</v>
      </c>
      <c r="R1595" s="188">
        <f t="shared" si="72"/>
        <v>9.1360252696404132E-9</v>
      </c>
      <c r="S1595" s="170">
        <f t="shared" si="73"/>
        <v>9.1360252696404132E-9</v>
      </c>
      <c r="T1595" s="174">
        <f t="shared" si="74"/>
        <v>1.3007372956508334E-8</v>
      </c>
    </row>
    <row r="1596" spans="11:20" x14ac:dyDescent="0.2">
      <c r="K1596" s="185" t="s">
        <v>135</v>
      </c>
      <c r="L1596" s="163">
        <f>_xll.qlCalendarAdvance("TARGET",L1595,K1596,"mf")</f>
        <v>46119</v>
      </c>
      <c r="M1596" s="175">
        <v>0.94156645324285382</v>
      </c>
      <c r="N1596" s="175">
        <f>_xll.xlShmInterpDisc($E$4,L1596)</f>
        <v>0.94156645324149135</v>
      </c>
      <c r="O1596" s="175">
        <f>_xll.xlShmInterpDisc($B$4,L1596)</f>
        <v>0.94156645324149135</v>
      </c>
      <c r="P1596" s="175">
        <v>0.94156645324280519</v>
      </c>
      <c r="Q1596" s="175">
        <f>_xll.xlShmInterpDisc($H$4,L1596)</f>
        <v>0.94156645324111954</v>
      </c>
      <c r="R1596" s="188">
        <f t="shared" si="72"/>
        <v>1.3624656958199921E-8</v>
      </c>
      <c r="S1596" s="170">
        <f t="shared" si="73"/>
        <v>1.3624656958199921E-8</v>
      </c>
      <c r="T1596" s="174">
        <f t="shared" si="74"/>
        <v>1.6856516182883752E-8</v>
      </c>
    </row>
    <row r="1597" spans="11:20" x14ac:dyDescent="0.2">
      <c r="K1597" s="185" t="s">
        <v>135</v>
      </c>
      <c r="L1597" s="163">
        <f>_xll.qlCalendarAdvance("TARGET",L1596,K1597,"mf")</f>
        <v>46126</v>
      </c>
      <c r="M1597" s="175">
        <v>0.94124503781523372</v>
      </c>
      <c r="N1597" s="175">
        <f>_xll.xlShmInterpDisc($E$4,L1597)</f>
        <v>0.94124503781350943</v>
      </c>
      <c r="O1597" s="175">
        <f>_xll.xlShmInterpDisc($B$4,L1597)</f>
        <v>0.94124503781350943</v>
      </c>
      <c r="P1597" s="175">
        <v>0.94124503781518498</v>
      </c>
      <c r="Q1597" s="175">
        <f>_xll.xlShmInterpDisc($H$4,L1597)</f>
        <v>0.9412450378132009</v>
      </c>
      <c r="R1597" s="188">
        <f t="shared" si="72"/>
        <v>1.7242873795453306E-8</v>
      </c>
      <c r="S1597" s="170">
        <f t="shared" si="73"/>
        <v>1.7242873795453306E-8</v>
      </c>
      <c r="T1597" s="174">
        <f t="shared" si="74"/>
        <v>1.9840795673076173E-8</v>
      </c>
    </row>
    <row r="1598" spans="11:20" x14ac:dyDescent="0.2">
      <c r="K1598" s="185" t="s">
        <v>135</v>
      </c>
      <c r="L1598" s="163">
        <f>_xll.qlCalendarAdvance("TARGET",L1597,K1598,"mf")</f>
        <v>46133</v>
      </c>
      <c r="M1598" s="175">
        <v>0.94092322790949223</v>
      </c>
      <c r="N1598" s="175">
        <f>_xll.xlShmInterpDisc($E$4,L1598)</f>
        <v>0.94092322790748195</v>
      </c>
      <c r="O1598" s="175">
        <f>_xll.xlShmInterpDisc($B$4,L1598)</f>
        <v>0.94092322790748195</v>
      </c>
      <c r="P1598" s="175">
        <v>0.94092322790944338</v>
      </c>
      <c r="Q1598" s="175">
        <f>_xll.xlShmInterpDisc($H$4,L1598)</f>
        <v>0.94092322790723593</v>
      </c>
      <c r="R1598" s="188">
        <f t="shared" si="72"/>
        <v>2.0102808306887709E-8</v>
      </c>
      <c r="S1598" s="170">
        <f t="shared" si="73"/>
        <v>2.0102808306887709E-8</v>
      </c>
      <c r="T1598" s="174">
        <f t="shared" si="74"/>
        <v>2.2074564398621987E-8</v>
      </c>
    </row>
    <row r="1599" spans="11:20" x14ac:dyDescent="0.2">
      <c r="K1599" s="185" t="s">
        <v>135</v>
      </c>
      <c r="L1599" s="163">
        <f>_xll.qlCalendarAdvance("TARGET",L1598,K1599,"mf")</f>
        <v>46140</v>
      </c>
      <c r="M1599" s="175">
        <v>0.94060102638304344</v>
      </c>
      <c r="N1599" s="175">
        <f>_xll.xlShmInterpDisc($E$4,L1599)</f>
        <v>0.94060102638081222</v>
      </c>
      <c r="O1599" s="175">
        <f>_xll.xlShmInterpDisc($B$4,L1599)</f>
        <v>0.94060102638081222</v>
      </c>
      <c r="P1599" s="175">
        <v>0.94060102638299425</v>
      </c>
      <c r="Q1599" s="175">
        <f>_xll.xlShmInterpDisc($H$4,L1599)</f>
        <v>0.94060102638062792</v>
      </c>
      <c r="R1599" s="188">
        <f t="shared" si="72"/>
        <v>2.2312152125891771E-8</v>
      </c>
      <c r="S1599" s="170">
        <f t="shared" si="73"/>
        <v>2.2312152125891771E-8</v>
      </c>
      <c r="T1599" s="174">
        <f t="shared" si="74"/>
        <v>2.3663293546860587E-8</v>
      </c>
    </row>
    <row r="1600" spans="11:20" x14ac:dyDescent="0.2">
      <c r="K1600" s="185" t="s">
        <v>135</v>
      </c>
      <c r="L1600" s="163">
        <f>_xll.qlCalendarAdvance("TARGET",L1599,K1600,"mf")</f>
        <v>46147</v>
      </c>
      <c r="M1600" s="175">
        <v>0.94027843609207173</v>
      </c>
      <c r="N1600" s="175">
        <f>_xll.xlShmInterpDisc($E$4,L1600)</f>
        <v>0.94027843608967487</v>
      </c>
      <c r="O1600" s="175">
        <f>_xll.xlShmInterpDisc($B$4,L1600)</f>
        <v>0.94027843608967476</v>
      </c>
      <c r="P1600" s="175">
        <v>0.94027843609202211</v>
      </c>
      <c r="Q1600" s="175">
        <f>_xll.xlShmInterpDisc($H$4,L1600)</f>
        <v>0.94027843608955164</v>
      </c>
      <c r="R1600" s="188">
        <f t="shared" si="72"/>
        <v>2.3968604878632505E-8</v>
      </c>
      <c r="S1600" s="170">
        <f t="shared" si="73"/>
        <v>2.396971510165713E-8</v>
      </c>
      <c r="T1600" s="174">
        <f t="shared" si="74"/>
        <v>2.4704682743958983E-8</v>
      </c>
    </row>
    <row r="1601" spans="11:20" x14ac:dyDescent="0.2">
      <c r="K1601" s="185" t="s">
        <v>135</v>
      </c>
      <c r="L1601" s="163">
        <f>_xll.qlCalendarAdvance("TARGET",L1600,K1601,"mf")</f>
        <v>46154</v>
      </c>
      <c r="M1601" s="175">
        <v>0.93995545989151907</v>
      </c>
      <c r="N1601" s="175">
        <f>_xll.xlShmInterpDisc($E$4,L1601)</f>
        <v>0.9399554598890022</v>
      </c>
      <c r="O1601" s="175">
        <f>_xll.xlShmInterpDisc($B$4,L1601)</f>
        <v>0.9399554598890022</v>
      </c>
      <c r="P1601" s="175">
        <v>0.939955459891469</v>
      </c>
      <c r="Q1601" s="175">
        <f>_xll.xlShmInterpDisc($H$4,L1601)</f>
        <v>0.93995545988893925</v>
      </c>
      <c r="R1601" s="188">
        <f t="shared" si="72"/>
        <v>2.5168755968252299E-8</v>
      </c>
      <c r="S1601" s="170">
        <f t="shared" si="73"/>
        <v>2.5168755968252299E-8</v>
      </c>
      <c r="T1601" s="174">
        <f t="shared" si="74"/>
        <v>2.5297541839108817E-8</v>
      </c>
    </row>
    <row r="1602" spans="11:20" x14ac:dyDescent="0.2">
      <c r="K1602" s="185" t="s">
        <v>135</v>
      </c>
      <c r="L1602" s="163">
        <f>_xll.qlCalendarAdvance("TARGET",L1601,K1602,"mf")</f>
        <v>46161</v>
      </c>
      <c r="M1602" s="175">
        <v>0.93963210063507041</v>
      </c>
      <c r="N1602" s="175">
        <f>_xll.xlShmInterpDisc($E$4,L1602)</f>
        <v>0.93963210063247049</v>
      </c>
      <c r="O1602" s="175">
        <f>_xll.xlShmInterpDisc($B$4,L1602)</f>
        <v>0.93963210063247049</v>
      </c>
      <c r="P1602" s="175">
        <v>0.93963210063501967</v>
      </c>
      <c r="Q1602" s="175">
        <f>_xll.xlShmInterpDisc($H$4,L1602)</f>
        <v>0.93963210063246716</v>
      </c>
      <c r="R1602" s="188">
        <f t="shared" si="72"/>
        <v>2.5999202790671916E-8</v>
      </c>
      <c r="S1602" s="170">
        <f t="shared" si="73"/>
        <v>2.5999202790671916E-8</v>
      </c>
      <c r="T1602" s="174">
        <f t="shared" si="74"/>
        <v>2.5525137559156974E-8</v>
      </c>
    </row>
    <row r="1603" spans="11:20" x14ac:dyDescent="0.2">
      <c r="K1603" s="185" t="s">
        <v>135</v>
      </c>
      <c r="L1603" s="163">
        <f>_xll.qlCalendarAdvance("TARGET",L1602,K1603,"mf")</f>
        <v>46168</v>
      </c>
      <c r="M1603" s="175">
        <v>0.93930836117514094</v>
      </c>
      <c r="N1603" s="175">
        <f>_xll.xlShmInterpDisc($E$4,L1603)</f>
        <v>0.93930836117248673</v>
      </c>
      <c r="O1603" s="175">
        <f>_xll.xlShmInterpDisc($B$4,L1603)</f>
        <v>0.93930836117248662</v>
      </c>
      <c r="P1603" s="175">
        <v>0.93930836117508953</v>
      </c>
      <c r="Q1603" s="175">
        <f>_xll.xlShmInterpDisc($H$4,L1603)</f>
        <v>0.93930836117254213</v>
      </c>
      <c r="R1603" s="188">
        <f t="shared" si="72"/>
        <v>2.6542101849713617E-8</v>
      </c>
      <c r="S1603" s="170">
        <f t="shared" si="73"/>
        <v>2.6543212072738243E-8</v>
      </c>
      <c r="T1603" s="174">
        <f t="shared" si="74"/>
        <v>2.5474067300024217E-8</v>
      </c>
    </row>
    <row r="1604" spans="11:20" x14ac:dyDescent="0.2">
      <c r="K1604" s="185" t="s">
        <v>135</v>
      </c>
      <c r="L1604" s="163">
        <f>_xll.qlCalendarAdvance("TARGET",L1603,K1604,"mf")</f>
        <v>46175</v>
      </c>
      <c r="M1604" s="175">
        <v>0.93898424436286188</v>
      </c>
      <c r="N1604" s="175">
        <f>_xll.xlShmInterpDisc($E$4,L1604)</f>
        <v>0.93898424436017436</v>
      </c>
      <c r="O1604" s="175">
        <f>_xll.xlShmInterpDisc($B$4,L1604)</f>
        <v>0.93898424436017436</v>
      </c>
      <c r="P1604" s="175">
        <v>0.93898424436280969</v>
      </c>
      <c r="Q1604" s="175">
        <f>_xll.xlShmInterpDisc($H$4,L1604)</f>
        <v>0.93898424436028771</v>
      </c>
      <c r="R1604" s="188">
        <f t="shared" si="72"/>
        <v>2.6875168757101164E-8</v>
      </c>
      <c r="S1604" s="170">
        <f t="shared" si="73"/>
        <v>2.6875168757101164E-8</v>
      </c>
      <c r="T1604" s="174">
        <f t="shared" si="74"/>
        <v>2.5219826227385056E-8</v>
      </c>
    </row>
    <row r="1605" spans="11:20" x14ac:dyDescent="0.2">
      <c r="K1605" s="185" t="s">
        <v>135</v>
      </c>
      <c r="L1605" s="163">
        <f>_xll.qlCalendarAdvance("TARGET",L1604,K1605,"mf")</f>
        <v>46182</v>
      </c>
      <c r="M1605" s="175">
        <v>0.93865975304806748</v>
      </c>
      <c r="N1605" s="175">
        <f>_xll.xlShmInterpDisc($E$4,L1605)</f>
        <v>0.93865975304536065</v>
      </c>
      <c r="O1605" s="175">
        <f>_xll.xlShmInterpDisc($B$4,L1605)</f>
        <v>0.93865975304536065</v>
      </c>
      <c r="P1605" s="175">
        <v>0.93865975304801452</v>
      </c>
      <c r="Q1605" s="175">
        <f>_xll.xlShmInterpDisc($H$4,L1605)</f>
        <v>0.93865975304553118</v>
      </c>
      <c r="R1605" s="188">
        <f t="shared" si="72"/>
        <v>2.7068347563385942E-8</v>
      </c>
      <c r="S1605" s="170">
        <f t="shared" si="73"/>
        <v>2.7068347563385942E-8</v>
      </c>
      <c r="T1605" s="174">
        <f t="shared" si="74"/>
        <v>2.4833468614815501E-8</v>
      </c>
    </row>
    <row r="1606" spans="11:20" x14ac:dyDescent="0.2">
      <c r="K1606" s="185" t="s">
        <v>135</v>
      </c>
      <c r="L1606" s="163">
        <f>_xll.qlCalendarAdvance("TARGET",L1605,K1606,"mf")</f>
        <v>46189</v>
      </c>
      <c r="M1606" s="175">
        <v>0.93833489007928172</v>
      </c>
      <c r="N1606" s="175">
        <f>_xll.xlShmInterpDisc($E$4,L1606)</f>
        <v>0.93833489007656301</v>
      </c>
      <c r="O1606" s="175">
        <f>_xll.xlShmInterpDisc($B$4,L1606)</f>
        <v>0.93833489007656301</v>
      </c>
      <c r="P1606" s="175">
        <v>0.93833489007922777</v>
      </c>
      <c r="Q1606" s="175">
        <f>_xll.xlShmInterpDisc($H$4,L1606)</f>
        <v>0.93833489007679005</v>
      </c>
      <c r="R1606" s="188">
        <f t="shared" ref="R1606:R1669" si="75">(M1606-N1606)*10000</f>
        <v>2.7187141427020833E-8</v>
      </c>
      <c r="S1606" s="170">
        <f t="shared" ref="S1606:S1669" si="76">(M1606-O1606)*10000</f>
        <v>2.7187141427020833E-8</v>
      </c>
      <c r="T1606" s="174">
        <f t="shared" ref="T1606:T1669" si="77">(P1606-Q1606)*10000</f>
        <v>2.4377166951694562E-8</v>
      </c>
    </row>
    <row r="1607" spans="11:20" x14ac:dyDescent="0.2">
      <c r="K1607" s="185" t="s">
        <v>135</v>
      </c>
      <c r="L1607" s="163">
        <f>_xll.qlCalendarAdvance("TARGET",L1606,K1607,"mf")</f>
        <v>46196</v>
      </c>
      <c r="M1607" s="175">
        <v>0.93800965830370442</v>
      </c>
      <c r="N1607" s="175">
        <f>_xll.xlShmInterpDisc($E$4,L1607)</f>
        <v>0.93800965830097571</v>
      </c>
      <c r="O1607" s="175">
        <f>_xll.xlShmInterpDisc($B$4,L1607)</f>
        <v>0.93800965830097571</v>
      </c>
      <c r="P1607" s="175">
        <v>0.93800965830364946</v>
      </c>
      <c r="Q1607" s="175">
        <f>_xll.xlShmInterpDisc($H$4,L1607)</f>
        <v>0.93800965830125826</v>
      </c>
      <c r="R1607" s="188">
        <f t="shared" si="75"/>
        <v>2.7287061499237097E-8</v>
      </c>
      <c r="S1607" s="170">
        <f t="shared" si="76"/>
        <v>2.7287061499237097E-8</v>
      </c>
      <c r="T1607" s="174">
        <f t="shared" si="77"/>
        <v>2.3911983504376622E-8</v>
      </c>
    </row>
    <row r="1608" spans="11:20" x14ac:dyDescent="0.2">
      <c r="K1608" s="185" t="s">
        <v>135</v>
      </c>
      <c r="L1608" s="163">
        <f>_xll.qlCalendarAdvance("TARGET",L1607,K1608,"mf")</f>
        <v>46203</v>
      </c>
      <c r="M1608" s="175">
        <v>0.93768406056719911</v>
      </c>
      <c r="N1608" s="175">
        <f>_xll.xlShmInterpDisc($E$4,L1608)</f>
        <v>0.93768406056445652</v>
      </c>
      <c r="O1608" s="175">
        <f>_xll.xlShmInterpDisc($B$4,L1608)</f>
        <v>0.93768406056445652</v>
      </c>
      <c r="P1608" s="175">
        <v>0.93768406056714304</v>
      </c>
      <c r="Q1608" s="175">
        <f>_xll.xlShmInterpDisc($H$4,L1608)</f>
        <v>0.93768406056479392</v>
      </c>
      <c r="R1608" s="188">
        <f t="shared" si="75"/>
        <v>2.7425839377315242E-8</v>
      </c>
      <c r="S1608" s="170">
        <f t="shared" si="76"/>
        <v>2.7425839377315242E-8</v>
      </c>
      <c r="T1608" s="174">
        <f t="shared" si="77"/>
        <v>2.3491208978043687E-8</v>
      </c>
    </row>
    <row r="1609" spans="11:20" x14ac:dyDescent="0.2">
      <c r="K1609" s="185" t="s">
        <v>135</v>
      </c>
      <c r="L1609" s="163">
        <f>_xll.qlCalendarAdvance("TARGET",L1608,K1609,"mf")</f>
        <v>46210</v>
      </c>
      <c r="M1609" s="175">
        <v>0.93735809971427886</v>
      </c>
      <c r="N1609" s="175">
        <f>_xll.xlShmInterpDisc($E$4,L1609)</f>
        <v>0.93735809971151396</v>
      </c>
      <c r="O1609" s="175">
        <f>_xll.xlShmInterpDisc($B$4,L1609)</f>
        <v>0.93735809971151396</v>
      </c>
      <c r="P1609" s="175">
        <v>0.93735809971422157</v>
      </c>
      <c r="Q1609" s="175">
        <f>_xll.xlShmInterpDisc($H$4,L1609)</f>
        <v>0.93735809971190542</v>
      </c>
      <c r="R1609" s="188">
        <f t="shared" si="75"/>
        <v>2.7648994205264898E-8</v>
      </c>
      <c r="S1609" s="170">
        <f t="shared" si="76"/>
        <v>2.7648994205264898E-8</v>
      </c>
      <c r="T1609" s="174">
        <f t="shared" si="77"/>
        <v>2.3161472739730016E-8</v>
      </c>
    </row>
    <row r="1610" spans="11:20" x14ac:dyDescent="0.2">
      <c r="K1610" s="185" t="s">
        <v>135</v>
      </c>
      <c r="L1610" s="163">
        <f>_xll.qlCalendarAdvance("TARGET",L1609,K1610,"mf")</f>
        <v>46217</v>
      </c>
      <c r="M1610" s="175">
        <v>0.93703177858809361</v>
      </c>
      <c r="N1610" s="175">
        <f>_xll.xlShmInterpDisc($E$4,L1610)</f>
        <v>0.93703177858529407</v>
      </c>
      <c r="O1610" s="175">
        <f>_xll.xlShmInterpDisc($B$4,L1610)</f>
        <v>0.93703177858529407</v>
      </c>
      <c r="P1610" s="175">
        <v>0.93703177858803499</v>
      </c>
      <c r="Q1610" s="175">
        <f>_xll.xlShmInterpDisc($H$4,L1610)</f>
        <v>0.93703177858573872</v>
      </c>
      <c r="R1610" s="188">
        <f t="shared" si="75"/>
        <v>2.7995383788947947E-8</v>
      </c>
      <c r="S1610" s="170">
        <f t="shared" si="76"/>
        <v>2.7995383788947947E-8</v>
      </c>
      <c r="T1610" s="174">
        <f t="shared" si="77"/>
        <v>2.2962742818322113E-8</v>
      </c>
    </row>
    <row r="1611" spans="11:20" x14ac:dyDescent="0.2">
      <c r="K1611" s="185" t="s">
        <v>135</v>
      </c>
      <c r="L1611" s="163">
        <f>_xll.qlCalendarAdvance("TARGET",L1610,K1611,"mf")</f>
        <v>46224</v>
      </c>
      <c r="M1611" s="175">
        <v>0.9367051000304174</v>
      </c>
      <c r="N1611" s="175">
        <f>_xll.xlShmInterpDisc($E$4,L1611)</f>
        <v>0.93670510002756724</v>
      </c>
      <c r="O1611" s="175">
        <f>_xll.xlShmInterpDisc($B$4,L1611)</f>
        <v>0.93670510002756724</v>
      </c>
      <c r="P1611" s="175">
        <v>0.93670510003035756</v>
      </c>
      <c r="Q1611" s="175">
        <f>_xll.xlShmInterpDisc($H$4,L1611)</f>
        <v>0.93670510002806417</v>
      </c>
      <c r="R1611" s="188">
        <f t="shared" si="75"/>
        <v>2.8501645488177019E-8</v>
      </c>
      <c r="S1611" s="170">
        <f t="shared" si="76"/>
        <v>2.8501645488177019E-8</v>
      </c>
      <c r="T1611" s="174">
        <f t="shared" si="77"/>
        <v>2.2933877019681859E-8</v>
      </c>
    </row>
    <row r="1612" spans="11:20" x14ac:dyDescent="0.2">
      <c r="K1612" s="185" t="s">
        <v>135</v>
      </c>
      <c r="L1612" s="163">
        <f>_xll.qlCalendarAdvance("TARGET",L1611,K1612,"mf")</f>
        <v>46231</v>
      </c>
      <c r="M1612" s="175">
        <v>0.9363780668816355</v>
      </c>
      <c r="N1612" s="175">
        <f>_xll.xlShmInterpDisc($E$4,L1612)</f>
        <v>0.9363780668787155</v>
      </c>
      <c r="O1612" s="175">
        <f>_xll.xlShmInterpDisc($B$4,L1612)</f>
        <v>0.93637806687871539</v>
      </c>
      <c r="P1612" s="175">
        <v>0.9363780668815741</v>
      </c>
      <c r="Q1612" s="175">
        <f>_xll.xlShmInterpDisc($H$4,L1612)</f>
        <v>0.93637806687926406</v>
      </c>
      <c r="R1612" s="188">
        <f t="shared" si="75"/>
        <v>2.9199975770666242E-8</v>
      </c>
      <c r="S1612" s="170">
        <f t="shared" si="76"/>
        <v>2.9201085993690867E-8</v>
      </c>
      <c r="T1612" s="174">
        <f t="shared" si="77"/>
        <v>2.3100410473375632E-8</v>
      </c>
    </row>
    <row r="1613" spans="11:20" x14ac:dyDescent="0.2">
      <c r="K1613" s="185" t="s">
        <v>135</v>
      </c>
      <c r="L1613" s="163">
        <f>_xll.qlCalendarAdvance("TARGET",L1612,K1613,"mf")</f>
        <v>46238</v>
      </c>
      <c r="M1613" s="175">
        <v>0.93605068198073083</v>
      </c>
      <c r="N1613" s="175">
        <f>_xll.xlShmInterpDisc($E$4,L1613)</f>
        <v>0.93605068197771968</v>
      </c>
      <c r="O1613" s="175">
        <f>_xll.xlShmInterpDisc($B$4,L1613)</f>
        <v>0.93605068197771968</v>
      </c>
      <c r="P1613" s="175">
        <v>0.93605068198066799</v>
      </c>
      <c r="Q1613" s="175">
        <f>_xll.xlShmInterpDisc($H$4,L1613)</f>
        <v>0.93605068197831898</v>
      </c>
      <c r="R1613" s="188">
        <f t="shared" si="75"/>
        <v>3.0111468873883496E-8</v>
      </c>
      <c r="S1613" s="170">
        <f t="shared" si="76"/>
        <v>3.0111468873883496E-8</v>
      </c>
      <c r="T1613" s="174">
        <f t="shared" si="77"/>
        <v>2.3490098755019062E-8</v>
      </c>
    </row>
    <row r="1614" spans="11:20" x14ac:dyDescent="0.2">
      <c r="K1614" s="185" t="s">
        <v>135</v>
      </c>
      <c r="L1614" s="163">
        <f>_xll.qlCalendarAdvance("TARGET",L1613,K1614,"mf")</f>
        <v>46245</v>
      </c>
      <c r="M1614" s="175">
        <v>0.93572294816527213</v>
      </c>
      <c r="N1614" s="175">
        <f>_xll.xlShmInterpDisc($E$4,L1614)</f>
        <v>0.93572294816214674</v>
      </c>
      <c r="O1614" s="175">
        <f>_xll.xlShmInterpDisc($B$4,L1614)</f>
        <v>0.93572294816214674</v>
      </c>
      <c r="P1614" s="175">
        <v>0.93572294816520774</v>
      </c>
      <c r="Q1614" s="175">
        <f>_xll.xlShmInterpDisc($H$4,L1614)</f>
        <v>0.93572294816279589</v>
      </c>
      <c r="R1614" s="188">
        <f t="shared" si="75"/>
        <v>3.1253888366222782E-8</v>
      </c>
      <c r="S1614" s="170">
        <f t="shared" si="76"/>
        <v>3.1253888366222782E-8</v>
      </c>
      <c r="T1614" s="174">
        <f t="shared" si="77"/>
        <v>2.4118484986956901E-8</v>
      </c>
    </row>
    <row r="1615" spans="11:20" x14ac:dyDescent="0.2">
      <c r="K1615" s="185" t="s">
        <v>135</v>
      </c>
      <c r="L1615" s="163">
        <f>_xll.qlCalendarAdvance("TARGET",L1614,K1615,"mf")</f>
        <v>46252</v>
      </c>
      <c r="M1615" s="175">
        <v>0.93539486827140084</v>
      </c>
      <c r="N1615" s="175">
        <f>_xll.xlShmInterpDisc($E$4,L1615)</f>
        <v>0.93539486826813667</v>
      </c>
      <c r="O1615" s="175">
        <f>_xll.xlShmInterpDisc($B$4,L1615)</f>
        <v>0.93539486826813667</v>
      </c>
      <c r="P1615" s="175">
        <v>0.93539486827133489</v>
      </c>
      <c r="Q1615" s="175">
        <f>_xll.xlShmInterpDisc($H$4,L1615)</f>
        <v>0.935394868268835</v>
      </c>
      <c r="R1615" s="188">
        <f t="shared" si="75"/>
        <v>3.2641667147004227E-8</v>
      </c>
      <c r="S1615" s="170">
        <f t="shared" si="76"/>
        <v>3.2641667147004227E-8</v>
      </c>
      <c r="T1615" s="174">
        <f t="shared" si="77"/>
        <v>2.499889184548465E-8</v>
      </c>
    </row>
    <row r="1616" spans="11:20" x14ac:dyDescent="0.2">
      <c r="K1616" s="185" t="s">
        <v>135</v>
      </c>
      <c r="L1616" s="163">
        <f>_xll.qlCalendarAdvance("TARGET",L1615,K1616,"mf")</f>
        <v>46259</v>
      </c>
      <c r="M1616" s="175">
        <v>0.93506644513381842</v>
      </c>
      <c r="N1616" s="175">
        <f>_xll.xlShmInterpDisc($E$4,L1616)</f>
        <v>0.93506644513039061</v>
      </c>
      <c r="O1616" s="175">
        <f>_xll.xlShmInterpDisc($B$4,L1616)</f>
        <v>0.93506644513039061</v>
      </c>
      <c r="P1616" s="175">
        <v>0.93506644513375081</v>
      </c>
      <c r="Q1616" s="175">
        <f>_xll.xlShmInterpDisc($H$4,L1616)</f>
        <v>0.93506644513113713</v>
      </c>
      <c r="R1616" s="188">
        <f t="shared" si="75"/>
        <v>3.4278135885301708E-8</v>
      </c>
      <c r="S1616" s="170">
        <f t="shared" si="76"/>
        <v>3.4278135885301708E-8</v>
      </c>
      <c r="T1616" s="174">
        <f t="shared" si="77"/>
        <v>2.6136870445725435E-8</v>
      </c>
    </row>
    <row r="1617" spans="11:20" x14ac:dyDescent="0.2">
      <c r="K1617" s="185" t="s">
        <v>135</v>
      </c>
      <c r="L1617" s="163">
        <f>_xll.qlCalendarAdvance("TARGET",L1616,K1617,"mf")</f>
        <v>46266</v>
      </c>
      <c r="M1617" s="175">
        <v>0.93473768158577419</v>
      </c>
      <c r="N1617" s="175">
        <f>_xll.xlShmInterpDisc($E$4,L1617)</f>
        <v>0.93473768158215753</v>
      </c>
      <c r="O1617" s="175">
        <f>_xll.xlShmInterpDisc($B$4,L1617)</f>
        <v>0.93473768158215753</v>
      </c>
      <c r="P1617" s="175">
        <v>0.9347376815857048</v>
      </c>
      <c r="Q1617" s="175">
        <f>_xll.xlShmInterpDisc($H$4,L1617)</f>
        <v>0.93473768158295134</v>
      </c>
      <c r="R1617" s="188">
        <f t="shared" si="75"/>
        <v>3.6166625250189099E-8</v>
      </c>
      <c r="S1617" s="170">
        <f t="shared" si="76"/>
        <v>3.6166625250189099E-8</v>
      </c>
      <c r="T1617" s="174">
        <f t="shared" si="77"/>
        <v>2.7534641233728507E-8</v>
      </c>
    </row>
    <row r="1618" spans="11:20" x14ac:dyDescent="0.2">
      <c r="K1618" s="185" t="s">
        <v>135</v>
      </c>
      <c r="L1618" s="163">
        <f>_xll.qlCalendarAdvance("TARGET",L1617,K1618,"mf")</f>
        <v>46273</v>
      </c>
      <c r="M1618" s="175">
        <v>0.9344085804590524</v>
      </c>
      <c r="N1618" s="175">
        <f>_xll.xlShmInterpDisc($E$4,L1618)</f>
        <v>0.93440858045522224</v>
      </c>
      <c r="O1618" s="175">
        <f>_xll.xlShmInterpDisc($B$4,L1618)</f>
        <v>0.93440858045522224</v>
      </c>
      <c r="P1618" s="175">
        <v>0.93440858045898123</v>
      </c>
      <c r="Q1618" s="175">
        <f>_xll.xlShmInterpDisc($H$4,L1618)</f>
        <v>0.93440858045606257</v>
      </c>
      <c r="R1618" s="188">
        <f t="shared" si="75"/>
        <v>3.8301584126543275E-8</v>
      </c>
      <c r="S1618" s="170">
        <f t="shared" si="76"/>
        <v>3.8301584126543275E-8</v>
      </c>
      <c r="T1618" s="174">
        <f t="shared" si="77"/>
        <v>2.918665309437074E-8</v>
      </c>
    </row>
    <row r="1619" spans="11:20" x14ac:dyDescent="0.2">
      <c r="K1619" s="185" t="s">
        <v>135</v>
      </c>
      <c r="L1619" s="163">
        <f>_xll.qlCalendarAdvance("TARGET",L1618,K1619,"mf")</f>
        <v>46280</v>
      </c>
      <c r="M1619" s="175">
        <v>0.93407914458395991</v>
      </c>
      <c r="N1619" s="175">
        <f>_xll.xlShmInterpDisc($E$4,L1619)</f>
        <v>0.93407914457989294</v>
      </c>
      <c r="O1619" s="175">
        <f>_xll.xlShmInterpDisc($B$4,L1619)</f>
        <v>0.93407914457989294</v>
      </c>
      <c r="P1619" s="175">
        <v>0.93407914458388686</v>
      </c>
      <c r="Q1619" s="175">
        <f>_xll.xlShmInterpDisc($H$4,L1619)</f>
        <v>0.9340791445807789</v>
      </c>
      <c r="R1619" s="188">
        <f t="shared" si="75"/>
        <v>4.0669689838068734E-8</v>
      </c>
      <c r="S1619" s="170">
        <f t="shared" si="76"/>
        <v>4.0669689838068734E-8</v>
      </c>
      <c r="T1619" s="174">
        <f t="shared" si="77"/>
        <v>3.1079583351356632E-8</v>
      </c>
    </row>
    <row r="1620" spans="11:20" x14ac:dyDescent="0.2">
      <c r="K1620" s="185" t="s">
        <v>135</v>
      </c>
      <c r="L1620" s="163">
        <f>_xll.qlCalendarAdvance("TARGET",L1619,K1620,"mf")</f>
        <v>46287</v>
      </c>
      <c r="M1620" s="175">
        <v>0.93374937678931447</v>
      </c>
      <c r="N1620" s="175">
        <f>_xll.xlShmInterpDisc($E$4,L1620)</f>
        <v>0.93374937678498893</v>
      </c>
      <c r="O1620" s="175">
        <f>_xll.xlShmInterpDisc($B$4,L1620)</f>
        <v>0.93374937678498893</v>
      </c>
      <c r="P1620" s="175">
        <v>0.93374937678923964</v>
      </c>
      <c r="Q1620" s="175">
        <f>_xll.xlShmInterpDisc($H$4,L1620)</f>
        <v>0.93374937678591952</v>
      </c>
      <c r="R1620" s="188">
        <f t="shared" si="75"/>
        <v>4.3255399262420724E-8</v>
      </c>
      <c r="S1620" s="170">
        <f t="shared" si="76"/>
        <v>4.3255399262420724E-8</v>
      </c>
      <c r="T1620" s="174">
        <f t="shared" si="77"/>
        <v>3.3201219551415306E-8</v>
      </c>
    </row>
    <row r="1621" spans="11:20" x14ac:dyDescent="0.2">
      <c r="K1621" s="185" t="s">
        <v>135</v>
      </c>
      <c r="L1621" s="163">
        <f>_xll.qlCalendarAdvance("TARGET",L1620,K1621,"mf")</f>
        <v>46294</v>
      </c>
      <c r="M1621" s="175">
        <v>0.93341927990243201</v>
      </c>
      <c r="N1621" s="175">
        <f>_xll.xlShmInterpDisc($E$4,L1621)</f>
        <v>0.93341927989782802</v>
      </c>
      <c r="O1621" s="175">
        <f>_xll.xlShmInterpDisc($B$4,L1621)</f>
        <v>0.93341927989782791</v>
      </c>
      <c r="P1621" s="175">
        <v>0.93341927990235518</v>
      </c>
      <c r="Q1621" s="175">
        <f>_xll.xlShmInterpDisc($H$4,L1621)</f>
        <v>0.93341927989880258</v>
      </c>
      <c r="R1621" s="188">
        <f t="shared" si="75"/>
        <v>4.6039838608180617E-8</v>
      </c>
      <c r="S1621" s="170">
        <f t="shared" si="76"/>
        <v>4.6040948831205242E-8</v>
      </c>
      <c r="T1621" s="174">
        <f t="shared" si="77"/>
        <v>3.5526026564980384E-8</v>
      </c>
    </row>
    <row r="1622" spans="11:20" x14ac:dyDescent="0.2">
      <c r="K1622" s="185" t="s">
        <v>135</v>
      </c>
      <c r="L1622" s="163">
        <f>_xll.qlCalendarAdvance("TARGET",L1621,K1622,"mf")</f>
        <v>46301</v>
      </c>
      <c r="M1622" s="175">
        <v>0.93308885674911402</v>
      </c>
      <c r="N1622" s="175">
        <f>_xll.xlShmInterpDisc($E$4,L1622)</f>
        <v>0.93308885674421493</v>
      </c>
      <c r="O1622" s="175">
        <f>_xll.xlShmInterpDisc($B$4,L1622)</f>
        <v>0.93308885674421493</v>
      </c>
      <c r="P1622" s="175">
        <v>0.9330888567490353</v>
      </c>
      <c r="Q1622" s="175">
        <f>_xll.xlShmInterpDisc($H$4,L1622)</f>
        <v>0.93308885674523245</v>
      </c>
      <c r="R1622" s="188">
        <f t="shared" si="75"/>
        <v>4.8990811407634283E-8</v>
      </c>
      <c r="S1622" s="170">
        <f t="shared" si="76"/>
        <v>4.8990811407634283E-8</v>
      </c>
      <c r="T1622" s="174">
        <f t="shared" si="77"/>
        <v>3.8028469262485487E-8</v>
      </c>
    </row>
    <row r="1623" spans="11:20" x14ac:dyDescent="0.2">
      <c r="K1623" s="185" t="s">
        <v>135</v>
      </c>
      <c r="L1623" s="163">
        <f>_xll.qlCalendarAdvance("TARGET",L1622,K1623,"mf")</f>
        <v>46308</v>
      </c>
      <c r="M1623" s="175">
        <v>0.93275811015363652</v>
      </c>
      <c r="N1623" s="175">
        <f>_xll.xlShmInterpDisc($E$4,L1623)</f>
        <v>0.93275811014842902</v>
      </c>
      <c r="O1623" s="175">
        <f>_xll.xlShmInterpDisc($B$4,L1623)</f>
        <v>0.93275811014842891</v>
      </c>
      <c r="P1623" s="175">
        <v>0.93275811015355581</v>
      </c>
      <c r="Q1623" s="175">
        <f>_xll.xlShmInterpDisc($H$4,L1623)</f>
        <v>0.93275811014948862</v>
      </c>
      <c r="R1623" s="188">
        <f t="shared" si="75"/>
        <v>5.2075010970042968E-8</v>
      </c>
      <c r="S1623" s="170">
        <f t="shared" si="76"/>
        <v>5.2076121193067593E-8</v>
      </c>
      <c r="T1623" s="174">
        <f t="shared" si="77"/>
        <v>4.0671910284117985E-8</v>
      </c>
    </row>
    <row r="1624" spans="11:20" x14ac:dyDescent="0.2">
      <c r="K1624" s="185" t="s">
        <v>135</v>
      </c>
      <c r="L1624" s="163">
        <f>_xll.qlCalendarAdvance("TARGET",L1623,K1624,"mf")</f>
        <v>46315</v>
      </c>
      <c r="M1624" s="175">
        <v>0.93242704293873735</v>
      </c>
      <c r="N1624" s="175">
        <f>_xll.xlShmInterpDisc($E$4,L1624)</f>
        <v>0.93242704293321177</v>
      </c>
      <c r="O1624" s="175">
        <f>_xll.xlShmInterpDisc($B$4,L1624)</f>
        <v>0.93242704293321177</v>
      </c>
      <c r="P1624" s="175">
        <v>0.93242704293865464</v>
      </c>
      <c r="Q1624" s="175">
        <f>_xll.xlShmInterpDisc($H$4,L1624)</f>
        <v>0.93242704293431267</v>
      </c>
      <c r="R1624" s="188">
        <f t="shared" si="75"/>
        <v>5.5255799935594041E-8</v>
      </c>
      <c r="S1624" s="170">
        <f t="shared" si="76"/>
        <v>5.5255799935594041E-8</v>
      </c>
      <c r="T1624" s="174">
        <f t="shared" si="77"/>
        <v>4.3419712270065247E-8</v>
      </c>
    </row>
    <row r="1625" spans="11:20" x14ac:dyDescent="0.2">
      <c r="K1625" s="185" t="s">
        <v>135</v>
      </c>
      <c r="L1625" s="163">
        <f>_xll.qlCalendarAdvance("TARGET",L1624,K1625,"mf")</f>
        <v>46322</v>
      </c>
      <c r="M1625" s="175">
        <v>0.93209565792560423</v>
      </c>
      <c r="N1625" s="175">
        <f>_xll.xlShmInterpDisc($E$4,L1625)</f>
        <v>0.9320956579197559</v>
      </c>
      <c r="O1625" s="175">
        <f>_xll.xlShmInterpDisc($B$4,L1625)</f>
        <v>0.9320956579197559</v>
      </c>
      <c r="P1625" s="175">
        <v>0.93209565792551941</v>
      </c>
      <c r="Q1625" s="175">
        <f>_xll.xlShmInterpDisc($H$4,L1625)</f>
        <v>0.9320956579208971</v>
      </c>
      <c r="R1625" s="188">
        <f t="shared" si="75"/>
        <v>5.8483218268179371E-8</v>
      </c>
      <c r="S1625" s="170">
        <f t="shared" si="76"/>
        <v>5.8483218268179371E-8</v>
      </c>
      <c r="T1625" s="174">
        <f t="shared" si="77"/>
        <v>4.6223025407243767E-8</v>
      </c>
    </row>
    <row r="1626" spans="11:20" x14ac:dyDescent="0.2">
      <c r="K1626" s="185" t="s">
        <v>135</v>
      </c>
      <c r="L1626" s="163">
        <f>_xll.qlCalendarAdvance("TARGET",L1625,K1626,"mf")</f>
        <v>46329</v>
      </c>
      <c r="M1626" s="175">
        <v>0.93176395793386335</v>
      </c>
      <c r="N1626" s="175">
        <f>_xll.xlShmInterpDisc($E$4,L1626)</f>
        <v>0.93176395792769229</v>
      </c>
      <c r="O1626" s="175">
        <f>_xll.xlShmInterpDisc($B$4,L1626)</f>
        <v>0.93176395792769218</v>
      </c>
      <c r="P1626" s="175">
        <v>0.93176395793377653</v>
      </c>
      <c r="Q1626" s="175">
        <f>_xll.xlShmInterpDisc($H$4,L1626)</f>
        <v>0.93176395792887279</v>
      </c>
      <c r="R1626" s="188">
        <f t="shared" si="75"/>
        <v>6.1710636600764701E-8</v>
      </c>
      <c r="S1626" s="170">
        <f t="shared" si="76"/>
        <v>6.1711746823789326E-8</v>
      </c>
      <c r="T1626" s="174">
        <f t="shared" si="77"/>
        <v>4.9037440774668539E-8</v>
      </c>
    </row>
    <row r="1627" spans="11:20" x14ac:dyDescent="0.2">
      <c r="K1627" s="185" t="s">
        <v>135</v>
      </c>
      <c r="L1627" s="163">
        <f>_xll.qlCalendarAdvance("TARGET",L1626,K1627,"mf")</f>
        <v>46336</v>
      </c>
      <c r="M1627" s="175">
        <v>0.93143194578156696</v>
      </c>
      <c r="N1627" s="175">
        <f>_xll.xlShmInterpDisc($E$4,L1627)</f>
        <v>0.93143194577507904</v>
      </c>
      <c r="O1627" s="175">
        <f>_xll.xlShmInterpDisc($B$4,L1627)</f>
        <v>0.93143194577507904</v>
      </c>
      <c r="P1627" s="175">
        <v>0.93143194578147803</v>
      </c>
      <c r="Q1627" s="175">
        <f>_xll.xlShmInterpDisc($H$4,L1627)</f>
        <v>0.93143194577629806</v>
      </c>
      <c r="R1627" s="188">
        <f t="shared" si="75"/>
        <v>6.4879213113044898E-8</v>
      </c>
      <c r="S1627" s="170">
        <f t="shared" si="76"/>
        <v>6.4879213113044898E-8</v>
      </c>
      <c r="T1627" s="174">
        <f t="shared" si="77"/>
        <v>5.1799675659935929E-8</v>
      </c>
    </row>
    <row r="1628" spans="11:20" x14ac:dyDescent="0.2">
      <c r="K1628" s="185" t="s">
        <v>135</v>
      </c>
      <c r="L1628" s="163">
        <f>_xll.qlCalendarAdvance("TARGET",L1627,K1628,"mf")</f>
        <v>46343</v>
      </c>
      <c r="M1628" s="175">
        <v>0.93109962428518234</v>
      </c>
      <c r="N1628" s="175">
        <f>_xll.xlShmInterpDisc($E$4,L1628)</f>
        <v>0.93109962427838955</v>
      </c>
      <c r="O1628" s="175">
        <f>_xll.xlShmInterpDisc($B$4,L1628)</f>
        <v>0.93109962427838955</v>
      </c>
      <c r="P1628" s="175">
        <v>0.93109962428509119</v>
      </c>
      <c r="Q1628" s="175">
        <f>_xll.xlShmInterpDisc($H$4,L1628)</f>
        <v>0.93109962427964621</v>
      </c>
      <c r="R1628" s="188">
        <f t="shared" si="75"/>
        <v>6.7927885538665578E-8</v>
      </c>
      <c r="S1628" s="170">
        <f t="shared" si="76"/>
        <v>6.7927885538665578E-8</v>
      </c>
      <c r="T1628" s="174">
        <f t="shared" si="77"/>
        <v>5.4449778019716177E-8</v>
      </c>
    </row>
    <row r="1629" spans="11:20" x14ac:dyDescent="0.2">
      <c r="K1629" s="185" t="s">
        <v>135</v>
      </c>
      <c r="L1629" s="163">
        <f>_xll.qlCalendarAdvance("TARGET",L1628,K1629,"mf")</f>
        <v>46350</v>
      </c>
      <c r="M1629" s="175">
        <v>0.93076699625957959</v>
      </c>
      <c r="N1629" s="175">
        <f>_xll.xlShmInterpDisc($E$4,L1629)</f>
        <v>0.93076699625250081</v>
      </c>
      <c r="O1629" s="175">
        <f>_xll.xlShmInterpDisc($B$4,L1629)</f>
        <v>0.93076699625250081</v>
      </c>
      <c r="P1629" s="175">
        <v>0.93076699625948633</v>
      </c>
      <c r="Q1629" s="175">
        <f>_xll.xlShmInterpDisc($H$4,L1629)</f>
        <v>0.93076699625379411</v>
      </c>
      <c r="R1629" s="188">
        <f t="shared" si="75"/>
        <v>7.0787820050099981E-8</v>
      </c>
      <c r="S1629" s="170">
        <f t="shared" si="76"/>
        <v>7.0787820050099981E-8</v>
      </c>
      <c r="T1629" s="174">
        <f t="shared" si="77"/>
        <v>5.6922244695556401E-8</v>
      </c>
    </row>
    <row r="1630" spans="11:20" x14ac:dyDescent="0.2">
      <c r="K1630" s="185" t="s">
        <v>135</v>
      </c>
      <c r="L1630" s="163">
        <f>_xll.qlCalendarAdvance("TARGET",L1629,K1630,"mf")</f>
        <v>46357</v>
      </c>
      <c r="M1630" s="175">
        <v>0.93043406451802046</v>
      </c>
      <c r="N1630" s="175">
        <f>_xll.xlShmInterpDisc($E$4,L1630)</f>
        <v>0.93043406451068178</v>
      </c>
      <c r="O1630" s="175">
        <f>_xll.xlShmInterpDisc($B$4,L1630)</f>
        <v>0.93043406451068178</v>
      </c>
      <c r="P1630" s="175">
        <v>0.9304340645179251</v>
      </c>
      <c r="Q1630" s="175">
        <f>_xll.xlShmInterpDisc($H$4,L1630)</f>
        <v>0.93043406451201094</v>
      </c>
      <c r="R1630" s="188">
        <f t="shared" si="75"/>
        <v>7.3386852150747472E-8</v>
      </c>
      <c r="S1630" s="170">
        <f t="shared" si="76"/>
        <v>7.3386852150747472E-8</v>
      </c>
      <c r="T1630" s="174">
        <f t="shared" si="77"/>
        <v>5.9141580521782089E-8</v>
      </c>
    </row>
    <row r="1631" spans="11:20" x14ac:dyDescent="0.2">
      <c r="K1631" s="185" t="s">
        <v>135</v>
      </c>
      <c r="L1631" s="163">
        <f>_xll.qlCalendarAdvance("TARGET",L1630,K1631,"mf")</f>
        <v>46364</v>
      </c>
      <c r="M1631" s="175">
        <v>0.93010083187214665</v>
      </c>
      <c r="N1631" s="175">
        <f>_xll.xlShmInterpDisc($E$4,L1631)</f>
        <v>0.93010083186458226</v>
      </c>
      <c r="O1631" s="175">
        <f>_xll.xlShmInterpDisc($B$4,L1631)</f>
        <v>0.93010083186458226</v>
      </c>
      <c r="P1631" s="175">
        <v>0.93010083187204906</v>
      </c>
      <c r="Q1631" s="175">
        <f>_xll.xlShmInterpDisc($H$4,L1631)</f>
        <v>0.93010083186594616</v>
      </c>
      <c r="R1631" s="188">
        <f t="shared" si="75"/>
        <v>7.5643935559810416E-8</v>
      </c>
      <c r="S1631" s="170">
        <f t="shared" si="76"/>
        <v>7.5643935559810416E-8</v>
      </c>
      <c r="T1631" s="174">
        <f t="shared" si="77"/>
        <v>6.1028959663644855E-8</v>
      </c>
    </row>
    <row r="1632" spans="11:20" x14ac:dyDescent="0.2">
      <c r="K1632" s="185" t="s">
        <v>135</v>
      </c>
      <c r="L1632" s="163">
        <f>_xll.qlCalendarAdvance("TARGET",L1631,K1632,"mf")</f>
        <v>46371</v>
      </c>
      <c r="M1632" s="175">
        <v>0.92976730113196837</v>
      </c>
      <c r="N1632" s="175">
        <f>_xll.xlShmInterpDisc($E$4,L1632)</f>
        <v>0.9297673011242209</v>
      </c>
      <c r="O1632" s="175">
        <f>_xll.xlShmInterpDisc($B$4,L1632)</f>
        <v>0.9297673011242209</v>
      </c>
      <c r="P1632" s="175">
        <v>0.92976730113186867</v>
      </c>
      <c r="Q1632" s="175">
        <f>_xll.xlShmInterpDisc($H$4,L1632)</f>
        <v>0.92976730112561867</v>
      </c>
      <c r="R1632" s="188">
        <f t="shared" si="75"/>
        <v>7.7474693327417299E-8</v>
      </c>
      <c r="S1632" s="170">
        <f t="shared" si="76"/>
        <v>7.7474693327417299E-8</v>
      </c>
      <c r="T1632" s="174">
        <f t="shared" si="77"/>
        <v>6.2500005171273187E-8</v>
      </c>
    </row>
    <row r="1633" spans="11:20" x14ac:dyDescent="0.2">
      <c r="K1633" s="185" t="s">
        <v>135</v>
      </c>
      <c r="L1633" s="163">
        <f>_xll.qlCalendarAdvance("TARGET",L1632,K1633,"mf")</f>
        <v>46378</v>
      </c>
      <c r="M1633" s="175">
        <v>0.92943347510585361</v>
      </c>
      <c r="N1633" s="175">
        <f>_xll.xlShmInterpDisc($E$4,L1633)</f>
        <v>0.92943347509797436</v>
      </c>
      <c r="O1633" s="175">
        <f>_xll.xlShmInterpDisc($B$4,L1633)</f>
        <v>0.92943347509797436</v>
      </c>
      <c r="P1633" s="175">
        <v>0.92943347510575169</v>
      </c>
      <c r="Q1633" s="175">
        <f>_xll.xlShmInterpDisc($H$4,L1633)</f>
        <v>0.92943347509940499</v>
      </c>
      <c r="R1633" s="188">
        <f t="shared" si="75"/>
        <v>7.879252805764736E-8</v>
      </c>
      <c r="S1633" s="170">
        <f t="shared" si="76"/>
        <v>7.879252805764736E-8</v>
      </c>
      <c r="T1633" s="174">
        <f t="shared" si="77"/>
        <v>6.3467009425721699E-8</v>
      </c>
    </row>
    <row r="1634" spans="11:20" x14ac:dyDescent="0.2">
      <c r="K1634" s="185" t="s">
        <v>135</v>
      </c>
      <c r="L1634" s="163">
        <f>_xll.qlCalendarAdvance("TARGET",L1633,K1634,"mf")</f>
        <v>46385</v>
      </c>
      <c r="M1634" s="175">
        <v>0.92909935660051535</v>
      </c>
      <c r="N1634" s="175">
        <f>_xll.xlShmInterpDisc($E$4,L1634)</f>
        <v>0.92909935659256593</v>
      </c>
      <c r="O1634" s="175">
        <f>_xll.xlShmInterpDisc($B$4,L1634)</f>
        <v>0.92909935659256593</v>
      </c>
      <c r="P1634" s="175">
        <v>0.92909935660041132</v>
      </c>
      <c r="Q1634" s="175">
        <f>_xll.xlShmInterpDisc($H$4,L1634)</f>
        <v>0.92909935659402842</v>
      </c>
      <c r="R1634" s="188">
        <f t="shared" si="75"/>
        <v>7.9494189009210459E-8</v>
      </c>
      <c r="S1634" s="170">
        <f t="shared" si="76"/>
        <v>7.9494189009210459E-8</v>
      </c>
      <c r="T1634" s="174">
        <f t="shared" si="77"/>
        <v>6.38289421317495E-8</v>
      </c>
    </row>
    <row r="1635" spans="11:20" x14ac:dyDescent="0.2">
      <c r="K1635" s="185" t="s">
        <v>135</v>
      </c>
      <c r="L1635" s="163">
        <f>_xll.qlCalendarAdvance("TARGET",L1634,K1635,"mf")</f>
        <v>46392</v>
      </c>
      <c r="M1635" s="175">
        <v>0.92876494842100266</v>
      </c>
      <c r="N1635" s="175">
        <f>_xll.xlShmInterpDisc($E$4,L1635)</f>
        <v>0.92876494841305413</v>
      </c>
      <c r="O1635" s="175">
        <f>_xll.xlShmInterpDisc($B$4,L1635)</f>
        <v>0.92876494841305413</v>
      </c>
      <c r="P1635" s="175">
        <v>0.92876494842089641</v>
      </c>
      <c r="Q1635" s="175">
        <f>_xll.xlShmInterpDisc($H$4,L1635)</f>
        <v>0.9287649484145476</v>
      </c>
      <c r="R1635" s="188">
        <f t="shared" si="75"/>
        <v>7.9485307225013457E-8</v>
      </c>
      <c r="S1635" s="170">
        <f t="shared" si="76"/>
        <v>7.9485307225013457E-8</v>
      </c>
      <c r="T1635" s="174">
        <f t="shared" si="77"/>
        <v>6.3488103663189577E-8</v>
      </c>
    </row>
    <row r="1636" spans="11:20" x14ac:dyDescent="0.2">
      <c r="K1636" s="185" t="s">
        <v>135</v>
      </c>
      <c r="L1636" s="163">
        <f>_xll.qlCalendarAdvance("TARGET",L1635,K1636,"mf")</f>
        <v>46399</v>
      </c>
      <c r="M1636" s="175">
        <v>0.9284302533706873</v>
      </c>
      <c r="N1636" s="175">
        <f>_xll.xlShmInterpDisc($E$4,L1636)</f>
        <v>0.92843025336282181</v>
      </c>
      <c r="O1636" s="175">
        <f>_xll.xlShmInterpDisc($B$4,L1636)</f>
        <v>0.92843025336282181</v>
      </c>
      <c r="P1636" s="175">
        <v>0.92843025337057883</v>
      </c>
      <c r="Q1636" s="175">
        <f>_xll.xlShmInterpDisc($H$4,L1636)</f>
        <v>0.92843025336434548</v>
      </c>
      <c r="R1636" s="188">
        <f t="shared" si="75"/>
        <v>7.865486040259384E-8</v>
      </c>
      <c r="S1636" s="170">
        <f t="shared" si="76"/>
        <v>7.865486040259384E-8</v>
      </c>
      <c r="T1636" s="174">
        <f t="shared" si="77"/>
        <v>6.2333471717579414E-8</v>
      </c>
    </row>
    <row r="1637" spans="11:20" x14ac:dyDescent="0.2">
      <c r="K1637" s="185" t="s">
        <v>135</v>
      </c>
      <c r="L1637" s="163">
        <f>_xll.qlCalendarAdvance("TARGET",L1636,K1637,"mf")</f>
        <v>46406</v>
      </c>
      <c r="M1637" s="175">
        <v>0.92809527425125438</v>
      </c>
      <c r="N1637" s="175">
        <f>_xll.xlShmInterpDisc($E$4,L1637)</f>
        <v>0.9280952742435653</v>
      </c>
      <c r="O1637" s="175">
        <f>_xll.xlShmInterpDisc($B$4,L1637)</f>
        <v>0.9280952742435653</v>
      </c>
      <c r="P1637" s="175">
        <v>0.9280952742511438</v>
      </c>
      <c r="Q1637" s="175">
        <f>_xll.xlShmInterpDisc($H$4,L1637)</f>
        <v>0.92809527424511806</v>
      </c>
      <c r="R1637" s="188">
        <f t="shared" si="75"/>
        <v>7.6890716016464467E-8</v>
      </c>
      <c r="S1637" s="170">
        <f t="shared" si="76"/>
        <v>7.6890716016464467E-8</v>
      </c>
      <c r="T1637" s="174">
        <f t="shared" si="77"/>
        <v>6.0257354661530371E-8</v>
      </c>
    </row>
    <row r="1638" spans="11:20" x14ac:dyDescent="0.2">
      <c r="K1638" s="185" t="s">
        <v>135</v>
      </c>
      <c r="L1638" s="163">
        <f>_xll.qlCalendarAdvance("TARGET",L1637,K1638,"mf")</f>
        <v>46413</v>
      </c>
      <c r="M1638" s="175">
        <v>0.92776001386269058</v>
      </c>
      <c r="N1638" s="175">
        <f>_xll.xlShmInterpDisc($E$4,L1638)</f>
        <v>0.92776001385528306</v>
      </c>
      <c r="O1638" s="175">
        <f>_xll.xlShmInterpDisc($B$4,L1638)</f>
        <v>0.92776001385528306</v>
      </c>
      <c r="P1638" s="175">
        <v>0.92776001386257778</v>
      </c>
      <c r="Q1638" s="175">
        <f>_xll.xlShmInterpDisc($H$4,L1638)</f>
        <v>0.9277600138568638</v>
      </c>
      <c r="R1638" s="188">
        <f t="shared" si="75"/>
        <v>7.407519042601507E-8</v>
      </c>
      <c r="S1638" s="170">
        <f t="shared" si="76"/>
        <v>7.407519042601507E-8</v>
      </c>
      <c r="T1638" s="174">
        <f t="shared" si="77"/>
        <v>5.7139848408382932E-8</v>
      </c>
    </row>
    <row r="1639" spans="11:20" x14ac:dyDescent="0.2">
      <c r="K1639" s="185" t="s">
        <v>135</v>
      </c>
      <c r="L1639" s="163">
        <f>_xll.qlCalendarAdvance("TARGET",L1638,K1639,"mf")</f>
        <v>46420</v>
      </c>
      <c r="M1639" s="175">
        <v>0.9274244750032733</v>
      </c>
      <c r="N1639" s="175">
        <f>_xll.xlShmInterpDisc($E$4,L1639)</f>
        <v>0.9274244749962649</v>
      </c>
      <c r="O1639" s="175">
        <f>_xll.xlShmInterpDisc($B$4,L1639)</f>
        <v>0.9274244749962649</v>
      </c>
      <c r="P1639" s="175">
        <v>0.92742447500315839</v>
      </c>
      <c r="Q1639" s="175">
        <f>_xll.xlShmInterpDisc($H$4,L1639)</f>
        <v>0.92742447499787273</v>
      </c>
      <c r="R1639" s="188">
        <f t="shared" si="75"/>
        <v>7.0083938652487632E-8</v>
      </c>
      <c r="S1639" s="170">
        <f t="shared" si="76"/>
        <v>7.0083938652487632E-8</v>
      </c>
      <c r="T1639" s="174">
        <f t="shared" si="77"/>
        <v>5.2856607979379078E-8</v>
      </c>
    </row>
    <row r="1640" spans="11:20" x14ac:dyDescent="0.2">
      <c r="K1640" s="185" t="s">
        <v>135</v>
      </c>
      <c r="L1640" s="163">
        <f>_xll.qlCalendarAdvance("TARGET",L1639,K1640,"mf")</f>
        <v>46427</v>
      </c>
      <c r="M1640" s="175">
        <v>0.92708866046956007</v>
      </c>
      <c r="N1640" s="175">
        <f>_xll.xlShmInterpDisc($E$4,L1640)</f>
        <v>0.92708866046308136</v>
      </c>
      <c r="O1640" s="175">
        <f>_xll.xlShmInterpDisc($B$4,L1640)</f>
        <v>0.92708866046308136</v>
      </c>
      <c r="P1640" s="175">
        <v>0.92708866046944305</v>
      </c>
      <c r="Q1640" s="175">
        <f>_xll.xlShmInterpDisc($H$4,L1640)</f>
        <v>0.92708866046471528</v>
      </c>
      <c r="R1640" s="188">
        <f t="shared" si="75"/>
        <v>6.478706460200101E-8</v>
      </c>
      <c r="S1640" s="170">
        <f t="shared" si="76"/>
        <v>6.478706460200101E-8</v>
      </c>
      <c r="T1640" s="174">
        <f t="shared" si="77"/>
        <v>4.7277737280637666E-8</v>
      </c>
    </row>
    <row r="1641" spans="11:20" x14ac:dyDescent="0.2">
      <c r="K1641" s="185" t="s">
        <v>135</v>
      </c>
      <c r="L1641" s="163">
        <f>_xll.qlCalendarAdvance("TARGET",L1640,K1641,"mf")</f>
        <v>46434</v>
      </c>
      <c r="M1641" s="175">
        <v>0.92675257305637793</v>
      </c>
      <c r="N1641" s="175">
        <f>_xll.xlShmInterpDisc($E$4,L1641)</f>
        <v>0.9267525730505729</v>
      </c>
      <c r="O1641" s="175">
        <f>_xll.xlShmInterpDisc($B$4,L1641)</f>
        <v>0.92675257305057279</v>
      </c>
      <c r="P1641" s="175">
        <v>0.92675257305625891</v>
      </c>
      <c r="Q1641" s="175">
        <f>_xll.xlShmInterpDisc($H$4,L1641)</f>
        <v>0.92675257305223191</v>
      </c>
      <c r="R1641" s="188">
        <f t="shared" si="75"/>
        <v>5.805023128857556E-8</v>
      </c>
      <c r="S1641" s="170">
        <f t="shared" si="76"/>
        <v>5.8051341511600185E-8</v>
      </c>
      <c r="T1641" s="174">
        <f t="shared" si="77"/>
        <v>4.0270009549203678E-8</v>
      </c>
    </row>
    <row r="1642" spans="11:20" x14ac:dyDescent="0.2">
      <c r="K1642" s="185" t="s">
        <v>135</v>
      </c>
      <c r="L1642" s="163">
        <f>_xll.qlCalendarAdvance("TARGET",L1641,K1642,"mf")</f>
        <v>46441</v>
      </c>
      <c r="M1642" s="175">
        <v>0.92641621555681264</v>
      </c>
      <c r="N1642" s="175">
        <f>_xll.xlShmInterpDisc($E$4,L1642)</f>
        <v>0.92641621555183906</v>
      </c>
      <c r="O1642" s="175">
        <f>_xll.xlShmInterpDisc($B$4,L1642)</f>
        <v>0.92641621555183895</v>
      </c>
      <c r="P1642" s="175">
        <v>0.9264162155566914</v>
      </c>
      <c r="Q1642" s="175">
        <f>_xll.xlShmInterpDisc($H$4,L1642)</f>
        <v>0.92641621555352227</v>
      </c>
      <c r="R1642" s="188">
        <f t="shared" si="75"/>
        <v>4.9735771057157763E-8</v>
      </c>
      <c r="S1642" s="170">
        <f t="shared" si="76"/>
        <v>4.9736881280182388E-8</v>
      </c>
      <c r="T1642" s="174">
        <f t="shared" si="77"/>
        <v>3.1691316237925093E-8</v>
      </c>
    </row>
    <row r="1643" spans="11:20" x14ac:dyDescent="0.2">
      <c r="K1643" s="185" t="s">
        <v>135</v>
      </c>
      <c r="L1643" s="163">
        <f>_xll.qlCalendarAdvance("TARGET",L1642,K1643,"mf")</f>
        <v>46448</v>
      </c>
      <c r="M1643" s="175">
        <v>0.92607959076219748</v>
      </c>
      <c r="N1643" s="175">
        <f>_xll.xlShmInterpDisc($E$4,L1643)</f>
        <v>0.92607959075822821</v>
      </c>
      <c r="O1643" s="175">
        <f>_xll.xlShmInterpDisc($B$4,L1643)</f>
        <v>0.92607959075822821</v>
      </c>
      <c r="P1643" s="175">
        <v>0.92607959076207425</v>
      </c>
      <c r="Q1643" s="175">
        <f>_xll.xlShmInterpDisc($H$4,L1643)</f>
        <v>0.92607959075993451</v>
      </c>
      <c r="R1643" s="188">
        <f t="shared" si="75"/>
        <v>3.9692693576398597E-8</v>
      </c>
      <c r="S1643" s="170">
        <f t="shared" si="76"/>
        <v>3.9692693576398597E-8</v>
      </c>
      <c r="T1643" s="174">
        <f t="shared" si="77"/>
        <v>2.1397328353600642E-8</v>
      </c>
    </row>
    <row r="1644" spans="11:20" x14ac:dyDescent="0.2">
      <c r="K1644" s="185" t="s">
        <v>135</v>
      </c>
      <c r="L1644" s="163">
        <f>_xll.qlCalendarAdvance("TARGET",L1643,K1644,"mf")</f>
        <v>46455</v>
      </c>
      <c r="M1644" s="175">
        <v>0.92574270146210424</v>
      </c>
      <c r="N1644" s="175">
        <f>_xll.xlShmInterpDisc($E$4,L1644)</f>
        <v>0.9257427014593268</v>
      </c>
      <c r="O1644" s="175">
        <f>_xll.xlShmInterpDisc($B$4,L1644)</f>
        <v>0.92574270145932669</v>
      </c>
      <c r="P1644" s="175">
        <v>0.92574270146197901</v>
      </c>
      <c r="Q1644" s="175">
        <f>_xll.xlShmInterpDisc($H$4,L1644)</f>
        <v>0.9257427014610552</v>
      </c>
      <c r="R1644" s="188">
        <f t="shared" si="75"/>
        <v>2.7774449407047541E-8</v>
      </c>
      <c r="S1644" s="170">
        <f t="shared" si="76"/>
        <v>2.7775559630072166E-8</v>
      </c>
      <c r="T1644" s="174">
        <f t="shared" si="77"/>
        <v>9.2381657879059276E-9</v>
      </c>
    </row>
    <row r="1645" spans="11:20" x14ac:dyDescent="0.2">
      <c r="K1645" s="185" t="s">
        <v>135</v>
      </c>
      <c r="L1645" s="163">
        <f>_xll.qlCalendarAdvance("TARGET",L1644,K1645,"mf")</f>
        <v>46462</v>
      </c>
      <c r="M1645" s="175">
        <v>0.92540555044433104</v>
      </c>
      <c r="N1645" s="175">
        <f>_xll.xlShmInterpDisc($E$4,L1645)</f>
        <v>0.92540555044294892</v>
      </c>
      <c r="O1645" s="175">
        <f>_xll.xlShmInterpDisc($B$4,L1645)</f>
        <v>0.92540555044294892</v>
      </c>
      <c r="P1645" s="175">
        <v>0.92540555044420381</v>
      </c>
      <c r="Q1645" s="175">
        <f>_xll.xlShmInterpDisc($H$4,L1645)</f>
        <v>0.92540555044469841</v>
      </c>
      <c r="R1645" s="188">
        <f t="shared" si="75"/>
        <v>1.3821166433558574E-8</v>
      </c>
      <c r="S1645" s="170">
        <f t="shared" si="76"/>
        <v>1.3821166433558574E-8</v>
      </c>
      <c r="T1645" s="174">
        <f t="shared" si="77"/>
        <v>-4.9460435747050724E-9</v>
      </c>
    </row>
    <row r="1646" spans="11:20" x14ac:dyDescent="0.2">
      <c r="K1646" s="185" t="s">
        <v>135</v>
      </c>
      <c r="L1646" s="163">
        <f>_xll.qlCalendarAdvance("TARGET",L1645,K1646,"mf")</f>
        <v>46469</v>
      </c>
      <c r="M1646" s="175">
        <v>0.92506814049497466</v>
      </c>
      <c r="N1646" s="175">
        <f>_xll.xlShmInterpDisc($E$4,L1646)</f>
        <v>0.92506814049520747</v>
      </c>
      <c r="O1646" s="175">
        <f>_xll.xlShmInterpDisc($B$4,L1646)</f>
        <v>0.92506814049520747</v>
      </c>
      <c r="P1646" s="175">
        <v>0.92506814049484554</v>
      </c>
      <c r="Q1646" s="175">
        <f>_xll.xlShmInterpDisc($H$4,L1646)</f>
        <v>0.92506814049697705</v>
      </c>
      <c r="R1646" s="188">
        <f t="shared" si="75"/>
        <v>-2.3281376826389533E-9</v>
      </c>
      <c r="S1646" s="170">
        <f t="shared" si="76"/>
        <v>-2.3281376826389533E-9</v>
      </c>
      <c r="T1646" s="174">
        <f t="shared" si="77"/>
        <v>-2.131517184977838E-8</v>
      </c>
    </row>
    <row r="1647" spans="11:20" x14ac:dyDescent="0.2">
      <c r="K1647" s="185" t="s">
        <v>135</v>
      </c>
      <c r="L1647" s="163">
        <f>_xll.qlCalendarAdvance("TARGET",L1646,K1647,"mf")</f>
        <v>46476</v>
      </c>
      <c r="M1647" s="175">
        <v>0.92473047443970602</v>
      </c>
      <c r="N1647" s="175">
        <f>_xll.xlShmInterpDisc($E$4,L1647)</f>
        <v>0.92473047444178202</v>
      </c>
      <c r="O1647" s="175">
        <f>_xll.xlShmInterpDisc($B$4,L1647)</f>
        <v>0.92473047444178202</v>
      </c>
      <c r="P1647" s="175">
        <v>0.92473047443957501</v>
      </c>
      <c r="Q1647" s="175">
        <f>_xll.xlShmInterpDisc($H$4,L1647)</f>
        <v>0.9247304744435707</v>
      </c>
      <c r="R1647" s="188">
        <f t="shared" si="75"/>
        <v>-2.0760060337465802E-8</v>
      </c>
      <c r="S1647" s="170">
        <f t="shared" si="76"/>
        <v>-2.0760060337465802E-8</v>
      </c>
      <c r="T1647" s="174">
        <f t="shared" si="77"/>
        <v>-3.9956926656259384E-8</v>
      </c>
    </row>
    <row r="1648" spans="11:20" x14ac:dyDescent="0.2">
      <c r="K1648" s="185" t="s">
        <v>135</v>
      </c>
      <c r="L1648" s="163">
        <f>_xll.qlCalendarAdvance("TARGET",L1647,K1648,"mf")</f>
        <v>46483</v>
      </c>
      <c r="M1648" s="175">
        <v>0.92439255521136476</v>
      </c>
      <c r="N1648" s="175">
        <f>_xll.xlShmInterpDisc($E$4,L1648)</f>
        <v>0.92439255521549957</v>
      </c>
      <c r="O1648" s="175">
        <f>_xll.xlShmInterpDisc($B$4,L1648)</f>
        <v>0.92439255521549946</v>
      </c>
      <c r="P1648" s="175">
        <v>0.92439255521123187</v>
      </c>
      <c r="Q1648" s="175">
        <f>_xll.xlShmInterpDisc($H$4,L1648)</f>
        <v>0.92439255521730623</v>
      </c>
      <c r="R1648" s="188">
        <f t="shared" si="75"/>
        <v>-4.1348036106114705E-8</v>
      </c>
      <c r="S1648" s="170">
        <f t="shared" si="76"/>
        <v>-4.134692588309008E-8</v>
      </c>
      <c r="T1648" s="174">
        <f t="shared" si="77"/>
        <v>-6.074363234631619E-8</v>
      </c>
    </row>
    <row r="1649" spans="11:20" x14ac:dyDescent="0.2">
      <c r="K1649" s="185" t="s">
        <v>135</v>
      </c>
      <c r="L1649" s="163">
        <f>_xll.qlCalendarAdvance("TARGET",L1648,K1649,"mf")</f>
        <v>46490</v>
      </c>
      <c r="M1649" s="175">
        <v>0.92405438575954579</v>
      </c>
      <c r="N1649" s="175">
        <f>_xll.xlShmInterpDisc($E$4,L1649)</f>
        <v>0.92405438576593946</v>
      </c>
      <c r="O1649" s="175">
        <f>_xll.xlShmInterpDisc($B$4,L1649)</f>
        <v>0.92405438576593935</v>
      </c>
      <c r="P1649" s="175">
        <v>0.92405438575941112</v>
      </c>
      <c r="Q1649" s="175">
        <f>_xll.xlShmInterpDisc($H$4,L1649)</f>
        <v>0.92405438576776311</v>
      </c>
      <c r="R1649" s="188">
        <f t="shared" si="75"/>
        <v>-6.393663376513814E-8</v>
      </c>
      <c r="S1649" s="170">
        <f t="shared" si="76"/>
        <v>-6.3935523542113515E-8</v>
      </c>
      <c r="T1649" s="174">
        <f t="shared" si="77"/>
        <v>-8.3519857696501276E-8</v>
      </c>
    </row>
    <row r="1650" spans="11:20" x14ac:dyDescent="0.2">
      <c r="K1650" s="185" t="s">
        <v>135</v>
      </c>
      <c r="L1650" s="163">
        <f>_xll.qlCalendarAdvance("TARGET",L1649,K1650,"mf")</f>
        <v>46497</v>
      </c>
      <c r="M1650" s="175">
        <v>0.92371596903305231</v>
      </c>
      <c r="N1650" s="175">
        <f>_xll.xlShmInterpDisc($E$4,L1650)</f>
        <v>0.92371596904188957</v>
      </c>
      <c r="O1650" s="175">
        <f>_xll.xlShmInterpDisc($B$4,L1650)</f>
        <v>0.92371596904188957</v>
      </c>
      <c r="P1650" s="175">
        <v>0.92371596903291597</v>
      </c>
      <c r="Q1650" s="175">
        <f>_xll.xlShmInterpDisc($H$4,L1650)</f>
        <v>0.92371596904372932</v>
      </c>
      <c r="R1650" s="188">
        <f t="shared" si="75"/>
        <v>-8.8372642537137835E-8</v>
      </c>
      <c r="S1650" s="170">
        <f t="shared" si="76"/>
        <v>-8.8372642537137835E-8</v>
      </c>
      <c r="T1650" s="174">
        <f t="shared" si="77"/>
        <v>-1.08133502152441E-7</v>
      </c>
    </row>
    <row r="1651" spans="11:20" x14ac:dyDescent="0.2">
      <c r="K1651" s="185" t="s">
        <v>135</v>
      </c>
      <c r="L1651" s="163">
        <f>_xll.qlCalendarAdvance("TARGET",L1650,K1651,"mf")</f>
        <v>46504</v>
      </c>
      <c r="M1651" s="175">
        <v>0.92337730797988282</v>
      </c>
      <c r="N1651" s="175">
        <f>_xll.xlShmInterpDisc($E$4,L1651)</f>
        <v>0.92337730799133344</v>
      </c>
      <c r="O1651" s="175">
        <f>_xll.xlShmInterpDisc($B$4,L1651)</f>
        <v>0.92337730799133333</v>
      </c>
      <c r="P1651" s="175">
        <v>0.92337730797974471</v>
      </c>
      <c r="Q1651" s="175">
        <f>_xll.xlShmInterpDisc($H$4,L1651)</f>
        <v>0.92337730799318818</v>
      </c>
      <c r="R1651" s="188">
        <f t="shared" si="75"/>
        <v>-1.145061823137894E-7</v>
      </c>
      <c r="S1651" s="170">
        <f t="shared" si="76"/>
        <v>-1.1450507209076477E-7</v>
      </c>
      <c r="T1651" s="174">
        <f t="shared" si="77"/>
        <v>-1.3443468560581096E-7</v>
      </c>
    </row>
    <row r="1652" spans="11:20" x14ac:dyDescent="0.2">
      <c r="K1652" s="185" t="s">
        <v>135</v>
      </c>
      <c r="L1652" s="163">
        <f>_xll.qlCalendarAdvance("TARGET",L1651,K1652,"mf")</f>
        <v>46511</v>
      </c>
      <c r="M1652" s="175">
        <v>0.92303840554721805</v>
      </c>
      <c r="N1652" s="175">
        <f>_xll.xlShmInterpDisc($E$4,L1652)</f>
        <v>0.92303840556143701</v>
      </c>
      <c r="O1652" s="175">
        <f>_xll.xlShmInterpDisc($B$4,L1652)</f>
        <v>0.92303840556143701</v>
      </c>
      <c r="P1652" s="175">
        <v>0.92303840554707839</v>
      </c>
      <c r="Q1652" s="175">
        <f>_xll.xlShmInterpDisc($H$4,L1652)</f>
        <v>0.92303840556330585</v>
      </c>
      <c r="R1652" s="188">
        <f t="shared" si="75"/>
        <v>-1.4218959343281767E-7</v>
      </c>
      <c r="S1652" s="170">
        <f t="shared" si="76"/>
        <v>-1.4218959343281767E-7</v>
      </c>
      <c r="T1652" s="174">
        <f t="shared" si="77"/>
        <v>-1.6227463817131138E-7</v>
      </c>
    </row>
    <row r="1653" spans="11:20" x14ac:dyDescent="0.2">
      <c r="K1653" s="185" t="s">
        <v>135</v>
      </c>
      <c r="L1653" s="163">
        <f>_xll.qlCalendarAdvance("TARGET",L1652,K1653,"mf")</f>
        <v>46518</v>
      </c>
      <c r="M1653" s="175">
        <v>0.92269926468140895</v>
      </c>
      <c r="N1653" s="175">
        <f>_xll.xlShmInterpDisc($E$4,L1653)</f>
        <v>0.92269926469853714</v>
      </c>
      <c r="O1653" s="175">
        <f>_xll.xlShmInterpDisc($B$4,L1653)</f>
        <v>0.92269926469853714</v>
      </c>
      <c r="P1653" s="175">
        <v>0.92269926468126762</v>
      </c>
      <c r="Q1653" s="175">
        <f>_xll.xlShmInterpDisc($H$4,L1653)</f>
        <v>0.92269926470041896</v>
      </c>
      <c r="R1653" s="188">
        <f t="shared" si="75"/>
        <v>-1.7128187757009528E-7</v>
      </c>
      <c r="S1653" s="170">
        <f t="shared" si="76"/>
        <v>-1.7128187757009528E-7</v>
      </c>
      <c r="T1653" s="174">
        <f t="shared" si="77"/>
        <v>-1.915134717478395E-7</v>
      </c>
    </row>
    <row r="1654" spans="11:20" x14ac:dyDescent="0.2">
      <c r="K1654" s="185" t="s">
        <v>135</v>
      </c>
      <c r="L1654" s="163">
        <f>_xll.qlCalendarAdvance("TARGET",L1653,K1654,"mf")</f>
        <v>46525</v>
      </c>
      <c r="M1654" s="175">
        <v>0.92235988832796356</v>
      </c>
      <c r="N1654" s="175">
        <f>_xll.xlShmInterpDisc($E$4,L1654)</f>
        <v>0.92235988834812788</v>
      </c>
      <c r="O1654" s="175">
        <f>_xll.xlShmInterpDisc($B$4,L1654)</f>
        <v>0.92235988834812788</v>
      </c>
      <c r="P1654" s="175">
        <v>0.92235988832782068</v>
      </c>
      <c r="Q1654" s="175">
        <f>_xll.xlShmInterpDisc($H$4,L1654)</f>
        <v>0.92235988835002192</v>
      </c>
      <c r="R1654" s="188">
        <f t="shared" si="75"/>
        <v>-2.0164314662451943E-7</v>
      </c>
      <c r="S1654" s="170">
        <f t="shared" si="76"/>
        <v>-2.0164314662451943E-7</v>
      </c>
      <c r="T1654" s="174">
        <f t="shared" si="77"/>
        <v>-2.2201240845731718E-7</v>
      </c>
    </row>
    <row r="1655" spans="11:20" x14ac:dyDescent="0.2">
      <c r="K1655" s="185" t="s">
        <v>135</v>
      </c>
      <c r="L1655" s="163">
        <f>_xll.qlCalendarAdvance("TARGET",L1654,K1655,"mf")</f>
        <v>46532</v>
      </c>
      <c r="M1655" s="175">
        <v>0.92202027943153553</v>
      </c>
      <c r="N1655" s="175">
        <f>_xll.xlShmInterpDisc($E$4,L1655)</f>
        <v>0.92202027945484899</v>
      </c>
      <c r="O1655" s="175">
        <f>_xll.xlShmInterpDisc($B$4,L1655)</f>
        <v>0.92202027945484899</v>
      </c>
      <c r="P1655" s="175">
        <v>0.92202027943139109</v>
      </c>
      <c r="Q1655" s="175">
        <f>_xll.xlShmInterpDisc($H$4,L1655)</f>
        <v>0.92202027945675424</v>
      </c>
      <c r="R1655" s="188">
        <f t="shared" si="75"/>
        <v>-2.33134622718012E-7</v>
      </c>
      <c r="S1655" s="170">
        <f t="shared" si="76"/>
        <v>-2.33134622718012E-7</v>
      </c>
      <c r="T1655" s="174">
        <f t="shared" si="77"/>
        <v>-2.5363156019864164E-7</v>
      </c>
    </row>
    <row r="1656" spans="11:20" x14ac:dyDescent="0.2">
      <c r="K1656" s="185" t="s">
        <v>135</v>
      </c>
      <c r="L1656" s="163">
        <f>_xll.qlCalendarAdvance("TARGET",L1655,K1656,"mf")</f>
        <v>46539</v>
      </c>
      <c r="M1656" s="175">
        <v>0.92168044093591039</v>
      </c>
      <c r="N1656" s="175">
        <f>_xll.xlShmInterpDisc($E$4,L1656)</f>
        <v>0.92168044096247315</v>
      </c>
      <c r="O1656" s="175">
        <f>_xll.xlShmInterpDisc($B$4,L1656)</f>
        <v>0.92168044096247304</v>
      </c>
      <c r="P1656" s="175">
        <v>0.9216804409357644</v>
      </c>
      <c r="Q1656" s="175">
        <f>_xll.xlShmInterpDisc($H$4,L1656)</f>
        <v>0.9216804409643885</v>
      </c>
      <c r="R1656" s="188">
        <f t="shared" si="75"/>
        <v>-2.6562751997971645E-7</v>
      </c>
      <c r="S1656" s="170">
        <f t="shared" si="76"/>
        <v>-2.6562640975669183E-7</v>
      </c>
      <c r="T1656" s="174">
        <f t="shared" si="77"/>
        <v>-2.8624103087793173E-7</v>
      </c>
    </row>
    <row r="1657" spans="11:20" x14ac:dyDescent="0.2">
      <c r="K1657" s="185" t="s">
        <v>135</v>
      </c>
      <c r="L1657" s="163">
        <f>_xll.qlCalendarAdvance("TARGET",L1656,K1657,"mf")</f>
        <v>46546</v>
      </c>
      <c r="M1657" s="175">
        <v>0.92134037578399464</v>
      </c>
      <c r="N1657" s="175">
        <f>_xll.xlShmInterpDisc($E$4,L1657)</f>
        <v>0.9213403758138935</v>
      </c>
      <c r="O1657" s="175">
        <f>_xll.xlShmInterpDisc($B$4,L1657)</f>
        <v>0.9213403758138935</v>
      </c>
      <c r="P1657" s="175">
        <v>0.9213403757838472</v>
      </c>
      <c r="Q1657" s="175">
        <f>_xll.xlShmInterpDisc($H$4,L1657)</f>
        <v>0.92134037581581818</v>
      </c>
      <c r="R1657" s="188">
        <f t="shared" si="75"/>
        <v>-2.9898861164667778E-7</v>
      </c>
      <c r="S1657" s="170">
        <f t="shared" si="76"/>
        <v>-2.9898861164667778E-7</v>
      </c>
      <c r="T1657" s="174">
        <f t="shared" si="77"/>
        <v>-3.197098141782817E-7</v>
      </c>
    </row>
    <row r="1658" spans="11:20" x14ac:dyDescent="0.2">
      <c r="K1658" s="185" t="s">
        <v>135</v>
      </c>
      <c r="L1658" s="163">
        <f>_xll.qlCalendarAdvance("TARGET",L1657,K1658,"mf")</f>
        <v>46553</v>
      </c>
      <c r="M1658" s="175">
        <v>0.92100008691780266</v>
      </c>
      <c r="N1658" s="175">
        <f>_xll.xlShmInterpDisc($E$4,L1658)</f>
        <v>0.92100008695111191</v>
      </c>
      <c r="O1658" s="175">
        <f>_xll.xlShmInterpDisc($B$4,L1658)</f>
        <v>0.92100008695111191</v>
      </c>
      <c r="P1658" s="175">
        <v>0.92100008691765378</v>
      </c>
      <c r="Q1658" s="175">
        <f>_xll.xlShmInterpDisc($H$4,L1658)</f>
        <v>0.92100008695304503</v>
      </c>
      <c r="R1658" s="188">
        <f t="shared" si="75"/>
        <v>-3.3309244251711334E-7</v>
      </c>
      <c r="S1658" s="170">
        <f t="shared" si="76"/>
        <v>-3.3309244251711334E-7</v>
      </c>
      <c r="T1658" s="174">
        <f t="shared" si="77"/>
        <v>-3.539124548979089E-7</v>
      </c>
    </row>
    <row r="1659" spans="11:20" x14ac:dyDescent="0.2">
      <c r="K1659" s="185" t="s">
        <v>135</v>
      </c>
      <c r="L1659" s="163">
        <f>_xll.qlCalendarAdvance("TARGET",L1658,K1659,"mf")</f>
        <v>46560</v>
      </c>
      <c r="M1659" s="175">
        <v>0.92065957727844505</v>
      </c>
      <c r="N1659" s="175">
        <f>_xll.xlShmInterpDisc($E$4,L1659)</f>
        <v>0.92065957731522685</v>
      </c>
      <c r="O1659" s="175">
        <f>_xll.xlShmInterpDisc($B$4,L1659)</f>
        <v>0.92065957731522674</v>
      </c>
      <c r="P1659" s="175">
        <v>0.92065957727829484</v>
      </c>
      <c r="Q1659" s="175">
        <f>_xll.xlShmInterpDisc($H$4,L1659)</f>
        <v>0.9206595773171673</v>
      </c>
      <c r="R1659" s="188">
        <f t="shared" si="75"/>
        <v>-3.6781799828133899E-7</v>
      </c>
      <c r="S1659" s="170">
        <f t="shared" si="76"/>
        <v>-3.6781688805831436E-7</v>
      </c>
      <c r="T1659" s="174">
        <f t="shared" si="77"/>
        <v>-3.8872460805805531E-7</v>
      </c>
    </row>
    <row r="1660" spans="11:20" x14ac:dyDescent="0.2">
      <c r="K1660" s="185" t="s">
        <v>135</v>
      </c>
      <c r="L1660" s="163">
        <f>_xll.qlCalendarAdvance("TARGET",L1659,K1660,"mf")</f>
        <v>46567</v>
      </c>
      <c r="M1660" s="175">
        <v>0.92031884980611645</v>
      </c>
      <c r="N1660" s="175">
        <f>_xll.xlShmInterpDisc($E$4,L1660)</f>
        <v>0.92031884984642076</v>
      </c>
      <c r="O1660" s="175">
        <f>_xll.xlShmInterpDisc($B$4,L1660)</f>
        <v>0.92031884984642065</v>
      </c>
      <c r="P1660" s="175">
        <v>0.9203188498059649</v>
      </c>
      <c r="Q1660" s="175">
        <f>_xll.xlShmInterpDisc($H$4,L1660)</f>
        <v>0.92031884984836776</v>
      </c>
      <c r="R1660" s="188">
        <f t="shared" si="75"/>
        <v>-4.0304315440664595E-7</v>
      </c>
      <c r="S1660" s="170">
        <f t="shared" si="76"/>
        <v>-4.0304204418362133E-7</v>
      </c>
      <c r="T1660" s="174">
        <f t="shared" si="77"/>
        <v>-4.2402859001811066E-7</v>
      </c>
    </row>
    <row r="1661" spans="11:20" x14ac:dyDescent="0.2">
      <c r="K1661" s="185" t="s">
        <v>135</v>
      </c>
      <c r="L1661" s="163">
        <f>_xll.qlCalendarAdvance("TARGET",L1660,K1661,"mf")</f>
        <v>46574</v>
      </c>
      <c r="M1661" s="175">
        <v>0.91997790744008345</v>
      </c>
      <c r="N1661" s="175">
        <f>_xll.xlShmInterpDisc($E$4,L1661)</f>
        <v>0.9199779074839487</v>
      </c>
      <c r="O1661" s="175">
        <f>_xll.xlShmInterpDisc($B$4,L1661)</f>
        <v>0.9199779074839487</v>
      </c>
      <c r="P1661" s="175">
        <v>0.91997790743993058</v>
      </c>
      <c r="Q1661" s="175">
        <f>_xll.xlShmInterpDisc($H$4,L1661)</f>
        <v>0.91997790748590147</v>
      </c>
      <c r="R1661" s="188">
        <f t="shared" si="75"/>
        <v>-4.3865244769847322E-7</v>
      </c>
      <c r="S1661" s="170">
        <f t="shared" si="76"/>
        <v>-4.3865244769847322E-7</v>
      </c>
      <c r="T1661" s="174">
        <f t="shared" si="77"/>
        <v>-4.5970893758351394E-7</v>
      </c>
    </row>
    <row r="1662" spans="11:20" x14ac:dyDescent="0.2">
      <c r="K1662" s="185" t="s">
        <v>135</v>
      </c>
      <c r="L1662" s="163">
        <f>_xll.qlCalendarAdvance("TARGET",L1661,K1662,"mf")</f>
        <v>46581</v>
      </c>
      <c r="M1662" s="175">
        <v>0.91963675311867321</v>
      </c>
      <c r="N1662" s="175">
        <f>_xll.xlShmInterpDisc($E$4,L1662)</f>
        <v>0.91963675316612659</v>
      </c>
      <c r="O1662" s="175">
        <f>_xll.xlShmInterpDisc($B$4,L1662)</f>
        <v>0.91963675316612659</v>
      </c>
      <c r="P1662" s="175">
        <v>0.91963675311851911</v>
      </c>
      <c r="Q1662" s="175">
        <f>_xll.xlShmInterpDisc($H$4,L1662)</f>
        <v>0.91963675316808402</v>
      </c>
      <c r="R1662" s="188">
        <f t="shared" si="75"/>
        <v>-4.7453374563133366E-7</v>
      </c>
      <c r="S1662" s="170">
        <f t="shared" si="76"/>
        <v>-4.7453374563133366E-7</v>
      </c>
      <c r="T1662" s="174">
        <f t="shared" si="77"/>
        <v>-4.9564907733667951E-7</v>
      </c>
    </row>
    <row r="1663" spans="11:20" x14ac:dyDescent="0.2">
      <c r="K1663" s="185" t="s">
        <v>135</v>
      </c>
      <c r="L1663" s="163">
        <f>_xll.qlCalendarAdvance("TARGET",L1662,K1663,"mf")</f>
        <v>46588</v>
      </c>
      <c r="M1663" s="175">
        <v>0.91929538977926095</v>
      </c>
      <c r="N1663" s="175">
        <f>_xll.xlShmInterpDisc($E$4,L1663)</f>
        <v>0.91929538983031867</v>
      </c>
      <c r="O1663" s="175">
        <f>_xll.xlShmInterpDisc($B$4,L1663)</f>
        <v>0.91929538983031867</v>
      </c>
      <c r="P1663" s="175">
        <v>0.91929538977910574</v>
      </c>
      <c r="Q1663" s="175">
        <f>_xll.xlShmInterpDisc($H$4,L1663)</f>
        <v>0.9192953898322801</v>
      </c>
      <c r="R1663" s="188">
        <f t="shared" si="75"/>
        <v>-5.1057713612578937E-7</v>
      </c>
      <c r="S1663" s="170">
        <f t="shared" si="76"/>
        <v>-5.1057713612578937E-7</v>
      </c>
      <c r="T1663" s="174">
        <f t="shared" si="77"/>
        <v>-5.3174353809026798E-7</v>
      </c>
    </row>
    <row r="1664" spans="11:20" x14ac:dyDescent="0.2">
      <c r="K1664" s="185" t="s">
        <v>135</v>
      </c>
      <c r="L1664" s="163">
        <f>_xll.qlCalendarAdvance("TARGET",L1663,K1664,"mf")</f>
        <v>46595</v>
      </c>
      <c r="M1664" s="175">
        <v>0.91895382035825923</v>
      </c>
      <c r="N1664" s="175">
        <f>_xll.xlShmInterpDisc($E$4,L1664)</f>
        <v>0.91895382041292673</v>
      </c>
      <c r="O1664" s="175">
        <f>_xll.xlShmInterpDisc($B$4,L1664)</f>
        <v>0.91895382041292673</v>
      </c>
      <c r="P1664" s="175">
        <v>0.91895382035810291</v>
      </c>
      <c r="Q1664" s="175">
        <f>_xll.xlShmInterpDisc($H$4,L1664)</f>
        <v>0.91895382041489115</v>
      </c>
      <c r="R1664" s="188">
        <f t="shared" si="75"/>
        <v>-5.4667492754845171E-7</v>
      </c>
      <c r="S1664" s="170">
        <f t="shared" si="76"/>
        <v>-5.4667492754845171E-7</v>
      </c>
      <c r="T1664" s="174">
        <f t="shared" si="77"/>
        <v>-5.6788240776484145E-7</v>
      </c>
    </row>
    <row r="1665" spans="11:20" x14ac:dyDescent="0.2">
      <c r="K1665" s="185" t="s">
        <v>135</v>
      </c>
      <c r="L1665" s="163">
        <f>_xll.qlCalendarAdvance("TARGET",L1664,K1665,"mf")</f>
        <v>46602</v>
      </c>
      <c r="M1665" s="175">
        <v>0.91861204779110528</v>
      </c>
      <c r="N1665" s="175">
        <f>_xll.xlShmInterpDisc($E$4,L1665)</f>
        <v>0.91861204784937789</v>
      </c>
      <c r="O1665" s="175">
        <f>_xll.xlShmInterpDisc($B$4,L1665)</f>
        <v>0.91861204784937789</v>
      </c>
      <c r="P1665" s="175">
        <v>0.91861204779094774</v>
      </c>
      <c r="Q1665" s="175">
        <f>_xll.xlShmInterpDisc($H$4,L1665)</f>
        <v>0.91861204785134443</v>
      </c>
      <c r="R1665" s="188">
        <f t="shared" si="75"/>
        <v>-5.8272608960407979E-7</v>
      </c>
      <c r="S1665" s="170">
        <f t="shared" si="76"/>
        <v>-5.8272608960407979E-7</v>
      </c>
      <c r="T1665" s="174">
        <f t="shared" si="77"/>
        <v>-6.0396687651120828E-7</v>
      </c>
    </row>
    <row r="1666" spans="11:20" x14ac:dyDescent="0.2">
      <c r="K1666" s="185" t="s">
        <v>135</v>
      </c>
      <c r="L1666" s="163">
        <f>_xll.qlCalendarAdvance("TARGET",L1665,K1666,"mf")</f>
        <v>46609</v>
      </c>
      <c r="M1666" s="175">
        <v>0.91827007501225011</v>
      </c>
      <c r="N1666" s="175">
        <f>_xll.xlShmInterpDisc($E$4,L1666)</f>
        <v>0.91827007507411318</v>
      </c>
      <c r="O1666" s="175">
        <f>_xll.xlShmInterpDisc($B$4,L1666)</f>
        <v>0.91827007507411307</v>
      </c>
      <c r="P1666" s="175">
        <v>0.91827007501209157</v>
      </c>
      <c r="Q1666" s="175">
        <f>_xll.xlShmInterpDisc($H$4,L1666)</f>
        <v>0.91827007507608105</v>
      </c>
      <c r="R1666" s="188">
        <f t="shared" si="75"/>
        <v>-6.1863070222045735E-7</v>
      </c>
      <c r="S1666" s="170">
        <f t="shared" si="76"/>
        <v>-6.1862959199743273E-7</v>
      </c>
      <c r="T1666" s="174">
        <f t="shared" si="77"/>
        <v>-6.3989480381110297E-7</v>
      </c>
    </row>
    <row r="1667" spans="11:20" x14ac:dyDescent="0.2">
      <c r="K1667" s="185" t="s">
        <v>135</v>
      </c>
      <c r="L1667" s="163">
        <f>_xll.qlCalendarAdvance("TARGET",L1666,K1667,"mf")</f>
        <v>46616</v>
      </c>
      <c r="M1667" s="175">
        <v>0.91792790495514731</v>
      </c>
      <c r="N1667" s="175">
        <f>_xll.xlShmInterpDisc($E$4,L1667)</f>
        <v>0.9179279050205762</v>
      </c>
      <c r="O1667" s="175">
        <f>_xll.xlShmInterpDisc($B$4,L1667)</f>
        <v>0.9179279050205762</v>
      </c>
      <c r="P1667" s="175">
        <v>0.91792790495498766</v>
      </c>
      <c r="Q1667" s="175">
        <f>_xll.xlShmInterpDisc($H$4,L1667)</f>
        <v>0.91792790502254462</v>
      </c>
      <c r="R1667" s="188">
        <f t="shared" si="75"/>
        <v>-6.5428884532536813E-7</v>
      </c>
      <c r="S1667" s="170">
        <f t="shared" si="76"/>
        <v>-6.5428884532536813E-7</v>
      </c>
      <c r="T1667" s="174">
        <f t="shared" si="77"/>
        <v>-6.7556960026138313E-7</v>
      </c>
    </row>
    <row r="1668" spans="11:20" x14ac:dyDescent="0.2">
      <c r="K1668" s="185" t="s">
        <v>135</v>
      </c>
      <c r="L1668" s="163">
        <f>_xll.qlCalendarAdvance("TARGET",L1667,K1668,"mf")</f>
        <v>46623</v>
      </c>
      <c r="M1668" s="175">
        <v>0.91758554055224084</v>
      </c>
      <c r="N1668" s="175">
        <f>_xll.xlShmInterpDisc($E$4,L1668)</f>
        <v>0.91758554062120179</v>
      </c>
      <c r="O1668" s="175">
        <f>_xll.xlShmInterpDisc($B$4,L1668)</f>
        <v>0.91758554062120179</v>
      </c>
      <c r="P1668" s="175">
        <v>0.91758554055208019</v>
      </c>
      <c r="Q1668" s="175">
        <f>_xll.xlShmInterpDisc($H$4,L1668)</f>
        <v>0.91758554062316988</v>
      </c>
      <c r="R1668" s="188">
        <f t="shared" si="75"/>
        <v>-6.8960948063079286E-7</v>
      </c>
      <c r="S1668" s="170">
        <f t="shared" si="76"/>
        <v>-6.8960948063079286E-7</v>
      </c>
      <c r="T1668" s="174">
        <f t="shared" si="77"/>
        <v>-7.1089689690495561E-7</v>
      </c>
    </row>
    <row r="1669" spans="11:20" x14ac:dyDescent="0.2">
      <c r="K1669" s="185" t="s">
        <v>135</v>
      </c>
      <c r="L1669" s="163">
        <f>_xll.qlCalendarAdvance("TARGET",L1668,K1669,"mf")</f>
        <v>46630</v>
      </c>
      <c r="M1669" s="175">
        <v>0.91724298473495425</v>
      </c>
      <c r="N1669" s="175">
        <f>_xll.xlShmInterpDisc($E$4,L1669)</f>
        <v>0.91724298480740485</v>
      </c>
      <c r="O1669" s="175">
        <f>_xll.xlShmInterpDisc($B$4,L1669)</f>
        <v>0.91724298480740485</v>
      </c>
      <c r="P1669" s="175">
        <v>0.91724298473479271</v>
      </c>
      <c r="Q1669" s="175">
        <f>_xll.xlShmInterpDisc($H$4,L1669)</f>
        <v>0.91724298480937183</v>
      </c>
      <c r="R1669" s="188">
        <f t="shared" si="75"/>
        <v>-7.2450601074081078E-7</v>
      </c>
      <c r="S1669" s="170">
        <f t="shared" si="76"/>
        <v>-7.2450601074081078E-7</v>
      </c>
      <c r="T1669" s="174">
        <f t="shared" si="77"/>
        <v>-7.4579120656892428E-7</v>
      </c>
    </row>
    <row r="1670" spans="11:20" x14ac:dyDescent="0.2">
      <c r="K1670" s="185" t="s">
        <v>135</v>
      </c>
      <c r="L1670" s="163">
        <f>_xll.qlCalendarAdvance("TARGET",L1669,K1670,"mf")</f>
        <v>46637</v>
      </c>
      <c r="M1670" s="175">
        <v>0.91690024043368001</v>
      </c>
      <c r="N1670" s="175">
        <f>_xll.xlShmInterpDisc($E$4,L1670)</f>
        <v>0.91690024050956864</v>
      </c>
      <c r="O1670" s="175">
        <f>_xll.xlShmInterpDisc($B$4,L1670)</f>
        <v>0.91690024050956864</v>
      </c>
      <c r="P1670" s="175">
        <v>0.91690024043351759</v>
      </c>
      <c r="Q1670" s="175">
        <f>_xll.xlShmInterpDisc($H$4,L1670)</f>
        <v>0.91690024051153363</v>
      </c>
      <c r="R1670" s="188">
        <f t="shared" ref="R1670:R1733" si="78">(M1670-N1670)*10000</f>
        <v>-7.58886287144378E-7</v>
      </c>
      <c r="S1670" s="170">
        <f t="shared" ref="S1670:S1733" si="79">(M1670-O1670)*10000</f>
        <v>-7.58886287144378E-7</v>
      </c>
      <c r="T1670" s="174">
        <f t="shared" ref="T1670:T1733" si="80">(P1670-Q1670)*10000</f>
        <v>-7.8016038074224525E-7</v>
      </c>
    </row>
    <row r="1671" spans="11:20" x14ac:dyDescent="0.2">
      <c r="K1671" s="185" t="s">
        <v>135</v>
      </c>
      <c r="L1671" s="163">
        <f>_xll.qlCalendarAdvance("TARGET",L1670,K1671,"mf")</f>
        <v>46644</v>
      </c>
      <c r="M1671" s="175">
        <v>0.91655731057776724</v>
      </c>
      <c r="N1671" s="175">
        <f>_xll.xlShmInterpDisc($E$4,L1671)</f>
        <v>0.91655731065703427</v>
      </c>
      <c r="O1671" s="175">
        <f>_xll.xlShmInterpDisc($B$4,L1671)</f>
        <v>0.91655731065703427</v>
      </c>
      <c r="P1671" s="175">
        <v>0.91655731057760392</v>
      </c>
      <c r="Q1671" s="175">
        <f>_xll.xlShmInterpDisc($H$4,L1671)</f>
        <v>0.91655731065899659</v>
      </c>
      <c r="R1671" s="188">
        <f t="shared" si="78"/>
        <v>-7.9267037378372152E-7</v>
      </c>
      <c r="S1671" s="170">
        <f t="shared" si="79"/>
        <v>-7.9267037378372152E-7</v>
      </c>
      <c r="T1671" s="174">
        <f t="shared" si="80"/>
        <v>-8.1392670381319476E-7</v>
      </c>
    </row>
    <row r="1672" spans="11:20" x14ac:dyDescent="0.2">
      <c r="K1672" s="185" t="s">
        <v>135</v>
      </c>
      <c r="L1672" s="163">
        <f>_xll.qlCalendarAdvance("TARGET",L1671,K1672,"mf")</f>
        <v>46651</v>
      </c>
      <c r="M1672" s="175">
        <v>0.91621419809551163</v>
      </c>
      <c r="N1672" s="175">
        <f>_xll.xlShmInterpDisc($E$4,L1672)</f>
        <v>0.91621419817808936</v>
      </c>
      <c r="O1672" s="175">
        <f>_xll.xlShmInterpDisc($B$4,L1672)</f>
        <v>0.91621419817808936</v>
      </c>
      <c r="P1672" s="175">
        <v>0.91621419809534743</v>
      </c>
      <c r="Q1672" s="175">
        <f>_xll.xlShmInterpDisc($H$4,L1672)</f>
        <v>0.91621419818004823</v>
      </c>
      <c r="R1672" s="188">
        <f t="shared" si="78"/>
        <v>-8.2577722437804368E-7</v>
      </c>
      <c r="S1672" s="170">
        <f t="shared" si="79"/>
        <v>-8.2577722437804368E-7</v>
      </c>
      <c r="T1672" s="174">
        <f t="shared" si="80"/>
        <v>-8.4700801927795055E-7</v>
      </c>
    </row>
    <row r="1673" spans="11:20" x14ac:dyDescent="0.2">
      <c r="K1673" s="185" t="s">
        <v>135</v>
      </c>
      <c r="L1673" s="163">
        <f>_xll.qlCalendarAdvance("TARGET",L1672,K1673,"mf")</f>
        <v>46658</v>
      </c>
      <c r="M1673" s="175">
        <v>0.91587090591414411</v>
      </c>
      <c r="N1673" s="175">
        <f>_xll.xlShmInterpDisc($E$4,L1673)</f>
        <v>0.91587090599995713</v>
      </c>
      <c r="O1673" s="175">
        <f>_xll.xlShmInterpDisc($B$4,L1673)</f>
        <v>0.91587090599995713</v>
      </c>
      <c r="P1673" s="175">
        <v>0.91587090591397913</v>
      </c>
      <c r="Q1673" s="175">
        <f>_xll.xlShmInterpDisc($H$4,L1673)</f>
        <v>0.91587090600191168</v>
      </c>
      <c r="R1673" s="188">
        <f t="shared" si="78"/>
        <v>-8.5813023353864537E-7</v>
      </c>
      <c r="S1673" s="170">
        <f t="shared" si="79"/>
        <v>-8.5813023353864537E-7</v>
      </c>
      <c r="T1673" s="174">
        <f t="shared" si="80"/>
        <v>-8.7932550130176423E-7</v>
      </c>
    </row>
    <row r="1674" spans="11:20" x14ac:dyDescent="0.2">
      <c r="K1674" s="185" t="s">
        <v>135</v>
      </c>
      <c r="L1674" s="163">
        <f>_xll.qlCalendarAdvance("TARGET",L1673,K1674,"mf")</f>
        <v>46665</v>
      </c>
      <c r="M1674" s="175">
        <v>0.91552743695982008</v>
      </c>
      <c r="N1674" s="175">
        <f>_xll.xlShmInterpDisc($E$4,L1674)</f>
        <v>0.91552743704878559</v>
      </c>
      <c r="O1674" s="175">
        <f>_xll.xlShmInterpDisc($B$4,L1674)</f>
        <v>0.91552743704878559</v>
      </c>
      <c r="P1674" s="175">
        <v>0.91552743695965433</v>
      </c>
      <c r="Q1674" s="175">
        <f>_xll.xlShmInterpDisc($H$4,L1674)</f>
        <v>0.91552743705073514</v>
      </c>
      <c r="R1674" s="188">
        <f t="shared" si="78"/>
        <v>-8.8965501632287669E-7</v>
      </c>
      <c r="S1674" s="170">
        <f t="shared" si="79"/>
        <v>-8.8965501632287669E-7</v>
      </c>
      <c r="T1674" s="174">
        <f t="shared" si="80"/>
        <v>-9.108080956110598E-7</v>
      </c>
    </row>
    <row r="1675" spans="11:20" x14ac:dyDescent="0.2">
      <c r="K1675" s="185" t="s">
        <v>135</v>
      </c>
      <c r="L1675" s="163">
        <f>_xll.qlCalendarAdvance("TARGET",L1674,K1675,"mf")</f>
        <v>46672</v>
      </c>
      <c r="M1675" s="175">
        <v>0.91518379415760864</v>
      </c>
      <c r="N1675" s="175">
        <f>_xll.xlShmInterpDisc($E$4,L1675)</f>
        <v>0.91518379424963681</v>
      </c>
      <c r="O1675" s="175">
        <f>_xll.xlShmInterpDisc($B$4,L1675)</f>
        <v>0.91518379424963681</v>
      </c>
      <c r="P1675" s="175">
        <v>0.91518379415744222</v>
      </c>
      <c r="Q1675" s="175">
        <f>_xll.xlShmInterpDisc($H$4,L1675)</f>
        <v>0.91518379425158058</v>
      </c>
      <c r="R1675" s="188">
        <f t="shared" si="78"/>
        <v>-9.2028162868018626E-7</v>
      </c>
      <c r="S1675" s="170">
        <f t="shared" si="79"/>
        <v>-9.2028162868018626E-7</v>
      </c>
      <c r="T1675" s="174">
        <f t="shared" si="80"/>
        <v>-9.4138363770923661E-7</v>
      </c>
    </row>
    <row r="1676" spans="11:20" x14ac:dyDescent="0.2">
      <c r="K1676" s="185" t="s">
        <v>135</v>
      </c>
      <c r="L1676" s="163">
        <f>_xll.qlCalendarAdvance("TARGET",L1675,K1676,"mf")</f>
        <v>46679</v>
      </c>
      <c r="M1676" s="175">
        <v>0.91483998043148185</v>
      </c>
      <c r="N1676" s="175">
        <f>_xll.xlShmInterpDisc($E$4,L1676)</f>
        <v>0.91483998052647608</v>
      </c>
      <c r="O1676" s="175">
        <f>_xll.xlShmInterpDisc($B$4,L1676)</f>
        <v>0.91483998052647608</v>
      </c>
      <c r="P1676" s="175">
        <v>0.91483998043131465</v>
      </c>
      <c r="Q1676" s="175">
        <f>_xll.xlShmInterpDisc($H$4,L1676)</f>
        <v>0.91483998052841331</v>
      </c>
      <c r="R1676" s="188">
        <f t="shared" si="78"/>
        <v>-9.4994234700607194E-7</v>
      </c>
      <c r="S1676" s="170">
        <f t="shared" si="79"/>
        <v>-9.4994234700607194E-7</v>
      </c>
      <c r="T1676" s="174">
        <f t="shared" si="80"/>
        <v>-9.7098662443784178E-7</v>
      </c>
    </row>
    <row r="1677" spans="11:20" x14ac:dyDescent="0.2">
      <c r="K1677" s="185" t="s">
        <v>135</v>
      </c>
      <c r="L1677" s="163">
        <f>_xll.qlCalendarAdvance("TARGET",L1676,K1677,"mf")</f>
        <v>46686</v>
      </c>
      <c r="M1677" s="175">
        <v>0.91449599870430398</v>
      </c>
      <c r="N1677" s="175">
        <f>_xll.xlShmInterpDisc($E$4,L1677)</f>
        <v>0.91449599880216148</v>
      </c>
      <c r="O1677" s="175">
        <f>_xll.xlShmInterpDisc($B$4,L1677)</f>
        <v>0.91449599880216148</v>
      </c>
      <c r="P1677" s="175">
        <v>0.91449599870413611</v>
      </c>
      <c r="Q1677" s="175">
        <f>_xll.xlShmInterpDisc($H$4,L1677)</f>
        <v>0.91449599880409149</v>
      </c>
      <c r="R1677" s="188">
        <f t="shared" si="78"/>
        <v>-9.7857499881115473E-7</v>
      </c>
      <c r="S1677" s="170">
        <f t="shared" si="79"/>
        <v>-9.7857499881115473E-7</v>
      </c>
      <c r="T1677" s="174">
        <f t="shared" si="80"/>
        <v>-9.9955377308447169E-7</v>
      </c>
    </row>
    <row r="1678" spans="11:20" x14ac:dyDescent="0.2">
      <c r="K1678" s="185" t="s">
        <v>135</v>
      </c>
      <c r="L1678" s="163">
        <f>_xll.qlCalendarAdvance("TARGET",L1677,K1678,"mf")</f>
        <v>46693</v>
      </c>
      <c r="M1678" s="175">
        <v>0.91415185189782155</v>
      </c>
      <c r="N1678" s="175">
        <f>_xll.xlShmInterpDisc($E$4,L1678)</f>
        <v>0.9141518519984333</v>
      </c>
      <c r="O1678" s="175">
        <f>_xll.xlShmInterpDisc($B$4,L1678)</f>
        <v>0.9141518519984333</v>
      </c>
      <c r="P1678" s="175">
        <v>0.91415185189765313</v>
      </c>
      <c r="Q1678" s="175">
        <f>_xll.xlShmInterpDisc($H$4,L1678)</f>
        <v>0.91415185200035531</v>
      </c>
      <c r="R1678" s="188">
        <f t="shared" si="78"/>
        <v>-1.0061174116060556E-6</v>
      </c>
      <c r="S1678" s="170">
        <f t="shared" si="79"/>
        <v>-1.0061174116060556E-6</v>
      </c>
      <c r="T1678" s="174">
        <f t="shared" si="80"/>
        <v>-1.0270218009367227E-6</v>
      </c>
    </row>
    <row r="1679" spans="11:20" x14ac:dyDescent="0.2">
      <c r="K1679" s="185" t="s">
        <v>135</v>
      </c>
      <c r="L1679" s="163">
        <f>_xll.qlCalendarAdvance("TARGET",L1678,K1679,"mf")</f>
        <v>46700</v>
      </c>
      <c r="M1679" s="175">
        <v>0.91380754293265221</v>
      </c>
      <c r="N1679" s="175">
        <f>_xll.xlShmInterpDisc($E$4,L1679)</f>
        <v>0.9138075430359035</v>
      </c>
      <c r="O1679" s="175">
        <f>_xll.xlShmInterpDisc($B$4,L1679)</f>
        <v>0.9138075430359035</v>
      </c>
      <c r="P1679" s="175">
        <v>0.91380754293248323</v>
      </c>
      <c r="Q1679" s="175">
        <f>_xll.xlShmInterpDisc($H$4,L1679)</f>
        <v>0.91380754303781686</v>
      </c>
      <c r="R1679" s="188">
        <f t="shared" si="78"/>
        <v>-1.0325129640165187E-6</v>
      </c>
      <c r="S1679" s="170">
        <f t="shared" si="79"/>
        <v>-1.0325129640165187E-6</v>
      </c>
      <c r="T1679" s="174">
        <f t="shared" si="80"/>
        <v>-1.0533363070663881E-6</v>
      </c>
    </row>
    <row r="1680" spans="11:20" x14ac:dyDescent="0.2">
      <c r="K1680" s="185" t="s">
        <v>135</v>
      </c>
      <c r="L1680" s="163">
        <f>_xll.qlCalendarAdvance("TARGET",L1679,K1680,"mf")</f>
        <v>46707</v>
      </c>
      <c r="M1680" s="175">
        <v>0.91346307472827504</v>
      </c>
      <c r="N1680" s="175">
        <f>_xll.xlShmInterpDisc($E$4,L1680)</f>
        <v>0.91346307483404554</v>
      </c>
      <c r="O1680" s="175">
        <f>_xll.xlShmInterpDisc($B$4,L1680)</f>
        <v>0.91346307483404554</v>
      </c>
      <c r="P1680" s="175">
        <v>0.91346307472810551</v>
      </c>
      <c r="Q1680" s="175">
        <f>_xll.xlShmInterpDisc($H$4,L1680)</f>
        <v>0.91346307483594957</v>
      </c>
      <c r="R1680" s="188">
        <f t="shared" si="78"/>
        <v>-1.0577050346682881E-6</v>
      </c>
      <c r="S1680" s="170">
        <f t="shared" si="79"/>
        <v>-1.0577050346682881E-6</v>
      </c>
      <c r="T1680" s="174">
        <f t="shared" si="80"/>
        <v>-1.0784406700992122E-6</v>
      </c>
    </row>
    <row r="1681" spans="11:20" x14ac:dyDescent="0.2">
      <c r="K1681" s="185" t="s">
        <v>135</v>
      </c>
      <c r="L1681" s="163">
        <f>_xll.qlCalendarAdvance("TARGET",L1680,K1681,"mf")</f>
        <v>46714</v>
      </c>
      <c r="M1681" s="175">
        <v>0.91311845020301929</v>
      </c>
      <c r="N1681" s="175">
        <f>_xll.xlShmInterpDisc($E$4,L1681)</f>
        <v>0.91311845031118399</v>
      </c>
      <c r="O1681" s="175">
        <f>_xll.xlShmInterpDisc($B$4,L1681)</f>
        <v>0.91311845031118399</v>
      </c>
      <c r="P1681" s="175">
        <v>0.91311845020284932</v>
      </c>
      <c r="Q1681" s="175">
        <f>_xll.xlShmInterpDisc($H$4,L1681)</f>
        <v>0.91311845031307803</v>
      </c>
      <c r="R1681" s="188">
        <f t="shared" si="78"/>
        <v>-1.0816469941943296E-6</v>
      </c>
      <c r="S1681" s="170">
        <f t="shared" si="79"/>
        <v>-1.0816469941943296E-6</v>
      </c>
      <c r="T1681" s="174">
        <f t="shared" si="80"/>
        <v>-1.1022871504451359E-6</v>
      </c>
    </row>
    <row r="1682" spans="11:20" x14ac:dyDescent="0.2">
      <c r="K1682" s="185" t="s">
        <v>135</v>
      </c>
      <c r="L1682" s="163">
        <f>_xll.qlCalendarAdvance("TARGET",L1681,K1682,"mf")</f>
        <v>46721</v>
      </c>
      <c r="M1682" s="175">
        <v>0.91277367227405581</v>
      </c>
      <c r="N1682" s="175">
        <f>_xll.xlShmInterpDisc($E$4,L1682)</f>
        <v>0.91277367238448437</v>
      </c>
      <c r="O1682" s="175">
        <f>_xll.xlShmInterpDisc($B$4,L1682)</f>
        <v>0.91277367238448437</v>
      </c>
      <c r="P1682" s="175">
        <v>0.91277367227388539</v>
      </c>
      <c r="Q1682" s="175">
        <f>_xll.xlShmInterpDisc($H$4,L1682)</f>
        <v>0.91277367238636775</v>
      </c>
      <c r="R1682" s="188">
        <f t="shared" si="78"/>
        <v>-1.1042855518894612E-6</v>
      </c>
      <c r="S1682" s="170">
        <f t="shared" si="79"/>
        <v>-1.1042855518894612E-6</v>
      </c>
      <c r="T1682" s="174">
        <f t="shared" si="80"/>
        <v>-1.124823567622002E-6</v>
      </c>
    </row>
    <row r="1683" spans="11:20" x14ac:dyDescent="0.2">
      <c r="K1683" s="185" t="s">
        <v>135</v>
      </c>
      <c r="L1683" s="163">
        <f>_xll.qlCalendarAdvance("TARGET",L1682,K1683,"mf")</f>
        <v>46728</v>
      </c>
      <c r="M1683" s="175">
        <v>0.91242874385738515</v>
      </c>
      <c r="N1683" s="175">
        <f>_xll.xlShmInterpDisc($E$4,L1683)</f>
        <v>0.91242874396994311</v>
      </c>
      <c r="O1683" s="175">
        <f>_xll.xlShmInterpDisc($B$4,L1683)</f>
        <v>0.91242874396994311</v>
      </c>
      <c r="P1683" s="175">
        <v>0.91242874385721418</v>
      </c>
      <c r="Q1683" s="175">
        <f>_xll.xlShmInterpDisc($H$4,L1683)</f>
        <v>0.91242874397181517</v>
      </c>
      <c r="R1683" s="188">
        <f t="shared" si="78"/>
        <v>-1.1255796295017717E-6</v>
      </c>
      <c r="S1683" s="170">
        <f t="shared" si="79"/>
        <v>-1.1255796295017717E-6</v>
      </c>
      <c r="T1683" s="174">
        <f t="shared" si="80"/>
        <v>-1.1460099536009238E-6</v>
      </c>
    </row>
    <row r="1684" spans="11:20" x14ac:dyDescent="0.2">
      <c r="K1684" s="185" t="s">
        <v>135</v>
      </c>
      <c r="L1684" s="163">
        <f>_xll.qlCalendarAdvance("TARGET",L1683,K1684,"mf")</f>
        <v>46735</v>
      </c>
      <c r="M1684" s="175">
        <v>0.9120836678678288</v>
      </c>
      <c r="N1684" s="175">
        <f>_xll.xlShmInterpDisc($E$4,L1684)</f>
        <v>0.91208366798237761</v>
      </c>
      <c r="O1684" s="175">
        <f>_xll.xlShmInterpDisc($B$4,L1684)</f>
        <v>0.91208366798237761</v>
      </c>
      <c r="P1684" s="175">
        <v>0.91208366786765749</v>
      </c>
      <c r="Q1684" s="175">
        <f>_xll.xlShmInterpDisc($H$4,L1684)</f>
        <v>0.91208366798423768</v>
      </c>
      <c r="R1684" s="188">
        <f t="shared" si="78"/>
        <v>-1.14548814877935E-6</v>
      </c>
      <c r="S1684" s="170">
        <f t="shared" si="79"/>
        <v>-1.14548814877935E-6</v>
      </c>
      <c r="T1684" s="174">
        <f t="shared" si="80"/>
        <v>-1.1658018994609165E-6</v>
      </c>
    </row>
    <row r="1685" spans="11:20" x14ac:dyDescent="0.2">
      <c r="K1685" s="185" t="s">
        <v>135</v>
      </c>
      <c r="L1685" s="163">
        <f>_xll.qlCalendarAdvance("TARGET",L1684,K1685,"mf")</f>
        <v>46742</v>
      </c>
      <c r="M1685" s="175">
        <v>0.91173844721901887</v>
      </c>
      <c r="N1685" s="175">
        <f>_xll.xlShmInterpDisc($E$4,L1685)</f>
        <v>0.91173844733541598</v>
      </c>
      <c r="O1685" s="175">
        <f>_xll.xlShmInterpDisc($B$4,L1685)</f>
        <v>0.91173844733541587</v>
      </c>
      <c r="P1685" s="175">
        <v>0.91173844721884723</v>
      </c>
      <c r="Q1685" s="175">
        <f>_xll.xlShmInterpDisc($H$4,L1685)</f>
        <v>0.9117384473372635</v>
      </c>
      <c r="R1685" s="188">
        <f t="shared" si="78"/>
        <v>-1.1639711416933096E-6</v>
      </c>
      <c r="S1685" s="170">
        <f t="shared" si="79"/>
        <v>-1.163970031470285E-6</v>
      </c>
      <c r="T1685" s="174">
        <f t="shared" si="80"/>
        <v>-1.1841627678421673E-6</v>
      </c>
    </row>
    <row r="1686" spans="11:20" x14ac:dyDescent="0.2">
      <c r="K1686" s="185" t="s">
        <v>135</v>
      </c>
      <c r="L1686" s="163">
        <f>_xll.qlCalendarAdvance("TARGET",L1685,K1686,"mf")</f>
        <v>46749</v>
      </c>
      <c r="M1686" s="175">
        <v>0.91139308482338821</v>
      </c>
      <c r="N1686" s="175">
        <f>_xll.xlShmInterpDisc($E$4,L1686)</f>
        <v>0.91139308494148752</v>
      </c>
      <c r="O1686" s="175">
        <f>_xll.xlShmInterpDisc($B$4,L1686)</f>
        <v>0.91139308494148752</v>
      </c>
      <c r="P1686" s="175">
        <v>0.91139308482321624</v>
      </c>
      <c r="Q1686" s="175">
        <f>_xll.xlShmInterpDisc($H$4,L1686)</f>
        <v>0.91139308494332183</v>
      </c>
      <c r="R1686" s="188">
        <f t="shared" si="78"/>
        <v>-1.1809930811068625E-6</v>
      </c>
      <c r="S1686" s="170">
        <f t="shared" si="79"/>
        <v>-1.1809930811068625E-6</v>
      </c>
      <c r="T1686" s="174">
        <f t="shared" si="80"/>
        <v>-1.2010559213848637E-6</v>
      </c>
    </row>
    <row r="1687" spans="11:20" x14ac:dyDescent="0.2">
      <c r="K1687" s="185" t="s">
        <v>135</v>
      </c>
      <c r="L1687" s="163">
        <f>_xll.qlCalendarAdvance("TARGET",L1686,K1687,"mf")</f>
        <v>46756</v>
      </c>
      <c r="M1687" s="175">
        <v>0.91104758359216076</v>
      </c>
      <c r="N1687" s="175">
        <f>_xll.xlShmInterpDisc($E$4,L1687)</f>
        <v>0.91104758371181305</v>
      </c>
      <c r="O1687" s="175">
        <f>_xll.xlShmInterpDisc($B$4,L1687)</f>
        <v>0.91104758371181305</v>
      </c>
      <c r="P1687" s="175">
        <v>0.91104758359198845</v>
      </c>
      <c r="Q1687" s="175">
        <f>_xll.xlShmInterpDisc($H$4,L1687)</f>
        <v>0.91104758371363348</v>
      </c>
      <c r="R1687" s="188">
        <f t="shared" si="78"/>
        <v>-1.1965228807753192E-6</v>
      </c>
      <c r="S1687" s="170">
        <f t="shared" si="79"/>
        <v>-1.1965228807753192E-6</v>
      </c>
      <c r="T1687" s="174">
        <f t="shared" si="80"/>
        <v>-1.2164502738443161E-6</v>
      </c>
    </row>
    <row r="1688" spans="11:20" x14ac:dyDescent="0.2">
      <c r="K1688" s="185" t="s">
        <v>135</v>
      </c>
      <c r="L1688" s="163">
        <f>_xll.qlCalendarAdvance("TARGET",L1687,K1688,"mf")</f>
        <v>46763</v>
      </c>
      <c r="M1688" s="175">
        <v>0.91070194643534164</v>
      </c>
      <c r="N1688" s="175">
        <f>_xll.xlShmInterpDisc($E$4,L1688)</f>
        <v>0.91070194655639491</v>
      </c>
      <c r="O1688" s="175">
        <f>_xll.xlShmInterpDisc($B$4,L1688)</f>
        <v>0.91070194655639491</v>
      </c>
      <c r="P1688" s="175">
        <v>0.91070194643516922</v>
      </c>
      <c r="Q1688" s="175">
        <f>_xll.xlShmInterpDisc($H$4,L1688)</f>
        <v>0.91070194655820103</v>
      </c>
      <c r="R1688" s="188">
        <f t="shared" si="78"/>
        <v>-1.2105327851230641E-6</v>
      </c>
      <c r="S1688" s="170">
        <f t="shared" si="79"/>
        <v>-1.2105327851230641E-6</v>
      </c>
      <c r="T1688" s="174">
        <f t="shared" si="80"/>
        <v>-1.230318069644909E-6</v>
      </c>
    </row>
    <row r="1689" spans="11:20" x14ac:dyDescent="0.2">
      <c r="K1689" s="185" t="s">
        <v>135</v>
      </c>
      <c r="L1689" s="163">
        <f>_xll.qlCalendarAdvance("TARGET",L1688,K1689,"mf")</f>
        <v>46770</v>
      </c>
      <c r="M1689" s="175">
        <v>0.91035617626170806</v>
      </c>
      <c r="N1689" s="175">
        <f>_xll.xlShmInterpDisc($E$4,L1689)</f>
        <v>0.91035617638400768</v>
      </c>
      <c r="O1689" s="175">
        <f>_xll.xlShmInterpDisc($B$4,L1689)</f>
        <v>0.91035617638400768</v>
      </c>
      <c r="P1689" s="175">
        <v>0.91035617626153542</v>
      </c>
      <c r="Q1689" s="175">
        <f>_xll.xlShmInterpDisc($H$4,L1689)</f>
        <v>0.9103561763857988</v>
      </c>
      <c r="R1689" s="188">
        <f t="shared" si="78"/>
        <v>-1.2229961487975061E-6</v>
      </c>
      <c r="S1689" s="170">
        <f t="shared" si="79"/>
        <v>-1.2229961487975061E-6</v>
      </c>
      <c r="T1689" s="174">
        <f t="shared" si="80"/>
        <v>-1.2426337736570758E-6</v>
      </c>
    </row>
    <row r="1690" spans="11:20" x14ac:dyDescent="0.2">
      <c r="K1690" s="185" t="s">
        <v>135</v>
      </c>
      <c r="L1690" s="163">
        <f>_xll.qlCalendarAdvance("TARGET",L1689,K1690,"mf")</f>
        <v>46777</v>
      </c>
      <c r="M1690" s="175">
        <v>0.91001027597879947</v>
      </c>
      <c r="N1690" s="175">
        <f>_xll.xlShmInterpDisc($E$4,L1690)</f>
        <v>0.91001027610218843</v>
      </c>
      <c r="O1690" s="175">
        <f>_xll.xlShmInterpDisc($B$4,L1690)</f>
        <v>0.91001027610218843</v>
      </c>
      <c r="P1690" s="175">
        <v>0.91001027597862649</v>
      </c>
      <c r="Q1690" s="175">
        <f>_xll.xlShmInterpDisc($H$4,L1690)</f>
        <v>0.91001027610396401</v>
      </c>
      <c r="R1690" s="188">
        <f t="shared" si="78"/>
        <v>-1.2338896571151281E-6</v>
      </c>
      <c r="S1690" s="170">
        <f t="shared" si="79"/>
        <v>-1.2338896571151281E-6</v>
      </c>
      <c r="T1690" s="174">
        <f t="shared" si="80"/>
        <v>-1.2533751814203242E-6</v>
      </c>
    </row>
    <row r="1691" spans="11:20" x14ac:dyDescent="0.2">
      <c r="K1691" s="185" t="s">
        <v>135</v>
      </c>
      <c r="L1691" s="163">
        <f>_xll.qlCalendarAdvance("TARGET",L1690,K1691,"mf")</f>
        <v>46784</v>
      </c>
      <c r="M1691" s="175">
        <v>0.90966424849290795</v>
      </c>
      <c r="N1691" s="175">
        <f>_xll.xlShmInterpDisc($E$4,L1691)</f>
        <v>0.9096642486172275</v>
      </c>
      <c r="O1691" s="175">
        <f>_xll.xlShmInterpDisc($B$4,L1691)</f>
        <v>0.9096642486172275</v>
      </c>
      <c r="P1691" s="175">
        <v>0.90966424849273497</v>
      </c>
      <c r="Q1691" s="175">
        <f>_xll.xlShmInterpDisc($H$4,L1691)</f>
        <v>0.90966424861898698</v>
      </c>
      <c r="R1691" s="188">
        <f t="shared" si="78"/>
        <v>-1.2431955465075362E-6</v>
      </c>
      <c r="S1691" s="170">
        <f t="shared" si="79"/>
        <v>-1.2431955465075362E-6</v>
      </c>
      <c r="T1691" s="174">
        <f t="shared" si="80"/>
        <v>-1.2625200884741616E-6</v>
      </c>
    </row>
    <row r="1692" spans="11:20" x14ac:dyDescent="0.2">
      <c r="K1692" s="185" t="s">
        <v>135</v>
      </c>
      <c r="L1692" s="163">
        <f>_xll.qlCalendarAdvance("TARGET",L1691,K1692,"mf")</f>
        <v>46791</v>
      </c>
      <c r="M1692" s="175">
        <v>0.90931809670906949</v>
      </c>
      <c r="N1692" s="175">
        <f>_xll.xlShmInterpDisc($E$4,L1692)</f>
        <v>0.90931809683415921</v>
      </c>
      <c r="O1692" s="175">
        <f>_xll.xlShmInterpDisc($B$4,L1692)</f>
        <v>0.90931809683415921</v>
      </c>
      <c r="P1692" s="175">
        <v>0.9093180967088963</v>
      </c>
      <c r="Q1692" s="175">
        <f>_xll.xlShmInterpDisc($H$4,L1692)</f>
        <v>0.90931809683590203</v>
      </c>
      <c r="R1692" s="188">
        <f t="shared" si="78"/>
        <v>-1.2508971636293609E-6</v>
      </c>
      <c r="S1692" s="170">
        <f t="shared" si="79"/>
        <v>-1.2508971636293609E-6</v>
      </c>
      <c r="T1692" s="174">
        <f t="shared" si="80"/>
        <v>-1.2700573925883418E-6</v>
      </c>
    </row>
    <row r="1693" spans="11:20" x14ac:dyDescent="0.2">
      <c r="K1693" s="185" t="s">
        <v>135</v>
      </c>
      <c r="L1693" s="163">
        <f>_xll.qlCalendarAdvance("TARGET",L1692,K1693,"mf")</f>
        <v>46798</v>
      </c>
      <c r="M1693" s="175">
        <v>0.90897182353105421</v>
      </c>
      <c r="N1693" s="175">
        <f>_xll.xlShmInterpDisc($E$4,L1693)</f>
        <v>0.90897182365675233</v>
      </c>
      <c r="O1693" s="175">
        <f>_xll.xlShmInterpDisc($B$4,L1693)</f>
        <v>0.90897182365675233</v>
      </c>
      <c r="P1693" s="175">
        <v>0.90897182353088102</v>
      </c>
      <c r="Q1693" s="175">
        <f>_xll.xlShmInterpDisc($H$4,L1693)</f>
        <v>0.90897182365847806</v>
      </c>
      <c r="R1693" s="188">
        <f t="shared" si="78"/>
        <v>-1.2569811858043067E-6</v>
      </c>
      <c r="S1693" s="170">
        <f t="shared" si="79"/>
        <v>-1.2569811858043067E-6</v>
      </c>
      <c r="T1693" s="174">
        <f t="shared" si="80"/>
        <v>-1.2759704404174954E-6</v>
      </c>
    </row>
    <row r="1694" spans="11:20" x14ac:dyDescent="0.2">
      <c r="K1694" s="185" t="s">
        <v>135</v>
      </c>
      <c r="L1694" s="163">
        <f>_xll.qlCalendarAdvance("TARGET",L1693,K1694,"mf")</f>
        <v>46805</v>
      </c>
      <c r="M1694" s="175">
        <v>0.90862543186135758</v>
      </c>
      <c r="N1694" s="175">
        <f>_xll.xlShmInterpDisc($E$4,L1694)</f>
        <v>0.90862543198750145</v>
      </c>
      <c r="O1694" s="175">
        <f>_xll.xlShmInterpDisc($B$4,L1694)</f>
        <v>0.90862543198750134</v>
      </c>
      <c r="P1694" s="175">
        <v>0.90862543186118438</v>
      </c>
      <c r="Q1694" s="175">
        <f>_xll.xlShmInterpDisc($H$4,L1694)</f>
        <v>0.90862543198920942</v>
      </c>
      <c r="R1694" s="188">
        <f t="shared" si="78"/>
        <v>-1.2614387312481767E-6</v>
      </c>
      <c r="S1694" s="170">
        <f t="shared" si="79"/>
        <v>-1.2614376210251521E-6</v>
      </c>
      <c r="T1694" s="174">
        <f t="shared" si="80"/>
        <v>-1.2802503501774254E-6</v>
      </c>
    </row>
    <row r="1695" spans="11:20" x14ac:dyDescent="0.2">
      <c r="K1695" s="185" t="s">
        <v>135</v>
      </c>
      <c r="L1695" s="163">
        <f>_xll.qlCalendarAdvance("TARGET",L1694,K1695,"mf")</f>
        <v>46812</v>
      </c>
      <c r="M1695" s="175">
        <v>0.9082789246011912</v>
      </c>
      <c r="N1695" s="175">
        <f>_xll.xlShmInterpDisc($E$4,L1695)</f>
        <v>0.90827892472761718</v>
      </c>
      <c r="O1695" s="175">
        <f>_xll.xlShmInterpDisc($B$4,L1695)</f>
        <v>0.90827892472761707</v>
      </c>
      <c r="P1695" s="175">
        <v>0.90827892460101789</v>
      </c>
      <c r="Q1695" s="175">
        <f>_xll.xlShmInterpDisc($H$4,L1695)</f>
        <v>0.90827892472930694</v>
      </c>
      <c r="R1695" s="188">
        <f t="shared" si="78"/>
        <v>-1.2642598079537493E-6</v>
      </c>
      <c r="S1695" s="170">
        <f t="shared" si="79"/>
        <v>-1.2642586977307246E-6</v>
      </c>
      <c r="T1695" s="174">
        <f t="shared" si="80"/>
        <v>-1.282890460529984E-6</v>
      </c>
    </row>
    <row r="1696" spans="11:20" x14ac:dyDescent="0.2">
      <c r="K1696" s="185" t="s">
        <v>135</v>
      </c>
      <c r="L1696" s="163">
        <f>_xll.qlCalendarAdvance("TARGET",L1695,K1696,"mf")</f>
        <v>46819</v>
      </c>
      <c r="M1696" s="175">
        <v>0.90793230465047348</v>
      </c>
      <c r="N1696" s="175">
        <f>_xll.xlShmInterpDisc($E$4,L1696)</f>
        <v>0.90793230477701803</v>
      </c>
      <c r="O1696" s="175">
        <f>_xll.xlShmInterpDisc($B$4,L1696)</f>
        <v>0.90793230477701792</v>
      </c>
      <c r="P1696" s="175">
        <v>0.90793230465030028</v>
      </c>
      <c r="Q1696" s="175">
        <f>_xll.xlShmInterpDisc($H$4,L1696)</f>
        <v>0.90793230477868903</v>
      </c>
      <c r="R1696" s="188">
        <f t="shared" si="78"/>
        <v>-1.2654455261440489E-6</v>
      </c>
      <c r="S1696" s="170">
        <f t="shared" si="79"/>
        <v>-1.2654444159210243E-6</v>
      </c>
      <c r="T1696" s="174">
        <f t="shared" si="80"/>
        <v>-1.2838874408060974E-6</v>
      </c>
    </row>
    <row r="1697" spans="11:20" x14ac:dyDescent="0.2">
      <c r="K1697" s="185" t="s">
        <v>135</v>
      </c>
      <c r="L1697" s="163">
        <f>_xll.qlCalendarAdvance("TARGET",L1696,K1697,"mf")</f>
        <v>46826</v>
      </c>
      <c r="M1697" s="175">
        <v>0.90758557490782166</v>
      </c>
      <c r="N1697" s="175">
        <f>_xll.xlShmInterpDisc($E$4,L1697)</f>
        <v>0.9075855750343208</v>
      </c>
      <c r="O1697" s="175">
        <f>_xll.xlShmInterpDisc($B$4,L1697)</f>
        <v>0.9075855750343208</v>
      </c>
      <c r="P1697" s="175">
        <v>0.90758557490764857</v>
      </c>
      <c r="Q1697" s="175">
        <f>_xll.xlShmInterpDisc($H$4,L1697)</f>
        <v>0.9075855750359727</v>
      </c>
      <c r="R1697" s="188">
        <f t="shared" si="78"/>
        <v>-1.2649914449269772E-6</v>
      </c>
      <c r="S1697" s="170">
        <f t="shared" si="79"/>
        <v>-1.2649914449269772E-6</v>
      </c>
      <c r="T1697" s="174">
        <f t="shared" si="80"/>
        <v>-1.2832412910057656E-6</v>
      </c>
    </row>
    <row r="1698" spans="11:20" x14ac:dyDescent="0.2">
      <c r="K1698" s="185" t="s">
        <v>135</v>
      </c>
      <c r="L1698" s="163">
        <f>_xll.qlCalendarAdvance("TARGET",L1697,K1698,"mf")</f>
        <v>46833</v>
      </c>
      <c r="M1698" s="175">
        <v>0.90723873827054213</v>
      </c>
      <c r="N1698" s="175">
        <f>_xll.xlShmInterpDisc($E$4,L1698)</f>
        <v>0.90723873839683233</v>
      </c>
      <c r="O1698" s="175">
        <f>_xll.xlShmInterpDisc($B$4,L1698)</f>
        <v>0.90723873839683222</v>
      </c>
      <c r="P1698" s="175">
        <v>0.90723873827036905</v>
      </c>
      <c r="Q1698" s="175">
        <f>_xll.xlShmInterpDisc($H$4,L1698)</f>
        <v>0.90723873839846458</v>
      </c>
      <c r="R1698" s="188">
        <f t="shared" si="78"/>
        <v>-1.2629020051946327E-6</v>
      </c>
      <c r="S1698" s="170">
        <f t="shared" si="79"/>
        <v>-1.2629008949716081E-6</v>
      </c>
      <c r="T1698" s="174">
        <f t="shared" si="80"/>
        <v>-1.2809553417980624E-6</v>
      </c>
    </row>
    <row r="1699" spans="11:20" x14ac:dyDescent="0.2">
      <c r="K1699" s="185" t="s">
        <v>135</v>
      </c>
      <c r="L1699" s="163">
        <f>_xll.qlCalendarAdvance("TARGET",L1698,K1699,"mf")</f>
        <v>46840</v>
      </c>
      <c r="M1699" s="175">
        <v>0.90689179763462202</v>
      </c>
      <c r="N1699" s="175">
        <f>_xll.xlShmInterpDisc($E$4,L1699)</f>
        <v>0.9068917977605403</v>
      </c>
      <c r="O1699" s="175">
        <f>_xll.xlShmInterpDisc($B$4,L1699)</f>
        <v>0.90689179776054019</v>
      </c>
      <c r="P1699" s="175">
        <v>0.90689179763444916</v>
      </c>
      <c r="Q1699" s="175">
        <f>_xll.xlShmInterpDisc($H$4,L1699)</f>
        <v>0.90689179776215256</v>
      </c>
      <c r="R1699" s="188">
        <f t="shared" si="78"/>
        <v>-1.2591827580621384E-6</v>
      </c>
      <c r="S1699" s="170">
        <f t="shared" si="79"/>
        <v>-1.2591816478391138E-6</v>
      </c>
      <c r="T1699" s="174">
        <f t="shared" si="80"/>
        <v>-1.2770340340750863E-6</v>
      </c>
    </row>
    <row r="1700" spans="11:20" x14ac:dyDescent="0.2">
      <c r="K1700" s="185" t="s">
        <v>135</v>
      </c>
      <c r="L1700" s="163">
        <f>_xll.qlCalendarAdvance("TARGET",L1699,K1700,"mf")</f>
        <v>46847</v>
      </c>
      <c r="M1700" s="175">
        <v>0.90654475589472072</v>
      </c>
      <c r="N1700" s="175">
        <f>_xll.xlShmInterpDisc($E$4,L1700)</f>
        <v>0.90654475602010498</v>
      </c>
      <c r="O1700" s="175">
        <f>_xll.xlShmInterpDisc($B$4,L1700)</f>
        <v>0.90654475602010487</v>
      </c>
      <c r="P1700" s="175">
        <v>0.90654475589454808</v>
      </c>
      <c r="Q1700" s="175">
        <f>_xll.xlShmInterpDisc($H$4,L1700)</f>
        <v>0.90654475602169671</v>
      </c>
      <c r="R1700" s="188">
        <f t="shared" si="78"/>
        <v>-1.2538425853136914E-6</v>
      </c>
      <c r="S1700" s="170">
        <f t="shared" si="79"/>
        <v>-1.2538414750906668E-6</v>
      </c>
      <c r="T1700" s="174">
        <f t="shared" si="80"/>
        <v>-1.2714862496210344E-6</v>
      </c>
    </row>
    <row r="1701" spans="11:20" x14ac:dyDescent="0.2">
      <c r="K1701" s="185" t="s">
        <v>135</v>
      </c>
      <c r="L1701" s="163">
        <f>_xll.qlCalendarAdvance("TARGET",L1700,K1701,"mf")</f>
        <v>46854</v>
      </c>
      <c r="M1701" s="175">
        <v>0.90619761594416126</v>
      </c>
      <c r="N1701" s="175">
        <f>_xll.xlShmInterpDisc($E$4,L1701)</f>
        <v>0.90619761606885041</v>
      </c>
      <c r="O1701" s="175">
        <f>_xll.xlShmInterpDisc($B$4,L1701)</f>
        <v>0.90619761606885041</v>
      </c>
      <c r="P1701" s="175">
        <v>0.90619761594398873</v>
      </c>
      <c r="Q1701" s="175">
        <f>_xll.xlShmInterpDisc($H$4,L1701)</f>
        <v>0.90619761607042126</v>
      </c>
      <c r="R1701" s="188">
        <f t="shared" si="78"/>
        <v>-1.2468914789565133E-6</v>
      </c>
      <c r="S1701" s="170">
        <f t="shared" si="79"/>
        <v>-1.2468914789565133E-6</v>
      </c>
      <c r="T1701" s="174">
        <f t="shared" si="80"/>
        <v>-1.2643253111122021E-6</v>
      </c>
    </row>
    <row r="1702" spans="11:20" x14ac:dyDescent="0.2">
      <c r="K1702" s="185" t="s">
        <v>135</v>
      </c>
      <c r="L1702" s="163">
        <f>_xll.qlCalendarAdvance("TARGET",L1701,K1702,"mf")</f>
        <v>46861</v>
      </c>
      <c r="M1702" s="175">
        <v>0.90585038067492174</v>
      </c>
      <c r="N1702" s="175">
        <f>_xll.xlShmInterpDisc($E$4,L1702)</f>
        <v>0.90585038079875635</v>
      </c>
      <c r="O1702" s="175">
        <f>_xll.xlShmInterpDisc($B$4,L1702)</f>
        <v>0.90585038079875624</v>
      </c>
      <c r="P1702" s="175">
        <v>0.90585038067474943</v>
      </c>
      <c r="Q1702" s="175">
        <f>_xll.xlShmInterpDisc($H$4,L1702)</f>
        <v>0.90585038080030589</v>
      </c>
      <c r="R1702" s="188">
        <f t="shared" si="78"/>
        <v>-1.2383460923359735E-6</v>
      </c>
      <c r="S1702" s="170">
        <f t="shared" si="79"/>
        <v>-1.2383449821129489E-6</v>
      </c>
      <c r="T1702" s="174">
        <f t="shared" si="80"/>
        <v>-1.255564541224885E-6</v>
      </c>
    </row>
    <row r="1703" spans="11:20" x14ac:dyDescent="0.2">
      <c r="K1703" s="185" t="s">
        <v>135</v>
      </c>
      <c r="L1703" s="163">
        <f>_xll.qlCalendarAdvance("TARGET",L1702,K1703,"mf")</f>
        <v>46868</v>
      </c>
      <c r="M1703" s="175">
        <v>0.9055030529776269</v>
      </c>
      <c r="N1703" s="175">
        <f>_xll.xlShmInterpDisc($E$4,L1703)</f>
        <v>0.90550305310044932</v>
      </c>
      <c r="O1703" s="175">
        <f>_xll.xlShmInterpDisc($B$4,L1703)</f>
        <v>0.90550305310044921</v>
      </c>
      <c r="P1703" s="175">
        <v>0.90550305297745481</v>
      </c>
      <c r="Q1703" s="175">
        <f>_xll.xlShmInterpDisc($H$4,L1703)</f>
        <v>0.9055030531019771</v>
      </c>
      <c r="R1703" s="188">
        <f t="shared" si="78"/>
        <v>-1.2282241890204659E-6</v>
      </c>
      <c r="S1703" s="170">
        <f t="shared" si="79"/>
        <v>-1.2282230787974413E-6</v>
      </c>
      <c r="T1703" s="174">
        <f t="shared" si="80"/>
        <v>-1.2452228137505017E-6</v>
      </c>
    </row>
    <row r="1704" spans="11:20" x14ac:dyDescent="0.2">
      <c r="K1704" s="185" t="s">
        <v>135</v>
      </c>
      <c r="L1704" s="163">
        <f>_xll.qlCalendarAdvance("TARGET",L1703,K1704,"mf")</f>
        <v>46875</v>
      </c>
      <c r="M1704" s="175">
        <v>0.90515563574154012</v>
      </c>
      <c r="N1704" s="175">
        <f>_xll.xlShmInterpDisc($E$4,L1704)</f>
        <v>0.90515563586319481</v>
      </c>
      <c r="O1704" s="175">
        <f>_xll.xlShmInterpDisc($B$4,L1704)</f>
        <v>0.9051556358631947</v>
      </c>
      <c r="P1704" s="175">
        <v>0.90515563574136826</v>
      </c>
      <c r="Q1704" s="175">
        <f>_xll.xlShmInterpDisc($H$4,L1704)</f>
        <v>0.90515563586470049</v>
      </c>
      <c r="R1704" s="188">
        <f t="shared" si="78"/>
        <v>-1.2165468632474585E-6</v>
      </c>
      <c r="S1704" s="170">
        <f t="shared" si="79"/>
        <v>-1.2165457530244339E-6</v>
      </c>
      <c r="T1704" s="174">
        <f t="shared" si="80"/>
        <v>-1.2333223331495446E-6</v>
      </c>
    </row>
    <row r="1705" spans="11:20" x14ac:dyDescent="0.2">
      <c r="K1705" s="185" t="s">
        <v>135</v>
      </c>
      <c r="L1705" s="163">
        <f>_xll.qlCalendarAdvance("TARGET",L1704,K1705,"mf")</f>
        <v>46882</v>
      </c>
      <c r="M1705" s="175">
        <v>0.90480813185455522</v>
      </c>
      <c r="N1705" s="175">
        <f>_xll.xlShmInterpDisc($E$4,L1705)</f>
        <v>0.90480813197488885</v>
      </c>
      <c r="O1705" s="175">
        <f>_xll.xlShmInterpDisc($B$4,L1705)</f>
        <v>0.90480813197488885</v>
      </c>
      <c r="P1705" s="175">
        <v>0.90480813185438369</v>
      </c>
      <c r="Q1705" s="175">
        <f>_xll.xlShmInterpDisc($H$4,L1705)</f>
        <v>0.90480813197637211</v>
      </c>
      <c r="R1705" s="188">
        <f t="shared" si="78"/>
        <v>-1.2033363194774438E-6</v>
      </c>
      <c r="S1705" s="170">
        <f t="shared" si="79"/>
        <v>-1.2033363194774438E-6</v>
      </c>
      <c r="T1705" s="174">
        <f t="shared" si="80"/>
        <v>-1.2198841936594818E-6</v>
      </c>
    </row>
    <row r="1706" spans="11:20" x14ac:dyDescent="0.2">
      <c r="K1706" s="185" t="s">
        <v>135</v>
      </c>
      <c r="L1706" s="163">
        <f>_xll.qlCalendarAdvance("TARGET",L1705,K1706,"mf")</f>
        <v>46889</v>
      </c>
      <c r="M1706" s="175">
        <v>0.90446054420318789</v>
      </c>
      <c r="N1706" s="175">
        <f>_xll.xlShmInterpDisc($E$4,L1706)</f>
        <v>0.90446054432205036</v>
      </c>
      <c r="O1706" s="175">
        <f>_xll.xlShmInterpDisc($B$4,L1706)</f>
        <v>0.90446054432205025</v>
      </c>
      <c r="P1706" s="175">
        <v>0.9044605442030168</v>
      </c>
      <c r="Q1706" s="175">
        <f>_xll.xlShmInterpDisc($H$4,L1706)</f>
        <v>0.90446054432351075</v>
      </c>
      <c r="R1706" s="188">
        <f t="shared" si="78"/>
        <v>-1.1886247541781358E-6</v>
      </c>
      <c r="S1706" s="170">
        <f t="shared" si="79"/>
        <v>-1.1886236439551112E-6</v>
      </c>
      <c r="T1706" s="174">
        <f t="shared" si="80"/>
        <v>-1.2049394815250025E-6</v>
      </c>
    </row>
    <row r="1707" spans="11:20" x14ac:dyDescent="0.2">
      <c r="K1707" s="185" t="s">
        <v>135</v>
      </c>
      <c r="L1707" s="163">
        <f>_xll.qlCalendarAdvance("TARGET",L1706,K1707,"mf")</f>
        <v>46896</v>
      </c>
      <c r="M1707" s="175">
        <v>0.90411287567256837</v>
      </c>
      <c r="N1707" s="175">
        <f>_xll.xlShmInterpDisc($E$4,L1707)</f>
        <v>0.90411287578981214</v>
      </c>
      <c r="O1707" s="175">
        <f>_xll.xlShmInterpDisc($B$4,L1707)</f>
        <v>0.90411287578981214</v>
      </c>
      <c r="P1707" s="175">
        <v>0.90411287567239762</v>
      </c>
      <c r="Q1707" s="175">
        <f>_xll.xlShmInterpDisc($H$4,L1707)</f>
        <v>0.90411287579124944</v>
      </c>
      <c r="R1707" s="188">
        <f t="shared" si="78"/>
        <v>-1.1724377024791011E-6</v>
      </c>
      <c r="S1707" s="170">
        <f t="shared" si="79"/>
        <v>-1.1724377024791011E-6</v>
      </c>
      <c r="T1707" s="174">
        <f t="shared" si="80"/>
        <v>-1.1885181727677718E-6</v>
      </c>
    </row>
    <row r="1708" spans="11:20" x14ac:dyDescent="0.2">
      <c r="K1708" s="185" t="s">
        <v>135</v>
      </c>
      <c r="L1708" s="163">
        <f>_xll.qlCalendarAdvance("TARGET",L1707,K1708,"mf")</f>
        <v>46903</v>
      </c>
      <c r="M1708" s="175">
        <v>0.90376512914643314</v>
      </c>
      <c r="N1708" s="175">
        <f>_xll.xlShmInterpDisc($E$4,L1708)</f>
        <v>0.9037651292619141</v>
      </c>
      <c r="O1708" s="175">
        <f>_xll.xlShmInterpDisc($B$4,L1708)</f>
        <v>0.9037651292619141</v>
      </c>
      <c r="P1708" s="175">
        <v>0.90376512914626284</v>
      </c>
      <c r="Q1708" s="175">
        <f>_xll.xlShmInterpDisc($H$4,L1708)</f>
        <v>0.90376512926332786</v>
      </c>
      <c r="R1708" s="188">
        <f t="shared" si="78"/>
        <v>-1.1548095812941028E-6</v>
      </c>
      <c r="S1708" s="170">
        <f t="shared" si="79"/>
        <v>-1.1548095812941028E-6</v>
      </c>
      <c r="T1708" s="174">
        <f t="shared" si="80"/>
        <v>-1.1706502434094546E-6</v>
      </c>
    </row>
    <row r="1709" spans="11:20" x14ac:dyDescent="0.2">
      <c r="K1709" s="185" t="s">
        <v>135</v>
      </c>
      <c r="L1709" s="163">
        <f>_xll.qlCalendarAdvance("TARGET",L1708,K1709,"mf")</f>
        <v>46910</v>
      </c>
      <c r="M1709" s="175">
        <v>0.9034173075071168</v>
      </c>
      <c r="N1709" s="175">
        <f>_xll.xlShmInterpDisc($E$4,L1709)</f>
        <v>0.90341730762069461</v>
      </c>
      <c r="O1709" s="175">
        <f>_xll.xlShmInterpDisc($B$4,L1709)</f>
        <v>0.90341730762069461</v>
      </c>
      <c r="P1709" s="175">
        <v>0.90341730750694693</v>
      </c>
      <c r="Q1709" s="175">
        <f>_xll.xlShmInterpDisc($H$4,L1709)</f>
        <v>0.9034173076220845</v>
      </c>
      <c r="R1709" s="188">
        <f t="shared" si="78"/>
        <v>-1.1357781382059784E-6</v>
      </c>
      <c r="S1709" s="170">
        <f t="shared" si="79"/>
        <v>-1.1357781382059784E-6</v>
      </c>
      <c r="T1709" s="174">
        <f t="shared" si="80"/>
        <v>-1.1513756614789372E-6</v>
      </c>
    </row>
    <row r="1710" spans="11:20" x14ac:dyDescent="0.2">
      <c r="K1710" s="185" t="s">
        <v>135</v>
      </c>
      <c r="L1710" s="163">
        <f>_xll.qlCalendarAdvance("TARGET",L1709,K1710,"mf")</f>
        <v>46917</v>
      </c>
      <c r="M1710" s="175">
        <v>0.90306941363554494</v>
      </c>
      <c r="N1710" s="175">
        <f>_xll.xlShmInterpDisc($E$4,L1710)</f>
        <v>0.90306941374708316</v>
      </c>
      <c r="O1710" s="175">
        <f>_xll.xlShmInterpDisc($B$4,L1710)</f>
        <v>0.90306941374708305</v>
      </c>
      <c r="P1710" s="175">
        <v>0.90306941363537552</v>
      </c>
      <c r="Q1710" s="175">
        <f>_xll.xlShmInterpDisc($H$4,L1710)</f>
        <v>0.90306941374844896</v>
      </c>
      <c r="R1710" s="188">
        <f t="shared" si="78"/>
        <v>-1.1153822310205896E-6</v>
      </c>
      <c r="S1710" s="170">
        <f t="shared" si="79"/>
        <v>-1.115381120797565E-6</v>
      </c>
      <c r="T1710" s="174">
        <f t="shared" si="80"/>
        <v>-1.1307343950051063E-6</v>
      </c>
    </row>
    <row r="1711" spans="11:20" x14ac:dyDescent="0.2">
      <c r="K1711" s="185" t="s">
        <v>135</v>
      </c>
      <c r="L1711" s="163">
        <f>_xll.qlCalendarAdvance("TARGET",L1710,K1711,"mf")</f>
        <v>46924</v>
      </c>
      <c r="M1711" s="175">
        <v>0.90272145041122609</v>
      </c>
      <c r="N1711" s="175">
        <f>_xll.xlShmInterpDisc($E$4,L1711)</f>
        <v>0.90272145052059238</v>
      </c>
      <c r="O1711" s="175">
        <f>_xll.xlShmInterpDisc($B$4,L1711)</f>
        <v>0.90272145052059238</v>
      </c>
      <c r="P1711" s="175">
        <v>0.90272145041105722</v>
      </c>
      <c r="Q1711" s="175">
        <f>_xll.xlShmInterpDisc($H$4,L1711)</f>
        <v>0.90272145052193387</v>
      </c>
      <c r="R1711" s="188">
        <f t="shared" si="78"/>
        <v>-1.0936629379898477E-6</v>
      </c>
      <c r="S1711" s="170">
        <f t="shared" si="79"/>
        <v>-1.0936629379898477E-6</v>
      </c>
      <c r="T1711" s="174">
        <f t="shared" si="80"/>
        <v>-1.1087664120168483E-6</v>
      </c>
    </row>
    <row r="1712" spans="11:20" x14ac:dyDescent="0.2">
      <c r="K1712" s="185" t="s">
        <v>135</v>
      </c>
      <c r="L1712" s="163">
        <f>_xll.qlCalendarAdvance("TARGET",L1711,K1712,"mf")</f>
        <v>46931</v>
      </c>
      <c r="M1712" s="175">
        <v>0.90237342071224436</v>
      </c>
      <c r="N1712" s="175">
        <f>_xll.xlShmInterpDisc($E$4,L1712)</f>
        <v>0.90237342081931093</v>
      </c>
      <c r="O1712" s="175">
        <f>_xll.xlShmInterpDisc($B$4,L1712)</f>
        <v>0.90237342081931082</v>
      </c>
      <c r="P1712" s="175">
        <v>0.90237342071207594</v>
      </c>
      <c r="Q1712" s="175">
        <f>_xll.xlShmInterpDisc($H$4,L1712)</f>
        <v>0.90237342082062766</v>
      </c>
      <c r="R1712" s="188">
        <f t="shared" si="78"/>
        <v>-1.0706657782577622E-6</v>
      </c>
      <c r="S1712" s="170">
        <f t="shared" si="79"/>
        <v>-1.0706646680347376E-6</v>
      </c>
      <c r="T1712" s="174">
        <f t="shared" si="80"/>
        <v>-1.0855172316581729E-6</v>
      </c>
    </row>
    <row r="1713" spans="11:20" x14ac:dyDescent="0.2">
      <c r="K1713" s="185" t="s">
        <v>135</v>
      </c>
      <c r="L1713" s="163">
        <f>_xll.qlCalendarAdvance("TARGET",L1712,K1713,"mf")</f>
        <v>46938</v>
      </c>
      <c r="M1713" s="175">
        <v>0.90202532741525143</v>
      </c>
      <c r="N1713" s="175">
        <f>_xll.xlShmInterpDisc($E$4,L1713)</f>
        <v>0.9020253275198955</v>
      </c>
      <c r="O1713" s="175">
        <f>_xll.xlShmInterpDisc($B$4,L1713)</f>
        <v>0.90202532751989539</v>
      </c>
      <c r="P1713" s="175">
        <v>0.90202532741508357</v>
      </c>
      <c r="Q1713" s="175">
        <f>_xll.xlShmInterpDisc($H$4,L1713)</f>
        <v>0.90202532752118736</v>
      </c>
      <c r="R1713" s="188">
        <f t="shared" si="78"/>
        <v>-1.0464407118604413E-6</v>
      </c>
      <c r="S1713" s="170">
        <f t="shared" si="79"/>
        <v>-1.0464396016374167E-6</v>
      </c>
      <c r="T1713" s="174">
        <f t="shared" si="80"/>
        <v>-1.0610379241882129E-6</v>
      </c>
    </row>
    <row r="1714" spans="11:20" x14ac:dyDescent="0.2">
      <c r="K1714" s="185" t="s">
        <v>135</v>
      </c>
      <c r="L1714" s="163">
        <f>_xll.qlCalendarAdvance("TARGET",L1713,K1714,"mf")</f>
        <v>46945</v>
      </c>
      <c r="M1714" s="175">
        <v>0.90167717339545994</v>
      </c>
      <c r="N1714" s="175">
        <f>_xll.xlShmInterpDisc($E$4,L1714)</f>
        <v>0.90167717349756371</v>
      </c>
      <c r="O1714" s="175">
        <f>_xll.xlShmInterpDisc($B$4,L1714)</f>
        <v>0.90167717349756371</v>
      </c>
      <c r="P1714" s="175">
        <v>0.90167717339529263</v>
      </c>
      <c r="Q1714" s="175">
        <f>_xll.xlShmInterpDisc($H$4,L1714)</f>
        <v>0.90167717349883048</v>
      </c>
      <c r="R1714" s="188">
        <f t="shared" si="78"/>
        <v>-1.0210376988339931E-6</v>
      </c>
      <c r="S1714" s="170">
        <f t="shared" si="79"/>
        <v>-1.0210376988339931E-6</v>
      </c>
      <c r="T1714" s="174">
        <f t="shared" si="80"/>
        <v>-1.0353784496430762E-6</v>
      </c>
    </row>
    <row r="1715" spans="11:20" x14ac:dyDescent="0.2">
      <c r="K1715" s="185" t="s">
        <v>135</v>
      </c>
      <c r="L1715" s="163">
        <f>_xll.qlCalendarAdvance("TARGET",L1714,K1715,"mf")</f>
        <v>46952</v>
      </c>
      <c r="M1715" s="175">
        <v>0.90132896152663566</v>
      </c>
      <c r="N1715" s="175">
        <f>_xll.xlShmInterpDisc($E$4,L1715)</f>
        <v>0.90132896162608689</v>
      </c>
      <c r="O1715" s="175">
        <f>_xll.xlShmInterpDisc($B$4,L1715)</f>
        <v>0.90132896162608689</v>
      </c>
      <c r="P1715" s="175">
        <v>0.90132896152646902</v>
      </c>
      <c r="Q1715" s="175">
        <f>_xll.xlShmInterpDisc($H$4,L1715)</f>
        <v>0.90132896162732823</v>
      </c>
      <c r="R1715" s="188">
        <f t="shared" si="78"/>
        <v>-9.9451225032964885E-7</v>
      </c>
      <c r="S1715" s="170">
        <f t="shared" si="79"/>
        <v>-9.9451225032964885E-7</v>
      </c>
      <c r="T1715" s="174">
        <f t="shared" si="80"/>
        <v>-1.0085920987279451E-6</v>
      </c>
    </row>
    <row r="1716" spans="11:20" x14ac:dyDescent="0.2">
      <c r="K1716" s="185" t="s">
        <v>135</v>
      </c>
      <c r="L1716" s="163">
        <f>_xll.qlCalendarAdvance("TARGET",L1715,K1716,"mf")</f>
        <v>46959</v>
      </c>
      <c r="M1716" s="175">
        <v>0.90098069468109043</v>
      </c>
      <c r="N1716" s="175">
        <f>_xll.xlShmInterpDisc($E$4,L1716)</f>
        <v>0.90098069477778253</v>
      </c>
      <c r="O1716" s="175">
        <f>_xll.xlShmInterpDisc($B$4,L1716)</f>
        <v>0.90098069477778253</v>
      </c>
      <c r="P1716" s="175">
        <v>0.90098069468092434</v>
      </c>
      <c r="Q1716" s="175">
        <f>_xll.xlShmInterpDisc($H$4,L1716)</f>
        <v>0.90098069477899834</v>
      </c>
      <c r="R1716" s="188">
        <f t="shared" si="78"/>
        <v>-9.6692098772166446E-7</v>
      </c>
      <c r="S1716" s="170">
        <f t="shared" si="79"/>
        <v>-9.6692098772166446E-7</v>
      </c>
      <c r="T1716" s="174">
        <f t="shared" si="80"/>
        <v>-9.8073993370917378E-7</v>
      </c>
    </row>
    <row r="1717" spans="11:20" x14ac:dyDescent="0.2">
      <c r="K1717" s="185" t="s">
        <v>135</v>
      </c>
      <c r="L1717" s="163">
        <f>_xll.qlCalendarAdvance("TARGET",L1716,K1717,"mf")</f>
        <v>46966</v>
      </c>
      <c r="M1717" s="175">
        <v>0.90063237572967481</v>
      </c>
      <c r="N1717" s="175">
        <f>_xll.xlShmInterpDisc($E$4,L1717)</f>
        <v>0.90063237582350752</v>
      </c>
      <c r="O1717" s="175">
        <f>_xll.xlShmInterpDisc($B$4,L1717)</f>
        <v>0.90063237582350741</v>
      </c>
      <c r="P1717" s="175">
        <v>0.90063237572950938</v>
      </c>
      <c r="Q1717" s="175">
        <f>_xll.xlShmInterpDisc($H$4,L1717)</f>
        <v>0.90063237582469746</v>
      </c>
      <c r="R1717" s="188">
        <f t="shared" si="78"/>
        <v>-9.3832719372244355E-7</v>
      </c>
      <c r="S1717" s="170">
        <f t="shared" si="79"/>
        <v>-9.3832608349941893E-7</v>
      </c>
      <c r="T1717" s="174">
        <f t="shared" si="80"/>
        <v>-9.5188079640706746E-7</v>
      </c>
    </row>
    <row r="1718" spans="11:20" x14ac:dyDescent="0.2">
      <c r="K1718" s="185" t="s">
        <v>135</v>
      </c>
      <c r="L1718" s="163">
        <f>_xll.qlCalendarAdvance("TARGET",L1717,K1718,"mf")</f>
        <v>46973</v>
      </c>
      <c r="M1718" s="175">
        <v>0.90028400754177162</v>
      </c>
      <c r="N1718" s="175">
        <f>_xll.xlShmInterpDisc($E$4,L1718)</f>
        <v>0.9002840076326506</v>
      </c>
      <c r="O1718" s="175">
        <f>_xll.xlShmInterpDisc($B$4,L1718)</f>
        <v>0.90028400763265048</v>
      </c>
      <c r="P1718" s="175">
        <v>0.90028400754160687</v>
      </c>
      <c r="Q1718" s="175">
        <f>_xll.xlShmInterpDisc($H$4,L1718)</f>
        <v>0.90028400763381455</v>
      </c>
      <c r="R1718" s="188">
        <f t="shared" si="78"/>
        <v>-9.0878971015229126E-7</v>
      </c>
      <c r="S1718" s="170">
        <f t="shared" si="79"/>
        <v>-9.0878859992926664E-7</v>
      </c>
      <c r="T1718" s="174">
        <f t="shared" si="80"/>
        <v>-9.2207685931100514E-7</v>
      </c>
    </row>
    <row r="1719" spans="11:20" x14ac:dyDescent="0.2">
      <c r="K1719" s="185" t="s">
        <v>135</v>
      </c>
      <c r="L1719" s="163">
        <f>_xll.qlCalendarAdvance("TARGET",L1718,K1719,"mf")</f>
        <v>46980</v>
      </c>
      <c r="M1719" s="175">
        <v>0.89993559298528825</v>
      </c>
      <c r="N1719" s="175">
        <f>_xll.xlShmInterpDisc($E$4,L1719)</f>
        <v>0.89993559307312587</v>
      </c>
      <c r="O1719" s="175">
        <f>_xll.xlShmInterpDisc($B$4,L1719)</f>
        <v>0.89993559307312587</v>
      </c>
      <c r="P1719" s="175">
        <v>0.89993559298512416</v>
      </c>
      <c r="Q1719" s="175">
        <f>_xll.xlShmInterpDisc($H$4,L1719)</f>
        <v>0.89993559307426385</v>
      </c>
      <c r="R1719" s="188">
        <f t="shared" si="78"/>
        <v>-8.7837626061570973E-7</v>
      </c>
      <c r="S1719" s="170">
        <f t="shared" si="79"/>
        <v>-8.7837626061570973E-7</v>
      </c>
      <c r="T1719" s="174">
        <f t="shared" si="80"/>
        <v>-8.9139695624851356E-7</v>
      </c>
    </row>
    <row r="1720" spans="11:20" x14ac:dyDescent="0.2">
      <c r="K1720" s="185" t="s">
        <v>135</v>
      </c>
      <c r="L1720" s="163">
        <f>_xll.qlCalendarAdvance("TARGET",L1719,K1720,"mf")</f>
        <v>46987</v>
      </c>
      <c r="M1720" s="175">
        <v>0.89958713492665021</v>
      </c>
      <c r="N1720" s="175">
        <f>_xll.xlShmInterpDisc($E$4,L1720)</f>
        <v>0.89958713501136611</v>
      </c>
      <c r="O1720" s="175">
        <f>_xll.xlShmInterpDisc($B$4,L1720)</f>
        <v>0.899587135011366</v>
      </c>
      <c r="P1720" s="175">
        <v>0.8995871349264869</v>
      </c>
      <c r="Q1720" s="175">
        <f>_xll.xlShmInterpDisc($H$4,L1720)</f>
        <v>0.89958713501247767</v>
      </c>
      <c r="R1720" s="188">
        <f t="shared" si="78"/>
        <v>-8.4715900960929957E-7</v>
      </c>
      <c r="S1720" s="170">
        <f t="shared" si="79"/>
        <v>-8.4715789938627495E-7</v>
      </c>
      <c r="T1720" s="174">
        <f t="shared" si="80"/>
        <v>-8.5990770060107025E-7</v>
      </c>
    </row>
    <row r="1721" spans="11:20" x14ac:dyDescent="0.2">
      <c r="K1721" s="185" t="s">
        <v>135</v>
      </c>
      <c r="L1721" s="163">
        <f>_xll.qlCalendarAdvance("TARGET",L1720,K1721,"mf")</f>
        <v>46994</v>
      </c>
      <c r="M1721" s="175">
        <v>0.89923863623079436</v>
      </c>
      <c r="N1721" s="175">
        <f>_xll.xlShmInterpDisc($E$4,L1721)</f>
        <v>0.89923863631231504</v>
      </c>
      <c r="O1721" s="175">
        <f>_xll.xlShmInterpDisc($B$4,L1721)</f>
        <v>0.89923863631231504</v>
      </c>
      <c r="P1721" s="175">
        <v>0.89923863623063183</v>
      </c>
      <c r="Q1721" s="175">
        <f>_xll.xlShmInterpDisc($H$4,L1721)</f>
        <v>0.89923863631340029</v>
      </c>
      <c r="R1721" s="188">
        <f t="shared" si="78"/>
        <v>-8.1520679096058757E-7</v>
      </c>
      <c r="S1721" s="170">
        <f t="shared" si="79"/>
        <v>-8.1520679096058757E-7</v>
      </c>
      <c r="T1721" s="174">
        <f t="shared" si="80"/>
        <v>-8.276845875343497E-7</v>
      </c>
    </row>
    <row r="1722" spans="11:20" x14ac:dyDescent="0.2">
      <c r="K1722" s="185" t="s">
        <v>135</v>
      </c>
      <c r="L1722" s="163">
        <f>_xll.qlCalendarAdvance("TARGET",L1721,K1722,"mf")</f>
        <v>47001</v>
      </c>
      <c r="M1722" s="175">
        <v>0.89889009976116208</v>
      </c>
      <c r="N1722" s="175">
        <f>_xll.xlShmInterpDisc($E$4,L1722)</f>
        <v>0.89889009983942192</v>
      </c>
      <c r="O1722" s="175">
        <f>_xll.xlShmInterpDisc($B$4,L1722)</f>
        <v>0.89889009983942181</v>
      </c>
      <c r="P1722" s="175">
        <v>0.89889009976100032</v>
      </c>
      <c r="Q1722" s="175">
        <f>_xll.xlShmInterpDisc($H$4,L1722)</f>
        <v>0.89889009984048052</v>
      </c>
      <c r="R1722" s="188">
        <f t="shared" si="78"/>
        <v>-7.825984305043221E-7</v>
      </c>
      <c r="S1722" s="170">
        <f t="shared" si="79"/>
        <v>-7.8259732028129747E-7</v>
      </c>
      <c r="T1722" s="174">
        <f t="shared" si="80"/>
        <v>-7.9480200199100182E-7</v>
      </c>
    </row>
    <row r="1723" spans="11:20" x14ac:dyDescent="0.2">
      <c r="K1723" s="185" t="s">
        <v>135</v>
      </c>
      <c r="L1723" s="163">
        <f>_xll.qlCalendarAdvance("TARGET",L1722,K1723,"mf")</f>
        <v>47008</v>
      </c>
      <c r="M1723" s="175">
        <v>0.8985415283796927</v>
      </c>
      <c r="N1723" s="175">
        <f>_xll.xlShmInterpDisc($E$4,L1723)</f>
        <v>0.89854152845463364</v>
      </c>
      <c r="O1723" s="175">
        <f>_xll.xlShmInterpDisc($B$4,L1723)</f>
        <v>0.89854152845463364</v>
      </c>
      <c r="P1723" s="175">
        <v>0.89854152837953183</v>
      </c>
      <c r="Q1723" s="175">
        <f>_xll.xlShmInterpDisc($H$4,L1723)</f>
        <v>0.89854152845566571</v>
      </c>
      <c r="R1723" s="188">
        <f t="shared" si="78"/>
        <v>-7.4940942340617767E-7</v>
      </c>
      <c r="S1723" s="170">
        <f t="shared" si="79"/>
        <v>-7.4940942340617767E-7</v>
      </c>
      <c r="T1723" s="174">
        <f t="shared" si="80"/>
        <v>-7.6133876980577497E-7</v>
      </c>
    </row>
    <row r="1724" spans="11:20" x14ac:dyDescent="0.2">
      <c r="K1724" s="185" t="s">
        <v>135</v>
      </c>
      <c r="L1724" s="163">
        <f>_xll.qlCalendarAdvance("TARGET",L1723,K1724,"mf")</f>
        <v>47015</v>
      </c>
      <c r="M1724" s="175">
        <v>0.89819292494681735</v>
      </c>
      <c r="N1724" s="175">
        <f>_xll.xlShmInterpDisc($E$4,L1724)</f>
        <v>0.89819292501838943</v>
      </c>
      <c r="O1724" s="175">
        <f>_xll.xlShmInterpDisc($B$4,L1724)</f>
        <v>0.89819292501838943</v>
      </c>
      <c r="P1724" s="175">
        <v>0.89819292494665715</v>
      </c>
      <c r="Q1724" s="175">
        <f>_xll.xlShmInterpDisc($H$4,L1724)</f>
        <v>0.89819292501939474</v>
      </c>
      <c r="R1724" s="188">
        <f t="shared" si="78"/>
        <v>-7.1572081594695192E-7</v>
      </c>
      <c r="S1724" s="170">
        <f t="shared" si="79"/>
        <v>-7.1572081594695192E-7</v>
      </c>
      <c r="T1724" s="174">
        <f t="shared" si="80"/>
        <v>-7.2737593725946681E-7</v>
      </c>
    </row>
    <row r="1725" spans="11:20" x14ac:dyDescent="0.2">
      <c r="K1725" s="185" t="s">
        <v>135</v>
      </c>
      <c r="L1725" s="163">
        <f>_xll.qlCalendarAdvance("TARGET",L1724,K1725,"mf")</f>
        <v>47022</v>
      </c>
      <c r="M1725" s="175">
        <v>0.89784429232145158</v>
      </c>
      <c r="N1725" s="175">
        <f>_xll.xlShmInterpDisc($E$4,L1725)</f>
        <v>0.89784429238961361</v>
      </c>
      <c r="O1725" s="175">
        <f>_xll.xlShmInterpDisc($B$4,L1725)</f>
        <v>0.89784429238961361</v>
      </c>
      <c r="P1725" s="175">
        <v>0.89784429232129237</v>
      </c>
      <c r="Q1725" s="175">
        <f>_xll.xlShmInterpDisc($H$4,L1725)</f>
        <v>0.89784429239059216</v>
      </c>
      <c r="R1725" s="188">
        <f t="shared" si="78"/>
        <v>-6.8162031574559023E-7</v>
      </c>
      <c r="S1725" s="170">
        <f t="shared" si="79"/>
        <v>-6.8162031574559023E-7</v>
      </c>
      <c r="T1725" s="174">
        <f t="shared" si="80"/>
        <v>-6.9299788130194884E-7</v>
      </c>
    </row>
    <row r="1726" spans="11:20" x14ac:dyDescent="0.2">
      <c r="K1726" s="185" t="s">
        <v>135</v>
      </c>
      <c r="L1726" s="163">
        <f>_xll.qlCalendarAdvance("TARGET",L1725,K1726,"mf")</f>
        <v>47029</v>
      </c>
      <c r="M1726" s="175">
        <v>0.89749563336099047</v>
      </c>
      <c r="N1726" s="175">
        <f>_xll.xlShmInterpDisc($E$4,L1726)</f>
        <v>0.89749563342570959</v>
      </c>
      <c r="O1726" s="175">
        <f>_xll.xlShmInterpDisc($B$4,L1726)</f>
        <v>0.89749563342570959</v>
      </c>
      <c r="P1726" s="175">
        <v>0.89749563336083205</v>
      </c>
      <c r="Q1726" s="175">
        <f>_xll.xlShmInterpDisc($H$4,L1726)</f>
        <v>0.89749563342666117</v>
      </c>
      <c r="R1726" s="188">
        <f t="shared" si="78"/>
        <v>-6.471911895289395E-7</v>
      </c>
      <c r="S1726" s="170">
        <f t="shared" si="79"/>
        <v>-6.471911895289395E-7</v>
      </c>
      <c r="T1726" s="174">
        <f t="shared" si="80"/>
        <v>-6.5829119932914182E-7</v>
      </c>
    </row>
    <row r="1727" spans="11:20" x14ac:dyDescent="0.2">
      <c r="K1727" s="185" t="s">
        <v>135</v>
      </c>
      <c r="L1727" s="163">
        <f>_xll.qlCalendarAdvance("TARGET",L1726,K1727,"mf")</f>
        <v>47036</v>
      </c>
      <c r="M1727" s="175">
        <v>0.89714695092130103</v>
      </c>
      <c r="N1727" s="175">
        <f>_xll.xlShmInterpDisc($E$4,L1727)</f>
        <v>0.89714695098255348</v>
      </c>
      <c r="O1727" s="175">
        <f>_xll.xlShmInterpDisc($B$4,L1727)</f>
        <v>0.89714695098255337</v>
      </c>
      <c r="P1727" s="175">
        <v>0.89714695092114349</v>
      </c>
      <c r="Q1727" s="175">
        <f>_xll.xlShmInterpDisc($H$4,L1727)</f>
        <v>0.89714695098347819</v>
      </c>
      <c r="R1727" s="188">
        <f t="shared" si="78"/>
        <v>-6.1252447558501899E-7</v>
      </c>
      <c r="S1727" s="170">
        <f t="shared" si="79"/>
        <v>-6.1252336536199437E-7</v>
      </c>
      <c r="T1727" s="174">
        <f t="shared" si="80"/>
        <v>-6.2334692962906502E-7</v>
      </c>
    </row>
    <row r="1728" spans="11:20" x14ac:dyDescent="0.2">
      <c r="K1728" s="185" t="s">
        <v>135</v>
      </c>
      <c r="L1728" s="163">
        <f>_xll.qlCalendarAdvance("TARGET",L1727,K1728,"mf")</f>
        <v>47043</v>
      </c>
      <c r="M1728" s="175">
        <v>0.89679824785671669</v>
      </c>
      <c r="N1728" s="175">
        <f>_xll.xlShmInterpDisc($E$4,L1728)</f>
        <v>0.89679824791448803</v>
      </c>
      <c r="O1728" s="175">
        <f>_xll.xlShmInterpDisc($B$4,L1728)</f>
        <v>0.89679824791448792</v>
      </c>
      <c r="P1728" s="175">
        <v>0.89679824785656004</v>
      </c>
      <c r="Q1728" s="175">
        <f>_xll.xlShmInterpDisc($H$4,L1728)</f>
        <v>0.89679824791538576</v>
      </c>
      <c r="R1728" s="188">
        <f t="shared" si="78"/>
        <v>-5.7771343264789721E-7</v>
      </c>
      <c r="S1728" s="170">
        <f t="shared" si="79"/>
        <v>-5.7771232242487258E-7</v>
      </c>
      <c r="T1728" s="174">
        <f t="shared" si="80"/>
        <v>-5.8825722071276232E-7</v>
      </c>
    </row>
    <row r="1729" spans="11:20" x14ac:dyDescent="0.2">
      <c r="K1729" s="185" t="s">
        <v>135</v>
      </c>
      <c r="L1729" s="163">
        <f>_xll.qlCalendarAdvance("TARGET",L1728,K1729,"mf")</f>
        <v>47050</v>
      </c>
      <c r="M1729" s="175">
        <v>0.89644952702003122</v>
      </c>
      <c r="N1729" s="175">
        <f>_xll.xlShmInterpDisc($E$4,L1729)</f>
        <v>0.89644952707431669</v>
      </c>
      <c r="O1729" s="175">
        <f>_xll.xlShmInterpDisc($B$4,L1729)</f>
        <v>0.89644952707431669</v>
      </c>
      <c r="P1729" s="175">
        <v>0.89644952701987557</v>
      </c>
      <c r="Q1729" s="175">
        <f>_xll.xlShmInterpDisc($H$4,L1729)</f>
        <v>0.89644952707518755</v>
      </c>
      <c r="R1729" s="188">
        <f t="shared" si="78"/>
        <v>-5.4285465012071654E-7</v>
      </c>
      <c r="S1729" s="170">
        <f t="shared" si="79"/>
        <v>-5.4285465012071654E-7</v>
      </c>
      <c r="T1729" s="174">
        <f t="shared" si="80"/>
        <v>-5.5311977220640074E-7</v>
      </c>
    </row>
    <row r="1730" spans="11:20" x14ac:dyDescent="0.2">
      <c r="K1730" s="185" t="s">
        <v>135</v>
      </c>
      <c r="L1730" s="163">
        <f>_xll.qlCalendarAdvance("TARGET",L1729,K1730,"mf")</f>
        <v>47057</v>
      </c>
      <c r="M1730" s="175">
        <v>0.89610079126249287</v>
      </c>
      <c r="N1730" s="175">
        <f>_xll.xlShmInterpDisc($E$4,L1730)</f>
        <v>0.89610079131329745</v>
      </c>
      <c r="O1730" s="175">
        <f>_xll.xlShmInterpDisc($B$4,L1730)</f>
        <v>0.89610079131329745</v>
      </c>
      <c r="P1730" s="175">
        <v>0.89610079126233821</v>
      </c>
      <c r="Q1730" s="175">
        <f>_xll.xlShmInterpDisc($H$4,L1730)</f>
        <v>0.89610079131414133</v>
      </c>
      <c r="R1730" s="188">
        <f t="shared" si="78"/>
        <v>-5.0804582762964401E-7</v>
      </c>
      <c r="S1730" s="170">
        <f t="shared" si="79"/>
        <v>-5.0804582762964401E-7</v>
      </c>
      <c r="T1730" s="174">
        <f t="shared" si="80"/>
        <v>-5.1803117351312267E-7</v>
      </c>
    </row>
    <row r="1731" spans="11:20" x14ac:dyDescent="0.2">
      <c r="K1731" s="185" t="s">
        <v>135</v>
      </c>
      <c r="L1731" s="163">
        <f>_xll.qlCalendarAdvance("TARGET",L1730,K1731,"mf")</f>
        <v>47064</v>
      </c>
      <c r="M1731" s="175">
        <v>0.89575204343379811</v>
      </c>
      <c r="N1731" s="175">
        <f>_xll.xlShmInterpDisc($E$4,L1731)</f>
        <v>0.89575204348113702</v>
      </c>
      <c r="O1731" s="175">
        <f>_xll.xlShmInterpDisc($B$4,L1731)</f>
        <v>0.89575204348113702</v>
      </c>
      <c r="P1731" s="175">
        <v>0.89575204343364445</v>
      </c>
      <c r="Q1731" s="175">
        <f>_xll.xlShmInterpDisc($H$4,L1731)</f>
        <v>0.89575204348195403</v>
      </c>
      <c r="R1731" s="188">
        <f t="shared" si="78"/>
        <v>-4.7338910569294512E-7</v>
      </c>
      <c r="S1731" s="170">
        <f t="shared" si="79"/>
        <v>-4.7338910569294512E-7</v>
      </c>
      <c r="T1731" s="174">
        <f t="shared" si="80"/>
        <v>-4.8309578559724287E-7</v>
      </c>
    </row>
    <row r="1732" spans="11:20" x14ac:dyDescent="0.2">
      <c r="K1732" s="185" t="s">
        <v>135</v>
      </c>
      <c r="L1732" s="163">
        <f>_xll.qlCalendarAdvance("TARGET",L1731,K1732,"mf")</f>
        <v>47071</v>
      </c>
      <c r="M1732" s="175">
        <v>0.89540328638208599</v>
      </c>
      <c r="N1732" s="175">
        <f>_xll.xlShmInterpDisc($E$4,L1732)</f>
        <v>0.89540328642598499</v>
      </c>
      <c r="O1732" s="175">
        <f>_xll.xlShmInterpDisc($B$4,L1732)</f>
        <v>0.89540328642598499</v>
      </c>
      <c r="P1732" s="175">
        <v>0.89540328638193334</v>
      </c>
      <c r="Q1732" s="175">
        <f>_xll.xlShmInterpDisc($H$4,L1732)</f>
        <v>0.89540328642677514</v>
      </c>
      <c r="R1732" s="188">
        <f t="shared" si="78"/>
        <v>-4.3898995549795927E-7</v>
      </c>
      <c r="S1732" s="170">
        <f t="shared" si="79"/>
        <v>-4.3898995549795927E-7</v>
      </c>
      <c r="T1732" s="174">
        <f t="shared" si="80"/>
        <v>-4.484179694230761E-7</v>
      </c>
    </row>
    <row r="1733" spans="11:20" x14ac:dyDescent="0.2">
      <c r="K1733" s="185" t="s">
        <v>135</v>
      </c>
      <c r="L1733" s="163">
        <f>_xll.qlCalendarAdvance("TARGET",L1732,K1733,"mf")</f>
        <v>47078</v>
      </c>
      <c r="M1733" s="175">
        <v>0.89505452295393284</v>
      </c>
      <c r="N1733" s="175">
        <f>_xll.xlShmInterpDisc($E$4,L1733)</f>
        <v>0.89505452299442823</v>
      </c>
      <c r="O1733" s="175">
        <f>_xll.xlShmInterpDisc($B$4,L1733)</f>
        <v>0.89505452299442823</v>
      </c>
      <c r="P1733" s="175">
        <v>0.89505452295378118</v>
      </c>
      <c r="Q1733" s="175">
        <f>_xll.xlShmInterpDisc($H$4,L1733)</f>
        <v>0.8950545229951915</v>
      </c>
      <c r="R1733" s="188">
        <f t="shared" si="78"/>
        <v>-4.0495384823202585E-7</v>
      </c>
      <c r="S1733" s="170">
        <f t="shared" si="79"/>
        <v>-4.0495384823202585E-7</v>
      </c>
      <c r="T1733" s="174">
        <f t="shared" si="80"/>
        <v>-4.1410319617796176E-7</v>
      </c>
    </row>
    <row r="1734" spans="11:20" x14ac:dyDescent="0.2">
      <c r="K1734" s="185" t="s">
        <v>135</v>
      </c>
      <c r="L1734" s="163">
        <f>_xll.qlCalendarAdvance("TARGET",L1733,K1734,"mf")</f>
        <v>47085</v>
      </c>
      <c r="M1734" s="175">
        <v>0.89470575599434587</v>
      </c>
      <c r="N1734" s="175">
        <f>_xll.xlShmInterpDisc($E$4,L1734)</f>
        <v>0.89470575603148517</v>
      </c>
      <c r="O1734" s="175">
        <f>_xll.xlShmInterpDisc($B$4,L1734)</f>
        <v>0.89470575603148517</v>
      </c>
      <c r="P1734" s="175">
        <v>0.89470575599419533</v>
      </c>
      <c r="Q1734" s="175">
        <f>_xll.xlShmInterpDisc($H$4,L1734)</f>
        <v>0.89470575603222169</v>
      </c>
      <c r="R1734" s="188">
        <f t="shared" ref="R1734:R1797" si="81">(M1734-N1734)*10000</f>
        <v>-3.7139291642063199E-7</v>
      </c>
      <c r="S1734" s="170">
        <f t="shared" ref="S1734:S1797" si="82">(M1734-O1734)*10000</f>
        <v>-3.7139291642063199E-7</v>
      </c>
      <c r="T1734" s="174">
        <f t="shared" ref="T1734:T1797" si="83">(P1734-Q1734)*10000</f>
        <v>-3.8026359838738699E-7</v>
      </c>
    </row>
    <row r="1735" spans="11:20" x14ac:dyDescent="0.2">
      <c r="K1735" s="185" t="s">
        <v>135</v>
      </c>
      <c r="L1735" s="163">
        <f>_xll.qlCalendarAdvance("TARGET",L1734,K1735,"mf")</f>
        <v>47092</v>
      </c>
      <c r="M1735" s="175">
        <v>0.89435698834675836</v>
      </c>
      <c r="N1735" s="175">
        <f>_xll.xlShmInterpDisc($E$4,L1735)</f>
        <v>0.89435698838060051</v>
      </c>
      <c r="O1735" s="175">
        <f>_xll.xlShmInterpDisc($B$4,L1735)</f>
        <v>0.8943569883806004</v>
      </c>
      <c r="P1735" s="175">
        <v>0.89435698834660893</v>
      </c>
      <c r="Q1735" s="175">
        <f>_xll.xlShmInterpDisc($H$4,L1735)</f>
        <v>0.89435698838131028</v>
      </c>
      <c r="R1735" s="188">
        <f t="shared" si="81"/>
        <v>-3.3842151303531409E-7</v>
      </c>
      <c r="S1735" s="170">
        <f t="shared" si="82"/>
        <v>-3.3842040281228947E-7</v>
      </c>
      <c r="T1735" s="174">
        <f t="shared" si="83"/>
        <v>-3.4701352902288818E-7</v>
      </c>
    </row>
    <row r="1736" spans="11:20" x14ac:dyDescent="0.2">
      <c r="K1736" s="185" t="s">
        <v>135</v>
      </c>
      <c r="L1736" s="163">
        <f>_xll.qlCalendarAdvance("TARGET",L1735,K1736,"mf")</f>
        <v>47099</v>
      </c>
      <c r="M1736" s="175">
        <v>0.89400822285302406</v>
      </c>
      <c r="N1736" s="175">
        <f>_xll.xlShmInterpDisc($E$4,L1736)</f>
        <v>0.89400822288363924</v>
      </c>
      <c r="O1736" s="175">
        <f>_xll.xlShmInterpDisc($B$4,L1736)</f>
        <v>0.89400822288363924</v>
      </c>
      <c r="P1736" s="175">
        <v>0.89400822285287573</v>
      </c>
      <c r="Q1736" s="175">
        <f>_xll.xlShmInterpDisc($H$4,L1736)</f>
        <v>0.89400822288432247</v>
      </c>
      <c r="R1736" s="188">
        <f t="shared" si="81"/>
        <v>-3.0615177060155929E-7</v>
      </c>
      <c r="S1736" s="170">
        <f t="shared" si="82"/>
        <v>-3.0615177060155929E-7</v>
      </c>
      <c r="T1736" s="174">
        <f t="shared" si="83"/>
        <v>-3.1446734105600171E-7</v>
      </c>
    </row>
    <row r="1737" spans="11:20" x14ac:dyDescent="0.2">
      <c r="K1737" s="185" t="s">
        <v>135</v>
      </c>
      <c r="L1737" s="163">
        <f>_xll.qlCalendarAdvance("TARGET",L1736,K1737,"mf")</f>
        <v>47106</v>
      </c>
      <c r="M1737" s="175">
        <v>0.89365946235341154</v>
      </c>
      <c r="N1737" s="175">
        <f>_xll.xlShmInterpDisc($E$4,L1737)</f>
        <v>0.89365946238088201</v>
      </c>
      <c r="O1737" s="175">
        <f>_xll.xlShmInterpDisc($B$4,L1737)</f>
        <v>0.89365946238088201</v>
      </c>
      <c r="P1737" s="175">
        <v>0.89365946235326421</v>
      </c>
      <c r="Q1737" s="175">
        <f>_xll.xlShmInterpDisc($H$4,L1737)</f>
        <v>0.89365946238153882</v>
      </c>
      <c r="R1737" s="188">
        <f t="shared" si="81"/>
        <v>-2.7470470342905173E-7</v>
      </c>
      <c r="S1737" s="170">
        <f t="shared" si="82"/>
        <v>-2.7470470342905173E-7</v>
      </c>
      <c r="T1737" s="174">
        <f t="shared" si="83"/>
        <v>-2.8274604879641174E-7</v>
      </c>
    </row>
    <row r="1738" spans="11:20" x14ac:dyDescent="0.2">
      <c r="K1738" s="185" t="s">
        <v>135</v>
      </c>
      <c r="L1738" s="163">
        <f>_xll.qlCalendarAdvance("TARGET",L1737,K1738,"mf")</f>
        <v>47114</v>
      </c>
      <c r="M1738" s="175">
        <v>0.89326088868191433</v>
      </c>
      <c r="N1738" s="175">
        <f>_xll.xlShmInterpDisc($E$4,L1738)</f>
        <v>0.89326088870590747</v>
      </c>
      <c r="O1738" s="175">
        <f>_xll.xlShmInterpDisc($B$4,L1738)</f>
        <v>0.89326088870590736</v>
      </c>
      <c r="P1738" s="175">
        <v>0.89326088868176834</v>
      </c>
      <c r="Q1738" s="175">
        <f>_xll.xlShmInterpDisc($H$4,L1738)</f>
        <v>0.89326088870653408</v>
      </c>
      <c r="R1738" s="188">
        <f t="shared" si="81"/>
        <v>-2.3993140807476721E-7</v>
      </c>
      <c r="S1738" s="170">
        <f t="shared" si="82"/>
        <v>-2.3993029785174258E-7</v>
      </c>
      <c r="T1738" s="174">
        <f t="shared" si="83"/>
        <v>-2.4765745010313367E-7</v>
      </c>
    </row>
    <row r="1739" spans="11:20" x14ac:dyDescent="0.2">
      <c r="K1739" s="185" t="s">
        <v>135</v>
      </c>
      <c r="L1739" s="163">
        <f>_xll.qlCalendarAdvance("TARGET",L1738,K1739,"mf")</f>
        <v>47121</v>
      </c>
      <c r="M1739" s="175">
        <v>0.89291214844075928</v>
      </c>
      <c r="N1739" s="175">
        <f>_xll.xlShmInterpDisc($E$4,L1739)</f>
        <v>0.89291214846182565</v>
      </c>
      <c r="O1739" s="175">
        <f>_xll.xlShmInterpDisc($B$4,L1739)</f>
        <v>0.89291214846182565</v>
      </c>
      <c r="P1739" s="175">
        <v>0.89291214844061451</v>
      </c>
      <c r="Q1739" s="175">
        <f>_xll.xlShmInterpDisc($H$4,L1739)</f>
        <v>0.89291214846242628</v>
      </c>
      <c r="R1739" s="188">
        <f t="shared" si="81"/>
        <v>-2.1066370869959883E-7</v>
      </c>
      <c r="S1739" s="170">
        <f t="shared" si="82"/>
        <v>-2.1066370869959883E-7</v>
      </c>
      <c r="T1739" s="174">
        <f t="shared" si="83"/>
        <v>-2.1811774608693213E-7</v>
      </c>
    </row>
    <row r="1740" spans="11:20" x14ac:dyDescent="0.2">
      <c r="K1740" s="185" t="s">
        <v>135</v>
      </c>
      <c r="L1740" s="163">
        <f>_xll.qlCalendarAdvance("TARGET",L1739,K1740,"mf")</f>
        <v>47128</v>
      </c>
      <c r="M1740" s="175">
        <v>0.89256342210990824</v>
      </c>
      <c r="N1740" s="175">
        <f>_xll.xlShmInterpDisc($E$4,L1740)</f>
        <v>0.8925634221281693</v>
      </c>
      <c r="O1740" s="175">
        <f>_xll.xlShmInterpDisc($B$4,L1740)</f>
        <v>0.8925634221281693</v>
      </c>
      <c r="P1740" s="175">
        <v>0.89256342210976458</v>
      </c>
      <c r="Q1740" s="175">
        <f>_xll.xlShmInterpDisc($H$4,L1740)</f>
        <v>0.89256342212874396</v>
      </c>
      <c r="R1740" s="188">
        <f t="shared" si="81"/>
        <v>-1.8261059331337037E-7</v>
      </c>
      <c r="S1740" s="170">
        <f t="shared" si="82"/>
        <v>-1.8261059331337037E-7</v>
      </c>
      <c r="T1740" s="174">
        <f t="shared" si="83"/>
        <v>-1.8979373628269514E-7</v>
      </c>
    </row>
    <row r="1741" spans="11:20" x14ac:dyDescent="0.2">
      <c r="K1741" s="185" t="s">
        <v>135</v>
      </c>
      <c r="L1741" s="163">
        <f>_xll.qlCalendarAdvance("TARGET",L1740,K1741,"mf")</f>
        <v>47135</v>
      </c>
      <c r="M1741" s="175">
        <v>0.89221471252300832</v>
      </c>
      <c r="N1741" s="175">
        <f>_xll.xlShmInterpDisc($E$4,L1741)</f>
        <v>0.89221471253859885</v>
      </c>
      <c r="O1741" s="175">
        <f>_xll.xlShmInterpDisc($B$4,L1741)</f>
        <v>0.89221471253859874</v>
      </c>
      <c r="P1741" s="175">
        <v>0.89221471252286577</v>
      </c>
      <c r="Q1741" s="175">
        <f>_xll.xlShmInterpDisc($H$4,L1741)</f>
        <v>0.89221471253914753</v>
      </c>
      <c r="R1741" s="188">
        <f t="shared" si="81"/>
        <v>-1.5590528867903686E-7</v>
      </c>
      <c r="S1741" s="170">
        <f t="shared" si="82"/>
        <v>-1.5590417845601223E-7</v>
      </c>
      <c r="T1741" s="174">
        <f t="shared" si="83"/>
        <v>-1.6281753723035308E-7</v>
      </c>
    </row>
    <row r="1742" spans="11:20" x14ac:dyDescent="0.2">
      <c r="K1742" s="185" t="s">
        <v>135</v>
      </c>
      <c r="L1742" s="163">
        <f>_xll.qlCalendarAdvance("TARGET",L1741,K1742,"mf")</f>
        <v>47142</v>
      </c>
      <c r="M1742" s="175">
        <v>0.89186602251209579</v>
      </c>
      <c r="N1742" s="175">
        <f>_xll.xlShmInterpDisc($E$4,L1742)</f>
        <v>0.89186602252516389</v>
      </c>
      <c r="O1742" s="175">
        <f>_xll.xlShmInterpDisc($B$4,L1742)</f>
        <v>0.89186602252516378</v>
      </c>
      <c r="P1742" s="175">
        <v>0.89186602251195446</v>
      </c>
      <c r="Q1742" s="175">
        <f>_xll.xlShmInterpDisc($H$4,L1742)</f>
        <v>0.89186602252568703</v>
      </c>
      <c r="R1742" s="188">
        <f t="shared" si="81"/>
        <v>-1.306810215595533E-7</v>
      </c>
      <c r="S1742" s="170">
        <f t="shared" si="82"/>
        <v>-1.3067991133652868E-7</v>
      </c>
      <c r="T1742" s="174">
        <f t="shared" si="83"/>
        <v>-1.3732570636193486E-7</v>
      </c>
    </row>
    <row r="1743" spans="11:20" x14ac:dyDescent="0.2">
      <c r="K1743" s="185" t="s">
        <v>135</v>
      </c>
      <c r="L1743" s="163">
        <f>_xll.qlCalendarAdvance("TARGET",L1742,K1743,"mf")</f>
        <v>47149</v>
      </c>
      <c r="M1743" s="175">
        <v>0.89151735490759143</v>
      </c>
      <c r="N1743" s="175">
        <f>_xll.xlShmInterpDisc($E$4,L1743)</f>
        <v>0.89151735491829875</v>
      </c>
      <c r="O1743" s="175">
        <f>_xll.xlShmInterpDisc($B$4,L1743)</f>
        <v>0.89151735491829864</v>
      </c>
      <c r="P1743" s="175">
        <v>0.89151735490745143</v>
      </c>
      <c r="Q1743" s="175">
        <f>_xll.xlShmInterpDisc($H$4,L1743)</f>
        <v>0.89151735491879647</v>
      </c>
      <c r="R1743" s="188">
        <f t="shared" si="81"/>
        <v>-1.0707323916392397E-7</v>
      </c>
      <c r="S1743" s="170">
        <f t="shared" si="82"/>
        <v>-1.0707212894089935E-7</v>
      </c>
      <c r="T1743" s="174">
        <f t="shared" si="83"/>
        <v>-1.1345036021737087E-7</v>
      </c>
    </row>
    <row r="1744" spans="11:20" x14ac:dyDescent="0.2">
      <c r="K1744" s="185" t="s">
        <v>135</v>
      </c>
      <c r="L1744" s="163">
        <f>_xll.qlCalendarAdvance("TARGET",L1743,K1744,"mf")</f>
        <v>47156</v>
      </c>
      <c r="M1744" s="175">
        <v>0.89116871253829533</v>
      </c>
      <c r="N1744" s="175">
        <f>_xll.xlShmInterpDisc($E$4,L1744)</f>
        <v>0.8911687125468174</v>
      </c>
      <c r="O1744" s="175">
        <f>_xll.xlShmInterpDisc($B$4,L1744)</f>
        <v>0.8911687125468174</v>
      </c>
      <c r="P1744" s="175">
        <v>0.89116871253815655</v>
      </c>
      <c r="Q1744" s="175">
        <f>_xll.xlShmInterpDisc($H$4,L1744)</f>
        <v>0.89116871254729002</v>
      </c>
      <c r="R1744" s="188">
        <f t="shared" si="81"/>
        <v>-8.5220719370227016E-8</v>
      </c>
      <c r="S1744" s="170">
        <f t="shared" si="82"/>
        <v>-8.5220719370227016E-8</v>
      </c>
      <c r="T1744" s="174">
        <f t="shared" si="83"/>
        <v>-9.1334717566837753E-8</v>
      </c>
    </row>
    <row r="1745" spans="11:20" x14ac:dyDescent="0.2">
      <c r="K1745" s="185" t="s">
        <v>135</v>
      </c>
      <c r="L1745" s="163">
        <f>_xll.qlCalendarAdvance("TARGET",L1744,K1745,"mf")</f>
        <v>47163</v>
      </c>
      <c r="M1745" s="175">
        <v>0.89082009823138253</v>
      </c>
      <c r="N1745" s="175">
        <f>_xll.xlShmInterpDisc($E$4,L1745)</f>
        <v>0.8908200982379092</v>
      </c>
      <c r="O1745" s="175">
        <f>_xll.xlShmInterpDisc($B$4,L1745)</f>
        <v>0.8908200982379092</v>
      </c>
      <c r="P1745" s="175">
        <v>0.89082009823124497</v>
      </c>
      <c r="Q1745" s="175">
        <f>_xll.xlShmInterpDisc($H$4,L1745)</f>
        <v>0.89082009823835695</v>
      </c>
      <c r="R1745" s="188">
        <f t="shared" si="81"/>
        <v>-6.5266680948639078E-8</v>
      </c>
      <c r="S1745" s="170">
        <f t="shared" si="82"/>
        <v>-6.5266680948639078E-8</v>
      </c>
      <c r="T1745" s="174">
        <f t="shared" si="83"/>
        <v>-7.1119776734462903E-8</v>
      </c>
    </row>
    <row r="1746" spans="11:20" x14ac:dyDescent="0.2">
      <c r="K1746" s="185" t="s">
        <v>135</v>
      </c>
      <c r="L1746" s="163">
        <f>_xll.qlCalendarAdvance("TARGET",L1745,K1746,"mf")</f>
        <v>47170</v>
      </c>
      <c r="M1746" s="175">
        <v>0.89047151481239828</v>
      </c>
      <c r="N1746" s="175">
        <f>_xll.xlShmInterpDisc($E$4,L1746)</f>
        <v>0.89047151481713394</v>
      </c>
      <c r="O1746" s="175">
        <f>_xll.xlShmInterpDisc($B$4,L1746)</f>
        <v>0.89047151481713394</v>
      </c>
      <c r="P1746" s="175">
        <v>0.89047151481226205</v>
      </c>
      <c r="Q1746" s="175">
        <f>_xll.xlShmInterpDisc($H$4,L1746)</f>
        <v>0.89047151481755704</v>
      </c>
      <c r="R1746" s="188">
        <f t="shared" si="81"/>
        <v>-4.7356563115386052E-8</v>
      </c>
      <c r="S1746" s="170">
        <f t="shared" si="82"/>
        <v>-4.7356563115386052E-8</v>
      </c>
      <c r="T1746" s="174">
        <f t="shared" si="83"/>
        <v>-5.2949866713447591E-8</v>
      </c>
    </row>
    <row r="1747" spans="11:20" x14ac:dyDescent="0.2">
      <c r="K1747" s="185" t="s">
        <v>135</v>
      </c>
      <c r="L1747" s="163">
        <f>_xll.qlCalendarAdvance("TARGET",L1746,K1747,"mf")</f>
        <v>47177</v>
      </c>
      <c r="M1747" s="175">
        <v>0.89012296510525402</v>
      </c>
      <c r="N1747" s="175">
        <f>_xll.xlShmInterpDisc($E$4,L1747)</f>
        <v>0.89012296510841782</v>
      </c>
      <c r="O1747" s="175">
        <f>_xll.xlShmInterpDisc($B$4,L1747)</f>
        <v>0.89012296510841782</v>
      </c>
      <c r="P1747" s="175">
        <v>0.89012296510511901</v>
      </c>
      <c r="Q1747" s="175">
        <f>_xll.xlShmInterpDisc($H$4,L1747)</f>
        <v>0.89012296510881661</v>
      </c>
      <c r="R1747" s="188">
        <f t="shared" si="81"/>
        <v>-3.1638025532743086E-8</v>
      </c>
      <c r="S1747" s="170">
        <f t="shared" si="82"/>
        <v>-3.1638025532743086E-8</v>
      </c>
      <c r="T1747" s="174">
        <f t="shared" si="83"/>
        <v>-3.6975977835140839E-8</v>
      </c>
    </row>
    <row r="1748" spans="11:20" x14ac:dyDescent="0.2">
      <c r="K1748" s="185" t="s">
        <v>135</v>
      </c>
      <c r="L1748" s="163">
        <f>_xll.qlCalendarAdvance("TARGET",L1747,K1748,"mf")</f>
        <v>47184</v>
      </c>
      <c r="M1748" s="175">
        <v>0.8897744519322226</v>
      </c>
      <c r="N1748" s="175">
        <f>_xll.xlShmInterpDisc($E$4,L1748)</f>
        <v>0.8897744519340488</v>
      </c>
      <c r="O1748" s="175">
        <f>_xll.xlShmInterpDisc($B$4,L1748)</f>
        <v>0.8897744519340488</v>
      </c>
      <c r="P1748" s="175">
        <v>0.88977445193208893</v>
      </c>
      <c r="Q1748" s="175">
        <f>_xll.xlShmInterpDisc($H$4,L1748)</f>
        <v>0.8897744519344235</v>
      </c>
      <c r="R1748" s="188">
        <f t="shared" si="81"/>
        <v>-1.82620585320592E-8</v>
      </c>
      <c r="S1748" s="170">
        <f t="shared" si="82"/>
        <v>-1.82620585320592E-8</v>
      </c>
      <c r="T1748" s="174">
        <f t="shared" si="83"/>
        <v>-2.3345769761817792E-8</v>
      </c>
    </row>
    <row r="1749" spans="11:20" x14ac:dyDescent="0.2">
      <c r="K1749" s="185" t="s">
        <v>135</v>
      </c>
      <c r="L1749" s="163">
        <f>_xll.qlCalendarAdvance("TARGET",L1748,K1749,"mf")</f>
        <v>47191</v>
      </c>
      <c r="M1749" s="175">
        <v>0.88942597811393476</v>
      </c>
      <c r="N1749" s="175">
        <f>_xll.xlShmInterpDisc($E$4,L1749)</f>
        <v>0.88942597811467283</v>
      </c>
      <c r="O1749" s="175">
        <f>_xll.xlShmInterpDisc($B$4,L1749)</f>
        <v>0.88942597811467272</v>
      </c>
      <c r="P1749" s="175">
        <v>0.88942597811380231</v>
      </c>
      <c r="Q1749" s="175">
        <f>_xll.xlShmInterpDisc($H$4,L1749)</f>
        <v>0.88942597811502377</v>
      </c>
      <c r="R1749" s="188">
        <f t="shared" si="81"/>
        <v>-7.3807626677080407E-9</v>
      </c>
      <c r="S1749" s="170">
        <f t="shared" si="82"/>
        <v>-7.3796524446834155E-9</v>
      </c>
      <c r="T1749" s="174">
        <f t="shared" si="83"/>
        <v>-1.2214673716925972E-8</v>
      </c>
    </row>
    <row r="1750" spans="11:20" x14ac:dyDescent="0.2">
      <c r="K1750" s="185" t="s">
        <v>135</v>
      </c>
      <c r="L1750" s="163">
        <f>_xll.qlCalendarAdvance("TARGET",L1749,K1750,"mf")</f>
        <v>47198</v>
      </c>
      <c r="M1750" s="175">
        <v>0.88907754646873083</v>
      </c>
      <c r="N1750" s="175">
        <f>_xll.xlShmInterpDisc($E$4,L1750)</f>
        <v>0.8890775464686459</v>
      </c>
      <c r="O1750" s="175">
        <f>_xll.xlShmInterpDisc($B$4,L1750)</f>
        <v>0.8890775464686459</v>
      </c>
      <c r="P1750" s="175">
        <v>0.88907754646859982</v>
      </c>
      <c r="Q1750" s="175">
        <f>_xll.xlShmInterpDisc($H$4,L1750)</f>
        <v>0.88907754646897352</v>
      </c>
      <c r="R1750" s="188">
        <f t="shared" si="81"/>
        <v>8.4932061383824475E-10</v>
      </c>
      <c r="S1750" s="170">
        <f t="shared" si="82"/>
        <v>8.4932061383824475E-10</v>
      </c>
      <c r="T1750" s="174">
        <f t="shared" si="83"/>
        <v>-3.7370107008882769E-9</v>
      </c>
    </row>
    <row r="1751" spans="11:20" x14ac:dyDescent="0.2">
      <c r="K1751" s="185" t="s">
        <v>135</v>
      </c>
      <c r="L1751" s="163">
        <f>_xll.qlCalendarAdvance("TARGET",L1750,K1751,"mf")</f>
        <v>47205</v>
      </c>
      <c r="M1751" s="175">
        <v>0.88872915948626274</v>
      </c>
      <c r="N1751" s="175">
        <f>_xll.xlShmInterpDisc($E$4,L1751)</f>
        <v>0.88872915948562936</v>
      </c>
      <c r="O1751" s="175">
        <f>_xll.xlShmInterpDisc($B$4,L1751)</f>
        <v>0.88872915948562936</v>
      </c>
      <c r="P1751" s="175">
        <v>0.88872915948613307</v>
      </c>
      <c r="Q1751" s="175">
        <f>_xll.xlShmInterpDisc($H$4,L1751)</f>
        <v>0.88872915948593401</v>
      </c>
      <c r="R1751" s="188">
        <f t="shared" si="81"/>
        <v>6.3338223554865181E-9</v>
      </c>
      <c r="S1751" s="170">
        <f t="shared" si="82"/>
        <v>6.3338223554865181E-9</v>
      </c>
      <c r="T1751" s="174">
        <f t="shared" si="83"/>
        <v>1.9906298831529057E-9</v>
      </c>
    </row>
    <row r="1752" spans="11:20" x14ac:dyDescent="0.2">
      <c r="K1752" s="185" t="s">
        <v>135</v>
      </c>
      <c r="L1752" s="163">
        <f>_xll.qlCalendarAdvance("TARGET",L1751,K1752,"mf")</f>
        <v>47212</v>
      </c>
      <c r="M1752" s="175">
        <v>0.88838081879377706</v>
      </c>
      <c r="N1752" s="175">
        <f>_xll.xlShmInterpDisc($E$4,L1752)</f>
        <v>0.88838081879286179</v>
      </c>
      <c r="O1752" s="175">
        <f>_xll.xlShmInterpDisc($B$4,L1752)</f>
        <v>0.88838081879286168</v>
      </c>
      <c r="P1752" s="175">
        <v>0.88838081879364872</v>
      </c>
      <c r="Q1752" s="175">
        <f>_xll.xlShmInterpDisc($H$4,L1752)</f>
        <v>0.88838081879314368</v>
      </c>
      <c r="R1752" s="188">
        <f t="shared" si="81"/>
        <v>9.1526786150097905E-9</v>
      </c>
      <c r="S1752" s="170">
        <f t="shared" si="82"/>
        <v>9.1537888380344157E-9</v>
      </c>
      <c r="T1752" s="174">
        <f t="shared" si="83"/>
        <v>5.0504045390198371E-9</v>
      </c>
    </row>
    <row r="1753" spans="11:20" x14ac:dyDescent="0.2">
      <c r="K1753" s="185" t="s">
        <v>135</v>
      </c>
      <c r="L1753" s="163">
        <f>_xll.qlCalendarAdvance("TARGET",L1752,K1753,"mf")</f>
        <v>47219</v>
      </c>
      <c r="M1753" s="175">
        <v>0.88803252587178139</v>
      </c>
      <c r="N1753" s="175">
        <f>_xll.xlShmInterpDisc($E$4,L1753)</f>
        <v>0.88803252587084047</v>
      </c>
      <c r="O1753" s="175">
        <f>_xll.xlShmInterpDisc($B$4,L1753)</f>
        <v>0.88803252587084047</v>
      </c>
      <c r="P1753" s="175">
        <v>0.88803252587165449</v>
      </c>
      <c r="Q1753" s="175">
        <f>_xll.xlShmInterpDisc($H$4,L1753)</f>
        <v>0.88803252587110004</v>
      </c>
      <c r="R1753" s="188">
        <f t="shared" si="81"/>
        <v>9.4091401336982017E-9</v>
      </c>
      <c r="S1753" s="170">
        <f t="shared" si="82"/>
        <v>9.4091401336982017E-9</v>
      </c>
      <c r="T1753" s="174">
        <f t="shared" si="83"/>
        <v>5.5444537849780318E-9</v>
      </c>
    </row>
    <row r="1754" spans="11:20" x14ac:dyDescent="0.2">
      <c r="K1754" s="185" t="s">
        <v>135</v>
      </c>
      <c r="L1754" s="163">
        <f>_xll.qlCalendarAdvance("TARGET",L1753,K1754,"mf")</f>
        <v>47226</v>
      </c>
      <c r="M1754" s="175">
        <v>0.8876842821927774</v>
      </c>
      <c r="N1754" s="175">
        <f>_xll.xlShmInterpDisc($E$4,L1754)</f>
        <v>0.88768428219205653</v>
      </c>
      <c r="O1754" s="175">
        <f>_xll.xlShmInterpDisc($B$4,L1754)</f>
        <v>0.88768428219205653</v>
      </c>
      <c r="P1754" s="175">
        <v>0.88768428219265172</v>
      </c>
      <c r="Q1754" s="175">
        <f>_xll.xlShmInterpDisc($H$4,L1754)</f>
        <v>0.88768428219229412</v>
      </c>
      <c r="R1754" s="188">
        <f t="shared" si="81"/>
        <v>7.2086780988911414E-9</v>
      </c>
      <c r="S1754" s="170">
        <f t="shared" si="82"/>
        <v>7.2086780988911414E-9</v>
      </c>
      <c r="T1754" s="174">
        <f t="shared" si="83"/>
        <v>3.5760283623176292E-9</v>
      </c>
    </row>
    <row r="1755" spans="11:20" x14ac:dyDescent="0.2">
      <c r="K1755" s="185" t="s">
        <v>135</v>
      </c>
      <c r="L1755" s="163">
        <f>_xll.qlCalendarAdvance("TARGET",L1754,K1755,"mf")</f>
        <v>47233</v>
      </c>
      <c r="M1755" s="175">
        <v>0.88733608922127094</v>
      </c>
      <c r="N1755" s="175">
        <f>_xll.xlShmInterpDisc($E$4,L1755)</f>
        <v>0.88733608922100604</v>
      </c>
      <c r="O1755" s="175">
        <f>_xll.xlShmInterpDisc($B$4,L1755)</f>
        <v>0.88733608922100604</v>
      </c>
      <c r="P1755" s="175">
        <v>0.88733608922114682</v>
      </c>
      <c r="Q1755" s="175">
        <f>_xll.xlShmInterpDisc($H$4,L1755)</f>
        <v>0.88733608922122209</v>
      </c>
      <c r="R1755" s="188">
        <f t="shared" si="81"/>
        <v>2.6489921367556235E-9</v>
      </c>
      <c r="S1755" s="170">
        <f t="shared" si="82"/>
        <v>2.6489921367556235E-9</v>
      </c>
      <c r="T1755" s="174">
        <f t="shared" si="83"/>
        <v>-7.5273121069585613E-10</v>
      </c>
    </row>
    <row r="1756" spans="11:20" x14ac:dyDescent="0.2">
      <c r="K1756" s="185" t="s">
        <v>135</v>
      </c>
      <c r="L1756" s="163">
        <f>_xll.qlCalendarAdvance("TARGET",L1755,K1756,"mf")</f>
        <v>47240</v>
      </c>
      <c r="M1756" s="175">
        <v>0.88698794841378592</v>
      </c>
      <c r="N1756" s="175">
        <f>_xll.xlShmInterpDisc($E$4,L1756)</f>
        <v>0.8869879484142027</v>
      </c>
      <c r="O1756" s="175">
        <f>_xll.xlShmInterpDisc($B$4,L1756)</f>
        <v>0.8869879484142027</v>
      </c>
      <c r="P1756" s="175">
        <v>0.88698794841366313</v>
      </c>
      <c r="Q1756" s="175">
        <f>_xll.xlShmInterpDisc($H$4,L1756)</f>
        <v>0.88698794841439743</v>
      </c>
      <c r="R1756" s="188">
        <f t="shared" si="81"/>
        <v>-4.1677772344428377E-9</v>
      </c>
      <c r="S1756" s="170">
        <f t="shared" si="82"/>
        <v>-4.1677772344428377E-9</v>
      </c>
      <c r="T1756" s="174">
        <f t="shared" si="83"/>
        <v>-7.3430150848707854E-9</v>
      </c>
    </row>
    <row r="1757" spans="11:20" x14ac:dyDescent="0.2">
      <c r="K1757" s="185" t="s">
        <v>135</v>
      </c>
      <c r="L1757" s="163">
        <f>_xll.qlCalendarAdvance("TARGET",L1756,K1757,"mf")</f>
        <v>47247</v>
      </c>
      <c r="M1757" s="175">
        <v>0.88663986121887517</v>
      </c>
      <c r="N1757" s="175">
        <f>_xll.xlShmInterpDisc($E$4,L1757)</f>
        <v>0.88663986122018934</v>
      </c>
      <c r="O1757" s="175">
        <f>_xll.xlShmInterpDisc($B$4,L1757)</f>
        <v>0.88663986122018934</v>
      </c>
      <c r="P1757" s="175">
        <v>0.88663986121875382</v>
      </c>
      <c r="Q1757" s="175">
        <f>_xll.xlShmInterpDisc($H$4,L1757)</f>
        <v>0.8866398612203632</v>
      </c>
      <c r="R1757" s="188">
        <f t="shared" si="81"/>
        <v>-1.3141709942487978E-8</v>
      </c>
      <c r="S1757" s="170">
        <f t="shared" si="82"/>
        <v>-1.3141709942487978E-8</v>
      </c>
      <c r="T1757" s="174">
        <f t="shared" si="83"/>
        <v>-1.6093792964966269E-8</v>
      </c>
    </row>
    <row r="1758" spans="11:20" x14ac:dyDescent="0.2">
      <c r="K1758" s="185" t="s">
        <v>135</v>
      </c>
      <c r="L1758" s="163">
        <f>_xll.qlCalendarAdvance("TARGET",L1757,K1758,"mf")</f>
        <v>47254</v>
      </c>
      <c r="M1758" s="175">
        <v>0.88629182907713311</v>
      </c>
      <c r="N1758" s="175">
        <f>_xll.xlShmInterpDisc($E$4,L1758)</f>
        <v>0.88629182907955073</v>
      </c>
      <c r="O1758" s="175">
        <f>_xll.xlShmInterpDisc($B$4,L1758)</f>
        <v>0.88629182907955073</v>
      </c>
      <c r="P1758" s="175">
        <v>0.88629182907701309</v>
      </c>
      <c r="Q1758" s="175">
        <f>_xll.xlShmInterpDisc($H$4,L1758)</f>
        <v>0.88629182907970394</v>
      </c>
      <c r="R1758" s="188">
        <f t="shared" si="81"/>
        <v>-2.4176216584237409E-8</v>
      </c>
      <c r="S1758" s="170">
        <f t="shared" si="82"/>
        <v>-2.4176216584237409E-8</v>
      </c>
      <c r="T1758" s="174">
        <f t="shared" si="83"/>
        <v>-2.6908475447839919E-8</v>
      </c>
    </row>
    <row r="1759" spans="11:20" x14ac:dyDescent="0.2">
      <c r="K1759" s="185" t="s">
        <v>135</v>
      </c>
      <c r="L1759" s="163">
        <f>_xll.qlCalendarAdvance("TARGET",L1758,K1759,"mf")</f>
        <v>47261</v>
      </c>
      <c r="M1759" s="175">
        <v>0.88594385342120696</v>
      </c>
      <c r="N1759" s="175">
        <f>_xll.xlShmInterpDisc($E$4,L1759)</f>
        <v>0.88594385342492488</v>
      </c>
      <c r="O1759" s="175">
        <f>_xll.xlShmInterpDisc($B$4,L1759)</f>
        <v>0.88594385342492477</v>
      </c>
      <c r="P1759" s="175">
        <v>0.8859438534210885</v>
      </c>
      <c r="Q1759" s="175">
        <f>_xll.xlShmInterpDisc($H$4,L1759)</f>
        <v>0.88594385342505788</v>
      </c>
      <c r="R1759" s="188">
        <f t="shared" si="81"/>
        <v>-3.7179148648647242E-8</v>
      </c>
      <c r="S1759" s="170">
        <f t="shared" si="82"/>
        <v>-3.7178038425622617E-8</v>
      </c>
      <c r="T1759" s="174">
        <f t="shared" si="83"/>
        <v>-3.9693803799423222E-8</v>
      </c>
    </row>
    <row r="1760" spans="11:20" x14ac:dyDescent="0.2">
      <c r="K1760" s="185" t="s">
        <v>135</v>
      </c>
      <c r="L1760" s="163">
        <f>_xll.qlCalendarAdvance("TARGET",L1759,K1760,"mf")</f>
        <v>47268</v>
      </c>
      <c r="M1760" s="175">
        <v>0.88559593567581041</v>
      </c>
      <c r="N1760" s="175">
        <f>_xll.xlShmInterpDisc($E$4,L1760)</f>
        <v>0.88559593568101547</v>
      </c>
      <c r="O1760" s="175">
        <f>_xll.xlShmInterpDisc($B$4,L1760)</f>
        <v>0.88559593568101547</v>
      </c>
      <c r="P1760" s="175">
        <v>0.88559593567569328</v>
      </c>
      <c r="Q1760" s="175">
        <f>_xll.xlShmInterpDisc($H$4,L1760)</f>
        <v>0.8855959356811286</v>
      </c>
      <c r="R1760" s="188">
        <f t="shared" si="81"/>
        <v>-5.2050586063501214E-8</v>
      </c>
      <c r="S1760" s="170">
        <f t="shared" si="82"/>
        <v>-5.2050586063501214E-8</v>
      </c>
      <c r="T1760" s="174">
        <f t="shared" si="83"/>
        <v>-5.4353188616573789E-8</v>
      </c>
    </row>
    <row r="1761" spans="11:20" x14ac:dyDescent="0.2">
      <c r="K1761" s="185" t="s">
        <v>135</v>
      </c>
      <c r="L1761" s="163">
        <f>_xll.qlCalendarAdvance("TARGET",L1760,K1761,"mf")</f>
        <v>47275</v>
      </c>
      <c r="M1761" s="175">
        <v>0.88524807725773402</v>
      </c>
      <c r="N1761" s="175">
        <f>_xll.xlShmInterpDisc($E$4,L1761)</f>
        <v>0.88524807726460431</v>
      </c>
      <c r="O1761" s="175">
        <f>_xll.xlShmInterpDisc($B$4,L1761)</f>
        <v>0.88524807726460419</v>
      </c>
      <c r="P1761" s="175">
        <v>0.88524807725761845</v>
      </c>
      <c r="Q1761" s="175">
        <f>_xll.xlShmInterpDisc($H$4,L1761)</f>
        <v>0.8852480772646979</v>
      </c>
      <c r="R1761" s="188">
        <f t="shared" si="81"/>
        <v>-6.8702821209853937E-8</v>
      </c>
      <c r="S1761" s="170">
        <f t="shared" si="82"/>
        <v>-6.8701710986829312E-8</v>
      </c>
      <c r="T1761" s="174">
        <f t="shared" si="83"/>
        <v>-7.0794481388247732E-8</v>
      </c>
    </row>
    <row r="1762" spans="11:20" x14ac:dyDescent="0.2">
      <c r="K1762" s="185" t="s">
        <v>135</v>
      </c>
      <c r="L1762" s="163">
        <f>_xll.qlCalendarAdvance("TARGET",L1761,K1762,"mf")</f>
        <v>47282</v>
      </c>
      <c r="M1762" s="175">
        <v>0.88490027957585859</v>
      </c>
      <c r="N1762" s="175">
        <f>_xll.xlShmInterpDisc($E$4,L1762)</f>
        <v>0.88490027958456285</v>
      </c>
      <c r="O1762" s="175">
        <f>_xll.xlShmInterpDisc($B$4,L1762)</f>
        <v>0.88490027958456285</v>
      </c>
      <c r="P1762" s="175">
        <v>0.88490027957574446</v>
      </c>
      <c r="Q1762" s="175">
        <f>_xll.xlShmInterpDisc($H$4,L1762)</f>
        <v>0.88490027958463724</v>
      </c>
      <c r="R1762" s="188">
        <f t="shared" si="81"/>
        <v>-8.7042595353636898E-8</v>
      </c>
      <c r="S1762" s="170">
        <f t="shared" si="82"/>
        <v>-8.7042595353636898E-8</v>
      </c>
      <c r="T1762" s="174">
        <f t="shared" si="83"/>
        <v>-8.8927754049450414E-8</v>
      </c>
    </row>
    <row r="1763" spans="11:20" x14ac:dyDescent="0.2">
      <c r="K1763" s="185" t="s">
        <v>135</v>
      </c>
      <c r="L1763" s="163">
        <f>_xll.qlCalendarAdvance("TARGET",L1762,K1763,"mf")</f>
        <v>47289</v>
      </c>
      <c r="M1763" s="175">
        <v>0.88455254403116701</v>
      </c>
      <c r="N1763" s="175">
        <f>_xll.xlShmInterpDisc($E$4,L1763)</f>
        <v>0.88455254404186501</v>
      </c>
      <c r="O1763" s="175">
        <f>_xll.xlShmInterpDisc($B$4,L1763)</f>
        <v>0.88455254404186501</v>
      </c>
      <c r="P1763" s="175">
        <v>0.88455254403105443</v>
      </c>
      <c r="Q1763" s="175">
        <f>_xll.xlShmInterpDisc($H$4,L1763)</f>
        <v>0.88455254404192052</v>
      </c>
      <c r="R1763" s="188">
        <f t="shared" si="81"/>
        <v>-1.0697998042985546E-7</v>
      </c>
      <c r="S1763" s="170">
        <f t="shared" si="82"/>
        <v>-1.0697998042985546E-7</v>
      </c>
      <c r="T1763" s="174">
        <f t="shared" si="83"/>
        <v>-1.0866085808913795E-7</v>
      </c>
    </row>
    <row r="1764" spans="11:20" x14ac:dyDescent="0.2">
      <c r="K1764" s="185" t="s">
        <v>135</v>
      </c>
      <c r="L1764" s="163">
        <f>_xll.qlCalendarAdvance("TARGET",L1763,K1764,"mf")</f>
        <v>47296</v>
      </c>
      <c r="M1764" s="175">
        <v>0.88420487201675602</v>
      </c>
      <c r="N1764" s="175">
        <f>_xll.xlShmInterpDisc($E$4,L1764)</f>
        <v>0.88420487202959874</v>
      </c>
      <c r="O1764" s="175">
        <f>_xll.xlShmInterpDisc($B$4,L1764)</f>
        <v>0.88420487202959874</v>
      </c>
      <c r="P1764" s="175">
        <v>0.88420487201664499</v>
      </c>
      <c r="Q1764" s="175">
        <f>_xll.xlShmInterpDisc($H$4,L1764)</f>
        <v>0.88420487202963571</v>
      </c>
      <c r="R1764" s="188">
        <f t="shared" si="81"/>
        <v>-1.2842726881956423E-7</v>
      </c>
      <c r="S1764" s="170">
        <f t="shared" si="82"/>
        <v>-1.2842726881956423E-7</v>
      </c>
      <c r="T1764" s="174">
        <f t="shared" si="83"/>
        <v>-1.2990719611138957E-7</v>
      </c>
    </row>
    <row r="1765" spans="11:20" x14ac:dyDescent="0.2">
      <c r="K1765" s="185" t="s">
        <v>135</v>
      </c>
      <c r="L1765" s="163">
        <f>_xll.qlCalendarAdvance("TARGET",L1764,K1765,"mf")</f>
        <v>47303</v>
      </c>
      <c r="M1765" s="175">
        <v>0.88385726491784899</v>
      </c>
      <c r="N1765" s="175">
        <f>_xll.xlShmInterpDisc($E$4,L1765)</f>
        <v>0.88385726493297867</v>
      </c>
      <c r="O1765" s="175">
        <f>_xll.xlShmInterpDisc($B$4,L1765)</f>
        <v>0.88385726493297856</v>
      </c>
      <c r="P1765" s="175">
        <v>0.88385726491773953</v>
      </c>
      <c r="Q1765" s="175">
        <f>_xll.xlShmInterpDisc($H$4,L1765)</f>
        <v>0.88385726493299743</v>
      </c>
      <c r="R1765" s="188">
        <f t="shared" si="81"/>
        <v>-1.5129675290381783E-7</v>
      </c>
      <c r="S1765" s="170">
        <f t="shared" si="82"/>
        <v>-1.5129564268079321E-7</v>
      </c>
      <c r="T1765" s="174">
        <f t="shared" si="83"/>
        <v>-1.5257906049725989E-7</v>
      </c>
    </row>
    <row r="1766" spans="11:20" x14ac:dyDescent="0.2">
      <c r="K1766" s="185" t="s">
        <v>135</v>
      </c>
      <c r="L1766" s="163">
        <f>_xll.qlCalendarAdvance("TARGET",L1765,K1766,"mf")</f>
        <v>47310</v>
      </c>
      <c r="M1766" s="175">
        <v>0.88350972411180762</v>
      </c>
      <c r="N1766" s="175">
        <f>_xll.xlShmInterpDisc($E$4,L1766)</f>
        <v>0.88350972412935791</v>
      </c>
      <c r="O1766" s="175">
        <f>_xll.xlShmInterpDisc($B$4,L1766)</f>
        <v>0.88350972412935791</v>
      </c>
      <c r="P1766" s="175">
        <v>0.8835097241116997</v>
      </c>
      <c r="Q1766" s="175">
        <f>_xll.xlShmInterpDisc($H$4,L1766)</f>
        <v>0.88350972412935891</v>
      </c>
      <c r="R1766" s="188">
        <f t="shared" si="81"/>
        <v>-1.7550294550972012E-7</v>
      </c>
      <c r="S1766" s="170">
        <f t="shared" si="82"/>
        <v>-1.7550294550972012E-7</v>
      </c>
      <c r="T1766" s="174">
        <f t="shared" si="83"/>
        <v>-1.765920742968774E-7</v>
      </c>
    </row>
    <row r="1767" spans="11:20" x14ac:dyDescent="0.2">
      <c r="K1767" s="185" t="s">
        <v>135</v>
      </c>
      <c r="L1767" s="163">
        <f>_xll.qlCalendarAdvance("TARGET",L1766,K1767,"mf")</f>
        <v>47317</v>
      </c>
      <c r="M1767" s="175">
        <v>0.8831622509681446</v>
      </c>
      <c r="N1767" s="175">
        <f>_xll.xlShmInterpDisc($E$4,L1767)</f>
        <v>0.88316225098824086</v>
      </c>
      <c r="O1767" s="175">
        <f>_xll.xlShmInterpDisc($B$4,L1767)</f>
        <v>0.88316225098824086</v>
      </c>
      <c r="P1767" s="175">
        <v>0.88316225096803813</v>
      </c>
      <c r="Q1767" s="175">
        <f>_xll.xlShmInterpDisc($H$4,L1767)</f>
        <v>0.88316225098822432</v>
      </c>
      <c r="R1767" s="188">
        <f t="shared" si="81"/>
        <v>-2.0096257991042421E-7</v>
      </c>
      <c r="S1767" s="170">
        <f t="shared" si="82"/>
        <v>-2.0096257991042421E-7</v>
      </c>
      <c r="T1767" s="174">
        <f t="shared" si="83"/>
        <v>-2.0186186056037059E-7</v>
      </c>
    </row>
    <row r="1768" spans="11:20" x14ac:dyDescent="0.2">
      <c r="K1768" s="185" t="s">
        <v>135</v>
      </c>
      <c r="L1768" s="163">
        <f>_xll.qlCalendarAdvance("TARGET",L1767,K1768,"mf")</f>
        <v>47324</v>
      </c>
      <c r="M1768" s="175">
        <v>0.8828148468485354</v>
      </c>
      <c r="N1768" s="175">
        <f>_xll.xlShmInterpDisc($E$4,L1768)</f>
        <v>0.88281484687129474</v>
      </c>
      <c r="O1768" s="175">
        <f>_xll.xlShmInterpDisc($B$4,L1768)</f>
        <v>0.88281484687129474</v>
      </c>
      <c r="P1768" s="175">
        <v>0.88281484684843048</v>
      </c>
      <c r="Q1768" s="175">
        <f>_xll.xlShmInterpDisc($H$4,L1768)</f>
        <v>0.88281484687126111</v>
      </c>
      <c r="R1768" s="188">
        <f t="shared" si="81"/>
        <v>-2.2759349960210784E-7</v>
      </c>
      <c r="S1768" s="170">
        <f t="shared" si="82"/>
        <v>-2.2759349960210784E-7</v>
      </c>
      <c r="T1768" s="174">
        <f t="shared" si="83"/>
        <v>-2.2830626278391719E-7</v>
      </c>
    </row>
    <row r="1769" spans="11:20" x14ac:dyDescent="0.2">
      <c r="K1769" s="185" t="s">
        <v>135</v>
      </c>
      <c r="L1769" s="163">
        <f>_xll.qlCalendarAdvance("TARGET",L1768,K1769,"mf")</f>
        <v>47331</v>
      </c>
      <c r="M1769" s="175">
        <v>0.88246751310683103</v>
      </c>
      <c r="N1769" s="175">
        <f>_xll.xlShmInterpDisc($E$4,L1769)</f>
        <v>0.8824675131323626</v>
      </c>
      <c r="O1769" s="175">
        <f>_xll.xlShmInterpDisc($B$4,L1769)</f>
        <v>0.88246751313236249</v>
      </c>
      <c r="P1769" s="175">
        <v>0.88246751310672777</v>
      </c>
      <c r="Q1769" s="175">
        <f>_xll.xlShmInterpDisc($H$4,L1769)</f>
        <v>0.88246751313231209</v>
      </c>
      <c r="R1769" s="188">
        <f t="shared" si="81"/>
        <v>-2.55315768526998E-7</v>
      </c>
      <c r="S1769" s="170">
        <f t="shared" si="82"/>
        <v>-2.5531465830397337E-7</v>
      </c>
      <c r="T1769" s="174">
        <f t="shared" si="83"/>
        <v>-2.5584312446369495E-7</v>
      </c>
    </row>
    <row r="1770" spans="11:20" x14ac:dyDescent="0.2">
      <c r="K1770" s="185" t="s">
        <v>135</v>
      </c>
      <c r="L1770" s="163">
        <f>_xll.qlCalendarAdvance("TARGET",L1769,K1770,"mf")</f>
        <v>47338</v>
      </c>
      <c r="M1770" s="175">
        <v>0.88212025108907011</v>
      </c>
      <c r="N1770" s="175">
        <f>_xll.xlShmInterpDisc($E$4,L1770)</f>
        <v>0.88212025111747472</v>
      </c>
      <c r="O1770" s="175">
        <f>_xll.xlShmInterpDisc($B$4,L1770)</f>
        <v>0.88212025111747461</v>
      </c>
      <c r="P1770" s="175">
        <v>0.88212025108896841</v>
      </c>
      <c r="Q1770" s="175">
        <f>_xll.xlShmInterpDisc($H$4,L1770)</f>
        <v>0.88212025111740766</v>
      </c>
      <c r="R1770" s="188">
        <f t="shared" si="81"/>
        <v>-2.840461199582478E-7</v>
      </c>
      <c r="S1770" s="170">
        <f t="shared" si="82"/>
        <v>-2.8404500973522318E-7</v>
      </c>
      <c r="T1770" s="174">
        <f t="shared" si="83"/>
        <v>-2.8439250954193085E-7</v>
      </c>
    </row>
    <row r="1771" spans="11:20" x14ac:dyDescent="0.2">
      <c r="K1771" s="185" t="s">
        <v>135</v>
      </c>
      <c r="L1771" s="163">
        <f>_xll.qlCalendarAdvance("TARGET",L1770,K1771,"mf")</f>
        <v>47345</v>
      </c>
      <c r="M1771" s="175">
        <v>0.8817730621334906</v>
      </c>
      <c r="N1771" s="175">
        <f>_xll.xlShmInterpDisc($E$4,L1771)</f>
        <v>0.88177306216486162</v>
      </c>
      <c r="O1771" s="175">
        <f>_xll.xlShmInterpDisc($B$4,L1771)</f>
        <v>0.88177306216486162</v>
      </c>
      <c r="P1771" s="175">
        <v>0.88177306213339057</v>
      </c>
      <c r="Q1771" s="175">
        <f>_xll.xlShmInterpDisc($H$4,L1771)</f>
        <v>0.88177306216477847</v>
      </c>
      <c r="R1771" s="188">
        <f t="shared" si="81"/>
        <v>-3.1371016895320736E-7</v>
      </c>
      <c r="S1771" s="170">
        <f t="shared" si="82"/>
        <v>-3.1371016895320736E-7</v>
      </c>
      <c r="T1771" s="174">
        <f t="shared" si="83"/>
        <v>-3.1387892285295038E-7</v>
      </c>
    </row>
    <row r="1772" spans="11:20" x14ac:dyDescent="0.2">
      <c r="K1772" s="185" t="s">
        <v>135</v>
      </c>
      <c r="L1772" s="163">
        <f>_xll.qlCalendarAdvance("TARGET",L1771,K1772,"mf")</f>
        <v>47352</v>
      </c>
      <c r="M1772" s="175">
        <v>0.88142594757054327</v>
      </c>
      <c r="N1772" s="175">
        <f>_xll.xlShmInterpDisc($E$4,L1772)</f>
        <v>0.88142594760496618</v>
      </c>
      <c r="O1772" s="175">
        <f>_xll.xlShmInterpDisc($B$4,L1772)</f>
        <v>0.88142594760496618</v>
      </c>
      <c r="P1772" s="175">
        <v>0.88142594757044479</v>
      </c>
      <c r="Q1772" s="175">
        <f>_xll.xlShmInterpDisc($H$4,L1772)</f>
        <v>0.88142594760486714</v>
      </c>
      <c r="R1772" s="188">
        <f t="shared" si="81"/>
        <v>-3.4422908967712829E-7</v>
      </c>
      <c r="S1772" s="170">
        <f t="shared" si="82"/>
        <v>-3.4422908967712829E-7</v>
      </c>
      <c r="T1772" s="174">
        <f t="shared" si="83"/>
        <v>-3.4422353856200516E-7</v>
      </c>
    </row>
    <row r="1773" spans="11:20" x14ac:dyDescent="0.2">
      <c r="K1773" s="185" t="s">
        <v>135</v>
      </c>
      <c r="L1773" s="163">
        <f>_xll.qlCalendarAdvance("TARGET",L1772,K1773,"mf")</f>
        <v>47359</v>
      </c>
      <c r="M1773" s="175">
        <v>0.88107890872290273</v>
      </c>
      <c r="N1773" s="175">
        <f>_xll.xlShmInterpDisc($E$4,L1773)</f>
        <v>0.88107890876045569</v>
      </c>
      <c r="O1773" s="175">
        <f>_xll.xlShmInterpDisc($B$4,L1773)</f>
        <v>0.88107890876045558</v>
      </c>
      <c r="P1773" s="175">
        <v>0.88107890872280581</v>
      </c>
      <c r="Q1773" s="175">
        <f>_xll.xlShmInterpDisc($H$4,L1773)</f>
        <v>0.88107890876034112</v>
      </c>
      <c r="R1773" s="188">
        <f t="shared" si="81"/>
        <v>-3.7552960741038532E-7</v>
      </c>
      <c r="S1773" s="170">
        <f t="shared" si="82"/>
        <v>-3.755284971873607E-7</v>
      </c>
      <c r="T1773" s="174">
        <f t="shared" si="83"/>
        <v>-3.7535308194946992E-7</v>
      </c>
    </row>
    <row r="1774" spans="11:20" x14ac:dyDescent="0.2">
      <c r="K1774" s="185" t="s">
        <v>135</v>
      </c>
      <c r="L1774" s="163">
        <f>_xll.qlCalendarAdvance("TARGET",L1773,K1774,"mf")</f>
        <v>47366</v>
      </c>
      <c r="M1774" s="175">
        <v>0.88073194690548073</v>
      </c>
      <c r="N1774" s="175">
        <f>_xll.xlShmInterpDisc($E$4,L1774)</f>
        <v>0.88073194694623425</v>
      </c>
      <c r="O1774" s="175">
        <f>_xll.xlShmInterpDisc($B$4,L1774)</f>
        <v>0.88073194694623425</v>
      </c>
      <c r="P1774" s="175">
        <v>0.88073194690538548</v>
      </c>
      <c r="Q1774" s="175">
        <f>_xll.xlShmInterpDisc($H$4,L1774)</f>
        <v>0.88073194694610457</v>
      </c>
      <c r="R1774" s="188">
        <f t="shared" si="81"/>
        <v>-4.0753511676427934E-7</v>
      </c>
      <c r="S1774" s="170">
        <f t="shared" si="82"/>
        <v>-4.0753511676427934E-7</v>
      </c>
      <c r="T1774" s="174">
        <f t="shared" si="83"/>
        <v>-4.0719094762664554E-7</v>
      </c>
    </row>
    <row r="1775" spans="11:20" x14ac:dyDescent="0.2">
      <c r="K1775" s="185" t="s">
        <v>135</v>
      </c>
      <c r="L1775" s="163">
        <f>_xll.qlCalendarAdvance("TARGET",L1774,K1775,"mf")</f>
        <v>47373</v>
      </c>
      <c r="M1775" s="175">
        <v>0.88038506342543799</v>
      </c>
      <c r="N1775" s="175">
        <f>_xll.xlShmInterpDisc($E$4,L1775)</f>
        <v>0.88038506346945555</v>
      </c>
      <c r="O1775" s="175">
        <f>_xll.xlShmInterpDisc($B$4,L1775)</f>
        <v>0.88038506346945555</v>
      </c>
      <c r="P1775" s="175">
        <v>0.88038506342534439</v>
      </c>
      <c r="Q1775" s="175">
        <f>_xll.xlShmInterpDisc($H$4,L1775)</f>
        <v>0.880385063469311</v>
      </c>
      <c r="R1775" s="188">
        <f t="shared" si="81"/>
        <v>-4.4017567368825894E-7</v>
      </c>
      <c r="S1775" s="170">
        <f t="shared" si="82"/>
        <v>-4.4017567368825894E-7</v>
      </c>
      <c r="T1775" s="174">
        <f t="shared" si="83"/>
        <v>-4.3966608131995599E-7</v>
      </c>
    </row>
    <row r="1776" spans="11:20" x14ac:dyDescent="0.2">
      <c r="K1776" s="185" t="s">
        <v>135</v>
      </c>
      <c r="L1776" s="163">
        <f>_xll.qlCalendarAdvance("TARGET",L1775,K1776,"mf")</f>
        <v>47380</v>
      </c>
      <c r="M1776" s="175">
        <v>0.8800382595821965</v>
      </c>
      <c r="N1776" s="175">
        <f>_xll.xlShmInterpDisc($E$4,L1776)</f>
        <v>0.88003825962953452</v>
      </c>
      <c r="O1776" s="175">
        <f>_xll.xlShmInterpDisc($B$4,L1776)</f>
        <v>0.88003825962953452</v>
      </c>
      <c r="P1776" s="175">
        <v>0.88003825958210458</v>
      </c>
      <c r="Q1776" s="175">
        <f>_xll.xlShmInterpDisc($H$4,L1776)</f>
        <v>0.88003825962937554</v>
      </c>
      <c r="R1776" s="188">
        <f t="shared" si="81"/>
        <v>-4.7338022390874812E-7</v>
      </c>
      <c r="S1776" s="170">
        <f t="shared" si="82"/>
        <v>-4.7338022390874812E-7</v>
      </c>
      <c r="T1776" s="174">
        <f t="shared" si="83"/>
        <v>-4.7270964920187453E-7</v>
      </c>
    </row>
    <row r="1777" spans="11:20" x14ac:dyDescent="0.2">
      <c r="K1777" s="185" t="s">
        <v>135</v>
      </c>
      <c r="L1777" s="163">
        <f>_xll.qlCalendarAdvance("TARGET",L1776,K1777,"mf")</f>
        <v>47387</v>
      </c>
      <c r="M1777" s="175">
        <v>0.87969153666745259</v>
      </c>
      <c r="N1777" s="175">
        <f>_xll.xlShmInterpDisc($E$4,L1777)</f>
        <v>0.87969153671816025</v>
      </c>
      <c r="O1777" s="175">
        <f>_xll.xlShmInterpDisc($B$4,L1777)</f>
        <v>0.87969153671816025</v>
      </c>
      <c r="P1777" s="175">
        <v>0.87969153666736233</v>
      </c>
      <c r="Q1777" s="175">
        <f>_xll.xlShmInterpDisc($H$4,L1777)</f>
        <v>0.87969153671798705</v>
      </c>
      <c r="R1777" s="188">
        <f t="shared" si="81"/>
        <v>-5.0707660292914625E-7</v>
      </c>
      <c r="S1777" s="170">
        <f t="shared" si="82"/>
        <v>-5.0707660292914625E-7</v>
      </c>
      <c r="T1777" s="174">
        <f t="shared" si="83"/>
        <v>-5.0624726632975126E-7</v>
      </c>
    </row>
    <row r="1778" spans="11:20" x14ac:dyDescent="0.2">
      <c r="K1778" s="185" t="s">
        <v>135</v>
      </c>
      <c r="L1778" s="163">
        <f>_xll.qlCalendarAdvance("TARGET",L1777,K1778,"mf")</f>
        <v>47394</v>
      </c>
      <c r="M1778" s="175">
        <v>0.87934489596518806</v>
      </c>
      <c r="N1778" s="175">
        <f>_xll.xlShmInterpDisc($E$4,L1778)</f>
        <v>0.87934489601930799</v>
      </c>
      <c r="O1778" s="175">
        <f>_xll.xlShmInterpDisc($B$4,L1778)</f>
        <v>0.87934489601930799</v>
      </c>
      <c r="P1778" s="175">
        <v>0.87934489596509946</v>
      </c>
      <c r="Q1778" s="175">
        <f>_xll.xlShmInterpDisc($H$4,L1778)</f>
        <v>0.87934489601912091</v>
      </c>
      <c r="R1778" s="188">
        <f t="shared" si="81"/>
        <v>-5.4119930759100043E-7</v>
      </c>
      <c r="S1778" s="170">
        <f t="shared" si="82"/>
        <v>-5.4119930759100043E-7</v>
      </c>
      <c r="T1778" s="174">
        <f t="shared" si="83"/>
        <v>-5.4021453976815792E-7</v>
      </c>
    </row>
    <row r="1779" spans="11:20" x14ac:dyDescent="0.2">
      <c r="K1779" s="185" t="s">
        <v>135</v>
      </c>
      <c r="L1779" s="163">
        <f>_xll.qlCalendarAdvance("TARGET",L1778,K1779,"mf")</f>
        <v>47401</v>
      </c>
      <c r="M1779" s="175">
        <v>0.87899833875168365</v>
      </c>
      <c r="N1779" s="175">
        <f>_xll.xlShmInterpDisc($E$4,L1779)</f>
        <v>0.87899833880925182</v>
      </c>
      <c r="O1779" s="175">
        <f>_xll.xlShmInterpDisc($B$4,L1779)</f>
        <v>0.87899833880925182</v>
      </c>
      <c r="P1779" s="175">
        <v>0.87899833875159672</v>
      </c>
      <c r="Q1779" s="175">
        <f>_xll.xlShmInterpDisc($H$4,L1779)</f>
        <v>0.87899833880905121</v>
      </c>
      <c r="R1779" s="188">
        <f t="shared" si="81"/>
        <v>-5.7568172451283317E-7</v>
      </c>
      <c r="S1779" s="170">
        <f t="shared" si="82"/>
        <v>-5.7568172451283317E-7</v>
      </c>
      <c r="T1779" s="174">
        <f t="shared" si="83"/>
        <v>-5.7454485613561701E-7</v>
      </c>
    </row>
    <row r="1780" spans="11:20" x14ac:dyDescent="0.2">
      <c r="K1780" s="185" t="s">
        <v>135</v>
      </c>
      <c r="L1780" s="163">
        <f>_xll.qlCalendarAdvance("TARGET",L1779,K1780,"mf")</f>
        <v>47408</v>
      </c>
      <c r="M1780" s="175">
        <v>0.87865186629553071</v>
      </c>
      <c r="N1780" s="175">
        <f>_xll.xlShmInterpDisc($E$4,L1780)</f>
        <v>0.87865186635657666</v>
      </c>
      <c r="O1780" s="175">
        <f>_xll.xlShmInterpDisc($B$4,L1780)</f>
        <v>0.87865186635657666</v>
      </c>
      <c r="P1780" s="175">
        <v>0.87865186629544556</v>
      </c>
      <c r="Q1780" s="175">
        <f>_xll.xlShmInterpDisc($H$4,L1780)</f>
        <v>0.87865186635636283</v>
      </c>
      <c r="R1780" s="188">
        <f t="shared" si="81"/>
        <v>-6.104594607592162E-7</v>
      </c>
      <c r="S1780" s="170">
        <f t="shared" si="82"/>
        <v>-6.104594607592162E-7</v>
      </c>
      <c r="T1780" s="174">
        <f t="shared" si="83"/>
        <v>-6.0917271227367564E-7</v>
      </c>
    </row>
    <row r="1781" spans="11:20" x14ac:dyDescent="0.2">
      <c r="K1781" s="185" t="s">
        <v>135</v>
      </c>
      <c r="L1781" s="163">
        <f>_xll.qlCalendarAdvance("TARGET",L1780,K1781,"mf")</f>
        <v>47415</v>
      </c>
      <c r="M1781" s="175">
        <v>0.87830547985764473</v>
      </c>
      <c r="N1781" s="175">
        <f>_xll.xlShmInterpDisc($E$4,L1781)</f>
        <v>0.87830547992219121</v>
      </c>
      <c r="O1781" s="175">
        <f>_xll.xlShmInterpDisc($B$4,L1781)</f>
        <v>0.87830547992219121</v>
      </c>
      <c r="P1781" s="175">
        <v>0.87830547985756124</v>
      </c>
      <c r="Q1781" s="175">
        <f>_xll.xlShmInterpDisc($H$4,L1781)</f>
        <v>0.87830547992196439</v>
      </c>
      <c r="R1781" s="188">
        <f t="shared" si="81"/>
        <v>-6.4546479272564738E-7</v>
      </c>
      <c r="S1781" s="170">
        <f t="shared" si="82"/>
        <v>-6.4546479272564738E-7</v>
      </c>
      <c r="T1781" s="174">
        <f t="shared" si="83"/>
        <v>-6.4403149480085631E-7</v>
      </c>
    </row>
    <row r="1782" spans="11:20" x14ac:dyDescent="0.2">
      <c r="K1782" s="185" t="s">
        <v>135</v>
      </c>
      <c r="L1782" s="163">
        <f>_xll.qlCalendarAdvance("TARGET",L1781,K1782,"mf")</f>
        <v>47422</v>
      </c>
      <c r="M1782" s="175">
        <v>0.87795918069127588</v>
      </c>
      <c r="N1782" s="175">
        <f>_xll.xlShmInterpDisc($E$4,L1782)</f>
        <v>0.87795918075933987</v>
      </c>
      <c r="O1782" s="175">
        <f>_xll.xlShmInterpDisc($B$4,L1782)</f>
        <v>0.87795918075933976</v>
      </c>
      <c r="P1782" s="175">
        <v>0.87795918069119405</v>
      </c>
      <c r="Q1782" s="175">
        <f>_xll.xlShmInterpDisc($H$4,L1782)</f>
        <v>0.87795918075910051</v>
      </c>
      <c r="R1782" s="188">
        <f t="shared" si="81"/>
        <v>-6.8063998881484622E-7</v>
      </c>
      <c r="S1782" s="170">
        <f t="shared" si="82"/>
        <v>-6.8063887859182159E-7</v>
      </c>
      <c r="T1782" s="174">
        <f t="shared" si="83"/>
        <v>-6.7906458234290312E-7</v>
      </c>
    </row>
    <row r="1783" spans="11:20" x14ac:dyDescent="0.2">
      <c r="K1783" s="185" t="s">
        <v>135</v>
      </c>
      <c r="L1783" s="163">
        <f>_xll.qlCalendarAdvance("TARGET",L1782,K1783,"mf")</f>
        <v>47429</v>
      </c>
      <c r="M1783" s="175">
        <v>0.87761297004202321</v>
      </c>
      <c r="N1783" s="175">
        <f>_xll.xlShmInterpDisc($E$4,L1783)</f>
        <v>0.87761297011361528</v>
      </c>
      <c r="O1783" s="175">
        <f>_xll.xlShmInterpDisc($B$4,L1783)</f>
        <v>0.87761297011361517</v>
      </c>
      <c r="P1783" s="175">
        <v>0.87761297004194316</v>
      </c>
      <c r="Q1783" s="175">
        <f>_xll.xlShmInterpDisc($H$4,L1783)</f>
        <v>0.87761297011336359</v>
      </c>
      <c r="R1783" s="188">
        <f t="shared" si="81"/>
        <v>-7.1592065609138444E-7</v>
      </c>
      <c r="S1783" s="170">
        <f t="shared" si="82"/>
        <v>-7.1591954586835982E-7</v>
      </c>
      <c r="T1783" s="174">
        <f t="shared" si="83"/>
        <v>-7.1420425129531395E-7</v>
      </c>
    </row>
    <row r="1784" spans="11:20" x14ac:dyDescent="0.2">
      <c r="K1784" s="185" t="s">
        <v>135</v>
      </c>
      <c r="L1784" s="163">
        <f>_xll.qlCalendarAdvance("TARGET",L1783,K1784,"mf")</f>
        <v>47436</v>
      </c>
      <c r="M1784" s="175">
        <v>0.87726684914784603</v>
      </c>
      <c r="N1784" s="175">
        <f>_xll.xlShmInterpDisc($E$4,L1784)</f>
        <v>0.87726684922297093</v>
      </c>
      <c r="O1784" s="175">
        <f>_xll.xlShmInterpDisc($B$4,L1784)</f>
        <v>0.87726684922297093</v>
      </c>
      <c r="P1784" s="175">
        <v>0.87726684914776776</v>
      </c>
      <c r="Q1784" s="175">
        <f>_xll.xlShmInterpDisc($H$4,L1784)</f>
        <v>0.87726684922270737</v>
      </c>
      <c r="R1784" s="188">
        <f t="shared" si="81"/>
        <v>-7.5124906295798155E-7</v>
      </c>
      <c r="S1784" s="170">
        <f t="shared" si="82"/>
        <v>-7.5124906295798155E-7</v>
      </c>
      <c r="T1784" s="174">
        <f t="shared" si="83"/>
        <v>-7.4939610072988216E-7</v>
      </c>
    </row>
    <row r="1785" spans="11:20" x14ac:dyDescent="0.2">
      <c r="K1785" s="185" t="s">
        <v>135</v>
      </c>
      <c r="L1785" s="163">
        <f>_xll.qlCalendarAdvance("TARGET",L1784,K1785,"mf")</f>
        <v>47443</v>
      </c>
      <c r="M1785" s="175">
        <v>0.87692081923907705</v>
      </c>
      <c r="N1785" s="175">
        <f>_xll.xlShmInterpDisc($E$4,L1785)</f>
        <v>0.87692081931773358</v>
      </c>
      <c r="O1785" s="175">
        <f>_xll.xlShmInterpDisc($B$4,L1785)</f>
        <v>0.87692081931773358</v>
      </c>
      <c r="P1785" s="175">
        <v>0.87692081923900045</v>
      </c>
      <c r="Q1785" s="175">
        <f>_xll.xlShmInterpDisc($H$4,L1785)</f>
        <v>0.87692081931745836</v>
      </c>
      <c r="R1785" s="188">
        <f t="shared" si="81"/>
        <v>-7.8656525737130778E-7</v>
      </c>
      <c r="S1785" s="170">
        <f t="shared" si="82"/>
        <v>-7.8656525737130778E-7</v>
      </c>
      <c r="T1785" s="174">
        <f t="shared" si="83"/>
        <v>-7.8457906838025337E-7</v>
      </c>
    </row>
    <row r="1786" spans="11:20" x14ac:dyDescent="0.2">
      <c r="K1786" s="185" t="s">
        <v>135</v>
      </c>
      <c r="L1786" s="163">
        <f>_xll.qlCalendarAdvance("TARGET",L1785,K1786,"mf")</f>
        <v>47450</v>
      </c>
      <c r="M1786" s="175">
        <v>0.87657488153843399</v>
      </c>
      <c r="N1786" s="175">
        <f>_xll.xlShmInterpDisc($E$4,L1786)</f>
        <v>0.87657488162061548</v>
      </c>
      <c r="O1786" s="175">
        <f>_xll.xlShmInterpDisc($B$4,L1786)</f>
        <v>0.87657488162061548</v>
      </c>
      <c r="P1786" s="175">
        <v>0.87657488153835927</v>
      </c>
      <c r="Q1786" s="175">
        <f>_xll.xlShmInterpDisc($H$4,L1786)</f>
        <v>0.87657488162032893</v>
      </c>
      <c r="R1786" s="188">
        <f t="shared" si="81"/>
        <v>-8.218148384031565E-7</v>
      </c>
      <c r="S1786" s="170">
        <f t="shared" si="82"/>
        <v>-8.218148384031565E-7</v>
      </c>
      <c r="T1786" s="174">
        <f t="shared" si="83"/>
        <v>-8.196965328721717E-7</v>
      </c>
    </row>
    <row r="1787" spans="11:20" x14ac:dyDescent="0.2">
      <c r="K1787" s="185" t="s">
        <v>135</v>
      </c>
      <c r="L1787" s="163">
        <f>_xll.qlCalendarAdvance("TARGET",L1786,K1787,"mf")</f>
        <v>47457</v>
      </c>
      <c r="M1787" s="175">
        <v>0.87622903726103274</v>
      </c>
      <c r="N1787" s="175">
        <f>_xll.xlShmInterpDisc($E$4,L1787)</f>
        <v>0.87622903734672697</v>
      </c>
      <c r="O1787" s="175">
        <f>_xll.xlShmInterpDisc($B$4,L1787)</f>
        <v>0.87622903734672697</v>
      </c>
      <c r="P1787" s="175">
        <v>0.8762290372609598</v>
      </c>
      <c r="Q1787" s="175">
        <f>_xll.xlShmInterpDisc($H$4,L1787)</f>
        <v>0.87622903734642943</v>
      </c>
      <c r="R1787" s="188">
        <f t="shared" si="81"/>
        <v>-8.5694229490229645E-7</v>
      </c>
      <c r="S1787" s="170">
        <f t="shared" si="82"/>
        <v>-8.5694229490229645E-7</v>
      </c>
      <c r="T1787" s="174">
        <f t="shared" si="83"/>
        <v>-8.5469631372347976E-7</v>
      </c>
    </row>
    <row r="1788" spans="11:20" x14ac:dyDescent="0.2">
      <c r="K1788" s="185" t="s">
        <v>135</v>
      </c>
      <c r="L1788" s="163">
        <f>_xll.qlCalendarAdvance("TARGET",L1787,K1788,"mf")</f>
        <v>47464</v>
      </c>
      <c r="M1788" s="175">
        <v>0.87588328761439971</v>
      </c>
      <c r="N1788" s="175">
        <f>_xll.xlShmInterpDisc($E$4,L1788)</f>
        <v>0.87588328770358892</v>
      </c>
      <c r="O1788" s="175">
        <f>_xll.xlShmInterpDisc($B$4,L1788)</f>
        <v>0.87588328770358892</v>
      </c>
      <c r="P1788" s="175">
        <v>0.87588328761432854</v>
      </c>
      <c r="Q1788" s="175">
        <f>_xll.xlShmInterpDisc($H$4,L1788)</f>
        <v>0.87588328770328072</v>
      </c>
      <c r="R1788" s="188">
        <f t="shared" si="81"/>
        <v>-8.9189211571749638E-7</v>
      </c>
      <c r="S1788" s="170">
        <f t="shared" si="82"/>
        <v>-8.9189211571749638E-7</v>
      </c>
      <c r="T1788" s="174">
        <f t="shared" si="83"/>
        <v>-8.8952178955992167E-7</v>
      </c>
    </row>
    <row r="1789" spans="11:20" x14ac:dyDescent="0.2">
      <c r="K1789" s="185" t="s">
        <v>135</v>
      </c>
      <c r="L1789" s="163">
        <f>_xll.qlCalendarAdvance("TARGET",L1788,K1789,"mf")</f>
        <v>47471</v>
      </c>
      <c r="M1789" s="175">
        <v>0.87553763379848404</v>
      </c>
      <c r="N1789" s="175">
        <f>_xll.xlShmInterpDisc($E$4,L1789)</f>
        <v>0.87553763389114525</v>
      </c>
      <c r="O1789" s="175">
        <f>_xll.xlShmInterpDisc($B$4,L1789)</f>
        <v>0.87553763389114525</v>
      </c>
      <c r="P1789" s="175">
        <v>0.87553763379841465</v>
      </c>
      <c r="Q1789" s="175">
        <f>_xll.xlShmInterpDisc($H$4,L1789)</f>
        <v>0.87553763389082662</v>
      </c>
      <c r="R1789" s="188">
        <f t="shared" si="81"/>
        <v>-9.266121203665989E-7</v>
      </c>
      <c r="S1789" s="170">
        <f t="shared" si="82"/>
        <v>-9.266121203665989E-7</v>
      </c>
      <c r="T1789" s="174">
        <f t="shared" si="83"/>
        <v>-9.2411966967631543E-7</v>
      </c>
    </row>
    <row r="1790" spans="11:20" x14ac:dyDescent="0.2">
      <c r="K1790" s="185" t="s">
        <v>135</v>
      </c>
      <c r="L1790" s="163">
        <f>_xll.qlCalendarAdvance("TARGET",L1789,K1790,"mf")</f>
        <v>47479</v>
      </c>
      <c r="M1790" s="175">
        <v>0.87514271973898794</v>
      </c>
      <c r="N1790" s="175">
        <f>_xll.xlShmInterpDisc($E$4,L1790)</f>
        <v>0.87514271983558256</v>
      </c>
      <c r="O1790" s="175">
        <f>_xll.xlShmInterpDisc($B$4,L1790)</f>
        <v>0.87514271983558245</v>
      </c>
      <c r="P1790" s="175">
        <v>0.87514271973892055</v>
      </c>
      <c r="Q1790" s="175">
        <f>_xll.xlShmInterpDisc($H$4,L1790)</f>
        <v>0.87514271983525238</v>
      </c>
      <c r="R1790" s="188">
        <f t="shared" si="81"/>
        <v>-9.6594621190604357E-7</v>
      </c>
      <c r="S1790" s="170">
        <f t="shared" si="82"/>
        <v>-9.6594510168301895E-7</v>
      </c>
      <c r="T1790" s="174">
        <f t="shared" si="83"/>
        <v>-9.6331831400675583E-7</v>
      </c>
    </row>
    <row r="1791" spans="11:20" x14ac:dyDescent="0.2">
      <c r="K1791" s="185" t="s">
        <v>135</v>
      </c>
      <c r="L1791" s="163">
        <f>_xll.qlCalendarAdvance("TARGET",L1790,K1791,"mf")</f>
        <v>47486</v>
      </c>
      <c r="M1791" s="175">
        <v>0.87479727528009432</v>
      </c>
      <c r="N1791" s="175">
        <f>_xll.xlShmInterpDisc($E$4,L1791)</f>
        <v>0.87479727538009477</v>
      </c>
      <c r="O1791" s="175">
        <f>_xll.xlShmInterpDisc($B$4,L1791)</f>
        <v>0.87479727538009466</v>
      </c>
      <c r="P1791" s="175">
        <v>0.87479727528002871</v>
      </c>
      <c r="Q1791" s="175">
        <f>_xll.xlShmInterpDisc($H$4,L1791)</f>
        <v>0.87479727537975482</v>
      </c>
      <c r="R1791" s="188">
        <f t="shared" si="81"/>
        <v>-1.0000045236324695E-6</v>
      </c>
      <c r="S1791" s="170">
        <f t="shared" si="82"/>
        <v>-1.0000034134094449E-6</v>
      </c>
      <c r="T1791" s="174">
        <f t="shared" si="83"/>
        <v>-9.9726116253862074E-7</v>
      </c>
    </row>
    <row r="1792" spans="11:20" x14ac:dyDescent="0.2">
      <c r="K1792" s="185" t="s">
        <v>135</v>
      </c>
      <c r="L1792" s="163">
        <f>_xll.qlCalendarAdvance("TARGET",L1791,K1792,"mf")</f>
        <v>47493</v>
      </c>
      <c r="M1792" s="175">
        <v>0.87445193037399749</v>
      </c>
      <c r="N1792" s="175">
        <f>_xll.xlShmInterpDisc($E$4,L1792)</f>
        <v>0.87445193047736525</v>
      </c>
      <c r="O1792" s="175">
        <f>_xll.xlShmInterpDisc($B$4,L1792)</f>
        <v>0.87445193047736514</v>
      </c>
      <c r="P1792" s="175">
        <v>0.87445193037393387</v>
      </c>
      <c r="Q1792" s="175">
        <f>_xll.xlShmInterpDisc($H$4,L1792)</f>
        <v>0.87445193047701586</v>
      </c>
      <c r="R1792" s="188">
        <f t="shared" si="81"/>
        <v>-1.0336775879693505E-6</v>
      </c>
      <c r="S1792" s="170">
        <f t="shared" si="82"/>
        <v>-1.0336764777463259E-6</v>
      </c>
      <c r="T1792" s="174">
        <f t="shared" si="83"/>
        <v>-1.0308198739039653E-6</v>
      </c>
    </row>
    <row r="1793" spans="11:20" x14ac:dyDescent="0.2">
      <c r="K1793" s="185" t="s">
        <v>135</v>
      </c>
      <c r="L1793" s="163">
        <f>_xll.qlCalendarAdvance("TARGET",L1792,K1793,"mf")</f>
        <v>47500</v>
      </c>
      <c r="M1793" s="175">
        <v>0.8741066861893888</v>
      </c>
      <c r="N1793" s="175">
        <f>_xll.xlShmInterpDisc($E$4,L1793)</f>
        <v>0.87410668629608046</v>
      </c>
      <c r="O1793" s="175">
        <f>_xll.xlShmInterpDisc($B$4,L1793)</f>
        <v>0.87410668629608046</v>
      </c>
      <c r="P1793" s="175">
        <v>0.87410668618932696</v>
      </c>
      <c r="Q1793" s="175">
        <f>_xll.xlShmInterpDisc($H$4,L1793)</f>
        <v>0.87410668629572208</v>
      </c>
      <c r="R1793" s="188">
        <f t="shared" si="81"/>
        <v>-1.0669165551036031E-6</v>
      </c>
      <c r="S1793" s="170">
        <f t="shared" si="82"/>
        <v>-1.0669165551036031E-6</v>
      </c>
      <c r="T1793" s="174">
        <f t="shared" si="83"/>
        <v>-1.0639511494048293E-6</v>
      </c>
    </row>
    <row r="1794" spans="11:20" x14ac:dyDescent="0.2">
      <c r="K1794" s="185" t="s">
        <v>135</v>
      </c>
      <c r="L1794" s="163">
        <f>_xll.qlCalendarAdvance("TARGET",L1793,K1794,"mf")</f>
        <v>47507</v>
      </c>
      <c r="M1794" s="175">
        <v>0.8737615438874462</v>
      </c>
      <c r="N1794" s="175">
        <f>_xll.xlShmInterpDisc($E$4,L1794)</f>
        <v>0.87376154399741435</v>
      </c>
      <c r="O1794" s="175">
        <f>_xll.xlShmInterpDisc($B$4,L1794)</f>
        <v>0.87376154399741435</v>
      </c>
      <c r="P1794" s="175">
        <v>0.87376154388738625</v>
      </c>
      <c r="Q1794" s="175">
        <f>_xll.xlShmInterpDisc($H$4,L1794)</f>
        <v>0.87376154399704709</v>
      </c>
      <c r="R1794" s="188">
        <f t="shared" si="81"/>
        <v>-1.0996814570063407E-6</v>
      </c>
      <c r="S1794" s="170">
        <f t="shared" si="82"/>
        <v>-1.0996814570063407E-6</v>
      </c>
      <c r="T1794" s="174">
        <f t="shared" si="83"/>
        <v>-1.0966083596741782E-6</v>
      </c>
    </row>
    <row r="1795" spans="11:20" x14ac:dyDescent="0.2">
      <c r="K1795" s="185" t="s">
        <v>135</v>
      </c>
      <c r="L1795" s="163">
        <f>_xll.qlCalendarAdvance("TARGET",L1794,K1795,"mf")</f>
        <v>47514</v>
      </c>
      <c r="M1795" s="175">
        <v>0.87341650462184806</v>
      </c>
      <c r="N1795" s="175">
        <f>_xll.xlShmInterpDisc($E$4,L1795)</f>
        <v>0.87341650473504029</v>
      </c>
      <c r="O1795" s="175">
        <f>_xll.xlShmInterpDisc($B$4,L1795)</f>
        <v>0.87341650473504029</v>
      </c>
      <c r="P1795" s="175">
        <v>0.87341650462178988</v>
      </c>
      <c r="Q1795" s="175">
        <f>_xll.xlShmInterpDisc($H$4,L1795)</f>
        <v>0.87341650473466448</v>
      </c>
      <c r="R1795" s="188">
        <f t="shared" si="81"/>
        <v>-1.1319223336414552E-6</v>
      </c>
      <c r="S1795" s="170">
        <f t="shared" si="82"/>
        <v>-1.1319223336414552E-6</v>
      </c>
      <c r="T1795" s="174">
        <f t="shared" si="83"/>
        <v>-1.1287459855680027E-6</v>
      </c>
    </row>
    <row r="1796" spans="11:20" x14ac:dyDescent="0.2">
      <c r="K1796" s="185" t="s">
        <v>135</v>
      </c>
      <c r="L1796" s="163">
        <f>_xll.qlCalendarAdvance("TARGET",L1795,K1796,"mf")</f>
        <v>47521</v>
      </c>
      <c r="M1796" s="175">
        <v>0.87307156953878429</v>
      </c>
      <c r="N1796" s="175">
        <f>_xll.xlShmInterpDisc($E$4,L1796)</f>
        <v>0.87307156965514432</v>
      </c>
      <c r="O1796" s="175">
        <f>_xll.xlShmInterpDisc($B$4,L1796)</f>
        <v>0.87307156965514421</v>
      </c>
      <c r="P1796" s="175">
        <v>0.87307156953872811</v>
      </c>
      <c r="Q1796" s="175">
        <f>_xll.xlShmInterpDisc($H$4,L1796)</f>
        <v>0.87307156965476029</v>
      </c>
      <c r="R1796" s="188">
        <f t="shared" si="81"/>
        <v>-1.1636003272030848E-6</v>
      </c>
      <c r="S1796" s="170">
        <f t="shared" si="82"/>
        <v>-1.1635992169800602E-6</v>
      </c>
      <c r="T1796" s="174">
        <f t="shared" si="83"/>
        <v>-1.1603218386113667E-6</v>
      </c>
    </row>
    <row r="1797" spans="11:20" x14ac:dyDescent="0.2">
      <c r="K1797" s="185" t="s">
        <v>135</v>
      </c>
      <c r="L1797" s="163">
        <f>_xll.qlCalendarAdvance("TARGET",L1796,K1797,"mf")</f>
        <v>47528</v>
      </c>
      <c r="M1797" s="175">
        <v>0.87272673977696968</v>
      </c>
      <c r="N1797" s="175">
        <f>_xll.xlShmInterpDisc($E$4,L1797)</f>
        <v>0.8727267398964369</v>
      </c>
      <c r="O1797" s="175">
        <f>_xll.xlShmInterpDisc($B$4,L1797)</f>
        <v>0.8727267398964369</v>
      </c>
      <c r="P1797" s="175">
        <v>0.87272673977691528</v>
      </c>
      <c r="Q1797" s="175">
        <f>_xll.xlShmInterpDisc($H$4,L1797)</f>
        <v>0.87272673989604499</v>
      </c>
      <c r="R1797" s="188">
        <f t="shared" si="81"/>
        <v>-1.1946721389932691E-6</v>
      </c>
      <c r="S1797" s="170">
        <f t="shared" si="82"/>
        <v>-1.1946721389932691E-6</v>
      </c>
      <c r="T1797" s="174">
        <f t="shared" si="83"/>
        <v>-1.1912970609984086E-6</v>
      </c>
    </row>
    <row r="1798" spans="11:20" x14ac:dyDescent="0.2">
      <c r="K1798" s="185" t="s">
        <v>135</v>
      </c>
      <c r="L1798" s="163">
        <f>_xll.qlCalendarAdvance("TARGET",L1797,K1798,"mf")</f>
        <v>47535</v>
      </c>
      <c r="M1798" s="175">
        <v>0.87238201646765623</v>
      </c>
      <c r="N1798" s="175">
        <f>_xll.xlShmInterpDisc($E$4,L1798)</f>
        <v>0.87238201659016623</v>
      </c>
      <c r="O1798" s="175">
        <f>_xll.xlShmInterpDisc($B$4,L1798)</f>
        <v>0.87238201659016612</v>
      </c>
      <c r="P1798" s="175">
        <v>0.87238201646760383</v>
      </c>
      <c r="Q1798" s="175">
        <f>_xll.xlShmInterpDisc($H$4,L1798)</f>
        <v>0.87238201658976666</v>
      </c>
      <c r="R1798" s="188">
        <f t="shared" ref="R1798:R1861" si="84">(M1798-N1798)*10000</f>
        <v>-1.2251000214291707E-6</v>
      </c>
      <c r="S1798" s="170">
        <f t="shared" ref="S1798:S1861" si="85">(M1798-O1798)*10000</f>
        <v>-1.2250989112061461E-6</v>
      </c>
      <c r="T1798" s="174">
        <f t="shared" ref="T1798:T1861" si="86">(P1798-Q1798)*10000</f>
        <v>-1.2216283540311679E-6</v>
      </c>
    </row>
    <row r="1799" spans="11:20" x14ac:dyDescent="0.2">
      <c r="K1799" s="185" t="s">
        <v>135</v>
      </c>
      <c r="L1799" s="163">
        <f>_xll.qlCalendarAdvance("TARGET",L1798,K1799,"mf")</f>
        <v>47542</v>
      </c>
      <c r="M1799" s="175">
        <v>0.87203740073464575</v>
      </c>
      <c r="N1799" s="175">
        <f>_xll.xlShmInterpDisc($E$4,L1799)</f>
        <v>0.87203740086013004</v>
      </c>
      <c r="O1799" s="175">
        <f>_xll.xlShmInterpDisc($B$4,L1799)</f>
        <v>0.87203740086012993</v>
      </c>
      <c r="P1799" s="175">
        <v>0.87203740073459524</v>
      </c>
      <c r="Q1799" s="175">
        <f>_xll.xlShmInterpDisc($H$4,L1799)</f>
        <v>0.87203740085972314</v>
      </c>
      <c r="R1799" s="188">
        <f t="shared" si="84"/>
        <v>-1.2548428962588787E-6</v>
      </c>
      <c r="S1799" s="170">
        <f t="shared" si="85"/>
        <v>-1.2548417860358541E-6</v>
      </c>
      <c r="T1799" s="174">
        <f t="shared" si="86"/>
        <v>-1.2512790803498319E-6</v>
      </c>
    </row>
    <row r="1800" spans="11:20" x14ac:dyDescent="0.2">
      <c r="K1800" s="185" t="s">
        <v>135</v>
      </c>
      <c r="L1800" s="163">
        <f>_xll.qlCalendarAdvance("TARGET",L1799,K1800,"mf")</f>
        <v>47549</v>
      </c>
      <c r="M1800" s="175">
        <v>0.87169289369430225</v>
      </c>
      <c r="N1800" s="175">
        <f>_xll.xlShmInterpDisc($E$4,L1800)</f>
        <v>0.87169289382268855</v>
      </c>
      <c r="O1800" s="175">
        <f>_xll.xlShmInterpDisc($B$4,L1800)</f>
        <v>0.87169289382268855</v>
      </c>
      <c r="P1800" s="175">
        <v>0.87169289369425351</v>
      </c>
      <c r="Q1800" s="175">
        <f>_xll.xlShmInterpDisc($H$4,L1800)</f>
        <v>0.87169289382227466</v>
      </c>
      <c r="R1800" s="188">
        <f t="shared" si="84"/>
        <v>-1.2838630158995556E-6</v>
      </c>
      <c r="S1800" s="170">
        <f t="shared" si="85"/>
        <v>-1.2838630158995556E-6</v>
      </c>
      <c r="T1800" s="174">
        <f t="shared" si="86"/>
        <v>-1.2802114923715635E-6</v>
      </c>
    </row>
    <row r="1801" spans="11:20" x14ac:dyDescent="0.2">
      <c r="K1801" s="185" t="s">
        <v>135</v>
      </c>
      <c r="L1801" s="163">
        <f>_xll.qlCalendarAdvance("TARGET",L1800,K1801,"mf")</f>
        <v>47556</v>
      </c>
      <c r="M1801" s="175">
        <v>0.87134849645556423</v>
      </c>
      <c r="N1801" s="175">
        <f>_xll.xlShmInterpDisc($E$4,L1801)</f>
        <v>0.87134849658677715</v>
      </c>
      <c r="O1801" s="175">
        <f>_xll.xlShmInterpDisc($B$4,L1801)</f>
        <v>0.87134849658677715</v>
      </c>
      <c r="P1801" s="175">
        <v>0.87134849645551748</v>
      </c>
      <c r="Q1801" s="175">
        <f>_xll.xlShmInterpDisc($H$4,L1801)</f>
        <v>0.87134849658635649</v>
      </c>
      <c r="R1801" s="188">
        <f t="shared" si="84"/>
        <v>-1.3121292941065121E-6</v>
      </c>
      <c r="S1801" s="170">
        <f t="shared" si="85"/>
        <v>-1.3121292941065121E-6</v>
      </c>
      <c r="T1801" s="174">
        <f t="shared" si="86"/>
        <v>-1.3083900629595746E-6</v>
      </c>
    </row>
    <row r="1802" spans="11:20" x14ac:dyDescent="0.2">
      <c r="K1802" s="185" t="s">
        <v>135</v>
      </c>
      <c r="L1802" s="163">
        <f>_xll.qlCalendarAdvance("TARGET",L1801,K1802,"mf")</f>
        <v>47563</v>
      </c>
      <c r="M1802" s="175">
        <v>0.87100421011995821</v>
      </c>
      <c r="N1802" s="175">
        <f>_xll.xlShmInterpDisc($E$4,L1802)</f>
        <v>0.8710042102539185</v>
      </c>
      <c r="O1802" s="175">
        <f>_xll.xlShmInterpDisc($B$4,L1802)</f>
        <v>0.8710042102539185</v>
      </c>
      <c r="P1802" s="175">
        <v>0.87100421011991336</v>
      </c>
      <c r="Q1802" s="175">
        <f>_xll.xlShmInterpDisc($H$4,L1802)</f>
        <v>0.87100421025349128</v>
      </c>
      <c r="R1802" s="188">
        <f t="shared" si="84"/>
        <v>-1.3396028730738863E-6</v>
      </c>
      <c r="S1802" s="170">
        <f t="shared" si="85"/>
        <v>-1.3396028730738863E-6</v>
      </c>
      <c r="T1802" s="174">
        <f t="shared" si="86"/>
        <v>-1.3357792649770772E-6</v>
      </c>
    </row>
    <row r="1803" spans="11:20" x14ac:dyDescent="0.2">
      <c r="K1803" s="185" t="s">
        <v>135</v>
      </c>
      <c r="L1803" s="163">
        <f>_xll.qlCalendarAdvance("TARGET",L1802,K1803,"mf")</f>
        <v>47570</v>
      </c>
      <c r="M1803" s="175">
        <v>0.87066003578160989</v>
      </c>
      <c r="N1803" s="175">
        <f>_xll.xlShmInterpDisc($E$4,L1803)</f>
        <v>0.87066003591823526</v>
      </c>
      <c r="O1803" s="175">
        <f>_xll.xlShmInterpDisc($B$4,L1803)</f>
        <v>0.87066003591823526</v>
      </c>
      <c r="P1803" s="175">
        <v>0.87066003578156692</v>
      </c>
      <c r="Q1803" s="175">
        <f>_xll.xlShmInterpDisc($H$4,L1803)</f>
        <v>0.87066003591780194</v>
      </c>
      <c r="R1803" s="188">
        <f t="shared" si="84"/>
        <v>-1.3662537767800131E-6</v>
      </c>
      <c r="S1803" s="170">
        <f t="shared" si="85"/>
        <v>-1.3662537767800131E-6</v>
      </c>
      <c r="T1803" s="174">
        <f t="shared" si="86"/>
        <v>-1.3623502326254311E-6</v>
      </c>
    </row>
    <row r="1804" spans="11:20" x14ac:dyDescent="0.2">
      <c r="K1804" s="185" t="s">
        <v>135</v>
      </c>
      <c r="L1804" s="163">
        <f>_xll.qlCalendarAdvance("TARGET",L1803,K1804,"mf")</f>
        <v>47577</v>
      </c>
      <c r="M1804" s="175">
        <v>0.87031597452725784</v>
      </c>
      <c r="N1804" s="175">
        <f>_xll.xlShmInterpDisc($E$4,L1804)</f>
        <v>0.87031597466646282</v>
      </c>
      <c r="O1804" s="175">
        <f>_xll.xlShmInterpDisc($B$4,L1804)</f>
        <v>0.87031597466646282</v>
      </c>
      <c r="P1804" s="175">
        <v>0.87031597452721687</v>
      </c>
      <c r="Q1804" s="175">
        <f>_xll.xlShmInterpDisc($H$4,L1804)</f>
        <v>0.87031597466602351</v>
      </c>
      <c r="R1804" s="188">
        <f t="shared" si="84"/>
        <v>-1.3920498087571787E-6</v>
      </c>
      <c r="S1804" s="170">
        <f t="shared" si="85"/>
        <v>-1.3920498087571787E-6</v>
      </c>
      <c r="T1804" s="174">
        <f t="shared" si="86"/>
        <v>-1.3880663285448236E-6</v>
      </c>
    </row>
    <row r="1805" spans="11:20" x14ac:dyDescent="0.2">
      <c r="K1805" s="185" t="s">
        <v>135</v>
      </c>
      <c r="L1805" s="163">
        <f>_xll.qlCalendarAdvance("TARGET",L1804,K1805,"mf")</f>
        <v>47584</v>
      </c>
      <c r="M1805" s="175">
        <v>0.86997202743626567</v>
      </c>
      <c r="N1805" s="175">
        <f>_xll.xlShmInterpDisc($E$4,L1805)</f>
        <v>0.86997202757796155</v>
      </c>
      <c r="O1805" s="175">
        <f>_xll.xlShmInterpDisc($B$4,L1805)</f>
        <v>0.86997202757796155</v>
      </c>
      <c r="P1805" s="175">
        <v>0.8699720274362267</v>
      </c>
      <c r="Q1805" s="175">
        <f>_xll.xlShmInterpDisc($H$4,L1805)</f>
        <v>0.86997202757751668</v>
      </c>
      <c r="R1805" s="188">
        <f t="shared" si="84"/>
        <v>-1.4169587725376687E-6</v>
      </c>
      <c r="S1805" s="170">
        <f t="shared" si="85"/>
        <v>-1.4169587725376687E-6</v>
      </c>
      <c r="T1805" s="174">
        <f t="shared" si="86"/>
        <v>-1.4128997971596391E-6</v>
      </c>
    </row>
    <row r="1806" spans="11:20" x14ac:dyDescent="0.2">
      <c r="K1806" s="185" t="s">
        <v>135</v>
      </c>
      <c r="L1806" s="163">
        <f>_xll.qlCalendarAdvance("TARGET",L1805,K1806,"mf")</f>
        <v>47591</v>
      </c>
      <c r="M1806" s="175">
        <v>0.86962819558063442</v>
      </c>
      <c r="N1806" s="175">
        <f>_xll.xlShmInterpDisc($E$4,L1806)</f>
        <v>0.8696281957247296</v>
      </c>
      <c r="O1806" s="175">
        <f>_xll.xlShmInterpDisc($B$4,L1806)</f>
        <v>0.8696281957247296</v>
      </c>
      <c r="P1806" s="175">
        <v>0.86962819558059734</v>
      </c>
      <c r="Q1806" s="175">
        <f>_xll.xlShmInterpDisc($H$4,L1806)</f>
        <v>0.86962819572427941</v>
      </c>
      <c r="R1806" s="188">
        <f t="shared" si="84"/>
        <v>-1.4409518023228429E-6</v>
      </c>
      <c r="S1806" s="170">
        <f t="shared" si="85"/>
        <v>-1.4409518023228429E-6</v>
      </c>
      <c r="T1806" s="174">
        <f t="shared" si="86"/>
        <v>-1.4368206624482127E-6</v>
      </c>
    </row>
    <row r="1807" spans="11:20" x14ac:dyDescent="0.2">
      <c r="K1807" s="185" t="s">
        <v>135</v>
      </c>
      <c r="L1807" s="163">
        <f>_xll.qlCalendarAdvance("TARGET",L1806,K1807,"mf")</f>
        <v>47598</v>
      </c>
      <c r="M1807" s="175">
        <v>0.86928448002501513</v>
      </c>
      <c r="N1807" s="175">
        <f>_xll.xlShmInterpDisc($E$4,L1807)</f>
        <v>0.86928448017141546</v>
      </c>
      <c r="O1807" s="175">
        <f>_xll.xlShmInterpDisc($B$4,L1807)</f>
        <v>0.86928448017141546</v>
      </c>
      <c r="P1807" s="175">
        <v>0.86928448002498004</v>
      </c>
      <c r="Q1807" s="175">
        <f>_xll.xlShmInterpDisc($H$4,L1807)</f>
        <v>0.86928448017096016</v>
      </c>
      <c r="R1807" s="188">
        <f t="shared" si="84"/>
        <v>-1.464003362983135E-6</v>
      </c>
      <c r="S1807" s="170">
        <f t="shared" si="85"/>
        <v>-1.464003362983135E-6</v>
      </c>
      <c r="T1807" s="174">
        <f t="shared" si="86"/>
        <v>-1.4598011688349288E-6</v>
      </c>
    </row>
    <row r="1808" spans="11:20" x14ac:dyDescent="0.2">
      <c r="K1808" s="185" t="s">
        <v>135</v>
      </c>
      <c r="L1808" s="163">
        <f>_xll.qlCalendarAdvance("TARGET",L1807,K1808,"mf")</f>
        <v>47605</v>
      </c>
      <c r="M1808" s="175">
        <v>0.86894088182672158</v>
      </c>
      <c r="N1808" s="175">
        <f>_xll.xlShmInterpDisc($E$4,L1808)</f>
        <v>0.86894088197533026</v>
      </c>
      <c r="O1808" s="175">
        <f>_xll.xlShmInterpDisc($B$4,L1808)</f>
        <v>0.86894088197533026</v>
      </c>
      <c r="P1808" s="175">
        <v>0.86894088182668849</v>
      </c>
      <c r="Q1808" s="175">
        <f>_xll.xlShmInterpDisc($H$4,L1808)</f>
        <v>0.86894088197487018</v>
      </c>
      <c r="R1808" s="188">
        <f t="shared" si="84"/>
        <v>-1.486086809165954E-6</v>
      </c>
      <c r="S1808" s="170">
        <f t="shared" si="85"/>
        <v>-1.486086809165954E-6</v>
      </c>
      <c r="T1808" s="174">
        <f t="shared" si="86"/>
        <v>-1.4818168914132457E-6</v>
      </c>
    </row>
    <row r="1809" spans="11:20" x14ac:dyDescent="0.2">
      <c r="K1809" s="185" t="s">
        <v>135</v>
      </c>
      <c r="L1809" s="163">
        <f>_xll.qlCalendarAdvance("TARGET",L1808,K1809,"mf")</f>
        <v>47612</v>
      </c>
      <c r="M1809" s="175">
        <v>0.86859740203574287</v>
      </c>
      <c r="N1809" s="175">
        <f>_xll.xlShmInterpDisc($E$4,L1809)</f>
        <v>0.86859740218646042</v>
      </c>
      <c r="O1809" s="175">
        <f>_xll.xlShmInterpDisc($B$4,L1809)</f>
        <v>0.86859740218646042</v>
      </c>
      <c r="P1809" s="175">
        <v>0.86859740203571179</v>
      </c>
      <c r="Q1809" s="175">
        <f>_xll.xlShmInterpDisc($H$4,L1809)</f>
        <v>0.8685974021859959</v>
      </c>
      <c r="R1809" s="188">
        <f t="shared" si="84"/>
        <v>-1.5071754955187089E-6</v>
      </c>
      <c r="S1809" s="170">
        <f t="shared" si="85"/>
        <v>-1.5071754955187089E-6</v>
      </c>
      <c r="T1809" s="174">
        <f t="shared" si="86"/>
        <v>-1.5028411848305723E-6</v>
      </c>
    </row>
    <row r="1810" spans="11:20" x14ac:dyDescent="0.2">
      <c r="K1810" s="185" t="s">
        <v>135</v>
      </c>
      <c r="L1810" s="163">
        <f>_xll.qlCalendarAdvance("TARGET",L1809,K1810,"mf")</f>
        <v>47619</v>
      </c>
      <c r="M1810" s="175">
        <v>0.86825404169475606</v>
      </c>
      <c r="N1810" s="175">
        <f>_xll.xlShmInterpDisc($E$4,L1810)</f>
        <v>0.86825404184748067</v>
      </c>
      <c r="O1810" s="175">
        <f>_xll.xlShmInterpDisc($B$4,L1810)</f>
        <v>0.86825404184748067</v>
      </c>
      <c r="P1810" s="175">
        <v>0.86825404169472686</v>
      </c>
      <c r="Q1810" s="175">
        <f>_xll.xlShmInterpDisc($H$4,L1810)</f>
        <v>0.86825404184701194</v>
      </c>
      <c r="R1810" s="188">
        <f t="shared" si="84"/>
        <v>-1.5272461073578825E-6</v>
      </c>
      <c r="S1810" s="170">
        <f t="shared" si="85"/>
        <v>-1.5272461073578825E-6</v>
      </c>
      <c r="T1810" s="174">
        <f t="shared" si="86"/>
        <v>-1.5228507344033915E-6</v>
      </c>
    </row>
    <row r="1811" spans="11:20" x14ac:dyDescent="0.2">
      <c r="K1811" s="185" t="s">
        <v>135</v>
      </c>
      <c r="L1811" s="163">
        <f>_xll.qlCalendarAdvance("TARGET",L1810,K1811,"mf")</f>
        <v>47626</v>
      </c>
      <c r="M1811" s="175">
        <v>0.86791080183913816</v>
      </c>
      <c r="N1811" s="175">
        <f>_xll.xlShmInterpDisc($E$4,L1811)</f>
        <v>0.8679108019937658</v>
      </c>
      <c r="O1811" s="175">
        <f>_xll.xlShmInterpDisc($B$4,L1811)</f>
        <v>0.8679108019937658</v>
      </c>
      <c r="P1811" s="175">
        <v>0.86791080183911096</v>
      </c>
      <c r="Q1811" s="175">
        <f>_xll.xlShmInterpDisc($H$4,L1811)</f>
        <v>0.86791080199329318</v>
      </c>
      <c r="R1811" s="188">
        <f t="shared" si="84"/>
        <v>-1.5462764402229823E-6</v>
      </c>
      <c r="S1811" s="170">
        <f t="shared" si="85"/>
        <v>-1.5462764402229823E-6</v>
      </c>
      <c r="T1811" s="174">
        <f t="shared" si="86"/>
        <v>-1.5418222254481861E-6</v>
      </c>
    </row>
    <row r="1812" spans="11:20" x14ac:dyDescent="0.2">
      <c r="K1812" s="185" t="s">
        <v>135</v>
      </c>
      <c r="L1812" s="163">
        <f>_xll.qlCalendarAdvance("TARGET",L1811,K1812,"mf")</f>
        <v>47633</v>
      </c>
      <c r="M1812" s="175">
        <v>0.8675676834969791</v>
      </c>
      <c r="N1812" s="175">
        <f>_xll.xlShmInterpDisc($E$4,L1812)</f>
        <v>0.86756768365340398</v>
      </c>
      <c r="O1812" s="175">
        <f>_xll.xlShmInterpDisc($B$4,L1812)</f>
        <v>0.86756768365340398</v>
      </c>
      <c r="P1812" s="175">
        <v>0.8675676834969539</v>
      </c>
      <c r="Q1812" s="175">
        <f>_xll.xlShmInterpDisc($H$4,L1812)</f>
        <v>0.86756768365292769</v>
      </c>
      <c r="R1812" s="188">
        <f t="shared" si="84"/>
        <v>-1.5642487305456143E-6</v>
      </c>
      <c r="S1812" s="170">
        <f t="shared" si="85"/>
        <v>-1.5642487305456143E-6</v>
      </c>
      <c r="T1812" s="174">
        <f t="shared" si="86"/>
        <v>-1.5597378943965623E-6</v>
      </c>
    </row>
    <row r="1813" spans="11:20" x14ac:dyDescent="0.2">
      <c r="K1813" s="185" t="s">
        <v>135</v>
      </c>
      <c r="L1813" s="163">
        <f>_xll.qlCalendarAdvance("TARGET",L1812,K1813,"mf")</f>
        <v>47640</v>
      </c>
      <c r="M1813" s="175">
        <v>0.86722468768909489</v>
      </c>
      <c r="N1813" s="175">
        <f>_xll.xlShmInterpDisc($E$4,L1813)</f>
        <v>0.86722468784720885</v>
      </c>
      <c r="O1813" s="175">
        <f>_xll.xlShmInterpDisc($B$4,L1813)</f>
        <v>0.86722468784720885</v>
      </c>
      <c r="P1813" s="175">
        <v>0.86722468768907168</v>
      </c>
      <c r="Q1813" s="175">
        <f>_xll.xlShmInterpDisc($H$4,L1813)</f>
        <v>0.86722468784672913</v>
      </c>
      <c r="R1813" s="188">
        <f t="shared" si="84"/>
        <v>-1.5811396636422614E-6</v>
      </c>
      <c r="S1813" s="170">
        <f t="shared" si="85"/>
        <v>-1.5811396636422614E-6</v>
      </c>
      <c r="T1813" s="174">
        <f t="shared" si="86"/>
        <v>-1.5765744265650028E-6</v>
      </c>
    </row>
    <row r="1814" spans="11:20" x14ac:dyDescent="0.2">
      <c r="K1814" s="185" t="s">
        <v>135</v>
      </c>
      <c r="L1814" s="163">
        <f>_xll.qlCalendarAdvance("TARGET",L1813,K1814,"mf")</f>
        <v>47647</v>
      </c>
      <c r="M1814" s="175">
        <v>0.86688181542903886</v>
      </c>
      <c r="N1814" s="175">
        <f>_xll.xlShmInterpDisc($E$4,L1814)</f>
        <v>0.86688181558873223</v>
      </c>
      <c r="O1814" s="175">
        <f>_xll.xlShmInterpDisc($B$4,L1814)</f>
        <v>0.86688181558873223</v>
      </c>
      <c r="P1814" s="175">
        <v>0.86688181542901777</v>
      </c>
      <c r="Q1814" s="175">
        <f>_xll.xlShmInterpDisc($H$4,L1814)</f>
        <v>0.86688181558824939</v>
      </c>
      <c r="R1814" s="188">
        <f t="shared" si="84"/>
        <v>-1.5969336963905789E-6</v>
      </c>
      <c r="S1814" s="170">
        <f t="shared" si="85"/>
        <v>-1.5969336963905789E-6</v>
      </c>
      <c r="T1814" s="174">
        <f t="shared" si="86"/>
        <v>-1.5923162788311629E-6</v>
      </c>
    </row>
    <row r="1815" spans="11:20" x14ac:dyDescent="0.2">
      <c r="K1815" s="185" t="s">
        <v>135</v>
      </c>
      <c r="L1815" s="163">
        <f>_xll.qlCalendarAdvance("TARGET",L1814,K1815,"mf")</f>
        <v>47654</v>
      </c>
      <c r="M1815" s="175">
        <v>0.86653906772311551</v>
      </c>
      <c r="N1815" s="175">
        <f>_xll.xlShmInterpDisc($E$4,L1815)</f>
        <v>0.86653906788427681</v>
      </c>
      <c r="O1815" s="175">
        <f>_xll.xlShmInterpDisc($B$4,L1815)</f>
        <v>0.8665390678842767</v>
      </c>
      <c r="P1815" s="175">
        <v>0.86653906772309652</v>
      </c>
      <c r="Q1815" s="175">
        <f>_xll.xlShmInterpDisc($H$4,L1815)</f>
        <v>0.86653906788379098</v>
      </c>
      <c r="R1815" s="188">
        <f t="shared" si="84"/>
        <v>-1.6116130652221727E-6</v>
      </c>
      <c r="S1815" s="170">
        <f t="shared" si="85"/>
        <v>-1.6116119549991481E-6</v>
      </c>
      <c r="T1815" s="174">
        <f t="shared" si="86"/>
        <v>-1.606944577403624E-6</v>
      </c>
    </row>
    <row r="1816" spans="11:20" x14ac:dyDescent="0.2">
      <c r="K1816" s="185" t="s">
        <v>135</v>
      </c>
      <c r="L1816" s="163">
        <f>_xll.qlCalendarAdvance("TARGET",L1815,K1816,"mf")</f>
        <v>47661</v>
      </c>
      <c r="M1816" s="175">
        <v>0.86619644557039233</v>
      </c>
      <c r="N1816" s="175">
        <f>_xll.xlShmInterpDisc($E$4,L1816)</f>
        <v>0.86619644573290833</v>
      </c>
      <c r="O1816" s="175">
        <f>_xll.xlShmInterpDisc($B$4,L1816)</f>
        <v>0.86619644573290822</v>
      </c>
      <c r="P1816" s="175">
        <v>0.86619644557037534</v>
      </c>
      <c r="Q1816" s="175">
        <f>_xll.xlShmInterpDisc($H$4,L1816)</f>
        <v>0.86619644573241994</v>
      </c>
      <c r="R1816" s="188">
        <f t="shared" si="84"/>
        <v>-1.6251600065686489E-6</v>
      </c>
      <c r="S1816" s="170">
        <f t="shared" si="85"/>
        <v>-1.6251588963456243E-6</v>
      </c>
      <c r="T1816" s="174">
        <f t="shared" si="86"/>
        <v>-1.6204459996060905E-6</v>
      </c>
    </row>
    <row r="1817" spans="11:20" x14ac:dyDescent="0.2">
      <c r="K1817" s="185" t="s">
        <v>135</v>
      </c>
      <c r="L1817" s="163">
        <f>_xll.qlCalendarAdvance("TARGET",L1816,K1817,"mf")</f>
        <v>47668</v>
      </c>
      <c r="M1817" s="175">
        <v>0.86585394996271248</v>
      </c>
      <c r="N1817" s="175">
        <f>_xll.xlShmInterpDisc($E$4,L1817)</f>
        <v>0.86585395012646871</v>
      </c>
      <c r="O1817" s="175">
        <f>_xll.xlShmInterpDisc($B$4,L1817)</f>
        <v>0.86585395012646871</v>
      </c>
      <c r="P1817" s="175">
        <v>0.86585394996269749</v>
      </c>
      <c r="Q1817" s="175">
        <f>_xll.xlShmInterpDisc($H$4,L1817)</f>
        <v>0.86585395012597799</v>
      </c>
      <c r="R1817" s="188">
        <f t="shared" si="84"/>
        <v>-1.6375623079767365E-6</v>
      </c>
      <c r="S1817" s="170">
        <f t="shared" si="85"/>
        <v>-1.6375623079767365E-6</v>
      </c>
      <c r="T1817" s="174">
        <f t="shared" si="86"/>
        <v>-1.6328050023162177E-6</v>
      </c>
    </row>
    <row r="1818" spans="11:20" x14ac:dyDescent="0.2">
      <c r="K1818" s="185" t="s">
        <v>135</v>
      </c>
      <c r="L1818" s="163">
        <f>_xll.qlCalendarAdvance("TARGET",L1817,K1818,"mf")</f>
        <v>47675</v>
      </c>
      <c r="M1818" s="175">
        <v>0.86551158188470745</v>
      </c>
      <c r="N1818" s="175">
        <f>_xll.xlShmInterpDisc($E$4,L1818)</f>
        <v>0.86551158204958822</v>
      </c>
      <c r="O1818" s="175">
        <f>_xll.xlShmInterpDisc($B$4,L1818)</f>
        <v>0.86551158204958811</v>
      </c>
      <c r="P1818" s="175">
        <v>0.86551158188469457</v>
      </c>
      <c r="Q1818" s="175">
        <f>_xll.xlShmInterpDisc($H$4,L1818)</f>
        <v>0.8655115820490954</v>
      </c>
      <c r="R1818" s="188">
        <f t="shared" si="84"/>
        <v>-1.6488077569931647E-6</v>
      </c>
      <c r="S1818" s="170">
        <f t="shared" si="85"/>
        <v>-1.6488066467701401E-6</v>
      </c>
      <c r="T1818" s="174">
        <f t="shared" si="86"/>
        <v>-1.6440082628577102E-6</v>
      </c>
    </row>
    <row r="1819" spans="11:20" x14ac:dyDescent="0.2">
      <c r="K1819" s="185" t="s">
        <v>135</v>
      </c>
      <c r="L1819" s="163">
        <f>_xll.qlCalendarAdvance("TARGET",L1818,K1819,"mf")</f>
        <v>47682</v>
      </c>
      <c r="M1819" s="175">
        <v>0.86516934231380971</v>
      </c>
      <c r="N1819" s="175">
        <f>_xll.xlShmInterpDisc($E$4,L1819)</f>
        <v>0.86516934247969801</v>
      </c>
      <c r="O1819" s="175">
        <f>_xll.xlShmInterpDisc($B$4,L1819)</f>
        <v>0.8651693424796979</v>
      </c>
      <c r="P1819" s="175">
        <v>0.86516934231379883</v>
      </c>
      <c r="Q1819" s="175">
        <f>_xll.xlShmInterpDisc($H$4,L1819)</f>
        <v>0.86516934247920341</v>
      </c>
      <c r="R1819" s="188">
        <f t="shared" si="84"/>
        <v>-1.658883030941638E-6</v>
      </c>
      <c r="S1819" s="170">
        <f t="shared" si="85"/>
        <v>-1.6588819207186134E-6</v>
      </c>
      <c r="T1819" s="174">
        <f t="shared" si="86"/>
        <v>-1.6540457892233462E-6</v>
      </c>
    </row>
    <row r="1820" spans="11:20" x14ac:dyDescent="0.2">
      <c r="K1820" s="185" t="s">
        <v>135</v>
      </c>
      <c r="L1820" s="163">
        <f>_xll.qlCalendarAdvance("TARGET",L1819,K1820,"mf")</f>
        <v>47689</v>
      </c>
      <c r="M1820" s="175">
        <v>0.86482723222026525</v>
      </c>
      <c r="N1820" s="175">
        <f>_xll.xlShmInterpDisc($E$4,L1820)</f>
        <v>0.86482723238704295</v>
      </c>
      <c r="O1820" s="175">
        <f>_xll.xlShmInterpDisc($B$4,L1820)</f>
        <v>0.86482723238704295</v>
      </c>
      <c r="P1820" s="175">
        <v>0.86482723222025648</v>
      </c>
      <c r="Q1820" s="175">
        <f>_xll.xlShmInterpDisc($H$4,L1820)</f>
        <v>0.8648272323865468</v>
      </c>
      <c r="R1820" s="188">
        <f t="shared" si="84"/>
        <v>-1.6677770275919102E-6</v>
      </c>
      <c r="S1820" s="170">
        <f t="shared" si="85"/>
        <v>-1.6677770275919102E-6</v>
      </c>
      <c r="T1820" s="174">
        <f t="shared" si="86"/>
        <v>-1.6629031485138057E-6</v>
      </c>
    </row>
    <row r="1821" spans="11:20" x14ac:dyDescent="0.2">
      <c r="K1821" s="185" t="s">
        <v>135</v>
      </c>
      <c r="L1821" s="163">
        <f>_xll.qlCalendarAdvance("TARGET",L1820,K1821,"mf")</f>
        <v>47696</v>
      </c>
      <c r="M1821" s="175">
        <v>0.8644852525671457</v>
      </c>
      <c r="N1821" s="175">
        <f>_xll.xlShmInterpDisc($E$4,L1821)</f>
        <v>0.86448525273469412</v>
      </c>
      <c r="O1821" s="175">
        <f>_xll.xlShmInterpDisc($B$4,L1821)</f>
        <v>0.86448525273469412</v>
      </c>
      <c r="P1821" s="175">
        <v>0.86448525256713893</v>
      </c>
      <c r="Q1821" s="175">
        <f>_xll.xlShmInterpDisc($H$4,L1821)</f>
        <v>0.86448525273419674</v>
      </c>
      <c r="R1821" s="188">
        <f t="shared" si="84"/>
        <v>-1.675484195828858E-6</v>
      </c>
      <c r="S1821" s="170">
        <f t="shared" si="85"/>
        <v>-1.675484195828858E-6</v>
      </c>
      <c r="T1821" s="174">
        <f t="shared" si="86"/>
        <v>-1.6705781202830394E-6</v>
      </c>
    </row>
    <row r="1822" spans="11:20" x14ac:dyDescent="0.2">
      <c r="K1822" s="185" t="s">
        <v>135</v>
      </c>
      <c r="L1822" s="163">
        <f>_xll.qlCalendarAdvance("TARGET",L1821,K1822,"mf")</f>
        <v>47703</v>
      </c>
      <c r="M1822" s="175">
        <v>0.86414340431036152</v>
      </c>
      <c r="N1822" s="175">
        <f>_xll.xlShmInterpDisc($E$4,L1822)</f>
        <v>0.86414340447856108</v>
      </c>
      <c r="O1822" s="175">
        <f>_xll.xlShmInterpDisc($B$4,L1822)</f>
        <v>0.86414340447856097</v>
      </c>
      <c r="P1822" s="175">
        <v>0.86414340431035686</v>
      </c>
      <c r="Q1822" s="175">
        <f>_xll.xlShmInterpDisc($H$4,L1822)</f>
        <v>0.86414340447806259</v>
      </c>
      <c r="R1822" s="188">
        <f t="shared" si="84"/>
        <v>-1.6819956538682845E-6</v>
      </c>
      <c r="S1822" s="170">
        <f t="shared" si="85"/>
        <v>-1.6819945436452599E-6</v>
      </c>
      <c r="T1822" s="174">
        <f t="shared" si="86"/>
        <v>-1.6770573818547518E-6</v>
      </c>
    </row>
    <row r="1823" spans="11:20" x14ac:dyDescent="0.2">
      <c r="K1823" s="185" t="s">
        <v>135</v>
      </c>
      <c r="L1823" s="163">
        <f>_xll.qlCalendarAdvance("TARGET",L1822,K1823,"mf")</f>
        <v>47710</v>
      </c>
      <c r="M1823" s="175">
        <v>0.86380168839867433</v>
      </c>
      <c r="N1823" s="175">
        <f>_xll.xlShmInterpDisc($E$4,L1823)</f>
        <v>0.86380168856740469</v>
      </c>
      <c r="O1823" s="175">
        <f>_xll.xlShmInterpDisc($B$4,L1823)</f>
        <v>0.86380168856740458</v>
      </c>
      <c r="P1823" s="175">
        <v>0.86380168839867177</v>
      </c>
      <c r="Q1823" s="175">
        <f>_xll.xlShmInterpDisc($H$4,L1823)</f>
        <v>0.86380168856690531</v>
      </c>
      <c r="R1823" s="188">
        <f t="shared" si="84"/>
        <v>-1.6873036301490174E-6</v>
      </c>
      <c r="S1823" s="170">
        <f t="shared" si="85"/>
        <v>-1.6873025199259928E-6</v>
      </c>
      <c r="T1823" s="174">
        <f t="shared" si="86"/>
        <v>-1.6823353821138198E-6</v>
      </c>
    </row>
    <row r="1824" spans="11:20" x14ac:dyDescent="0.2">
      <c r="K1824" s="185" t="s">
        <v>135</v>
      </c>
      <c r="L1824" s="163">
        <f>_xll.qlCalendarAdvance("TARGET",L1823,K1824,"mf")</f>
        <v>47717</v>
      </c>
      <c r="M1824" s="175">
        <v>0.86346010577370924</v>
      </c>
      <c r="N1824" s="175">
        <f>_xll.xlShmInterpDisc($E$4,L1824)</f>
        <v>0.86346010594284961</v>
      </c>
      <c r="O1824" s="175">
        <f>_xll.xlShmInterpDisc($B$4,L1824)</f>
        <v>0.8634601059428495</v>
      </c>
      <c r="P1824" s="175">
        <v>0.8634601057737088</v>
      </c>
      <c r="Q1824" s="175">
        <f>_xll.xlShmInterpDisc($H$4,L1824)</f>
        <v>0.86346010594234979</v>
      </c>
      <c r="R1824" s="188">
        <f t="shared" si="84"/>
        <v>-1.6914036837789581E-6</v>
      </c>
      <c r="S1824" s="170">
        <f t="shared" si="85"/>
        <v>-1.6914025735559335E-6</v>
      </c>
      <c r="T1824" s="174">
        <f t="shared" si="86"/>
        <v>-1.6864099006141942E-6</v>
      </c>
    </row>
    <row r="1825" spans="11:20" x14ac:dyDescent="0.2">
      <c r="K1825" s="185" t="s">
        <v>135</v>
      </c>
      <c r="L1825" s="163">
        <f>_xll.qlCalendarAdvance("TARGET",L1824,K1825,"mf")</f>
        <v>47724</v>
      </c>
      <c r="M1825" s="175">
        <v>0.86311865736996773</v>
      </c>
      <c r="N1825" s="175">
        <f>_xll.xlShmInterpDisc($E$4,L1825)</f>
        <v>0.86311865753939687</v>
      </c>
      <c r="O1825" s="175">
        <f>_xll.xlShmInterpDisc($B$4,L1825)</f>
        <v>0.86311865753939687</v>
      </c>
      <c r="P1825" s="175">
        <v>0.8631186573699694</v>
      </c>
      <c r="Q1825" s="175">
        <f>_xll.xlShmInterpDisc($H$4,L1825)</f>
        <v>0.86311865753889683</v>
      </c>
      <c r="R1825" s="188">
        <f t="shared" si="84"/>
        <v>-1.6942913738660081E-6</v>
      </c>
      <c r="S1825" s="170">
        <f t="shared" si="85"/>
        <v>-1.6942913738660081E-6</v>
      </c>
      <c r="T1825" s="174">
        <f t="shared" si="86"/>
        <v>-1.6892742760177271E-6</v>
      </c>
    </row>
    <row r="1826" spans="11:20" x14ac:dyDescent="0.2">
      <c r="K1826" s="185" t="s">
        <v>135</v>
      </c>
      <c r="L1826" s="163">
        <f>_xll.qlCalendarAdvance("TARGET",L1825,K1826,"mf")</f>
        <v>47731</v>
      </c>
      <c r="M1826" s="175">
        <v>0.86277734411483986</v>
      </c>
      <c r="N1826" s="175">
        <f>_xll.xlShmInterpDisc($E$4,L1826)</f>
        <v>0.86277734428443653</v>
      </c>
      <c r="O1826" s="175">
        <f>_xll.xlShmInterpDisc($B$4,L1826)</f>
        <v>0.86277734428443653</v>
      </c>
      <c r="P1826" s="175">
        <v>0.86277734411484364</v>
      </c>
      <c r="Q1826" s="175">
        <f>_xll.xlShmInterpDisc($H$4,L1826)</f>
        <v>0.86277734428393638</v>
      </c>
      <c r="R1826" s="188">
        <f t="shared" si="84"/>
        <v>-1.6959667004101675E-6</v>
      </c>
      <c r="S1826" s="170">
        <f t="shared" si="85"/>
        <v>-1.6959667004101675E-6</v>
      </c>
      <c r="T1826" s="174">
        <f t="shared" si="86"/>
        <v>-1.6909273981013939E-6</v>
      </c>
    </row>
    <row r="1827" spans="11:20" x14ac:dyDescent="0.2">
      <c r="K1827" s="185" t="s">
        <v>135</v>
      </c>
      <c r="L1827" s="163">
        <f>_xll.qlCalendarAdvance("TARGET",L1826,K1827,"mf")</f>
        <v>47738</v>
      </c>
      <c r="M1827" s="175">
        <v>0.86243616692861735</v>
      </c>
      <c r="N1827" s="175">
        <f>_xll.xlShmInterpDisc($E$4,L1827)</f>
        <v>0.86243616709825988</v>
      </c>
      <c r="O1827" s="175">
        <f>_xll.xlShmInterpDisc($B$4,L1827)</f>
        <v>0.86243616709825988</v>
      </c>
      <c r="P1827" s="175">
        <v>0.86243616692862324</v>
      </c>
      <c r="Q1827" s="175">
        <f>_xll.xlShmInterpDisc($H$4,L1827)</f>
        <v>0.86243616709775994</v>
      </c>
      <c r="R1827" s="188">
        <f t="shared" si="84"/>
        <v>-1.6964252225193377E-6</v>
      </c>
      <c r="S1827" s="170">
        <f t="shared" si="85"/>
        <v>-1.6964252225193377E-6</v>
      </c>
      <c r="T1827" s="174">
        <f t="shared" si="86"/>
        <v>-1.6913670464191455E-6</v>
      </c>
    </row>
    <row r="1828" spans="11:20" x14ac:dyDescent="0.2">
      <c r="K1828" s="185" t="s">
        <v>135</v>
      </c>
      <c r="L1828" s="163">
        <f>_xll.qlCalendarAdvance("TARGET",L1827,K1828,"mf")</f>
        <v>47745</v>
      </c>
      <c r="M1828" s="175">
        <v>0.86209512672450517</v>
      </c>
      <c r="N1828" s="175">
        <f>_xll.xlShmInterpDisc($E$4,L1828)</f>
        <v>0.86209512689407231</v>
      </c>
      <c r="O1828" s="175">
        <f>_xll.xlShmInterpDisc($B$4,L1828)</f>
        <v>0.86209512689407219</v>
      </c>
      <c r="P1828" s="175">
        <v>0.86209512672451316</v>
      </c>
      <c r="Q1828" s="175">
        <f>_xll.xlShmInterpDisc($H$4,L1828)</f>
        <v>0.86209512689357271</v>
      </c>
      <c r="R1828" s="188">
        <f t="shared" si="84"/>
        <v>-1.6956713810856172E-6</v>
      </c>
      <c r="S1828" s="170">
        <f t="shared" si="85"/>
        <v>-1.6956702708625926E-6</v>
      </c>
      <c r="T1828" s="174">
        <f t="shared" si="86"/>
        <v>-1.690595441417031E-6</v>
      </c>
    </row>
    <row r="1829" spans="11:20" x14ac:dyDescent="0.2">
      <c r="K1829" s="185" t="s">
        <v>135</v>
      </c>
      <c r="L1829" s="163">
        <f>_xll.qlCalendarAdvance("TARGET",L1828,K1829,"mf")</f>
        <v>47752</v>
      </c>
      <c r="M1829" s="175">
        <v>0.86175422440863536</v>
      </c>
      <c r="N1829" s="175">
        <f>_xll.xlShmInterpDisc($E$4,L1829)</f>
        <v>0.86175422457800555</v>
      </c>
      <c r="O1829" s="175">
        <f>_xll.xlShmInterpDisc($B$4,L1829)</f>
        <v>0.86175422457800555</v>
      </c>
      <c r="P1829" s="175">
        <v>0.86175422440864557</v>
      </c>
      <c r="Q1829" s="175">
        <f>_xll.xlShmInterpDisc($H$4,L1829)</f>
        <v>0.86175422457750683</v>
      </c>
      <c r="R1829" s="188">
        <f t="shared" si="84"/>
        <v>-1.6937018454399322E-6</v>
      </c>
      <c r="S1829" s="170">
        <f t="shared" si="85"/>
        <v>-1.6937018454399322E-6</v>
      </c>
      <c r="T1829" s="174">
        <f t="shared" si="86"/>
        <v>-1.6886125830950505E-6</v>
      </c>
    </row>
    <row r="1830" spans="11:20" x14ac:dyDescent="0.2">
      <c r="K1830" s="185" t="s">
        <v>135</v>
      </c>
      <c r="L1830" s="163">
        <f>_xll.qlCalendarAdvance("TARGET",L1829,K1830,"mf")</f>
        <v>47759</v>
      </c>
      <c r="M1830" s="175">
        <v>0.86141346088007853</v>
      </c>
      <c r="N1830" s="175">
        <f>_xll.xlShmInterpDisc($E$4,L1830)</f>
        <v>0.86141346104913086</v>
      </c>
      <c r="O1830" s="175">
        <f>_xll.xlShmInterpDisc($B$4,L1830)</f>
        <v>0.86141346104913086</v>
      </c>
      <c r="P1830" s="175">
        <v>0.86141346088009085</v>
      </c>
      <c r="Q1830" s="175">
        <f>_xll.xlShmInterpDisc($H$4,L1830)</f>
        <v>0.86141346104863292</v>
      </c>
      <c r="R1830" s="188">
        <f t="shared" si="84"/>
        <v>-1.6905232769204304E-6</v>
      </c>
      <c r="S1830" s="170">
        <f t="shared" si="85"/>
        <v>-1.6905232769204304E-6</v>
      </c>
      <c r="T1830" s="174">
        <f t="shared" si="86"/>
        <v>-1.6854206918992531E-6</v>
      </c>
    </row>
    <row r="1831" spans="11:20" x14ac:dyDescent="0.2">
      <c r="K1831" s="185" t="s">
        <v>135</v>
      </c>
      <c r="L1831" s="163">
        <f>_xll.qlCalendarAdvance("TARGET",L1830,K1831,"mf")</f>
        <v>47766</v>
      </c>
      <c r="M1831" s="175">
        <v>0.8610728370308568</v>
      </c>
      <c r="N1831" s="175">
        <f>_xll.xlShmInterpDisc($E$4,L1831)</f>
        <v>0.86107283719947048</v>
      </c>
      <c r="O1831" s="175">
        <f>_xll.xlShmInterpDisc($B$4,L1831)</f>
        <v>0.86107283719947048</v>
      </c>
      <c r="P1831" s="175">
        <v>0.86107283703087123</v>
      </c>
      <c r="Q1831" s="175">
        <f>_xll.xlShmInterpDisc($H$4,L1831)</f>
        <v>0.86107283719897376</v>
      </c>
      <c r="R1831" s="188">
        <f t="shared" si="84"/>
        <v>-1.6861367857501364E-6</v>
      </c>
      <c r="S1831" s="170">
        <f t="shared" si="85"/>
        <v>-1.6861367857501364E-6</v>
      </c>
      <c r="T1831" s="174">
        <f t="shared" si="86"/>
        <v>-1.6810253189447621E-6</v>
      </c>
    </row>
    <row r="1832" spans="11:20" x14ac:dyDescent="0.2">
      <c r="K1832" s="185" t="s">
        <v>135</v>
      </c>
      <c r="L1832" s="163">
        <f>_xll.qlCalendarAdvance("TARGET",L1831,K1832,"mf")</f>
        <v>47773</v>
      </c>
      <c r="M1832" s="175">
        <v>0.86073235374595636</v>
      </c>
      <c r="N1832" s="175">
        <f>_xll.xlShmInterpDisc($E$4,L1832)</f>
        <v>0.86073235391401126</v>
      </c>
      <c r="O1832" s="175">
        <f>_xll.xlShmInterpDisc($B$4,L1832)</f>
        <v>0.86073235391401126</v>
      </c>
      <c r="P1832" s="175">
        <v>0.86073235374597301</v>
      </c>
      <c r="Q1832" s="175">
        <f>_xll.xlShmInterpDisc($H$4,L1832)</f>
        <v>0.86073235391351599</v>
      </c>
      <c r="R1832" s="188">
        <f t="shared" si="84"/>
        <v>-1.680549033267198E-6</v>
      </c>
      <c r="S1832" s="170">
        <f t="shared" si="85"/>
        <v>-1.680549033267198E-6</v>
      </c>
      <c r="T1832" s="174">
        <f t="shared" si="86"/>
        <v>-1.6754297949006514E-6</v>
      </c>
    </row>
    <row r="1833" spans="11:20" x14ac:dyDescent="0.2">
      <c r="K1833" s="185" t="s">
        <v>135</v>
      </c>
      <c r="L1833" s="163">
        <f>_xll.qlCalendarAdvance("TARGET",L1832,K1833,"mf")</f>
        <v>47780</v>
      </c>
      <c r="M1833" s="175">
        <v>0.8603920119033398</v>
      </c>
      <c r="N1833" s="175">
        <f>_xll.xlShmInterpDisc($E$4,L1833)</f>
        <v>0.86039201207071647</v>
      </c>
      <c r="O1833" s="175">
        <f>_xll.xlShmInterpDisc($B$4,L1833)</f>
        <v>0.86039201207071647</v>
      </c>
      <c r="P1833" s="175">
        <v>0.86039201190335846</v>
      </c>
      <c r="Q1833" s="175">
        <f>_xll.xlShmInterpDisc($H$4,L1833)</f>
        <v>0.86039201207022276</v>
      </c>
      <c r="R1833" s="188">
        <f t="shared" si="84"/>
        <v>-1.6737666808097629E-6</v>
      </c>
      <c r="S1833" s="170">
        <f t="shared" si="85"/>
        <v>-1.6737666808097629E-6</v>
      </c>
      <c r="T1833" s="174">
        <f t="shared" si="86"/>
        <v>-1.6686430015511178E-6</v>
      </c>
    </row>
    <row r="1834" spans="11:20" x14ac:dyDescent="0.2">
      <c r="K1834" s="185" t="s">
        <v>135</v>
      </c>
      <c r="L1834" s="163">
        <f>_xll.qlCalendarAdvance("TARGET",L1833,K1834,"mf")</f>
        <v>47787</v>
      </c>
      <c r="M1834" s="175">
        <v>0.86005181237395867</v>
      </c>
      <c r="N1834" s="175">
        <f>_xll.xlShmInterpDisc($E$4,L1834)</f>
        <v>0.86005181254053853</v>
      </c>
      <c r="O1834" s="175">
        <f>_xll.xlShmInterpDisc($B$4,L1834)</f>
        <v>0.86005181254053853</v>
      </c>
      <c r="P1834" s="175">
        <v>0.86005181237397954</v>
      </c>
      <c r="Q1834" s="175">
        <f>_xll.xlShmInterpDisc($H$4,L1834)</f>
        <v>0.8600518125400467</v>
      </c>
      <c r="R1834" s="188">
        <f t="shared" si="84"/>
        <v>-1.6657986101620281E-6</v>
      </c>
      <c r="S1834" s="170">
        <f t="shared" si="85"/>
        <v>-1.6657986101620281E-6</v>
      </c>
      <c r="T1834" s="174">
        <f t="shared" si="86"/>
        <v>-1.6606716002343092E-6</v>
      </c>
    </row>
    <row r="1835" spans="11:20" x14ac:dyDescent="0.2">
      <c r="K1835" s="185" t="s">
        <v>135</v>
      </c>
      <c r="L1835" s="163">
        <f>_xll.qlCalendarAdvance("TARGET",L1834,K1835,"mf")</f>
        <v>47794</v>
      </c>
      <c r="M1835" s="175">
        <v>0.85971175602176642</v>
      </c>
      <c r="N1835" s="175">
        <f>_xll.xlShmInterpDisc($E$4,L1835)</f>
        <v>0.85971175618743156</v>
      </c>
      <c r="O1835" s="175">
        <f>_xll.xlShmInterpDisc($B$4,L1835)</f>
        <v>0.85971175618743156</v>
      </c>
      <c r="P1835" s="175">
        <v>0.8597117560217894</v>
      </c>
      <c r="Q1835" s="175">
        <f>_xll.xlShmInterpDisc($H$4,L1835)</f>
        <v>0.85971175618694173</v>
      </c>
      <c r="R1835" s="188">
        <f t="shared" si="84"/>
        <v>-1.6566514826621415E-6</v>
      </c>
      <c r="S1835" s="170">
        <f t="shared" si="85"/>
        <v>-1.6566514826621415E-6</v>
      </c>
      <c r="T1835" s="174">
        <f t="shared" si="86"/>
        <v>-1.6515233625113979E-6</v>
      </c>
    </row>
    <row r="1836" spans="11:20" x14ac:dyDescent="0.2">
      <c r="K1836" s="185" t="s">
        <v>135</v>
      </c>
      <c r="L1836" s="163">
        <f>_xll.qlCalendarAdvance("TARGET",L1835,K1836,"mf")</f>
        <v>47801</v>
      </c>
      <c r="M1836" s="175">
        <v>0.8593718437037301</v>
      </c>
      <c r="N1836" s="175">
        <f>_xll.xlShmInterpDisc($E$4,L1836)</f>
        <v>0.85937184386836396</v>
      </c>
      <c r="O1836" s="175">
        <f>_xll.xlShmInterpDisc($B$4,L1836)</f>
        <v>0.85937184386836385</v>
      </c>
      <c r="P1836" s="175">
        <v>0.8593718437037553</v>
      </c>
      <c r="Q1836" s="175">
        <f>_xll.xlShmInterpDisc($H$4,L1836)</f>
        <v>0.85937184386787646</v>
      </c>
      <c r="R1836" s="188">
        <f t="shared" si="84"/>
        <v>-1.6463386209863984E-6</v>
      </c>
      <c r="S1836" s="170">
        <f t="shared" si="85"/>
        <v>-1.6463375107633738E-6</v>
      </c>
      <c r="T1836" s="174">
        <f t="shared" si="86"/>
        <v>-1.6412116110586794E-6</v>
      </c>
    </row>
    <row r="1837" spans="11:20" x14ac:dyDescent="0.2">
      <c r="K1837" s="185" t="s">
        <v>135</v>
      </c>
      <c r="L1837" s="163">
        <f>_xll.qlCalendarAdvance("TARGET",L1836,K1837,"mf")</f>
        <v>47808</v>
      </c>
      <c r="M1837" s="175">
        <v>0.85903207626984368</v>
      </c>
      <c r="N1837" s="175">
        <f>_xll.xlShmInterpDisc($E$4,L1837)</f>
        <v>0.85903207643333046</v>
      </c>
      <c r="O1837" s="175">
        <f>_xll.xlShmInterpDisc($B$4,L1837)</f>
        <v>0.85903207643333046</v>
      </c>
      <c r="P1837" s="175">
        <v>0.85903207626987099</v>
      </c>
      <c r="Q1837" s="175">
        <f>_xll.xlShmInterpDisc($H$4,L1837)</f>
        <v>0.85903207643284563</v>
      </c>
      <c r="R1837" s="188">
        <f t="shared" si="84"/>
        <v>-1.6348677966959713E-6</v>
      </c>
      <c r="S1837" s="170">
        <f t="shared" si="85"/>
        <v>-1.6348677966959713E-6</v>
      </c>
      <c r="T1837" s="174">
        <f t="shared" si="86"/>
        <v>-1.6297463378833754E-6</v>
      </c>
    </row>
    <row r="1838" spans="11:20" x14ac:dyDescent="0.2">
      <c r="K1838" s="185" t="s">
        <v>135</v>
      </c>
      <c r="L1838" s="163">
        <f>_xll.qlCalendarAdvance("TARGET",L1837,K1838,"mf")</f>
        <v>47815</v>
      </c>
      <c r="M1838" s="175">
        <v>0.85869245456313992</v>
      </c>
      <c r="N1838" s="175">
        <f>_xll.xlShmInterpDisc($E$4,L1838)</f>
        <v>0.85869245472536559</v>
      </c>
      <c r="O1838" s="175">
        <f>_xll.xlShmInterpDisc($B$4,L1838)</f>
        <v>0.85869245472536559</v>
      </c>
      <c r="P1838" s="175">
        <v>0.85869245456316945</v>
      </c>
      <c r="Q1838" s="175">
        <f>_xll.xlShmInterpDisc($H$4,L1838)</f>
        <v>0.85869245472488342</v>
      </c>
      <c r="R1838" s="188">
        <f t="shared" si="84"/>
        <v>-1.6222567733592541E-6</v>
      </c>
      <c r="S1838" s="170">
        <f t="shared" si="85"/>
        <v>-1.6222567733592541E-6</v>
      </c>
      <c r="T1838" s="174">
        <f t="shared" si="86"/>
        <v>-1.6171397554387568E-6</v>
      </c>
    </row>
    <row r="1839" spans="11:20" x14ac:dyDescent="0.2">
      <c r="K1839" s="185" t="s">
        <v>135</v>
      </c>
      <c r="L1839" s="163">
        <f>_xll.qlCalendarAdvance("TARGET",L1838,K1839,"mf")</f>
        <v>47822</v>
      </c>
      <c r="M1839" s="175">
        <v>0.85835297941970345</v>
      </c>
      <c r="N1839" s="175">
        <f>_xll.xlShmInterpDisc($E$4,L1839)</f>
        <v>0.85835297958055512</v>
      </c>
      <c r="O1839" s="175">
        <f>_xll.xlShmInterpDisc($B$4,L1839)</f>
        <v>0.85835297958055501</v>
      </c>
      <c r="P1839" s="175">
        <v>0.85835297941973521</v>
      </c>
      <c r="Q1839" s="175">
        <f>_xll.xlShmInterpDisc($H$4,L1839)</f>
        <v>0.85835297958007595</v>
      </c>
      <c r="R1839" s="188">
        <f t="shared" si="84"/>
        <v>-1.6085166532064932E-6</v>
      </c>
      <c r="S1839" s="170">
        <f t="shared" si="85"/>
        <v>-1.6085155429834685E-6</v>
      </c>
      <c r="T1839" s="174">
        <f t="shared" si="86"/>
        <v>-1.6034074068471682E-6</v>
      </c>
    </row>
    <row r="1840" spans="11:20" x14ac:dyDescent="0.2">
      <c r="K1840" s="185" t="s">
        <v>135</v>
      </c>
      <c r="L1840" s="163">
        <f>_xll.qlCalendarAdvance("TARGET",L1839,K1840,"mf")</f>
        <v>47829</v>
      </c>
      <c r="M1840" s="175">
        <v>0.8580136516686826</v>
      </c>
      <c r="N1840" s="175">
        <f>_xll.xlShmInterpDisc($E$4,L1840)</f>
        <v>0.8580136518280489</v>
      </c>
      <c r="O1840" s="175">
        <f>_xll.xlShmInterpDisc($B$4,L1840)</f>
        <v>0.8580136518280489</v>
      </c>
      <c r="P1840" s="175">
        <v>0.85801365166871646</v>
      </c>
      <c r="Q1840" s="175">
        <f>_xll.xlShmInterpDisc($H$4,L1840)</f>
        <v>0.85801365182757294</v>
      </c>
      <c r="R1840" s="188">
        <f t="shared" si="84"/>
        <v>-1.5936629793600332E-6</v>
      </c>
      <c r="S1840" s="170">
        <f t="shared" si="85"/>
        <v>-1.5936629793600332E-6</v>
      </c>
      <c r="T1840" s="174">
        <f t="shared" si="86"/>
        <v>-1.5885648352309545E-6</v>
      </c>
    </row>
    <row r="1841" spans="11:20" x14ac:dyDescent="0.2">
      <c r="K1841" s="185" t="s">
        <v>135</v>
      </c>
      <c r="L1841" s="163">
        <f>_xll.qlCalendarAdvance("TARGET",L1840,K1841,"mf")</f>
        <v>47836</v>
      </c>
      <c r="M1841" s="175">
        <v>0.8576744721323023</v>
      </c>
      <c r="N1841" s="175">
        <f>_xll.xlShmInterpDisc($E$4,L1841)</f>
        <v>0.85767447229007365</v>
      </c>
      <c r="O1841" s="175">
        <f>_xll.xlShmInterpDisc($B$4,L1841)</f>
        <v>0.85767447229007365</v>
      </c>
      <c r="P1841" s="175">
        <v>0.85767447213233827</v>
      </c>
      <c r="Q1841" s="175">
        <f>_xll.xlShmInterpDisc($H$4,L1841)</f>
        <v>0.85767447228960114</v>
      </c>
      <c r="R1841" s="188">
        <f t="shared" si="84"/>
        <v>-1.5777135153882682E-6</v>
      </c>
      <c r="S1841" s="170">
        <f t="shared" si="85"/>
        <v>-1.5777135153882682E-6</v>
      </c>
      <c r="T1841" s="174">
        <f t="shared" si="86"/>
        <v>-1.572628693935485E-6</v>
      </c>
    </row>
    <row r="1842" spans="11:20" x14ac:dyDescent="0.2">
      <c r="K1842" s="185" t="s">
        <v>135</v>
      </c>
      <c r="L1842" s="163">
        <f>_xll.qlCalendarAdvance("TARGET",L1841,K1842,"mf")</f>
        <v>47844</v>
      </c>
      <c r="M1842" s="175">
        <v>0.85728702090932174</v>
      </c>
      <c r="N1842" s="175">
        <f>_xll.xlShmInterpDisc($E$4,L1842)</f>
        <v>0.85728702106513854</v>
      </c>
      <c r="O1842" s="175">
        <f>_xll.xlShmInterpDisc($B$4,L1842)</f>
        <v>0.85728702106513854</v>
      </c>
      <c r="P1842" s="175">
        <v>0.85728702090936026</v>
      </c>
      <c r="Q1842" s="175">
        <f>_xll.xlShmInterpDisc($H$4,L1842)</f>
        <v>0.85728702106467014</v>
      </c>
      <c r="R1842" s="188">
        <f t="shared" si="84"/>
        <v>-1.5581680390397423E-6</v>
      </c>
      <c r="S1842" s="170">
        <f t="shared" si="85"/>
        <v>-1.5581680390397423E-6</v>
      </c>
      <c r="T1842" s="174">
        <f t="shared" si="86"/>
        <v>-1.5530987607093039E-6</v>
      </c>
    </row>
    <row r="1843" spans="11:20" x14ac:dyDescent="0.2">
      <c r="K1843" s="185" t="s">
        <v>135</v>
      </c>
      <c r="L1843" s="163">
        <f>_xll.qlCalendarAdvance("TARGET",L1842,K1843,"mf")</f>
        <v>47851</v>
      </c>
      <c r="M1843" s="175">
        <v>0.8569481617123389</v>
      </c>
      <c r="N1843" s="175">
        <f>_xll.xlShmInterpDisc($E$4,L1843)</f>
        <v>0.85694816186633205</v>
      </c>
      <c r="O1843" s="175">
        <f>_xll.xlShmInterpDisc($B$4,L1843)</f>
        <v>0.85694816186633205</v>
      </c>
      <c r="P1843" s="175">
        <v>0.85694816171237964</v>
      </c>
      <c r="Q1843" s="175">
        <f>_xll.xlShmInterpDisc($H$4,L1843)</f>
        <v>0.85694816186586753</v>
      </c>
      <c r="R1843" s="188">
        <f t="shared" si="84"/>
        <v>-1.5399315156372495E-6</v>
      </c>
      <c r="S1843" s="170">
        <f t="shared" si="85"/>
        <v>-1.5399315156372495E-6</v>
      </c>
      <c r="T1843" s="174">
        <f t="shared" si="86"/>
        <v>-1.5348788906521804E-6</v>
      </c>
    </row>
    <row r="1844" spans="11:20" x14ac:dyDescent="0.2">
      <c r="K1844" s="185" t="s">
        <v>135</v>
      </c>
      <c r="L1844" s="163">
        <f>_xll.qlCalendarAdvance("TARGET",L1843,K1844,"mf")</f>
        <v>47858</v>
      </c>
      <c r="M1844" s="175">
        <v>0.85660945326919802</v>
      </c>
      <c r="N1844" s="175">
        <f>_xll.xlShmInterpDisc($E$4,L1844)</f>
        <v>0.85660945342126416</v>
      </c>
      <c r="O1844" s="175">
        <f>_xll.xlShmInterpDisc($B$4,L1844)</f>
        <v>0.85660945342126416</v>
      </c>
      <c r="P1844" s="175">
        <v>0.85660945326924087</v>
      </c>
      <c r="Q1844" s="175">
        <f>_xll.xlShmInterpDisc($H$4,L1844)</f>
        <v>0.85660945342080375</v>
      </c>
      <c r="R1844" s="188">
        <f t="shared" si="84"/>
        <v>-1.5206613745988307E-6</v>
      </c>
      <c r="S1844" s="170">
        <f t="shared" si="85"/>
        <v>-1.5206613745988307E-6</v>
      </c>
      <c r="T1844" s="174">
        <f t="shared" si="86"/>
        <v>-1.5156287336282048E-6</v>
      </c>
    </row>
    <row r="1845" spans="11:20" x14ac:dyDescent="0.2">
      <c r="K1845" s="185" t="s">
        <v>135</v>
      </c>
      <c r="L1845" s="163">
        <f>_xll.qlCalendarAdvance("TARGET",L1844,K1845,"mf")</f>
        <v>47865</v>
      </c>
      <c r="M1845" s="175">
        <v>0.8562708963735739</v>
      </c>
      <c r="N1845" s="175">
        <f>_xll.xlShmInterpDisc($E$4,L1845)</f>
        <v>0.85627089652361177</v>
      </c>
      <c r="O1845" s="175">
        <f>_xll.xlShmInterpDisc($B$4,L1845)</f>
        <v>0.85627089652361177</v>
      </c>
      <c r="P1845" s="175">
        <v>0.85627089637361908</v>
      </c>
      <c r="Q1845" s="175">
        <f>_xll.xlShmInterpDisc($H$4,L1845)</f>
        <v>0.85627089652315558</v>
      </c>
      <c r="R1845" s="188">
        <f t="shared" si="84"/>
        <v>-1.5003787101619537E-6</v>
      </c>
      <c r="S1845" s="170">
        <f t="shared" si="85"/>
        <v>-1.5003787101619537E-6</v>
      </c>
      <c r="T1845" s="174">
        <f t="shared" si="86"/>
        <v>-1.4953649429827465E-6</v>
      </c>
    </row>
    <row r="1846" spans="11:20" x14ac:dyDescent="0.2">
      <c r="K1846" s="185" t="s">
        <v>135</v>
      </c>
      <c r="L1846" s="163">
        <f>_xll.qlCalendarAdvance("TARGET",L1845,K1846,"mf")</f>
        <v>47872</v>
      </c>
      <c r="M1846" s="175">
        <v>0.85593249181228215</v>
      </c>
      <c r="N1846" s="175">
        <f>_xll.xlShmInterpDisc($E$4,L1846)</f>
        <v>0.8559324919601925</v>
      </c>
      <c r="O1846" s="175">
        <f>_xll.xlShmInterpDisc($B$4,L1846)</f>
        <v>0.8559324919601925</v>
      </c>
      <c r="P1846" s="175">
        <v>0.85593249181232944</v>
      </c>
      <c r="Q1846" s="175">
        <f>_xll.xlShmInterpDisc($H$4,L1846)</f>
        <v>0.85593249195974086</v>
      </c>
      <c r="R1846" s="188">
        <f t="shared" si="84"/>
        <v>-1.4791035063410618E-6</v>
      </c>
      <c r="S1846" s="170">
        <f t="shared" si="85"/>
        <v>-1.4791035063410618E-6</v>
      </c>
      <c r="T1846" s="174">
        <f t="shared" si="86"/>
        <v>-1.4741141640683963E-6</v>
      </c>
    </row>
    <row r="1847" spans="11:20" x14ac:dyDescent="0.2">
      <c r="K1847" s="185" t="s">
        <v>135</v>
      </c>
      <c r="L1847" s="163">
        <f>_xll.qlCalendarAdvance("TARGET",L1846,K1847,"mf")</f>
        <v>47879</v>
      </c>
      <c r="M1847" s="175">
        <v>0.85559424036529075</v>
      </c>
      <c r="N1847" s="175">
        <f>_xll.xlShmInterpDisc($E$4,L1847)</f>
        <v>0.85559424051097732</v>
      </c>
      <c r="O1847" s="175">
        <f>_xll.xlShmInterpDisc($B$4,L1847)</f>
        <v>0.85559424051097732</v>
      </c>
      <c r="P1847" s="175">
        <v>0.85559424036534037</v>
      </c>
      <c r="Q1847" s="175">
        <f>_xll.xlShmInterpDisc($H$4,L1847)</f>
        <v>0.85559424051053035</v>
      </c>
      <c r="R1847" s="188">
        <f t="shared" si="84"/>
        <v>-1.4568657391578199E-6</v>
      </c>
      <c r="S1847" s="170">
        <f t="shared" si="85"/>
        <v>-1.4568657391578199E-6</v>
      </c>
      <c r="T1847" s="174">
        <f t="shared" si="86"/>
        <v>-1.4518997115686716E-6</v>
      </c>
    </row>
    <row r="1848" spans="11:20" x14ac:dyDescent="0.2">
      <c r="K1848" s="185" t="s">
        <v>135</v>
      </c>
      <c r="L1848" s="163">
        <f>_xll.qlCalendarAdvance("TARGET",L1847,K1848,"mf")</f>
        <v>47886</v>
      </c>
      <c r="M1848" s="175">
        <v>0.85525614280573381</v>
      </c>
      <c r="N1848" s="175">
        <f>_xll.xlShmInterpDisc($E$4,L1848)</f>
        <v>0.85525614294910246</v>
      </c>
      <c r="O1848" s="175">
        <f>_xll.xlShmInterpDisc($B$4,L1848)</f>
        <v>0.85525614294910246</v>
      </c>
      <c r="P1848" s="175">
        <v>0.85525614280578555</v>
      </c>
      <c r="Q1848" s="175">
        <f>_xll.xlShmInterpDisc($H$4,L1848)</f>
        <v>0.85525614294866037</v>
      </c>
      <c r="R1848" s="188">
        <f t="shared" si="84"/>
        <v>-1.4336865028496959E-6</v>
      </c>
      <c r="S1848" s="170">
        <f t="shared" si="85"/>
        <v>-1.4336865028496959E-6</v>
      </c>
      <c r="T1848" s="174">
        <f t="shared" si="86"/>
        <v>-1.4287482308361632E-6</v>
      </c>
    </row>
    <row r="1849" spans="11:20" x14ac:dyDescent="0.2">
      <c r="K1849" s="185" t="s">
        <v>135</v>
      </c>
      <c r="L1849" s="163">
        <f>_xll.qlCalendarAdvance("TARGET",L1848,K1849,"mf")</f>
        <v>47893</v>
      </c>
      <c r="M1849" s="175">
        <v>0.85491819989992301</v>
      </c>
      <c r="N1849" s="175">
        <f>_xll.xlShmInterpDisc($E$4,L1849)</f>
        <v>0.85491820004088248</v>
      </c>
      <c r="O1849" s="175">
        <f>_xll.xlShmInterpDisc($B$4,L1849)</f>
        <v>0.85491820004088248</v>
      </c>
      <c r="P1849" s="175">
        <v>0.85491819989997697</v>
      </c>
      <c r="Q1849" s="175">
        <f>_xll.xlShmInterpDisc($H$4,L1849)</f>
        <v>0.8549182000404455</v>
      </c>
      <c r="R1849" s="188">
        <f t="shared" si="84"/>
        <v>-1.40959466321533E-6</v>
      </c>
      <c r="S1849" s="170">
        <f t="shared" si="85"/>
        <v>-1.40959466321533E-6</v>
      </c>
      <c r="T1849" s="174">
        <f t="shared" si="86"/>
        <v>-1.4046852570004376E-6</v>
      </c>
    </row>
    <row r="1850" spans="11:20" x14ac:dyDescent="0.2">
      <c r="K1850" s="185" t="s">
        <v>135</v>
      </c>
      <c r="L1850" s="163">
        <f>_xll.qlCalendarAdvance("TARGET",L1849,K1850,"mf")</f>
        <v>47900</v>
      </c>
      <c r="M1850" s="175">
        <v>0.85458041240736005</v>
      </c>
      <c r="N1850" s="175">
        <f>_xll.xlShmInterpDisc($E$4,L1850)</f>
        <v>0.85458041254582207</v>
      </c>
      <c r="O1850" s="175">
        <f>_xll.xlShmInterpDisc($B$4,L1850)</f>
        <v>0.85458041254582195</v>
      </c>
      <c r="P1850" s="175">
        <v>0.85458041240741622</v>
      </c>
      <c r="Q1850" s="175">
        <f>_xll.xlShmInterpDisc($H$4,L1850)</f>
        <v>0.8545804125453903</v>
      </c>
      <c r="R1850" s="188">
        <f t="shared" si="84"/>
        <v>-1.3846201962763871E-6</v>
      </c>
      <c r="S1850" s="170">
        <f t="shared" si="85"/>
        <v>-1.3846190860533625E-6</v>
      </c>
      <c r="T1850" s="174">
        <f t="shared" si="86"/>
        <v>-1.3797407660831595E-6</v>
      </c>
    </row>
    <row r="1851" spans="11:20" x14ac:dyDescent="0.2">
      <c r="K1851" s="185" t="s">
        <v>135</v>
      </c>
      <c r="L1851" s="163">
        <f>_xll.qlCalendarAdvance("TARGET",L1850,K1851,"mf")</f>
        <v>47907</v>
      </c>
      <c r="M1851" s="175">
        <v>0.85424278108075002</v>
      </c>
      <c r="N1851" s="175">
        <f>_xll.xlShmInterpDisc($E$4,L1851)</f>
        <v>0.85424278121662889</v>
      </c>
      <c r="O1851" s="175">
        <f>_xll.xlShmInterpDisc($B$4,L1851)</f>
        <v>0.85424278121662878</v>
      </c>
      <c r="P1851" s="175">
        <v>0.85424278108080842</v>
      </c>
      <c r="Q1851" s="175">
        <f>_xll.xlShmInterpDisc($H$4,L1851)</f>
        <v>0.85424278121620267</v>
      </c>
      <c r="R1851" s="188">
        <f t="shared" si="84"/>
        <v>-1.3587886371624336E-6</v>
      </c>
      <c r="S1851" s="170">
        <f t="shared" si="85"/>
        <v>-1.358787526939409E-6</v>
      </c>
      <c r="T1851" s="174">
        <f t="shared" si="86"/>
        <v>-1.3539425136599448E-6</v>
      </c>
    </row>
    <row r="1852" spans="11:20" x14ac:dyDescent="0.2">
      <c r="K1852" s="185" t="s">
        <v>135</v>
      </c>
      <c r="L1852" s="163">
        <f>_xll.qlCalendarAdvance("TARGET",L1851,K1852,"mf")</f>
        <v>47914</v>
      </c>
      <c r="M1852" s="175">
        <v>0.85390530666601239</v>
      </c>
      <c r="N1852" s="175">
        <f>_xll.xlShmInterpDisc($E$4,L1852)</f>
        <v>0.85390530679922561</v>
      </c>
      <c r="O1852" s="175">
        <f>_xll.xlShmInterpDisc($B$4,L1852)</f>
        <v>0.85390530679922561</v>
      </c>
      <c r="P1852" s="175">
        <v>0.85390530666607301</v>
      </c>
      <c r="Q1852" s="175">
        <f>_xll.xlShmInterpDisc($H$4,L1852)</f>
        <v>0.85390530679880516</v>
      </c>
      <c r="R1852" s="188">
        <f t="shared" si="84"/>
        <v>-1.3321321823411836E-6</v>
      </c>
      <c r="S1852" s="170">
        <f t="shared" si="85"/>
        <v>-1.3321321823411836E-6</v>
      </c>
      <c r="T1852" s="174">
        <f t="shared" si="86"/>
        <v>-1.3273215859754828E-6</v>
      </c>
    </row>
    <row r="1853" spans="11:20" x14ac:dyDescent="0.2">
      <c r="K1853" s="185" t="s">
        <v>135</v>
      </c>
      <c r="L1853" s="163">
        <f>_xll.qlCalendarAdvance("TARGET",L1852,K1853,"mf")</f>
        <v>47921</v>
      </c>
      <c r="M1853" s="175">
        <v>0.85356798990229454</v>
      </c>
      <c r="N1853" s="175">
        <f>_xll.xlShmInterpDisc($E$4,L1853)</f>
        <v>0.85356799003276307</v>
      </c>
      <c r="O1853" s="175">
        <f>_xll.xlShmInterpDisc($B$4,L1853)</f>
        <v>0.85356799003276307</v>
      </c>
      <c r="P1853" s="175">
        <v>0.85356798990235749</v>
      </c>
      <c r="Q1853" s="175">
        <f>_xll.xlShmInterpDisc($H$4,L1853)</f>
        <v>0.8535679900323484</v>
      </c>
      <c r="R1853" s="188">
        <f t="shared" si="84"/>
        <v>-1.3046852487264005E-6</v>
      </c>
      <c r="S1853" s="170">
        <f t="shared" si="85"/>
        <v>-1.3046852487264005E-6</v>
      </c>
      <c r="T1853" s="174">
        <f t="shared" si="86"/>
        <v>-1.299909069274463E-6</v>
      </c>
    </row>
    <row r="1854" spans="11:20" x14ac:dyDescent="0.2">
      <c r="K1854" s="185" t="s">
        <v>135</v>
      </c>
      <c r="L1854" s="163">
        <f>_xll.qlCalendarAdvance("TARGET",L1853,K1854,"mf")</f>
        <v>47928</v>
      </c>
      <c r="M1854" s="175">
        <v>0.85323083152198365</v>
      </c>
      <c r="N1854" s="175">
        <f>_xll.xlShmInterpDisc($E$4,L1854)</f>
        <v>0.85323083164963143</v>
      </c>
      <c r="O1854" s="175">
        <f>_xll.xlShmInterpDisc($B$4,L1854)</f>
        <v>0.85323083164963143</v>
      </c>
      <c r="P1854" s="175">
        <v>0.85323083152204882</v>
      </c>
      <c r="Q1854" s="175">
        <f>_xll.xlShmInterpDisc($H$4,L1854)</f>
        <v>0.85323083164922287</v>
      </c>
      <c r="R1854" s="188">
        <f t="shared" si="84"/>
        <v>-1.2764778123397491E-6</v>
      </c>
      <c r="S1854" s="170">
        <f t="shared" si="85"/>
        <v>-1.2764778123397491E-6</v>
      </c>
      <c r="T1854" s="174">
        <f t="shared" si="86"/>
        <v>-1.2717404906936736E-6</v>
      </c>
    </row>
    <row r="1855" spans="11:20" x14ac:dyDescent="0.2">
      <c r="K1855" s="185" t="s">
        <v>135</v>
      </c>
      <c r="L1855" s="163">
        <f>_xll.qlCalendarAdvance("TARGET",L1854,K1855,"mf")</f>
        <v>47935</v>
      </c>
      <c r="M1855" s="175">
        <v>0.85289383225071902</v>
      </c>
      <c r="N1855" s="175">
        <f>_xll.xlShmInterpDisc($E$4,L1855)</f>
        <v>0.85289383237547367</v>
      </c>
      <c r="O1855" s="175">
        <f>_xll.xlShmInterpDisc($B$4,L1855)</f>
        <v>0.85289383237547356</v>
      </c>
      <c r="P1855" s="175">
        <v>0.85289383225078641</v>
      </c>
      <c r="Q1855" s="175">
        <f>_xll.xlShmInterpDisc($H$4,L1855)</f>
        <v>0.85289383237507133</v>
      </c>
      <c r="R1855" s="188">
        <f t="shared" si="84"/>
        <v>-1.2475465105410422E-6</v>
      </c>
      <c r="S1855" s="170">
        <f t="shared" si="85"/>
        <v>-1.2475454003180175E-6</v>
      </c>
      <c r="T1855" s="174">
        <f t="shared" si="86"/>
        <v>-1.2428491569238531E-6</v>
      </c>
    </row>
    <row r="1856" spans="11:20" x14ac:dyDescent="0.2">
      <c r="K1856" s="185" t="s">
        <v>135</v>
      </c>
      <c r="L1856" s="163">
        <f>_xll.qlCalendarAdvance("TARGET",L1855,K1856,"mf")</f>
        <v>47942</v>
      </c>
      <c r="M1856" s="175">
        <v>0.8525569928074046</v>
      </c>
      <c r="N1856" s="175">
        <f>_xll.xlShmInterpDisc($E$4,L1856)</f>
        <v>0.85255699292919696</v>
      </c>
      <c r="O1856" s="175">
        <f>_xll.xlShmInterpDisc($B$4,L1856)</f>
        <v>0.85255699292919696</v>
      </c>
      <c r="P1856" s="175">
        <v>0.85255699280747421</v>
      </c>
      <c r="Q1856" s="175">
        <f>_xll.xlShmInterpDisc($H$4,L1856)</f>
        <v>0.85255699292880116</v>
      </c>
      <c r="R1856" s="188">
        <f t="shared" si="84"/>
        <v>-1.2179235397979937E-6</v>
      </c>
      <c r="S1856" s="170">
        <f t="shared" si="85"/>
        <v>-1.2179235397979937E-6</v>
      </c>
      <c r="T1856" s="174">
        <f t="shared" si="86"/>
        <v>-1.2132694848787651E-6</v>
      </c>
    </row>
    <row r="1857" spans="11:20" x14ac:dyDescent="0.2">
      <c r="K1857" s="185" t="s">
        <v>135</v>
      </c>
      <c r="L1857" s="163">
        <f>_xll.qlCalendarAdvance("TARGET",L1856,K1857,"mf")</f>
        <v>47953</v>
      </c>
      <c r="M1857" s="175">
        <v>0.85202799831055687</v>
      </c>
      <c r="N1857" s="175">
        <f>_xll.xlShmInterpDisc($E$4,L1857)</f>
        <v>0.85202799842756405</v>
      </c>
      <c r="O1857" s="175">
        <f>_xll.xlShmInterpDisc($B$4,L1857)</f>
        <v>0.85202799842756405</v>
      </c>
      <c r="P1857" s="175">
        <v>0.85202799831063003</v>
      </c>
      <c r="Q1857" s="175">
        <f>_xll.xlShmInterpDisc($H$4,L1857)</f>
        <v>0.85202799842717869</v>
      </c>
      <c r="R1857" s="188">
        <f t="shared" si="84"/>
        <v>-1.1700718172136249E-6</v>
      </c>
      <c r="S1857" s="170">
        <f t="shared" si="85"/>
        <v>-1.1700718172136249E-6</v>
      </c>
      <c r="T1857" s="174">
        <f t="shared" si="86"/>
        <v>-1.165486596121923E-6</v>
      </c>
    </row>
    <row r="1858" spans="11:20" x14ac:dyDescent="0.2">
      <c r="K1858" s="185" t="s">
        <v>135</v>
      </c>
      <c r="L1858" s="163">
        <f>_xll.qlCalendarAdvance("TARGET",L1857,K1858,"mf")</f>
        <v>47960</v>
      </c>
      <c r="M1858" s="175">
        <v>0.85169157310748178</v>
      </c>
      <c r="N1858" s="175">
        <f>_xll.xlShmInterpDisc($E$4,L1858)</f>
        <v>0.85169157322136679</v>
      </c>
      <c r="O1858" s="175">
        <f>_xll.xlShmInterpDisc($B$4,L1858)</f>
        <v>0.85169157322136679</v>
      </c>
      <c r="P1858" s="175">
        <v>0.85169157310755716</v>
      </c>
      <c r="Q1858" s="175">
        <f>_xll.xlShmInterpDisc($H$4,L1858)</f>
        <v>0.85169157322098832</v>
      </c>
      <c r="R1858" s="188">
        <f t="shared" si="84"/>
        <v>-1.1388501253151162E-6</v>
      </c>
      <c r="S1858" s="170">
        <f t="shared" si="85"/>
        <v>-1.1388501253151162E-6</v>
      </c>
      <c r="T1858" s="174">
        <f t="shared" si="86"/>
        <v>-1.1343115335904486E-6</v>
      </c>
    </row>
    <row r="1859" spans="11:20" x14ac:dyDescent="0.2">
      <c r="K1859" s="185" t="s">
        <v>135</v>
      </c>
      <c r="L1859" s="163">
        <f>_xll.qlCalendarAdvance("TARGET",L1858,K1859,"mf")</f>
        <v>47967</v>
      </c>
      <c r="M1859" s="175">
        <v>0.85135531024507527</v>
      </c>
      <c r="N1859" s="175">
        <f>_xll.xlShmInterpDisc($E$4,L1859)</f>
        <v>0.85135531035578293</v>
      </c>
      <c r="O1859" s="175">
        <f>_xll.xlShmInterpDisc($B$4,L1859)</f>
        <v>0.85135531035578282</v>
      </c>
      <c r="P1859" s="175">
        <v>0.85135531024515287</v>
      </c>
      <c r="Q1859" s="175">
        <f>_xll.xlShmInterpDisc($H$4,L1859)</f>
        <v>0.85135531035541145</v>
      </c>
      <c r="R1859" s="188">
        <f t="shared" si="84"/>
        <v>-1.1070766525733688E-6</v>
      </c>
      <c r="S1859" s="170">
        <f t="shared" si="85"/>
        <v>-1.1070755423503442E-6</v>
      </c>
      <c r="T1859" s="174">
        <f t="shared" si="86"/>
        <v>-1.1025858004387601E-6</v>
      </c>
    </row>
    <row r="1860" spans="11:20" x14ac:dyDescent="0.2">
      <c r="K1860" s="185" t="s">
        <v>135</v>
      </c>
      <c r="L1860" s="163">
        <f>_xll.qlCalendarAdvance("TARGET",L1859,K1860,"mf")</f>
        <v>47974</v>
      </c>
      <c r="M1860" s="175">
        <v>0.85101921041160811</v>
      </c>
      <c r="N1860" s="175">
        <f>_xll.xlShmInterpDisc($E$4,L1860)</f>
        <v>0.85101921051908713</v>
      </c>
      <c r="O1860" s="175">
        <f>_xll.xlShmInterpDisc($B$4,L1860)</f>
        <v>0.85101921051908713</v>
      </c>
      <c r="P1860" s="175">
        <v>0.85101921041168793</v>
      </c>
      <c r="Q1860" s="175">
        <f>_xll.xlShmInterpDisc($H$4,L1860)</f>
        <v>0.85101921051872287</v>
      </c>
      <c r="R1860" s="188">
        <f t="shared" si="84"/>
        <v>-1.0747902567942447E-6</v>
      </c>
      <c r="S1860" s="170">
        <f t="shared" si="85"/>
        <v>-1.0747902567942447E-6</v>
      </c>
      <c r="T1860" s="174">
        <f t="shared" si="86"/>
        <v>-1.070349364695744E-6</v>
      </c>
    </row>
    <row r="1861" spans="11:20" x14ac:dyDescent="0.2">
      <c r="K1861" s="185" t="s">
        <v>135</v>
      </c>
      <c r="L1861" s="163">
        <f>_xll.qlCalendarAdvance("TARGET",L1860,K1861,"mf")</f>
        <v>47981</v>
      </c>
      <c r="M1861" s="175">
        <v>0.85068327428868418</v>
      </c>
      <c r="N1861" s="175">
        <f>_xll.xlShmInterpDisc($E$4,L1861)</f>
        <v>0.85068327439288771</v>
      </c>
      <c r="O1861" s="175">
        <f>_xll.xlShmInterpDisc($B$4,L1861)</f>
        <v>0.85068327439288771</v>
      </c>
      <c r="P1861" s="175">
        <v>0.85068327428876633</v>
      </c>
      <c r="Q1861" s="175">
        <f>_xll.xlShmInterpDisc($H$4,L1861)</f>
        <v>0.85068327439253089</v>
      </c>
      <c r="R1861" s="188">
        <f t="shared" si="84"/>
        <v>-1.0420353468987287E-6</v>
      </c>
      <c r="S1861" s="170">
        <f t="shared" si="85"/>
        <v>-1.0420353468987287E-6</v>
      </c>
      <c r="T1861" s="174">
        <f t="shared" si="86"/>
        <v>-1.0376455250593608E-6</v>
      </c>
    </row>
    <row r="1862" spans="11:20" x14ac:dyDescent="0.2">
      <c r="K1862" s="185" t="s">
        <v>135</v>
      </c>
      <c r="L1862" s="163">
        <f>_xll.qlCalendarAdvance("TARGET",L1861,K1862,"mf")</f>
        <v>47988</v>
      </c>
      <c r="M1862" s="175">
        <v>0.85034750255125302</v>
      </c>
      <c r="N1862" s="175">
        <f>_xll.xlShmInterpDisc($E$4,L1862)</f>
        <v>0.85034750265213854</v>
      </c>
      <c r="O1862" s="175">
        <f>_xll.xlShmInterpDisc($B$4,L1862)</f>
        <v>0.85034750265213854</v>
      </c>
      <c r="P1862" s="175">
        <v>0.8503475025513374</v>
      </c>
      <c r="Q1862" s="175">
        <f>_xll.xlShmInterpDisc($H$4,L1862)</f>
        <v>0.85034750265178938</v>
      </c>
      <c r="R1862" s="188">
        <f t="shared" ref="R1862:R1925" si="87">(M1862-N1862)*10000</f>
        <v>-1.0088552215847812E-6</v>
      </c>
      <c r="S1862" s="170">
        <f t="shared" ref="S1862:S1925" si="88">(M1862-O1862)*10000</f>
        <v>-1.0088552215847812E-6</v>
      </c>
      <c r="T1862" s="174">
        <f t="shared" ref="T1862:T1925" si="89">(P1862-Q1862)*10000</f>
        <v>-1.00451980067362E-6</v>
      </c>
    </row>
    <row r="1863" spans="11:20" x14ac:dyDescent="0.2">
      <c r="K1863" s="185" t="s">
        <v>135</v>
      </c>
      <c r="L1863" s="163">
        <f>_xll.qlCalendarAdvance("TARGET",L1862,K1863,"mf")</f>
        <v>47995</v>
      </c>
      <c r="M1863" s="175">
        <v>0.85001189586762194</v>
      </c>
      <c r="N1863" s="175">
        <f>_xll.xlShmInterpDisc($E$4,L1863)</f>
        <v>0.85001189596515159</v>
      </c>
      <c r="O1863" s="175">
        <f>_xll.xlShmInterpDisc($B$4,L1863)</f>
        <v>0.85001189596515159</v>
      </c>
      <c r="P1863" s="175">
        <v>0.85001189586770864</v>
      </c>
      <c r="Q1863" s="175">
        <f>_xll.xlShmInterpDisc($H$4,L1863)</f>
        <v>0.85001189596481008</v>
      </c>
      <c r="R1863" s="188">
        <f t="shared" si="87"/>
        <v>-9.7529651021943664E-7</v>
      </c>
      <c r="S1863" s="170">
        <f t="shared" si="88"/>
        <v>-9.7529651021943664E-7</v>
      </c>
      <c r="T1863" s="174">
        <f t="shared" si="89"/>
        <v>-9.7101438001345741E-7</v>
      </c>
    </row>
    <row r="1864" spans="11:20" x14ac:dyDescent="0.2">
      <c r="K1864" s="185" t="s">
        <v>135</v>
      </c>
      <c r="L1864" s="163">
        <f>_xll.qlCalendarAdvance("TARGET",L1863,K1864,"mf")</f>
        <v>48002</v>
      </c>
      <c r="M1864" s="175">
        <v>0.84967645489946875</v>
      </c>
      <c r="N1864" s="175">
        <f>_xll.xlShmInterpDisc($E$4,L1864)</f>
        <v>0.849676454993609</v>
      </c>
      <c r="O1864" s="175">
        <f>_xll.xlShmInterpDisc($B$4,L1864)</f>
        <v>0.849676454993609</v>
      </c>
      <c r="P1864" s="175">
        <v>0.84967645489955756</v>
      </c>
      <c r="Q1864" s="175">
        <f>_xll.xlShmInterpDisc($H$4,L1864)</f>
        <v>0.84967645499327538</v>
      </c>
      <c r="R1864" s="188">
        <f t="shared" si="87"/>
        <v>-9.4140251150065524E-7</v>
      </c>
      <c r="S1864" s="170">
        <f t="shared" si="88"/>
        <v>-9.4140251150065524E-7</v>
      </c>
      <c r="T1864" s="174">
        <f t="shared" si="89"/>
        <v>-9.3717811289195652E-7</v>
      </c>
    </row>
    <row r="1865" spans="11:20" x14ac:dyDescent="0.2">
      <c r="K1865" s="185" t="s">
        <v>135</v>
      </c>
      <c r="L1865" s="163">
        <f>_xll.qlCalendarAdvance("TARGET",L1864,K1865,"mf")</f>
        <v>48009</v>
      </c>
      <c r="M1865" s="175">
        <v>0.84934118030185335</v>
      </c>
      <c r="N1865" s="175">
        <f>_xll.xlShmInterpDisc($E$4,L1865)</f>
        <v>0.84934118039257545</v>
      </c>
      <c r="O1865" s="175">
        <f>_xll.xlShmInterpDisc($B$4,L1865)</f>
        <v>0.84934118039257533</v>
      </c>
      <c r="P1865" s="175">
        <v>0.8493411803019445</v>
      </c>
      <c r="Q1865" s="175">
        <f>_xll.xlShmInterpDisc($H$4,L1865)</f>
        <v>0.84934118039224982</v>
      </c>
      <c r="R1865" s="188">
        <f t="shared" si="87"/>
        <v>-9.0722096501849592E-7</v>
      </c>
      <c r="S1865" s="170">
        <f t="shared" si="88"/>
        <v>-9.0721985479547129E-7</v>
      </c>
      <c r="T1865" s="174">
        <f t="shared" si="89"/>
        <v>-9.0305318778405308E-7</v>
      </c>
    </row>
    <row r="1866" spans="11:20" x14ac:dyDescent="0.2">
      <c r="K1866" s="185" t="s">
        <v>135</v>
      </c>
      <c r="L1866" s="163">
        <f>_xll.qlCalendarAdvance("TARGET",L1865,K1866,"mf")</f>
        <v>48016</v>
      </c>
      <c r="M1866" s="175">
        <v>0.84900607272323025</v>
      </c>
      <c r="N1866" s="175">
        <f>_xll.xlShmInterpDisc($E$4,L1866)</f>
        <v>0.84900607281051033</v>
      </c>
      <c r="O1866" s="175">
        <f>_xll.xlShmInterpDisc($B$4,L1866)</f>
        <v>0.84900607281051033</v>
      </c>
      <c r="P1866" s="175">
        <v>0.84900607272332362</v>
      </c>
      <c r="Q1866" s="175">
        <f>_xll.xlShmInterpDisc($H$4,L1866)</f>
        <v>0.84900607281019302</v>
      </c>
      <c r="R1866" s="188">
        <f t="shared" si="87"/>
        <v>-8.7280072058604219E-7</v>
      </c>
      <c r="S1866" s="170">
        <f t="shared" si="88"/>
        <v>-8.7280072058604219E-7</v>
      </c>
      <c r="T1866" s="174">
        <f t="shared" si="89"/>
        <v>-8.6869400561795374E-7</v>
      </c>
    </row>
    <row r="1867" spans="11:20" x14ac:dyDescent="0.2">
      <c r="K1867" s="185" t="s">
        <v>135</v>
      </c>
      <c r="L1867" s="163">
        <f>_xll.qlCalendarAdvance("TARGET",L1866,K1867,"mf")</f>
        <v>48023</v>
      </c>
      <c r="M1867" s="175">
        <v>0.84867113280546114</v>
      </c>
      <c r="N1867" s="175">
        <f>_xll.xlShmInterpDisc($E$4,L1867)</f>
        <v>0.84867113288928031</v>
      </c>
      <c r="O1867" s="175">
        <f>_xll.xlShmInterpDisc($B$4,L1867)</f>
        <v>0.84867113288928031</v>
      </c>
      <c r="P1867" s="175">
        <v>0.84867113280555684</v>
      </c>
      <c r="Q1867" s="175">
        <f>_xll.xlShmInterpDisc($H$4,L1867)</f>
        <v>0.84867113288897145</v>
      </c>
      <c r="R1867" s="188">
        <f t="shared" si="87"/>
        <v>-8.3819173823940218E-7</v>
      </c>
      <c r="S1867" s="170">
        <f t="shared" si="88"/>
        <v>-8.3819173823940218E-7</v>
      </c>
      <c r="T1867" s="174">
        <f t="shared" si="89"/>
        <v>-8.3414608553766811E-7</v>
      </c>
    </row>
    <row r="1868" spans="11:20" x14ac:dyDescent="0.2">
      <c r="K1868" s="185" t="s">
        <v>135</v>
      </c>
      <c r="L1868" s="163">
        <f>_xll.qlCalendarAdvance("TARGET",L1867,K1868,"mf")</f>
        <v>48030</v>
      </c>
      <c r="M1868" s="175">
        <v>0.84833636118382671</v>
      </c>
      <c r="N1868" s="175">
        <f>_xll.xlShmInterpDisc($E$4,L1868)</f>
        <v>0.84833636126417111</v>
      </c>
      <c r="O1868" s="175">
        <f>_xll.xlShmInterpDisc($B$4,L1868)</f>
        <v>0.84833636126417111</v>
      </c>
      <c r="P1868" s="175">
        <v>0.84833636118392464</v>
      </c>
      <c r="Q1868" s="175">
        <f>_xll.xlShmInterpDisc($H$4,L1868)</f>
        <v>0.84833636126387069</v>
      </c>
      <c r="R1868" s="188">
        <f t="shared" si="87"/>
        <v>-8.0344397801468403E-7</v>
      </c>
      <c r="S1868" s="170">
        <f t="shared" si="88"/>
        <v>-8.0344397801468403E-7</v>
      </c>
      <c r="T1868" s="174">
        <f t="shared" si="89"/>
        <v>-7.9946049780232897E-7</v>
      </c>
    </row>
    <row r="1869" spans="11:20" x14ac:dyDescent="0.2">
      <c r="K1869" s="185" t="s">
        <v>135</v>
      </c>
      <c r="L1869" s="163">
        <f>_xll.qlCalendarAdvance("TARGET",L1868,K1869,"mf")</f>
        <v>48037</v>
      </c>
      <c r="M1869" s="175">
        <v>0.84800175848703907</v>
      </c>
      <c r="N1869" s="175">
        <f>_xll.xlShmInterpDisc($E$4,L1869)</f>
        <v>0.84800175856390003</v>
      </c>
      <c r="O1869" s="175">
        <f>_xll.xlShmInterpDisc($B$4,L1869)</f>
        <v>0.84800175856390003</v>
      </c>
      <c r="P1869" s="175">
        <v>0.84800175848713921</v>
      </c>
      <c r="Q1869" s="175">
        <f>_xll.xlShmInterpDisc($H$4,L1869)</f>
        <v>0.84800175856360827</v>
      </c>
      <c r="R1869" s="188">
        <f t="shared" si="87"/>
        <v>-7.6860962039404512E-7</v>
      </c>
      <c r="S1869" s="170">
        <f t="shared" si="88"/>
        <v>-7.6860962039404512E-7</v>
      </c>
      <c r="T1869" s="174">
        <f t="shared" si="89"/>
        <v>-7.6469053311711832E-7</v>
      </c>
    </row>
    <row r="1870" spans="11:20" x14ac:dyDescent="0.2">
      <c r="K1870" s="185" t="s">
        <v>135</v>
      </c>
      <c r="L1870" s="163">
        <f>_xll.qlCalendarAdvance("TARGET",L1869,K1870,"mf")</f>
        <v>48044</v>
      </c>
      <c r="M1870" s="175">
        <v>0.84766732533725375</v>
      </c>
      <c r="N1870" s="175">
        <f>_xll.xlShmInterpDisc($E$4,L1870)</f>
        <v>0.84766732541062795</v>
      </c>
      <c r="O1870" s="175">
        <f>_xll.xlShmInterpDisc($B$4,L1870)</f>
        <v>0.84766732541062784</v>
      </c>
      <c r="P1870" s="175">
        <v>0.84766732533735611</v>
      </c>
      <c r="Q1870" s="175">
        <f>_xll.xlShmInterpDisc($H$4,L1870)</f>
        <v>0.84766732541034506</v>
      </c>
      <c r="R1870" s="188">
        <f t="shared" si="87"/>
        <v>-7.3374195608266746E-7</v>
      </c>
      <c r="S1870" s="170">
        <f t="shared" si="88"/>
        <v>-7.3374084585964283E-7</v>
      </c>
      <c r="T1870" s="174">
        <f t="shared" si="89"/>
        <v>-7.2988948218721816E-7</v>
      </c>
    </row>
    <row r="1871" spans="11:20" x14ac:dyDescent="0.2">
      <c r="K1871" s="185" t="s">
        <v>135</v>
      </c>
      <c r="L1871" s="163">
        <f>_xll.qlCalendarAdvance("TARGET",L1870,K1871,"mf")</f>
        <v>48051</v>
      </c>
      <c r="M1871" s="175">
        <v>0.84733306235008199</v>
      </c>
      <c r="N1871" s="175">
        <f>_xll.xlShmInterpDisc($E$4,L1871)</f>
        <v>0.84733306241997164</v>
      </c>
      <c r="O1871" s="175">
        <f>_xll.xlShmInterpDisc($B$4,L1871)</f>
        <v>0.84733306241997164</v>
      </c>
      <c r="P1871" s="175">
        <v>0.84733306235018668</v>
      </c>
      <c r="Q1871" s="175">
        <f>_xll.xlShmInterpDisc($H$4,L1871)</f>
        <v>0.84733306241969775</v>
      </c>
      <c r="R1871" s="188">
        <f t="shared" si="87"/>
        <v>-6.9889649623178229E-7</v>
      </c>
      <c r="S1871" s="170">
        <f t="shared" si="88"/>
        <v>-6.9889649623178229E-7</v>
      </c>
      <c r="T1871" s="174">
        <f t="shared" si="89"/>
        <v>-6.9511063571781051E-7</v>
      </c>
    </row>
    <row r="1872" spans="11:20" x14ac:dyDescent="0.2">
      <c r="K1872" s="185" t="s">
        <v>135</v>
      </c>
      <c r="L1872" s="163">
        <f>_xll.qlCalendarAdvance("TARGET",L1871,K1872,"mf")</f>
        <v>48058</v>
      </c>
      <c r="M1872" s="175">
        <v>0.84699897013460346</v>
      </c>
      <c r="N1872" s="175">
        <f>_xll.xlShmInterpDisc($E$4,L1872)</f>
        <v>0.84699897020101611</v>
      </c>
      <c r="O1872" s="175">
        <f>_xll.xlShmInterpDisc($B$4,L1872)</f>
        <v>0.84699897020101611</v>
      </c>
      <c r="P1872" s="175">
        <v>0.84699897013471048</v>
      </c>
      <c r="Q1872" s="175">
        <f>_xll.xlShmInterpDisc($H$4,L1872)</f>
        <v>0.84699897020075132</v>
      </c>
      <c r="R1872" s="188">
        <f t="shared" si="87"/>
        <v>-6.6412653154657164E-7</v>
      </c>
      <c r="S1872" s="170">
        <f t="shared" si="88"/>
        <v>-6.6412653154657164E-7</v>
      </c>
      <c r="T1872" s="174">
        <f t="shared" si="89"/>
        <v>-6.6040839463710199E-7</v>
      </c>
    </row>
    <row r="1873" spans="11:20" x14ac:dyDescent="0.2">
      <c r="K1873" s="185" t="s">
        <v>135</v>
      </c>
      <c r="L1873" s="163">
        <f>_xll.qlCalendarAdvance("TARGET",L1872,K1873,"mf")</f>
        <v>48065</v>
      </c>
      <c r="M1873" s="175">
        <v>0.84666504929337738</v>
      </c>
      <c r="N1873" s="175">
        <f>_xll.xlShmInterpDisc($E$4,L1873)</f>
        <v>0.84666504935632636</v>
      </c>
      <c r="O1873" s="175">
        <f>_xll.xlShmInterpDisc($B$4,L1873)</f>
        <v>0.84666504935632636</v>
      </c>
      <c r="P1873" s="175">
        <v>0.84666504929348663</v>
      </c>
      <c r="Q1873" s="175">
        <f>_xll.xlShmInterpDisc($H$4,L1873)</f>
        <v>0.8466650493560709</v>
      </c>
      <c r="R1873" s="188">
        <f t="shared" si="87"/>
        <v>-6.2948979362431601E-7</v>
      </c>
      <c r="S1873" s="170">
        <f t="shared" si="88"/>
        <v>-6.2948979362431601E-7</v>
      </c>
      <c r="T1873" s="174">
        <f t="shared" si="89"/>
        <v>-6.2584271098842237E-7</v>
      </c>
    </row>
    <row r="1874" spans="11:20" x14ac:dyDescent="0.2">
      <c r="K1874" s="185" t="s">
        <v>135</v>
      </c>
      <c r="L1874" s="163">
        <f>_xll.qlCalendarAdvance("TARGET",L1873,K1874,"mf")</f>
        <v>48072</v>
      </c>
      <c r="M1874" s="175">
        <v>0.84633130042245552</v>
      </c>
      <c r="N1874" s="175">
        <f>_xll.xlShmInterpDisc($E$4,L1874)</f>
        <v>0.84633130048196004</v>
      </c>
      <c r="O1874" s="175">
        <f>_xll.xlShmInterpDisc($B$4,L1874)</f>
        <v>0.84633130048196004</v>
      </c>
      <c r="P1874" s="175">
        <v>0.8463313004225671</v>
      </c>
      <c r="Q1874" s="175">
        <f>_xll.xlShmInterpDisc($H$4,L1874)</f>
        <v>0.84633130048171401</v>
      </c>
      <c r="R1874" s="188">
        <f t="shared" si="87"/>
        <v>-5.9504512428532053E-7</v>
      </c>
      <c r="S1874" s="170">
        <f t="shared" si="88"/>
        <v>-5.9504512428532053E-7</v>
      </c>
      <c r="T1874" s="174">
        <f t="shared" si="89"/>
        <v>-5.914690959230029E-7</v>
      </c>
    </row>
    <row r="1875" spans="11:20" x14ac:dyDescent="0.2">
      <c r="K1875" s="185" t="s">
        <v>135</v>
      </c>
      <c r="L1875" s="163">
        <f>_xll.qlCalendarAdvance("TARGET",L1874,K1875,"mf")</f>
        <v>48079</v>
      </c>
      <c r="M1875" s="175">
        <v>0.84599772411139407</v>
      </c>
      <c r="N1875" s="175">
        <f>_xll.xlShmInterpDisc($E$4,L1875)</f>
        <v>0.8459977241674792</v>
      </c>
      <c r="O1875" s="175">
        <f>_xll.xlShmInterpDisc($B$4,L1875)</f>
        <v>0.8459977241674792</v>
      </c>
      <c r="P1875" s="175">
        <v>0.84599772411150786</v>
      </c>
      <c r="Q1875" s="175">
        <f>_xll.xlShmInterpDisc($H$4,L1875)</f>
        <v>0.84599772416724262</v>
      </c>
      <c r="R1875" s="188">
        <f t="shared" si="87"/>
        <v>-5.6085136534989033E-7</v>
      </c>
      <c r="S1875" s="170">
        <f t="shared" si="88"/>
        <v>-5.6085136534989033E-7</v>
      </c>
      <c r="T1875" s="174">
        <f t="shared" si="89"/>
        <v>-5.5734750148417334E-7</v>
      </c>
    </row>
    <row r="1876" spans="11:20" x14ac:dyDescent="0.2">
      <c r="K1876" s="185" t="s">
        <v>135</v>
      </c>
      <c r="L1876" s="163">
        <f>_xll.qlCalendarAdvance("TARGET",L1875,K1876,"mf")</f>
        <v>48086</v>
      </c>
      <c r="M1876" s="175">
        <v>0.84566432094326582</v>
      </c>
      <c r="N1876" s="175">
        <f>_xll.xlShmInterpDisc($E$4,L1876)</f>
        <v>0.84566432099596245</v>
      </c>
      <c r="O1876" s="175">
        <f>_xll.xlShmInterpDisc($B$4,L1876)</f>
        <v>0.84566432099596245</v>
      </c>
      <c r="P1876" s="175">
        <v>0.84566432094338184</v>
      </c>
      <c r="Q1876" s="175">
        <f>_xll.xlShmInterpDisc($H$4,L1876)</f>
        <v>0.84566432099573563</v>
      </c>
      <c r="R1876" s="188">
        <f t="shared" si="87"/>
        <v>-5.2696624841530593E-7</v>
      </c>
      <c r="S1876" s="170">
        <f t="shared" si="88"/>
        <v>-5.2696624841530593E-7</v>
      </c>
      <c r="T1876" s="174">
        <f t="shared" si="89"/>
        <v>-5.2353787971526344E-7</v>
      </c>
    </row>
    <row r="1877" spans="11:20" x14ac:dyDescent="0.2">
      <c r="K1877" s="185" t="s">
        <v>135</v>
      </c>
      <c r="L1877" s="163">
        <f>_xll.qlCalendarAdvance("TARGET",L1876,K1877,"mf")</f>
        <v>48093</v>
      </c>
      <c r="M1877" s="175">
        <v>0.845331091494672</v>
      </c>
      <c r="N1877" s="175">
        <f>_xll.xlShmInterpDisc($E$4,L1877)</f>
        <v>0.84533109154401753</v>
      </c>
      <c r="O1877" s="175">
        <f>_xll.xlShmInterpDisc($B$4,L1877)</f>
        <v>0.84533109154401753</v>
      </c>
      <c r="P1877" s="175">
        <v>0.84533109149479024</v>
      </c>
      <c r="Q1877" s="175">
        <f>_xll.xlShmInterpDisc($H$4,L1877)</f>
        <v>0.84533109154380048</v>
      </c>
      <c r="R1877" s="188">
        <f t="shared" si="87"/>
        <v>-4.934552766400202E-7</v>
      </c>
      <c r="S1877" s="170">
        <f t="shared" si="88"/>
        <v>-4.934552766400202E-7</v>
      </c>
      <c r="T1877" s="174">
        <f t="shared" si="89"/>
        <v>-4.9010240310565223E-7</v>
      </c>
    </row>
    <row r="1878" spans="11:20" x14ac:dyDescent="0.2">
      <c r="K1878" s="185" t="s">
        <v>135</v>
      </c>
      <c r="L1878" s="163">
        <f>_xll.qlCalendarAdvance("TARGET",L1877,K1878,"mf")</f>
        <v>48100</v>
      </c>
      <c r="M1878" s="175">
        <v>0.84499803633575488</v>
      </c>
      <c r="N1878" s="175">
        <f>_xll.xlShmInterpDisc($E$4,L1878)</f>
        <v>0.84499803638179272</v>
      </c>
      <c r="O1878" s="175">
        <f>_xll.xlShmInterpDisc($B$4,L1878)</f>
        <v>0.84499803638179272</v>
      </c>
      <c r="P1878" s="175">
        <v>0.84499803633587545</v>
      </c>
      <c r="Q1878" s="175">
        <f>_xll.xlShmInterpDisc($H$4,L1878)</f>
        <v>0.84499803638158566</v>
      </c>
      <c r="R1878" s="188">
        <f t="shared" si="87"/>
        <v>-4.6037840206736291E-7</v>
      </c>
      <c r="S1878" s="170">
        <f t="shared" si="88"/>
        <v>-4.6037840206736291E-7</v>
      </c>
      <c r="T1878" s="174">
        <f t="shared" si="89"/>
        <v>-4.5710213392169408E-7</v>
      </c>
    </row>
    <row r="1879" spans="11:20" x14ac:dyDescent="0.2">
      <c r="K1879" s="185" t="s">
        <v>135</v>
      </c>
      <c r="L1879" s="163">
        <f>_xll.qlCalendarAdvance("TARGET",L1878,K1879,"mf")</f>
        <v>48107</v>
      </c>
      <c r="M1879" s="175">
        <v>0.84466515603020964</v>
      </c>
      <c r="N1879" s="175">
        <f>_xll.xlShmInterpDisc($E$4,L1879)</f>
        <v>0.84466515607298964</v>
      </c>
      <c r="O1879" s="175">
        <f>_xll.xlShmInterpDisc($B$4,L1879)</f>
        <v>0.84466515607298964</v>
      </c>
      <c r="P1879" s="175">
        <v>0.84466515603033254</v>
      </c>
      <c r="Q1879" s="175">
        <f>_xll.xlShmInterpDisc($H$4,L1879)</f>
        <v>0.84466515607279258</v>
      </c>
      <c r="R1879" s="188">
        <f t="shared" si="87"/>
        <v>-4.2780001763276232E-7</v>
      </c>
      <c r="S1879" s="170">
        <f t="shared" si="88"/>
        <v>-4.2780001763276232E-7</v>
      </c>
      <c r="T1879" s="174">
        <f t="shared" si="89"/>
        <v>-4.2460035487579262E-7</v>
      </c>
    </row>
    <row r="1880" spans="11:20" x14ac:dyDescent="0.2">
      <c r="K1880" s="185" t="s">
        <v>135</v>
      </c>
      <c r="L1880" s="163">
        <f>_xll.qlCalendarAdvance("TARGET",L1879,K1880,"mf")</f>
        <v>48114</v>
      </c>
      <c r="M1880" s="175">
        <v>0.84433245113529631</v>
      </c>
      <c r="N1880" s="175">
        <f>_xll.xlShmInterpDisc($E$4,L1880)</f>
        <v>0.84433245117487465</v>
      </c>
      <c r="O1880" s="175">
        <f>_xll.xlShmInterpDisc($B$4,L1880)</f>
        <v>0.84433245117487465</v>
      </c>
      <c r="P1880" s="175">
        <v>0.84433245113542132</v>
      </c>
      <c r="Q1880" s="175">
        <f>_xll.xlShmInterpDisc($H$4,L1880)</f>
        <v>0.8443324511746878</v>
      </c>
      <c r="R1880" s="188">
        <f t="shared" si="87"/>
        <v>-3.9578340604862206E-7</v>
      </c>
      <c r="S1880" s="170">
        <f t="shared" si="88"/>
        <v>-3.9578340604862206E-7</v>
      </c>
      <c r="T1880" s="174">
        <f t="shared" si="89"/>
        <v>-3.9266478957244999E-7</v>
      </c>
    </row>
    <row r="1881" spans="11:20" x14ac:dyDescent="0.2">
      <c r="K1881" s="185" t="s">
        <v>135</v>
      </c>
      <c r="L1881" s="163">
        <f>_xll.qlCalendarAdvance("TARGET",L1880,K1881,"mf")</f>
        <v>48121</v>
      </c>
      <c r="M1881" s="175">
        <v>0.84399992220185172</v>
      </c>
      <c r="N1881" s="175">
        <f>_xll.xlShmInterpDisc($E$4,L1881)</f>
        <v>0.84399992223829157</v>
      </c>
      <c r="O1881" s="175">
        <f>_xll.xlShmInterpDisc($B$4,L1881)</f>
        <v>0.84399992223829157</v>
      </c>
      <c r="P1881" s="175">
        <v>0.84399992220197906</v>
      </c>
      <c r="Q1881" s="175">
        <f>_xll.xlShmInterpDisc($H$4,L1881)</f>
        <v>0.84399992223811504</v>
      </c>
      <c r="R1881" s="188">
        <f t="shared" si="87"/>
        <v>-3.643985113654935E-7</v>
      </c>
      <c r="S1881" s="170">
        <f t="shared" si="88"/>
        <v>-3.643985113654935E-7</v>
      </c>
      <c r="T1881" s="174">
        <f t="shared" si="89"/>
        <v>-3.6135983094709445E-7</v>
      </c>
    </row>
    <row r="1882" spans="11:20" x14ac:dyDescent="0.2">
      <c r="K1882" s="185" t="s">
        <v>135</v>
      </c>
      <c r="L1882" s="163">
        <f>_xll.qlCalendarAdvance("TARGET",L1881,K1882,"mf")</f>
        <v>48128</v>
      </c>
      <c r="M1882" s="175">
        <v>0.84366756977430235</v>
      </c>
      <c r="N1882" s="175">
        <f>_xll.xlShmInterpDisc($E$4,L1882)</f>
        <v>0.84366756980767321</v>
      </c>
      <c r="O1882" s="175">
        <f>_xll.xlShmInterpDisc($B$4,L1882)</f>
        <v>0.84366756980767321</v>
      </c>
      <c r="P1882" s="175">
        <v>0.84366756977443202</v>
      </c>
      <c r="Q1882" s="175">
        <f>_xll.xlShmInterpDisc($H$4,L1882)</f>
        <v>0.84366756980750712</v>
      </c>
      <c r="R1882" s="188">
        <f t="shared" si="87"/>
        <v>-3.337086162957803E-7</v>
      </c>
      <c r="S1882" s="170">
        <f t="shared" si="88"/>
        <v>-3.337086162957803E-7</v>
      </c>
      <c r="T1882" s="174">
        <f t="shared" si="89"/>
        <v>-3.3075098215817889E-7</v>
      </c>
    </row>
    <row r="1883" spans="11:20" x14ac:dyDescent="0.2">
      <c r="K1883" s="185" t="s">
        <v>135</v>
      </c>
      <c r="L1883" s="163">
        <f>_xll.qlCalendarAdvance("TARGET",L1882,K1883,"mf")</f>
        <v>48135</v>
      </c>
      <c r="M1883" s="175">
        <v>0.84333539439067551</v>
      </c>
      <c r="N1883" s="175">
        <f>_xll.xlShmInterpDisc($E$4,L1883)</f>
        <v>0.84333539442105387</v>
      </c>
      <c r="O1883" s="175">
        <f>_xll.xlShmInterpDisc($B$4,L1883)</f>
        <v>0.84333539442105387</v>
      </c>
      <c r="P1883" s="175">
        <v>0.84333539439080729</v>
      </c>
      <c r="Q1883" s="175">
        <f>_xll.xlShmInterpDisc($H$4,L1883)</f>
        <v>0.84333539442089833</v>
      </c>
      <c r="R1883" s="188">
        <f t="shared" si="87"/>
        <v>-3.0378366489003383E-7</v>
      </c>
      <c r="S1883" s="170">
        <f t="shared" si="88"/>
        <v>-3.0378366489003383E-7</v>
      </c>
      <c r="T1883" s="174">
        <f t="shared" si="89"/>
        <v>-3.0091040770230393E-7</v>
      </c>
    </row>
    <row r="1884" spans="11:20" x14ac:dyDescent="0.2">
      <c r="K1884" s="185" t="s">
        <v>135</v>
      </c>
      <c r="L1884" s="163">
        <f>_xll.qlCalendarAdvance("TARGET",L1883,K1884,"mf")</f>
        <v>48142</v>
      </c>
      <c r="M1884" s="175">
        <v>0.84300339658261136</v>
      </c>
      <c r="N1884" s="175">
        <f>_xll.xlShmInterpDisc($E$4,L1884)</f>
        <v>0.84300339661008106</v>
      </c>
      <c r="O1884" s="175">
        <f>_xll.xlShmInterpDisc($B$4,L1884)</f>
        <v>0.84300339661008095</v>
      </c>
      <c r="P1884" s="175">
        <v>0.84300339658274559</v>
      </c>
      <c r="Q1884" s="175">
        <f>_xll.xlShmInterpDisc($H$4,L1884)</f>
        <v>0.84300339660993606</v>
      </c>
      <c r="R1884" s="188">
        <f t="shared" si="87"/>
        <v>-2.7469693186787936E-7</v>
      </c>
      <c r="S1884" s="170">
        <f t="shared" si="88"/>
        <v>-2.7469582164485473E-7</v>
      </c>
      <c r="T1884" s="174">
        <f t="shared" si="89"/>
        <v>-2.7190472096094709E-7</v>
      </c>
    </row>
    <row r="1885" spans="11:20" x14ac:dyDescent="0.2">
      <c r="K1885" s="185" t="s">
        <v>135</v>
      </c>
      <c r="L1885" s="163">
        <f>_xll.qlCalendarAdvance("TARGET",L1884,K1885,"mf")</f>
        <v>48149</v>
      </c>
      <c r="M1885" s="175">
        <v>0.84267157687537608</v>
      </c>
      <c r="N1885" s="175">
        <f>_xll.xlShmInterpDisc($E$4,L1885)</f>
        <v>0.84267157690002725</v>
      </c>
      <c r="O1885" s="175">
        <f>_xll.xlShmInterpDisc($B$4,L1885)</f>
        <v>0.84267157690002725</v>
      </c>
      <c r="P1885" s="175">
        <v>0.84267157687551242</v>
      </c>
      <c r="Q1885" s="175">
        <f>_xll.xlShmInterpDisc($H$4,L1885)</f>
        <v>0.84267157689989314</v>
      </c>
      <c r="R1885" s="188">
        <f t="shared" si="87"/>
        <v>-2.4651169994172051E-7</v>
      </c>
      <c r="S1885" s="170">
        <f t="shared" si="88"/>
        <v>-2.4651169994172051E-7</v>
      </c>
      <c r="T1885" s="174">
        <f t="shared" si="89"/>
        <v>-2.4380719665373363E-7</v>
      </c>
    </row>
    <row r="1886" spans="11:20" x14ac:dyDescent="0.2">
      <c r="K1886" s="185" t="s">
        <v>135</v>
      </c>
      <c r="L1886" s="163">
        <f>_xll.qlCalendarAdvance("TARGET",L1885,K1886,"mf")</f>
        <v>48156</v>
      </c>
      <c r="M1886" s="175">
        <v>0.84233993578787225</v>
      </c>
      <c r="N1886" s="175">
        <f>_xll.xlShmInterpDisc($E$4,L1886)</f>
        <v>0.84233993580980271</v>
      </c>
      <c r="O1886" s="175">
        <f>_xll.xlShmInterpDisc($B$4,L1886)</f>
        <v>0.84233993580980271</v>
      </c>
      <c r="P1886" s="175">
        <v>0.84233993578801081</v>
      </c>
      <c r="Q1886" s="175">
        <f>_xll.xlShmInterpDisc($H$4,L1886)</f>
        <v>0.84233993580967936</v>
      </c>
      <c r="R1886" s="188">
        <f t="shared" si="87"/>
        <v>-2.1930457450025642E-7</v>
      </c>
      <c r="S1886" s="170">
        <f t="shared" si="88"/>
        <v>-2.1930457450025642E-7</v>
      </c>
      <c r="T1886" s="174">
        <f t="shared" si="89"/>
        <v>-2.1668555838516568E-7</v>
      </c>
    </row>
    <row r="1887" spans="11:20" x14ac:dyDescent="0.2">
      <c r="K1887" s="185" t="s">
        <v>135</v>
      </c>
      <c r="L1887" s="163">
        <f>_xll.qlCalendarAdvance("TARGET",L1886,K1887,"mf")</f>
        <v>48163</v>
      </c>
      <c r="M1887" s="175">
        <v>0.84200847383265187</v>
      </c>
      <c r="N1887" s="175">
        <f>_xll.xlShmInterpDisc($E$4,L1887)</f>
        <v>0.84200847385196664</v>
      </c>
      <c r="O1887" s="175">
        <f>_xll.xlShmInterpDisc($B$4,L1887)</f>
        <v>0.84200847385196664</v>
      </c>
      <c r="P1887" s="175">
        <v>0.84200847383279276</v>
      </c>
      <c r="Q1887" s="175">
        <f>_xll.xlShmInterpDisc($H$4,L1887)</f>
        <v>0.8420084738518544</v>
      </c>
      <c r="R1887" s="188">
        <f t="shared" si="87"/>
        <v>-1.9314772004008773E-7</v>
      </c>
      <c r="S1887" s="170">
        <f t="shared" si="88"/>
        <v>-1.9314772004008773E-7</v>
      </c>
      <c r="T1887" s="174">
        <f t="shared" si="89"/>
        <v>-1.9061641154394238E-7</v>
      </c>
    </row>
    <row r="1888" spans="11:20" x14ac:dyDescent="0.2">
      <c r="K1888" s="185" t="s">
        <v>135</v>
      </c>
      <c r="L1888" s="163">
        <f>_xll.qlCalendarAdvance("TARGET",L1887,K1888,"mf")</f>
        <v>48170</v>
      </c>
      <c r="M1888" s="175">
        <v>0.84167719151592812</v>
      </c>
      <c r="N1888" s="175">
        <f>_xll.xlShmInterpDisc($E$4,L1888)</f>
        <v>0.84167719153273979</v>
      </c>
      <c r="O1888" s="175">
        <f>_xll.xlShmInterpDisc($B$4,L1888)</f>
        <v>0.84167719153273979</v>
      </c>
      <c r="P1888" s="175">
        <v>0.84167719151607123</v>
      </c>
      <c r="Q1888" s="175">
        <f>_xll.xlShmInterpDisc($H$4,L1888)</f>
        <v>0.84167719153263854</v>
      </c>
      <c r="R1888" s="188">
        <f t="shared" si="87"/>
        <v>-1.6811663172688895E-7</v>
      </c>
      <c r="S1888" s="170">
        <f t="shared" si="88"/>
        <v>-1.6811663172688895E-7</v>
      </c>
      <c r="T1888" s="174">
        <f t="shared" si="89"/>
        <v>-1.6567303084968898E-7</v>
      </c>
    </row>
    <row r="1889" spans="11:20" x14ac:dyDescent="0.2">
      <c r="K1889" s="185" t="s">
        <v>135</v>
      </c>
      <c r="L1889" s="163">
        <f>_xll.qlCalendarAdvance("TARGET",L1888,K1889,"mf")</f>
        <v>48177</v>
      </c>
      <c r="M1889" s="175">
        <v>0.84134608933758737</v>
      </c>
      <c r="N1889" s="175">
        <f>_xll.xlShmInterpDisc($E$4,L1889)</f>
        <v>0.84134608935201582</v>
      </c>
      <c r="O1889" s="175">
        <f>_xll.xlShmInterpDisc($B$4,L1889)</f>
        <v>0.84134608935201582</v>
      </c>
      <c r="P1889" s="175">
        <v>0.84134608933773281</v>
      </c>
      <c r="Q1889" s="175">
        <f>_xll.xlShmInterpDisc($H$4,L1889)</f>
        <v>0.84134608935192579</v>
      </c>
      <c r="R1889" s="188">
        <f t="shared" si="87"/>
        <v>-1.4428458428028534E-7</v>
      </c>
      <c r="S1889" s="170">
        <f t="shared" si="88"/>
        <v>-1.4428458428028534E-7</v>
      </c>
      <c r="T1889" s="174">
        <f t="shared" si="89"/>
        <v>-1.4192980124505539E-7</v>
      </c>
    </row>
    <row r="1890" spans="11:20" x14ac:dyDescent="0.2">
      <c r="K1890" s="185" t="s">
        <v>135</v>
      </c>
      <c r="L1890" s="163">
        <f>_xll.qlCalendarAdvance("TARGET",L1889,K1890,"mf")</f>
        <v>48184</v>
      </c>
      <c r="M1890" s="175">
        <v>0.84101516779120089</v>
      </c>
      <c r="N1890" s="175">
        <f>_xll.xlShmInterpDisc($E$4,L1890)</f>
        <v>0.84101516780337382</v>
      </c>
      <c r="O1890" s="175">
        <f>_xll.xlShmInterpDisc($B$4,L1890)</f>
        <v>0.84101516780337371</v>
      </c>
      <c r="P1890" s="175">
        <v>0.84101516779134855</v>
      </c>
      <c r="Q1890" s="175">
        <f>_xll.xlShmInterpDisc($H$4,L1890)</f>
        <v>0.84101516780329499</v>
      </c>
      <c r="R1890" s="188">
        <f t="shared" si="87"/>
        <v>-1.2172929331200066E-7</v>
      </c>
      <c r="S1890" s="170">
        <f t="shared" si="88"/>
        <v>-1.2172818308897604E-7</v>
      </c>
      <c r="T1890" s="174">
        <f t="shared" si="89"/>
        <v>-1.1946443834176534E-7</v>
      </c>
    </row>
    <row r="1891" spans="11:20" x14ac:dyDescent="0.2">
      <c r="K1891" s="185" t="s">
        <v>135</v>
      </c>
      <c r="L1891" s="163">
        <f>_xll.qlCalendarAdvance("TARGET",L1890,K1891,"mf")</f>
        <v>48191</v>
      </c>
      <c r="M1891" s="175">
        <v>0.84068442736403692</v>
      </c>
      <c r="N1891" s="175">
        <f>_xll.xlShmInterpDisc($E$4,L1891)</f>
        <v>0.84068442737408955</v>
      </c>
      <c r="O1891" s="175">
        <f>_xll.xlShmInterpDisc($B$4,L1891)</f>
        <v>0.84068442737408955</v>
      </c>
      <c r="P1891" s="175">
        <v>0.84068442736418669</v>
      </c>
      <c r="Q1891" s="175">
        <f>_xll.xlShmInterpDisc($H$4,L1891)</f>
        <v>0.84068442737402227</v>
      </c>
      <c r="R1891" s="188">
        <f t="shared" si="87"/>
        <v>-1.0052625398770942E-7</v>
      </c>
      <c r="S1891" s="170">
        <f t="shared" si="88"/>
        <v>-1.0052625398770942E-7</v>
      </c>
      <c r="T1891" s="174">
        <f t="shared" si="89"/>
        <v>-9.8355767974567243E-8</v>
      </c>
    </row>
    <row r="1892" spans="11:20" x14ac:dyDescent="0.2">
      <c r="K1892" s="185" t="s">
        <v>135</v>
      </c>
      <c r="L1892" s="163">
        <f>_xll.qlCalendarAdvance("TARGET",L1891,K1892,"mf")</f>
        <v>48198</v>
      </c>
      <c r="M1892" s="175">
        <v>0.84035386853707272</v>
      </c>
      <c r="N1892" s="175">
        <f>_xll.xlShmInterpDisc($E$4,L1892)</f>
        <v>0.84035386854514849</v>
      </c>
      <c r="O1892" s="175">
        <f>_xll.xlShmInterpDisc($B$4,L1892)</f>
        <v>0.84035386854514849</v>
      </c>
      <c r="P1892" s="175">
        <v>0.84035386853722482</v>
      </c>
      <c r="Q1892" s="175">
        <f>_xll.xlShmInterpDisc($H$4,L1892)</f>
        <v>0.84035386854509253</v>
      </c>
      <c r="R1892" s="188">
        <f t="shared" si="87"/>
        <v>-8.0757622811233887E-8</v>
      </c>
      <c r="S1892" s="170">
        <f t="shared" si="88"/>
        <v>-8.0757622811233887E-8</v>
      </c>
      <c r="T1892" s="174">
        <f t="shared" si="89"/>
        <v>-7.8677064863086343E-8</v>
      </c>
    </row>
    <row r="1893" spans="11:20" x14ac:dyDescent="0.2">
      <c r="K1893" s="185" t="s">
        <v>135</v>
      </c>
      <c r="L1893" s="163">
        <f>_xll.qlCalendarAdvance("TARGET",L1892,K1893,"mf")</f>
        <v>48205</v>
      </c>
      <c r="M1893" s="175">
        <v>0.84002349178500613</v>
      </c>
      <c r="N1893" s="175">
        <f>_xll.xlShmInterpDisc($E$4,L1893)</f>
        <v>0.84002349179125624</v>
      </c>
      <c r="O1893" s="175">
        <f>_xll.xlShmInterpDisc($B$4,L1893)</f>
        <v>0.84002349179125624</v>
      </c>
      <c r="P1893" s="175">
        <v>0.84002349178516045</v>
      </c>
      <c r="Q1893" s="175">
        <f>_xll.xlShmInterpDisc($H$4,L1893)</f>
        <v>0.84002349179121194</v>
      </c>
      <c r="R1893" s="188">
        <f t="shared" si="87"/>
        <v>-6.2501115394297813E-8</v>
      </c>
      <c r="S1893" s="170">
        <f t="shared" si="88"/>
        <v>-6.2501115394297813E-8</v>
      </c>
      <c r="T1893" s="174">
        <f t="shared" si="89"/>
        <v>-6.0514926403243408E-8</v>
      </c>
    </row>
    <row r="1894" spans="11:20" x14ac:dyDescent="0.2">
      <c r="K1894" s="185" t="s">
        <v>135</v>
      </c>
      <c r="L1894" s="163">
        <f>_xll.qlCalendarAdvance("TARGET",L1893,K1894,"mf")</f>
        <v>48212</v>
      </c>
      <c r="M1894" s="175">
        <v>0.83969329757626787</v>
      </c>
      <c r="N1894" s="175">
        <f>_xll.xlShmInterpDisc($E$4,L1894)</f>
        <v>0.83969329758085176</v>
      </c>
      <c r="O1894" s="175">
        <f>_xll.xlShmInterpDisc($B$4,L1894)</f>
        <v>0.83969329758085176</v>
      </c>
      <c r="P1894" s="175">
        <v>0.83969329757642441</v>
      </c>
      <c r="Q1894" s="175">
        <f>_xll.xlShmInterpDisc($H$4,L1894)</f>
        <v>0.83969329758081912</v>
      </c>
      <c r="R1894" s="188">
        <f t="shared" si="87"/>
        <v>-4.5838888240723463E-8</v>
      </c>
      <c r="S1894" s="170">
        <f t="shared" si="88"/>
        <v>-4.5838888240723463E-8</v>
      </c>
      <c r="T1894" s="174">
        <f t="shared" si="89"/>
        <v>-4.3947068206762196E-8</v>
      </c>
    </row>
    <row r="1895" spans="11:20" x14ac:dyDescent="0.2">
      <c r="K1895" s="185" t="s">
        <v>135</v>
      </c>
      <c r="L1895" s="163">
        <f>_xll.qlCalendarAdvance("TARGET",L1894,K1895,"mf")</f>
        <v>48219</v>
      </c>
      <c r="M1895" s="175">
        <v>0.83936328637303326</v>
      </c>
      <c r="N1895" s="175">
        <f>_xll.xlShmInterpDisc($E$4,L1895)</f>
        <v>0.83936328637611834</v>
      </c>
      <c r="O1895" s="175">
        <f>_xll.xlShmInterpDisc($B$4,L1895)</f>
        <v>0.83936328637611834</v>
      </c>
      <c r="P1895" s="175">
        <v>0.83936328637319202</v>
      </c>
      <c r="Q1895" s="175">
        <f>_xll.xlShmInterpDisc($H$4,L1895)</f>
        <v>0.83936328637609736</v>
      </c>
      <c r="R1895" s="188">
        <f t="shared" si="87"/>
        <v>-3.085087740828385E-8</v>
      </c>
      <c r="S1895" s="170">
        <f t="shared" si="88"/>
        <v>-3.085087740828385E-8</v>
      </c>
      <c r="T1895" s="174">
        <f t="shared" si="89"/>
        <v>-2.9053426331415722E-8</v>
      </c>
    </row>
    <row r="1896" spans="11:20" x14ac:dyDescent="0.2">
      <c r="K1896" s="185" t="s">
        <v>135</v>
      </c>
      <c r="L1896" s="163">
        <f>_xll.qlCalendarAdvance("TARGET",L1895,K1896,"mf")</f>
        <v>48226</v>
      </c>
      <c r="M1896" s="175">
        <v>0.83903345863123369</v>
      </c>
      <c r="N1896" s="175">
        <f>_xll.xlShmInterpDisc($E$4,L1896)</f>
        <v>0.83903345863299594</v>
      </c>
      <c r="O1896" s="175">
        <f>_xll.xlShmInterpDisc($B$4,L1896)</f>
        <v>0.83903345863299594</v>
      </c>
      <c r="P1896" s="175">
        <v>0.83903345863139467</v>
      </c>
      <c r="Q1896" s="175">
        <f>_xll.xlShmInterpDisc($H$4,L1896)</f>
        <v>0.83903345863298673</v>
      </c>
      <c r="R1896" s="188">
        <f t="shared" si="87"/>
        <v>-1.762257006987511E-8</v>
      </c>
      <c r="S1896" s="170">
        <f t="shared" si="88"/>
        <v>-1.762257006987511E-8</v>
      </c>
      <c r="T1896" s="174">
        <f t="shared" si="89"/>
        <v>-1.5920598173124745E-8</v>
      </c>
    </row>
    <row r="1897" spans="11:20" x14ac:dyDescent="0.2">
      <c r="K1897" s="185" t="s">
        <v>135</v>
      </c>
      <c r="L1897" s="163">
        <f>_xll.qlCalendarAdvance("TARGET",L1896,K1897,"mf")</f>
        <v>48233</v>
      </c>
      <c r="M1897" s="175">
        <v>0.83870381480056888</v>
      </c>
      <c r="N1897" s="175">
        <f>_xll.xlShmInterpDisc($E$4,L1897)</f>
        <v>0.83870381480119272</v>
      </c>
      <c r="O1897" s="175">
        <f>_xll.xlShmInterpDisc($B$4,L1897)</f>
        <v>0.83870381480119272</v>
      </c>
      <c r="P1897" s="175">
        <v>0.83870381480073208</v>
      </c>
      <c r="Q1897" s="175">
        <f>_xll.xlShmInterpDisc($H$4,L1897)</f>
        <v>0.83870381480119549</v>
      </c>
      <c r="R1897" s="188">
        <f t="shared" si="87"/>
        <v>-6.2383431753687546E-9</v>
      </c>
      <c r="S1897" s="170">
        <f t="shared" si="88"/>
        <v>-6.2383431753687546E-9</v>
      </c>
      <c r="T1897" s="174">
        <f t="shared" si="89"/>
        <v>-4.6340709047854034E-9</v>
      </c>
    </row>
    <row r="1898" spans="11:20" x14ac:dyDescent="0.2">
      <c r="K1898" s="185" t="s">
        <v>135</v>
      </c>
      <c r="L1898" s="163">
        <f>_xll.qlCalendarAdvance("TARGET",L1897,K1898,"mf")</f>
        <v>48240</v>
      </c>
      <c r="M1898" s="175">
        <v>0.83837435532451898</v>
      </c>
      <c r="N1898" s="175">
        <f>_xll.xlShmInterpDisc($E$4,L1898)</f>
        <v>0.83837435532419713</v>
      </c>
      <c r="O1898" s="175">
        <f>_xll.xlShmInterpDisc($B$4,L1898)</f>
        <v>0.83837435532419713</v>
      </c>
      <c r="P1898" s="175">
        <v>0.83837435532468452</v>
      </c>
      <c r="Q1898" s="175">
        <f>_xll.xlShmInterpDisc($H$4,L1898)</f>
        <v>0.8383743553242119</v>
      </c>
      <c r="R1898" s="188">
        <f t="shared" si="87"/>
        <v>3.2185365483883288E-9</v>
      </c>
      <c r="S1898" s="170">
        <f t="shared" si="88"/>
        <v>3.2185365483883288E-9</v>
      </c>
      <c r="T1898" s="174">
        <f t="shared" si="89"/>
        <v>4.7262194158292914E-9</v>
      </c>
    </row>
    <row r="1899" spans="11:20" x14ac:dyDescent="0.2">
      <c r="K1899" s="185" t="s">
        <v>135</v>
      </c>
      <c r="L1899" s="163">
        <f>_xll.qlCalendarAdvance("TARGET",L1898,K1899,"mf")</f>
        <v>48247</v>
      </c>
      <c r="M1899" s="175">
        <v>0.83804508064035543</v>
      </c>
      <c r="N1899" s="175">
        <f>_xll.xlShmInterpDisc($E$4,L1899)</f>
        <v>0.83804508063928962</v>
      </c>
      <c r="O1899" s="175">
        <f>_xll.xlShmInterpDisc($B$4,L1899)</f>
        <v>0.83804508063928962</v>
      </c>
      <c r="P1899" s="175">
        <v>0.83804508064052319</v>
      </c>
      <c r="Q1899" s="175">
        <f>_xll.xlShmInterpDisc($H$4,L1899)</f>
        <v>0.83804508063931638</v>
      </c>
      <c r="R1899" s="188">
        <f t="shared" si="87"/>
        <v>1.0658141036401503E-8</v>
      </c>
      <c r="S1899" s="170">
        <f t="shared" si="88"/>
        <v>1.0658141036401503E-8</v>
      </c>
      <c r="T1899" s="174">
        <f t="shared" si="89"/>
        <v>1.2068124277675452E-8</v>
      </c>
    </row>
    <row r="1900" spans="11:20" x14ac:dyDescent="0.2">
      <c r="K1900" s="185" t="s">
        <v>135</v>
      </c>
      <c r="L1900" s="163">
        <f>_xll.qlCalendarAdvance("TARGET",L1899,K1900,"mf")</f>
        <v>48254</v>
      </c>
      <c r="M1900" s="175">
        <v>0.83771599117915396</v>
      </c>
      <c r="N1900" s="175">
        <f>_xll.xlShmInterpDisc($E$4,L1900)</f>
        <v>0.83771599117755435</v>
      </c>
      <c r="O1900" s="175">
        <f>_xll.xlShmInterpDisc($B$4,L1900)</f>
        <v>0.83771599117755424</v>
      </c>
      <c r="P1900" s="175">
        <v>0.83771599117932383</v>
      </c>
      <c r="Q1900" s="175">
        <f>_xll.xlShmInterpDisc($H$4,L1900)</f>
        <v>0.83771599117759321</v>
      </c>
      <c r="R1900" s="188">
        <f t="shared" si="87"/>
        <v>1.5996093338799255E-8</v>
      </c>
      <c r="S1900" s="170">
        <f t="shared" si="88"/>
        <v>1.5997203561823881E-8</v>
      </c>
      <c r="T1900" s="174">
        <f t="shared" si="89"/>
        <v>1.730615650785694E-8</v>
      </c>
    </row>
    <row r="1901" spans="11:20" x14ac:dyDescent="0.2">
      <c r="K1901" s="185" t="s">
        <v>135</v>
      </c>
      <c r="L1901" s="163">
        <f>_xll.qlCalendarAdvance("TARGET",L1900,K1901,"mf")</f>
        <v>48261</v>
      </c>
      <c r="M1901" s="175">
        <v>0.83738708736580503</v>
      </c>
      <c r="N1901" s="175">
        <f>_xll.xlShmInterpDisc($E$4,L1901)</f>
        <v>0.83738708736389089</v>
      </c>
      <c r="O1901" s="175">
        <f>_xll.xlShmInterpDisc($B$4,L1901)</f>
        <v>0.83738708736389089</v>
      </c>
      <c r="P1901" s="175">
        <v>0.83738708736597722</v>
      </c>
      <c r="Q1901" s="175">
        <f>_xll.xlShmInterpDisc($H$4,L1901)</f>
        <v>0.83738708736394196</v>
      </c>
      <c r="R1901" s="188">
        <f t="shared" si="87"/>
        <v>1.9141355167562324E-8</v>
      </c>
      <c r="S1901" s="170">
        <f t="shared" si="88"/>
        <v>1.9141355167562324E-8</v>
      </c>
      <c r="T1901" s="174">
        <f t="shared" si="89"/>
        <v>2.035260848742837E-8</v>
      </c>
    </row>
    <row r="1902" spans="11:20" x14ac:dyDescent="0.2">
      <c r="K1902" s="185" t="s">
        <v>135</v>
      </c>
      <c r="L1902" s="163">
        <f>_xll.qlCalendarAdvance("TARGET",L1901,K1902,"mf")</f>
        <v>48268</v>
      </c>
      <c r="M1902" s="175">
        <v>0.83705836961902691</v>
      </c>
      <c r="N1902" s="175">
        <f>_xll.xlShmInterpDisc($E$4,L1902)</f>
        <v>0.83705836961702651</v>
      </c>
      <c r="O1902" s="175">
        <f>_xll.xlShmInterpDisc($B$4,L1902)</f>
        <v>0.8370583696170264</v>
      </c>
      <c r="P1902" s="175">
        <v>0.83705836961920133</v>
      </c>
      <c r="Q1902" s="175">
        <f>_xll.xlShmInterpDisc($H$4,L1902)</f>
        <v>0.83705836961708968</v>
      </c>
      <c r="R1902" s="188">
        <f t="shared" si="87"/>
        <v>2.0003998457696071E-8</v>
      </c>
      <c r="S1902" s="170">
        <f t="shared" si="88"/>
        <v>2.0005108680720696E-8</v>
      </c>
      <c r="T1902" s="174">
        <f t="shared" si="89"/>
        <v>2.1116441928370477E-8</v>
      </c>
    </row>
    <row r="1903" spans="11:20" x14ac:dyDescent="0.2">
      <c r="K1903" s="185" t="s">
        <v>135</v>
      </c>
      <c r="L1903" s="163">
        <f>_xll.qlCalendarAdvance("TARGET",L1902,K1903,"mf")</f>
        <v>48275</v>
      </c>
      <c r="M1903" s="175">
        <v>0.83672983835137649</v>
      </c>
      <c r="N1903" s="175">
        <f>_xll.xlShmInterpDisc($E$4,L1903)</f>
        <v>0.83672983834952697</v>
      </c>
      <c r="O1903" s="175">
        <f>_xll.xlShmInterpDisc($B$4,L1903)</f>
        <v>0.83672983834952697</v>
      </c>
      <c r="P1903" s="175">
        <v>0.83672983835155301</v>
      </c>
      <c r="Q1903" s="175">
        <f>_xll.xlShmInterpDisc($H$4,L1903)</f>
        <v>0.83672983834960257</v>
      </c>
      <c r="R1903" s="188">
        <f t="shared" si="87"/>
        <v>1.8495205367230483E-8</v>
      </c>
      <c r="S1903" s="170">
        <f t="shared" si="88"/>
        <v>1.8495205367230483E-8</v>
      </c>
      <c r="T1903" s="174">
        <f t="shared" si="89"/>
        <v>1.950439809661475E-8</v>
      </c>
    </row>
    <row r="1904" spans="11:20" x14ac:dyDescent="0.2">
      <c r="K1904" s="185" t="s">
        <v>135</v>
      </c>
      <c r="L1904" s="163">
        <f>_xll.qlCalendarAdvance("TARGET",L1903,K1904,"mf")</f>
        <v>48282</v>
      </c>
      <c r="M1904" s="175">
        <v>0.83640149396926133</v>
      </c>
      <c r="N1904" s="175">
        <f>_xll.xlShmInterpDisc($E$4,L1904)</f>
        <v>0.83640149396780938</v>
      </c>
      <c r="O1904" s="175">
        <f>_xll.xlShmInterpDisc($B$4,L1904)</f>
        <v>0.83640149396780938</v>
      </c>
      <c r="P1904" s="175">
        <v>0.83640149396944008</v>
      </c>
      <c r="Q1904" s="175">
        <f>_xll.xlShmInterpDisc($H$4,L1904)</f>
        <v>0.83640149396789742</v>
      </c>
      <c r="R1904" s="188">
        <f t="shared" si="87"/>
        <v>1.4519496716047797E-8</v>
      </c>
      <c r="S1904" s="170">
        <f t="shared" si="88"/>
        <v>1.4519496716047797E-8</v>
      </c>
      <c r="T1904" s="174">
        <f t="shared" si="89"/>
        <v>1.542654892716655E-8</v>
      </c>
    </row>
    <row r="1905" spans="11:20" x14ac:dyDescent="0.2">
      <c r="K1905" s="185" t="s">
        <v>135</v>
      </c>
      <c r="L1905" s="163">
        <f>_xll.qlCalendarAdvance("TARGET",L1904,K1905,"mf")</f>
        <v>48289</v>
      </c>
      <c r="M1905" s="175">
        <v>0.8360733368729516</v>
      </c>
      <c r="N1905" s="175">
        <f>_xll.xlShmInterpDisc($E$4,L1905)</f>
        <v>0.83607333687215313</v>
      </c>
      <c r="O1905" s="175">
        <f>_xll.xlShmInterpDisc($B$4,L1905)</f>
        <v>0.83607333687215313</v>
      </c>
      <c r="P1905" s="175">
        <v>0.83607333687313246</v>
      </c>
      <c r="Q1905" s="175">
        <f>_xll.xlShmInterpDisc($H$4,L1905)</f>
        <v>0.83607333687225349</v>
      </c>
      <c r="R1905" s="188">
        <f t="shared" si="87"/>
        <v>7.9847239931041258E-9</v>
      </c>
      <c r="S1905" s="170">
        <f t="shared" si="88"/>
        <v>7.9847239931041258E-9</v>
      </c>
      <c r="T1905" s="174">
        <f t="shared" si="89"/>
        <v>8.7896356859573643E-9</v>
      </c>
    </row>
    <row r="1906" spans="11:20" x14ac:dyDescent="0.2">
      <c r="K1906" s="185" t="s">
        <v>135</v>
      </c>
      <c r="L1906" s="163">
        <f>_xll.qlCalendarAdvance("TARGET",L1905,K1906,"mf")</f>
        <v>48296</v>
      </c>
      <c r="M1906" s="175">
        <v>0.83574536745672856</v>
      </c>
      <c r="N1906" s="175">
        <f>_xll.xlShmInterpDisc($E$4,L1906)</f>
        <v>0.83574536745684891</v>
      </c>
      <c r="O1906" s="175">
        <f>_xll.xlShmInterpDisc($B$4,L1906)</f>
        <v>0.8357453674568488</v>
      </c>
      <c r="P1906" s="175">
        <v>0.83574536745691164</v>
      </c>
      <c r="Q1906" s="175">
        <f>_xll.xlShmInterpDisc($H$4,L1906)</f>
        <v>0.83574536745696171</v>
      </c>
      <c r="R1906" s="188">
        <f t="shared" si="87"/>
        <v>-1.2034817586936697E-9</v>
      </c>
      <c r="S1906" s="170">
        <f t="shared" si="88"/>
        <v>-1.2023715356690445E-9</v>
      </c>
      <c r="T1906" s="174">
        <f t="shared" si="89"/>
        <v>-5.007105841059456E-10</v>
      </c>
    </row>
    <row r="1907" spans="11:20" x14ac:dyDescent="0.2">
      <c r="K1907" s="185" t="s">
        <v>135</v>
      </c>
      <c r="L1907" s="163">
        <f>_xll.qlCalendarAdvance("TARGET",L1906,K1907,"mf")</f>
        <v>48303</v>
      </c>
      <c r="M1907" s="175">
        <v>0.83541758617859974</v>
      </c>
      <c r="N1907" s="175">
        <f>_xll.xlShmInterpDisc($E$4,L1907)</f>
        <v>0.83541758617990969</v>
      </c>
      <c r="O1907" s="175">
        <f>_xll.xlShmInterpDisc($B$4,L1907)</f>
        <v>0.83541758617990969</v>
      </c>
      <c r="P1907" s="175">
        <v>0.83541758617878503</v>
      </c>
      <c r="Q1907" s="175">
        <f>_xll.xlShmInterpDisc($H$4,L1907)</f>
        <v>0.83541758618003503</v>
      </c>
      <c r="R1907" s="188">
        <f t="shared" si="87"/>
        <v>-1.3099521467552222E-8</v>
      </c>
      <c r="S1907" s="170">
        <f t="shared" si="88"/>
        <v>-1.3099521467552222E-8</v>
      </c>
      <c r="T1907" s="174">
        <f t="shared" si="89"/>
        <v>-1.2500001034254637E-8</v>
      </c>
    </row>
    <row r="1908" spans="11:20" x14ac:dyDescent="0.2">
      <c r="K1908" s="185" t="s">
        <v>135</v>
      </c>
      <c r="L1908" s="163">
        <f>_xll.qlCalendarAdvance("TARGET",L1907,K1908,"mf")</f>
        <v>48310</v>
      </c>
      <c r="M1908" s="175">
        <v>0.83508999367413894</v>
      </c>
      <c r="N1908" s="175">
        <f>_xll.xlShmInterpDisc($E$4,L1908)</f>
        <v>0.83508999367690484</v>
      </c>
      <c r="O1908" s="175">
        <f>_xll.xlShmInterpDisc($B$4,L1908)</f>
        <v>0.83508999367690484</v>
      </c>
      <c r="P1908" s="175">
        <v>0.83508999367432646</v>
      </c>
      <c r="Q1908" s="175">
        <f>_xll.xlShmInterpDisc($H$4,L1908)</f>
        <v>0.83508999367704284</v>
      </c>
      <c r="R1908" s="188">
        <f t="shared" si="87"/>
        <v>-2.7658986212486525E-8</v>
      </c>
      <c r="S1908" s="170">
        <f t="shared" si="88"/>
        <v>-2.7658986212486525E-8</v>
      </c>
      <c r="T1908" s="174">
        <f t="shared" si="89"/>
        <v>-2.7163826743503705E-8</v>
      </c>
    </row>
    <row r="1909" spans="11:20" x14ac:dyDescent="0.2">
      <c r="K1909" s="185" t="s">
        <v>135</v>
      </c>
      <c r="L1909" s="163">
        <f>_xll.qlCalendarAdvance("TARGET",L1908,K1909,"mf")</f>
        <v>48317</v>
      </c>
      <c r="M1909" s="175">
        <v>0.83476259060347047</v>
      </c>
      <c r="N1909" s="175">
        <f>_xll.xlShmInterpDisc($E$4,L1909)</f>
        <v>0.83476259060795199</v>
      </c>
      <c r="O1909" s="175">
        <f>_xll.xlShmInterpDisc($B$4,L1909)</f>
        <v>0.83476259060795199</v>
      </c>
      <c r="P1909" s="175">
        <v>0.83476259060366009</v>
      </c>
      <c r="Q1909" s="175">
        <f>_xll.xlShmInterpDisc($H$4,L1909)</f>
        <v>0.83476259060810265</v>
      </c>
      <c r="R1909" s="188">
        <f t="shared" si="87"/>
        <v>-4.4815262612019069E-8</v>
      </c>
      <c r="S1909" s="170">
        <f t="shared" si="88"/>
        <v>-4.4815262612019069E-8</v>
      </c>
      <c r="T1909" s="174">
        <f t="shared" si="89"/>
        <v>-4.4425574330375639E-8</v>
      </c>
    </row>
    <row r="1910" spans="11:20" x14ac:dyDescent="0.2">
      <c r="K1910" s="185" t="s">
        <v>135</v>
      </c>
      <c r="L1910" s="163">
        <f>_xll.qlCalendarAdvance("TARGET",L1909,K1910,"mf")</f>
        <v>48324</v>
      </c>
      <c r="M1910" s="175">
        <v>0.83443537762163433</v>
      </c>
      <c r="N1910" s="175">
        <f>_xll.xlShmInterpDisc($E$4,L1910)</f>
        <v>0.8344353776280854</v>
      </c>
      <c r="O1910" s="175">
        <f>_xll.xlShmInterpDisc($B$4,L1910)</f>
        <v>0.83443537762808528</v>
      </c>
      <c r="P1910" s="175">
        <v>0.83443537762182618</v>
      </c>
      <c r="Q1910" s="175">
        <f>_xll.xlShmInterpDisc($H$4,L1910)</f>
        <v>0.8344353776282486</v>
      </c>
      <c r="R1910" s="188">
        <f t="shared" si="87"/>
        <v>-6.4510619068869346E-8</v>
      </c>
      <c r="S1910" s="170">
        <f t="shared" si="88"/>
        <v>-6.4509508845844721E-8</v>
      </c>
      <c r="T1910" s="174">
        <f t="shared" si="89"/>
        <v>-6.4224181528516056E-8</v>
      </c>
    </row>
    <row r="1911" spans="11:20" x14ac:dyDescent="0.2">
      <c r="K1911" s="185" t="s">
        <v>135</v>
      </c>
      <c r="L1911" s="163">
        <f>_xll.qlCalendarAdvance("TARGET",L1910,K1911,"mf")</f>
        <v>48331</v>
      </c>
      <c r="M1911" s="175">
        <v>0.83410835537859718</v>
      </c>
      <c r="N1911" s="175">
        <f>_xll.xlShmInterpDisc($E$4,L1911)</f>
        <v>0.83410835538726491</v>
      </c>
      <c r="O1911" s="175">
        <f>_xll.xlShmInterpDisc($B$4,L1911)</f>
        <v>0.83410835538726491</v>
      </c>
      <c r="P1911" s="175">
        <v>0.83410835537879113</v>
      </c>
      <c r="Q1911" s="175">
        <f>_xll.xlShmInterpDisc($H$4,L1911)</f>
        <v>0.83410835538744088</v>
      </c>
      <c r="R1911" s="188">
        <f t="shared" si="87"/>
        <v>-8.6677331978535221E-8</v>
      </c>
      <c r="S1911" s="170">
        <f t="shared" si="88"/>
        <v>-8.6677331978535221E-8</v>
      </c>
      <c r="T1911" s="174">
        <f t="shared" si="89"/>
        <v>-8.6497475848545946E-8</v>
      </c>
    </row>
    <row r="1912" spans="11:20" x14ac:dyDescent="0.2">
      <c r="K1912" s="185" t="s">
        <v>135</v>
      </c>
      <c r="L1912" s="163">
        <f>_xll.qlCalendarAdvance("TARGET",L1911,K1912,"mf")</f>
        <v>48338</v>
      </c>
      <c r="M1912" s="175">
        <v>0.83378152451926024</v>
      </c>
      <c r="N1912" s="175">
        <f>_xll.xlShmInterpDisc($E$4,L1912)</f>
        <v>0.8337815245303859</v>
      </c>
      <c r="O1912" s="175">
        <f>_xll.xlShmInterpDisc($B$4,L1912)</f>
        <v>0.8337815245303859</v>
      </c>
      <c r="P1912" s="175">
        <v>0.83378152451945631</v>
      </c>
      <c r="Q1912" s="175">
        <f>_xll.xlShmInterpDisc($H$4,L1912)</f>
        <v>0.83378152453057475</v>
      </c>
      <c r="R1912" s="188">
        <f t="shared" si="87"/>
        <v>-1.1125655952071156E-7</v>
      </c>
      <c r="S1912" s="170">
        <f t="shared" si="88"/>
        <v>-1.1125655952071156E-7</v>
      </c>
      <c r="T1912" s="174">
        <f t="shared" si="89"/>
        <v>-1.1118439502411093E-7</v>
      </c>
    </row>
    <row r="1913" spans="11:20" x14ac:dyDescent="0.2">
      <c r="K1913" s="185" t="s">
        <v>135</v>
      </c>
      <c r="L1913" s="163">
        <f>_xll.qlCalendarAdvance("TARGET",L1912,K1913,"mf")</f>
        <v>48345</v>
      </c>
      <c r="M1913" s="175">
        <v>0.83345488568346959</v>
      </c>
      <c r="N1913" s="175">
        <f>_xll.xlShmInterpDisc($E$4,L1913)</f>
        <v>0.83345488569728843</v>
      </c>
      <c r="O1913" s="175">
        <f>_xll.xlShmInterpDisc($B$4,L1913)</f>
        <v>0.83345488569728843</v>
      </c>
      <c r="P1913" s="175">
        <v>0.83345488568366777</v>
      </c>
      <c r="Q1913" s="175">
        <f>_xll.xlShmInterpDisc($H$4,L1913)</f>
        <v>0.83345488569749004</v>
      </c>
      <c r="R1913" s="188">
        <f t="shared" si="87"/>
        <v>-1.3818834965206861E-7</v>
      </c>
      <c r="S1913" s="170">
        <f t="shared" si="88"/>
        <v>-1.3818834965206861E-7</v>
      </c>
      <c r="T1913" s="174">
        <f t="shared" si="89"/>
        <v>-1.3822276656583199E-7</v>
      </c>
    </row>
    <row r="1914" spans="11:20" x14ac:dyDescent="0.2">
      <c r="K1914" s="185" t="s">
        <v>135</v>
      </c>
      <c r="L1914" s="163">
        <f>_xll.qlCalendarAdvance("TARGET",L1913,K1914,"mf")</f>
        <v>48352</v>
      </c>
      <c r="M1914" s="175">
        <v>0.83312843950602555</v>
      </c>
      <c r="N1914" s="175">
        <f>_xll.xlShmInterpDisc($E$4,L1914)</f>
        <v>0.83312843952276661</v>
      </c>
      <c r="O1914" s="175">
        <f>_xll.xlShmInterpDisc($B$4,L1914)</f>
        <v>0.8331284395227665</v>
      </c>
      <c r="P1914" s="175">
        <v>0.83312843950622606</v>
      </c>
      <c r="Q1914" s="175">
        <f>_xll.xlShmInterpDisc($H$4,L1914)</f>
        <v>0.8331284395229811</v>
      </c>
      <c r="R1914" s="188">
        <f t="shared" si="87"/>
        <v>-1.6741052988322735E-7</v>
      </c>
      <c r="S1914" s="170">
        <f t="shared" si="88"/>
        <v>-1.6740941966020273E-7</v>
      </c>
      <c r="T1914" s="174">
        <f t="shared" si="89"/>
        <v>-1.6755041798433012E-7</v>
      </c>
    </row>
    <row r="1915" spans="11:20" x14ac:dyDescent="0.2">
      <c r="K1915" s="185" t="s">
        <v>135</v>
      </c>
      <c r="L1915" s="163">
        <f>_xll.qlCalendarAdvance("TARGET",L1914,K1915,"mf")</f>
        <v>48359</v>
      </c>
      <c r="M1915" s="175">
        <v>0.8328021866166917</v>
      </c>
      <c r="N1915" s="175">
        <f>_xll.xlShmInterpDisc($E$4,L1915)</f>
        <v>0.83280218663657801</v>
      </c>
      <c r="O1915" s="175">
        <f>_xll.xlShmInterpDisc($B$4,L1915)</f>
        <v>0.83280218663657801</v>
      </c>
      <c r="P1915" s="175">
        <v>0.83280218661689431</v>
      </c>
      <c r="Q1915" s="175">
        <f>_xll.xlShmInterpDisc($H$4,L1915)</f>
        <v>0.8328021866368055</v>
      </c>
      <c r="R1915" s="188">
        <f t="shared" si="87"/>
        <v>-1.9886314817085804E-7</v>
      </c>
      <c r="S1915" s="170">
        <f t="shared" si="88"/>
        <v>-1.9886314817085804E-7</v>
      </c>
      <c r="T1915" s="174">
        <f t="shared" si="89"/>
        <v>-1.9911183812837407E-7</v>
      </c>
    </row>
    <row r="1916" spans="11:20" x14ac:dyDescent="0.2">
      <c r="K1916" s="185" t="s">
        <v>135</v>
      </c>
      <c r="L1916" s="163">
        <f>_xll.qlCalendarAdvance("TARGET",L1915,K1916,"mf")</f>
        <v>48366</v>
      </c>
      <c r="M1916" s="175">
        <v>0.83247612764020473</v>
      </c>
      <c r="N1916" s="175">
        <f>_xll.xlShmInterpDisc($E$4,L1916)</f>
        <v>0.83247612766345336</v>
      </c>
      <c r="O1916" s="175">
        <f>_xll.xlShmInterpDisc($B$4,L1916)</f>
        <v>0.83247612766345336</v>
      </c>
      <c r="P1916" s="175">
        <v>0.83247612764040935</v>
      </c>
      <c r="Q1916" s="175">
        <f>_xll.xlShmInterpDisc($H$4,L1916)</f>
        <v>0.83247612766369383</v>
      </c>
      <c r="R1916" s="188">
        <f t="shared" si="87"/>
        <v>-2.3248625247163091E-7</v>
      </c>
      <c r="S1916" s="170">
        <f t="shared" si="88"/>
        <v>-2.3248625247163091E-7</v>
      </c>
      <c r="T1916" s="174">
        <f t="shared" si="89"/>
        <v>-2.3284485450858483E-7</v>
      </c>
    </row>
    <row r="1917" spans="11:20" x14ac:dyDescent="0.2">
      <c r="K1917" s="185" t="s">
        <v>135</v>
      </c>
      <c r="L1917" s="163">
        <f>_xll.qlCalendarAdvance("TARGET",L1916,K1917,"mf")</f>
        <v>48373</v>
      </c>
      <c r="M1917" s="175">
        <v>0.83215026319628338</v>
      </c>
      <c r="N1917" s="175">
        <f>_xll.xlShmInterpDisc($E$4,L1917)</f>
        <v>0.83215026322310548</v>
      </c>
      <c r="O1917" s="175">
        <f>_xll.xlShmInterpDisc($B$4,L1917)</f>
        <v>0.83215026322310548</v>
      </c>
      <c r="P1917" s="175">
        <v>0.83215026319649021</v>
      </c>
      <c r="Q1917" s="175">
        <f>_xll.xlShmInterpDisc($H$4,L1917)</f>
        <v>0.83215026322335894</v>
      </c>
      <c r="R1917" s="188">
        <f t="shared" si="87"/>
        <v>-2.6822100096524082E-7</v>
      </c>
      <c r="S1917" s="170">
        <f t="shared" si="88"/>
        <v>-2.6822100096524082E-7</v>
      </c>
      <c r="T1917" s="174">
        <f t="shared" si="89"/>
        <v>-2.6868729463558338E-7</v>
      </c>
    </row>
    <row r="1918" spans="11:20" x14ac:dyDescent="0.2">
      <c r="K1918" s="185" t="s">
        <v>135</v>
      </c>
      <c r="L1918" s="163">
        <f>_xll.qlCalendarAdvance("TARGET",L1917,K1918,"mf")</f>
        <v>48380</v>
      </c>
      <c r="M1918" s="175">
        <v>0.83182459389963803</v>
      </c>
      <c r="N1918" s="175">
        <f>_xll.xlShmInterpDisc($E$4,L1918)</f>
        <v>0.83182459393023911</v>
      </c>
      <c r="O1918" s="175">
        <f>_xll.xlShmInterpDisc($B$4,L1918)</f>
        <v>0.83182459393023911</v>
      </c>
      <c r="P1918" s="175">
        <v>0.83182459389984698</v>
      </c>
      <c r="Q1918" s="175">
        <f>_xll.xlShmInterpDisc($H$4,L1918)</f>
        <v>0.83182459393050567</v>
      </c>
      <c r="R1918" s="188">
        <f t="shared" si="87"/>
        <v>-3.060107722774319E-7</v>
      </c>
      <c r="S1918" s="170">
        <f t="shared" si="88"/>
        <v>-3.060107722774319E-7</v>
      </c>
      <c r="T1918" s="174">
        <f t="shared" si="89"/>
        <v>-3.0658697802721235E-7</v>
      </c>
    </row>
    <row r="1919" spans="11:20" x14ac:dyDescent="0.2">
      <c r="K1919" s="185" t="s">
        <v>135</v>
      </c>
      <c r="L1919" s="163">
        <f>_xll.qlCalendarAdvance("TARGET",L1918,K1919,"mf")</f>
        <v>48387</v>
      </c>
      <c r="M1919" s="175">
        <v>0.8314991203599803</v>
      </c>
      <c r="N1919" s="175">
        <f>_xll.xlShmInterpDisc($E$4,L1919)</f>
        <v>0.83149912039455987</v>
      </c>
      <c r="O1919" s="175">
        <f>_xll.xlShmInterpDisc($B$4,L1919)</f>
        <v>0.83149912039455975</v>
      </c>
      <c r="P1919" s="175">
        <v>0.83149912036019136</v>
      </c>
      <c r="Q1919" s="175">
        <f>_xll.xlShmInterpDisc($H$4,L1919)</f>
        <v>0.83149912039483953</v>
      </c>
      <c r="R1919" s="188">
        <f t="shared" si="87"/>
        <v>-3.4579561436487438E-7</v>
      </c>
      <c r="S1919" s="170">
        <f t="shared" si="88"/>
        <v>-3.4579450414184976E-7</v>
      </c>
      <c r="T1919" s="174">
        <f t="shared" si="89"/>
        <v>-3.4648173219409273E-7</v>
      </c>
    </row>
    <row r="1920" spans="11:20" x14ac:dyDescent="0.2">
      <c r="K1920" s="185" t="s">
        <v>135</v>
      </c>
      <c r="L1920" s="163">
        <f>_xll.qlCalendarAdvance("TARGET",L1919,K1920,"mf")</f>
        <v>48394</v>
      </c>
      <c r="M1920" s="175">
        <v>0.83117384318203191</v>
      </c>
      <c r="N1920" s="175">
        <f>_xll.xlShmInterpDisc($E$4,L1920)</f>
        <v>0.83117384322078369</v>
      </c>
      <c r="O1920" s="175">
        <f>_xll.xlShmInterpDisc($B$4,L1920)</f>
        <v>0.83117384322078369</v>
      </c>
      <c r="P1920" s="175">
        <v>0.83117384318224496</v>
      </c>
      <c r="Q1920" s="175">
        <f>_xll.xlShmInterpDisc($H$4,L1920)</f>
        <v>0.83117384322107657</v>
      </c>
      <c r="R1920" s="188">
        <f t="shared" si="87"/>
        <v>-3.8751779563028776E-7</v>
      </c>
      <c r="S1920" s="170">
        <f t="shared" si="88"/>
        <v>-3.8751779563028776E-7</v>
      </c>
      <c r="T1920" s="174">
        <f t="shared" si="89"/>
        <v>-3.8831604598499325E-7</v>
      </c>
    </row>
    <row r="1921" spans="11:20" x14ac:dyDescent="0.2">
      <c r="K1921" s="185" t="s">
        <v>135</v>
      </c>
      <c r="L1921" s="163">
        <f>_xll.qlCalendarAdvance("TARGET",L1920,K1921,"mf")</f>
        <v>48401</v>
      </c>
      <c r="M1921" s="175">
        <v>0.83084876296553445</v>
      </c>
      <c r="N1921" s="175">
        <f>_xll.xlShmInterpDisc($E$4,L1921)</f>
        <v>0.83084876300864663</v>
      </c>
      <c r="O1921" s="175">
        <f>_xll.xlShmInterpDisc($B$4,L1921)</f>
        <v>0.83084876300864663</v>
      </c>
      <c r="P1921" s="175">
        <v>0.83084876296574961</v>
      </c>
      <c r="Q1921" s="175">
        <f>_xll.xlShmInterpDisc($H$4,L1921)</f>
        <v>0.83084876300895283</v>
      </c>
      <c r="R1921" s="188">
        <f t="shared" si="87"/>
        <v>-4.3112180492244079E-7</v>
      </c>
      <c r="S1921" s="170">
        <f t="shared" si="88"/>
        <v>-4.3112180492244079E-7</v>
      </c>
      <c r="T1921" s="174">
        <f t="shared" si="89"/>
        <v>-4.3203218780263342E-7</v>
      </c>
    </row>
    <row r="1922" spans="11:20" x14ac:dyDescent="0.2">
      <c r="K1922" s="185" t="s">
        <v>135</v>
      </c>
      <c r="L1922" s="163">
        <f>_xll.qlCalendarAdvance("TARGET",L1921,K1922,"mf")</f>
        <v>48408</v>
      </c>
      <c r="M1922" s="175">
        <v>0.83052388030525848</v>
      </c>
      <c r="N1922" s="175">
        <f>_xll.xlShmInterpDisc($E$4,L1922)</f>
        <v>0.83052388035291358</v>
      </c>
      <c r="O1922" s="175">
        <f>_xll.xlShmInterpDisc($B$4,L1922)</f>
        <v>0.83052388035291358</v>
      </c>
      <c r="P1922" s="175">
        <v>0.83052388030547575</v>
      </c>
      <c r="Q1922" s="175">
        <f>_xll.xlShmInterpDisc($H$4,L1922)</f>
        <v>0.8305238803532331</v>
      </c>
      <c r="R1922" s="188">
        <f t="shared" si="87"/>
        <v>-4.7655102086707757E-7</v>
      </c>
      <c r="S1922" s="170">
        <f t="shared" si="88"/>
        <v>-4.7655102086707757E-7</v>
      </c>
      <c r="T1922" s="174">
        <f t="shared" si="89"/>
        <v>-4.7757353627275734E-7</v>
      </c>
    </row>
    <row r="1923" spans="11:20" x14ac:dyDescent="0.2">
      <c r="K1923" s="185" t="s">
        <v>135</v>
      </c>
      <c r="L1923" s="163">
        <f>_xll.qlCalendarAdvance("TARGET",L1922,K1923,"mf")</f>
        <v>48415</v>
      </c>
      <c r="M1923" s="175">
        <v>0.83019919579101309</v>
      </c>
      <c r="N1923" s="175">
        <f>_xll.xlShmInterpDisc($E$4,L1923)</f>
        <v>0.83019919584338797</v>
      </c>
      <c r="O1923" s="175">
        <f>_xll.xlShmInterpDisc($B$4,L1923)</f>
        <v>0.83019919584338797</v>
      </c>
      <c r="P1923" s="175">
        <v>0.83019919579123236</v>
      </c>
      <c r="Q1923" s="175">
        <f>_xll.xlShmInterpDisc($H$4,L1923)</f>
        <v>0.83019919584372071</v>
      </c>
      <c r="R1923" s="188">
        <f t="shared" si="87"/>
        <v>-5.2374882208994222E-7</v>
      </c>
      <c r="S1923" s="170">
        <f t="shared" si="88"/>
        <v>-5.2374882208994222E-7</v>
      </c>
      <c r="T1923" s="174">
        <f t="shared" si="89"/>
        <v>-5.2488347002110913E-7</v>
      </c>
    </row>
    <row r="1924" spans="11:20" x14ac:dyDescent="0.2">
      <c r="K1924" s="185" t="s">
        <v>135</v>
      </c>
      <c r="L1924" s="163">
        <f>_xll.qlCalendarAdvance("TARGET",L1923,K1924,"mf")</f>
        <v>48422</v>
      </c>
      <c r="M1924" s="175">
        <v>0.82987471000765467</v>
      </c>
      <c r="N1924" s="175">
        <f>_xll.xlShmInterpDisc($E$4,L1924)</f>
        <v>0.82987471006492086</v>
      </c>
      <c r="O1924" s="175">
        <f>_xll.xlShmInterpDisc($B$4,L1924)</f>
        <v>0.82987471006492086</v>
      </c>
      <c r="P1924" s="175">
        <v>0.82987471000787605</v>
      </c>
      <c r="Q1924" s="175">
        <f>_xll.xlShmInterpDisc($H$4,L1924)</f>
        <v>0.82987471006526703</v>
      </c>
      <c r="R1924" s="188">
        <f t="shared" si="87"/>
        <v>-5.7266191788585274E-7</v>
      </c>
      <c r="S1924" s="170">
        <f t="shared" si="88"/>
        <v>-5.7266191788585274E-7</v>
      </c>
      <c r="T1924" s="174">
        <f t="shared" si="89"/>
        <v>-5.7390980856553142E-7</v>
      </c>
    </row>
    <row r="1925" spans="11:20" x14ac:dyDescent="0.2">
      <c r="K1925" s="185" t="s">
        <v>135</v>
      </c>
      <c r="L1925" s="163">
        <f>_xll.qlCalendarAdvance("TARGET",L1924,K1925,"mf")</f>
        <v>48429</v>
      </c>
      <c r="M1925" s="175">
        <v>0.82955042353509734</v>
      </c>
      <c r="N1925" s="175">
        <f>_xll.xlShmInterpDisc($E$4,L1925)</f>
        <v>0.82955042359742059</v>
      </c>
      <c r="O1925" s="175">
        <f>_xll.xlShmInterpDisc($B$4,L1925)</f>
        <v>0.82955042359742059</v>
      </c>
      <c r="P1925" s="175">
        <v>0.82955042353532071</v>
      </c>
      <c r="Q1925" s="175">
        <f>_xll.xlShmInterpDisc($H$4,L1925)</f>
        <v>0.8295504235977802</v>
      </c>
      <c r="R1925" s="188">
        <f t="shared" si="87"/>
        <v>-6.2323257665752863E-7</v>
      </c>
      <c r="S1925" s="170">
        <f t="shared" si="88"/>
        <v>-6.2323257665752863E-7</v>
      </c>
      <c r="T1925" s="174">
        <f t="shared" si="89"/>
        <v>-6.2459482030874369E-7</v>
      </c>
    </row>
    <row r="1926" spans="11:20" x14ac:dyDescent="0.2">
      <c r="K1926" s="185" t="s">
        <v>135</v>
      </c>
      <c r="L1926" s="163">
        <f>_xll.qlCalendarAdvance("TARGET",L1925,K1926,"mf")</f>
        <v>48436</v>
      </c>
      <c r="M1926" s="175">
        <v>0.82922633694832082</v>
      </c>
      <c r="N1926" s="175">
        <f>_xll.xlShmInterpDisc($E$4,L1926)</f>
        <v>0.82922633701586157</v>
      </c>
      <c r="O1926" s="175">
        <f>_xll.xlShmInterpDisc($B$4,L1926)</f>
        <v>0.82922633701586157</v>
      </c>
      <c r="P1926" s="175">
        <v>0.82922633694854631</v>
      </c>
      <c r="Q1926" s="175">
        <f>_xll.xlShmInterpDisc($H$4,L1926)</f>
        <v>0.8292263370162346</v>
      </c>
      <c r="R1926" s="188">
        <f t="shared" ref="R1926:R1989" si="90">(M1926-N1926)*10000</f>
        <v>-6.7540750769978786E-7</v>
      </c>
      <c r="S1926" s="170">
        <f t="shared" ref="S1926:S1989" si="91">(M1926-O1926)*10000</f>
        <v>-6.7540750769978786E-7</v>
      </c>
      <c r="T1926" s="174">
        <f t="shared" ref="T1926:T1989" si="92">(P1926-Q1926)*10000</f>
        <v>-6.7688299409951469E-7</v>
      </c>
    </row>
    <row r="1927" spans="11:20" x14ac:dyDescent="0.2">
      <c r="K1927" s="185" t="s">
        <v>135</v>
      </c>
      <c r="L1927" s="163">
        <f>_xll.qlCalendarAdvance("TARGET",L1926,K1927,"mf")</f>
        <v>48443</v>
      </c>
      <c r="M1927" s="175">
        <v>0.82890245081738056</v>
      </c>
      <c r="N1927" s="175">
        <f>_xll.xlShmInterpDisc($E$4,L1927)</f>
        <v>0.82890245089029402</v>
      </c>
      <c r="O1927" s="175">
        <f>_xll.xlShmInterpDisc($B$4,L1927)</f>
        <v>0.82890245089029402</v>
      </c>
      <c r="P1927" s="175">
        <v>0.82890245081760805</v>
      </c>
      <c r="Q1927" s="175">
        <f>_xll.xlShmInterpDisc($H$4,L1927)</f>
        <v>0.82890245089068071</v>
      </c>
      <c r="R1927" s="188">
        <f t="shared" si="90"/>
        <v>-7.2913453053047306E-7</v>
      </c>
      <c r="S1927" s="170">
        <f t="shared" si="91"/>
        <v>-7.2913453053047306E-7</v>
      </c>
      <c r="T1927" s="174">
        <f t="shared" si="92"/>
        <v>-7.3072659034778553E-7</v>
      </c>
    </row>
    <row r="1928" spans="11:20" x14ac:dyDescent="0.2">
      <c r="K1928" s="185" t="s">
        <v>135</v>
      </c>
      <c r="L1928" s="163">
        <f>_xll.qlCalendarAdvance("TARGET",L1927,K1928,"mf")</f>
        <v>48450</v>
      </c>
      <c r="M1928" s="175">
        <v>0.8285787657074174</v>
      </c>
      <c r="N1928" s="175">
        <f>_xll.xlShmInterpDisc($E$4,L1928)</f>
        <v>0.82857876578585321</v>
      </c>
      <c r="O1928" s="175">
        <f>_xll.xlShmInterpDisc($B$4,L1928)</f>
        <v>0.82857876578585321</v>
      </c>
      <c r="P1928" s="175">
        <v>0.82857876570764688</v>
      </c>
      <c r="Q1928" s="175">
        <f>_xll.xlShmInterpDisc($H$4,L1928)</f>
        <v>0.82857876578625345</v>
      </c>
      <c r="R1928" s="188">
        <f t="shared" si="90"/>
        <v>-7.8435813399835297E-7</v>
      </c>
      <c r="S1928" s="170">
        <f t="shared" si="91"/>
        <v>-7.8435813399835297E-7</v>
      </c>
      <c r="T1928" s="174">
        <f t="shared" si="92"/>
        <v>-7.8606565701022646E-7</v>
      </c>
    </row>
    <row r="1929" spans="11:20" x14ac:dyDescent="0.2">
      <c r="K1929" s="185" t="s">
        <v>135</v>
      </c>
      <c r="L1929" s="163">
        <f>_xll.qlCalendarAdvance("TARGET",L1928,K1929,"mf")</f>
        <v>48457</v>
      </c>
      <c r="M1929" s="175">
        <v>0.82825528217866562</v>
      </c>
      <c r="N1929" s="175">
        <f>_xll.xlShmInterpDisc($E$4,L1929)</f>
        <v>0.82825528226276834</v>
      </c>
      <c r="O1929" s="175">
        <f>_xll.xlShmInterpDisc($B$4,L1929)</f>
        <v>0.82825528226276834</v>
      </c>
      <c r="P1929" s="175">
        <v>0.8282552821788971</v>
      </c>
      <c r="Q1929" s="175">
        <f>_xll.xlShmInterpDisc($H$4,L1929)</f>
        <v>0.82825528226318224</v>
      </c>
      <c r="R1929" s="188">
        <f t="shared" si="90"/>
        <v>-8.4102724784429483E-7</v>
      </c>
      <c r="S1929" s="170">
        <f t="shared" si="91"/>
        <v>-8.4102724784429483E-7</v>
      </c>
      <c r="T1929" s="174">
        <f t="shared" si="92"/>
        <v>-8.4285134427375397E-7</v>
      </c>
    </row>
    <row r="1930" spans="11:20" x14ac:dyDescent="0.2">
      <c r="K1930" s="185" t="s">
        <v>135</v>
      </c>
      <c r="L1930" s="163">
        <f>_xll.qlCalendarAdvance("TARGET",L1929,K1930,"mf")</f>
        <v>48464</v>
      </c>
      <c r="M1930" s="175">
        <v>0.82793200078646334</v>
      </c>
      <c r="N1930" s="175">
        <f>_xll.xlShmInterpDisc($E$4,L1930)</f>
        <v>0.8279320008763722</v>
      </c>
      <c r="O1930" s="175">
        <f>_xll.xlShmInterpDisc($B$4,L1930)</f>
        <v>0.8279320008763722</v>
      </c>
      <c r="P1930" s="175">
        <v>0.82793200078669693</v>
      </c>
      <c r="Q1930" s="175">
        <f>_xll.xlShmInterpDisc($H$4,L1930)</f>
        <v>0.82793200087679975</v>
      </c>
      <c r="R1930" s="188">
        <f t="shared" si="90"/>
        <v>-8.9908858136311665E-7</v>
      </c>
      <c r="S1930" s="170">
        <f t="shared" si="91"/>
        <v>-8.9908858136311665E-7</v>
      </c>
      <c r="T1930" s="174">
        <f t="shared" si="92"/>
        <v>-9.0102814098713679E-7</v>
      </c>
    </row>
    <row r="1931" spans="11:20" x14ac:dyDescent="0.2">
      <c r="K1931" s="185" t="s">
        <v>135</v>
      </c>
      <c r="L1931" s="163">
        <f>_xll.qlCalendarAdvance("TARGET",L1930,K1931,"mf")</f>
        <v>48471</v>
      </c>
      <c r="M1931" s="175">
        <v>0.82760892208126136</v>
      </c>
      <c r="N1931" s="175">
        <f>_xll.xlShmInterpDisc($E$4,L1931)</f>
        <v>0.82760892217711046</v>
      </c>
      <c r="O1931" s="175">
        <f>_xll.xlShmInterpDisc($B$4,L1931)</f>
        <v>0.82760892217711046</v>
      </c>
      <c r="P1931" s="175">
        <v>0.82760892208149683</v>
      </c>
      <c r="Q1931" s="175">
        <f>_xll.xlShmInterpDisc($H$4,L1931)</f>
        <v>0.82760892217755166</v>
      </c>
      <c r="R1931" s="188">
        <f t="shared" si="90"/>
        <v>-9.5849106429568565E-7</v>
      </c>
      <c r="S1931" s="170">
        <f t="shared" si="91"/>
        <v>-9.5849106429568565E-7</v>
      </c>
      <c r="T1931" s="174">
        <f t="shared" si="92"/>
        <v>-9.6054830756031606E-7</v>
      </c>
    </row>
    <row r="1932" spans="11:20" x14ac:dyDescent="0.2">
      <c r="K1932" s="185" t="s">
        <v>135</v>
      </c>
      <c r="L1932" s="163">
        <f>_xll.qlCalendarAdvance("TARGET",L1931,K1932,"mf")</f>
        <v>48478</v>
      </c>
      <c r="M1932" s="175">
        <v>0.82728604660863192</v>
      </c>
      <c r="N1932" s="175">
        <f>_xll.xlShmInterpDisc($E$4,L1932)</f>
        <v>0.82728604671055028</v>
      </c>
      <c r="O1932" s="175">
        <f>_xll.xlShmInterpDisc($B$4,L1932)</f>
        <v>0.82728604671055028</v>
      </c>
      <c r="P1932" s="175">
        <v>0.8272860466088694</v>
      </c>
      <c r="Q1932" s="175">
        <f>_xll.xlShmInterpDisc($H$4,L1932)</f>
        <v>0.82728604671100525</v>
      </c>
      <c r="R1932" s="188">
        <f t="shared" si="90"/>
        <v>-1.0191836263828691E-6</v>
      </c>
      <c r="S1932" s="170">
        <f t="shared" si="91"/>
        <v>-1.0191836263828691E-6</v>
      </c>
      <c r="T1932" s="174">
        <f t="shared" si="92"/>
        <v>-1.0213585532881098E-6</v>
      </c>
    </row>
    <row r="1933" spans="11:20" x14ac:dyDescent="0.2">
      <c r="K1933" s="185" t="s">
        <v>135</v>
      </c>
      <c r="L1933" s="163">
        <f>_xll.qlCalendarAdvance("TARGET",L1932,K1933,"mf")</f>
        <v>48485</v>
      </c>
      <c r="M1933" s="175">
        <v>0.82696337490927896</v>
      </c>
      <c r="N1933" s="175">
        <f>_xll.xlShmInterpDisc($E$4,L1933)</f>
        <v>0.82696337501739026</v>
      </c>
      <c r="O1933" s="175">
        <f>_xll.xlShmInterpDisc($B$4,L1933)</f>
        <v>0.82696337501739026</v>
      </c>
      <c r="P1933" s="175">
        <v>0.82696337490951832</v>
      </c>
      <c r="Q1933" s="175">
        <f>_xll.xlShmInterpDisc($H$4,L1933)</f>
        <v>0.82696337501785921</v>
      </c>
      <c r="R1933" s="188">
        <f t="shared" si="90"/>
        <v>-1.0811129769194849E-6</v>
      </c>
      <c r="S1933" s="170">
        <f t="shared" si="91"/>
        <v>-1.0811129769194849E-6</v>
      </c>
      <c r="T1933" s="174">
        <f t="shared" si="92"/>
        <v>-1.0834089181344098E-6</v>
      </c>
    </row>
    <row r="1934" spans="11:20" x14ac:dyDescent="0.2">
      <c r="K1934" s="185" t="s">
        <v>135</v>
      </c>
      <c r="L1934" s="163">
        <f>_xll.qlCalendarAdvance("TARGET",L1933,K1934,"mf")</f>
        <v>48492</v>
      </c>
      <c r="M1934" s="175">
        <v>0.82664090751904629</v>
      </c>
      <c r="N1934" s="175">
        <f>_xll.xlShmInterpDisc($E$4,L1934)</f>
        <v>0.82664090763346953</v>
      </c>
      <c r="O1934" s="175">
        <f>_xll.xlShmInterpDisc($B$4,L1934)</f>
        <v>0.82664090763346953</v>
      </c>
      <c r="P1934" s="175">
        <v>0.82664090751928765</v>
      </c>
      <c r="Q1934" s="175">
        <f>_xll.xlShmInterpDisc($H$4,L1934)</f>
        <v>0.82664090763395226</v>
      </c>
      <c r="R1934" s="188">
        <f t="shared" si="90"/>
        <v>-1.144232486538499E-6</v>
      </c>
      <c r="S1934" s="170">
        <f t="shared" si="91"/>
        <v>-1.144232486538499E-6</v>
      </c>
      <c r="T1934" s="174">
        <f t="shared" si="92"/>
        <v>-1.1466461113940341E-6</v>
      </c>
    </row>
    <row r="1935" spans="11:20" x14ac:dyDescent="0.2">
      <c r="K1935" s="185" t="s">
        <v>135</v>
      </c>
      <c r="L1935" s="163">
        <f>_xll.qlCalendarAdvance("TARGET",L1934,K1935,"mf")</f>
        <v>48499</v>
      </c>
      <c r="M1935" s="175">
        <v>0.82631864496892726</v>
      </c>
      <c r="N1935" s="175">
        <f>_xll.xlShmInterpDisc($E$4,L1935)</f>
        <v>0.82631864508977637</v>
      </c>
      <c r="O1935" s="175">
        <f>_xll.xlShmInterpDisc($B$4,L1935)</f>
        <v>0.82631864508977637</v>
      </c>
      <c r="P1935" s="175">
        <v>0.82631864496917051</v>
      </c>
      <c r="Q1935" s="175">
        <f>_xll.xlShmInterpDisc($H$4,L1935)</f>
        <v>0.82631864509027309</v>
      </c>
      <c r="R1935" s="188">
        <f t="shared" si="90"/>
        <v>-1.2084910849807784E-6</v>
      </c>
      <c r="S1935" s="170">
        <f t="shared" si="91"/>
        <v>-1.2084910849807784E-6</v>
      </c>
      <c r="T1935" s="174">
        <f t="shared" si="92"/>
        <v>-1.2110257241459976E-6</v>
      </c>
    </row>
    <row r="1936" spans="11:20" x14ac:dyDescent="0.2">
      <c r="K1936" s="185" t="s">
        <v>135</v>
      </c>
      <c r="L1936" s="163">
        <f>_xll.qlCalendarAdvance("TARGET",L1935,K1936,"mf")</f>
        <v>48506</v>
      </c>
      <c r="M1936" s="175">
        <v>0.82599658778507423</v>
      </c>
      <c r="N1936" s="175">
        <f>_xll.xlShmInterpDisc($E$4,L1936)</f>
        <v>0.82599658791245822</v>
      </c>
      <c r="O1936" s="175">
        <f>_xll.xlShmInterpDisc($B$4,L1936)</f>
        <v>0.82599658791245822</v>
      </c>
      <c r="P1936" s="175">
        <v>0.82599658778531937</v>
      </c>
      <c r="Q1936" s="175">
        <f>_xll.xlShmInterpDisc($H$4,L1936)</f>
        <v>0.82599658791296893</v>
      </c>
      <c r="R1936" s="188">
        <f t="shared" si="90"/>
        <v>-1.2738399224332397E-6</v>
      </c>
      <c r="S1936" s="170">
        <f t="shared" si="91"/>
        <v>-1.2738399224332397E-6</v>
      </c>
      <c r="T1936" s="174">
        <f t="shared" si="92"/>
        <v>-1.2764955759081431E-6</v>
      </c>
    </row>
    <row r="1937" spans="11:20" x14ac:dyDescent="0.2">
      <c r="K1937" s="185" t="s">
        <v>135</v>
      </c>
      <c r="L1937" s="163">
        <f>_xll.qlCalendarAdvance("TARGET",L1936,K1937,"mf")</f>
        <v>48513</v>
      </c>
      <c r="M1937" s="175">
        <v>0.82567473648880729</v>
      </c>
      <c r="N1937" s="175">
        <f>_xll.xlShmInterpDisc($E$4,L1937)</f>
        <v>0.8256747366228302</v>
      </c>
      <c r="O1937" s="175">
        <f>_xll.xlShmInterpDisc($B$4,L1937)</f>
        <v>0.82567473662283009</v>
      </c>
      <c r="P1937" s="175">
        <v>0.82567473648905432</v>
      </c>
      <c r="Q1937" s="175">
        <f>_xll.xlShmInterpDisc($H$4,L1937)</f>
        <v>0.82567473662335489</v>
      </c>
      <c r="R1937" s="188">
        <f t="shared" si="90"/>
        <v>-1.3402290388597748E-6</v>
      </c>
      <c r="S1937" s="170">
        <f t="shared" si="91"/>
        <v>-1.3402279286367502E-6</v>
      </c>
      <c r="T1937" s="174">
        <f t="shared" si="92"/>
        <v>-1.3430057066443624E-6</v>
      </c>
    </row>
    <row r="1938" spans="11:20" x14ac:dyDescent="0.2">
      <c r="K1938" s="185" t="s">
        <v>135</v>
      </c>
      <c r="L1938" s="163">
        <f>_xll.qlCalendarAdvance("TARGET",L1937,K1938,"mf")</f>
        <v>48520</v>
      </c>
      <c r="M1938" s="175">
        <v>0.82535309159662351</v>
      </c>
      <c r="N1938" s="175">
        <f>_xll.xlShmInterpDisc($E$4,L1938)</f>
        <v>0.82535309173738458</v>
      </c>
      <c r="O1938" s="175">
        <f>_xll.xlShmInterpDisc($B$4,L1938)</f>
        <v>0.82535309173738458</v>
      </c>
      <c r="P1938" s="175">
        <v>0.82535309159687242</v>
      </c>
      <c r="Q1938" s="175">
        <f>_xll.xlShmInterpDisc($H$4,L1938)</f>
        <v>0.82535309173792337</v>
      </c>
      <c r="R1938" s="188">
        <f t="shared" si="90"/>
        <v>-1.4076106946703248E-6</v>
      </c>
      <c r="S1938" s="170">
        <f t="shared" si="91"/>
        <v>-1.4076106946703248E-6</v>
      </c>
      <c r="T1938" s="174">
        <f t="shared" si="92"/>
        <v>-1.4105094869876211E-6</v>
      </c>
    </row>
    <row r="1939" spans="11:20" x14ac:dyDescent="0.2">
      <c r="K1939" s="185" t="s">
        <v>135</v>
      </c>
      <c r="L1939" s="163">
        <f>_xll.qlCalendarAdvance("TARGET",L1938,K1939,"mf")</f>
        <v>48527</v>
      </c>
      <c r="M1939" s="175">
        <v>0.82503165362020614</v>
      </c>
      <c r="N1939" s="175">
        <f>_xll.xlShmInterpDisc($E$4,L1939)</f>
        <v>0.82503165376780019</v>
      </c>
      <c r="O1939" s="175">
        <f>_xll.xlShmInterpDisc($B$4,L1939)</f>
        <v>0.82503165376780019</v>
      </c>
      <c r="P1939" s="175">
        <v>0.82503165362045705</v>
      </c>
      <c r="Q1939" s="175">
        <f>_xll.xlShmInterpDisc($H$4,L1939)</f>
        <v>0.82503165376835308</v>
      </c>
      <c r="R1939" s="188">
        <f t="shared" si="90"/>
        <v>-1.4759404809439047E-6</v>
      </c>
      <c r="S1939" s="170">
        <f t="shared" si="91"/>
        <v>-1.4759404809439047E-6</v>
      </c>
      <c r="T1939" s="174">
        <f t="shared" si="92"/>
        <v>-1.4789602875708852E-6</v>
      </c>
    </row>
    <row r="1940" spans="11:20" x14ac:dyDescent="0.2">
      <c r="K1940" s="185" t="s">
        <v>135</v>
      </c>
      <c r="L1940" s="163">
        <f>_xll.qlCalendarAdvance("TARGET",L1939,K1940,"mf")</f>
        <v>48534</v>
      </c>
      <c r="M1940" s="175">
        <v>0.82471042306643427</v>
      </c>
      <c r="N1940" s="175">
        <f>_xll.xlShmInterpDisc($E$4,L1940)</f>
        <v>0.82471042322095089</v>
      </c>
      <c r="O1940" s="175">
        <f>_xll.xlShmInterpDisc($B$4,L1940)</f>
        <v>0.82471042322095089</v>
      </c>
      <c r="P1940" s="175">
        <v>0.82471042306668696</v>
      </c>
      <c r="Q1940" s="175">
        <f>_xll.xlShmInterpDisc($H$4,L1940)</f>
        <v>0.824710423221518</v>
      </c>
      <c r="R1940" s="188">
        <f t="shared" si="90"/>
        <v>-1.5451662171983571E-6</v>
      </c>
      <c r="S1940" s="170">
        <f t="shared" si="91"/>
        <v>-1.5451662171983571E-6</v>
      </c>
      <c r="T1940" s="174">
        <f t="shared" si="92"/>
        <v>-1.5483103688040956E-6</v>
      </c>
    </row>
    <row r="1941" spans="11:20" x14ac:dyDescent="0.2">
      <c r="K1941" s="185" t="s">
        <v>135</v>
      </c>
      <c r="L1941" s="163">
        <f>_xll.qlCalendarAdvance("TARGET",L1940,K1941,"mf")</f>
        <v>48541</v>
      </c>
      <c r="M1941" s="175">
        <v>0.82438940043739084</v>
      </c>
      <c r="N1941" s="175">
        <f>_xll.xlShmInterpDisc($E$4,L1941)</f>
        <v>0.8243894005989153</v>
      </c>
      <c r="O1941" s="175">
        <f>_xll.xlShmInterpDisc($B$4,L1941)</f>
        <v>0.82438940059891519</v>
      </c>
      <c r="P1941" s="175">
        <v>0.82438940043764541</v>
      </c>
      <c r="Q1941" s="175">
        <f>_xll.xlShmInterpDisc($H$4,L1941)</f>
        <v>0.82438940059949661</v>
      </c>
      <c r="R1941" s="188">
        <f t="shared" si="90"/>
        <v>-1.6152446047357216E-6</v>
      </c>
      <c r="S1941" s="170">
        <f t="shared" si="91"/>
        <v>-1.615243494512697E-6</v>
      </c>
      <c r="T1941" s="174">
        <f t="shared" si="92"/>
        <v>-1.6185119910971935E-6</v>
      </c>
    </row>
    <row r="1942" spans="11:20" x14ac:dyDescent="0.2">
      <c r="K1942" s="185" t="s">
        <v>135</v>
      </c>
      <c r="L1942" s="163">
        <f>_xll.qlCalendarAdvance("TARGET",L1941,K1942,"mf")</f>
        <v>48548</v>
      </c>
      <c r="M1942" s="175">
        <v>0.82406858623037282</v>
      </c>
      <c r="N1942" s="175">
        <f>_xll.xlShmInterpDisc($E$4,L1942)</f>
        <v>0.8240685863989855</v>
      </c>
      <c r="O1942" s="175">
        <f>_xll.xlShmInterpDisc($B$4,L1942)</f>
        <v>0.8240685863989855</v>
      </c>
      <c r="P1942" s="175">
        <v>0.82406858623062917</v>
      </c>
      <c r="Q1942" s="175">
        <f>_xll.xlShmInterpDisc($H$4,L1942)</f>
        <v>0.82406858639958114</v>
      </c>
      <c r="R1942" s="188">
        <f t="shared" si="90"/>
        <v>-1.6861267937429147E-6</v>
      </c>
      <c r="S1942" s="170">
        <f t="shared" si="91"/>
        <v>-1.6861267937429147E-6</v>
      </c>
      <c r="T1942" s="174">
        <f t="shared" si="92"/>
        <v>-1.6895196353061692E-6</v>
      </c>
    </row>
    <row r="1943" spans="11:20" x14ac:dyDescent="0.2">
      <c r="K1943" s="185" t="s">
        <v>135</v>
      </c>
      <c r="L1943" s="163">
        <f>_xll.qlCalendarAdvance("TARGET",L1942,K1943,"mf")</f>
        <v>48555</v>
      </c>
      <c r="M1943" s="175">
        <v>0.82374798093789969</v>
      </c>
      <c r="N1943" s="175">
        <f>_xll.xlShmInterpDisc($E$4,L1943)</f>
        <v>0.82374798111367675</v>
      </c>
      <c r="O1943" s="175">
        <f>_xll.xlShmInterpDisc($B$4,L1943)</f>
        <v>0.82374798111367675</v>
      </c>
      <c r="P1943" s="175">
        <v>0.82374798093815782</v>
      </c>
      <c r="Q1943" s="175">
        <f>_xll.xlShmInterpDisc($H$4,L1943)</f>
        <v>0.82374798111428671</v>
      </c>
      <c r="R1943" s="188">
        <f t="shared" si="90"/>
        <v>-1.7577705957450007E-6</v>
      </c>
      <c r="S1943" s="170">
        <f t="shared" si="91"/>
        <v>-1.7577705957450007E-6</v>
      </c>
      <c r="T1943" s="174">
        <f t="shared" si="92"/>
        <v>-1.7612888925100378E-6</v>
      </c>
    </row>
    <row r="1944" spans="11:20" x14ac:dyDescent="0.2">
      <c r="K1944" s="185" t="s">
        <v>135</v>
      </c>
      <c r="L1944" s="163">
        <f>_xll.qlCalendarAdvance("TARGET",L1943,K1944,"mf")</f>
        <v>48562</v>
      </c>
      <c r="M1944" s="175">
        <v>0.82342758504772295</v>
      </c>
      <c r="N1944" s="175">
        <f>_xll.xlShmInterpDisc($E$4,L1944)</f>
        <v>0.82342758523073578</v>
      </c>
      <c r="O1944" s="175">
        <f>_xll.xlShmInterpDisc($B$4,L1944)</f>
        <v>0.82342758523073578</v>
      </c>
      <c r="P1944" s="175">
        <v>0.82342758504798286</v>
      </c>
      <c r="Q1944" s="175">
        <f>_xll.xlShmInterpDisc($H$4,L1944)</f>
        <v>0.82342758523136006</v>
      </c>
      <c r="R1944" s="188">
        <f t="shared" si="90"/>
        <v>-1.8301282711519207E-6</v>
      </c>
      <c r="S1944" s="170">
        <f t="shared" si="91"/>
        <v>-1.8301282711519207E-6</v>
      </c>
      <c r="T1944" s="174">
        <f t="shared" si="92"/>
        <v>-1.8337720231187404E-6</v>
      </c>
    </row>
    <row r="1945" spans="11:20" x14ac:dyDescent="0.2">
      <c r="K1945" s="185" t="s">
        <v>135</v>
      </c>
      <c r="L1945" s="163">
        <f>_xll.qlCalendarAdvance("TARGET",L1944,K1945,"mf")</f>
        <v>48569</v>
      </c>
      <c r="M1945" s="175">
        <v>0.82310739904283492</v>
      </c>
      <c r="N1945" s="175">
        <f>_xll.xlShmInterpDisc($E$4,L1945)</f>
        <v>0.82310739923315046</v>
      </c>
      <c r="O1945" s="175">
        <f>_xll.xlShmInterpDisc($B$4,L1945)</f>
        <v>0.82310739923315046</v>
      </c>
      <c r="P1945" s="175">
        <v>0.8231073990430966</v>
      </c>
      <c r="Q1945" s="175">
        <f>_xll.xlShmInterpDisc($H$4,L1945)</f>
        <v>0.82310739923378928</v>
      </c>
      <c r="R1945" s="188">
        <f t="shared" si="90"/>
        <v>-1.9031554110426896E-6</v>
      </c>
      <c r="S1945" s="170">
        <f t="shared" si="91"/>
        <v>-1.9031554110426896E-6</v>
      </c>
      <c r="T1945" s="174">
        <f t="shared" si="92"/>
        <v>-1.9069268386573412E-6</v>
      </c>
    </row>
    <row r="1946" spans="11:20" x14ac:dyDescent="0.2">
      <c r="K1946" s="185" t="s">
        <v>135</v>
      </c>
      <c r="L1946" s="163">
        <f>_xll.qlCalendarAdvance("TARGET",L1945,K1946,"mf")</f>
        <v>48576</v>
      </c>
      <c r="M1946" s="175">
        <v>0.82278742340147781</v>
      </c>
      <c r="N1946" s="175">
        <f>_xll.xlShmInterpDisc($E$4,L1946)</f>
        <v>0.82278742359915891</v>
      </c>
      <c r="O1946" s="175">
        <f>_xll.xlShmInterpDisc($B$4,L1946)</f>
        <v>0.8227874235991588</v>
      </c>
      <c r="P1946" s="175">
        <v>0.82278742340174127</v>
      </c>
      <c r="Q1946" s="175">
        <f>_xll.xlShmInterpDisc($H$4,L1946)</f>
        <v>0.82278742359981205</v>
      </c>
      <c r="R1946" s="188">
        <f t="shared" si="90"/>
        <v>-1.9768109371653964E-6</v>
      </c>
      <c r="S1946" s="170">
        <f t="shared" si="91"/>
        <v>-1.9768098269423717E-6</v>
      </c>
      <c r="T1946" s="174">
        <f t="shared" si="92"/>
        <v>-1.9807078199818307E-6</v>
      </c>
    </row>
    <row r="1947" spans="11:20" x14ac:dyDescent="0.2">
      <c r="K1947" s="185" t="s">
        <v>135</v>
      </c>
      <c r="L1947" s="163">
        <f>_xll.qlCalendarAdvance("TARGET",L1946,K1947,"mf")</f>
        <v>48583</v>
      </c>
      <c r="M1947" s="175">
        <v>0.82246765859715321</v>
      </c>
      <c r="N1947" s="175">
        <f>_xll.xlShmInterpDisc($E$4,L1947)</f>
        <v>0.8224676588022577</v>
      </c>
      <c r="O1947" s="175">
        <f>_xll.xlShmInterpDisc($B$4,L1947)</f>
        <v>0.8224676588022577</v>
      </c>
      <c r="P1947" s="175">
        <v>0.82246765859741833</v>
      </c>
      <c r="Q1947" s="175">
        <f>_xll.xlShmInterpDisc($H$4,L1947)</f>
        <v>0.82246765880292549</v>
      </c>
      <c r="R1947" s="188">
        <f t="shared" si="90"/>
        <v>-2.0510448894839328E-6</v>
      </c>
      <c r="S1947" s="170">
        <f t="shared" si="91"/>
        <v>-2.0510448894839328E-6</v>
      </c>
      <c r="T1947" s="174">
        <f t="shared" si="92"/>
        <v>-2.0550716683942483E-6</v>
      </c>
    </row>
    <row r="1948" spans="11:20" x14ac:dyDescent="0.2">
      <c r="K1948" s="185" t="s">
        <v>135</v>
      </c>
      <c r="L1948" s="163">
        <f>_xll.qlCalendarAdvance("TARGET",L1947,K1948,"mf")</f>
        <v>48590</v>
      </c>
      <c r="M1948" s="175">
        <v>0.82214810509863034</v>
      </c>
      <c r="N1948" s="175">
        <f>_xll.xlShmInterpDisc($E$4,L1948)</f>
        <v>0.82214810531121241</v>
      </c>
      <c r="O1948" s="175">
        <f>_xll.xlShmInterpDisc($B$4,L1948)</f>
        <v>0.82214810531121241</v>
      </c>
      <c r="P1948" s="175">
        <v>0.82214810509889724</v>
      </c>
      <c r="Q1948" s="175">
        <f>_xll.xlShmInterpDisc($H$4,L1948)</f>
        <v>0.82214810531189475</v>
      </c>
      <c r="R1948" s="188">
        <f t="shared" si="90"/>
        <v>-2.1258206306384864E-6</v>
      </c>
      <c r="S1948" s="170">
        <f t="shared" si="91"/>
        <v>-2.1258206306384864E-6</v>
      </c>
      <c r="T1948" s="174">
        <f t="shared" si="92"/>
        <v>-2.1299750851966337E-6</v>
      </c>
    </row>
    <row r="1949" spans="11:20" x14ac:dyDescent="0.2">
      <c r="K1949" s="185" t="s">
        <v>135</v>
      </c>
      <c r="L1949" s="163">
        <f>_xll.qlCalendarAdvance("TARGET",L1948,K1949,"mf")</f>
        <v>48597</v>
      </c>
      <c r="M1949" s="175">
        <v>0.82182876336995592</v>
      </c>
      <c r="N1949" s="175">
        <f>_xll.xlShmInterpDisc($E$4,L1949)</f>
        <v>0.82182876359006529</v>
      </c>
      <c r="O1949" s="175">
        <f>_xll.xlShmInterpDisc($B$4,L1949)</f>
        <v>0.82182876359006529</v>
      </c>
      <c r="P1949" s="175">
        <v>0.82182876337022459</v>
      </c>
      <c r="Q1949" s="175">
        <f>_xll.xlShmInterpDisc($H$4,L1949)</f>
        <v>0.82182876359076218</v>
      </c>
      <c r="R1949" s="188">
        <f t="shared" si="90"/>
        <v>-2.201093751708072E-6</v>
      </c>
      <c r="S1949" s="170">
        <f t="shared" si="91"/>
        <v>-2.201093751708072E-6</v>
      </c>
      <c r="T1949" s="174">
        <f t="shared" si="92"/>
        <v>-2.2053758819140512E-6</v>
      </c>
    </row>
    <row r="1950" spans="11:20" x14ac:dyDescent="0.2">
      <c r="K1950" s="185" t="s">
        <v>135</v>
      </c>
      <c r="L1950" s="163">
        <f>_xll.qlCalendarAdvance("TARGET",L1949,K1950,"mf")</f>
        <v>48604</v>
      </c>
      <c r="M1950" s="175">
        <v>0.82150963387046283</v>
      </c>
      <c r="N1950" s="175">
        <f>_xll.xlShmInterpDisc($E$4,L1950)</f>
        <v>0.8215096340981447</v>
      </c>
      <c r="O1950" s="175">
        <f>_xll.xlShmInterpDisc($B$4,L1950)</f>
        <v>0.8215096340981447</v>
      </c>
      <c r="P1950" s="175">
        <v>0.82150963387073317</v>
      </c>
      <c r="Q1950" s="175">
        <f>_xll.xlShmInterpDisc($H$4,L1950)</f>
        <v>0.82150963409885625</v>
      </c>
      <c r="R1950" s="188">
        <f t="shared" si="90"/>
        <v>-2.27681873354868E-6</v>
      </c>
      <c r="S1950" s="170">
        <f t="shared" si="91"/>
        <v>-2.27681873354868E-6</v>
      </c>
      <c r="T1950" s="174">
        <f t="shared" si="92"/>
        <v>-2.2812307598485404E-6</v>
      </c>
    </row>
    <row r="1951" spans="11:20" x14ac:dyDescent="0.2">
      <c r="K1951" s="185" t="s">
        <v>135</v>
      </c>
      <c r="L1951" s="163">
        <f>_xll.qlCalendarAdvance("TARGET",L1950,K1951,"mf")</f>
        <v>48611</v>
      </c>
      <c r="M1951" s="175">
        <v>0.82119071705477897</v>
      </c>
      <c r="N1951" s="175">
        <f>_xll.xlShmInterpDisc($E$4,L1951)</f>
        <v>0.82119071729007465</v>
      </c>
      <c r="O1951" s="175">
        <f>_xll.xlShmInterpDisc($B$4,L1951)</f>
        <v>0.82119071729007465</v>
      </c>
      <c r="P1951" s="175">
        <v>0.82119071705505098</v>
      </c>
      <c r="Q1951" s="175">
        <f>_xll.xlShmInterpDisc($H$4,L1951)</f>
        <v>0.82119071729080095</v>
      </c>
      <c r="R1951" s="188">
        <f t="shared" si="90"/>
        <v>-2.3529567183544486E-6</v>
      </c>
      <c r="S1951" s="170">
        <f t="shared" si="91"/>
        <v>-2.3529567183544486E-6</v>
      </c>
      <c r="T1951" s="174">
        <f t="shared" si="92"/>
        <v>-2.3574997509712148E-6</v>
      </c>
    </row>
    <row r="1952" spans="11:20" x14ac:dyDescent="0.2">
      <c r="K1952" s="185" t="s">
        <v>135</v>
      </c>
      <c r="L1952" s="163">
        <f>_xll.qlCalendarAdvance("TARGET",L1951,K1952,"mf")</f>
        <v>48618</v>
      </c>
      <c r="M1952" s="175">
        <v>0.82087201337283622</v>
      </c>
      <c r="N1952" s="175">
        <f>_xll.xlShmInterpDisc($E$4,L1952)</f>
        <v>0.82087201361578299</v>
      </c>
      <c r="O1952" s="175">
        <f>_xll.xlShmInterpDisc($B$4,L1952)</f>
        <v>0.82087201361578299</v>
      </c>
      <c r="P1952" s="175">
        <v>0.82087201337310989</v>
      </c>
      <c r="Q1952" s="175">
        <f>_xll.xlShmInterpDisc($H$4,L1952)</f>
        <v>0.82087201361652407</v>
      </c>
      <c r="R1952" s="188">
        <f t="shared" si="90"/>
        <v>-2.4294677380964913E-6</v>
      </c>
      <c r="S1952" s="170">
        <f t="shared" si="91"/>
        <v>-2.4294677380964913E-6</v>
      </c>
      <c r="T1952" s="174">
        <f t="shared" si="92"/>
        <v>-2.4341417770301632E-6</v>
      </c>
    </row>
    <row r="1953" spans="11:20" x14ac:dyDescent="0.2">
      <c r="K1953" s="185" t="s">
        <v>135</v>
      </c>
      <c r="L1953" s="163">
        <f>_xll.qlCalendarAdvance("TARGET",L1952,K1953,"mf")</f>
        <v>48625</v>
      </c>
      <c r="M1953" s="175">
        <v>0.82055352326988029</v>
      </c>
      <c r="N1953" s="175">
        <f>_xll.xlShmInterpDisc($E$4,L1953)</f>
        <v>0.82055352352051103</v>
      </c>
      <c r="O1953" s="175">
        <f>_xll.xlShmInterpDisc($B$4,L1953)</f>
        <v>0.82055352352051103</v>
      </c>
      <c r="P1953" s="175">
        <v>0.82055352327015552</v>
      </c>
      <c r="Q1953" s="175">
        <f>_xll.xlShmInterpDisc($H$4,L1953)</f>
        <v>0.82055352352126687</v>
      </c>
      <c r="R1953" s="188">
        <f t="shared" si="90"/>
        <v>-2.506307383853823E-6</v>
      </c>
      <c r="S1953" s="170">
        <f t="shared" si="91"/>
        <v>-2.506307383853823E-6</v>
      </c>
      <c r="T1953" s="174">
        <f t="shared" si="92"/>
        <v>-2.5111135393274253E-6</v>
      </c>
    </row>
    <row r="1954" spans="11:20" x14ac:dyDescent="0.2">
      <c r="K1954" s="185" t="s">
        <v>135</v>
      </c>
      <c r="L1954" s="163">
        <f>_xll.qlCalendarAdvance("TARGET",L1953,K1954,"mf")</f>
        <v>48632</v>
      </c>
      <c r="M1954" s="175">
        <v>0.82023524718647822</v>
      </c>
      <c r="N1954" s="175">
        <f>_xll.xlShmInterpDisc($E$4,L1954)</f>
        <v>0.82023524744482212</v>
      </c>
      <c r="O1954" s="175">
        <f>_xll.xlShmInterpDisc($B$4,L1954)</f>
        <v>0.82023524744482212</v>
      </c>
      <c r="P1954" s="175">
        <v>0.820235247186755</v>
      </c>
      <c r="Q1954" s="175">
        <f>_xll.xlShmInterpDisc($H$4,L1954)</f>
        <v>0.82023524744559284</v>
      </c>
      <c r="R1954" s="188">
        <f t="shared" si="90"/>
        <v>-2.5834390182666311E-6</v>
      </c>
      <c r="S1954" s="170">
        <f t="shared" si="91"/>
        <v>-2.5834390182666311E-6</v>
      </c>
      <c r="T1954" s="174">
        <f t="shared" si="92"/>
        <v>-2.5883784005031885E-6</v>
      </c>
    </row>
    <row r="1955" spans="11:20" x14ac:dyDescent="0.2">
      <c r="K1955" s="185" t="s">
        <v>135</v>
      </c>
      <c r="L1955" s="163">
        <f>_xll.qlCalendarAdvance("TARGET",L1954,K1955,"mf")</f>
        <v>48639</v>
      </c>
      <c r="M1955" s="175">
        <v>0.81991718555852866</v>
      </c>
      <c r="N1955" s="175">
        <f>_xll.xlShmInterpDisc($E$4,L1955)</f>
        <v>0.81991718582461082</v>
      </c>
      <c r="O1955" s="175">
        <f>_xll.xlShmInterpDisc($B$4,L1955)</f>
        <v>0.81991718582461082</v>
      </c>
      <c r="P1955" s="175">
        <v>0.8199171855588071</v>
      </c>
      <c r="Q1955" s="175">
        <f>_xll.xlShmInterpDisc($H$4,L1955)</f>
        <v>0.81991718582539641</v>
      </c>
      <c r="R1955" s="188">
        <f t="shared" si="90"/>
        <v>-2.6608215630830045E-6</v>
      </c>
      <c r="S1955" s="170">
        <f t="shared" si="91"/>
        <v>-2.6608215630830045E-6</v>
      </c>
      <c r="T1955" s="174">
        <f t="shared" si="92"/>
        <v>-2.6658930618594923E-6</v>
      </c>
    </row>
    <row r="1956" spans="11:20" x14ac:dyDescent="0.2">
      <c r="K1956" s="185" t="s">
        <v>135</v>
      </c>
      <c r="L1956" s="163">
        <f>_xll.qlCalendarAdvance("TARGET",L1955,K1956,"mf")</f>
        <v>48646</v>
      </c>
      <c r="M1956" s="175">
        <v>0.81959933881727021</v>
      </c>
      <c r="N1956" s="175">
        <f>_xll.xlShmInterpDisc($E$4,L1956)</f>
        <v>0.81959933909111171</v>
      </c>
      <c r="O1956" s="175">
        <f>_xll.xlShmInterpDisc($B$4,L1956)</f>
        <v>0.81959933909111171</v>
      </c>
      <c r="P1956" s="175">
        <v>0.81959933881755009</v>
      </c>
      <c r="Q1956" s="175">
        <f>_xll.xlShmInterpDisc($H$4,L1956)</f>
        <v>0.81959933909191218</v>
      </c>
      <c r="R1956" s="188">
        <f t="shared" si="90"/>
        <v>-2.7384150502740567E-6</v>
      </c>
      <c r="S1956" s="170">
        <f t="shared" si="91"/>
        <v>-2.7384150502740567E-6</v>
      </c>
      <c r="T1956" s="174">
        <f t="shared" si="92"/>
        <v>-2.7436208860365241E-6</v>
      </c>
    </row>
    <row r="1957" spans="11:20" x14ac:dyDescent="0.2">
      <c r="K1957" s="185" t="s">
        <v>135</v>
      </c>
      <c r="L1957" s="163">
        <f>_xll.qlCalendarAdvance("TARGET",L1956,K1957,"mf")</f>
        <v>48653</v>
      </c>
      <c r="M1957" s="175">
        <v>0.81928170738929029</v>
      </c>
      <c r="N1957" s="175">
        <f>_xll.xlShmInterpDisc($E$4,L1957)</f>
        <v>0.81928170767090847</v>
      </c>
      <c r="O1957" s="175">
        <f>_xll.xlShmInterpDisc($B$4,L1957)</f>
        <v>0.81928170767090847</v>
      </c>
      <c r="P1957" s="175">
        <v>0.81928170738957173</v>
      </c>
      <c r="Q1957" s="175">
        <f>_xll.xlShmInterpDisc($H$4,L1957)</f>
        <v>0.81928170767172392</v>
      </c>
      <c r="R1957" s="188">
        <f t="shared" si="90"/>
        <v>-2.8161817322569505E-6</v>
      </c>
      <c r="S1957" s="170">
        <f t="shared" si="91"/>
        <v>-2.8161817322569505E-6</v>
      </c>
      <c r="T1957" s="174">
        <f t="shared" si="92"/>
        <v>-2.8215219050053975E-6</v>
      </c>
    </row>
    <row r="1958" spans="11:20" x14ac:dyDescent="0.2">
      <c r="K1958" s="185" t="s">
        <v>135</v>
      </c>
      <c r="L1958" s="163">
        <f>_xll.qlCalendarAdvance("TARGET",L1957,K1958,"mf")</f>
        <v>48660</v>
      </c>
      <c r="M1958" s="175">
        <v>0.8189642916965344</v>
      </c>
      <c r="N1958" s="175">
        <f>_xll.xlShmInterpDisc($E$4,L1958)</f>
        <v>0.81896429198594278</v>
      </c>
      <c r="O1958" s="175">
        <f>_xll.xlShmInterpDisc($B$4,L1958)</f>
        <v>0.81896429198594267</v>
      </c>
      <c r="P1958" s="175">
        <v>0.81896429169681739</v>
      </c>
      <c r="Q1958" s="175">
        <f>_xll.xlShmInterpDisc($H$4,L1958)</f>
        <v>0.81896429198677334</v>
      </c>
      <c r="R1958" s="188">
        <f t="shared" si="90"/>
        <v>-2.8940838614488484E-6</v>
      </c>
      <c r="S1958" s="170">
        <f t="shared" si="91"/>
        <v>-2.8940827512258238E-6</v>
      </c>
      <c r="T1958" s="174">
        <f t="shared" si="92"/>
        <v>-2.8995594814062997E-6</v>
      </c>
    </row>
    <row r="1959" spans="11:20" x14ac:dyDescent="0.2">
      <c r="K1959" s="185" t="s">
        <v>135</v>
      </c>
      <c r="L1959" s="163">
        <f>_xll.qlCalendarAdvance("TARGET",L1958,K1959,"mf")</f>
        <v>48667</v>
      </c>
      <c r="M1959" s="175">
        <v>0.8186470921563147</v>
      </c>
      <c r="N1959" s="175">
        <f>_xll.xlShmInterpDisc($E$4,L1959)</f>
        <v>0.81864709245352296</v>
      </c>
      <c r="O1959" s="175">
        <f>_xll.xlShmInterpDisc($B$4,L1959)</f>
        <v>0.81864709245352296</v>
      </c>
      <c r="P1959" s="175">
        <v>0.81864709215659937</v>
      </c>
      <c r="Q1959" s="175">
        <f>_xll.xlShmInterpDisc($H$4,L1959)</f>
        <v>0.81864709245436862</v>
      </c>
      <c r="R1959" s="188">
        <f t="shared" si="90"/>
        <v>-2.9720825800438888E-6</v>
      </c>
      <c r="S1959" s="170">
        <f t="shared" si="91"/>
        <v>-2.9720825800438888E-6</v>
      </c>
      <c r="T1959" s="174">
        <f t="shared" si="92"/>
        <v>-2.9776925369873197E-6</v>
      </c>
    </row>
    <row r="1960" spans="11:20" x14ac:dyDescent="0.2">
      <c r="K1960" s="185" t="s">
        <v>135</v>
      </c>
      <c r="L1960" s="163">
        <f>_xll.qlCalendarAdvance("TARGET",L1959,K1960,"mf")</f>
        <v>48674</v>
      </c>
      <c r="M1960" s="175">
        <v>0.81833010918131921</v>
      </c>
      <c r="N1960" s="175">
        <f>_xll.xlShmInterpDisc($E$4,L1960)</f>
        <v>0.81833010948633333</v>
      </c>
      <c r="O1960" s="175">
        <f>_xll.xlShmInterpDisc($B$4,L1960)</f>
        <v>0.81833010948633333</v>
      </c>
      <c r="P1960" s="175">
        <v>0.81833010918160531</v>
      </c>
      <c r="Q1960" s="175">
        <f>_xll.xlShmInterpDisc($H$4,L1960)</f>
        <v>0.81833010948719409</v>
      </c>
      <c r="R1960" s="188">
        <f t="shared" si="90"/>
        <v>-3.0501412506822589E-6</v>
      </c>
      <c r="S1960" s="170">
        <f t="shared" si="91"/>
        <v>-3.0501412506822589E-6</v>
      </c>
      <c r="T1960" s="174">
        <f t="shared" si="92"/>
        <v>-3.0558877650577188E-6</v>
      </c>
    </row>
    <row r="1961" spans="11:20" x14ac:dyDescent="0.2">
      <c r="K1961" s="185" t="s">
        <v>135</v>
      </c>
      <c r="L1961" s="163">
        <f>_xll.qlCalendarAdvance("TARGET",L1960,K1961,"mf")</f>
        <v>48681</v>
      </c>
      <c r="M1961" s="175">
        <v>0.81801334317962049</v>
      </c>
      <c r="N1961" s="175">
        <f>_xll.xlShmInterpDisc($E$4,L1961)</f>
        <v>0.8180133434924427</v>
      </c>
      <c r="O1961" s="175">
        <f>_xll.xlShmInterpDisc($B$4,L1961)</f>
        <v>0.8180133434924427</v>
      </c>
      <c r="P1961" s="175">
        <v>0.81801334317990793</v>
      </c>
      <c r="Q1961" s="175">
        <f>_xll.xlShmInterpDisc($H$4,L1961)</f>
        <v>0.81801334349331867</v>
      </c>
      <c r="R1961" s="188">
        <f t="shared" si="90"/>
        <v>-3.1282221257811216E-6</v>
      </c>
      <c r="S1961" s="170">
        <f t="shared" si="91"/>
        <v>-3.1282221257811216E-6</v>
      </c>
      <c r="T1961" s="174">
        <f t="shared" si="92"/>
        <v>-3.1341074180346595E-6</v>
      </c>
    </row>
    <row r="1962" spans="11:20" x14ac:dyDescent="0.2">
      <c r="K1962" s="185" t="s">
        <v>135</v>
      </c>
      <c r="L1962" s="163">
        <f>_xll.qlCalendarAdvance("TARGET",L1961,K1962,"mf")</f>
        <v>48688</v>
      </c>
      <c r="M1962" s="175">
        <v>0.81769679455468447</v>
      </c>
      <c r="N1962" s="175">
        <f>_xll.xlShmInterpDisc($E$4,L1962)</f>
        <v>0.81769679487531344</v>
      </c>
      <c r="O1962" s="175">
        <f>_xll.xlShmInterpDisc($B$4,L1962)</f>
        <v>0.81769679487531344</v>
      </c>
      <c r="P1962" s="175">
        <v>0.81769679455497335</v>
      </c>
      <c r="Q1962" s="175">
        <f>_xll.xlShmInterpDisc($H$4,L1962)</f>
        <v>0.81769679487620461</v>
      </c>
      <c r="R1962" s="188">
        <f t="shared" si="90"/>
        <v>-3.2062896782036887E-6</v>
      </c>
      <c r="S1962" s="170">
        <f t="shared" si="91"/>
        <v>-3.2062896782036887E-6</v>
      </c>
      <c r="T1962" s="174">
        <f t="shared" si="92"/>
        <v>-3.2123126381122802E-6</v>
      </c>
    </row>
    <row r="1963" spans="11:20" x14ac:dyDescent="0.2">
      <c r="K1963" s="185" t="s">
        <v>135</v>
      </c>
      <c r="L1963" s="163">
        <f>_xll.qlCalendarAdvance("TARGET",L1962,K1963,"mf")</f>
        <v>48695</v>
      </c>
      <c r="M1963" s="175">
        <v>0.81738046370537931</v>
      </c>
      <c r="N1963" s="175">
        <f>_xll.xlShmInterpDisc($E$4,L1963)</f>
        <v>0.81738046403381026</v>
      </c>
      <c r="O1963" s="175">
        <f>_xll.xlShmInterpDisc($B$4,L1963)</f>
        <v>0.81738046403381026</v>
      </c>
      <c r="P1963" s="175">
        <v>0.81738046370566975</v>
      </c>
      <c r="Q1963" s="175">
        <f>_xll.xlShmInterpDisc($H$4,L1963)</f>
        <v>0.81738046403471665</v>
      </c>
      <c r="R1963" s="188">
        <f t="shared" si="90"/>
        <v>-3.284309491036197E-6</v>
      </c>
      <c r="S1963" s="170">
        <f t="shared" si="91"/>
        <v>-3.284309491036197E-6</v>
      </c>
      <c r="T1963" s="174">
        <f t="shared" si="92"/>
        <v>-3.2904690083768173E-6</v>
      </c>
    </row>
    <row r="1964" spans="11:20" x14ac:dyDescent="0.2">
      <c r="K1964" s="185" t="s">
        <v>135</v>
      </c>
      <c r="L1964" s="163">
        <f>_xll.qlCalendarAdvance("TARGET",L1963,K1964,"mf")</f>
        <v>48702</v>
      </c>
      <c r="M1964" s="175">
        <v>0.81706435102598451</v>
      </c>
      <c r="N1964" s="175">
        <f>_xll.xlShmInterpDisc($E$4,L1964)</f>
        <v>0.8170643513622089</v>
      </c>
      <c r="O1964" s="175">
        <f>_xll.xlShmInterpDisc($B$4,L1964)</f>
        <v>0.8170643513622089</v>
      </c>
      <c r="P1964" s="175">
        <v>0.81706435102627628</v>
      </c>
      <c r="Q1964" s="175">
        <f>_xll.xlShmInterpDisc($H$4,L1964)</f>
        <v>0.81706435136313071</v>
      </c>
      <c r="R1964" s="188">
        <f t="shared" si="90"/>
        <v>-3.3622438166958091E-6</v>
      </c>
      <c r="S1964" s="170">
        <f t="shared" si="91"/>
        <v>-3.3622438166958091E-6</v>
      </c>
      <c r="T1964" s="174">
        <f t="shared" si="92"/>
        <v>-3.3685443323605568E-6</v>
      </c>
    </row>
    <row r="1965" spans="11:20" x14ac:dyDescent="0.2">
      <c r="K1965" s="185" t="s">
        <v>135</v>
      </c>
      <c r="L1965" s="163">
        <f>_xll.qlCalendarAdvance("TARGET",L1964,K1965,"mf")</f>
        <v>48709</v>
      </c>
      <c r="M1965" s="175">
        <v>0.81674845690619957</v>
      </c>
      <c r="N1965" s="175">
        <f>_xll.xlShmInterpDisc($E$4,L1965)</f>
        <v>0.8167484572502054</v>
      </c>
      <c r="O1965" s="175">
        <f>_xll.xlShmInterpDisc($B$4,L1965)</f>
        <v>0.8167484572502054</v>
      </c>
      <c r="P1965" s="175">
        <v>0.81674845690649267</v>
      </c>
      <c r="Q1965" s="175">
        <f>_xll.xlShmInterpDisc($H$4,L1965)</f>
        <v>0.81674845725114253</v>
      </c>
      <c r="R1965" s="188">
        <f t="shared" si="90"/>
        <v>-3.4400582382687617E-6</v>
      </c>
      <c r="S1965" s="170">
        <f t="shared" si="91"/>
        <v>-3.4400582382687617E-6</v>
      </c>
      <c r="T1965" s="174">
        <f t="shared" si="92"/>
        <v>-3.4464986420346122E-6</v>
      </c>
    </row>
    <row r="1966" spans="11:20" x14ac:dyDescent="0.2">
      <c r="K1966" s="185" t="s">
        <v>135</v>
      </c>
      <c r="L1966" s="163">
        <f>_xll.qlCalendarAdvance("TARGET",L1965,K1966,"mf")</f>
        <v>48716</v>
      </c>
      <c r="M1966" s="175">
        <v>0.81643278173115241</v>
      </c>
      <c r="N1966" s="175">
        <f>_xll.xlShmInterpDisc($E$4,L1966)</f>
        <v>0.81643278208292447</v>
      </c>
      <c r="O1966" s="175">
        <f>_xll.xlShmInterpDisc($B$4,L1966)</f>
        <v>0.81643278208292458</v>
      </c>
      <c r="P1966" s="175">
        <v>0.81643278173144684</v>
      </c>
      <c r="Q1966" s="175">
        <f>_xll.xlShmInterpDisc($H$4,L1966)</f>
        <v>0.81643278208387704</v>
      </c>
      <c r="R1966" s="188">
        <f t="shared" si="90"/>
        <v>-3.5177205592873406E-6</v>
      </c>
      <c r="S1966" s="170">
        <f t="shared" si="91"/>
        <v>-3.5177216695103652E-6</v>
      </c>
      <c r="T1966" s="174">
        <f t="shared" si="92"/>
        <v>-3.5243019613773185E-6</v>
      </c>
    </row>
    <row r="1967" spans="11:20" x14ac:dyDescent="0.2">
      <c r="K1967" s="185" t="s">
        <v>135</v>
      </c>
      <c r="L1967" s="163">
        <f>_xll.qlCalendarAdvance("TARGET",L1966,K1967,"mf")</f>
        <v>48723</v>
      </c>
      <c r="M1967" s="175">
        <v>0.81611732588140917</v>
      </c>
      <c r="N1967" s="175">
        <f>_xll.xlShmInterpDisc($E$4,L1967)</f>
        <v>0.8161173262409287</v>
      </c>
      <c r="O1967" s="175">
        <f>_xll.xlShmInterpDisc($B$4,L1967)</f>
        <v>0.81611732624092859</v>
      </c>
      <c r="P1967" s="175">
        <v>0.81611732588170494</v>
      </c>
      <c r="Q1967" s="175">
        <f>_xll.xlShmInterpDisc($H$4,L1967)</f>
        <v>0.8161173262418967</v>
      </c>
      <c r="R1967" s="188">
        <f t="shared" si="90"/>
        <v>-3.5951952526147579E-6</v>
      </c>
      <c r="S1967" s="170">
        <f t="shared" si="91"/>
        <v>-3.5951941423917333E-6</v>
      </c>
      <c r="T1967" s="174">
        <f t="shared" si="92"/>
        <v>-3.6019176530288632E-6</v>
      </c>
    </row>
    <row r="1968" spans="11:20" x14ac:dyDescent="0.2">
      <c r="K1968" s="185" t="s">
        <v>135</v>
      </c>
      <c r="L1968" s="163">
        <f>_xll.qlCalendarAdvance("TARGET",L1967,K1968,"mf")</f>
        <v>48730</v>
      </c>
      <c r="M1968" s="175">
        <v>0.81580208973298174</v>
      </c>
      <c r="N1968" s="175">
        <f>_xll.xlShmInterpDisc($E$4,L1968)</f>
        <v>0.81580209010022642</v>
      </c>
      <c r="O1968" s="175">
        <f>_xll.xlShmInterpDisc($B$4,L1968)</f>
        <v>0.81580209010022642</v>
      </c>
      <c r="P1968" s="175">
        <v>0.81580208973327872</v>
      </c>
      <c r="Q1968" s="175">
        <f>_xll.xlShmInterpDisc($H$4,L1968)</f>
        <v>0.81580209010120996</v>
      </c>
      <c r="R1968" s="188">
        <f t="shared" si="90"/>
        <v>-3.6724467911142256E-6</v>
      </c>
      <c r="S1968" s="170">
        <f t="shared" si="91"/>
        <v>-3.6724467911142256E-6</v>
      </c>
      <c r="T1968" s="174">
        <f t="shared" si="92"/>
        <v>-3.6793124102985075E-6</v>
      </c>
    </row>
    <row r="1969" spans="11:20" x14ac:dyDescent="0.2">
      <c r="K1969" s="185" t="s">
        <v>135</v>
      </c>
      <c r="L1969" s="163">
        <f>_xll.qlCalendarAdvance("TARGET",L1968,K1969,"mf")</f>
        <v>48737</v>
      </c>
      <c r="M1969" s="175">
        <v>0.81548707365733741</v>
      </c>
      <c r="N1969" s="175">
        <f>_xll.xlShmInterpDisc($E$4,L1969)</f>
        <v>0.81548707403228216</v>
      </c>
      <c r="O1969" s="175">
        <f>_xll.xlShmInterpDisc($B$4,L1969)</f>
        <v>0.81548707403228204</v>
      </c>
      <c r="P1969" s="175">
        <v>0.81548707365763573</v>
      </c>
      <c r="Q1969" s="175">
        <f>_xll.xlShmInterpDisc($H$4,L1969)</f>
        <v>0.81548707403328113</v>
      </c>
      <c r="R1969" s="188">
        <f t="shared" si="90"/>
        <v>-3.7494474192101279E-6</v>
      </c>
      <c r="S1969" s="170">
        <f t="shared" si="91"/>
        <v>-3.7494463089871033E-6</v>
      </c>
      <c r="T1969" s="174">
        <f t="shared" si="92"/>
        <v>-3.7564540367185373E-6</v>
      </c>
    </row>
    <row r="1970" spans="11:20" x14ac:dyDescent="0.2">
      <c r="K1970" s="185" t="s">
        <v>135</v>
      </c>
      <c r="L1970" s="163">
        <f>_xll.qlCalendarAdvance("TARGET",L1969,K1970,"mf")</f>
        <v>48744</v>
      </c>
      <c r="M1970" s="175">
        <v>0.81517227802140735</v>
      </c>
      <c r="N1970" s="175">
        <f>_xll.xlShmInterpDisc($E$4,L1970)</f>
        <v>0.81517227840402329</v>
      </c>
      <c r="O1970" s="175">
        <f>_xll.xlShmInterpDisc($B$4,L1970)</f>
        <v>0.81517227840402329</v>
      </c>
      <c r="P1970" s="175">
        <v>0.81517227802170689</v>
      </c>
      <c r="Q1970" s="175">
        <f>_xll.xlShmInterpDisc($H$4,L1970)</f>
        <v>0.81517227840503803</v>
      </c>
      <c r="R1970" s="188">
        <f t="shared" si="90"/>
        <v>-3.8261593893196277E-6</v>
      </c>
      <c r="S1970" s="170">
        <f t="shared" si="91"/>
        <v>-3.8261593893196277E-6</v>
      </c>
      <c r="T1970" s="174">
        <f t="shared" si="92"/>
        <v>-3.833311446044263E-6</v>
      </c>
    </row>
    <row r="1971" spans="11:20" x14ac:dyDescent="0.2">
      <c r="K1971" s="185" t="s">
        <v>135</v>
      </c>
      <c r="L1971" s="163">
        <f>_xll.qlCalendarAdvance("TARGET",L1970,K1971,"mf")</f>
        <v>48751</v>
      </c>
      <c r="M1971" s="175">
        <v>0.81485770318759554</v>
      </c>
      <c r="N1971" s="175">
        <f>_xll.xlShmInterpDisc($E$4,L1971)</f>
        <v>0.81485770357785092</v>
      </c>
      <c r="O1971" s="175">
        <f>_xll.xlShmInterpDisc($B$4,L1971)</f>
        <v>0.81485770357785092</v>
      </c>
      <c r="P1971" s="175">
        <v>0.8148577031878963</v>
      </c>
      <c r="Q1971" s="175">
        <f>_xll.xlShmInterpDisc($H$4,L1971)</f>
        <v>0.81485770357888121</v>
      </c>
      <c r="R1971" s="188">
        <f t="shared" si="90"/>
        <v>-3.9025538356440848E-6</v>
      </c>
      <c r="S1971" s="170">
        <f t="shared" si="91"/>
        <v>-3.9025538356440848E-6</v>
      </c>
      <c r="T1971" s="174">
        <f t="shared" si="92"/>
        <v>-3.9098491111388967E-6</v>
      </c>
    </row>
    <row r="1972" spans="11:20" x14ac:dyDescent="0.2">
      <c r="K1972" s="185" t="s">
        <v>135</v>
      </c>
      <c r="L1972" s="163">
        <f>_xll.qlCalendarAdvance("TARGET",L1971,K1972,"mf")</f>
        <v>48758</v>
      </c>
      <c r="M1972" s="175">
        <v>0.81454334951378693</v>
      </c>
      <c r="N1972" s="175">
        <f>_xll.xlShmInterpDisc($E$4,L1972)</f>
        <v>0.8145433499116469</v>
      </c>
      <c r="O1972" s="175">
        <f>_xll.xlShmInterpDisc($B$4,L1972)</f>
        <v>0.8145433499116469</v>
      </c>
      <c r="P1972" s="175">
        <v>0.81454334951408891</v>
      </c>
      <c r="Q1972" s="175">
        <f>_xll.xlShmInterpDisc($H$4,L1972)</f>
        <v>0.81454334991269295</v>
      </c>
      <c r="R1972" s="188">
        <f t="shared" si="90"/>
        <v>-3.9785996719388095E-6</v>
      </c>
      <c r="S1972" s="170">
        <f t="shared" si="91"/>
        <v>-3.9785996719388095E-6</v>
      </c>
      <c r="T1972" s="174">
        <f t="shared" si="92"/>
        <v>-3.9860403866498473E-6</v>
      </c>
    </row>
    <row r="1973" spans="11:20" x14ac:dyDescent="0.2">
      <c r="K1973" s="185" t="s">
        <v>135</v>
      </c>
      <c r="L1973" s="163">
        <f>_xll.qlCalendarAdvance("TARGET",L1972,K1973,"mf")</f>
        <v>48765</v>
      </c>
      <c r="M1973" s="175">
        <v>0.81422921735335707</v>
      </c>
      <c r="N1973" s="175">
        <f>_xll.xlShmInterpDisc($E$4,L1973)</f>
        <v>0.81422921775878343</v>
      </c>
      <c r="O1973" s="175">
        <f>_xll.xlShmInterpDisc($B$4,L1973)</f>
        <v>0.81422921775878343</v>
      </c>
      <c r="P1973" s="175">
        <v>0.81422921735366016</v>
      </c>
      <c r="Q1973" s="175">
        <f>_xll.xlShmInterpDisc($H$4,L1973)</f>
        <v>0.81422921775984514</v>
      </c>
      <c r="R1973" s="188">
        <f t="shared" si="90"/>
        <v>-4.0542635915130631E-6</v>
      </c>
      <c r="S1973" s="170">
        <f t="shared" si="91"/>
        <v>-4.0542635915130631E-6</v>
      </c>
      <c r="T1973" s="174">
        <f t="shared" si="92"/>
        <v>-4.0618497454403268E-6</v>
      </c>
    </row>
    <row r="1974" spans="11:20" x14ac:dyDescent="0.2">
      <c r="K1974" s="185" t="s">
        <v>135</v>
      </c>
      <c r="L1974" s="163">
        <f>_xll.qlCalendarAdvance("TARGET",L1973,K1974,"mf")</f>
        <v>48772</v>
      </c>
      <c r="M1974" s="175">
        <v>0.81391530705517989</v>
      </c>
      <c r="N1974" s="175">
        <f>_xll.xlShmInterpDisc($E$4,L1974)</f>
        <v>0.81391530746813157</v>
      </c>
      <c r="O1974" s="175">
        <f>_xll.xlShmInterpDisc($B$4,L1974)</f>
        <v>0.81391530746813157</v>
      </c>
      <c r="P1974" s="175">
        <v>0.81391530705548421</v>
      </c>
      <c r="Q1974" s="175">
        <f>_xll.xlShmInterpDisc($H$4,L1974)</f>
        <v>0.81391530746920915</v>
      </c>
      <c r="R1974" s="188">
        <f t="shared" si="90"/>
        <v>-4.1295167285682055E-6</v>
      </c>
      <c r="S1974" s="170">
        <f t="shared" si="91"/>
        <v>-4.1295167285682055E-6</v>
      </c>
      <c r="T1974" s="174">
        <f t="shared" si="92"/>
        <v>-4.1372494319347197E-6</v>
      </c>
    </row>
    <row r="1975" spans="11:20" x14ac:dyDescent="0.2">
      <c r="K1975" s="185" t="s">
        <v>135</v>
      </c>
      <c r="L1975" s="163">
        <f>_xll.qlCalendarAdvance("TARGET",L1974,K1975,"mf")</f>
        <v>48779</v>
      </c>
      <c r="M1975" s="175">
        <v>0.81360161896363703</v>
      </c>
      <c r="N1975" s="175">
        <f>_xll.xlShmInterpDisc($E$4,L1975)</f>
        <v>0.81360161938406972</v>
      </c>
      <c r="O1975" s="175">
        <f>_xll.xlShmInterpDisc($B$4,L1975)</f>
        <v>0.81360161938406972</v>
      </c>
      <c r="P1975" s="175">
        <v>0.81360161896394234</v>
      </c>
      <c r="Q1975" s="175">
        <f>_xll.xlShmInterpDisc($H$4,L1975)</f>
        <v>0.81360161938516307</v>
      </c>
      <c r="R1975" s="188">
        <f t="shared" si="90"/>
        <v>-4.2043268866365224E-6</v>
      </c>
      <c r="S1975" s="170">
        <f t="shared" si="91"/>
        <v>-4.2043268866365224E-6</v>
      </c>
      <c r="T1975" s="174">
        <f t="shared" si="92"/>
        <v>-4.2122072496653118E-6</v>
      </c>
    </row>
    <row r="1976" spans="11:20" x14ac:dyDescent="0.2">
      <c r="K1976" s="185" t="s">
        <v>135</v>
      </c>
      <c r="L1976" s="163">
        <f>_xll.qlCalendarAdvance("TARGET",L1975,K1976,"mf")</f>
        <v>48786</v>
      </c>
      <c r="M1976" s="175">
        <v>0.81328815341862615</v>
      </c>
      <c r="N1976" s="175">
        <f>_xll.xlShmInterpDisc($E$4,L1976)</f>
        <v>0.81328815384649289</v>
      </c>
      <c r="O1976" s="175">
        <f>_xll.xlShmInterpDisc($B$4,L1976)</f>
        <v>0.81328815384649289</v>
      </c>
      <c r="P1976" s="175">
        <v>0.81328815341893257</v>
      </c>
      <c r="Q1976" s="175">
        <f>_xll.xlShmInterpDisc($H$4,L1976)</f>
        <v>0.81328815384760211</v>
      </c>
      <c r="R1976" s="188">
        <f t="shared" si="90"/>
        <v>-4.2786674203654229E-6</v>
      </c>
      <c r="S1976" s="170">
        <f t="shared" si="91"/>
        <v>-4.2786674203654229E-6</v>
      </c>
      <c r="T1976" s="174">
        <f t="shared" si="92"/>
        <v>-4.2866954430564874E-6</v>
      </c>
    </row>
    <row r="1977" spans="11:20" x14ac:dyDescent="0.2">
      <c r="K1977" s="185" t="s">
        <v>135</v>
      </c>
      <c r="L1977" s="163">
        <f>_xll.qlCalendarAdvance("TARGET",L1976,K1977,"mf")</f>
        <v>48793</v>
      </c>
      <c r="M1977" s="175">
        <v>0.81297491075556971</v>
      </c>
      <c r="N1977" s="175">
        <f>_xll.xlShmInterpDisc($E$4,L1977)</f>
        <v>0.81297491119082044</v>
      </c>
      <c r="O1977" s="175">
        <f>_xll.xlShmInterpDisc($B$4,L1977)</f>
        <v>0.81297491119082044</v>
      </c>
      <c r="P1977" s="175">
        <v>0.81297491075587724</v>
      </c>
      <c r="Q1977" s="175">
        <f>_xll.xlShmInterpDisc($H$4,L1977)</f>
        <v>0.81297491119194554</v>
      </c>
      <c r="R1977" s="188">
        <f t="shared" si="90"/>
        <v>-4.3525072435102174E-6</v>
      </c>
      <c r="S1977" s="170">
        <f t="shared" si="91"/>
        <v>-4.3525072435102174E-6</v>
      </c>
      <c r="T1977" s="174">
        <f t="shared" si="92"/>
        <v>-4.3606829258635571E-6</v>
      </c>
    </row>
    <row r="1978" spans="11:20" x14ac:dyDescent="0.2">
      <c r="K1978" s="185" t="s">
        <v>135</v>
      </c>
      <c r="L1978" s="163">
        <f>_xll.qlCalendarAdvance("TARGET",L1977,K1978,"mf")</f>
        <v>48800</v>
      </c>
      <c r="M1978" s="175">
        <v>0.81266189130542366</v>
      </c>
      <c r="N1978" s="175">
        <f>_xll.xlShmInterpDisc($E$4,L1978)</f>
        <v>0.81266189174800552</v>
      </c>
      <c r="O1978" s="175">
        <f>_xll.xlShmInterpDisc($B$4,L1978)</f>
        <v>0.81266189174800552</v>
      </c>
      <c r="P1978" s="175">
        <v>0.81266189130573219</v>
      </c>
      <c r="Q1978" s="175">
        <f>_xll.xlShmInterpDisc($H$4,L1978)</f>
        <v>0.8126618917491466</v>
      </c>
      <c r="R1978" s="188">
        <f t="shared" si="90"/>
        <v>-4.4258186004952904E-6</v>
      </c>
      <c r="S1978" s="170">
        <f t="shared" si="91"/>
        <v>-4.4258186004952904E-6</v>
      </c>
      <c r="T1978" s="174">
        <f t="shared" si="92"/>
        <v>-4.4341441629569545E-6</v>
      </c>
    </row>
    <row r="1979" spans="11:20" x14ac:dyDescent="0.2">
      <c r="K1979" s="185" t="s">
        <v>135</v>
      </c>
      <c r="L1979" s="163">
        <f>_xll.qlCalendarAdvance("TARGET",L1978,K1979,"mf")</f>
        <v>48807</v>
      </c>
      <c r="M1979" s="175">
        <v>0.81234909539468603</v>
      </c>
      <c r="N1979" s="175">
        <f>_xll.xlShmInterpDisc($E$4,L1979)</f>
        <v>0.81234909584454329</v>
      </c>
      <c r="O1979" s="175">
        <f>_xll.xlShmInterpDisc($B$4,L1979)</f>
        <v>0.81234909584454329</v>
      </c>
      <c r="P1979" s="175">
        <v>0.81234909539499556</v>
      </c>
      <c r="Q1979" s="175">
        <f>_xll.xlShmInterpDisc($H$4,L1979)</f>
        <v>0.81234909584570036</v>
      </c>
      <c r="R1979" s="188">
        <f t="shared" si="90"/>
        <v>-4.4985726255220015E-6</v>
      </c>
      <c r="S1979" s="170">
        <f t="shared" si="91"/>
        <v>-4.4985726255220015E-6</v>
      </c>
      <c r="T1979" s="174">
        <f t="shared" si="92"/>
        <v>-4.50704806809199E-6</v>
      </c>
    </row>
    <row r="1980" spans="11:20" x14ac:dyDescent="0.2">
      <c r="K1980" s="185" t="s">
        <v>135</v>
      </c>
      <c r="L1980" s="163">
        <f>_xll.qlCalendarAdvance("TARGET",L1979,K1980,"mf")</f>
        <v>48814</v>
      </c>
      <c r="M1980" s="175">
        <v>0.81203652334540544</v>
      </c>
      <c r="N1980" s="175">
        <f>_xll.xlShmInterpDisc($E$4,L1980)</f>
        <v>0.8120365238024797</v>
      </c>
      <c r="O1980" s="175">
        <f>_xll.xlShmInterpDisc($B$4,L1980)</f>
        <v>0.8120365238024797</v>
      </c>
      <c r="P1980" s="175">
        <v>0.81203652334571597</v>
      </c>
      <c r="Q1980" s="175">
        <f>_xll.xlShmInterpDisc($H$4,L1980)</f>
        <v>0.81203652380365288</v>
      </c>
      <c r="R1980" s="188">
        <f t="shared" si="90"/>
        <v>-4.5707426732377598E-6</v>
      </c>
      <c r="S1980" s="170">
        <f t="shared" si="91"/>
        <v>-4.5707426732377598E-6</v>
      </c>
      <c r="T1980" s="174">
        <f t="shared" si="92"/>
        <v>-4.5793691061390973E-6</v>
      </c>
    </row>
    <row r="1981" spans="11:20" x14ac:dyDescent="0.2">
      <c r="K1981" s="185" t="s">
        <v>135</v>
      </c>
      <c r="L1981" s="163">
        <f>_xll.qlCalendarAdvance("TARGET",L1980,K1981,"mf")</f>
        <v>48821</v>
      </c>
      <c r="M1981" s="175">
        <v>0.81172417547519016</v>
      </c>
      <c r="N1981" s="175">
        <f>_xll.xlShmInterpDisc($E$4,L1981)</f>
        <v>0.81172417593942015</v>
      </c>
      <c r="O1981" s="175">
        <f>_xll.xlShmInterpDisc($B$4,L1981)</f>
        <v>0.81172417593942015</v>
      </c>
      <c r="P1981" s="175">
        <v>0.81172417547550169</v>
      </c>
      <c r="Q1981" s="175">
        <f>_xll.xlShmInterpDisc($H$4,L1981)</f>
        <v>0.81172417594060942</v>
      </c>
      <c r="R1981" s="188">
        <f t="shared" si="90"/>
        <v>-4.6422998778439251E-6</v>
      </c>
      <c r="S1981" s="170">
        <f t="shared" si="91"/>
        <v>-4.6422998778439251E-6</v>
      </c>
      <c r="T1981" s="174">
        <f t="shared" si="92"/>
        <v>-4.6510773010766115E-6</v>
      </c>
    </row>
    <row r="1982" spans="11:20" x14ac:dyDescent="0.2">
      <c r="K1982" s="185" t="s">
        <v>135</v>
      </c>
      <c r="L1982" s="163">
        <f>_xll.qlCalendarAdvance("TARGET",L1981,K1982,"mf")</f>
        <v>48828</v>
      </c>
      <c r="M1982" s="175">
        <v>0.8114120520972159</v>
      </c>
      <c r="N1982" s="175">
        <f>_xll.xlShmInterpDisc($E$4,L1982)</f>
        <v>0.81141205256853766</v>
      </c>
      <c r="O1982" s="175">
        <f>_xll.xlShmInterpDisc($B$4,L1982)</f>
        <v>0.81141205256853766</v>
      </c>
      <c r="P1982" s="175">
        <v>0.8114120520975282</v>
      </c>
      <c r="Q1982" s="175">
        <f>_xll.xlShmInterpDisc($H$4,L1982)</f>
        <v>0.81141205256974303</v>
      </c>
      <c r="R1982" s="188">
        <f t="shared" si="90"/>
        <v>-4.7132175939879062E-6</v>
      </c>
      <c r="S1982" s="170">
        <f t="shared" si="91"/>
        <v>-4.7132175939879062E-6</v>
      </c>
      <c r="T1982" s="174">
        <f t="shared" si="92"/>
        <v>-4.7221482279979909E-6</v>
      </c>
    </row>
    <row r="1983" spans="11:20" x14ac:dyDescent="0.2">
      <c r="K1983" s="185" t="s">
        <v>135</v>
      </c>
      <c r="L1983" s="163">
        <f>_xll.qlCalendarAdvance("TARGET",L1982,K1983,"mf")</f>
        <v>48835</v>
      </c>
      <c r="M1983" s="175">
        <v>0.81110015352023501</v>
      </c>
      <c r="N1983" s="175">
        <f>_xll.xlShmInterpDisc($E$4,L1983)</f>
        <v>0.81110015399858204</v>
      </c>
      <c r="O1983" s="175">
        <f>_xll.xlShmInterpDisc($B$4,L1983)</f>
        <v>0.81110015399858204</v>
      </c>
      <c r="P1983" s="175">
        <v>0.81110015352054821</v>
      </c>
      <c r="Q1983" s="175">
        <f>_xll.xlShmInterpDisc($H$4,L1983)</f>
        <v>0.81110015399980362</v>
      </c>
      <c r="R1983" s="188">
        <f t="shared" si="90"/>
        <v>-4.7834702865401368E-6</v>
      </c>
      <c r="S1983" s="170">
        <f t="shared" si="91"/>
        <v>-4.7834702865401368E-6</v>
      </c>
      <c r="T1983" s="174">
        <f t="shared" si="92"/>
        <v>-4.7925541313276199E-6</v>
      </c>
    </row>
    <row r="1984" spans="11:20" x14ac:dyDescent="0.2">
      <c r="K1984" s="185" t="s">
        <v>135</v>
      </c>
      <c r="L1984" s="163">
        <f>_xll.qlCalendarAdvance("TARGET",L1983,K1984,"mf")</f>
        <v>48842</v>
      </c>
      <c r="M1984" s="175">
        <v>0.81078848004858461</v>
      </c>
      <c r="N1984" s="175">
        <f>_xll.xlShmInterpDisc($E$4,L1984)</f>
        <v>0.81078848053388786</v>
      </c>
      <c r="O1984" s="175">
        <f>_xll.xlShmInterpDisc($B$4,L1984)</f>
        <v>0.81078848053388786</v>
      </c>
      <c r="P1984" s="175">
        <v>0.81078848004889881</v>
      </c>
      <c r="Q1984" s="175">
        <f>_xll.xlShmInterpDisc($H$4,L1984)</f>
        <v>0.81078848053512576</v>
      </c>
      <c r="R1984" s="188">
        <f t="shared" si="90"/>
        <v>-4.8530324203710506E-6</v>
      </c>
      <c r="S1984" s="170">
        <f t="shared" si="91"/>
        <v>-4.8530324203710506E-6</v>
      </c>
      <c r="T1984" s="174">
        <f t="shared" si="92"/>
        <v>-4.862269475935932E-6</v>
      </c>
    </row>
    <row r="1985" spans="11:20" x14ac:dyDescent="0.2">
      <c r="K1985" s="185" t="s">
        <v>135</v>
      </c>
      <c r="L1985" s="163">
        <f>_xll.qlCalendarAdvance("TARGET",L1984,K1985,"mf")</f>
        <v>48849</v>
      </c>
      <c r="M1985" s="175">
        <v>0.81047703198219578</v>
      </c>
      <c r="N1985" s="175">
        <f>_xll.xlShmInterpDisc($E$4,L1985)</f>
        <v>0.81047703247438363</v>
      </c>
      <c r="O1985" s="175">
        <f>_xll.xlShmInterpDisc($B$4,L1985)</f>
        <v>0.81047703247438363</v>
      </c>
      <c r="P1985" s="175">
        <v>0.81047703198251064</v>
      </c>
      <c r="Q1985" s="175">
        <f>_xll.xlShmInterpDisc($H$4,L1985)</f>
        <v>0.81047703247563774</v>
      </c>
      <c r="R1985" s="188">
        <f t="shared" si="90"/>
        <v>-4.9218784603510812E-6</v>
      </c>
      <c r="S1985" s="170">
        <f t="shared" si="91"/>
        <v>-4.9218784603510812E-6</v>
      </c>
      <c r="T1985" s="174">
        <f t="shared" si="92"/>
        <v>-4.9312709471394101E-6</v>
      </c>
    </row>
    <row r="1986" spans="11:20" x14ac:dyDescent="0.2">
      <c r="K1986" s="185" t="s">
        <v>135</v>
      </c>
      <c r="L1986" s="163">
        <f>_xll.qlCalendarAdvance("TARGET",L1985,K1986,"mf")</f>
        <v>48856</v>
      </c>
      <c r="M1986" s="175">
        <v>0.81016580961660123</v>
      </c>
      <c r="N1986" s="175">
        <f>_xll.xlShmInterpDisc($E$4,L1986)</f>
        <v>0.81016581011559952</v>
      </c>
      <c r="O1986" s="175">
        <f>_xll.xlShmInterpDisc($B$4,L1986)</f>
        <v>0.81016581011559952</v>
      </c>
      <c r="P1986" s="175">
        <v>0.81016580961691698</v>
      </c>
      <c r="Q1986" s="175">
        <f>_xll.xlShmInterpDisc($H$4,L1986)</f>
        <v>0.81016581011686994</v>
      </c>
      <c r="R1986" s="188">
        <f t="shared" si="90"/>
        <v>-4.9899828713506622E-6</v>
      </c>
      <c r="S1986" s="170">
        <f t="shared" si="91"/>
        <v>-4.9899828713506622E-6</v>
      </c>
      <c r="T1986" s="174">
        <f t="shared" si="92"/>
        <v>-4.9995296791394139E-6</v>
      </c>
    </row>
    <row r="1987" spans="11:20" x14ac:dyDescent="0.2">
      <c r="K1987" s="185" t="s">
        <v>135</v>
      </c>
      <c r="L1987" s="163">
        <f>_xll.qlCalendarAdvance("TARGET",L1986,K1987,"mf")</f>
        <v>48863</v>
      </c>
      <c r="M1987" s="175">
        <v>0.80985481324294462</v>
      </c>
      <c r="N1987" s="175">
        <f>_xll.xlShmInterpDisc($E$4,L1987)</f>
        <v>0.80985481374867663</v>
      </c>
      <c r="O1987" s="175">
        <f>_xll.xlShmInterpDisc($B$4,L1987)</f>
        <v>0.80985481374867663</v>
      </c>
      <c r="P1987" s="175">
        <v>0.80985481324326103</v>
      </c>
      <c r="Q1987" s="175">
        <f>_xll.xlShmInterpDisc($H$4,L1987)</f>
        <v>0.80985481374996338</v>
      </c>
      <c r="R1987" s="188">
        <f t="shared" si="90"/>
        <v>-5.0573201182402272E-6</v>
      </c>
      <c r="S1987" s="170">
        <f t="shared" si="91"/>
        <v>-5.0573201182402272E-6</v>
      </c>
      <c r="T1987" s="174">
        <f t="shared" si="92"/>
        <v>-5.0670234674754511E-6</v>
      </c>
    </row>
    <row r="1988" spans="11:20" x14ac:dyDescent="0.2">
      <c r="K1988" s="185" t="s">
        <v>135</v>
      </c>
      <c r="L1988" s="163">
        <f>_xll.qlCalendarAdvance("TARGET",L1987,K1988,"mf")</f>
        <v>48870</v>
      </c>
      <c r="M1988" s="175">
        <v>0.80954404314798822</v>
      </c>
      <c r="N1988" s="175">
        <f>_xll.xlShmInterpDisc($E$4,L1988)</f>
        <v>0.80954404366037513</v>
      </c>
      <c r="O1988" s="175">
        <f>_xll.xlShmInterpDisc($B$4,L1988)</f>
        <v>0.80954404366037513</v>
      </c>
      <c r="P1988" s="175">
        <v>0.8095440431483053</v>
      </c>
      <c r="Q1988" s="175">
        <f>_xll.xlShmInterpDisc($H$4,L1988)</f>
        <v>0.80954404366167831</v>
      </c>
      <c r="R1988" s="188">
        <f t="shared" si="90"/>
        <v>-5.1238691067823083E-6</v>
      </c>
      <c r="S1988" s="170">
        <f t="shared" si="91"/>
        <v>-5.1238691067823083E-6</v>
      </c>
      <c r="T1988" s="174">
        <f t="shared" si="92"/>
        <v>-5.133730107687029E-6</v>
      </c>
    </row>
    <row r="1989" spans="11:20" x14ac:dyDescent="0.2">
      <c r="K1989" s="185" t="s">
        <v>135</v>
      </c>
      <c r="L1989" s="163">
        <f>_xll.qlCalendarAdvance("TARGET",L1988,K1989,"mf")</f>
        <v>48877</v>
      </c>
      <c r="M1989" s="175">
        <v>0.80923349961412216</v>
      </c>
      <c r="N1989" s="175">
        <f>_xll.xlShmInterpDisc($E$4,L1989)</f>
        <v>0.80923350013308259</v>
      </c>
      <c r="O1989" s="175">
        <f>_xll.xlShmInterpDisc($B$4,L1989)</f>
        <v>0.80923350013308259</v>
      </c>
      <c r="P1989" s="175">
        <v>0.80923349961444013</v>
      </c>
      <c r="Q1989" s="175">
        <f>_xll.xlShmInterpDisc($H$4,L1989)</f>
        <v>0.80923350013440221</v>
      </c>
      <c r="R1989" s="188">
        <f t="shared" si="90"/>
        <v>-5.1896043018473392E-6</v>
      </c>
      <c r="S1989" s="170">
        <f t="shared" si="91"/>
        <v>-5.1896043018473392E-6</v>
      </c>
      <c r="T1989" s="174">
        <f t="shared" si="92"/>
        <v>-5.1996207339755074E-6</v>
      </c>
    </row>
    <row r="1990" spans="11:20" x14ac:dyDescent="0.2">
      <c r="K1990" s="185" t="s">
        <v>135</v>
      </c>
      <c r="L1990" s="163">
        <f>_xll.qlCalendarAdvance("TARGET",L1989,K1990,"mf")</f>
        <v>48884</v>
      </c>
      <c r="M1990" s="175">
        <v>0.8089231829193726</v>
      </c>
      <c r="N1990" s="175">
        <f>_xll.xlShmInterpDisc($E$4,L1990)</f>
        <v>0.80892318344482284</v>
      </c>
      <c r="O1990" s="175">
        <f>_xll.xlShmInterpDisc($B$4,L1990)</f>
        <v>0.80892318344482284</v>
      </c>
      <c r="P1990" s="175">
        <v>0.80892318291969123</v>
      </c>
      <c r="Q1990" s="175">
        <f>_xll.xlShmInterpDisc($H$4,L1990)</f>
        <v>0.80892318344615888</v>
      </c>
      <c r="R1990" s="188">
        <f t="shared" ref="R1990:R2053" si="93">(M1990-N1990)*10000</f>
        <v>-5.2545023887518028E-6</v>
      </c>
      <c r="S1990" s="170">
        <f t="shared" ref="S1990:S2053" si="94">(M1990-O1990)*10000</f>
        <v>-5.2545023887518028E-6</v>
      </c>
      <c r="T1990" s="174">
        <f t="shared" ref="T1990:T2053" si="95">(P1990-Q1990)*10000</f>
        <v>-5.2646764725494677E-6</v>
      </c>
    </row>
    <row r="1991" spans="11:20" x14ac:dyDescent="0.2">
      <c r="K1991" s="185" t="s">
        <v>135</v>
      </c>
      <c r="L1991" s="163">
        <f>_xll.qlCalendarAdvance("TARGET",L1990,K1991,"mf")</f>
        <v>48891</v>
      </c>
      <c r="M1991" s="175">
        <v>0.80861309333740994</v>
      </c>
      <c r="N1991" s="175">
        <f>_xll.xlShmInterpDisc($E$4,L1991)</f>
        <v>0.80861309386926405</v>
      </c>
      <c r="O1991" s="175">
        <f>_xll.xlShmInterpDisc($B$4,L1991)</f>
        <v>0.80861309386926405</v>
      </c>
      <c r="P1991" s="175">
        <v>0.80861309333772913</v>
      </c>
      <c r="Q1991" s="175">
        <f>_xll.xlShmInterpDisc($H$4,L1991)</f>
        <v>0.80861309387061664</v>
      </c>
      <c r="R1991" s="188">
        <f t="shared" si="93"/>
        <v>-5.3185411630352064E-6</v>
      </c>
      <c r="S1991" s="170">
        <f t="shared" si="94"/>
        <v>-5.3185411630352064E-6</v>
      </c>
      <c r="T1991" s="174">
        <f t="shared" si="95"/>
        <v>-5.3288751189484174E-6</v>
      </c>
    </row>
    <row r="1992" spans="11:20" x14ac:dyDescent="0.2">
      <c r="K1992" s="185" t="s">
        <v>135</v>
      </c>
      <c r="L1992" s="163">
        <f>_xll.qlCalendarAdvance("TARGET",L1991,K1992,"mf")</f>
        <v>48898</v>
      </c>
      <c r="M1992" s="175">
        <v>0.80830323113755764</v>
      </c>
      <c r="N1992" s="175">
        <f>_xll.xlShmInterpDisc($E$4,L1992)</f>
        <v>0.80830323167572737</v>
      </c>
      <c r="O1992" s="175">
        <f>_xll.xlShmInterpDisc($B$4,L1992)</f>
        <v>0.80830323167572748</v>
      </c>
      <c r="P1992" s="175">
        <v>0.80830323113787739</v>
      </c>
      <c r="Q1992" s="175">
        <f>_xll.xlShmInterpDisc($H$4,L1992)</f>
        <v>0.80830323167709672</v>
      </c>
      <c r="R1992" s="188">
        <f t="shared" si="93"/>
        <v>-5.3816973100140331E-6</v>
      </c>
      <c r="S1992" s="170">
        <f t="shared" si="94"/>
        <v>-5.3816984202370577E-6</v>
      </c>
      <c r="T1992" s="174">
        <f t="shared" si="95"/>
        <v>-5.3921933584888393E-6</v>
      </c>
    </row>
    <row r="1993" spans="11:20" x14ac:dyDescent="0.2">
      <c r="K1993" s="185" t="s">
        <v>135</v>
      </c>
      <c r="L1993" s="163">
        <f>_xll.qlCalendarAdvance("TARGET",L1992,K1993,"mf")</f>
        <v>48905</v>
      </c>
      <c r="M1993" s="175">
        <v>0.8079935965848003</v>
      </c>
      <c r="N1993" s="175">
        <f>_xll.xlShmInterpDisc($E$4,L1993)</f>
        <v>0.8079935971291955</v>
      </c>
      <c r="O1993" s="175">
        <f>_xll.xlShmInterpDisc($B$4,L1993)</f>
        <v>0.8079935971291955</v>
      </c>
      <c r="P1993" s="175">
        <v>0.80799359658512071</v>
      </c>
      <c r="Q1993" s="175">
        <f>_xll.xlShmInterpDisc($H$4,L1993)</f>
        <v>0.80799359713058139</v>
      </c>
      <c r="R1993" s="188">
        <f t="shared" si="93"/>
        <v>-5.4439519558968641E-6</v>
      </c>
      <c r="S1993" s="170">
        <f t="shared" si="94"/>
        <v>-5.4439519558968641E-6</v>
      </c>
      <c r="T1993" s="174">
        <f t="shared" si="95"/>
        <v>-5.4546067662641917E-6</v>
      </c>
    </row>
    <row r="1994" spans="11:20" x14ac:dyDescent="0.2">
      <c r="K1994" s="185" t="s">
        <v>135</v>
      </c>
      <c r="L1994" s="163">
        <f>_xll.qlCalendarAdvance("TARGET",L1993,K1994,"mf")</f>
        <v>48912</v>
      </c>
      <c r="M1994" s="175">
        <v>0.80768418993979241</v>
      </c>
      <c r="N1994" s="175">
        <f>_xll.xlShmInterpDisc($E$4,L1994)</f>
        <v>0.80768419049032059</v>
      </c>
      <c r="O1994" s="175">
        <f>_xll.xlShmInterpDisc($B$4,L1994)</f>
        <v>0.80768419049032059</v>
      </c>
      <c r="P1994" s="175">
        <v>0.80768418994011326</v>
      </c>
      <c r="Q1994" s="175">
        <f>_xll.xlShmInterpDisc($H$4,L1994)</f>
        <v>0.80768419049172313</v>
      </c>
      <c r="R1994" s="188">
        <f t="shared" si="93"/>
        <v>-5.5052817860001824E-6</v>
      </c>
      <c r="S1994" s="170">
        <f t="shared" si="94"/>
        <v>-5.5052817860001824E-6</v>
      </c>
      <c r="T1994" s="174">
        <f t="shared" si="95"/>
        <v>-5.5160986889291053E-6</v>
      </c>
    </row>
    <row r="1995" spans="11:20" x14ac:dyDescent="0.2">
      <c r="K1995" s="185" t="s">
        <v>135</v>
      </c>
      <c r="L1995" s="163">
        <f>_xll.qlCalendarAdvance("TARGET",L1994,K1995,"mf")</f>
        <v>48919</v>
      </c>
      <c r="M1995" s="175">
        <v>0.80737501145886625</v>
      </c>
      <c r="N1995" s="175">
        <f>_xll.xlShmInterpDisc($E$4,L1995)</f>
        <v>0.80737501201543282</v>
      </c>
      <c r="O1995" s="175">
        <f>_xll.xlShmInterpDisc($B$4,L1995)</f>
        <v>0.80737501201543282</v>
      </c>
      <c r="P1995" s="175">
        <v>0.80737501145918755</v>
      </c>
      <c r="Q1995" s="175">
        <f>_xll.xlShmInterpDisc($H$4,L1995)</f>
        <v>0.80737501201685213</v>
      </c>
      <c r="R1995" s="188">
        <f t="shared" si="93"/>
        <v>-5.56566570608652E-6</v>
      </c>
      <c r="S1995" s="170">
        <f t="shared" si="94"/>
        <v>-5.56566570608652E-6</v>
      </c>
      <c r="T1995" s="174">
        <f t="shared" si="95"/>
        <v>-5.5766458118000628E-6</v>
      </c>
    </row>
    <row r="1996" spans="11:20" x14ac:dyDescent="0.2">
      <c r="K1996" s="185" t="s">
        <v>135</v>
      </c>
      <c r="L1996" s="163">
        <f>_xll.qlCalendarAdvance("TARGET",L1995,K1996,"mf")</f>
        <v>48926</v>
      </c>
      <c r="M1996" s="175">
        <v>0.80706606139404091</v>
      </c>
      <c r="N1996" s="175">
        <f>_xll.xlShmInterpDisc($E$4,L1996)</f>
        <v>0.8070660619565494</v>
      </c>
      <c r="O1996" s="175">
        <f>_xll.xlShmInterpDisc($B$4,L1996)</f>
        <v>0.8070660619565494</v>
      </c>
      <c r="P1996" s="175">
        <v>0.80706606139436277</v>
      </c>
      <c r="Q1996" s="175">
        <f>_xll.xlShmInterpDisc($H$4,L1996)</f>
        <v>0.80706606195798536</v>
      </c>
      <c r="R1996" s="188">
        <f t="shared" si="93"/>
        <v>-5.6250848423644584E-6</v>
      </c>
      <c r="S1996" s="170">
        <f t="shared" si="94"/>
        <v>-5.6250848423644584E-6</v>
      </c>
      <c r="T1996" s="174">
        <f t="shared" si="95"/>
        <v>-5.6362259304165718E-6</v>
      </c>
    </row>
    <row r="1997" spans="11:20" x14ac:dyDescent="0.2">
      <c r="K1997" s="185" t="s">
        <v>135</v>
      </c>
      <c r="L1997" s="163">
        <f>_xll.qlCalendarAdvance("TARGET",L1996,K1997,"mf")</f>
        <v>48933</v>
      </c>
      <c r="M1997" s="175">
        <v>0.80675733999303012</v>
      </c>
      <c r="N1997" s="175">
        <f>_xll.xlShmInterpDisc($E$4,L1997)</f>
        <v>0.80675734056138182</v>
      </c>
      <c r="O1997" s="175">
        <f>_xll.xlShmInterpDisc($B$4,L1997)</f>
        <v>0.80675734056138182</v>
      </c>
      <c r="P1997" s="175">
        <v>0.80675733999335231</v>
      </c>
      <c r="Q1997" s="175">
        <f>_xll.xlShmInterpDisc($H$4,L1997)</f>
        <v>0.80675734056283466</v>
      </c>
      <c r="R1997" s="188">
        <f t="shared" si="93"/>
        <v>-5.683516990373505E-6</v>
      </c>
      <c r="S1997" s="170">
        <f t="shared" si="94"/>
        <v>-5.683516990373505E-6</v>
      </c>
      <c r="T1997" s="174">
        <f t="shared" si="95"/>
        <v>-5.6948235016562876E-6</v>
      </c>
    </row>
    <row r="1998" spans="11:20" x14ac:dyDescent="0.2">
      <c r="K1998" s="185" t="s">
        <v>135</v>
      </c>
      <c r="L1998" s="163">
        <f>_xll.qlCalendarAdvance("TARGET",L1997,K1998,"mf")</f>
        <v>48940</v>
      </c>
      <c r="M1998" s="175">
        <v>0.80644884749925072</v>
      </c>
      <c r="N1998" s="175">
        <f>_xll.xlShmInterpDisc($E$4,L1998)</f>
        <v>0.80644884807334527</v>
      </c>
      <c r="O1998" s="175">
        <f>_xll.xlShmInterpDisc($B$4,L1998)</f>
        <v>0.80644884807334527</v>
      </c>
      <c r="P1998" s="175">
        <v>0.80644884749957335</v>
      </c>
      <c r="Q1998" s="175">
        <f>_xll.xlShmInterpDisc($H$4,L1998)</f>
        <v>0.80644884807481487</v>
      </c>
      <c r="R1998" s="188">
        <f t="shared" si="93"/>
        <v>-5.7409454967682905E-6</v>
      </c>
      <c r="S1998" s="170">
        <f t="shared" si="94"/>
        <v>-5.7409454967682905E-6</v>
      </c>
      <c r="T1998" s="174">
        <f t="shared" si="95"/>
        <v>-5.752415210835693E-6</v>
      </c>
    </row>
    <row r="1999" spans="11:20" x14ac:dyDescent="0.2">
      <c r="K1999" s="185" t="s">
        <v>135</v>
      </c>
      <c r="L1999" s="163">
        <f>_xll.qlCalendarAdvance("TARGET",L1998,K1999,"mf")</f>
        <v>48947</v>
      </c>
      <c r="M1999" s="175">
        <v>0.80614058415183099</v>
      </c>
      <c r="N1999" s="175">
        <f>_xll.xlShmInterpDisc($E$4,L1999)</f>
        <v>0.80614058473156591</v>
      </c>
      <c r="O1999" s="175">
        <f>_xll.xlShmInterpDisc($B$4,L1999)</f>
        <v>0.80614058473156591</v>
      </c>
      <c r="P1999" s="175">
        <v>0.80614058415215395</v>
      </c>
      <c r="Q1999" s="175">
        <f>_xll.xlShmInterpDisc($H$4,L1999)</f>
        <v>0.8061405847330525</v>
      </c>
      <c r="R1999" s="188">
        <f t="shared" si="93"/>
        <v>-5.7973492673113469E-6</v>
      </c>
      <c r="S1999" s="170">
        <f t="shared" si="94"/>
        <v>-5.7973492673113469E-6</v>
      </c>
      <c r="T1999" s="174">
        <f t="shared" si="95"/>
        <v>-5.8089855148324432E-6</v>
      </c>
    </row>
    <row r="2000" spans="11:20" x14ac:dyDescent="0.2">
      <c r="K2000" s="185" t="s">
        <v>135</v>
      </c>
      <c r="L2000" s="163">
        <f>_xll.qlCalendarAdvance("TARGET",L1999,K2000,"mf")</f>
        <v>48954</v>
      </c>
      <c r="M2000" s="175">
        <v>0.80583255018561928</v>
      </c>
      <c r="N2000" s="175">
        <f>_xll.xlShmInterpDisc($E$4,L2000)</f>
        <v>0.80583255077089033</v>
      </c>
      <c r="O2000" s="175">
        <f>_xll.xlShmInterpDisc($B$4,L2000)</f>
        <v>0.80583255077089022</v>
      </c>
      <c r="P2000" s="175">
        <v>0.80583255018594258</v>
      </c>
      <c r="Q2000" s="175">
        <f>_xll.xlShmInterpDisc($H$4,L2000)</f>
        <v>0.80583255077239369</v>
      </c>
      <c r="R2000" s="188">
        <f t="shared" si="93"/>
        <v>-5.8527105384342804E-6</v>
      </c>
      <c r="S2000" s="170">
        <f t="shared" si="94"/>
        <v>-5.8527094282112557E-6</v>
      </c>
      <c r="T2000" s="174">
        <f t="shared" si="95"/>
        <v>-5.8645110989630211E-6</v>
      </c>
    </row>
    <row r="2001" spans="11:20" x14ac:dyDescent="0.2">
      <c r="K2001" s="185" t="s">
        <v>135</v>
      </c>
      <c r="L2001" s="163">
        <f>_xll.qlCalendarAdvance("TARGET",L2000,K2001,"mf")</f>
        <v>48961</v>
      </c>
      <c r="M2001" s="175">
        <v>0.80552474583119171</v>
      </c>
      <c r="N2001" s="175">
        <f>_xll.xlShmInterpDisc($E$4,L2001)</f>
        <v>0.80552474642189276</v>
      </c>
      <c r="O2001" s="175">
        <f>_xll.xlShmInterpDisc($B$4,L2001)</f>
        <v>0.80552474642189276</v>
      </c>
      <c r="P2001" s="175">
        <v>0.80552474583151534</v>
      </c>
      <c r="Q2001" s="175">
        <f>_xll.xlShmInterpDisc($H$4,L2001)</f>
        <v>0.80552474642341321</v>
      </c>
      <c r="R2001" s="188">
        <f t="shared" si="93"/>
        <v>-5.9070104363456721E-6</v>
      </c>
      <c r="S2001" s="170">
        <f t="shared" si="94"/>
        <v>-5.9070104363456721E-6</v>
      </c>
      <c r="T2001" s="174">
        <f t="shared" si="95"/>
        <v>-5.9189786405511313E-6</v>
      </c>
    </row>
    <row r="2002" spans="11:20" x14ac:dyDescent="0.2">
      <c r="K2002" s="185" t="s">
        <v>135</v>
      </c>
      <c r="L2002" s="163">
        <f>_xll.qlCalendarAdvance("TARGET",L2001,K2002,"mf")</f>
        <v>48968</v>
      </c>
      <c r="M2002" s="175">
        <v>0.80521717131486081</v>
      </c>
      <c r="N2002" s="175">
        <f>_xll.xlShmInterpDisc($E$4,L2002)</f>
        <v>0.80521717191088404</v>
      </c>
      <c r="O2002" s="175">
        <f>_xll.xlShmInterpDisc($B$4,L2002)</f>
        <v>0.80521717191088404</v>
      </c>
      <c r="P2002" s="175">
        <v>0.80521717131518455</v>
      </c>
      <c r="Q2002" s="175">
        <f>_xll.xlShmInterpDisc($H$4,L2002)</f>
        <v>0.80521717191242148</v>
      </c>
      <c r="R2002" s="188">
        <f t="shared" si="93"/>
        <v>-5.9602323077001529E-6</v>
      </c>
      <c r="S2002" s="170">
        <f t="shared" si="94"/>
        <v>-5.9602323077001529E-6</v>
      </c>
      <c r="T2002" s="174">
        <f t="shared" si="95"/>
        <v>-5.9723692658053551E-6</v>
      </c>
    </row>
    <row r="2003" spans="11:20" x14ac:dyDescent="0.2">
      <c r="K2003" s="185" t="s">
        <v>135</v>
      </c>
      <c r="L2003" s="163">
        <f>_xll.qlCalendarAdvance("TARGET",L2002,K2003,"mf")</f>
        <v>48975</v>
      </c>
      <c r="M2003" s="175">
        <v>0.80490982685868395</v>
      </c>
      <c r="N2003" s="175">
        <f>_xll.xlShmInterpDisc($E$4,L2003)</f>
        <v>0.80490982745991968</v>
      </c>
      <c r="O2003" s="175">
        <f>_xll.xlShmInterpDisc($B$4,L2003)</f>
        <v>0.80490982745991968</v>
      </c>
      <c r="P2003" s="175">
        <v>0.80490982685900803</v>
      </c>
      <c r="Q2003" s="175">
        <f>_xll.xlShmInterpDisc($H$4,L2003)</f>
        <v>0.80490982746147421</v>
      </c>
      <c r="R2003" s="188">
        <f t="shared" si="93"/>
        <v>-6.012357278706304E-6</v>
      </c>
      <c r="S2003" s="170">
        <f t="shared" si="94"/>
        <v>-6.012357278706304E-6</v>
      </c>
      <c r="T2003" s="174">
        <f t="shared" si="95"/>
        <v>-6.0246618804882246E-6</v>
      </c>
    </row>
    <row r="2004" spans="11:20" x14ac:dyDescent="0.2">
      <c r="K2004" s="185" t="s">
        <v>135</v>
      </c>
      <c r="L2004" s="163">
        <f>_xll.qlCalendarAdvance("TARGET",L2003,K2004,"mf")</f>
        <v>48982</v>
      </c>
      <c r="M2004" s="175">
        <v>0.80460271268047101</v>
      </c>
      <c r="N2004" s="175">
        <f>_xll.xlShmInterpDisc($E$4,L2004)</f>
        <v>0.8046027132868081</v>
      </c>
      <c r="O2004" s="175">
        <f>_xll.xlShmInterpDisc($B$4,L2004)</f>
        <v>0.8046027132868081</v>
      </c>
      <c r="P2004" s="175">
        <v>0.80460271268079508</v>
      </c>
      <c r="Q2004" s="175">
        <f>_xll.xlShmInterpDisc($H$4,L2004)</f>
        <v>0.80460271328837973</v>
      </c>
      <c r="R2004" s="188">
        <f t="shared" si="93"/>
        <v>-6.0633709164648053E-6</v>
      </c>
      <c r="S2004" s="170">
        <f t="shared" si="94"/>
        <v>-6.0633709164648053E-6</v>
      </c>
      <c r="T2004" s="174">
        <f t="shared" si="95"/>
        <v>-6.0758464925925182E-6</v>
      </c>
    </row>
    <row r="2005" spans="11:20" x14ac:dyDescent="0.2">
      <c r="K2005" s="185" t="s">
        <v>135</v>
      </c>
      <c r="L2005" s="163">
        <f>_xll.qlCalendarAdvance("TARGET",L2004,K2005,"mf")</f>
        <v>48989</v>
      </c>
      <c r="M2005" s="175">
        <v>0.80429582899379315</v>
      </c>
      <c r="N2005" s="175">
        <f>_xll.xlShmInterpDisc($E$4,L2005)</f>
        <v>0.80429582960511881</v>
      </c>
      <c r="O2005" s="175">
        <f>_xll.xlShmInterpDisc($B$4,L2005)</f>
        <v>0.8042958296051187</v>
      </c>
      <c r="P2005" s="175">
        <v>0.80429582899411745</v>
      </c>
      <c r="Q2005" s="175">
        <f>_xll.xlShmInterpDisc($H$4,L2005)</f>
        <v>0.80429582960670754</v>
      </c>
      <c r="R2005" s="188">
        <f t="shared" si="93"/>
        <v>-6.1132565676302875E-6</v>
      </c>
      <c r="S2005" s="170">
        <f t="shared" si="94"/>
        <v>-6.1132554574072628E-6</v>
      </c>
      <c r="T2005" s="174">
        <f t="shared" si="95"/>
        <v>-6.1259008976577434E-6</v>
      </c>
    </row>
    <row r="2006" spans="11:20" x14ac:dyDescent="0.2">
      <c r="K2006" s="185" t="s">
        <v>135</v>
      </c>
      <c r="L2006" s="163">
        <f>_xll.qlCalendarAdvance("TARGET",L2005,K2006,"mf")</f>
        <v>48996</v>
      </c>
      <c r="M2006" s="175">
        <v>0.80398917600799091</v>
      </c>
      <c r="N2006" s="175">
        <f>_xll.xlShmInterpDisc($E$4,L2006)</f>
        <v>0.80398917662419045</v>
      </c>
      <c r="O2006" s="175">
        <f>_xll.xlShmInterpDisc($B$4,L2006)</f>
        <v>0.80398917662419045</v>
      </c>
      <c r="P2006" s="175">
        <v>0.80398917600831532</v>
      </c>
      <c r="Q2006" s="175">
        <f>_xll.xlShmInterpDisc($H$4,L2006)</f>
        <v>0.80398917662579639</v>
      </c>
      <c r="R2006" s="188">
        <f t="shared" si="93"/>
        <v>-6.1619953584113318E-6</v>
      </c>
      <c r="S2006" s="170">
        <f t="shared" si="94"/>
        <v>-6.1619953584113318E-6</v>
      </c>
      <c r="T2006" s="174">
        <f t="shared" si="95"/>
        <v>-6.17481066278458E-6</v>
      </c>
    </row>
    <row r="2007" spans="11:20" x14ac:dyDescent="0.2">
      <c r="K2007" s="185" t="s">
        <v>135</v>
      </c>
      <c r="L2007" s="163">
        <f>_xll.qlCalendarAdvance("TARGET",L2006,K2007,"mf")</f>
        <v>49003</v>
      </c>
      <c r="M2007" s="175">
        <v>0.80368275392818211</v>
      </c>
      <c r="N2007" s="175">
        <f>_xll.xlShmInterpDisc($E$4,L2007)</f>
        <v>0.80368275454913973</v>
      </c>
      <c r="O2007" s="175">
        <f>_xll.xlShmInterpDisc($B$4,L2007)</f>
        <v>0.80368275454913973</v>
      </c>
      <c r="P2007" s="175">
        <v>0.80368275392850652</v>
      </c>
      <c r="Q2007" s="175">
        <f>_xll.xlShmInterpDisc($H$4,L2007)</f>
        <v>0.80368275455076288</v>
      </c>
      <c r="R2007" s="188">
        <f t="shared" si="93"/>
        <v>-6.2095761865776922E-6</v>
      </c>
      <c r="S2007" s="170">
        <f t="shared" si="94"/>
        <v>-6.2095761865776922E-6</v>
      </c>
      <c r="T2007" s="174">
        <f t="shared" si="95"/>
        <v>-6.2225635755197573E-6</v>
      </c>
    </row>
    <row r="2008" spans="11:20" x14ac:dyDescent="0.2">
      <c r="K2008" s="185" t="s">
        <v>135</v>
      </c>
      <c r="L2008" s="163">
        <f>_xll.qlCalendarAdvance("TARGET",L2007,K2008,"mf")</f>
        <v>49010</v>
      </c>
      <c r="M2008" s="175">
        <v>0.80337656295527049</v>
      </c>
      <c r="N2008" s="175">
        <f>_xll.xlShmInterpDisc($E$4,L2008)</f>
        <v>0.80337656358086851</v>
      </c>
      <c r="O2008" s="175">
        <f>_xll.xlShmInterpDisc($B$4,L2008)</f>
        <v>0.80337656358086851</v>
      </c>
      <c r="P2008" s="175">
        <v>0.8033765629555949</v>
      </c>
      <c r="Q2008" s="175">
        <f>_xll.xlShmInterpDisc($H$4,L2008)</f>
        <v>0.80337656358250897</v>
      </c>
      <c r="R2008" s="188">
        <f t="shared" si="93"/>
        <v>-6.2559801783379498E-6</v>
      </c>
      <c r="S2008" s="170">
        <f t="shared" si="94"/>
        <v>-6.2559801783379498E-6</v>
      </c>
      <c r="T2008" s="174">
        <f t="shared" si="95"/>
        <v>-6.2691407620718564E-6</v>
      </c>
    </row>
    <row r="2009" spans="11:20" x14ac:dyDescent="0.2">
      <c r="K2009" s="185" t="s">
        <v>135</v>
      </c>
      <c r="L2009" s="163">
        <f>_xll.qlCalendarAdvance("TARGET",L2008,K2009,"mf")</f>
        <v>49017</v>
      </c>
      <c r="M2009" s="175">
        <v>0.80307060328595348</v>
      </c>
      <c r="N2009" s="175">
        <f>_xll.xlShmInterpDisc($E$4,L2009)</f>
        <v>0.80307060391607299</v>
      </c>
      <c r="O2009" s="175">
        <f>_xll.xlShmInterpDisc($B$4,L2009)</f>
        <v>0.80307060391607299</v>
      </c>
      <c r="P2009" s="175">
        <v>0.80307060328627788</v>
      </c>
      <c r="Q2009" s="175">
        <f>_xll.xlShmInterpDisc($H$4,L2009)</f>
        <v>0.80307060391773066</v>
      </c>
      <c r="R2009" s="188">
        <f t="shared" si="93"/>
        <v>-6.301195121238834E-6</v>
      </c>
      <c r="S2009" s="170">
        <f t="shared" si="94"/>
        <v>-6.301195121238834E-6</v>
      </c>
      <c r="T2009" s="174">
        <f t="shared" si="95"/>
        <v>-6.3145277895415575E-6</v>
      </c>
    </row>
    <row r="2010" spans="11:20" x14ac:dyDescent="0.2">
      <c r="K2010" s="185" t="s">
        <v>135</v>
      </c>
      <c r="L2010" s="163">
        <f>_xll.qlCalendarAdvance("TARGET",L2009,K2010,"mf")</f>
        <v>49024</v>
      </c>
      <c r="M2010" s="175">
        <v>0.80276487511273054</v>
      </c>
      <c r="N2010" s="175">
        <f>_xll.xlShmInterpDisc($E$4,L2010)</f>
        <v>0.80276487574725108</v>
      </c>
      <c r="O2010" s="175">
        <f>_xll.xlShmInterpDisc($B$4,L2010)</f>
        <v>0.80276487574725108</v>
      </c>
      <c r="P2010" s="175">
        <v>0.80276487511305494</v>
      </c>
      <c r="Q2010" s="175">
        <f>_xll.xlShmInterpDisc($H$4,L2010)</f>
        <v>0.80276487574892619</v>
      </c>
      <c r="R2010" s="188">
        <f t="shared" si="93"/>
        <v>-6.3452054721579998E-6</v>
      </c>
      <c r="S2010" s="170">
        <f t="shared" si="94"/>
        <v>-6.3452054721579998E-6</v>
      </c>
      <c r="T2010" s="174">
        <f t="shared" si="95"/>
        <v>-6.3587124454755894E-6</v>
      </c>
    </row>
    <row r="2011" spans="11:20" x14ac:dyDescent="0.2">
      <c r="K2011" s="185" t="s">
        <v>135</v>
      </c>
      <c r="L2011" s="163">
        <f>_xll.qlCalendarAdvance("TARGET",L2010,K2011,"mf")</f>
        <v>49031</v>
      </c>
      <c r="M2011" s="175">
        <v>0.80245937862391115</v>
      </c>
      <c r="N2011" s="175">
        <f>_xll.xlShmInterpDisc($E$4,L2011)</f>
        <v>0.80245937926271105</v>
      </c>
      <c r="O2011" s="175">
        <f>_xll.xlShmInterpDisc($B$4,L2011)</f>
        <v>0.80245937926271105</v>
      </c>
      <c r="P2011" s="175">
        <v>0.80245937862423544</v>
      </c>
      <c r="Q2011" s="175">
        <f>_xll.xlShmInterpDisc($H$4,L2011)</f>
        <v>0.80245937926440358</v>
      </c>
      <c r="R2011" s="188">
        <f t="shared" si="93"/>
        <v>-6.3879990186421765E-6</v>
      </c>
      <c r="S2011" s="170">
        <f t="shared" si="94"/>
        <v>-6.3879990186421765E-6</v>
      </c>
      <c r="T2011" s="174">
        <f t="shared" si="95"/>
        <v>-6.4016814071976569E-6</v>
      </c>
    </row>
    <row r="2012" spans="11:20" x14ac:dyDescent="0.2">
      <c r="K2012" s="185" t="s">
        <v>135</v>
      </c>
      <c r="L2012" s="163">
        <f>_xll.qlCalendarAdvance("TARGET",L2011,K2012,"mf")</f>
        <v>49038</v>
      </c>
      <c r="M2012" s="175">
        <v>0.80215411400362335</v>
      </c>
      <c r="N2012" s="175">
        <f>_xll.xlShmInterpDisc($E$4,L2012)</f>
        <v>0.80215411464657949</v>
      </c>
      <c r="O2012" s="175">
        <f>_xll.xlShmInterpDisc($B$4,L2012)</f>
        <v>0.80215411464657949</v>
      </c>
      <c r="P2012" s="175">
        <v>0.80215411400394743</v>
      </c>
      <c r="Q2012" s="175">
        <f>_xll.xlShmInterpDisc($H$4,L2012)</f>
        <v>0.80215411464828945</v>
      </c>
      <c r="R2012" s="188">
        <f t="shared" si="93"/>
        <v>-6.4295613277920438E-6</v>
      </c>
      <c r="S2012" s="170">
        <f t="shared" si="94"/>
        <v>-6.4295613277920438E-6</v>
      </c>
      <c r="T2012" s="174">
        <f t="shared" si="95"/>
        <v>-6.4434202418084396E-6</v>
      </c>
    </row>
    <row r="2013" spans="11:20" x14ac:dyDescent="0.2">
      <c r="K2013" s="185" t="s">
        <v>135</v>
      </c>
      <c r="L2013" s="163">
        <f>_xll.qlCalendarAdvance("TARGET",L2012,K2013,"mf")</f>
        <v>49045</v>
      </c>
      <c r="M2013" s="175">
        <v>0.80184908143182099</v>
      </c>
      <c r="N2013" s="175">
        <f>_xll.xlShmInterpDisc($E$4,L2013)</f>
        <v>0.80184908207880912</v>
      </c>
      <c r="O2013" s="175">
        <f>_xll.xlShmInterpDisc($B$4,L2013)</f>
        <v>0.80184908207880912</v>
      </c>
      <c r="P2013" s="175">
        <v>0.80184908143214495</v>
      </c>
      <c r="Q2013" s="175">
        <f>_xll.xlShmInterpDisc($H$4,L2013)</f>
        <v>0.80184908208053651</v>
      </c>
      <c r="R2013" s="188">
        <f t="shared" si="93"/>
        <v>-6.4698812973773556E-6</v>
      </c>
      <c r="S2013" s="170">
        <f t="shared" si="94"/>
        <v>-6.4698812973773556E-6</v>
      </c>
      <c r="T2013" s="174">
        <f t="shared" si="95"/>
        <v>-6.4839156266316422E-6</v>
      </c>
    </row>
    <row r="2014" spans="11:20" x14ac:dyDescent="0.2">
      <c r="K2014" s="185" t="s">
        <v>135</v>
      </c>
      <c r="L2014" s="163">
        <f>_xll.qlCalendarAdvance("TARGET",L2013,K2014,"mf")</f>
        <v>49052</v>
      </c>
      <c r="M2014" s="175">
        <v>0.80154428108429299</v>
      </c>
      <c r="N2014" s="175">
        <f>_xll.xlShmInterpDisc($E$4,L2014)</f>
        <v>0.80154428173518744</v>
      </c>
      <c r="O2014" s="175">
        <f>_xll.xlShmInterpDisc($B$4,L2014)</f>
        <v>0.80154428173518744</v>
      </c>
      <c r="P2014" s="175">
        <v>0.80154428108461662</v>
      </c>
      <c r="Q2014" s="175">
        <f>_xll.xlShmInterpDisc($H$4,L2014)</f>
        <v>0.80154428173693226</v>
      </c>
      <c r="R2014" s="188">
        <f t="shared" si="93"/>
        <v>-6.5089444944987918E-6</v>
      </c>
      <c r="S2014" s="170">
        <f t="shared" si="94"/>
        <v>-6.5089444944987918E-6</v>
      </c>
      <c r="T2014" s="174">
        <f t="shared" si="95"/>
        <v>-6.5231564594370184E-6</v>
      </c>
    </row>
    <row r="2015" spans="11:20" x14ac:dyDescent="0.2">
      <c r="K2015" s="185" t="s">
        <v>135</v>
      </c>
      <c r="L2015" s="163">
        <f>_xll.qlCalendarAdvance("TARGET",L2014,K2015,"mf")</f>
        <v>49059</v>
      </c>
      <c r="M2015" s="175">
        <v>0.80123971313267017</v>
      </c>
      <c r="N2015" s="175">
        <f>_xll.xlShmInterpDisc($E$4,L2015)</f>
        <v>0.80123971378734415</v>
      </c>
      <c r="O2015" s="175">
        <f>_xll.xlShmInterpDisc($B$4,L2015)</f>
        <v>0.80123971378734415</v>
      </c>
      <c r="P2015" s="175">
        <v>0.80123971313299347</v>
      </c>
      <c r="Q2015" s="175">
        <f>_xll.xlShmInterpDisc($H$4,L2015)</f>
        <v>0.80123971378910663</v>
      </c>
      <c r="R2015" s="188">
        <f t="shared" si="93"/>
        <v>-6.546739816926106E-6</v>
      </c>
      <c r="S2015" s="170">
        <f t="shared" si="94"/>
        <v>-6.546739816926106E-6</v>
      </c>
      <c r="T2015" s="174">
        <f t="shared" si="95"/>
        <v>-6.5611316379943219E-6</v>
      </c>
    </row>
    <row r="2016" spans="11:20" x14ac:dyDescent="0.2">
      <c r="K2016" s="185" t="s">
        <v>135</v>
      </c>
      <c r="L2016" s="163">
        <f>_xll.qlCalendarAdvance("TARGET",L2015,K2016,"mf")</f>
        <v>49066</v>
      </c>
      <c r="M2016" s="175">
        <v>0.80093537774443435</v>
      </c>
      <c r="N2016" s="175">
        <f>_xll.xlShmInterpDisc($E$4,L2016)</f>
        <v>0.80093537840275997</v>
      </c>
      <c r="O2016" s="175">
        <f>_xll.xlShmInterpDisc($B$4,L2016)</f>
        <v>0.80093537840275997</v>
      </c>
      <c r="P2016" s="175">
        <v>0.80093537774475743</v>
      </c>
      <c r="Q2016" s="175">
        <f>_xll.xlShmInterpDisc($H$4,L2016)</f>
        <v>0.80093537840453999</v>
      </c>
      <c r="R2016" s="188">
        <f t="shared" si="93"/>
        <v>-6.583256162429052E-6</v>
      </c>
      <c r="S2016" s="170">
        <f t="shared" si="94"/>
        <v>-6.583256162429052E-6</v>
      </c>
      <c r="T2016" s="174">
        <f t="shared" si="95"/>
        <v>-6.5978256191812079E-6</v>
      </c>
    </row>
    <row r="2017" spans="11:20" x14ac:dyDescent="0.2">
      <c r="K2017" s="185" t="s">
        <v>135</v>
      </c>
      <c r="L2017" s="163">
        <f>_xll.qlCalendarAdvance("TARGET",L2016,K2017,"mf")</f>
        <v>49073</v>
      </c>
      <c r="M2017" s="175">
        <v>0.80063127508292564</v>
      </c>
      <c r="N2017" s="175">
        <f>_xll.xlShmInterpDisc($E$4,L2017)</f>
        <v>0.80063127574477377</v>
      </c>
      <c r="O2017" s="175">
        <f>_xll.xlShmInterpDisc($B$4,L2017)</f>
        <v>0.80063127574477377</v>
      </c>
      <c r="P2017" s="175">
        <v>0.80063127508324838</v>
      </c>
      <c r="Q2017" s="175">
        <f>_xll.xlShmInterpDisc($H$4,L2017)</f>
        <v>0.80063127574657145</v>
      </c>
      <c r="R2017" s="188">
        <f t="shared" si="93"/>
        <v>-6.6184813185543589E-6</v>
      </c>
      <c r="S2017" s="170">
        <f t="shared" si="94"/>
        <v>-6.6184813185543589E-6</v>
      </c>
      <c r="T2017" s="174">
        <f t="shared" si="95"/>
        <v>-6.6332306314365042E-6</v>
      </c>
    </row>
    <row r="2018" spans="11:20" x14ac:dyDescent="0.2">
      <c r="K2018" s="185" t="s">
        <v>135</v>
      </c>
      <c r="L2018" s="163">
        <f>_xll.qlCalendarAdvance("TARGET",L2017,K2018,"mf")</f>
        <v>49080</v>
      </c>
      <c r="M2018" s="175">
        <v>0.80032740530735103</v>
      </c>
      <c r="N2018" s="175">
        <f>_xll.xlShmInterpDisc($E$4,L2018)</f>
        <v>0.80032740597259144</v>
      </c>
      <c r="O2018" s="175">
        <f>_xll.xlShmInterpDisc($B$4,L2018)</f>
        <v>0.80032740597259144</v>
      </c>
      <c r="P2018" s="175">
        <v>0.80032740530767332</v>
      </c>
      <c r="Q2018" s="175">
        <f>_xll.xlShmInterpDisc($H$4,L2018)</f>
        <v>0.80032740597440677</v>
      </c>
      <c r="R2018" s="188">
        <f t="shared" si="93"/>
        <v>-6.6524041830717806E-6</v>
      </c>
      <c r="S2018" s="170">
        <f t="shared" si="94"/>
        <v>-6.6524041830717806E-6</v>
      </c>
      <c r="T2018" s="174">
        <f t="shared" si="95"/>
        <v>-6.6673344623069397E-6</v>
      </c>
    </row>
    <row r="2019" spans="11:20" x14ac:dyDescent="0.2">
      <c r="K2019" s="185" t="s">
        <v>135</v>
      </c>
      <c r="L2019" s="163">
        <f>_xll.qlCalendarAdvance("TARGET",L2018,K2019,"mf")</f>
        <v>49087</v>
      </c>
      <c r="M2019" s="175">
        <v>0.80002376857279156</v>
      </c>
      <c r="N2019" s="175">
        <f>_xll.xlShmInterpDisc($E$4,L2019)</f>
        <v>0.80002376924129348</v>
      </c>
      <c r="O2019" s="175">
        <f>_xll.xlShmInterpDisc($B$4,L2019)</f>
        <v>0.80002376924129348</v>
      </c>
      <c r="P2019" s="175">
        <v>0.80002376857311353</v>
      </c>
      <c r="Q2019" s="175">
        <f>_xll.xlShmInterpDisc($H$4,L2019)</f>
        <v>0.80002376924312646</v>
      </c>
      <c r="R2019" s="188">
        <f t="shared" si="93"/>
        <v>-6.6850192048661938E-6</v>
      </c>
      <c r="S2019" s="170">
        <f t="shared" si="94"/>
        <v>-6.6850192048661938E-6</v>
      </c>
      <c r="T2019" s="174">
        <f t="shared" si="95"/>
        <v>-6.7001293402313422E-6</v>
      </c>
    </row>
    <row r="2020" spans="11:20" x14ac:dyDescent="0.2">
      <c r="K2020" s="185" t="s">
        <v>135</v>
      </c>
      <c r="L2020" s="163">
        <f>_xll.qlCalendarAdvance("TARGET",L2019,K2020,"mf")</f>
        <v>49094</v>
      </c>
      <c r="M2020" s="175">
        <v>0.79972036503021149</v>
      </c>
      <c r="N2020" s="175">
        <f>_xll.xlShmInterpDisc($E$4,L2020)</f>
        <v>0.79972036570184257</v>
      </c>
      <c r="O2020" s="175">
        <f>_xll.xlShmInterpDisc($B$4,L2020)</f>
        <v>0.79972036570184257</v>
      </c>
      <c r="P2020" s="175">
        <v>0.7997203650305329</v>
      </c>
      <c r="Q2020" s="175">
        <f>_xll.xlShmInterpDisc($H$4,L2020)</f>
        <v>0.79972036570369343</v>
      </c>
      <c r="R2020" s="188">
        <f t="shared" si="93"/>
        <v>-6.7163108408152539E-6</v>
      </c>
      <c r="S2020" s="170">
        <f t="shared" si="94"/>
        <v>-6.7163108408152539E-6</v>
      </c>
      <c r="T2020" s="174">
        <f t="shared" si="95"/>
        <v>-6.73160527320249E-6</v>
      </c>
    </row>
    <row r="2021" spans="11:20" x14ac:dyDescent="0.2">
      <c r="K2021" s="185" t="s">
        <v>135</v>
      </c>
      <c r="L2021" s="163">
        <f>_xll.qlCalendarAdvance("TARGET",L2020,K2021,"mf")</f>
        <v>49101</v>
      </c>
      <c r="M2021" s="175">
        <v>0.79941719482646545</v>
      </c>
      <c r="N2021" s="175">
        <f>_xll.xlShmInterpDisc($E$4,L2021)</f>
        <v>0.79941719550109269</v>
      </c>
      <c r="O2021" s="175">
        <f>_xll.xlShmInterpDisc($B$4,L2021)</f>
        <v>0.79941719550109269</v>
      </c>
      <c r="P2021" s="175">
        <v>0.7994171948267863</v>
      </c>
      <c r="Q2021" s="175">
        <f>_xll.xlShmInterpDisc($H$4,L2021)</f>
        <v>0.79941719550296131</v>
      </c>
      <c r="R2021" s="188">
        <f t="shared" si="93"/>
        <v>-6.746272429580813E-6</v>
      </c>
      <c r="S2021" s="170">
        <f t="shared" si="94"/>
        <v>-6.746272429580813E-6</v>
      </c>
      <c r="T2021" s="174">
        <f t="shared" si="95"/>
        <v>-6.7617500487671123E-6</v>
      </c>
    </row>
    <row r="2022" spans="11:20" x14ac:dyDescent="0.2">
      <c r="K2022" s="185" t="s">
        <v>135</v>
      </c>
      <c r="L2022" s="163">
        <f>_xll.qlCalendarAdvance("TARGET",L2021,K2022,"mf")</f>
        <v>49108</v>
      </c>
      <c r="M2022" s="175">
        <v>0.79911425810430625</v>
      </c>
      <c r="N2022" s="175">
        <f>_xll.xlShmInterpDisc($E$4,L2022)</f>
        <v>0.79911425878179587</v>
      </c>
      <c r="O2022" s="175">
        <f>_xll.xlShmInterpDisc($B$4,L2022)</f>
        <v>0.79911425878179576</v>
      </c>
      <c r="P2022" s="175">
        <v>0.79911425810462655</v>
      </c>
      <c r="Q2022" s="175">
        <f>_xll.xlShmInterpDisc($H$4,L2022)</f>
        <v>0.79911425878368225</v>
      </c>
      <c r="R2022" s="188">
        <f t="shared" si="93"/>
        <v>-6.7748961996016988E-6</v>
      </c>
      <c r="S2022" s="170">
        <f t="shared" si="94"/>
        <v>-6.7748950893786741E-6</v>
      </c>
      <c r="T2022" s="174">
        <f t="shared" si="95"/>
        <v>-6.7905570055870612E-6</v>
      </c>
    </row>
    <row r="2023" spans="11:20" x14ac:dyDescent="0.2">
      <c r="K2023" s="185" t="s">
        <v>135</v>
      </c>
      <c r="L2023" s="163">
        <f>_xll.qlCalendarAdvance("TARGET",L2022,K2023,"mf")</f>
        <v>49115</v>
      </c>
      <c r="M2023" s="175">
        <v>0.79881155500239365</v>
      </c>
      <c r="N2023" s="175">
        <f>_xll.xlShmInterpDisc($E$4,L2023)</f>
        <v>0.79881155568261064</v>
      </c>
      <c r="O2023" s="175">
        <f>_xll.xlShmInterpDisc($B$4,L2023)</f>
        <v>0.79881155568261064</v>
      </c>
      <c r="P2023" s="175">
        <v>0.79881155500271328</v>
      </c>
      <c r="Q2023" s="175">
        <f>_xll.xlShmInterpDisc($H$4,L2023)</f>
        <v>0.79881155568451501</v>
      </c>
      <c r="R2023" s="188">
        <f t="shared" si="93"/>
        <v>-6.8021699384246403E-6</v>
      </c>
      <c r="S2023" s="170">
        <f t="shared" si="94"/>
        <v>-6.8021699384246403E-6</v>
      </c>
      <c r="T2023" s="174">
        <f t="shared" si="95"/>
        <v>-6.8180172618781398E-6</v>
      </c>
    </row>
    <row r="2024" spans="11:20" x14ac:dyDescent="0.2">
      <c r="K2024" s="185" t="s">
        <v>135</v>
      </c>
      <c r="L2024" s="163">
        <f>_xll.qlCalendarAdvance("TARGET",L2023,K2024,"mf")</f>
        <v>49122</v>
      </c>
      <c r="M2024" s="175">
        <v>0.79850908565530132</v>
      </c>
      <c r="N2024" s="175">
        <f>_xll.xlShmInterpDisc($E$4,L2024)</f>
        <v>0.79850908633811035</v>
      </c>
      <c r="O2024" s="175">
        <f>_xll.xlShmInterpDisc($B$4,L2024)</f>
        <v>0.79850908633811035</v>
      </c>
      <c r="P2024" s="175">
        <v>0.79850908565562018</v>
      </c>
      <c r="Q2024" s="175">
        <f>_xll.xlShmInterpDisc($H$4,L2024)</f>
        <v>0.79850908634003259</v>
      </c>
      <c r="R2024" s="188">
        <f t="shared" si="93"/>
        <v>-6.8280903153805639E-6</v>
      </c>
      <c r="S2024" s="170">
        <f t="shared" si="94"/>
        <v>-6.8280903153805639E-6</v>
      </c>
      <c r="T2024" s="174">
        <f t="shared" si="95"/>
        <v>-6.8441241563022004E-6</v>
      </c>
    </row>
    <row r="2025" spans="11:20" x14ac:dyDescent="0.2">
      <c r="K2025" s="185" t="s">
        <v>135</v>
      </c>
      <c r="L2025" s="163">
        <f>_xll.qlCalendarAdvance("TARGET",L2024,K2025,"mf")</f>
        <v>49129</v>
      </c>
      <c r="M2025" s="175">
        <v>0.79820685019352555</v>
      </c>
      <c r="N2025" s="175">
        <f>_xll.xlShmInterpDisc($E$4,L2025)</f>
        <v>0.79820685087879018</v>
      </c>
      <c r="O2025" s="175">
        <f>_xll.xlShmInterpDisc($B$4,L2025)</f>
        <v>0.79820685087879018</v>
      </c>
      <c r="P2025" s="175">
        <v>0.79820685019384385</v>
      </c>
      <c r="Q2025" s="175">
        <f>_xll.xlShmInterpDisc($H$4,L2025)</f>
        <v>0.7982068508807304</v>
      </c>
      <c r="R2025" s="188">
        <f t="shared" si="93"/>
        <v>-6.8526462282392231E-6</v>
      </c>
      <c r="S2025" s="170">
        <f t="shared" si="94"/>
        <v>-6.8526462282392231E-6</v>
      </c>
      <c r="T2025" s="174">
        <f t="shared" si="95"/>
        <v>-6.868865476405972E-6</v>
      </c>
    </row>
    <row r="2026" spans="11:20" x14ac:dyDescent="0.2">
      <c r="K2026" s="185" t="s">
        <v>135</v>
      </c>
      <c r="L2026" s="163">
        <f>_xll.qlCalendarAdvance("TARGET",L2025,K2026,"mf")</f>
        <v>49136</v>
      </c>
      <c r="M2026" s="175">
        <v>0.79790484874349255</v>
      </c>
      <c r="N2026" s="175">
        <f>_xll.xlShmInterpDisc($E$4,L2026)</f>
        <v>0.79790484943107576</v>
      </c>
      <c r="O2026" s="175">
        <f>_xll.xlShmInterpDisc($B$4,L2026)</f>
        <v>0.79790484943107576</v>
      </c>
      <c r="P2026" s="175">
        <v>0.79790484874381007</v>
      </c>
      <c r="Q2026" s="175">
        <f>_xll.xlShmInterpDisc($H$4,L2026)</f>
        <v>0.79790484943303397</v>
      </c>
      <c r="R2026" s="188">
        <f t="shared" si="93"/>
        <v>-6.8758321258854949E-6</v>
      </c>
      <c r="S2026" s="170">
        <f t="shared" si="94"/>
        <v>-6.8758321258854949E-6</v>
      </c>
      <c r="T2026" s="174">
        <f t="shared" si="95"/>
        <v>-6.8922390017434054E-6</v>
      </c>
    </row>
    <row r="2027" spans="11:20" x14ac:dyDescent="0.2">
      <c r="K2027" s="185" t="s">
        <v>135</v>
      </c>
      <c r="L2027" s="163">
        <f>_xll.qlCalendarAdvance("TARGET",L2026,K2027,"mf")</f>
        <v>49143</v>
      </c>
      <c r="M2027" s="175">
        <v>0.79760308142756675</v>
      </c>
      <c r="N2027" s="175">
        <f>_xll.xlShmInterpDisc($E$4,L2027)</f>
        <v>0.79760308211733077</v>
      </c>
      <c r="O2027" s="175">
        <f>_xll.xlShmInterpDisc($B$4,L2027)</f>
        <v>0.79760308211733077</v>
      </c>
      <c r="P2027" s="175">
        <v>0.79760308142788339</v>
      </c>
      <c r="Q2027" s="175">
        <f>_xll.xlShmInterpDisc($H$4,L2027)</f>
        <v>0.79760308211930697</v>
      </c>
      <c r="R2027" s="188">
        <f t="shared" si="93"/>
        <v>-6.8976402367582068E-6</v>
      </c>
      <c r="S2027" s="170">
        <f t="shared" si="94"/>
        <v>-6.8976402367582068E-6</v>
      </c>
      <c r="T2027" s="174">
        <f t="shared" si="95"/>
        <v>-6.9142358505303037E-6</v>
      </c>
    </row>
    <row r="2028" spans="11:20" x14ac:dyDescent="0.2">
      <c r="K2028" s="185" t="s">
        <v>135</v>
      </c>
      <c r="L2028" s="163">
        <f>_xll.qlCalendarAdvance("TARGET",L2027,K2028,"mf")</f>
        <v>49150</v>
      </c>
      <c r="M2028" s="175">
        <v>0.7973015483640582</v>
      </c>
      <c r="N2028" s="175">
        <f>_xll.xlShmInterpDisc($E$4,L2028)</f>
        <v>0.79730154905586481</v>
      </c>
      <c r="O2028" s="175">
        <f>_xll.xlShmInterpDisc($B$4,L2028)</f>
        <v>0.79730154905586481</v>
      </c>
      <c r="P2028" s="175">
        <v>0.79730154836437406</v>
      </c>
      <c r="Q2028" s="175">
        <f>_xll.xlShmInterpDisc($H$4,L2028)</f>
        <v>0.7973015490578591</v>
      </c>
      <c r="R2028" s="188">
        <f t="shared" si="93"/>
        <v>-6.9180661199652604E-6</v>
      </c>
      <c r="S2028" s="170">
        <f t="shared" si="94"/>
        <v>-6.9180661199652604E-6</v>
      </c>
      <c r="T2028" s="174">
        <f t="shared" si="95"/>
        <v>-6.9348504716515436E-6</v>
      </c>
    </row>
    <row r="2029" spans="11:20" x14ac:dyDescent="0.2">
      <c r="K2029" s="185" t="s">
        <v>135</v>
      </c>
      <c r="L2029" s="163">
        <f>_xll.qlCalendarAdvance("TARGET",L2028,K2029,"mf")</f>
        <v>49157</v>
      </c>
      <c r="M2029" s="175">
        <v>0.79700024966723115</v>
      </c>
      <c r="N2029" s="175">
        <f>_xll.xlShmInterpDisc($E$4,L2029)</f>
        <v>0.79700025036094113</v>
      </c>
      <c r="O2029" s="175">
        <f>_xll.xlShmInterpDisc($B$4,L2029)</f>
        <v>0.79700025036094113</v>
      </c>
      <c r="P2029" s="175">
        <v>0.79700024966754601</v>
      </c>
      <c r="Q2029" s="175">
        <f>_xll.xlShmInterpDisc($H$4,L2029)</f>
        <v>0.79700025036295363</v>
      </c>
      <c r="R2029" s="188">
        <f t="shared" si="93"/>
        <v>-6.9370997834994341E-6</v>
      </c>
      <c r="S2029" s="170">
        <f t="shared" si="94"/>
        <v>-6.9370997834994341E-6</v>
      </c>
      <c r="T2029" s="174">
        <f t="shared" si="95"/>
        <v>-6.9540762037689774E-6</v>
      </c>
    </row>
    <row r="2030" spans="11:20" x14ac:dyDescent="0.2">
      <c r="K2030" s="185" t="s">
        <v>135</v>
      </c>
      <c r="L2030" s="163">
        <f>_xll.qlCalendarAdvance("TARGET",L2029,K2030,"mf")</f>
        <v>49164</v>
      </c>
      <c r="M2030" s="175">
        <v>0.79669918544731066</v>
      </c>
      <c r="N2030" s="175">
        <f>_xll.xlShmInterpDisc($E$4,L2030)</f>
        <v>0.79669918614278479</v>
      </c>
      <c r="O2030" s="175">
        <f>_xll.xlShmInterpDisc($B$4,L2030)</f>
        <v>0.79669918614278479</v>
      </c>
      <c r="P2030" s="175">
        <v>0.79669918544762464</v>
      </c>
      <c r="Q2030" s="175">
        <f>_xll.xlShmInterpDisc($H$4,L2030)</f>
        <v>0.79669918614481539</v>
      </c>
      <c r="R2030" s="188">
        <f t="shared" si="93"/>
        <v>-6.9547412273607279E-6</v>
      </c>
      <c r="S2030" s="170">
        <f t="shared" si="94"/>
        <v>-6.9547412273607279E-6</v>
      </c>
      <c r="T2030" s="174">
        <f t="shared" si="95"/>
        <v>-6.971907495767482E-6</v>
      </c>
    </row>
    <row r="2031" spans="11:20" x14ac:dyDescent="0.2">
      <c r="K2031" s="185" t="s">
        <v>135</v>
      </c>
      <c r="L2031" s="163">
        <f>_xll.qlCalendarAdvance("TARGET",L2030,K2031,"mf")</f>
        <v>49171</v>
      </c>
      <c r="M2031" s="175">
        <v>0.79639835581049179</v>
      </c>
      <c r="N2031" s="175">
        <f>_xll.xlShmInterpDisc($E$4,L2031)</f>
        <v>0.79639835650758994</v>
      </c>
      <c r="O2031" s="175">
        <f>_xll.xlShmInterpDisc($B$4,L2031)</f>
        <v>0.79639835650758994</v>
      </c>
      <c r="P2031" s="175">
        <v>0.79639835581080476</v>
      </c>
      <c r="Q2031" s="175">
        <f>_xll.xlShmInterpDisc($H$4,L2031)</f>
        <v>0.79639835650963875</v>
      </c>
      <c r="R2031" s="188">
        <f t="shared" si="93"/>
        <v>-6.9709815697649447E-6</v>
      </c>
      <c r="S2031" s="170">
        <f t="shared" si="94"/>
        <v>-6.9709815697649447E-6</v>
      </c>
      <c r="T2031" s="174">
        <f t="shared" si="95"/>
        <v>-6.988339906754959E-6</v>
      </c>
    </row>
    <row r="2032" spans="11:20" x14ac:dyDescent="0.2">
      <c r="K2032" s="185" t="s">
        <v>135</v>
      </c>
      <c r="L2032" s="163">
        <f>_xll.qlCalendarAdvance("TARGET",L2031,K2032,"mf")</f>
        <v>49178</v>
      </c>
      <c r="M2032" s="175">
        <v>0.79609776085894646</v>
      </c>
      <c r="N2032" s="175">
        <f>_xll.xlShmInterpDisc($E$4,L2032)</f>
        <v>0.79609776155752821</v>
      </c>
      <c r="O2032" s="175">
        <f>_xll.xlShmInterpDisc($B$4,L2032)</f>
        <v>0.79609776155752821</v>
      </c>
      <c r="P2032" s="175">
        <v>0.79609776085925832</v>
      </c>
      <c r="Q2032" s="175">
        <f>_xll.xlShmInterpDisc($H$4,L2032)</f>
        <v>0.79609776155959522</v>
      </c>
      <c r="R2032" s="188">
        <f t="shared" si="93"/>
        <v>-6.9858174800430106E-6</v>
      </c>
      <c r="S2032" s="170">
        <f t="shared" si="94"/>
        <v>-6.9858174800430106E-6</v>
      </c>
      <c r="T2032" s="174">
        <f t="shared" si="95"/>
        <v>-7.0033689958393097E-6</v>
      </c>
    </row>
    <row r="2033" spans="11:20" x14ac:dyDescent="0.2">
      <c r="K2033" s="185" t="s">
        <v>135</v>
      </c>
      <c r="L2033" s="163">
        <f>_xll.qlCalendarAdvance("TARGET",L2032,K2033,"mf")</f>
        <v>49185</v>
      </c>
      <c r="M2033" s="175">
        <v>0.79579740069083138</v>
      </c>
      <c r="N2033" s="175">
        <f>_xll.xlShmInterpDisc($E$4,L2033)</f>
        <v>0.79579740139075583</v>
      </c>
      <c r="O2033" s="175">
        <f>_xll.xlShmInterpDisc($B$4,L2033)</f>
        <v>0.79579740139075583</v>
      </c>
      <c r="P2033" s="175">
        <v>0.79579740069114213</v>
      </c>
      <c r="Q2033" s="175">
        <f>_xll.xlShmInterpDisc($H$4,L2033)</f>
        <v>0.79579740139284105</v>
      </c>
      <c r="R2033" s="188">
        <f t="shared" si="93"/>
        <v>-6.9992445173028273E-6</v>
      </c>
      <c r="S2033" s="170">
        <f t="shared" si="94"/>
        <v>-6.9992445173028273E-6</v>
      </c>
      <c r="T2033" s="174">
        <f t="shared" si="95"/>
        <v>-7.0169892119054111E-6</v>
      </c>
    </row>
    <row r="2034" spans="11:20" x14ac:dyDescent="0.2">
      <c r="K2034" s="185" t="s">
        <v>135</v>
      </c>
      <c r="L2034" s="163">
        <f>_xll.qlCalendarAdvance("TARGET",L2033,K2034,"mf")</f>
        <v>49192</v>
      </c>
      <c r="M2034" s="175">
        <v>0.79549727540029602</v>
      </c>
      <c r="N2034" s="175">
        <f>_xll.xlShmInterpDisc($E$4,L2034)</f>
        <v>0.79549727610142207</v>
      </c>
      <c r="O2034" s="175">
        <f>_xll.xlShmInterpDisc($B$4,L2034)</f>
        <v>0.79549727610142196</v>
      </c>
      <c r="P2034" s="175">
        <v>0.79549727540060566</v>
      </c>
      <c r="Q2034" s="175">
        <f>_xll.xlShmInterpDisc($H$4,L2034)</f>
        <v>0.79549727610352572</v>
      </c>
      <c r="R2034" s="188">
        <f t="shared" si="93"/>
        <v>-7.0112604610983453E-6</v>
      </c>
      <c r="S2034" s="170">
        <f t="shared" si="94"/>
        <v>-7.0112593508753207E-6</v>
      </c>
      <c r="T2034" s="174">
        <f t="shared" si="95"/>
        <v>-7.0292005549532632E-6</v>
      </c>
    </row>
    <row r="2035" spans="11:20" x14ac:dyDescent="0.2">
      <c r="K2035" s="185" t="s">
        <v>135</v>
      </c>
      <c r="L2035" s="163">
        <f>_xll.qlCalendarAdvance("TARGET",L2034,K2035,"mf")</f>
        <v>49199</v>
      </c>
      <c r="M2035" s="175">
        <v>0.79519738507749038</v>
      </c>
      <c r="N2035" s="175">
        <f>_xll.xlShmInterpDisc($E$4,L2035)</f>
        <v>0.79519738577967625</v>
      </c>
      <c r="O2035" s="175">
        <f>_xll.xlShmInterpDisc($B$4,L2035)</f>
        <v>0.79519738577967625</v>
      </c>
      <c r="P2035" s="175">
        <v>0.79519738507779891</v>
      </c>
      <c r="Q2035" s="175">
        <f>_xll.xlShmInterpDisc($H$4,L2035)</f>
        <v>0.79519738578179833</v>
      </c>
      <c r="R2035" s="188">
        <f t="shared" si="93"/>
        <v>-7.0218586500914171E-6</v>
      </c>
      <c r="S2035" s="170">
        <f t="shared" si="94"/>
        <v>-7.0218586500914171E-6</v>
      </c>
      <c r="T2035" s="174">
        <f t="shared" si="95"/>
        <v>-7.039994143198669E-6</v>
      </c>
    </row>
    <row r="2036" spans="11:20" x14ac:dyDescent="0.2">
      <c r="K2036" s="185" t="s">
        <v>135</v>
      </c>
      <c r="L2036" s="163">
        <f>_xll.qlCalendarAdvance("TARGET",L2035,K2036,"mf")</f>
        <v>49206</v>
      </c>
      <c r="M2036" s="175">
        <v>0.79489772980857254</v>
      </c>
      <c r="N2036" s="175">
        <f>_xll.xlShmInterpDisc($E$4,L2036)</f>
        <v>0.79489773051167645</v>
      </c>
      <c r="O2036" s="175">
        <f>_xll.xlShmInterpDisc($B$4,L2036)</f>
        <v>0.79489773051167645</v>
      </c>
      <c r="P2036" s="175">
        <v>0.79489772980887974</v>
      </c>
      <c r="Q2036" s="175">
        <f>_xll.xlShmInterpDisc($H$4,L2036)</f>
        <v>0.79489773051381685</v>
      </c>
      <c r="R2036" s="188">
        <f t="shared" si="93"/>
        <v>-7.0310390842820425E-6</v>
      </c>
      <c r="S2036" s="170">
        <f t="shared" si="94"/>
        <v>-7.0310390842820425E-6</v>
      </c>
      <c r="T2036" s="174">
        <f t="shared" si="95"/>
        <v>-7.0493710868646531E-6</v>
      </c>
    </row>
    <row r="2037" spans="11:20" x14ac:dyDescent="0.2">
      <c r="K2037" s="185" t="s">
        <v>135</v>
      </c>
      <c r="L2037" s="163">
        <f>_xll.qlCalendarAdvance("TARGET",L2036,K2037,"mf")</f>
        <v>49213</v>
      </c>
      <c r="M2037" s="175">
        <v>0.7945983096757161</v>
      </c>
      <c r="N2037" s="175">
        <f>_xll.xlShmInterpDisc($E$4,L2037)</f>
        <v>0.79459831037959583</v>
      </c>
      <c r="O2037" s="175">
        <f>_xll.xlShmInterpDisc($B$4,L2037)</f>
        <v>0.79459831037959583</v>
      </c>
      <c r="P2037" s="175">
        <v>0.79459830967602196</v>
      </c>
      <c r="Q2037" s="175">
        <f>_xll.xlShmInterpDisc($H$4,L2037)</f>
        <v>0.79459831038175466</v>
      </c>
      <c r="R2037" s="188">
        <f t="shared" si="93"/>
        <v>-7.0387973227781231E-6</v>
      </c>
      <c r="S2037" s="170">
        <f t="shared" si="94"/>
        <v>-7.0387973227781231E-6</v>
      </c>
      <c r="T2037" s="174">
        <f t="shared" si="95"/>
        <v>-7.057326945059117E-6</v>
      </c>
    </row>
    <row r="2038" spans="11:20" x14ac:dyDescent="0.2">
      <c r="K2038" s="185" t="s">
        <v>135</v>
      </c>
      <c r="L2038" s="163">
        <f>_xll.qlCalendarAdvance("TARGET",L2037,K2038,"mf")</f>
        <v>49220</v>
      </c>
      <c r="M2038" s="175">
        <v>0.7942991247571185</v>
      </c>
      <c r="N2038" s="175">
        <f>_xll.xlShmInterpDisc($E$4,L2038)</f>
        <v>0.79429912546163162</v>
      </c>
      <c r="O2038" s="175">
        <f>_xll.xlShmInterpDisc($B$4,L2038)</f>
        <v>0.79429912546163162</v>
      </c>
      <c r="P2038" s="175">
        <v>0.79429912475742304</v>
      </c>
      <c r="Q2038" s="175">
        <f>_xll.xlShmInterpDisc($H$4,L2038)</f>
        <v>0.79429912546380887</v>
      </c>
      <c r="R2038" s="188">
        <f t="shared" si="93"/>
        <v>-7.0451311451336096E-6</v>
      </c>
      <c r="S2038" s="170">
        <f t="shared" si="94"/>
        <v>-7.0451311451336096E-6</v>
      </c>
      <c r="T2038" s="174">
        <f t="shared" si="95"/>
        <v>-7.0638583871129867E-6</v>
      </c>
    </row>
    <row r="2039" spans="11:20" x14ac:dyDescent="0.2">
      <c r="K2039" s="185" t="s">
        <v>135</v>
      </c>
      <c r="L2039" s="163">
        <f>_xll.qlCalendarAdvance("TARGET",L2038,K2039,"mf")</f>
        <v>49227</v>
      </c>
      <c r="M2039" s="175">
        <v>0.79400017512700793</v>
      </c>
      <c r="N2039" s="175">
        <f>_xll.xlShmInterpDisc($E$4,L2039)</f>
        <v>0.79400017583201221</v>
      </c>
      <c r="O2039" s="175">
        <f>_xll.xlShmInterpDisc($B$4,L2039)</f>
        <v>0.79400017583201221</v>
      </c>
      <c r="P2039" s="175">
        <v>0.79400017512731114</v>
      </c>
      <c r="Q2039" s="175">
        <f>_xll.xlShmInterpDisc($H$4,L2039)</f>
        <v>0.79400017583420801</v>
      </c>
      <c r="R2039" s="188">
        <f t="shared" si="93"/>
        <v>-7.0500427717945513E-6</v>
      </c>
      <c r="S2039" s="170">
        <f t="shared" si="94"/>
        <v>-7.0500427717945513E-6</v>
      </c>
      <c r="T2039" s="174">
        <f t="shared" si="95"/>
        <v>-7.0689687436953363E-6</v>
      </c>
    </row>
    <row r="2040" spans="11:20" x14ac:dyDescent="0.2">
      <c r="K2040" s="185" t="s">
        <v>135</v>
      </c>
      <c r="L2040" s="163">
        <f>_xll.qlCalendarAdvance("TARGET",L2039,K2040,"mf")</f>
        <v>49234</v>
      </c>
      <c r="M2040" s="175">
        <v>0.79370146085565207</v>
      </c>
      <c r="N2040" s="175">
        <f>_xll.xlShmInterpDisc($E$4,L2040)</f>
        <v>0.79370146156100463</v>
      </c>
      <c r="O2040" s="175">
        <f>_xll.xlShmInterpDisc($B$4,L2040)</f>
        <v>0.79370146156100463</v>
      </c>
      <c r="P2040" s="175">
        <v>0.79370146085595383</v>
      </c>
      <c r="Q2040" s="175">
        <f>_xll.xlShmInterpDisc($H$4,L2040)</f>
        <v>0.79370146156321897</v>
      </c>
      <c r="R2040" s="188">
        <f t="shared" si="93"/>
        <v>-7.0535255414228004E-6</v>
      </c>
      <c r="S2040" s="170">
        <f t="shared" si="94"/>
        <v>-7.0535255414228004E-6</v>
      </c>
      <c r="T2040" s="174">
        <f t="shared" si="95"/>
        <v>-7.072651353468018E-6</v>
      </c>
    </row>
    <row r="2041" spans="11:20" x14ac:dyDescent="0.2">
      <c r="K2041" s="185" t="s">
        <v>135</v>
      </c>
      <c r="L2041" s="163">
        <f>_xll.qlCalendarAdvance("TARGET",L2040,K2041,"mf")</f>
        <v>49241</v>
      </c>
      <c r="M2041" s="175">
        <v>0.79340298200936443</v>
      </c>
      <c r="N2041" s="175">
        <f>_xll.xlShmInterpDisc($E$4,L2041)</f>
        <v>0.7934029827149226</v>
      </c>
      <c r="O2041" s="175">
        <f>_xll.xlShmInterpDisc($B$4,L2041)</f>
        <v>0.7934029827149226</v>
      </c>
      <c r="P2041" s="175">
        <v>0.79340298200966453</v>
      </c>
      <c r="Q2041" s="175">
        <f>_xll.xlShmInterpDisc($H$4,L2041)</f>
        <v>0.79340298271715548</v>
      </c>
      <c r="R2041" s="188">
        <f t="shared" si="93"/>
        <v>-7.0555816744644062E-6</v>
      </c>
      <c r="S2041" s="170">
        <f t="shared" si="94"/>
        <v>-7.0555816744644062E-6</v>
      </c>
      <c r="T2041" s="174">
        <f t="shared" si="95"/>
        <v>-7.0749095471001056E-6</v>
      </c>
    </row>
    <row r="2042" spans="11:20" x14ac:dyDescent="0.2">
      <c r="K2042" s="185" t="s">
        <v>135</v>
      </c>
      <c r="L2042" s="163">
        <f>_xll.qlCalendarAdvance("TARGET",L2041,K2042,"mf")</f>
        <v>49248</v>
      </c>
      <c r="M2042" s="175">
        <v>0.79310473865051279</v>
      </c>
      <c r="N2042" s="175">
        <f>_xll.xlShmInterpDisc($E$4,L2042)</f>
        <v>0.7931047393561339</v>
      </c>
      <c r="O2042" s="175">
        <f>_xll.xlShmInterpDisc($B$4,L2042)</f>
        <v>0.79310473935613379</v>
      </c>
      <c r="P2042" s="175">
        <v>0.79310473865081144</v>
      </c>
      <c r="Q2042" s="175">
        <f>_xll.xlShmInterpDisc($H$4,L2042)</f>
        <v>0.79310473935838544</v>
      </c>
      <c r="R2042" s="188">
        <f t="shared" si="93"/>
        <v>-7.0562111709193687E-6</v>
      </c>
      <c r="S2042" s="170">
        <f t="shared" si="94"/>
        <v>-7.056210060696344E-6</v>
      </c>
      <c r="T2042" s="174">
        <f t="shared" si="95"/>
        <v>-7.0757399939225252E-6</v>
      </c>
    </row>
    <row r="2043" spans="11:20" x14ac:dyDescent="0.2">
      <c r="K2043" s="185" t="s">
        <v>135</v>
      </c>
      <c r="L2043" s="163">
        <f>_xll.qlCalendarAdvance("TARGET",L2042,K2043,"mf")</f>
        <v>49255</v>
      </c>
      <c r="M2043" s="175">
        <v>0.79280673083752684</v>
      </c>
      <c r="N2043" s="175">
        <f>_xll.xlShmInterpDisc($E$4,L2043)</f>
        <v>0.79280673154306791</v>
      </c>
      <c r="O2043" s="175">
        <f>_xll.xlShmInterpDisc($B$4,L2043)</f>
        <v>0.79280673154306791</v>
      </c>
      <c r="P2043" s="175">
        <v>0.79280673083782383</v>
      </c>
      <c r="Q2043" s="175">
        <f>_xll.xlShmInterpDisc($H$4,L2043)</f>
        <v>0.79280673154533821</v>
      </c>
      <c r="R2043" s="188">
        <f t="shared" si="93"/>
        <v>-7.0554107001186139E-6</v>
      </c>
      <c r="S2043" s="170">
        <f t="shared" si="94"/>
        <v>-7.0554107001186139E-6</v>
      </c>
      <c r="T2043" s="174">
        <f t="shared" si="95"/>
        <v>-7.0751438041583015E-6</v>
      </c>
    </row>
    <row r="2044" spans="11:20" x14ac:dyDescent="0.2">
      <c r="K2044" s="185" t="s">
        <v>135</v>
      </c>
      <c r="L2044" s="163">
        <f>_xll.qlCalendarAdvance("TARGET",L2043,K2044,"mf")</f>
        <v>49262</v>
      </c>
      <c r="M2044" s="175">
        <v>0.79250895862490522</v>
      </c>
      <c r="N2044" s="175">
        <f>_xll.xlShmInterpDisc($E$4,L2044)</f>
        <v>0.79250895933022358</v>
      </c>
      <c r="O2044" s="175">
        <f>_xll.xlShmInterpDisc($B$4,L2044)</f>
        <v>0.79250895933022358</v>
      </c>
      <c r="P2044" s="175">
        <v>0.79250895862520054</v>
      </c>
      <c r="Q2044" s="175">
        <f>_xll.xlShmInterpDisc($H$4,L2044)</f>
        <v>0.79250895933251253</v>
      </c>
      <c r="R2044" s="188">
        <f t="shared" si="93"/>
        <v>-7.0531835927312159E-6</v>
      </c>
      <c r="S2044" s="170">
        <f t="shared" si="94"/>
        <v>-7.0531835927312159E-6</v>
      </c>
      <c r="T2044" s="174">
        <f t="shared" si="95"/>
        <v>-7.0731198675844098E-6</v>
      </c>
    </row>
    <row r="2045" spans="11:20" x14ac:dyDescent="0.2">
      <c r="K2045" s="185" t="s">
        <v>135</v>
      </c>
      <c r="L2045" s="163">
        <f>_xll.qlCalendarAdvance("TARGET",L2044,K2045,"mf")</f>
        <v>49269</v>
      </c>
      <c r="M2045" s="175">
        <v>0.79221142206322348</v>
      </c>
      <c r="N2045" s="175">
        <f>_xll.xlShmInterpDisc($E$4,L2045)</f>
        <v>0.79221142276817658</v>
      </c>
      <c r="O2045" s="175">
        <f>_xll.xlShmInterpDisc($B$4,L2045)</f>
        <v>0.79221142276817658</v>
      </c>
      <c r="P2045" s="175">
        <v>0.79221142206351713</v>
      </c>
      <c r="Q2045" s="175">
        <f>_xll.xlShmInterpDisc($H$4,L2045)</f>
        <v>0.79221142277048417</v>
      </c>
      <c r="R2045" s="188">
        <f t="shared" si="93"/>
        <v>-7.0495309589801991E-6</v>
      </c>
      <c r="S2045" s="170">
        <f t="shared" si="94"/>
        <v>-7.0495309589801991E-6</v>
      </c>
      <c r="T2045" s="174">
        <f t="shared" si="95"/>
        <v>-7.0696704046468994E-6</v>
      </c>
    </row>
    <row r="2046" spans="11:20" x14ac:dyDescent="0.2">
      <c r="K2046" s="185" t="s">
        <v>135</v>
      </c>
      <c r="L2046" s="163">
        <f>_xll.qlCalendarAdvance("TARGET",L2045,K2046,"mf")</f>
        <v>49276</v>
      </c>
      <c r="M2046" s="175">
        <v>0.79191412119914173</v>
      </c>
      <c r="N2046" s="175">
        <f>_xll.xlShmInterpDisc($E$4,L2046)</f>
        <v>0.7919141219035869</v>
      </c>
      <c r="O2046" s="175">
        <f>_xll.xlShmInterpDisc($B$4,L2046)</f>
        <v>0.7919141219035869</v>
      </c>
      <c r="P2046" s="175">
        <v>0.79191412119943361</v>
      </c>
      <c r="Q2046" s="175">
        <f>_xll.xlShmInterpDisc($H$4,L2046)</f>
        <v>0.79191412190591337</v>
      </c>
      <c r="R2046" s="188">
        <f t="shared" si="93"/>
        <v>-7.044451688642539E-6</v>
      </c>
      <c r="S2046" s="170">
        <f t="shared" si="94"/>
        <v>-7.044451688642539E-6</v>
      </c>
      <c r="T2046" s="174">
        <f t="shared" si="95"/>
        <v>-7.0647976357918196E-6</v>
      </c>
    </row>
    <row r="2047" spans="11:20" x14ac:dyDescent="0.2">
      <c r="K2047" s="185" t="s">
        <v>135</v>
      </c>
      <c r="L2047" s="163">
        <f>_xll.qlCalendarAdvance("TARGET",L2046,K2047,"mf")</f>
        <v>49283</v>
      </c>
      <c r="M2047" s="175">
        <v>0.79161705607541166</v>
      </c>
      <c r="N2047" s="175">
        <f>_xll.xlShmInterpDisc($E$4,L2047)</f>
        <v>0.79161705677920668</v>
      </c>
      <c r="O2047" s="175">
        <f>_xll.xlShmInterpDisc($B$4,L2047)</f>
        <v>0.79161705677920668</v>
      </c>
      <c r="P2047" s="175">
        <v>0.79161705607570165</v>
      </c>
      <c r="Q2047" s="175">
        <f>_xll.xlShmInterpDisc($H$4,L2047)</f>
        <v>0.79161705678155192</v>
      </c>
      <c r="R2047" s="188">
        <f t="shared" si="93"/>
        <v>-7.0379502226103341E-6</v>
      </c>
      <c r="S2047" s="170">
        <f t="shared" si="94"/>
        <v>-7.0379502226103341E-6</v>
      </c>
      <c r="T2047" s="174">
        <f t="shared" si="95"/>
        <v>-7.058502671242195E-6</v>
      </c>
    </row>
    <row r="2048" spans="11:20" x14ac:dyDescent="0.2">
      <c r="K2048" s="185" t="s">
        <v>135</v>
      </c>
      <c r="L2048" s="163">
        <f>_xll.qlCalendarAdvance("TARGET",L2047,K2048,"mf")</f>
        <v>49290</v>
      </c>
      <c r="M2048" s="175">
        <v>0.79132022673088476</v>
      </c>
      <c r="N2048" s="175">
        <f>_xll.xlShmInterpDisc($E$4,L2048)</f>
        <v>0.79132022743388752</v>
      </c>
      <c r="O2048" s="175">
        <f>_xll.xlShmInterpDisc($B$4,L2048)</f>
        <v>0.79132022743388752</v>
      </c>
      <c r="P2048" s="175">
        <v>0.79132022673117297</v>
      </c>
      <c r="Q2048" s="175">
        <f>_xll.xlShmInterpDisc($H$4,L2048)</f>
        <v>0.79132022743625152</v>
      </c>
      <c r="R2048" s="188">
        <f t="shared" si="93"/>
        <v>-7.030027671106609E-6</v>
      </c>
      <c r="S2048" s="170">
        <f t="shared" si="94"/>
        <v>-7.030027671106609E-6</v>
      </c>
      <c r="T2048" s="174">
        <f t="shared" si="95"/>
        <v>-7.0507855109980255E-6</v>
      </c>
    </row>
    <row r="2049" spans="11:20" x14ac:dyDescent="0.2">
      <c r="K2049" s="185" t="s">
        <v>135</v>
      </c>
      <c r="L2049" s="163">
        <f>_xll.qlCalendarAdvance("TARGET",L2048,K2049,"mf")</f>
        <v>49297</v>
      </c>
      <c r="M2049" s="175">
        <v>0.79102363320051938</v>
      </c>
      <c r="N2049" s="175">
        <f>_xll.xlShmInterpDisc($E$4,L2049)</f>
        <v>0.79102363390258779</v>
      </c>
      <c r="O2049" s="175">
        <f>_xll.xlShmInterpDisc($B$4,L2049)</f>
        <v>0.79102363390258779</v>
      </c>
      <c r="P2049" s="175">
        <v>0.7910236332008056</v>
      </c>
      <c r="Q2049" s="175">
        <f>_xll.xlShmInterpDisc($H$4,L2049)</f>
        <v>0.79102363390497066</v>
      </c>
      <c r="R2049" s="188">
        <f t="shared" si="93"/>
        <v>-7.0206840341313637E-6</v>
      </c>
      <c r="S2049" s="170">
        <f t="shared" si="94"/>
        <v>-7.0206840341313637E-6</v>
      </c>
      <c r="T2049" s="174">
        <f t="shared" si="95"/>
        <v>-7.0416505959514097E-6</v>
      </c>
    </row>
    <row r="2050" spans="11:20" x14ac:dyDescent="0.2">
      <c r="K2050" s="185" t="s">
        <v>135</v>
      </c>
      <c r="L2050" s="163">
        <f>_xll.qlCalendarAdvance("TARGET",L2049,K2050,"mf")</f>
        <v>49305</v>
      </c>
      <c r="M2050" s="175">
        <v>0.7906849579575328</v>
      </c>
      <c r="N2050" s="175">
        <f>_xll.xlShmInterpDisc($E$4,L2050)</f>
        <v>0.79068495865835997</v>
      </c>
      <c r="O2050" s="175">
        <f>_xll.xlShmInterpDisc($B$4,L2050)</f>
        <v>0.79068495865835997</v>
      </c>
      <c r="P2050" s="175">
        <v>0.79068495795781668</v>
      </c>
      <c r="Q2050" s="175">
        <f>_xll.xlShmInterpDisc($H$4,L2050)</f>
        <v>0.79068495866076449</v>
      </c>
      <c r="R2050" s="188">
        <f t="shared" si="93"/>
        <v>-7.0082717407160544E-6</v>
      </c>
      <c r="S2050" s="170">
        <f t="shared" si="94"/>
        <v>-7.0082717407160544E-6</v>
      </c>
      <c r="T2050" s="174">
        <f t="shared" si="95"/>
        <v>-7.0294781107094195E-6</v>
      </c>
    </row>
    <row r="2051" spans="11:20" x14ac:dyDescent="0.2">
      <c r="K2051" s="185" t="s">
        <v>135</v>
      </c>
      <c r="L2051" s="163">
        <f>_xll.qlCalendarAdvance("TARGET",L2050,K2051,"mf")</f>
        <v>49312</v>
      </c>
      <c r="M2051" s="175">
        <v>0.79038886984288559</v>
      </c>
      <c r="N2051" s="175">
        <f>_xll.xlShmInterpDisc($E$4,L2051)</f>
        <v>0.79038887054247542</v>
      </c>
      <c r="O2051" s="175">
        <f>_xll.xlShmInterpDisc($B$4,L2051)</f>
        <v>0.79038887054247531</v>
      </c>
      <c r="P2051" s="175">
        <v>0.79038886984316747</v>
      </c>
      <c r="Q2051" s="175">
        <f>_xll.xlShmInterpDisc($H$4,L2051)</f>
        <v>0.79038887054489881</v>
      </c>
      <c r="R2051" s="188">
        <f t="shared" si="93"/>
        <v>-6.995898305106607E-6</v>
      </c>
      <c r="S2051" s="170">
        <f t="shared" si="94"/>
        <v>-6.9958971948835824E-6</v>
      </c>
      <c r="T2051" s="174">
        <f t="shared" si="95"/>
        <v>-7.0173133970286017E-6</v>
      </c>
    </row>
    <row r="2052" spans="11:20" x14ac:dyDescent="0.2">
      <c r="K2052" s="185" t="s">
        <v>135</v>
      </c>
      <c r="L2052" s="163">
        <f>_xll.qlCalendarAdvance("TARGET",L2051,K2052,"mf")</f>
        <v>49319</v>
      </c>
      <c r="M2052" s="175">
        <v>0.79009301762700745</v>
      </c>
      <c r="N2052" s="175">
        <f>_xll.xlShmInterpDisc($E$4,L2052)</f>
        <v>0.79009301832521894</v>
      </c>
      <c r="O2052" s="175">
        <f>_xll.xlShmInterpDisc($B$4,L2052)</f>
        <v>0.79009301832521894</v>
      </c>
      <c r="P2052" s="175">
        <v>0.79009301762728723</v>
      </c>
      <c r="Q2052" s="175">
        <f>_xll.xlShmInterpDisc($H$4,L2052)</f>
        <v>0.79009301832766143</v>
      </c>
      <c r="R2052" s="188">
        <f t="shared" si="93"/>
        <v>-6.9821148862558857E-6</v>
      </c>
      <c r="S2052" s="170">
        <f t="shared" si="94"/>
        <v>-6.9821148862558857E-6</v>
      </c>
      <c r="T2052" s="174">
        <f t="shared" si="95"/>
        <v>-7.0037420307755838E-6</v>
      </c>
    </row>
    <row r="2053" spans="11:20" x14ac:dyDescent="0.2">
      <c r="K2053" s="185" t="s">
        <v>135</v>
      </c>
      <c r="L2053" s="163">
        <f>_xll.qlCalendarAdvance("TARGET",L2052,K2053,"mf")</f>
        <v>49326</v>
      </c>
      <c r="M2053" s="175">
        <v>0.78979740132880782</v>
      </c>
      <c r="N2053" s="175">
        <f>_xll.xlShmInterpDisc($E$4,L2053)</f>
        <v>0.78979740202550064</v>
      </c>
      <c r="O2053" s="175">
        <f>_xll.xlShmInterpDisc($B$4,L2053)</f>
        <v>0.78979740202550053</v>
      </c>
      <c r="P2053" s="175">
        <v>0.78979740132908549</v>
      </c>
      <c r="Q2053" s="175">
        <f>_xll.xlShmInterpDisc($H$4,L2053)</f>
        <v>0.78979740202796211</v>
      </c>
      <c r="R2053" s="188">
        <f t="shared" si="93"/>
        <v>-6.9669281455020382E-6</v>
      </c>
      <c r="S2053" s="170">
        <f t="shared" si="94"/>
        <v>-6.9669270352790136E-6</v>
      </c>
      <c r="T2053" s="174">
        <f t="shared" si="95"/>
        <v>-6.988766232396415E-6</v>
      </c>
    </row>
    <row r="2054" spans="11:20" x14ac:dyDescent="0.2">
      <c r="K2054" s="185" t="s">
        <v>135</v>
      </c>
      <c r="L2054" s="163">
        <f>_xll.qlCalendarAdvance("TARGET",L2053,K2054,"mf")</f>
        <v>49333</v>
      </c>
      <c r="M2054" s="175">
        <v>0.78950202096334143</v>
      </c>
      <c r="N2054" s="175">
        <f>_xll.xlShmInterpDisc($E$4,L2054)</f>
        <v>0.78950202165837535</v>
      </c>
      <c r="O2054" s="175">
        <f>_xll.xlShmInterpDisc($B$4,L2054)</f>
        <v>0.78950202165837535</v>
      </c>
      <c r="P2054" s="175">
        <v>0.78950202096361677</v>
      </c>
      <c r="Q2054" s="175">
        <f>_xll.xlShmInterpDisc($H$4,L2054)</f>
        <v>0.78950202166085592</v>
      </c>
      <c r="R2054" s="188">
        <f t="shared" ref="R2054:R2117" si="96">(M2054-N2054)*10000</f>
        <v>-6.9503391930680891E-6</v>
      </c>
      <c r="S2054" s="170">
        <f t="shared" ref="S2054:S2117" si="97">(M2054-O2054)*10000</f>
        <v>-6.9503391930680891E-6</v>
      </c>
      <c r="T2054" s="174">
        <f t="shared" ref="T2054:T2117" si="98">(P2054-Q2054)*10000</f>
        <v>-6.9723915530062186E-6</v>
      </c>
    </row>
    <row r="2055" spans="11:20" x14ac:dyDescent="0.2">
      <c r="K2055" s="185" t="s">
        <v>135</v>
      </c>
      <c r="L2055" s="163">
        <f>_xll.qlCalendarAdvance("TARGET",L2054,K2055,"mf")</f>
        <v>49340</v>
      </c>
      <c r="M2055" s="175">
        <v>0.78920687654181543</v>
      </c>
      <c r="N2055" s="175">
        <f>_xll.xlShmInterpDisc($E$4,L2055)</f>
        <v>0.78920687723505101</v>
      </c>
      <c r="O2055" s="175">
        <f>_xll.xlShmInterpDisc($B$4,L2055)</f>
        <v>0.78920687723505101</v>
      </c>
      <c r="P2055" s="175">
        <v>0.78920687654208854</v>
      </c>
      <c r="Q2055" s="175">
        <f>_xll.xlShmInterpDisc($H$4,L2055)</f>
        <v>0.78920687723755067</v>
      </c>
      <c r="R2055" s="188">
        <f t="shared" si="96"/>
        <v>-6.9323558005152108E-6</v>
      </c>
      <c r="S2055" s="170">
        <f t="shared" si="97"/>
        <v>-6.9323558005152108E-6</v>
      </c>
      <c r="T2055" s="174">
        <f t="shared" si="98"/>
        <v>-6.9546213232740683E-6</v>
      </c>
    </row>
    <row r="2056" spans="11:20" x14ac:dyDescent="0.2">
      <c r="K2056" s="185" t="s">
        <v>135</v>
      </c>
      <c r="L2056" s="163">
        <f>_xll.qlCalendarAdvance("TARGET",L2055,K2056,"mf")</f>
        <v>49347</v>
      </c>
      <c r="M2056" s="175">
        <v>0.78891196807159714</v>
      </c>
      <c r="N2056" s="175">
        <f>_xll.xlShmInterpDisc($E$4,L2056)</f>
        <v>0.78891196876289538</v>
      </c>
      <c r="O2056" s="175">
        <f>_xll.xlShmInterpDisc($B$4,L2056)</f>
        <v>0.78891196876289549</v>
      </c>
      <c r="P2056" s="175">
        <v>0.78891196807186792</v>
      </c>
      <c r="Q2056" s="175">
        <f>_xll.xlShmInterpDisc($H$4,L2056)</f>
        <v>0.78891196876541425</v>
      </c>
      <c r="R2056" s="188">
        <f t="shared" si="96"/>
        <v>-6.9129824087355018E-6</v>
      </c>
      <c r="S2056" s="170">
        <f t="shared" si="97"/>
        <v>-6.9129835189585265E-6</v>
      </c>
      <c r="T2056" s="174">
        <f t="shared" si="98"/>
        <v>-6.9354633147611366E-6</v>
      </c>
    </row>
    <row r="2057" spans="11:20" x14ac:dyDescent="0.2">
      <c r="K2057" s="185" t="s">
        <v>135</v>
      </c>
      <c r="L2057" s="163">
        <f>_xll.qlCalendarAdvance("TARGET",L2056,K2057,"mf")</f>
        <v>49354</v>
      </c>
      <c r="M2057" s="175">
        <v>0.7886172955562214</v>
      </c>
      <c r="N2057" s="175">
        <f>_xll.xlShmInterpDisc($E$4,L2057)</f>
        <v>0.78861729624544408</v>
      </c>
      <c r="O2057" s="175">
        <f>_xll.xlShmInterpDisc($B$4,L2057)</f>
        <v>0.78861729624544397</v>
      </c>
      <c r="P2057" s="175">
        <v>0.78861729555648974</v>
      </c>
      <c r="Q2057" s="175">
        <f>_xll.xlShmInterpDisc($H$4,L2057)</f>
        <v>0.78861729624798205</v>
      </c>
      <c r="R2057" s="188">
        <f t="shared" si="96"/>
        <v>-6.8922267892901345E-6</v>
      </c>
      <c r="S2057" s="170">
        <f t="shared" si="97"/>
        <v>-6.8922256790671099E-6</v>
      </c>
      <c r="T2057" s="174">
        <f t="shared" si="98"/>
        <v>-6.9149230785825466E-6</v>
      </c>
    </row>
    <row r="2058" spans="11:20" x14ac:dyDescent="0.2">
      <c r="K2058" s="185" t="s">
        <v>135</v>
      </c>
      <c r="L2058" s="163">
        <f>_xll.qlCalendarAdvance("TARGET",L2057,K2058,"mf")</f>
        <v>49361</v>
      </c>
      <c r="M2058" s="175">
        <v>0.78832285899539756</v>
      </c>
      <c r="N2058" s="175">
        <f>_xll.xlShmInterpDisc($E$4,L2058)</f>
        <v>0.78832285968240656</v>
      </c>
      <c r="O2058" s="175">
        <f>_xll.xlShmInterpDisc($B$4,L2058)</f>
        <v>0.78832285968240656</v>
      </c>
      <c r="P2058" s="175">
        <v>0.78832285899566346</v>
      </c>
      <c r="Q2058" s="175">
        <f>_xll.xlShmInterpDisc($H$4,L2058)</f>
        <v>0.78832285968496385</v>
      </c>
      <c r="R2058" s="188">
        <f t="shared" si="96"/>
        <v>-6.8700900524021336E-6</v>
      </c>
      <c r="S2058" s="170">
        <f t="shared" si="97"/>
        <v>-6.8700900524021336E-6</v>
      </c>
      <c r="T2058" s="174">
        <f t="shared" si="98"/>
        <v>-6.8930039454073722E-6</v>
      </c>
    </row>
    <row r="2059" spans="11:20" x14ac:dyDescent="0.2">
      <c r="K2059" s="185" t="s">
        <v>135</v>
      </c>
      <c r="L2059" s="163">
        <f>_xll.qlCalendarAdvance("TARGET",L2058,K2059,"mf")</f>
        <v>49368</v>
      </c>
      <c r="M2059" s="175">
        <v>0.78802865838501723</v>
      </c>
      <c r="N2059" s="175">
        <f>_xll.xlShmInterpDisc($E$4,L2059)</f>
        <v>0.78802865906967556</v>
      </c>
      <c r="O2059" s="175">
        <f>_xll.xlShmInterpDisc($B$4,L2059)</f>
        <v>0.78802865906967556</v>
      </c>
      <c r="P2059" s="175">
        <v>0.78802865838528047</v>
      </c>
      <c r="Q2059" s="175">
        <f>_xll.xlShmInterpDisc($H$4,L2059)</f>
        <v>0.78802865907225206</v>
      </c>
      <c r="R2059" s="188">
        <f t="shared" si="96"/>
        <v>-6.8465833003017451E-6</v>
      </c>
      <c r="S2059" s="170">
        <f t="shared" si="97"/>
        <v>-6.8465833003017451E-6</v>
      </c>
      <c r="T2059" s="174">
        <f t="shared" si="98"/>
        <v>-6.8697159072428349E-6</v>
      </c>
    </row>
    <row r="2060" spans="11:20" x14ac:dyDescent="0.2">
      <c r="K2060" s="185" t="s">
        <v>135</v>
      </c>
      <c r="L2060" s="163">
        <f>_xll.qlCalendarAdvance("TARGET",L2059,K2060,"mf")</f>
        <v>49375</v>
      </c>
      <c r="M2060" s="175">
        <v>0.78773469371716109</v>
      </c>
      <c r="N2060" s="175">
        <f>_xll.xlShmInterpDisc($E$4,L2060)</f>
        <v>0.78773469439933241</v>
      </c>
      <c r="O2060" s="175">
        <f>_xll.xlShmInterpDisc($B$4,L2060)</f>
        <v>0.78773469439933241</v>
      </c>
      <c r="P2060" s="175">
        <v>0.78773469371742177</v>
      </c>
      <c r="Q2060" s="175">
        <f>_xll.xlShmInterpDisc($H$4,L2060)</f>
        <v>0.78773469440192811</v>
      </c>
      <c r="R2060" s="188">
        <f t="shared" si="96"/>
        <v>-6.821713194327117E-6</v>
      </c>
      <c r="S2060" s="170">
        <f t="shared" si="97"/>
        <v>-6.821713194327117E-6</v>
      </c>
      <c r="T2060" s="174">
        <f t="shared" si="98"/>
        <v>-6.8450634049810333E-6</v>
      </c>
    </row>
    <row r="2061" spans="11:20" x14ac:dyDescent="0.2">
      <c r="K2061" s="185" t="s">
        <v>135</v>
      </c>
      <c r="L2061" s="163">
        <f>_xll.qlCalendarAdvance("TARGET",L2060,K2061,"mf")</f>
        <v>49382</v>
      </c>
      <c r="M2061" s="175">
        <v>0.78744096498010685</v>
      </c>
      <c r="N2061" s="175">
        <f>_xll.xlShmInterpDisc($E$4,L2061)</f>
        <v>0.78744096565965527</v>
      </c>
      <c r="O2061" s="175">
        <f>_xll.xlShmInterpDisc($B$4,L2061)</f>
        <v>0.78744096565965527</v>
      </c>
      <c r="P2061" s="175">
        <v>0.78744096498036487</v>
      </c>
      <c r="Q2061" s="175">
        <f>_xll.xlShmInterpDisc($H$4,L2061)</f>
        <v>0.7874409656622704</v>
      </c>
      <c r="R2061" s="188">
        <f t="shared" si="96"/>
        <v>-6.7954841753703477E-6</v>
      </c>
      <c r="S2061" s="170">
        <f t="shared" si="97"/>
        <v>-6.7954841753703477E-6</v>
      </c>
      <c r="T2061" s="174">
        <f t="shared" si="98"/>
        <v>-6.8190553204061644E-6</v>
      </c>
    </row>
    <row r="2062" spans="11:20" x14ac:dyDescent="0.2">
      <c r="K2062" s="185" t="s">
        <v>135</v>
      </c>
      <c r="L2062" s="163">
        <f>_xll.qlCalendarAdvance("TARGET",L2061,K2062,"mf")</f>
        <v>49389</v>
      </c>
      <c r="M2062" s="175">
        <v>0.78714747215833603</v>
      </c>
      <c r="N2062" s="175">
        <f>_xll.xlShmInterpDisc($E$4,L2062)</f>
        <v>0.78714747283512665</v>
      </c>
      <c r="O2062" s="175">
        <f>_xll.xlShmInterpDisc($B$4,L2062)</f>
        <v>0.78714747283512676</v>
      </c>
      <c r="P2062" s="175">
        <v>0.78714747215859149</v>
      </c>
      <c r="Q2062" s="175">
        <f>_xll.xlShmInterpDisc($H$4,L2062)</f>
        <v>0.78714747283776121</v>
      </c>
      <c r="R2062" s="188">
        <f t="shared" si="96"/>
        <v>-6.7679062354386588E-6</v>
      </c>
      <c r="S2062" s="170">
        <f t="shared" si="97"/>
        <v>-6.7679073456616834E-6</v>
      </c>
      <c r="T2062" s="174">
        <f t="shared" si="98"/>
        <v>-6.7916972046333512E-6</v>
      </c>
    </row>
    <row r="2063" spans="11:20" x14ac:dyDescent="0.2">
      <c r="K2063" s="185" t="s">
        <v>135</v>
      </c>
      <c r="L2063" s="163">
        <f>_xll.qlCalendarAdvance("TARGET",L2062,K2063,"mf")</f>
        <v>49396</v>
      </c>
      <c r="M2063" s="175">
        <v>0.78685421523254118</v>
      </c>
      <c r="N2063" s="175">
        <f>_xll.xlShmInterpDisc($E$4,L2063)</f>
        <v>0.78685421590644</v>
      </c>
      <c r="O2063" s="175">
        <f>_xll.xlShmInterpDisc($B$4,L2063)</f>
        <v>0.78685421590644</v>
      </c>
      <c r="P2063" s="175">
        <v>0.78685421523279375</v>
      </c>
      <c r="Q2063" s="175">
        <f>_xll.xlShmInterpDisc($H$4,L2063)</f>
        <v>0.78685421590909388</v>
      </c>
      <c r="R2063" s="188">
        <f t="shared" si="96"/>
        <v>-6.7389882563162473E-6</v>
      </c>
      <c r="S2063" s="170">
        <f t="shared" si="97"/>
        <v>-6.7389882563162473E-6</v>
      </c>
      <c r="T2063" s="174">
        <f t="shared" si="98"/>
        <v>-6.7630012701158648E-6</v>
      </c>
    </row>
    <row r="2064" spans="11:20" x14ac:dyDescent="0.2">
      <c r="K2064" s="185" t="s">
        <v>135</v>
      </c>
      <c r="L2064" s="163">
        <f>_xll.qlCalendarAdvance("TARGET",L2063,K2064,"mf")</f>
        <v>49403</v>
      </c>
      <c r="M2064" s="175">
        <v>0.78656119417963355</v>
      </c>
      <c r="N2064" s="175">
        <f>_xll.xlShmInterpDisc($E$4,L2064)</f>
        <v>0.78656119485050735</v>
      </c>
      <c r="O2064" s="175">
        <f>_xll.xlShmInterpDisc($B$4,L2064)</f>
        <v>0.78656119485050735</v>
      </c>
      <c r="P2064" s="175">
        <v>0.78656119417988335</v>
      </c>
      <c r="Q2064" s="175">
        <f>_xll.xlShmInterpDisc($H$4,L2064)</f>
        <v>0.78656119485318055</v>
      </c>
      <c r="R2064" s="188">
        <f t="shared" si="96"/>
        <v>-6.7087380095642857E-6</v>
      </c>
      <c r="S2064" s="170">
        <f t="shared" si="97"/>
        <v>-6.7087380095642857E-6</v>
      </c>
      <c r="T2064" s="174">
        <f t="shared" si="98"/>
        <v>-6.7329719577458036E-6</v>
      </c>
    </row>
    <row r="2065" spans="11:20" x14ac:dyDescent="0.2">
      <c r="K2065" s="185" t="s">
        <v>135</v>
      </c>
      <c r="L2065" s="163">
        <f>_xll.qlCalendarAdvance("TARGET",L2064,K2065,"mf")</f>
        <v>49410</v>
      </c>
      <c r="M2065" s="175">
        <v>0.78626840897275008</v>
      </c>
      <c r="N2065" s="175">
        <f>_xll.xlShmInterpDisc($E$4,L2065)</f>
        <v>0.78626840964046629</v>
      </c>
      <c r="O2065" s="175">
        <f>_xll.xlShmInterpDisc($B$4,L2065)</f>
        <v>0.78626840964046629</v>
      </c>
      <c r="P2065" s="175">
        <v>0.78626840897299699</v>
      </c>
      <c r="Q2065" s="175">
        <f>_xll.xlShmInterpDisc($H$4,L2065)</f>
        <v>0.78626840964315903</v>
      </c>
      <c r="R2065" s="188">
        <f t="shared" si="96"/>
        <v>-6.6771621565209216E-6</v>
      </c>
      <c r="S2065" s="170">
        <f t="shared" si="97"/>
        <v>-6.6771621565209216E-6</v>
      </c>
      <c r="T2065" s="174">
        <f t="shared" si="98"/>
        <v>-6.7016203697534138E-6</v>
      </c>
    </row>
    <row r="2066" spans="11:20" x14ac:dyDescent="0.2">
      <c r="K2066" s="185" t="s">
        <v>135</v>
      </c>
      <c r="L2066" s="163">
        <f>_xll.qlCalendarAdvance("TARGET",L2065,K2066,"mf")</f>
        <v>49417</v>
      </c>
      <c r="M2066" s="175">
        <v>0.78597585958126037</v>
      </c>
      <c r="N2066" s="175">
        <f>_xll.xlShmInterpDisc($E$4,L2066)</f>
        <v>0.78597586024568766</v>
      </c>
      <c r="O2066" s="175">
        <f>_xll.xlShmInterpDisc($B$4,L2066)</f>
        <v>0.78597586024568755</v>
      </c>
      <c r="P2066" s="175">
        <v>0.78597585958150429</v>
      </c>
      <c r="Q2066" s="175">
        <f>_xll.xlShmInterpDisc($H$4,L2066)</f>
        <v>0.78597586024839983</v>
      </c>
      <c r="R2066" s="188">
        <f t="shared" si="96"/>
        <v>-6.644272909639426E-6</v>
      </c>
      <c r="S2066" s="170">
        <f t="shared" si="97"/>
        <v>-6.6442717994164013E-6</v>
      </c>
      <c r="T2066" s="174">
        <f t="shared" si="98"/>
        <v>-6.6689553879228924E-6</v>
      </c>
    </row>
    <row r="2067" spans="11:20" x14ac:dyDescent="0.2">
      <c r="K2067" s="185" t="s">
        <v>135</v>
      </c>
      <c r="L2067" s="163">
        <f>_xll.qlCalendarAdvance("TARGET",L2066,K2067,"mf")</f>
        <v>49424</v>
      </c>
      <c r="M2067" s="175">
        <v>0.78568354597077428</v>
      </c>
      <c r="N2067" s="175">
        <f>_xll.xlShmInterpDisc($E$4,L2067)</f>
        <v>0.78568354663178208</v>
      </c>
      <c r="O2067" s="175">
        <f>_xll.xlShmInterpDisc($B$4,L2067)</f>
        <v>0.78568354663178197</v>
      </c>
      <c r="P2067" s="175">
        <v>0.7856835459710152</v>
      </c>
      <c r="Q2067" s="175">
        <f>_xll.xlShmInterpDisc($H$4,L2067)</f>
        <v>0.78568354663451379</v>
      </c>
      <c r="R2067" s="188">
        <f t="shared" si="96"/>
        <v>-6.6100780404809711E-6</v>
      </c>
      <c r="S2067" s="170">
        <f t="shared" si="97"/>
        <v>-6.6100769302579465E-6</v>
      </c>
      <c r="T2067" s="174">
        <f t="shared" si="98"/>
        <v>-6.6349858940384365E-6</v>
      </c>
    </row>
    <row r="2068" spans="11:20" x14ac:dyDescent="0.2">
      <c r="K2068" s="185" t="s">
        <v>135</v>
      </c>
      <c r="L2068" s="163">
        <f>_xll.qlCalendarAdvance("TARGET",L2067,K2068,"mf")</f>
        <v>49431</v>
      </c>
      <c r="M2068" s="175">
        <v>0.78539146810314886</v>
      </c>
      <c r="N2068" s="175">
        <f>_xll.xlShmInterpDisc($E$4,L2068)</f>
        <v>0.78539146876060772</v>
      </c>
      <c r="O2068" s="175">
        <f>_xll.xlShmInterpDisc($B$4,L2068)</f>
        <v>0.78539146876060772</v>
      </c>
      <c r="P2068" s="175">
        <v>0.78539146810338667</v>
      </c>
      <c r="Q2068" s="175">
        <f>_xll.xlShmInterpDisc($H$4,L2068)</f>
        <v>0.78539146876335908</v>
      </c>
      <c r="R2068" s="188">
        <f t="shared" si="96"/>
        <v>-6.5745886512758034E-6</v>
      </c>
      <c r="S2068" s="170">
        <f t="shared" si="97"/>
        <v>-6.5745886512758034E-6</v>
      </c>
      <c r="T2068" s="174">
        <f t="shared" si="98"/>
        <v>-6.5997241005533169E-6</v>
      </c>
    </row>
    <row r="2069" spans="11:20" x14ac:dyDescent="0.2">
      <c r="K2069" s="185" t="s">
        <v>135</v>
      </c>
      <c r="L2069" s="163">
        <f>_xll.qlCalendarAdvance("TARGET",L2068,K2069,"mf")</f>
        <v>49438</v>
      </c>
      <c r="M2069" s="175">
        <v>0.78509962593649552</v>
      </c>
      <c r="N2069" s="175">
        <f>_xll.xlShmInterpDisc($E$4,L2069)</f>
        <v>0.78509962659027721</v>
      </c>
      <c r="O2069" s="175">
        <f>_xll.xlShmInterpDisc($B$4,L2069)</f>
        <v>0.78509962659027721</v>
      </c>
      <c r="P2069" s="175">
        <v>0.78509962593673022</v>
      </c>
      <c r="Q2069" s="175">
        <f>_xll.xlShmInterpDisc($H$4,L2069)</f>
        <v>0.78509962659304811</v>
      </c>
      <c r="R2069" s="188">
        <f t="shared" si="96"/>
        <v>-6.5378169544771936E-6</v>
      </c>
      <c r="S2069" s="170">
        <f t="shared" si="97"/>
        <v>-6.5378169544771936E-6</v>
      </c>
      <c r="T2069" s="174">
        <f t="shared" si="98"/>
        <v>-6.5631788892517307E-6</v>
      </c>
    </row>
    <row r="2070" spans="11:20" x14ac:dyDescent="0.2">
      <c r="K2070" s="185" t="s">
        <v>135</v>
      </c>
      <c r="L2070" s="163">
        <f>_xll.qlCalendarAdvance("TARGET",L2069,K2070,"mf")</f>
        <v>49445</v>
      </c>
      <c r="M2070" s="175">
        <v>0.78480801942518741</v>
      </c>
      <c r="N2070" s="175">
        <f>_xll.xlShmInterpDisc($E$4,L2070)</f>
        <v>0.78480802007516448</v>
      </c>
      <c r="O2070" s="175">
        <f>_xll.xlShmInterpDisc($B$4,L2070)</f>
        <v>0.78480802007516459</v>
      </c>
      <c r="P2070" s="175">
        <v>0.78480801942541878</v>
      </c>
      <c r="Q2070" s="175">
        <f>_xll.xlShmInterpDisc($H$4,L2070)</f>
        <v>0.78480802007795503</v>
      </c>
      <c r="R2070" s="188">
        <f t="shared" si="96"/>
        <v>-6.4997707216463141E-6</v>
      </c>
      <c r="S2070" s="170">
        <f t="shared" si="97"/>
        <v>-6.4997718318693387E-6</v>
      </c>
      <c r="T2070" s="174">
        <f t="shared" si="98"/>
        <v>-6.5253624725869486E-6</v>
      </c>
    </row>
    <row r="2071" spans="11:20" x14ac:dyDescent="0.2">
      <c r="K2071" s="185" t="s">
        <v>135</v>
      </c>
      <c r="L2071" s="163">
        <f>_xll.qlCalendarAdvance("TARGET",L2070,K2071,"mf")</f>
        <v>49452</v>
      </c>
      <c r="M2071" s="175">
        <v>0.78451664851986636</v>
      </c>
      <c r="N2071" s="175">
        <f>_xll.xlShmInterpDisc($E$4,L2071)</f>
        <v>0.78451664916591279</v>
      </c>
      <c r="O2071" s="175">
        <f>_xll.xlShmInterpDisc($B$4,L2071)</f>
        <v>0.78451664916591279</v>
      </c>
      <c r="P2071" s="175">
        <v>0.78451664852009451</v>
      </c>
      <c r="Q2071" s="175">
        <f>_xll.xlShmInterpDisc($H$4,L2071)</f>
        <v>0.78451664916872299</v>
      </c>
      <c r="R2071" s="188">
        <f t="shared" si="96"/>
        <v>-6.460464385682485E-6</v>
      </c>
      <c r="S2071" s="170">
        <f t="shared" si="97"/>
        <v>-6.460464385682485E-6</v>
      </c>
      <c r="T2071" s="174">
        <f t="shared" si="98"/>
        <v>-6.4862848425661923E-6</v>
      </c>
    </row>
    <row r="2072" spans="11:20" x14ac:dyDescent="0.2">
      <c r="K2072" s="185" t="s">
        <v>135</v>
      </c>
      <c r="L2072" s="163">
        <f>_xll.qlCalendarAdvance("TARGET",L2071,K2072,"mf")</f>
        <v>49459</v>
      </c>
      <c r="M2072" s="175">
        <v>0.78422551316744982</v>
      </c>
      <c r="N2072" s="175">
        <f>_xll.xlShmInterpDisc($E$4,L2072)</f>
        <v>0.7842255138094405</v>
      </c>
      <c r="O2072" s="175">
        <f>_xll.xlShmInterpDisc($B$4,L2072)</f>
        <v>0.7842255138094405</v>
      </c>
      <c r="P2072" s="175">
        <v>0.78422551316767464</v>
      </c>
      <c r="Q2072" s="175">
        <f>_xll.xlShmInterpDisc($H$4,L2072)</f>
        <v>0.78422551381227035</v>
      </c>
      <c r="R2072" s="188">
        <f t="shared" si="96"/>
        <v>-6.4199068283699035E-6</v>
      </c>
      <c r="S2072" s="170">
        <f t="shared" si="97"/>
        <v>-6.4199068283699035E-6</v>
      </c>
      <c r="T2072" s="174">
        <f t="shared" si="98"/>
        <v>-6.4459571014197081E-6</v>
      </c>
    </row>
    <row r="2073" spans="11:20" x14ac:dyDescent="0.2">
      <c r="K2073" s="185" t="s">
        <v>135</v>
      </c>
      <c r="L2073" s="163">
        <f>_xll.qlCalendarAdvance("TARGET",L2072,K2073,"mf")</f>
        <v>49466</v>
      </c>
      <c r="M2073" s="175">
        <v>0.78393461331113834</v>
      </c>
      <c r="N2073" s="175">
        <f>_xll.xlShmInterpDisc($E$4,L2073)</f>
        <v>0.78393461394894948</v>
      </c>
      <c r="O2073" s="175">
        <f>_xll.xlShmInterpDisc($B$4,L2073)</f>
        <v>0.78393461394894948</v>
      </c>
      <c r="P2073" s="175">
        <v>0.78393461331135972</v>
      </c>
      <c r="Q2073" s="175">
        <f>_xll.xlShmInterpDisc($H$4,L2073)</f>
        <v>0.78393461395179909</v>
      </c>
      <c r="R2073" s="188">
        <f t="shared" si="96"/>
        <v>-6.3781113723848648E-6</v>
      </c>
      <c r="S2073" s="170">
        <f t="shared" si="97"/>
        <v>-6.3781113723848648E-6</v>
      </c>
      <c r="T2073" s="174">
        <f t="shared" si="98"/>
        <v>-6.4043936820468161E-6</v>
      </c>
    </row>
    <row r="2074" spans="11:20" x14ac:dyDescent="0.2">
      <c r="K2074" s="185" t="s">
        <v>135</v>
      </c>
      <c r="L2074" s="163">
        <f>_xll.qlCalendarAdvance("TARGET",L2073,K2074,"mf")</f>
        <v>49473</v>
      </c>
      <c r="M2074" s="175">
        <v>0.78364394889042199</v>
      </c>
      <c r="N2074" s="175">
        <f>_xll.xlShmInterpDisc($E$4,L2074)</f>
        <v>0.78364394952393124</v>
      </c>
      <c r="O2074" s="175">
        <f>_xll.xlShmInterpDisc($B$4,L2074)</f>
        <v>0.78364394952393124</v>
      </c>
      <c r="P2074" s="175">
        <v>0.78364394889064004</v>
      </c>
      <c r="Q2074" s="175">
        <f>_xll.xlShmInterpDisc($H$4,L2074)</f>
        <v>0.78364394952680061</v>
      </c>
      <c r="R2074" s="188">
        <f t="shared" si="96"/>
        <v>-6.3350924506266892E-6</v>
      </c>
      <c r="S2074" s="170">
        <f t="shared" si="97"/>
        <v>-6.3350924506266892E-6</v>
      </c>
      <c r="T2074" s="174">
        <f t="shared" si="98"/>
        <v>-6.3616056866777626E-6</v>
      </c>
    </row>
    <row r="2075" spans="11:20" x14ac:dyDescent="0.2">
      <c r="K2075" s="185" t="s">
        <v>135</v>
      </c>
      <c r="L2075" s="163">
        <f>_xll.qlCalendarAdvance("TARGET",L2074,K2075,"mf")</f>
        <v>49480</v>
      </c>
      <c r="M2075" s="175">
        <v>0.7833535198410887</v>
      </c>
      <c r="N2075" s="175">
        <f>_xll.xlShmInterpDisc($E$4,L2075)</f>
        <v>0.78335352047017459</v>
      </c>
      <c r="O2075" s="175">
        <f>_xll.xlShmInterpDisc($B$4,L2075)</f>
        <v>0.78335352047017459</v>
      </c>
      <c r="P2075" s="175">
        <v>0.78335351984130308</v>
      </c>
      <c r="Q2075" s="175">
        <f>_xll.xlShmInterpDisc($H$4,L2075)</f>
        <v>0.78335352047306372</v>
      </c>
      <c r="R2075" s="188">
        <f t="shared" si="96"/>
        <v>-6.2908589448795738E-6</v>
      </c>
      <c r="S2075" s="170">
        <f t="shared" si="97"/>
        <v>-6.2908589448795738E-6</v>
      </c>
      <c r="T2075" s="174">
        <f t="shared" si="98"/>
        <v>-6.317606437988843E-6</v>
      </c>
    </row>
    <row r="2076" spans="11:20" x14ac:dyDescent="0.2">
      <c r="K2076" s="185" t="s">
        <v>135</v>
      </c>
      <c r="L2076" s="163">
        <f>_xll.qlCalendarAdvance("TARGET",L2075,K2076,"mf")</f>
        <v>49487</v>
      </c>
      <c r="M2076" s="175">
        <v>0.78306332609522966</v>
      </c>
      <c r="N2076" s="175">
        <f>_xll.xlShmInterpDisc($E$4,L2076)</f>
        <v>0.7830633267197723</v>
      </c>
      <c r="O2076" s="175">
        <f>_xll.xlShmInterpDisc($B$4,L2076)</f>
        <v>0.7830633267197723</v>
      </c>
      <c r="P2076" s="175">
        <v>0.78306332609544038</v>
      </c>
      <c r="Q2076" s="175">
        <f>_xll.xlShmInterpDisc($H$4,L2076)</f>
        <v>0.78306332672268131</v>
      </c>
      <c r="R2076" s="188">
        <f t="shared" si="96"/>
        <v>-6.2454263982658631E-6</v>
      </c>
      <c r="S2076" s="170">
        <f t="shared" si="97"/>
        <v>-6.2454263982658631E-6</v>
      </c>
      <c r="T2076" s="174">
        <f t="shared" si="98"/>
        <v>-6.2724092586563529E-6</v>
      </c>
    </row>
    <row r="2077" spans="11:20" x14ac:dyDescent="0.2">
      <c r="K2077" s="185" t="s">
        <v>135</v>
      </c>
      <c r="L2077" s="163">
        <f>_xll.qlCalendarAdvance("TARGET",L2076,K2077,"mf")</f>
        <v>49494</v>
      </c>
      <c r="M2077" s="175">
        <v>0.78277336758124749</v>
      </c>
      <c r="N2077" s="175">
        <f>_xll.xlShmInterpDisc($E$4,L2077)</f>
        <v>0.78277336820112831</v>
      </c>
      <c r="O2077" s="175">
        <f>_xll.xlShmInterpDisc($B$4,L2077)</f>
        <v>0.78277336820112831</v>
      </c>
      <c r="P2077" s="175">
        <v>0.78277336758145455</v>
      </c>
      <c r="Q2077" s="175">
        <f>_xll.xlShmInterpDisc($H$4,L2077)</f>
        <v>0.78277336820405718</v>
      </c>
      <c r="R2077" s="188">
        <f t="shared" si="96"/>
        <v>-6.1988081334618528E-6</v>
      </c>
      <c r="S2077" s="170">
        <f t="shared" si="97"/>
        <v>-6.1988081334618528E-6</v>
      </c>
      <c r="T2077" s="174">
        <f t="shared" si="98"/>
        <v>-6.2260263611335631E-6</v>
      </c>
    </row>
    <row r="2078" spans="11:20" x14ac:dyDescent="0.2">
      <c r="K2078" s="185" t="s">
        <v>135</v>
      </c>
      <c r="L2078" s="163">
        <f>_xll.qlCalendarAdvance("TARGET",L2077,K2078,"mf")</f>
        <v>49501</v>
      </c>
      <c r="M2078" s="175">
        <v>0.78248364422386274</v>
      </c>
      <c r="N2078" s="175">
        <f>_xll.xlShmInterpDisc($E$4,L2078)</f>
        <v>0.78248364483896482</v>
      </c>
      <c r="O2078" s="175">
        <f>_xll.xlShmInterpDisc($B$4,L2078)</f>
        <v>0.78248364483896482</v>
      </c>
      <c r="P2078" s="175">
        <v>0.78248364422406613</v>
      </c>
      <c r="Q2078" s="175">
        <f>_xll.xlShmInterpDisc($H$4,L2078)</f>
        <v>0.78248364484191357</v>
      </c>
      <c r="R2078" s="188">
        <f t="shared" si="96"/>
        <v>-6.1510208038129122E-6</v>
      </c>
      <c r="S2078" s="170">
        <f t="shared" si="97"/>
        <v>-6.1510208038129122E-6</v>
      </c>
      <c r="T2078" s="174">
        <f t="shared" si="98"/>
        <v>-6.178474398765843E-6</v>
      </c>
    </row>
    <row r="2079" spans="11:20" x14ac:dyDescent="0.2">
      <c r="K2079" s="185" t="s">
        <v>135</v>
      </c>
      <c r="L2079" s="163">
        <f>_xll.qlCalendarAdvance("TARGET",L2078,K2079,"mf")</f>
        <v>49508</v>
      </c>
      <c r="M2079" s="175">
        <v>0.78219415594412145</v>
      </c>
      <c r="N2079" s="175">
        <f>_xll.xlShmInterpDisc($E$4,L2079)</f>
        <v>0.782194156554329</v>
      </c>
      <c r="O2079" s="175">
        <f>_xll.xlShmInterpDisc($B$4,L2079)</f>
        <v>0.782194156554329</v>
      </c>
      <c r="P2079" s="175">
        <v>0.78219415594432107</v>
      </c>
      <c r="Q2079" s="175">
        <f>_xll.xlShmInterpDisc($H$4,L2079)</f>
        <v>0.78219415655729763</v>
      </c>
      <c r="R2079" s="188">
        <f t="shared" si="96"/>
        <v>-6.1020755115492875E-6</v>
      </c>
      <c r="S2079" s="170">
        <f t="shared" si="97"/>
        <v>-6.1020755115492875E-6</v>
      </c>
      <c r="T2079" s="174">
        <f t="shared" si="98"/>
        <v>-6.1297655840064635E-6</v>
      </c>
    </row>
    <row r="2080" spans="11:20" x14ac:dyDescent="0.2">
      <c r="K2080" s="185" t="s">
        <v>135</v>
      </c>
      <c r="L2080" s="163">
        <f>_xll.qlCalendarAdvance("TARGET",L2079,K2080,"mf")</f>
        <v>49515</v>
      </c>
      <c r="M2080" s="175">
        <v>0.78190490265940149</v>
      </c>
      <c r="N2080" s="175">
        <f>_xll.xlShmInterpDisc($E$4,L2080)</f>
        <v>0.78190490326460016</v>
      </c>
      <c r="O2080" s="175">
        <f>_xll.xlShmInterpDisc($B$4,L2080)</f>
        <v>0.78190490326460005</v>
      </c>
      <c r="P2080" s="175">
        <v>0.78190490265959711</v>
      </c>
      <c r="Q2080" s="175">
        <f>_xll.xlShmInterpDisc($H$4,L2080)</f>
        <v>0.78190490326758877</v>
      </c>
      <c r="R2080" s="188">
        <f t="shared" si="96"/>
        <v>-6.0519866895702989E-6</v>
      </c>
      <c r="S2080" s="170">
        <f t="shared" si="97"/>
        <v>-6.0519855793472743E-6</v>
      </c>
      <c r="T2080" s="174">
        <f t="shared" si="98"/>
        <v>-6.079916570200794E-6</v>
      </c>
    </row>
    <row r="2081" spans="11:20" x14ac:dyDescent="0.2">
      <c r="K2081" s="185" t="s">
        <v>135</v>
      </c>
      <c r="L2081" s="163">
        <f>_xll.qlCalendarAdvance("TARGET",L2080,K2081,"mf")</f>
        <v>49522</v>
      </c>
      <c r="M2081" s="175">
        <v>0.78161588428341944</v>
      </c>
      <c r="N2081" s="175">
        <f>_xll.xlShmInterpDisc($E$4,L2081)</f>
        <v>0.78161588488349665</v>
      </c>
      <c r="O2081" s="175">
        <f>_xll.xlShmInterpDisc($B$4,L2081)</f>
        <v>0.78161588488349654</v>
      </c>
      <c r="P2081" s="175">
        <v>0.78161588428361117</v>
      </c>
      <c r="Q2081" s="175">
        <f>_xll.xlShmInterpDisc($H$4,L2081)</f>
        <v>0.78161588488650524</v>
      </c>
      <c r="R2081" s="188">
        <f t="shared" si="96"/>
        <v>-6.0007721014443405E-6</v>
      </c>
      <c r="S2081" s="170">
        <f t="shared" si="97"/>
        <v>-6.0007709912213159E-6</v>
      </c>
      <c r="T2081" s="174">
        <f t="shared" si="98"/>
        <v>-6.02894068002513E-6</v>
      </c>
    </row>
    <row r="2082" spans="11:20" x14ac:dyDescent="0.2">
      <c r="K2082" s="185" t="s">
        <v>135</v>
      </c>
      <c r="L2082" s="163">
        <f>_xll.qlCalendarAdvance("TARGET",L2081,K2082,"mf")</f>
        <v>49529</v>
      </c>
      <c r="M2082" s="175">
        <v>0.78132710072623834</v>
      </c>
      <c r="N2082" s="175">
        <f>_xll.xlShmInterpDisc($E$4,L2082)</f>
        <v>0.78132710132108285</v>
      </c>
      <c r="O2082" s="175">
        <f>_xll.xlShmInterpDisc($B$4,L2082)</f>
        <v>0.78132710132108285</v>
      </c>
      <c r="P2082" s="175">
        <v>0.78132710072642608</v>
      </c>
      <c r="Q2082" s="175">
        <f>_xll.xlShmInterpDisc($H$4,L2082)</f>
        <v>0.78132710132411154</v>
      </c>
      <c r="R2082" s="188">
        <f t="shared" si="96"/>
        <v>-5.9484450698477076E-6</v>
      </c>
      <c r="S2082" s="170">
        <f t="shared" si="97"/>
        <v>-5.9484450698477076E-6</v>
      </c>
      <c r="T2082" s="174">
        <f t="shared" si="98"/>
        <v>-5.9768545668248407E-6</v>
      </c>
    </row>
    <row r="2083" spans="11:20" x14ac:dyDescent="0.2">
      <c r="K2083" s="185" t="s">
        <v>135</v>
      </c>
      <c r="L2083" s="163">
        <f>_xll.qlCalendarAdvance("TARGET",L2082,K2083,"mf")</f>
        <v>49536</v>
      </c>
      <c r="M2083" s="175">
        <v>0.78103855189427396</v>
      </c>
      <c r="N2083" s="175">
        <f>_xll.xlShmInterpDisc($E$4,L2083)</f>
        <v>0.78103855248377618</v>
      </c>
      <c r="O2083" s="175">
        <f>_xll.xlShmInterpDisc($B$4,L2083)</f>
        <v>0.78103855248377607</v>
      </c>
      <c r="P2083" s="175">
        <v>0.78103855189445759</v>
      </c>
      <c r="Q2083" s="175">
        <f>_xll.xlShmInterpDisc($H$4,L2083)</f>
        <v>0.78103855248682486</v>
      </c>
      <c r="R2083" s="188">
        <f t="shared" si="96"/>
        <v>-5.8950222481257697E-6</v>
      </c>
      <c r="S2083" s="170">
        <f t="shared" si="97"/>
        <v>-5.8950211379027451E-6</v>
      </c>
      <c r="T2083" s="174">
        <f t="shared" si="98"/>
        <v>-5.9236726634992465E-6</v>
      </c>
    </row>
    <row r="2084" spans="11:20" x14ac:dyDescent="0.2">
      <c r="K2084" s="185" t="s">
        <v>135</v>
      </c>
      <c r="L2084" s="163">
        <f>_xll.qlCalendarAdvance("TARGET",L2083,K2084,"mf")</f>
        <v>49543</v>
      </c>
      <c r="M2084" s="175">
        <v>0.78075023769030161</v>
      </c>
      <c r="N2084" s="175">
        <f>_xll.xlShmInterpDisc($E$4,L2084)</f>
        <v>0.78075023827435364</v>
      </c>
      <c r="O2084" s="175">
        <f>_xll.xlShmInterpDisc($B$4,L2084)</f>
        <v>0.78075023827435364</v>
      </c>
      <c r="P2084" s="175">
        <v>0.78075023769048102</v>
      </c>
      <c r="Q2084" s="175">
        <f>_xll.xlShmInterpDisc($H$4,L2084)</f>
        <v>0.78075023827742251</v>
      </c>
      <c r="R2084" s="188">
        <f t="shared" si="96"/>
        <v>-5.8405202896238961E-6</v>
      </c>
      <c r="S2084" s="170">
        <f t="shared" si="97"/>
        <v>-5.8405202896238961E-6</v>
      </c>
      <c r="T2084" s="174">
        <f t="shared" si="98"/>
        <v>-5.8694149540627905E-6</v>
      </c>
    </row>
    <row r="2085" spans="11:20" x14ac:dyDescent="0.2">
      <c r="K2085" s="185" t="s">
        <v>135</v>
      </c>
      <c r="L2085" s="163">
        <f>_xll.qlCalendarAdvance("TARGET",L2084,K2085,"mf")</f>
        <v>49550</v>
      </c>
      <c r="M2085" s="175">
        <v>0.78046215801346341</v>
      </c>
      <c r="N2085" s="175">
        <f>_xll.xlShmInterpDisc($E$4,L2085)</f>
        <v>0.78046215859195911</v>
      </c>
      <c r="O2085" s="175">
        <f>_xll.xlShmInterpDisc($B$4,L2085)</f>
        <v>0.78046215859195922</v>
      </c>
      <c r="P2085" s="175">
        <v>0.78046215801363861</v>
      </c>
      <c r="Q2085" s="175">
        <f>_xll.xlShmInterpDisc($H$4,L2085)</f>
        <v>0.78046215859504819</v>
      </c>
      <c r="R2085" s="188">
        <f t="shared" si="96"/>
        <v>-5.7849569579104809E-6</v>
      </c>
      <c r="S2085" s="170">
        <f t="shared" si="97"/>
        <v>-5.7849580681335055E-6</v>
      </c>
      <c r="T2085" s="174">
        <f t="shared" si="98"/>
        <v>-5.8140958714147928E-6</v>
      </c>
    </row>
    <row r="2086" spans="11:20" x14ac:dyDescent="0.2">
      <c r="K2086" s="185" t="s">
        <v>135</v>
      </c>
      <c r="L2086" s="163">
        <f>_xll.qlCalendarAdvance("TARGET",L2085,K2086,"mf")</f>
        <v>49557</v>
      </c>
      <c r="M2086" s="175">
        <v>0.7801743127592754</v>
      </c>
      <c r="N2086" s="175">
        <f>_xll.xlShmInterpDisc($E$4,L2086)</f>
        <v>0.78017431333211029</v>
      </c>
      <c r="O2086" s="175">
        <f>_xll.xlShmInterpDisc($B$4,L2086)</f>
        <v>0.78017431333211029</v>
      </c>
      <c r="P2086" s="175">
        <v>0.78017431275944626</v>
      </c>
      <c r="Q2086" s="175">
        <f>_xll.xlShmInterpDisc($H$4,L2086)</f>
        <v>0.78017431333521936</v>
      </c>
      <c r="R2086" s="188">
        <f t="shared" si="96"/>
        <v>-5.7283489063308934E-6</v>
      </c>
      <c r="S2086" s="170">
        <f t="shared" si="97"/>
        <v>-5.7283489063308934E-6</v>
      </c>
      <c r="T2086" s="174">
        <f t="shared" si="98"/>
        <v>-5.7577309586775982E-6</v>
      </c>
    </row>
    <row r="2087" spans="11:20" x14ac:dyDescent="0.2">
      <c r="K2087" s="185" t="s">
        <v>135</v>
      </c>
      <c r="L2087" s="163">
        <f>_xll.qlCalendarAdvance("TARGET",L2086,K2087,"mf")</f>
        <v>49564</v>
      </c>
      <c r="M2087" s="175">
        <v>0.77988670181963349</v>
      </c>
      <c r="N2087" s="175">
        <f>_xll.xlShmInterpDisc($E$4,L2087)</f>
        <v>0.77988670238670477</v>
      </c>
      <c r="O2087" s="175">
        <f>_xll.xlShmInterpDisc($B$4,L2087)</f>
        <v>0.77988670238670477</v>
      </c>
      <c r="P2087" s="175">
        <v>0.77988670181980002</v>
      </c>
      <c r="Q2087" s="175">
        <f>_xll.xlShmInterpDisc($H$4,L2087)</f>
        <v>0.77988670238983404</v>
      </c>
      <c r="R2087" s="188">
        <f t="shared" si="96"/>
        <v>-5.6707127882305031E-6</v>
      </c>
      <c r="S2087" s="170">
        <f t="shared" si="97"/>
        <v>-5.6707127882305031E-6</v>
      </c>
      <c r="T2087" s="174">
        <f t="shared" si="98"/>
        <v>-5.70034019986565E-6</v>
      </c>
    </row>
    <row r="2088" spans="11:20" x14ac:dyDescent="0.2">
      <c r="K2088" s="185" t="s">
        <v>135</v>
      </c>
      <c r="L2088" s="163">
        <f>_xll.qlCalendarAdvance("TARGET",L2087,K2088,"mf")</f>
        <v>49571</v>
      </c>
      <c r="M2088" s="175">
        <v>0.77959932508282126</v>
      </c>
      <c r="N2088" s="175">
        <f>_xll.xlShmInterpDisc($E$4,L2088)</f>
        <v>0.7795993256440279</v>
      </c>
      <c r="O2088" s="175">
        <f>_xll.xlShmInterpDisc($B$4,L2088)</f>
        <v>0.7795993256440279</v>
      </c>
      <c r="P2088" s="175">
        <v>0.77959932508298335</v>
      </c>
      <c r="Q2088" s="175">
        <f>_xll.xlShmInterpDisc($H$4,L2088)</f>
        <v>0.77959932564717749</v>
      </c>
      <c r="R2088" s="188">
        <f t="shared" si="96"/>
        <v>-5.6120663671777038E-6</v>
      </c>
      <c r="S2088" s="170">
        <f t="shared" si="97"/>
        <v>-5.6120663671777038E-6</v>
      </c>
      <c r="T2088" s="174">
        <f t="shared" si="98"/>
        <v>-5.6419413585473421E-6</v>
      </c>
    </row>
    <row r="2089" spans="11:20" x14ac:dyDescent="0.2">
      <c r="K2089" s="185" t="s">
        <v>135</v>
      </c>
      <c r="L2089" s="163">
        <f>_xll.qlCalendarAdvance("TARGET",L2088,K2089,"mf")</f>
        <v>49578</v>
      </c>
      <c r="M2089" s="175">
        <v>0.77931218243351608</v>
      </c>
      <c r="N2089" s="175">
        <f>_xll.xlShmInterpDisc($E$4,L2089)</f>
        <v>0.77931218298875893</v>
      </c>
      <c r="O2089" s="175">
        <f>_xll.xlShmInterpDisc($B$4,L2089)</f>
        <v>0.77931218298875893</v>
      </c>
      <c r="P2089" s="175">
        <v>0.77931218243367362</v>
      </c>
      <c r="Q2089" s="175">
        <f>_xll.xlShmInterpDisc($H$4,L2089)</f>
        <v>0.77931218299192884</v>
      </c>
      <c r="R2089" s="188">
        <f t="shared" si="96"/>
        <v>-5.5524285169639143E-6</v>
      </c>
      <c r="S2089" s="170">
        <f t="shared" si="97"/>
        <v>-5.5524285169639143E-6</v>
      </c>
      <c r="T2089" s="174">
        <f t="shared" si="98"/>
        <v>-5.5825521982910686E-6</v>
      </c>
    </row>
    <row r="2090" spans="11:20" x14ac:dyDescent="0.2">
      <c r="K2090" s="185" t="s">
        <v>135</v>
      </c>
      <c r="L2090" s="163">
        <f>_xll.qlCalendarAdvance("TARGET",L2089,K2090,"mf")</f>
        <v>49585</v>
      </c>
      <c r="M2090" s="175">
        <v>0.77902527375279629</v>
      </c>
      <c r="N2090" s="175">
        <f>_xll.xlShmInterpDisc($E$4,L2090)</f>
        <v>0.77902527430197821</v>
      </c>
      <c r="O2090" s="175">
        <f>_xll.xlShmInterpDisc($B$4,L2090)</f>
        <v>0.77902527430197821</v>
      </c>
      <c r="P2090" s="175">
        <v>0.77902527375294928</v>
      </c>
      <c r="Q2090" s="175">
        <f>_xll.xlShmInterpDisc($H$4,L2090)</f>
        <v>0.77902527430516832</v>
      </c>
      <c r="R2090" s="188">
        <f t="shared" si="96"/>
        <v>-5.4918192216035777E-6</v>
      </c>
      <c r="S2090" s="170">
        <f t="shared" si="97"/>
        <v>-5.4918192216035777E-6</v>
      </c>
      <c r="T2090" s="174">
        <f t="shared" si="98"/>
        <v>-5.5221904826652235E-6</v>
      </c>
    </row>
    <row r="2091" spans="11:20" x14ac:dyDescent="0.2">
      <c r="K2091" s="185" t="s">
        <v>135</v>
      </c>
      <c r="L2091" s="163">
        <f>_xll.qlCalendarAdvance("TARGET",L2090,K2091,"mf")</f>
        <v>49592</v>
      </c>
      <c r="M2091" s="175">
        <v>0.77873859891814823</v>
      </c>
      <c r="N2091" s="175">
        <f>_xll.xlShmInterpDisc($E$4,L2091)</f>
        <v>0.77873859946117363</v>
      </c>
      <c r="O2091" s="175">
        <f>_xll.xlShmInterpDisc($B$4,L2091)</f>
        <v>0.77873859946117363</v>
      </c>
      <c r="P2091" s="175">
        <v>0.77873859891829655</v>
      </c>
      <c r="Q2091" s="175">
        <f>_xll.xlShmInterpDisc($H$4,L2091)</f>
        <v>0.77873859946438406</v>
      </c>
      <c r="R2091" s="188">
        <f t="shared" si="96"/>
        <v>-5.4302540242190389E-6</v>
      </c>
      <c r="S2091" s="170">
        <f t="shared" si="97"/>
        <v>-5.4302540242190389E-6</v>
      </c>
      <c r="T2091" s="174">
        <f t="shared" si="98"/>
        <v>-5.4608750854612254E-6</v>
      </c>
    </row>
    <row r="2092" spans="11:20" x14ac:dyDescent="0.2">
      <c r="K2092" s="185" t="s">
        <v>135</v>
      </c>
      <c r="L2092" s="163">
        <f>_xll.qlCalendarAdvance("TARGET",L2091,K2092,"mf")</f>
        <v>49599</v>
      </c>
      <c r="M2092" s="175">
        <v>0.77845215780347199</v>
      </c>
      <c r="N2092" s="175">
        <f>_xll.xlShmInterpDisc($E$4,L2092)</f>
        <v>0.77845215834024761</v>
      </c>
      <c r="O2092" s="175">
        <f>_xll.xlShmInterpDisc($B$4,L2092)</f>
        <v>0.77845215834024761</v>
      </c>
      <c r="P2092" s="175">
        <v>0.77845215780361565</v>
      </c>
      <c r="Q2092" s="175">
        <f>_xll.xlShmInterpDisc($H$4,L2092)</f>
        <v>0.77845215834347847</v>
      </c>
      <c r="R2092" s="188">
        <f t="shared" si="96"/>
        <v>-5.367756239493815E-6</v>
      </c>
      <c r="S2092" s="170">
        <f t="shared" si="97"/>
        <v>-5.367756239493815E-6</v>
      </c>
      <c r="T2092" s="174">
        <f t="shared" si="98"/>
        <v>-5.3986282111395667E-6</v>
      </c>
    </row>
    <row r="2093" spans="11:20" x14ac:dyDescent="0.2">
      <c r="K2093" s="185" t="s">
        <v>135</v>
      </c>
      <c r="L2093" s="163">
        <f>_xll.qlCalendarAdvance("TARGET",L2092,K2093,"mf")</f>
        <v>49606</v>
      </c>
      <c r="M2093" s="175">
        <v>0.77816595027908964</v>
      </c>
      <c r="N2093" s="175">
        <f>_xll.xlShmInterpDisc($E$4,L2093)</f>
        <v>0.778165950809524</v>
      </c>
      <c r="O2093" s="175">
        <f>_xll.xlShmInterpDisc($B$4,L2093)</f>
        <v>0.778165950809524</v>
      </c>
      <c r="P2093" s="175">
        <v>0.77816595027922841</v>
      </c>
      <c r="Q2093" s="175">
        <f>_xll.xlShmInterpDisc($H$4,L2093)</f>
        <v>0.77816595081277506</v>
      </c>
      <c r="R2093" s="188">
        <f t="shared" si="96"/>
        <v>-5.3043436309962999E-6</v>
      </c>
      <c r="S2093" s="170">
        <f t="shared" si="97"/>
        <v>-5.3043436309962999E-6</v>
      </c>
      <c r="T2093" s="174">
        <f t="shared" si="98"/>
        <v>-5.3354665130456169E-6</v>
      </c>
    </row>
    <row r="2094" spans="11:20" x14ac:dyDescent="0.2">
      <c r="K2094" s="185" t="s">
        <v>135</v>
      </c>
      <c r="L2094" s="163">
        <f>_xll.qlCalendarAdvance("TARGET",L2093,K2094,"mf")</f>
        <v>49613</v>
      </c>
      <c r="M2094" s="175">
        <v>0.77787997621175065</v>
      </c>
      <c r="N2094" s="175">
        <f>_xll.xlShmInterpDisc($E$4,L2094)</f>
        <v>0.77787997673575415</v>
      </c>
      <c r="O2094" s="175">
        <f>_xll.xlShmInterpDisc($B$4,L2094)</f>
        <v>0.77787997673575415</v>
      </c>
      <c r="P2094" s="175">
        <v>0.77787997621188443</v>
      </c>
      <c r="Q2094" s="175">
        <f>_xll.xlShmInterpDisc($H$4,L2094)</f>
        <v>0.77787997673902576</v>
      </c>
      <c r="R2094" s="188">
        <f t="shared" si="96"/>
        <v>-5.2400350725179123E-6</v>
      </c>
      <c r="S2094" s="170">
        <f t="shared" si="97"/>
        <v>-5.2400350725179123E-6</v>
      </c>
      <c r="T2094" s="174">
        <f t="shared" si="98"/>
        <v>-5.2714133058628931E-6</v>
      </c>
    </row>
    <row r="2095" spans="11:20" x14ac:dyDescent="0.2">
      <c r="K2095" s="185" t="s">
        <v>135</v>
      </c>
      <c r="L2095" s="163">
        <f>_xll.qlCalendarAdvance("TARGET",L2094,K2095,"mf")</f>
        <v>49620</v>
      </c>
      <c r="M2095" s="175">
        <v>0.77759423546463946</v>
      </c>
      <c r="N2095" s="175">
        <f>_xll.xlShmInterpDisc($E$4,L2095)</f>
        <v>0.77759423598212474</v>
      </c>
      <c r="O2095" s="175">
        <f>_xll.xlShmInterpDisc($B$4,L2095)</f>
        <v>0.77759423598212474</v>
      </c>
      <c r="P2095" s="175">
        <v>0.77759423546476836</v>
      </c>
      <c r="Q2095" s="175">
        <f>_xll.xlShmInterpDisc($H$4,L2095)</f>
        <v>0.77759423598541677</v>
      </c>
      <c r="R2095" s="188">
        <f t="shared" si="96"/>
        <v>-5.1748527685191448E-6</v>
      </c>
      <c r="S2095" s="170">
        <f t="shared" si="97"/>
        <v>-5.1748527685191448E-6</v>
      </c>
      <c r="T2095" s="174">
        <f t="shared" si="98"/>
        <v>-5.2064841327137401E-6</v>
      </c>
    </row>
    <row r="2096" spans="11:20" x14ac:dyDescent="0.2">
      <c r="K2096" s="185" t="s">
        <v>135</v>
      </c>
      <c r="L2096" s="163">
        <f>_xll.qlCalendarAdvance("TARGET",L2095,K2096,"mf")</f>
        <v>49627</v>
      </c>
      <c r="M2096" s="175">
        <v>0.77730872789738148</v>
      </c>
      <c r="N2096" s="175">
        <f>_xll.xlShmInterpDisc($E$4,L2096)</f>
        <v>0.77730872840826337</v>
      </c>
      <c r="O2096" s="175">
        <f>_xll.xlShmInterpDisc($B$4,L2096)</f>
        <v>0.77730872840826337</v>
      </c>
      <c r="P2096" s="175">
        <v>0.77730872789750538</v>
      </c>
      <c r="Q2096" s="175">
        <f>_xll.xlShmInterpDisc($H$4,L2096)</f>
        <v>0.77730872841157583</v>
      </c>
      <c r="R2096" s="188">
        <f t="shared" si="96"/>
        <v>-5.1088189234604897E-6</v>
      </c>
      <c r="S2096" s="170">
        <f t="shared" si="97"/>
        <v>-5.1088189234604897E-6</v>
      </c>
      <c r="T2096" s="174">
        <f t="shared" si="98"/>
        <v>-5.1407045287277242E-6</v>
      </c>
    </row>
    <row r="2097" spans="11:20" x14ac:dyDescent="0.2">
      <c r="K2097" s="185" t="s">
        <v>135</v>
      </c>
      <c r="L2097" s="163">
        <f>_xll.qlCalendarAdvance("TARGET",L2096,K2097,"mf")</f>
        <v>49634</v>
      </c>
      <c r="M2097" s="175">
        <v>0.77702345336605094</v>
      </c>
      <c r="N2097" s="175">
        <f>_xll.xlShmInterpDisc($E$4,L2097)</f>
        <v>0.77702345387024607</v>
      </c>
      <c r="O2097" s="175">
        <f>_xll.xlShmInterpDisc($B$4,L2097)</f>
        <v>0.77702345387024607</v>
      </c>
      <c r="P2097" s="175">
        <v>0.77702345336616963</v>
      </c>
      <c r="Q2097" s="175">
        <f>_xll.xlShmInterpDisc($H$4,L2097)</f>
        <v>0.77702345387357907</v>
      </c>
      <c r="R2097" s="188">
        <f t="shared" si="96"/>
        <v>-5.0419513009103412E-6</v>
      </c>
      <c r="S2097" s="170">
        <f t="shared" si="97"/>
        <v>-5.0419513009103412E-6</v>
      </c>
      <c r="T2097" s="174">
        <f t="shared" si="98"/>
        <v>-5.0740944779192887E-6</v>
      </c>
    </row>
    <row r="2098" spans="11:20" x14ac:dyDescent="0.2">
      <c r="K2098" s="185" t="s">
        <v>135</v>
      </c>
      <c r="L2098" s="163">
        <f>_xll.qlCalendarAdvance("TARGET",L2097,K2098,"mf")</f>
        <v>49641</v>
      </c>
      <c r="M2098" s="175">
        <v>0.77673841172317581</v>
      </c>
      <c r="N2098" s="175">
        <f>_xll.xlShmInterpDisc($E$4,L2098)</f>
        <v>0.77673841222060336</v>
      </c>
      <c r="O2098" s="175">
        <f>_xll.xlShmInterpDisc($B$4,L2098)</f>
        <v>0.77673841222060336</v>
      </c>
      <c r="P2098" s="175">
        <v>0.77673841172328939</v>
      </c>
      <c r="Q2098" s="175">
        <f>_xll.xlShmInterpDisc($H$4,L2098)</f>
        <v>0.7767384122239569</v>
      </c>
      <c r="R2098" s="188">
        <f t="shared" si="96"/>
        <v>-4.9742754359982655E-6</v>
      </c>
      <c r="S2098" s="170">
        <f t="shared" si="97"/>
        <v>-4.9742754359982655E-6</v>
      </c>
      <c r="T2098" s="174">
        <f t="shared" si="98"/>
        <v>-5.0066750745259014E-6</v>
      </c>
    </row>
    <row r="2099" spans="11:20" x14ac:dyDescent="0.2">
      <c r="K2099" s="185" t="s">
        <v>135</v>
      </c>
      <c r="L2099" s="163">
        <f>_xll.qlCalendarAdvance("TARGET",L2098,K2099,"mf")</f>
        <v>49648</v>
      </c>
      <c r="M2099" s="175">
        <v>0.77645360281774645</v>
      </c>
      <c r="N2099" s="175">
        <f>_xll.xlShmInterpDisc($E$4,L2099)</f>
        <v>0.77645360330832758</v>
      </c>
      <c r="O2099" s="175">
        <f>_xll.xlShmInterpDisc($B$4,L2099)</f>
        <v>0.77645360330832758</v>
      </c>
      <c r="P2099" s="175">
        <v>0.77645360281785469</v>
      </c>
      <c r="Q2099" s="175">
        <f>_xll.xlShmInterpDisc($H$4,L2099)</f>
        <v>0.77645360331170166</v>
      </c>
      <c r="R2099" s="188">
        <f t="shared" si="96"/>
        <v>-4.905811312738706E-6</v>
      </c>
      <c r="S2099" s="170">
        <f t="shared" si="97"/>
        <v>-4.905811312738706E-6</v>
      </c>
      <c r="T2099" s="174">
        <f t="shared" si="98"/>
        <v>-4.9384696332310796E-6</v>
      </c>
    </row>
    <row r="2100" spans="11:20" x14ac:dyDescent="0.2">
      <c r="K2100" s="185" t="s">
        <v>135</v>
      </c>
      <c r="L2100" s="163">
        <f>_xll.qlCalendarAdvance("TARGET",L2099,K2100,"mf")</f>
        <v>49655</v>
      </c>
      <c r="M2100" s="175">
        <v>0.77616902649522068</v>
      </c>
      <c r="N2100" s="175">
        <f>_xll.xlShmInterpDisc($E$4,L2100)</f>
        <v>0.77616902697887891</v>
      </c>
      <c r="O2100" s="175">
        <f>_xll.xlShmInterpDisc($B$4,L2100)</f>
        <v>0.7761690269788788</v>
      </c>
      <c r="P2100" s="175">
        <v>0.7761690264953236</v>
      </c>
      <c r="Q2100" s="175">
        <f>_xll.xlShmInterpDisc($H$4,L2100)</f>
        <v>0.77616902698227341</v>
      </c>
      <c r="R2100" s="188">
        <f t="shared" si="96"/>
        <v>-4.8365822458151797E-6</v>
      </c>
      <c r="S2100" s="170">
        <f t="shared" si="97"/>
        <v>-4.8365811355921551E-6</v>
      </c>
      <c r="T2100" s="174">
        <f t="shared" si="98"/>
        <v>-4.8694981380492663E-6</v>
      </c>
    </row>
    <row r="2101" spans="11:20" x14ac:dyDescent="0.2">
      <c r="K2101" s="185" t="s">
        <v>135</v>
      </c>
      <c r="L2101" s="163">
        <f>_xll.qlCalendarAdvance("TARGET",L2100,K2101,"mf")</f>
        <v>49662</v>
      </c>
      <c r="M2101" s="175">
        <v>0.77588468259753107</v>
      </c>
      <c r="N2101" s="175">
        <f>_xll.xlShmInterpDisc($E$4,L2101)</f>
        <v>0.77588468307419201</v>
      </c>
      <c r="O2101" s="175">
        <f>_xll.xlShmInterpDisc($B$4,L2101)</f>
        <v>0.77588468307419189</v>
      </c>
      <c r="P2101" s="175">
        <v>0.77588468259762855</v>
      </c>
      <c r="Q2101" s="175">
        <f>_xll.xlShmInterpDisc($H$4,L2101)</f>
        <v>0.77588468307760716</v>
      </c>
      <c r="R2101" s="188">
        <f t="shared" si="96"/>
        <v>-4.7666093294651546E-6</v>
      </c>
      <c r="S2101" s="170">
        <f t="shared" si="97"/>
        <v>-4.76660821924213E-6</v>
      </c>
      <c r="T2101" s="174">
        <f t="shared" si="98"/>
        <v>-4.7997861241100281E-6</v>
      </c>
    </row>
    <row r="2102" spans="11:20" x14ac:dyDescent="0.2">
      <c r="K2102" s="185" t="s">
        <v>135</v>
      </c>
      <c r="L2102" s="163">
        <f>_xll.qlCalendarAdvance("TARGET",L2101,K2102,"mf")</f>
        <v>49670</v>
      </c>
      <c r="M2102" s="175">
        <v>0.77556000253742552</v>
      </c>
      <c r="N2102" s="175">
        <f>_xll.xlShmInterpDisc($E$4,L2102)</f>
        <v>0.77556000300600147</v>
      </c>
      <c r="O2102" s="175">
        <f>_xll.xlShmInterpDisc($B$4,L2102)</f>
        <v>0.77556000300600147</v>
      </c>
      <c r="P2102" s="175">
        <v>0.77556000253751667</v>
      </c>
      <c r="Q2102" s="175">
        <f>_xll.xlShmInterpDisc($H$4,L2102)</f>
        <v>0.77556000300944039</v>
      </c>
      <c r="R2102" s="188">
        <f t="shared" si="96"/>
        <v>-4.6857595581428768E-6</v>
      </c>
      <c r="S2102" s="170">
        <f t="shared" si="97"/>
        <v>-4.6857595581428768E-6</v>
      </c>
      <c r="T2102" s="174">
        <f t="shared" si="98"/>
        <v>-4.7192372232274238E-6</v>
      </c>
    </row>
    <row r="2103" spans="11:20" x14ac:dyDescent="0.2">
      <c r="K2103" s="185" t="s">
        <v>135</v>
      </c>
      <c r="L2103" s="163">
        <f>_xll.qlCalendarAdvance("TARGET",L2102,K2103,"mf")</f>
        <v>49677</v>
      </c>
      <c r="M2103" s="175">
        <v>0.77527615614433476</v>
      </c>
      <c r="N2103" s="175">
        <f>_xll.xlShmInterpDisc($E$4,L2103)</f>
        <v>0.77527615660576221</v>
      </c>
      <c r="O2103" s="175">
        <f>_xll.xlShmInterpDisc($B$4,L2103)</f>
        <v>0.77527615660576221</v>
      </c>
      <c r="P2103" s="175">
        <v>0.77527615614442036</v>
      </c>
      <c r="Q2103" s="175">
        <f>_xll.xlShmInterpDisc($H$4,L2103)</f>
        <v>0.77527615660922167</v>
      </c>
      <c r="R2103" s="188">
        <f t="shared" si="96"/>
        <v>-4.6142745180333122E-6</v>
      </c>
      <c r="S2103" s="170">
        <f t="shared" si="97"/>
        <v>-4.6142745180333122E-6</v>
      </c>
      <c r="T2103" s="174">
        <f t="shared" si="98"/>
        <v>-4.6480130855286461E-6</v>
      </c>
    </row>
    <row r="2104" spans="11:20" x14ac:dyDescent="0.2">
      <c r="K2104" s="185" t="s">
        <v>135</v>
      </c>
      <c r="L2104" s="163">
        <f>_xll.qlCalendarAdvance("TARGET",L2103,K2104,"mf")</f>
        <v>49684</v>
      </c>
      <c r="M2104" s="175">
        <v>0.77499254165642006</v>
      </c>
      <c r="N2104" s="175">
        <f>_xll.xlShmInterpDisc($E$4,L2104)</f>
        <v>0.77499254211063207</v>
      </c>
      <c r="O2104" s="175">
        <f>_xll.xlShmInterpDisc($B$4,L2104)</f>
        <v>0.77499254211063207</v>
      </c>
      <c r="P2104" s="175">
        <v>0.7749925416565</v>
      </c>
      <c r="Q2104" s="175">
        <f>_xll.xlShmInterpDisc($H$4,L2104)</f>
        <v>0.77499254211411228</v>
      </c>
      <c r="R2104" s="188">
        <f t="shared" si="96"/>
        <v>-4.5421200134398987E-6</v>
      </c>
      <c r="S2104" s="170">
        <f t="shared" si="97"/>
        <v>-4.5421200134398987E-6</v>
      </c>
      <c r="T2104" s="174">
        <f t="shared" si="98"/>
        <v>-4.5761228140150934E-6</v>
      </c>
    </row>
    <row r="2105" spans="11:20" x14ac:dyDescent="0.2">
      <c r="K2105" s="185" t="s">
        <v>135</v>
      </c>
      <c r="L2105" s="163">
        <f>_xll.qlCalendarAdvance("TARGET",L2104,K2105,"mf")</f>
        <v>49691</v>
      </c>
      <c r="M2105" s="175">
        <v>0.7747091589010795</v>
      </c>
      <c r="N2105" s="175">
        <f>_xll.xlShmInterpDisc($E$4,L2105)</f>
        <v>0.77470915934801143</v>
      </c>
      <c r="O2105" s="175">
        <f>_xll.xlShmInterpDisc($B$4,L2105)</f>
        <v>0.77470915934801143</v>
      </c>
      <c r="P2105" s="175">
        <v>0.77470915890115377</v>
      </c>
      <c r="Q2105" s="175">
        <f>_xll.xlShmInterpDisc($H$4,L2105)</f>
        <v>0.77470915935151241</v>
      </c>
      <c r="R2105" s="188">
        <f t="shared" si="96"/>
        <v>-4.4693193590461533E-6</v>
      </c>
      <c r="S2105" s="170">
        <f t="shared" si="97"/>
        <v>-4.4693193590461533E-6</v>
      </c>
      <c r="T2105" s="174">
        <f t="shared" si="98"/>
        <v>-4.5035863927012088E-6</v>
      </c>
    </row>
    <row r="2106" spans="11:20" x14ac:dyDescent="0.2">
      <c r="K2106" s="185" t="s">
        <v>135</v>
      </c>
      <c r="L2106" s="163">
        <f>_xll.qlCalendarAdvance("TARGET",L2105,K2106,"mf")</f>
        <v>49698</v>
      </c>
      <c r="M2106" s="175">
        <v>0.77442600770221914</v>
      </c>
      <c r="N2106" s="175">
        <f>_xll.xlShmInterpDisc($E$4,L2106)</f>
        <v>0.77442600814180917</v>
      </c>
      <c r="O2106" s="175">
        <f>_xll.xlShmInterpDisc($B$4,L2106)</f>
        <v>0.77442600814180917</v>
      </c>
      <c r="P2106" s="175">
        <v>0.77442600770228753</v>
      </c>
      <c r="Q2106" s="175">
        <f>_xll.xlShmInterpDisc($H$4,L2106)</f>
        <v>0.77442600814533091</v>
      </c>
      <c r="R2106" s="188">
        <f t="shared" si="96"/>
        <v>-4.3959003104276917E-6</v>
      </c>
      <c r="S2106" s="170">
        <f t="shared" si="97"/>
        <v>-4.3959003104276917E-6</v>
      </c>
      <c r="T2106" s="174">
        <f t="shared" si="98"/>
        <v>-4.4304337976086572E-6</v>
      </c>
    </row>
    <row r="2107" spans="11:20" x14ac:dyDescent="0.2">
      <c r="K2107" s="185" t="s">
        <v>135</v>
      </c>
      <c r="L2107" s="163">
        <f>_xll.qlCalendarAdvance("TARGET",L2106,K2107,"mf")</f>
        <v>49705</v>
      </c>
      <c r="M2107" s="175">
        <v>0.77414308788026065</v>
      </c>
      <c r="N2107" s="175">
        <f>_xll.xlShmInterpDisc($E$4,L2107)</f>
        <v>0.77414308831244916</v>
      </c>
      <c r="O2107" s="175">
        <f>_xll.xlShmInterpDisc($B$4,L2107)</f>
        <v>0.77414308831244927</v>
      </c>
      <c r="P2107" s="175">
        <v>0.77414308788032304</v>
      </c>
      <c r="Q2107" s="175">
        <f>_xll.xlShmInterpDisc($H$4,L2107)</f>
        <v>0.77414308831599177</v>
      </c>
      <c r="R2107" s="188">
        <f t="shared" si="96"/>
        <v>-4.3218850720450064E-6</v>
      </c>
      <c r="S2107" s="170">
        <f t="shared" si="97"/>
        <v>-4.321886182268031E-6</v>
      </c>
      <c r="T2107" s="174">
        <f t="shared" si="98"/>
        <v>-4.3566872331979312E-6</v>
      </c>
    </row>
    <row r="2108" spans="11:20" x14ac:dyDescent="0.2">
      <c r="K2108" s="185" t="s">
        <v>135</v>
      </c>
      <c r="L2108" s="163">
        <f>_xll.qlCalendarAdvance("TARGET",L2107,K2108,"mf")</f>
        <v>49712</v>
      </c>
      <c r="M2108" s="175">
        <v>0.77386039925214667</v>
      </c>
      <c r="N2108" s="175">
        <f>_xll.xlShmInterpDisc($E$4,L2108)</f>
        <v>0.77386039967687692</v>
      </c>
      <c r="O2108" s="175">
        <f>_xll.xlShmInterpDisc($B$4,L2108)</f>
        <v>0.77386039967687692</v>
      </c>
      <c r="P2108" s="175">
        <v>0.77386039925220307</v>
      </c>
      <c r="Q2108" s="175">
        <f>_xll.xlShmInterpDisc($H$4,L2108)</f>
        <v>0.77386039968044029</v>
      </c>
      <c r="R2108" s="188">
        <f t="shared" si="96"/>
        <v>-4.2473025096967376E-6</v>
      </c>
      <c r="S2108" s="170">
        <f t="shared" si="97"/>
        <v>-4.2473025096967376E-6</v>
      </c>
      <c r="T2108" s="174">
        <f t="shared" si="98"/>
        <v>-4.2823722345985971E-6</v>
      </c>
    </row>
    <row r="2109" spans="11:20" x14ac:dyDescent="0.2">
      <c r="K2109" s="185" t="s">
        <v>135</v>
      </c>
      <c r="L2109" s="163">
        <f>_xll.qlCalendarAdvance("TARGET",L2108,K2109,"mf")</f>
        <v>49719</v>
      </c>
      <c r="M2109" s="175">
        <v>0.77357794163134841</v>
      </c>
      <c r="N2109" s="175">
        <f>_xll.xlShmInterpDisc($E$4,L2109)</f>
        <v>0.77357794204856589</v>
      </c>
      <c r="O2109" s="175">
        <f>_xll.xlShmInterpDisc($B$4,L2109)</f>
        <v>0.77357794204856589</v>
      </c>
      <c r="P2109" s="175">
        <v>0.7735779416313987</v>
      </c>
      <c r="Q2109" s="175">
        <f>_xll.xlShmInterpDisc($H$4,L2109)</f>
        <v>0.77357794205215002</v>
      </c>
      <c r="R2109" s="188">
        <f t="shared" si="96"/>
        <v>-4.1721748278433779E-6</v>
      </c>
      <c r="S2109" s="170">
        <f t="shared" si="97"/>
        <v>-4.1721748278433779E-6</v>
      </c>
      <c r="T2109" s="174">
        <f t="shared" si="98"/>
        <v>-4.2075132267171966E-6</v>
      </c>
    </row>
    <row r="2110" spans="11:20" x14ac:dyDescent="0.2">
      <c r="K2110" s="185" t="s">
        <v>135</v>
      </c>
      <c r="L2110" s="163">
        <f>_xll.qlCalendarAdvance("TARGET",L2109,K2110,"mf")</f>
        <v>49726</v>
      </c>
      <c r="M2110" s="175">
        <v>0.77329571482787085</v>
      </c>
      <c r="N2110" s="175">
        <f>_xll.xlShmInterpDisc($E$4,L2110)</f>
        <v>0.77329571523752394</v>
      </c>
      <c r="O2110" s="175">
        <f>_xll.xlShmInterpDisc($B$4,L2110)</f>
        <v>0.77329571523752394</v>
      </c>
      <c r="P2110" s="175">
        <v>0.77329571482791504</v>
      </c>
      <c r="Q2110" s="175">
        <f>_xll.xlShmInterpDisc($H$4,L2110)</f>
        <v>0.77329571524112906</v>
      </c>
      <c r="R2110" s="188">
        <f t="shared" si="96"/>
        <v>-4.0965308922835675E-6</v>
      </c>
      <c r="S2110" s="170">
        <f t="shared" si="97"/>
        <v>-4.0965308922835675E-6</v>
      </c>
      <c r="T2110" s="174">
        <f t="shared" si="98"/>
        <v>-4.1321401855753948E-6</v>
      </c>
    </row>
    <row r="2111" spans="11:20" x14ac:dyDescent="0.2">
      <c r="K2111" s="185" t="s">
        <v>135</v>
      </c>
      <c r="L2111" s="163">
        <f>_xll.qlCalendarAdvance("TARGET",L2110,K2111,"mf")</f>
        <v>49733</v>
      </c>
      <c r="M2111" s="175">
        <v>0.77301371864826074</v>
      </c>
      <c r="N2111" s="175">
        <f>_xll.xlShmInterpDisc($E$4,L2111)</f>
        <v>0.77301371905030025</v>
      </c>
      <c r="O2111" s="175">
        <f>_xll.xlShmInterpDisc($B$4,L2111)</f>
        <v>0.77301371905030025</v>
      </c>
      <c r="P2111" s="175">
        <v>0.7730137186482986</v>
      </c>
      <c r="Q2111" s="175">
        <f>_xll.xlShmInterpDisc($H$4,L2111)</f>
        <v>0.77301371905392624</v>
      </c>
      <c r="R2111" s="188">
        <f t="shared" si="96"/>
        <v>-4.0203951279238481E-6</v>
      </c>
      <c r="S2111" s="170">
        <f t="shared" si="97"/>
        <v>-4.0203951279238481E-6</v>
      </c>
      <c r="T2111" s="174">
        <f t="shared" si="98"/>
        <v>-4.0562764258567086E-6</v>
      </c>
    </row>
    <row r="2112" spans="11:20" x14ac:dyDescent="0.2">
      <c r="K2112" s="185" t="s">
        <v>135</v>
      </c>
      <c r="L2112" s="163">
        <f>_xll.qlCalendarAdvance("TARGET",L2111,K2112,"mf")</f>
        <v>49740</v>
      </c>
      <c r="M2112" s="175">
        <v>0.77273195289561158</v>
      </c>
      <c r="N2112" s="175">
        <f>_xll.xlShmInterpDisc($E$4,L2112)</f>
        <v>0.77273195328999122</v>
      </c>
      <c r="O2112" s="175">
        <f>_xll.xlShmInterpDisc($B$4,L2112)</f>
        <v>0.77273195328999122</v>
      </c>
      <c r="P2112" s="175">
        <v>0.77273195289564311</v>
      </c>
      <c r="Q2112" s="175">
        <f>_xll.xlShmInterpDisc($H$4,L2112)</f>
        <v>0.77273195329363809</v>
      </c>
      <c r="R2112" s="188">
        <f t="shared" si="96"/>
        <v>-3.9437964005628601E-6</v>
      </c>
      <c r="S2112" s="170">
        <f t="shared" si="97"/>
        <v>-3.9437964005628601E-6</v>
      </c>
      <c r="T2112" s="174">
        <f t="shared" si="98"/>
        <v>-3.9799497031367537E-6</v>
      </c>
    </row>
    <row r="2113" spans="11:20" x14ac:dyDescent="0.2">
      <c r="K2113" s="185" t="s">
        <v>135</v>
      </c>
      <c r="L2113" s="163">
        <f>_xll.qlCalendarAdvance("TARGET",L2112,K2113,"mf")</f>
        <v>49747</v>
      </c>
      <c r="M2113" s="175">
        <v>0.7724504173695711</v>
      </c>
      <c r="N2113" s="175">
        <f>_xll.xlShmInterpDisc($E$4,L2113)</f>
        <v>0.77245041775624701</v>
      </c>
      <c r="O2113" s="175">
        <f>_xll.xlShmInterpDisc($B$4,L2113)</f>
        <v>0.77245041775624701</v>
      </c>
      <c r="P2113" s="175">
        <v>0.77245041736959619</v>
      </c>
      <c r="Q2113" s="175">
        <f>_xll.xlShmInterpDisc($H$4,L2113)</f>
        <v>0.77245041775991496</v>
      </c>
      <c r="R2113" s="188">
        <f t="shared" si="96"/>
        <v>-3.8667591351071451E-6</v>
      </c>
      <c r="S2113" s="170">
        <f t="shared" si="97"/>
        <v>-3.8667591351071451E-6</v>
      </c>
      <c r="T2113" s="174">
        <f t="shared" si="98"/>
        <v>-3.9031877729911457E-6</v>
      </c>
    </row>
    <row r="2114" spans="11:20" x14ac:dyDescent="0.2">
      <c r="K2114" s="185" t="s">
        <v>135</v>
      </c>
      <c r="L2114" s="163">
        <f>_xll.qlCalendarAdvance("TARGET",L2113,K2114,"mf")</f>
        <v>49754</v>
      </c>
      <c r="M2114" s="175">
        <v>0.77216911186634696</v>
      </c>
      <c r="N2114" s="175">
        <f>_xll.xlShmInterpDisc($E$4,L2114)</f>
        <v>0.7721691122452784</v>
      </c>
      <c r="O2114" s="175">
        <f>_xll.xlShmInterpDisc($B$4,L2114)</f>
        <v>0.7721691122452784</v>
      </c>
      <c r="P2114" s="175">
        <v>0.77216911186636561</v>
      </c>
      <c r="Q2114" s="175">
        <f>_xll.xlShmInterpDisc($H$4,L2114)</f>
        <v>0.77216911224896723</v>
      </c>
      <c r="R2114" s="188">
        <f t="shared" si="96"/>
        <v>-3.7893144178013927E-6</v>
      </c>
      <c r="S2114" s="170">
        <f t="shared" si="97"/>
        <v>-3.7893144178013927E-6</v>
      </c>
      <c r="T2114" s="174">
        <f t="shared" si="98"/>
        <v>-3.8260161705494511E-6</v>
      </c>
    </row>
    <row r="2115" spans="11:20" x14ac:dyDescent="0.2">
      <c r="K2115" s="185" t="s">
        <v>135</v>
      </c>
      <c r="L2115" s="163">
        <f>_xll.qlCalendarAdvance("TARGET",L2114,K2115,"mf")</f>
        <v>49761</v>
      </c>
      <c r="M2115" s="175">
        <v>0.77188803617871349</v>
      </c>
      <c r="N2115" s="175">
        <f>_xll.xlShmInterpDisc($E$4,L2115)</f>
        <v>0.77188803654986227</v>
      </c>
      <c r="O2115" s="175">
        <f>_xll.xlShmInterpDisc($B$4,L2115)</f>
        <v>0.77188803654986227</v>
      </c>
      <c r="P2115" s="175">
        <v>0.77188803617872559</v>
      </c>
      <c r="Q2115" s="175">
        <f>_xll.xlShmInterpDisc($H$4,L2115)</f>
        <v>0.77188803655357219</v>
      </c>
      <c r="R2115" s="188">
        <f t="shared" si="96"/>
        <v>-3.7114877837751692E-6</v>
      </c>
      <c r="S2115" s="170">
        <f t="shared" si="97"/>
        <v>-3.7114877837751692E-6</v>
      </c>
      <c r="T2115" s="174">
        <f t="shared" si="98"/>
        <v>-3.7484659820563593E-6</v>
      </c>
    </row>
    <row r="2116" spans="11:20" x14ac:dyDescent="0.2">
      <c r="K2116" s="185" t="s">
        <v>135</v>
      </c>
      <c r="L2116" s="163">
        <f>_xll.qlCalendarAdvance("TARGET",L2115,K2116,"mf")</f>
        <v>49768</v>
      </c>
      <c r="M2116" s="175">
        <v>0.7716071900960183</v>
      </c>
      <c r="N2116" s="175">
        <f>_xll.xlShmInterpDisc($E$4,L2116)</f>
        <v>0.77160719045934922</v>
      </c>
      <c r="O2116" s="175">
        <f>_xll.xlShmInterpDisc($B$4,L2116)</f>
        <v>0.77160719045934911</v>
      </c>
      <c r="P2116" s="175">
        <v>0.77160719009602374</v>
      </c>
      <c r="Q2116" s="175">
        <f>_xll.xlShmInterpDisc($H$4,L2116)</f>
        <v>0.77160719046308013</v>
      </c>
      <c r="R2116" s="188">
        <f t="shared" si="96"/>
        <v>-3.6333092090501395E-6</v>
      </c>
      <c r="S2116" s="170">
        <f t="shared" si="97"/>
        <v>-3.6333080988271149E-6</v>
      </c>
      <c r="T2116" s="174">
        <f t="shared" si="98"/>
        <v>-3.6705638528644613E-6</v>
      </c>
    </row>
    <row r="2117" spans="11:20" x14ac:dyDescent="0.2">
      <c r="K2117" s="185" t="s">
        <v>135</v>
      </c>
      <c r="L2117" s="163">
        <f>_xll.qlCalendarAdvance("TARGET",L2116,K2117,"mf")</f>
        <v>49775</v>
      </c>
      <c r="M2117" s="175">
        <v>0.77132657340418809</v>
      </c>
      <c r="N2117" s="175">
        <f>_xll.xlShmInterpDisc($E$4,L2117)</f>
        <v>0.77132657375966851</v>
      </c>
      <c r="O2117" s="175">
        <f>_xll.xlShmInterpDisc($B$4,L2117)</f>
        <v>0.77132657375966851</v>
      </c>
      <c r="P2117" s="175">
        <v>0.77132657340418675</v>
      </c>
      <c r="Q2117" s="175">
        <f>_xll.xlShmInterpDisc($H$4,L2117)</f>
        <v>0.77132657376342051</v>
      </c>
      <c r="R2117" s="188">
        <f t="shared" si="96"/>
        <v>-3.5548042287558701E-6</v>
      </c>
      <c r="S2117" s="170">
        <f t="shared" si="97"/>
        <v>-3.5548042287558701E-6</v>
      </c>
      <c r="T2117" s="174">
        <f t="shared" si="98"/>
        <v>-3.5923375385493728E-6</v>
      </c>
    </row>
    <row r="2118" spans="11:20" x14ac:dyDescent="0.2">
      <c r="K2118" s="185" t="s">
        <v>135</v>
      </c>
      <c r="L2118" s="163">
        <f>_xll.qlCalendarAdvance("TARGET",L2117,K2118,"mf")</f>
        <v>49782</v>
      </c>
      <c r="M2118" s="175">
        <v>0.77104618588573526</v>
      </c>
      <c r="N2118" s="175">
        <f>_xll.xlShmInterpDisc($E$4,L2118)</f>
        <v>0.77104618623333587</v>
      </c>
      <c r="O2118" s="175">
        <f>_xll.xlShmInterpDisc($B$4,L2118)</f>
        <v>0.77104618623333587</v>
      </c>
      <c r="P2118" s="175">
        <v>0.77104618588572715</v>
      </c>
      <c r="Q2118" s="175">
        <f>_xll.xlShmInterpDisc($H$4,L2118)</f>
        <v>0.77104618623710908</v>
      </c>
      <c r="R2118" s="188">
        <f t="shared" ref="R2118:R2181" si="99">(M2118-N2118)*10000</f>
        <v>-3.4760061495830996E-6</v>
      </c>
      <c r="S2118" s="170">
        <f t="shared" ref="S2118:S2181" si="100">(M2118-O2118)*10000</f>
        <v>-3.4760061495830996E-6</v>
      </c>
      <c r="T2118" s="174">
        <f t="shared" ref="T2118:T2181" si="101">(P2118-Q2118)*10000</f>
        <v>-3.5138192355788078E-6</v>
      </c>
    </row>
    <row r="2119" spans="11:20" x14ac:dyDescent="0.2">
      <c r="K2119" s="185" t="s">
        <v>135</v>
      </c>
      <c r="L2119" s="163">
        <f>_xll.qlCalendarAdvance("TARGET",L2118,K2119,"mf")</f>
        <v>49789</v>
      </c>
      <c r="M2119" s="175">
        <v>0.7707660273197644</v>
      </c>
      <c r="N2119" s="175">
        <f>_xll.xlShmInterpDisc($E$4,L2119)</f>
        <v>0.77076602765945867</v>
      </c>
      <c r="O2119" s="175">
        <f>_xll.xlShmInterpDisc($B$4,L2119)</f>
        <v>0.77076602765945856</v>
      </c>
      <c r="P2119" s="175">
        <v>0.7707660273197493</v>
      </c>
      <c r="Q2119" s="175">
        <f>_xll.xlShmInterpDisc($H$4,L2119)</f>
        <v>0.77076602766325286</v>
      </c>
      <c r="R2119" s="188">
        <f t="shared" si="99"/>
        <v>-3.3969427271074437E-6</v>
      </c>
      <c r="S2119" s="170">
        <f t="shared" si="100"/>
        <v>-3.3969416168844191E-6</v>
      </c>
      <c r="T2119" s="174">
        <f t="shared" si="101"/>
        <v>-3.4350355893053575E-6</v>
      </c>
    </row>
    <row r="2120" spans="11:20" x14ac:dyDescent="0.2">
      <c r="K2120" s="185" t="s">
        <v>135</v>
      </c>
      <c r="L2120" s="163">
        <f>_xll.qlCalendarAdvance("TARGET",L2119,K2120,"mf")</f>
        <v>49797</v>
      </c>
      <c r="M2120" s="175">
        <v>0.77044612616360642</v>
      </c>
      <c r="N2120" s="175">
        <f>_xll.xlShmInterpDisc($E$4,L2120)</f>
        <v>0.77044612649423594</v>
      </c>
      <c r="O2120" s="175">
        <f>_xll.xlShmInterpDisc($B$4,L2120)</f>
        <v>0.77044612649423594</v>
      </c>
      <c r="P2120" s="175">
        <v>0.77044612616358332</v>
      </c>
      <c r="Q2120" s="175">
        <f>_xll.xlShmInterpDisc($H$4,L2120)</f>
        <v>0.77044612649805444</v>
      </c>
      <c r="R2120" s="188">
        <f t="shared" si="99"/>
        <v>-3.3062952375928489E-6</v>
      </c>
      <c r="S2120" s="170">
        <f t="shared" si="100"/>
        <v>-3.3062952375928489E-6</v>
      </c>
      <c r="T2120" s="174">
        <f t="shared" si="101"/>
        <v>-3.3447111746909286E-6</v>
      </c>
    </row>
    <row r="2121" spans="11:20" x14ac:dyDescent="0.2">
      <c r="K2121" s="185" t="s">
        <v>135</v>
      </c>
      <c r="L2121" s="163">
        <f>_xll.qlCalendarAdvance("TARGET",L2120,K2121,"mf")</f>
        <v>49804</v>
      </c>
      <c r="M2121" s="175">
        <v>0.77016645745045575</v>
      </c>
      <c r="N2121" s="175">
        <f>_xll.xlShmInterpDisc($E$4,L2121)</f>
        <v>0.77016645777313197</v>
      </c>
      <c r="O2121" s="175">
        <f>_xll.xlShmInterpDisc($B$4,L2121)</f>
        <v>0.77016645777313197</v>
      </c>
      <c r="P2121" s="175">
        <v>0.77016645745042556</v>
      </c>
      <c r="Q2121" s="175">
        <f>_xll.xlShmInterpDisc($H$4,L2121)</f>
        <v>0.77016645777697168</v>
      </c>
      <c r="R2121" s="188">
        <f t="shared" si="99"/>
        <v>-3.2267621907777766E-6</v>
      </c>
      <c r="S2121" s="170">
        <f t="shared" si="100"/>
        <v>-3.2267621907777766E-6</v>
      </c>
      <c r="T2121" s="174">
        <f t="shared" si="101"/>
        <v>-3.2654612347471357E-6</v>
      </c>
    </row>
    <row r="2122" spans="11:20" x14ac:dyDescent="0.2">
      <c r="K2122" s="185" t="s">
        <v>135</v>
      </c>
      <c r="L2122" s="163">
        <f>_xll.qlCalendarAdvance("TARGET",L2121,K2122,"mf")</f>
        <v>49811</v>
      </c>
      <c r="M2122" s="175">
        <v>0.76988701697342821</v>
      </c>
      <c r="N2122" s="175">
        <f>_xll.xlShmInterpDisc($E$4,L2122)</f>
        <v>0.76988701728813402</v>
      </c>
      <c r="O2122" s="175">
        <f>_xll.xlShmInterpDisc($B$4,L2122)</f>
        <v>0.76988701728813402</v>
      </c>
      <c r="P2122" s="175">
        <v>0.76988701697339079</v>
      </c>
      <c r="Q2122" s="175">
        <f>_xll.xlShmInterpDisc($H$4,L2122)</f>
        <v>0.76988701729199482</v>
      </c>
      <c r="R2122" s="188">
        <f t="shared" si="99"/>
        <v>-3.147058169616912E-6</v>
      </c>
      <c r="S2122" s="170">
        <f t="shared" si="100"/>
        <v>-3.147058169616912E-6</v>
      </c>
      <c r="T2122" s="174">
        <f t="shared" si="101"/>
        <v>-3.1860403204575505E-6</v>
      </c>
    </row>
    <row r="2123" spans="11:20" x14ac:dyDescent="0.2">
      <c r="K2123" s="185" t="s">
        <v>135</v>
      </c>
      <c r="L2123" s="163">
        <f>_xll.qlCalendarAdvance("TARGET",L2122,K2123,"mf")</f>
        <v>49818</v>
      </c>
      <c r="M2123" s="175">
        <v>0.76960780449757671</v>
      </c>
      <c r="N2123" s="175">
        <f>_xll.xlShmInterpDisc($E$4,L2123)</f>
        <v>0.76960780480429825</v>
      </c>
      <c r="O2123" s="175">
        <f>_xll.xlShmInterpDisc($B$4,L2123)</f>
        <v>0.76960780480429813</v>
      </c>
      <c r="P2123" s="175">
        <v>0.76960780449753208</v>
      </c>
      <c r="Q2123" s="175">
        <f>_xll.xlShmInterpDisc($H$4,L2123)</f>
        <v>0.76960780480818025</v>
      </c>
      <c r="R2123" s="188">
        <f t="shared" si="99"/>
        <v>-3.0672153705779692E-6</v>
      </c>
      <c r="S2123" s="170">
        <f t="shared" si="100"/>
        <v>-3.0672142603549446E-6</v>
      </c>
      <c r="T2123" s="174">
        <f t="shared" si="101"/>
        <v>-3.1064817385129118E-6</v>
      </c>
    </row>
    <row r="2124" spans="11:20" x14ac:dyDescent="0.2">
      <c r="K2124" s="185" t="s">
        <v>135</v>
      </c>
      <c r="L2124" s="163">
        <f>_xll.qlCalendarAdvance("TARGET",L2123,K2124,"mf")</f>
        <v>49825</v>
      </c>
      <c r="M2124" s="175">
        <v>0.7693288197845789</v>
      </c>
      <c r="N2124" s="175">
        <f>_xll.xlShmInterpDisc($E$4,L2124)</f>
        <v>0.76932882008330494</v>
      </c>
      <c r="O2124" s="175">
        <f>_xll.xlShmInterpDisc($B$4,L2124)</f>
        <v>0.76932882008330494</v>
      </c>
      <c r="P2124" s="175">
        <v>0.76932881978452683</v>
      </c>
      <c r="Q2124" s="175">
        <f>_xll.xlShmInterpDisc($H$4,L2124)</f>
        <v>0.76932882008720838</v>
      </c>
      <c r="R2124" s="188">
        <f t="shared" si="99"/>
        <v>-2.9872604390135393E-6</v>
      </c>
      <c r="S2124" s="170">
        <f t="shared" si="100"/>
        <v>-2.9872604390135393E-6</v>
      </c>
      <c r="T2124" s="174">
        <f t="shared" si="101"/>
        <v>-3.0268154649348844E-6</v>
      </c>
    </row>
    <row r="2125" spans="11:20" x14ac:dyDescent="0.2">
      <c r="K2125" s="185" t="s">
        <v>135</v>
      </c>
      <c r="L2125" s="163">
        <f>_xll.qlCalendarAdvance("TARGET",L2124,K2125,"mf")</f>
        <v>49832</v>
      </c>
      <c r="M2125" s="175">
        <v>0.76905006259274244</v>
      </c>
      <c r="N2125" s="175">
        <f>_xll.xlShmInterpDisc($E$4,L2125)</f>
        <v>0.76905006288346556</v>
      </c>
      <c r="O2125" s="175">
        <f>_xll.xlShmInterpDisc($B$4,L2125)</f>
        <v>0.76905006288346556</v>
      </c>
      <c r="P2125" s="175">
        <v>0.76905006259268305</v>
      </c>
      <c r="Q2125" s="175">
        <f>_xll.xlShmInterpDisc($H$4,L2125)</f>
        <v>0.76905006288739031</v>
      </c>
      <c r="R2125" s="188">
        <f t="shared" si="99"/>
        <v>-2.9072311225064595E-6</v>
      </c>
      <c r="S2125" s="170">
        <f t="shared" si="100"/>
        <v>-2.9072311225064595E-6</v>
      </c>
      <c r="T2125" s="174">
        <f t="shared" si="101"/>
        <v>-2.9470725859681579E-6</v>
      </c>
    </row>
    <row r="2126" spans="11:20" x14ac:dyDescent="0.2">
      <c r="K2126" s="185" t="s">
        <v>135</v>
      </c>
      <c r="L2126" s="163">
        <f>_xll.qlCalendarAdvance("TARGET",L2125,K2126,"mf")</f>
        <v>49839</v>
      </c>
      <c r="M2126" s="175">
        <v>0.76877153267701248</v>
      </c>
      <c r="N2126" s="175">
        <f>_xll.xlShmInterpDisc($E$4,L2126)</f>
        <v>0.768771532959728</v>
      </c>
      <c r="O2126" s="175">
        <f>_xll.xlShmInterpDisc($B$4,L2126)</f>
        <v>0.76877153295972789</v>
      </c>
      <c r="P2126" s="175">
        <v>0.76877153267694542</v>
      </c>
      <c r="Q2126" s="175">
        <f>_xll.xlShmInterpDisc($H$4,L2126)</f>
        <v>0.76877153296367395</v>
      </c>
      <c r="R2126" s="188">
        <f t="shared" si="99"/>
        <v>-2.8271551766323455E-6</v>
      </c>
      <c r="S2126" s="170">
        <f t="shared" si="100"/>
        <v>-2.8271540664093209E-6</v>
      </c>
      <c r="T2126" s="174">
        <f t="shared" si="101"/>
        <v>-2.8672852980804464E-6</v>
      </c>
    </row>
    <row r="2127" spans="11:20" x14ac:dyDescent="0.2">
      <c r="K2127" s="185" t="s">
        <v>135</v>
      </c>
      <c r="L2127" s="163">
        <f>_xll.qlCalendarAdvance("TARGET",L2126,K2127,"mf")</f>
        <v>49846</v>
      </c>
      <c r="M2127" s="175">
        <v>0.7684932297889765</v>
      </c>
      <c r="N2127" s="175">
        <f>_xll.xlShmInterpDisc($E$4,L2127)</f>
        <v>0.76849323006368331</v>
      </c>
      <c r="O2127" s="175">
        <f>_xll.xlShmInterpDisc($B$4,L2127)</f>
        <v>0.7684932300636832</v>
      </c>
      <c r="P2127" s="175">
        <v>0.76849322978890189</v>
      </c>
      <c r="Q2127" s="175">
        <f>_xll.xlShmInterpDisc($H$4,L2127)</f>
        <v>0.76849323006765058</v>
      </c>
      <c r="R2127" s="188">
        <f t="shared" si="99"/>
        <v>-2.7470681285279852E-6</v>
      </c>
      <c r="S2127" s="170">
        <f t="shared" si="100"/>
        <v>-2.7470670183049606E-6</v>
      </c>
      <c r="T2127" s="174">
        <f t="shared" si="101"/>
        <v>-2.7874869079624887E-6</v>
      </c>
    </row>
    <row r="2128" spans="11:20" x14ac:dyDescent="0.2">
      <c r="K2128" s="185" t="s">
        <v>135</v>
      </c>
      <c r="L2128" s="163">
        <f>_xll.qlCalendarAdvance("TARGET",L2127,K2128,"mf")</f>
        <v>49853</v>
      </c>
      <c r="M2128" s="175">
        <v>0.76821515367687188</v>
      </c>
      <c r="N2128" s="175">
        <f>_xll.xlShmInterpDisc($E$4,L2128)</f>
        <v>0.76821515394357176</v>
      </c>
      <c r="O2128" s="175">
        <f>_xll.xlShmInterpDisc($B$4,L2128)</f>
        <v>0.76821515394357165</v>
      </c>
      <c r="P2128" s="175">
        <v>0.7682151536767895</v>
      </c>
      <c r="Q2128" s="175">
        <f>_xll.xlShmInterpDisc($H$4,L2128)</f>
        <v>0.76821515394756046</v>
      </c>
      <c r="R2128" s="188">
        <f t="shared" si="99"/>
        <v>-2.6669988439920189E-6</v>
      </c>
      <c r="S2128" s="170">
        <f t="shared" si="100"/>
        <v>-2.6669977337689943E-6</v>
      </c>
      <c r="T2128" s="174">
        <f t="shared" si="101"/>
        <v>-2.7077096120819988E-6</v>
      </c>
    </row>
    <row r="2129" spans="11:20" x14ac:dyDescent="0.2">
      <c r="K2129" s="185" t="s">
        <v>135</v>
      </c>
      <c r="L2129" s="163">
        <f>_xll.qlCalendarAdvance("TARGET",L2128,K2129,"mf")</f>
        <v>49860</v>
      </c>
      <c r="M2129" s="175">
        <v>0.7679373040855908</v>
      </c>
      <c r="N2129" s="175">
        <f>_xll.xlShmInterpDisc($E$4,L2129)</f>
        <v>0.76793730434428908</v>
      </c>
      <c r="O2129" s="175">
        <f>_xll.xlShmInterpDisc($B$4,L2129)</f>
        <v>0.76793730434428908</v>
      </c>
      <c r="P2129" s="175">
        <v>0.76793730408550054</v>
      </c>
      <c r="Q2129" s="175">
        <f>_xll.xlShmInterpDisc($H$4,L2129)</f>
        <v>0.76793730434829921</v>
      </c>
      <c r="R2129" s="188">
        <f t="shared" si="99"/>
        <v>-2.5869828501612346E-6</v>
      </c>
      <c r="S2129" s="170">
        <f t="shared" si="100"/>
        <v>-2.5869828501612346E-6</v>
      </c>
      <c r="T2129" s="174">
        <f t="shared" si="101"/>
        <v>-2.6279867171297155E-6</v>
      </c>
    </row>
    <row r="2130" spans="11:20" x14ac:dyDescent="0.2">
      <c r="K2130" s="185" t="s">
        <v>135</v>
      </c>
      <c r="L2130" s="163">
        <f>_xll.qlCalendarAdvance("TARGET",L2129,K2130,"mf")</f>
        <v>49867</v>
      </c>
      <c r="M2130" s="175">
        <v>0.76765968075668756</v>
      </c>
      <c r="N2130" s="175">
        <f>_xll.xlShmInterpDisc($E$4,L2130)</f>
        <v>0.7676596810073929</v>
      </c>
      <c r="O2130" s="175">
        <f>_xll.xlShmInterpDisc($B$4,L2130)</f>
        <v>0.7676596810073929</v>
      </c>
      <c r="P2130" s="175">
        <v>0.76765968075658941</v>
      </c>
      <c r="Q2130" s="175">
        <f>_xll.xlShmInterpDisc($H$4,L2130)</f>
        <v>0.76765968101142434</v>
      </c>
      <c r="R2130" s="188">
        <f t="shared" si="99"/>
        <v>-2.5070534537263711E-6</v>
      </c>
      <c r="S2130" s="170">
        <f t="shared" si="100"/>
        <v>-2.5070534537263711E-6</v>
      </c>
      <c r="T2130" s="174">
        <f t="shared" si="101"/>
        <v>-2.5483493093503284E-6</v>
      </c>
    </row>
    <row r="2131" spans="11:20" x14ac:dyDescent="0.2">
      <c r="K2131" s="185" t="s">
        <v>135</v>
      </c>
      <c r="L2131" s="163">
        <f>_xll.qlCalendarAdvance("TARGET",L2130,K2131,"mf")</f>
        <v>49874</v>
      </c>
      <c r="M2131" s="175">
        <v>0.76738228342838344</v>
      </c>
      <c r="N2131" s="175">
        <f>_xll.xlShmInterpDisc($E$4,L2131)</f>
        <v>0.76738228367110783</v>
      </c>
      <c r="O2131" s="175">
        <f>_xll.xlShmInterpDisc($B$4,L2131)</f>
        <v>0.76738228367110783</v>
      </c>
      <c r="P2131" s="175">
        <v>0.7673822834282773</v>
      </c>
      <c r="Q2131" s="175">
        <f>_xll.xlShmInterpDisc($H$4,L2131)</f>
        <v>0.76738228367516081</v>
      </c>
      <c r="R2131" s="188">
        <f t="shared" si="99"/>
        <v>-2.4272439613781671E-6</v>
      </c>
      <c r="S2131" s="170">
        <f t="shared" si="100"/>
        <v>-2.4272439613781671E-6</v>
      </c>
      <c r="T2131" s="174">
        <f t="shared" si="101"/>
        <v>-2.4688351363266747E-6</v>
      </c>
    </row>
    <row r="2132" spans="11:20" x14ac:dyDescent="0.2">
      <c r="K2132" s="185" t="s">
        <v>135</v>
      </c>
      <c r="L2132" s="163">
        <f>_xll.qlCalendarAdvance("TARGET",L2131,K2132,"mf")</f>
        <v>49881</v>
      </c>
      <c r="M2132" s="175">
        <v>0.76710511183557439</v>
      </c>
      <c r="N2132" s="175">
        <f>_xll.xlShmInterpDisc($E$4,L2132)</f>
        <v>0.76710511207033327</v>
      </c>
      <c r="O2132" s="175">
        <f>_xll.xlShmInterpDisc($B$4,L2132)</f>
        <v>0.76710511207033327</v>
      </c>
      <c r="P2132" s="175">
        <v>0.76710511183546015</v>
      </c>
      <c r="Q2132" s="175">
        <f>_xll.xlShmInterpDisc($H$4,L2132)</f>
        <v>0.76710511207440768</v>
      </c>
      <c r="R2132" s="188">
        <f t="shared" si="99"/>
        <v>-2.347588790030386E-6</v>
      </c>
      <c r="S2132" s="170">
        <f t="shared" si="100"/>
        <v>-2.347588790030386E-6</v>
      </c>
      <c r="T2132" s="174">
        <f t="shared" si="101"/>
        <v>-2.3894752843034439E-6</v>
      </c>
    </row>
    <row r="2133" spans="11:20" x14ac:dyDescent="0.2">
      <c r="K2133" s="185" t="s">
        <v>135</v>
      </c>
      <c r="L2133" s="163">
        <f>_xll.qlCalendarAdvance("TARGET",L2132,K2133,"mf")</f>
        <v>49888</v>
      </c>
      <c r="M2133" s="175">
        <v>0.76682816570983547</v>
      </c>
      <c r="N2133" s="175">
        <f>_xll.xlShmInterpDisc($E$4,L2133)</f>
        <v>0.76682816593664771</v>
      </c>
      <c r="O2133" s="175">
        <f>_xll.xlShmInterpDisc($B$4,L2133)</f>
        <v>0.76682816593664771</v>
      </c>
      <c r="P2133" s="175">
        <v>0.76682816570971313</v>
      </c>
      <c r="Q2133" s="175">
        <f>_xll.xlShmInterpDisc($H$4,L2133)</f>
        <v>0.76682816594074366</v>
      </c>
      <c r="R2133" s="188">
        <f t="shared" si="99"/>
        <v>-2.2681223565967912E-6</v>
      </c>
      <c r="S2133" s="170">
        <f t="shared" si="100"/>
        <v>-2.2681223565967912E-6</v>
      </c>
      <c r="T2133" s="174">
        <f t="shared" si="101"/>
        <v>-2.310305280417424E-6</v>
      </c>
    </row>
    <row r="2134" spans="11:20" x14ac:dyDescent="0.2">
      <c r="K2134" s="185" t="s">
        <v>135</v>
      </c>
      <c r="L2134" s="163">
        <f>_xll.qlCalendarAdvance("TARGET",L2133,K2134,"mf")</f>
        <v>49895</v>
      </c>
      <c r="M2134" s="175">
        <v>0.7665514447794286</v>
      </c>
      <c r="N2134" s="175">
        <f>_xll.xlShmInterpDisc($E$4,L2134)</f>
        <v>0.7665514449983164</v>
      </c>
      <c r="O2134" s="175">
        <f>_xll.xlShmInterpDisc($B$4,L2134)</f>
        <v>0.76655144499831629</v>
      </c>
      <c r="P2134" s="175">
        <v>0.76655144477929793</v>
      </c>
      <c r="Q2134" s="175">
        <f>_xll.xlShmInterpDisc($H$4,L2134)</f>
        <v>0.76655144500243377</v>
      </c>
      <c r="R2134" s="188">
        <f t="shared" si="99"/>
        <v>-2.1888779677681214E-6</v>
      </c>
      <c r="S2134" s="170">
        <f t="shared" si="100"/>
        <v>-2.1888768575450968E-6</v>
      </c>
      <c r="T2134" s="174">
        <f t="shared" si="101"/>
        <v>-2.2313584313593537E-6</v>
      </c>
    </row>
    <row r="2135" spans="11:20" x14ac:dyDescent="0.2">
      <c r="K2135" s="185" t="s">
        <v>135</v>
      </c>
      <c r="L2135" s="163">
        <f>_xll.qlCalendarAdvance("TARGET",L2134,K2135,"mf")</f>
        <v>49902</v>
      </c>
      <c r="M2135" s="175">
        <v>0.76627494876930691</v>
      </c>
      <c r="N2135" s="175">
        <f>_xll.xlShmInterpDisc($E$4,L2135)</f>
        <v>0.76627494898029613</v>
      </c>
      <c r="O2135" s="175">
        <f>_xll.xlShmInterpDisc($B$4,L2135)</f>
        <v>0.76627494898029613</v>
      </c>
      <c r="P2135" s="175">
        <v>0.7662749487691678</v>
      </c>
      <c r="Q2135" s="175">
        <f>_xll.xlShmInterpDisc($H$4,L2135)</f>
        <v>0.76627494898443516</v>
      </c>
      <c r="R2135" s="188">
        <f t="shared" si="99"/>
        <v>-2.1098922609041892E-6</v>
      </c>
      <c r="S2135" s="170">
        <f t="shared" si="100"/>
        <v>-2.1098922609041892E-6</v>
      </c>
      <c r="T2135" s="174">
        <f t="shared" si="101"/>
        <v>-2.152673594935095E-6</v>
      </c>
    </row>
    <row r="2136" spans="11:20" x14ac:dyDescent="0.2">
      <c r="K2136" s="185" t="s">
        <v>135</v>
      </c>
      <c r="L2136" s="163">
        <f>_xll.qlCalendarAdvance("TARGET",L2135,K2136,"mf")</f>
        <v>49909</v>
      </c>
      <c r="M2136" s="175">
        <v>0.76599867740112249</v>
      </c>
      <c r="N2136" s="175">
        <f>_xll.xlShmInterpDisc($E$4,L2136)</f>
        <v>0.76599867760424234</v>
      </c>
      <c r="O2136" s="175">
        <f>_xll.xlShmInterpDisc($B$4,L2136)</f>
        <v>0.76599867760424245</v>
      </c>
      <c r="P2136" s="175">
        <v>0.76599867740097483</v>
      </c>
      <c r="Q2136" s="175">
        <f>_xll.xlShmInterpDisc($H$4,L2136)</f>
        <v>0.76599867760840301</v>
      </c>
      <c r="R2136" s="188">
        <f t="shared" si="99"/>
        <v>-2.0311985426957335E-6</v>
      </c>
      <c r="S2136" s="170">
        <f t="shared" si="100"/>
        <v>-2.0311996529187581E-6</v>
      </c>
      <c r="T2136" s="174">
        <f t="shared" si="101"/>
        <v>-2.0742818573893373E-6</v>
      </c>
    </row>
    <row r="2137" spans="11:20" x14ac:dyDescent="0.2">
      <c r="K2137" s="185" t="s">
        <v>135</v>
      </c>
      <c r="L2137" s="163">
        <f>_xll.qlCalendarAdvance("TARGET",L2136,K2137,"mf")</f>
        <v>49916</v>
      </c>
      <c r="M2137" s="175">
        <v>0.76572263039323107</v>
      </c>
      <c r="N2137" s="175">
        <f>_xll.xlShmInterpDisc($E$4,L2137)</f>
        <v>0.76572263058851486</v>
      </c>
      <c r="O2137" s="175">
        <f>_xll.xlShmInterpDisc($B$4,L2137)</f>
        <v>0.76572263058851486</v>
      </c>
      <c r="P2137" s="175">
        <v>0.76572263039307498</v>
      </c>
      <c r="Q2137" s="175">
        <f>_xll.xlShmInterpDisc($H$4,L2137)</f>
        <v>0.76572263059269707</v>
      </c>
      <c r="R2137" s="188">
        <f t="shared" si="99"/>
        <v>-1.9528378913946653E-6</v>
      </c>
      <c r="S2137" s="170">
        <f t="shared" si="100"/>
        <v>-1.9528378913946653E-6</v>
      </c>
      <c r="T2137" s="174">
        <f t="shared" si="101"/>
        <v>-1.996220966304918E-6</v>
      </c>
    </row>
    <row r="2138" spans="11:20" x14ac:dyDescent="0.2">
      <c r="K2138" s="185" t="s">
        <v>135</v>
      </c>
      <c r="L2138" s="163">
        <f>_xll.qlCalendarAdvance("TARGET",L2137,K2138,"mf")</f>
        <v>49923</v>
      </c>
      <c r="M2138" s="175">
        <v>0.76544680746069904</v>
      </c>
      <c r="N2138" s="175">
        <f>_xll.xlShmInterpDisc($E$4,L2138)</f>
        <v>0.76544680764818329</v>
      </c>
      <c r="O2138" s="175">
        <f>_xll.xlShmInterpDisc($B$4,L2138)</f>
        <v>0.76544680764818318</v>
      </c>
      <c r="P2138" s="175">
        <v>0.76544680746053428</v>
      </c>
      <c r="Q2138" s="175">
        <f>_xll.xlShmInterpDisc($H$4,L2138)</f>
        <v>0.76544680765238704</v>
      </c>
      <c r="R2138" s="188">
        <f t="shared" si="99"/>
        <v>-1.8748425034686989E-6</v>
      </c>
      <c r="S2138" s="170">
        <f t="shared" si="100"/>
        <v>-1.8748413932456742E-6</v>
      </c>
      <c r="T2138" s="174">
        <f t="shared" si="101"/>
        <v>-1.9185275590416495E-6</v>
      </c>
    </row>
    <row r="2139" spans="11:20" x14ac:dyDescent="0.2">
      <c r="K2139" s="185" t="s">
        <v>135</v>
      </c>
      <c r="L2139" s="163">
        <f>_xll.qlCalendarAdvance("TARGET",L2138,K2139,"mf")</f>
        <v>49930</v>
      </c>
      <c r="M2139" s="175">
        <v>0.76517120831530905</v>
      </c>
      <c r="N2139" s="175">
        <f>_xll.xlShmInterpDisc($E$4,L2139)</f>
        <v>0.76517120849503384</v>
      </c>
      <c r="O2139" s="175">
        <f>_xll.xlShmInterpDisc($B$4,L2139)</f>
        <v>0.76517120849503373</v>
      </c>
      <c r="P2139" s="175">
        <v>0.76517120831513541</v>
      </c>
      <c r="Q2139" s="175">
        <f>_xll.xlShmInterpDisc($H$4,L2139)</f>
        <v>0.76517120849925924</v>
      </c>
      <c r="R2139" s="188">
        <f t="shared" si="99"/>
        <v>-1.797247906054622E-6</v>
      </c>
      <c r="S2139" s="170">
        <f t="shared" si="100"/>
        <v>-1.7972467958315974E-6</v>
      </c>
      <c r="T2139" s="174">
        <f t="shared" si="101"/>
        <v>-1.8412382729593446E-6</v>
      </c>
    </row>
    <row r="2140" spans="11:20" x14ac:dyDescent="0.2">
      <c r="K2140" s="185" t="s">
        <v>135</v>
      </c>
      <c r="L2140" s="163">
        <f>_xll.qlCalendarAdvance("TARGET",L2139,K2140,"mf")</f>
        <v>49937</v>
      </c>
      <c r="M2140" s="175">
        <v>0.76489583266556571</v>
      </c>
      <c r="N2140" s="175">
        <f>_xll.xlShmInterpDisc($E$4,L2140)</f>
        <v>0.76489583283757501</v>
      </c>
      <c r="O2140" s="175">
        <f>_xll.xlShmInterpDisc($B$4,L2140)</f>
        <v>0.76489583283757501</v>
      </c>
      <c r="P2140" s="175">
        <v>0.76489583266538319</v>
      </c>
      <c r="Q2140" s="175">
        <f>_xll.xlShmInterpDisc($H$4,L2140)</f>
        <v>0.76489583284182205</v>
      </c>
      <c r="R2140" s="188">
        <f t="shared" si="99"/>
        <v>-1.7200929569582968E-6</v>
      </c>
      <c r="S2140" s="170">
        <f t="shared" si="100"/>
        <v>-1.7200929569582968E-6</v>
      </c>
      <c r="T2140" s="174">
        <f t="shared" si="101"/>
        <v>-1.7643886351947913E-6</v>
      </c>
    </row>
    <row r="2141" spans="11:20" x14ac:dyDescent="0.2">
      <c r="K2141" s="185" t="s">
        <v>135</v>
      </c>
      <c r="L2141" s="163">
        <f>_xll.qlCalendarAdvance("TARGET",L2140,K2141,"mf")</f>
        <v>49944</v>
      </c>
      <c r="M2141" s="175">
        <v>0.76462068021670226</v>
      </c>
      <c r="N2141" s="175">
        <f>_xll.xlShmInterpDisc($E$4,L2141)</f>
        <v>0.76462068038104369</v>
      </c>
      <c r="O2141" s="175">
        <f>_xll.xlShmInterpDisc($B$4,L2141)</f>
        <v>0.76462068038104369</v>
      </c>
      <c r="P2141" s="175">
        <v>0.76462068021651075</v>
      </c>
      <c r="Q2141" s="175">
        <f>_xll.xlShmInterpDisc($H$4,L2141)</f>
        <v>0.7646206803853125</v>
      </c>
      <c r="R2141" s="188">
        <f t="shared" si="99"/>
        <v>-1.6434142935395357E-6</v>
      </c>
      <c r="S2141" s="170">
        <f t="shared" si="100"/>
        <v>-1.6434142935395357E-6</v>
      </c>
      <c r="T2141" s="174">
        <f t="shared" si="101"/>
        <v>-1.6880175035538514E-6</v>
      </c>
    </row>
    <row r="2142" spans="11:20" x14ac:dyDescent="0.2">
      <c r="K2142" s="185" t="s">
        <v>135</v>
      </c>
      <c r="L2142" s="163">
        <f>_xll.qlCalendarAdvance("TARGET",L2141,K2142,"mf")</f>
        <v>49951</v>
      </c>
      <c r="M2142" s="175">
        <v>0.76434575067068589</v>
      </c>
      <c r="N2142" s="175">
        <f>_xll.xlShmInterpDisc($E$4,L2142)</f>
        <v>0.76434575082741107</v>
      </c>
      <c r="O2142" s="175">
        <f>_xll.xlShmInterpDisc($B$4,L2142)</f>
        <v>0.76434575082741096</v>
      </c>
      <c r="P2142" s="175">
        <v>0.76434575067048549</v>
      </c>
      <c r="Q2142" s="175">
        <f>_xll.xlShmInterpDisc($H$4,L2142)</f>
        <v>0.76434575083170153</v>
      </c>
      <c r="R2142" s="188">
        <f t="shared" si="99"/>
        <v>-1.5672518838272254E-6</v>
      </c>
      <c r="S2142" s="170">
        <f t="shared" si="100"/>
        <v>-1.5672507736042007E-6</v>
      </c>
      <c r="T2142" s="174">
        <f t="shared" si="101"/>
        <v>-1.6121604051733129E-6</v>
      </c>
    </row>
    <row r="2143" spans="11:20" x14ac:dyDescent="0.2">
      <c r="K2143" s="185" t="s">
        <v>135</v>
      </c>
      <c r="L2143" s="163">
        <f>_xll.qlCalendarAdvance("TARGET",L2142,K2143,"mf")</f>
        <v>49958</v>
      </c>
      <c r="M2143" s="175">
        <v>0.76407104372622447</v>
      </c>
      <c r="N2143" s="175">
        <f>_xll.xlShmInterpDisc($E$4,L2143)</f>
        <v>0.76407104387538838</v>
      </c>
      <c r="O2143" s="175">
        <f>_xll.xlShmInterpDisc($B$4,L2143)</f>
        <v>0.76407104387538838</v>
      </c>
      <c r="P2143" s="175">
        <v>0.76407104372601486</v>
      </c>
      <c r="Q2143" s="175">
        <f>_xll.xlShmInterpDisc($H$4,L2143)</f>
        <v>0.7640710438797006</v>
      </c>
      <c r="R2143" s="188">
        <f t="shared" si="99"/>
        <v>-1.4916390345121044E-6</v>
      </c>
      <c r="S2143" s="170">
        <f t="shared" si="100"/>
        <v>-1.4916390345121044E-6</v>
      </c>
      <c r="T2143" s="174">
        <f t="shared" si="101"/>
        <v>-1.5368573080820624E-6</v>
      </c>
    </row>
    <row r="2144" spans="11:20" x14ac:dyDescent="0.2">
      <c r="K2144" s="185" t="s">
        <v>135</v>
      </c>
      <c r="L2144" s="163">
        <f>_xll.qlCalendarAdvance("TARGET",L2143,K2144,"mf")</f>
        <v>49965</v>
      </c>
      <c r="M2144" s="175">
        <v>0.76379655907877153</v>
      </c>
      <c r="N2144" s="175">
        <f>_xll.xlShmInterpDisc($E$4,L2144)</f>
        <v>0.76379655922043332</v>
      </c>
      <c r="O2144" s="175">
        <f>_xll.xlShmInterpDisc($B$4,L2144)</f>
        <v>0.76379655922043332</v>
      </c>
      <c r="P2144" s="175">
        <v>0.76379655907855271</v>
      </c>
      <c r="Q2144" s="175">
        <f>_xll.xlShmInterpDisc($H$4,L2144)</f>
        <v>0.7637965592247673</v>
      </c>
      <c r="R2144" s="188">
        <f t="shared" si="99"/>
        <v>-1.4166179340691087E-6</v>
      </c>
      <c r="S2144" s="170">
        <f t="shared" si="100"/>
        <v>-1.4166179340691087E-6</v>
      </c>
      <c r="T2144" s="174">
        <f t="shared" si="101"/>
        <v>-1.4621459598629372E-6</v>
      </c>
    </row>
    <row r="2145" spans="11:20" x14ac:dyDescent="0.2">
      <c r="K2145" s="185" t="s">
        <v>135</v>
      </c>
      <c r="L2145" s="163">
        <f>_xll.qlCalendarAdvance("TARGET",L2144,K2145,"mf")</f>
        <v>49972</v>
      </c>
      <c r="M2145" s="175">
        <v>0.76352229642053315</v>
      </c>
      <c r="N2145" s="175">
        <f>_xll.xlShmInterpDisc($E$4,L2145)</f>
        <v>0.76352229655475556</v>
      </c>
      <c r="O2145" s="175">
        <f>_xll.xlShmInterpDisc($B$4,L2145)</f>
        <v>0.76352229655475556</v>
      </c>
      <c r="P2145" s="175">
        <v>0.763522296420305</v>
      </c>
      <c r="Q2145" s="175">
        <f>_xll.xlShmInterpDisc($H$4,L2145)</f>
        <v>0.76352229655911141</v>
      </c>
      <c r="R2145" s="188">
        <f t="shared" si="99"/>
        <v>-1.3422241096350263E-6</v>
      </c>
      <c r="S2145" s="170">
        <f t="shared" si="100"/>
        <v>-1.3422241096350263E-6</v>
      </c>
      <c r="T2145" s="174">
        <f t="shared" si="101"/>
        <v>-1.3880641080987743E-6</v>
      </c>
    </row>
    <row r="2146" spans="11:20" x14ac:dyDescent="0.2">
      <c r="K2146" s="185" t="s">
        <v>135</v>
      </c>
      <c r="L2146" s="163">
        <f>_xll.qlCalendarAdvance("TARGET",L2145,K2146,"mf")</f>
        <v>49979</v>
      </c>
      <c r="M2146" s="175">
        <v>0.76324825544047314</v>
      </c>
      <c r="N2146" s="175">
        <f>_xll.xlShmInterpDisc($E$4,L2146)</f>
        <v>0.76324825556732301</v>
      </c>
      <c r="O2146" s="175">
        <f>_xll.xlShmInterpDisc($B$4,L2146)</f>
        <v>0.7632482555673229</v>
      </c>
      <c r="P2146" s="175">
        <v>0.76324825544023556</v>
      </c>
      <c r="Q2146" s="175">
        <f>_xll.xlShmInterpDisc($H$4,L2146)</f>
        <v>0.76324825557170051</v>
      </c>
      <c r="R2146" s="188">
        <f t="shared" si="99"/>
        <v>-1.2684986394617681E-6</v>
      </c>
      <c r="S2146" s="170">
        <f t="shared" si="100"/>
        <v>-1.2684975292387435E-6</v>
      </c>
      <c r="T2146" s="174">
        <f t="shared" si="101"/>
        <v>-1.3146495003724112E-6</v>
      </c>
    </row>
    <row r="2147" spans="11:20" x14ac:dyDescent="0.2">
      <c r="K2147" s="185" t="s">
        <v>135</v>
      </c>
      <c r="L2147" s="163">
        <f>_xll.qlCalendarAdvance("TARGET",L2146,K2147,"mf")</f>
        <v>49986</v>
      </c>
      <c r="M2147" s="175">
        <v>0.76297443582431912</v>
      </c>
      <c r="N2147" s="175">
        <f>_xll.xlShmInterpDisc($E$4,L2147)</f>
        <v>0.76297443594386716</v>
      </c>
      <c r="O2147" s="175">
        <f>_xll.xlShmInterpDisc($B$4,L2147)</f>
        <v>0.76297443594386716</v>
      </c>
      <c r="P2147" s="175">
        <v>0.76297443582407198</v>
      </c>
      <c r="Q2147" s="175">
        <f>_xll.xlShmInterpDisc($H$4,L2147)</f>
        <v>0.76297443594826653</v>
      </c>
      <c r="R2147" s="188">
        <f t="shared" si="99"/>
        <v>-1.1954803813551962E-6</v>
      </c>
      <c r="S2147" s="170">
        <f t="shared" si="100"/>
        <v>-1.1954803813551962E-6</v>
      </c>
      <c r="T2147" s="174">
        <f t="shared" si="101"/>
        <v>-1.2419454353818082E-6</v>
      </c>
    </row>
    <row r="2148" spans="11:20" x14ac:dyDescent="0.2">
      <c r="K2148" s="185" t="s">
        <v>135</v>
      </c>
      <c r="L2148" s="163">
        <f>_xll.qlCalendarAdvance("TARGET",L2147,K2148,"mf")</f>
        <v>49993</v>
      </c>
      <c r="M2148" s="175">
        <v>0.76270083725456883</v>
      </c>
      <c r="N2148" s="175">
        <f>_xll.xlShmInterpDisc($E$4,L2148)</f>
        <v>0.76270083736688976</v>
      </c>
      <c r="O2148" s="175">
        <f>_xll.xlShmInterpDisc($B$4,L2148)</f>
        <v>0.76270083736688976</v>
      </c>
      <c r="P2148" s="175">
        <v>0.76270083725431204</v>
      </c>
      <c r="Q2148" s="175">
        <f>_xll.xlShmInterpDisc($H$4,L2148)</f>
        <v>0.762700837371311</v>
      </c>
      <c r="R2148" s="188">
        <f t="shared" si="99"/>
        <v>-1.123209303344197E-6</v>
      </c>
      <c r="S2148" s="170">
        <f t="shared" si="100"/>
        <v>-1.123209303344197E-6</v>
      </c>
      <c r="T2148" s="174">
        <f t="shared" si="101"/>
        <v>-1.1699896607098026E-6</v>
      </c>
    </row>
    <row r="2149" spans="11:20" x14ac:dyDescent="0.2">
      <c r="K2149" s="185" t="s">
        <v>135</v>
      </c>
      <c r="L2149" s="163">
        <f>_xll.qlCalendarAdvance("TARGET",L2148,K2149,"mf")</f>
        <v>50000</v>
      </c>
      <c r="M2149" s="175">
        <v>0.7624274594104955</v>
      </c>
      <c r="N2149" s="175">
        <f>_xll.xlShmInterpDisc($E$4,L2149)</f>
        <v>0.76242745951566793</v>
      </c>
      <c r="O2149" s="175">
        <f>_xll.xlShmInterpDisc($B$4,L2149)</f>
        <v>0.76242745951566793</v>
      </c>
      <c r="P2149" s="175">
        <v>0.76242745941022894</v>
      </c>
      <c r="Q2149" s="175">
        <f>_xll.xlShmInterpDisc($H$4,L2149)</f>
        <v>0.76242745952011104</v>
      </c>
      <c r="R2149" s="188">
        <f t="shared" si="99"/>
        <v>-1.0517242632346324E-6</v>
      </c>
      <c r="S2149" s="170">
        <f t="shared" si="100"/>
        <v>-1.0517242632346324E-6</v>
      </c>
      <c r="T2149" s="174">
        <f t="shared" si="101"/>
        <v>-1.0988210341622562E-6</v>
      </c>
    </row>
    <row r="2150" spans="11:20" x14ac:dyDescent="0.2">
      <c r="K2150" s="185" t="s">
        <v>135</v>
      </c>
      <c r="L2150" s="163">
        <f>_xll.qlCalendarAdvance("TARGET",L2149,K2150,"mf")</f>
        <v>50007</v>
      </c>
      <c r="M2150" s="175">
        <v>0.76215430196815415</v>
      </c>
      <c r="N2150" s="175">
        <f>_xll.xlShmInterpDisc($E$4,L2150)</f>
        <v>0.76215430206626067</v>
      </c>
      <c r="O2150" s="175">
        <f>_xll.xlShmInterpDisc($B$4,L2150)</f>
        <v>0.76215430206626067</v>
      </c>
      <c r="P2150" s="175">
        <v>0.7621543019678777</v>
      </c>
      <c r="Q2150" s="175">
        <f>_xll.xlShmInterpDisc($H$4,L2150)</f>
        <v>0.76215430207072576</v>
      </c>
      <c r="R2150" s="188">
        <f t="shared" si="99"/>
        <v>-9.8106522905538895E-7</v>
      </c>
      <c r="S2150" s="170">
        <f t="shared" si="100"/>
        <v>-9.8106522905538895E-7</v>
      </c>
      <c r="T2150" s="174">
        <f t="shared" si="101"/>
        <v>-1.0284806339910801E-6</v>
      </c>
    </row>
    <row r="2151" spans="11:20" x14ac:dyDescent="0.2">
      <c r="K2151" s="185" t="s">
        <v>135</v>
      </c>
      <c r="L2151" s="163">
        <f>_xll.qlCalendarAdvance("TARGET",L2150,K2151,"mf")</f>
        <v>50014</v>
      </c>
      <c r="M2151" s="175">
        <v>0.76188136460038658</v>
      </c>
      <c r="N2151" s="175">
        <f>_xll.xlShmInterpDisc($E$4,L2151)</f>
        <v>0.76188136469151424</v>
      </c>
      <c r="O2151" s="175">
        <f>_xll.xlShmInterpDisc($B$4,L2151)</f>
        <v>0.76188136469151424</v>
      </c>
      <c r="P2151" s="175">
        <v>0.76188136460010025</v>
      </c>
      <c r="Q2151" s="175">
        <f>_xll.xlShmInterpDisc($H$4,L2151)</f>
        <v>0.76188136469600121</v>
      </c>
      <c r="R2151" s="188">
        <f t="shared" si="99"/>
        <v>-9.1127660972745161E-7</v>
      </c>
      <c r="S2151" s="170">
        <f t="shared" si="100"/>
        <v>-9.1127660972745161E-7</v>
      </c>
      <c r="T2151" s="174">
        <f t="shared" si="101"/>
        <v>-9.5900953844818559E-7</v>
      </c>
    </row>
    <row r="2152" spans="11:20" x14ac:dyDescent="0.2">
      <c r="K2152" s="185" t="s">
        <v>135</v>
      </c>
      <c r="L2152" s="163">
        <f>_xll.qlCalendarAdvance("TARGET",L2151,K2152,"mf")</f>
        <v>50021</v>
      </c>
      <c r="M2152" s="175">
        <v>0.76160864697682873</v>
      </c>
      <c r="N2152" s="175">
        <f>_xll.xlShmInterpDisc($E$4,L2152)</f>
        <v>0.76160864706106812</v>
      </c>
      <c r="O2152" s="175">
        <f>_xll.xlShmInterpDisc($B$4,L2152)</f>
        <v>0.76160864706106812</v>
      </c>
      <c r="P2152" s="175">
        <v>0.7616086469765323</v>
      </c>
      <c r="Q2152" s="175">
        <f>_xll.xlShmInterpDisc($H$4,L2152)</f>
        <v>0.76160864706557696</v>
      </c>
      <c r="R2152" s="188">
        <f t="shared" si="99"/>
        <v>-8.423939323876084E-7</v>
      </c>
      <c r="S2152" s="170">
        <f t="shared" si="100"/>
        <v>-8.423939323876084E-7</v>
      </c>
      <c r="T2152" s="174">
        <f t="shared" si="101"/>
        <v>-8.9044660533943443E-7</v>
      </c>
    </row>
    <row r="2153" spans="11:20" x14ac:dyDescent="0.2">
      <c r="K2153" s="185" t="s">
        <v>135</v>
      </c>
      <c r="L2153" s="163">
        <f>_xll.qlCalendarAdvance("TARGET",L2152,K2153,"mf")</f>
        <v>50028</v>
      </c>
      <c r="M2153" s="175">
        <v>0.76133614876391453</v>
      </c>
      <c r="N2153" s="175">
        <f>_xll.xlShmInterpDisc($E$4,L2153)</f>
        <v>0.7613361488413608</v>
      </c>
      <c r="O2153" s="175">
        <f>_xll.xlShmInterpDisc($B$4,L2153)</f>
        <v>0.76133614884136069</v>
      </c>
      <c r="P2153" s="175">
        <v>0.761336148763608</v>
      </c>
      <c r="Q2153" s="175">
        <f>_xll.xlShmInterpDisc($H$4,L2153)</f>
        <v>0.76133614884589162</v>
      </c>
      <c r="R2153" s="188">
        <f t="shared" si="99"/>
        <v>-7.7446271617986895E-7</v>
      </c>
      <c r="S2153" s="170">
        <f t="shared" si="100"/>
        <v>-7.7446160595684432E-7</v>
      </c>
      <c r="T2153" s="174">
        <f t="shared" si="101"/>
        <v>-8.2283624358581164E-7</v>
      </c>
    </row>
    <row r="2154" spans="11:20" x14ac:dyDescent="0.2">
      <c r="K2154" s="185" t="s">
        <v>135</v>
      </c>
      <c r="L2154" s="163">
        <f>_xll.qlCalendarAdvance("TARGET",L2153,K2154,"mf")</f>
        <v>50038</v>
      </c>
      <c r="M2154" s="175">
        <v>0.76094724554460114</v>
      </c>
      <c r="N2154" s="175">
        <f>_xll.xlShmInterpDisc($E$4,L2154)</f>
        <v>0.76094724561251581</v>
      </c>
      <c r="O2154" s="175">
        <f>_xll.xlShmInterpDisc($B$4,L2154)</f>
        <v>0.76094724561251581</v>
      </c>
      <c r="P2154" s="175">
        <v>0.76094724554427984</v>
      </c>
      <c r="Q2154" s="175">
        <f>_xll.xlShmInterpDisc($H$4,L2154)</f>
        <v>0.76094724561707805</v>
      </c>
      <c r="R2154" s="188">
        <f t="shared" si="99"/>
        <v>-6.7914673884672538E-7</v>
      </c>
      <c r="S2154" s="170">
        <f t="shared" si="100"/>
        <v>-6.7914673884672538E-7</v>
      </c>
      <c r="T2154" s="174">
        <f t="shared" si="101"/>
        <v>-7.2798211903091214E-7</v>
      </c>
    </row>
    <row r="2155" spans="11:20" x14ac:dyDescent="0.2">
      <c r="K2155" s="185" t="s">
        <v>135</v>
      </c>
      <c r="L2155" s="163">
        <f>_xll.qlCalendarAdvance("TARGET",L2154,K2155,"mf")</f>
        <v>50045</v>
      </c>
      <c r="M2155" s="175">
        <v>0.76067527877776187</v>
      </c>
      <c r="N2155" s="175">
        <f>_xll.xlShmInterpDisc($E$4,L2155)</f>
        <v>0.76067527883913155</v>
      </c>
      <c r="O2155" s="175">
        <f>_xll.xlShmInterpDisc($B$4,L2155)</f>
        <v>0.76067527883913144</v>
      </c>
      <c r="P2155" s="175">
        <v>0.76067527877743024</v>
      </c>
      <c r="Q2155" s="175">
        <f>_xll.xlShmInterpDisc($H$4,L2155)</f>
        <v>0.76067527884371566</v>
      </c>
      <c r="R2155" s="188">
        <f t="shared" si="99"/>
        <v>-6.1369687109902316E-7</v>
      </c>
      <c r="S2155" s="170">
        <f t="shared" si="100"/>
        <v>-6.1369576087599853E-7</v>
      </c>
      <c r="T2155" s="174">
        <f t="shared" si="101"/>
        <v>-6.6285421596035121E-7</v>
      </c>
    </row>
    <row r="2156" spans="11:20" x14ac:dyDescent="0.2">
      <c r="K2156" s="185" t="s">
        <v>135</v>
      </c>
      <c r="L2156" s="163">
        <f>_xll.qlCalendarAdvance("TARGET",L2155,K2156,"mf")</f>
        <v>50052</v>
      </c>
      <c r="M2156" s="175">
        <v>0.76040353025369145</v>
      </c>
      <c r="N2156" s="175">
        <f>_xll.xlShmInterpDisc($E$4,L2156)</f>
        <v>0.76040353030862551</v>
      </c>
      <c r="O2156" s="175">
        <f>_xll.xlShmInterpDisc($B$4,L2156)</f>
        <v>0.7604035303086254</v>
      </c>
      <c r="P2156" s="175">
        <v>0.76040353025334939</v>
      </c>
      <c r="Q2156" s="175">
        <f>_xll.xlShmInterpDisc($H$4,L2156)</f>
        <v>0.76040353031323171</v>
      </c>
      <c r="R2156" s="188">
        <f t="shared" si="99"/>
        <v>-5.4934057303057671E-7</v>
      </c>
      <c r="S2156" s="170">
        <f t="shared" si="100"/>
        <v>-5.4933946280755208E-7</v>
      </c>
      <c r="T2156" s="174">
        <f t="shared" si="101"/>
        <v>-5.9882321323811993E-7</v>
      </c>
    </row>
    <row r="2157" spans="11:20" x14ac:dyDescent="0.2">
      <c r="K2157" s="185" t="s">
        <v>135</v>
      </c>
      <c r="L2157" s="163">
        <f>_xll.qlCalendarAdvance("TARGET",L2156,K2157,"mf")</f>
        <v>50059</v>
      </c>
      <c r="M2157" s="175">
        <v>0.76013199962471811</v>
      </c>
      <c r="N2157" s="175">
        <f>_xll.xlShmInterpDisc($E$4,L2157)</f>
        <v>0.76013199967333023</v>
      </c>
      <c r="O2157" s="175">
        <f>_xll.xlShmInterpDisc($B$4,L2157)</f>
        <v>0.76013199967333023</v>
      </c>
      <c r="P2157" s="175">
        <v>0.7601319996243654</v>
      </c>
      <c r="Q2157" s="175">
        <f>_xll.xlShmInterpDisc($H$4,L2157)</f>
        <v>0.76013199967795853</v>
      </c>
      <c r="R2157" s="188">
        <f t="shared" si="99"/>
        <v>-4.8612114333934642E-7</v>
      </c>
      <c r="S2157" s="170">
        <f t="shared" si="100"/>
        <v>-4.8612114333934642E-7</v>
      </c>
      <c r="T2157" s="174">
        <f t="shared" si="101"/>
        <v>-5.3593129933915407E-7</v>
      </c>
    </row>
    <row r="2158" spans="11:20" x14ac:dyDescent="0.2">
      <c r="K2158" s="185" t="s">
        <v>135</v>
      </c>
      <c r="L2158" s="163">
        <f>_xll.qlCalendarAdvance("TARGET",L2157,K2158,"mf")</f>
        <v>50066</v>
      </c>
      <c r="M2158" s="175">
        <v>0.75986068654000061</v>
      </c>
      <c r="N2158" s="175">
        <f>_xll.xlShmInterpDisc($E$4,L2158)</f>
        <v>0.75986068658240868</v>
      </c>
      <c r="O2158" s="175">
        <f>_xll.xlShmInterpDisc($B$4,L2158)</f>
        <v>0.75986068658240868</v>
      </c>
      <c r="P2158" s="175">
        <v>0.75986068653963723</v>
      </c>
      <c r="Q2158" s="175">
        <f>_xll.xlShmInterpDisc($H$4,L2158)</f>
        <v>0.75986068658705908</v>
      </c>
      <c r="R2158" s="188">
        <f t="shared" si="99"/>
        <v>-4.2408077050026804E-7</v>
      </c>
      <c r="S2158" s="170">
        <f t="shared" si="100"/>
        <v>-4.2408077050026804E-7</v>
      </c>
      <c r="T2158" s="174">
        <f t="shared" si="101"/>
        <v>-4.7421844229234011E-7</v>
      </c>
    </row>
    <row r="2159" spans="11:20" x14ac:dyDescent="0.2">
      <c r="K2159" s="185" t="s">
        <v>135</v>
      </c>
      <c r="L2159" s="163">
        <f>_xll.qlCalendarAdvance("TARGET",L2158,K2159,"mf")</f>
        <v>50073</v>
      </c>
      <c r="M2159" s="175">
        <v>0.75958959064553355</v>
      </c>
      <c r="N2159" s="175">
        <f>_xll.xlShmInterpDisc($E$4,L2159)</f>
        <v>0.75958959068185994</v>
      </c>
      <c r="O2159" s="175">
        <f>_xll.xlShmInterpDisc($B$4,L2159)</f>
        <v>0.75958959068185994</v>
      </c>
      <c r="P2159" s="175">
        <v>0.7595895906451593</v>
      </c>
      <c r="Q2159" s="175">
        <f>_xll.xlShmInterpDisc($H$4,L2159)</f>
        <v>0.75958959068653242</v>
      </c>
      <c r="R2159" s="188">
        <f t="shared" si="99"/>
        <v>-3.6326386343432659E-7</v>
      </c>
      <c r="S2159" s="170">
        <f t="shared" si="100"/>
        <v>-3.6326386343432659E-7</v>
      </c>
      <c r="T2159" s="174">
        <f t="shared" si="101"/>
        <v>-4.1373127146471234E-7</v>
      </c>
    </row>
    <row r="2160" spans="11:20" x14ac:dyDescent="0.2">
      <c r="K2160" s="185" t="s">
        <v>135</v>
      </c>
      <c r="L2160" s="163">
        <f>_xll.qlCalendarAdvance("TARGET",L2159,K2160,"mf")</f>
        <v>50080</v>
      </c>
      <c r="M2160" s="175">
        <v>0.75931871158415321</v>
      </c>
      <c r="N2160" s="175">
        <f>_xll.xlShmInterpDisc($E$4,L2160)</f>
        <v>0.75931871161452491</v>
      </c>
      <c r="O2160" s="175">
        <f>_xll.xlShmInterpDisc($B$4,L2160)</f>
        <v>0.75931871161452491</v>
      </c>
      <c r="P2160" s="175">
        <v>0.75931871158376807</v>
      </c>
      <c r="Q2160" s="175">
        <f>_xll.xlShmInterpDisc($H$4,L2160)</f>
        <v>0.75931871161921938</v>
      </c>
      <c r="R2160" s="188">
        <f t="shared" si="99"/>
        <v>-3.0371705150855632E-7</v>
      </c>
      <c r="S2160" s="170">
        <f t="shared" si="100"/>
        <v>-3.0371705150855632E-7</v>
      </c>
      <c r="T2160" s="174">
        <f t="shared" si="101"/>
        <v>-3.5451308555423111E-7</v>
      </c>
    </row>
    <row r="2161" spans="11:20" x14ac:dyDescent="0.2">
      <c r="K2161" s="185" t="s">
        <v>135</v>
      </c>
      <c r="L2161" s="163">
        <f>_xll.qlCalendarAdvance("TARGET",L2160,K2161,"mf")</f>
        <v>50087</v>
      </c>
      <c r="M2161" s="175">
        <v>0.75904804899554368</v>
      </c>
      <c r="N2161" s="175">
        <f>_xll.xlShmInterpDisc($E$4,L2161)</f>
        <v>0.7590480490200916</v>
      </c>
      <c r="O2161" s="175">
        <f>_xll.xlShmInterpDisc($B$4,L2161)</f>
        <v>0.7590480490200916</v>
      </c>
      <c r="P2161" s="175">
        <v>0.75904804899514744</v>
      </c>
      <c r="Q2161" s="175">
        <f>_xll.xlShmInterpDisc($H$4,L2161)</f>
        <v>0.75904804902480838</v>
      </c>
      <c r="R2161" s="188">
        <f t="shared" si="99"/>
        <v>-2.4547919252881911E-7</v>
      </c>
      <c r="S2161" s="170">
        <f t="shared" si="100"/>
        <v>-2.4547919252881911E-7</v>
      </c>
      <c r="T2161" s="174">
        <f t="shared" si="101"/>
        <v>-2.9660940370490607E-7</v>
      </c>
    </row>
    <row r="2162" spans="11:20" x14ac:dyDescent="0.2">
      <c r="K2162" s="185" t="s">
        <v>135</v>
      </c>
      <c r="L2162" s="163">
        <f>_xll.qlCalendarAdvance("TARGET",L2161,K2162,"mf")</f>
        <v>50094</v>
      </c>
      <c r="M2162" s="175">
        <v>0.75877760251624204</v>
      </c>
      <c r="N2162" s="175">
        <f>_xll.xlShmInterpDisc($E$4,L2162)</f>
        <v>0.75877760253510196</v>
      </c>
      <c r="O2162" s="175">
        <f>_xll.xlShmInterpDisc($B$4,L2162)</f>
        <v>0.75877760253510196</v>
      </c>
      <c r="P2162" s="175">
        <v>0.7587776025158347</v>
      </c>
      <c r="Q2162" s="175">
        <f>_xll.xlShmInterpDisc($H$4,L2162)</f>
        <v>0.75877760253984072</v>
      </c>
      <c r="R2162" s="188">
        <f t="shared" si="99"/>
        <v>-1.8859913630819847E-7</v>
      </c>
      <c r="S2162" s="170">
        <f t="shared" si="100"/>
        <v>-1.8859913630819847E-7</v>
      </c>
      <c r="T2162" s="174">
        <f t="shared" si="101"/>
        <v>-2.4006019394562372E-7</v>
      </c>
    </row>
    <row r="2163" spans="11:20" x14ac:dyDescent="0.2">
      <c r="K2163" s="185" t="s">
        <v>135</v>
      </c>
      <c r="L2163" s="163">
        <f>_xll.qlCalendarAdvance("TARGET",L2162,K2163,"mf")</f>
        <v>50101</v>
      </c>
      <c r="M2163" s="175">
        <v>0.75850737177964422</v>
      </c>
      <c r="N2163" s="175">
        <f>_xll.xlShmInterpDisc($E$4,L2163)</f>
        <v>0.75850737179295624</v>
      </c>
      <c r="O2163" s="175">
        <f>_xll.xlShmInterpDisc($B$4,L2163)</f>
        <v>0.75850737179295624</v>
      </c>
      <c r="P2163" s="175">
        <v>0.75850737177922567</v>
      </c>
      <c r="Q2163" s="175">
        <f>_xll.xlShmInterpDisc($H$4,L2163)</f>
        <v>0.75850737179771721</v>
      </c>
      <c r="R2163" s="188">
        <f t="shared" si="99"/>
        <v>-1.3312018154465477E-7</v>
      </c>
      <c r="S2163" s="170">
        <f t="shared" si="100"/>
        <v>-1.3312018154465477E-7</v>
      </c>
      <c r="T2163" s="174">
        <f t="shared" si="101"/>
        <v>-1.849154163124922E-7</v>
      </c>
    </row>
    <row r="2164" spans="11:20" x14ac:dyDescent="0.2">
      <c r="K2164" s="185" t="s">
        <v>135</v>
      </c>
      <c r="L2164" s="163">
        <f>_xll.qlCalendarAdvance("TARGET",L2163,K2164,"mf")</f>
        <v>50108</v>
      </c>
      <c r="M2164" s="175">
        <v>0.75823735641601075</v>
      </c>
      <c r="N2164" s="175">
        <f>_xll.xlShmInterpDisc($E$4,L2164)</f>
        <v>0.75823735642391932</v>
      </c>
      <c r="O2164" s="175">
        <f>_xll.xlShmInterpDisc($B$4,L2164)</f>
        <v>0.75823735642391932</v>
      </c>
      <c r="P2164" s="175">
        <v>0.75823735641558077</v>
      </c>
      <c r="Q2164" s="175">
        <f>_xll.xlShmInterpDisc($H$4,L2164)</f>
        <v>0.75823735642870249</v>
      </c>
      <c r="R2164" s="188">
        <f t="shared" si="99"/>
        <v>-7.9085626936148401E-8</v>
      </c>
      <c r="S2164" s="170">
        <f t="shared" si="100"/>
        <v>-7.9085626936148401E-8</v>
      </c>
      <c r="T2164" s="174">
        <f t="shared" si="101"/>
        <v>-1.3121725928044725E-7</v>
      </c>
    </row>
    <row r="2165" spans="11:20" x14ac:dyDescent="0.2">
      <c r="K2165" s="185" t="s">
        <v>135</v>
      </c>
      <c r="L2165" s="163">
        <f>_xll.qlCalendarAdvance("TARGET",L2164,K2165,"mf")</f>
        <v>50115</v>
      </c>
      <c r="M2165" s="175">
        <v>0.75796755605247201</v>
      </c>
      <c r="N2165" s="175">
        <f>_xll.xlShmInterpDisc($E$4,L2165)</f>
        <v>0.75796755605512633</v>
      </c>
      <c r="O2165" s="175">
        <f>_xll.xlShmInterpDisc($B$4,L2165)</f>
        <v>0.75796755605512633</v>
      </c>
      <c r="P2165" s="175">
        <v>0.75796755605203059</v>
      </c>
      <c r="Q2165" s="175">
        <f>_xll.xlShmInterpDisc($H$4,L2165)</f>
        <v>0.75796755605993171</v>
      </c>
      <c r="R2165" s="188">
        <f t="shared" si="99"/>
        <v>-2.6543212072738243E-8</v>
      </c>
      <c r="S2165" s="170">
        <f t="shared" si="100"/>
        <v>-2.6543212072738243E-8</v>
      </c>
      <c r="T2165" s="174">
        <f t="shared" si="101"/>
        <v>-7.9011241993498516E-8</v>
      </c>
    </row>
    <row r="2166" spans="11:20" x14ac:dyDescent="0.2">
      <c r="K2166" s="185" t="s">
        <v>135</v>
      </c>
      <c r="L2166" s="163">
        <f>_xll.qlCalendarAdvance("TARGET",L2165,K2166,"mf")</f>
        <v>50122</v>
      </c>
      <c r="M2166" s="175">
        <v>0.75769797031745212</v>
      </c>
      <c r="N2166" s="175">
        <f>_xll.xlShmInterpDisc($E$4,L2166)</f>
        <v>0.75769797031500608</v>
      </c>
      <c r="O2166" s="175">
        <f>_xll.xlShmInterpDisc($B$4,L2166)</f>
        <v>0.75769797031500596</v>
      </c>
      <c r="P2166" s="175">
        <v>0.75769797031699926</v>
      </c>
      <c r="Q2166" s="175">
        <f>_xll.xlShmInterpDisc($H$4,L2166)</f>
        <v>0.75769797031983366</v>
      </c>
      <c r="R2166" s="188">
        <f t="shared" si="99"/>
        <v>2.4460433678541449E-8</v>
      </c>
      <c r="S2166" s="170">
        <f t="shared" si="100"/>
        <v>2.4461543901566074E-8</v>
      </c>
      <c r="T2166" s="174">
        <f t="shared" si="101"/>
        <v>-2.8343993818680246E-8</v>
      </c>
    </row>
    <row r="2167" spans="11:20" x14ac:dyDescent="0.2">
      <c r="K2167" s="185" t="s">
        <v>135</v>
      </c>
      <c r="L2167" s="163">
        <f>_xll.qlCalendarAdvance("TARGET",L2166,K2167,"mf")</f>
        <v>50129</v>
      </c>
      <c r="M2167" s="175">
        <v>0.75742859898230852</v>
      </c>
      <c r="N2167" s="175">
        <f>_xll.xlShmInterpDisc($E$4,L2167)</f>
        <v>0.75742859897491699</v>
      </c>
      <c r="O2167" s="175">
        <f>_xll.xlShmInterpDisc($B$4,L2167)</f>
        <v>0.75742859897491699</v>
      </c>
      <c r="P2167" s="175">
        <v>0.75742859898184389</v>
      </c>
      <c r="Q2167" s="175">
        <f>_xll.xlShmInterpDisc($H$4,L2167)</f>
        <v>0.75742859897976689</v>
      </c>
      <c r="R2167" s="188">
        <f t="shared" si="99"/>
        <v>7.3915318310469047E-8</v>
      </c>
      <c r="S2167" s="170">
        <f t="shared" si="100"/>
        <v>7.3915318310469047E-8</v>
      </c>
      <c r="T2167" s="174">
        <f t="shared" si="101"/>
        <v>2.0770052344687429E-8</v>
      </c>
    </row>
    <row r="2168" spans="11:20" x14ac:dyDescent="0.2">
      <c r="K2168" s="185" t="s">
        <v>135</v>
      </c>
      <c r="L2168" s="163">
        <f>_xll.qlCalendarAdvance("TARGET",L2167,K2168,"mf")</f>
        <v>50137</v>
      </c>
      <c r="M2168" s="175">
        <v>0.75712100848790354</v>
      </c>
      <c r="N2168" s="175">
        <f>_xll.xlShmInterpDisc($E$4,L2168)</f>
        <v>0.75712100847504737</v>
      </c>
      <c r="O2168" s="175">
        <f>_xll.xlShmInterpDisc($B$4,L2168)</f>
        <v>0.75712100847504737</v>
      </c>
      <c r="P2168" s="175">
        <v>0.75712100848742536</v>
      </c>
      <c r="Q2168" s="175">
        <f>_xll.xlShmInterpDisc($H$4,L2168)</f>
        <v>0.7571210084799227</v>
      </c>
      <c r="R2168" s="188">
        <f t="shared" si="99"/>
        <v>1.2856160580554388E-7</v>
      </c>
      <c r="S2168" s="170">
        <f t="shared" si="100"/>
        <v>1.2856160580554388E-7</v>
      </c>
      <c r="T2168" s="174">
        <f t="shared" si="101"/>
        <v>7.5026651558118829E-8</v>
      </c>
    </row>
    <row r="2169" spans="11:20" x14ac:dyDescent="0.2">
      <c r="K2169" s="185" t="s">
        <v>135</v>
      </c>
      <c r="L2169" s="163">
        <f>_xll.qlCalendarAdvance("TARGET",L2168,K2169,"mf")</f>
        <v>50144</v>
      </c>
      <c r="M2169" s="175">
        <v>0.75685209640476658</v>
      </c>
      <c r="N2169" s="175">
        <f>_xll.xlShmInterpDisc($E$4,L2169)</f>
        <v>0.75685209638729023</v>
      </c>
      <c r="O2169" s="175">
        <f>_xll.xlShmInterpDisc($B$4,L2169)</f>
        <v>0.75685209638729023</v>
      </c>
      <c r="P2169" s="175">
        <v>0.75685209640427653</v>
      </c>
      <c r="Q2169" s="175">
        <f>_xll.xlShmInterpDisc($H$4,L2169)</f>
        <v>0.75685209639218787</v>
      </c>
      <c r="R2169" s="188">
        <f t="shared" si="99"/>
        <v>1.7476353697531977E-7</v>
      </c>
      <c r="S2169" s="170">
        <f t="shared" si="100"/>
        <v>1.7476353697531977E-7</v>
      </c>
      <c r="T2169" s="174">
        <f t="shared" si="101"/>
        <v>1.2088663403631017E-7</v>
      </c>
    </row>
    <row r="2170" spans="11:20" x14ac:dyDescent="0.2">
      <c r="K2170" s="185" t="s">
        <v>135</v>
      </c>
      <c r="L2170" s="163">
        <f>_xll.qlCalendarAdvance("TARGET",L2169,K2170,"mf")</f>
        <v>50151</v>
      </c>
      <c r="M2170" s="175">
        <v>0.75658339856244372</v>
      </c>
      <c r="N2170" s="175">
        <f>_xll.xlShmInterpDisc($E$4,L2170)</f>
        <v>0.75658339854049561</v>
      </c>
      <c r="O2170" s="175">
        <f>_xll.xlShmInterpDisc($B$4,L2170)</f>
        <v>0.7565833985404955</v>
      </c>
      <c r="P2170" s="175">
        <v>0.75658339856194168</v>
      </c>
      <c r="Q2170" s="175">
        <f>_xll.xlShmInterpDisc($H$4,L2170)</f>
        <v>0.75658339854541545</v>
      </c>
      <c r="R2170" s="188">
        <f t="shared" si="99"/>
        <v>2.1948109996117182E-7</v>
      </c>
      <c r="S2170" s="170">
        <f t="shared" si="100"/>
        <v>2.1948221018419645E-7</v>
      </c>
      <c r="T2170" s="174">
        <f t="shared" si="101"/>
        <v>1.6526224833057768E-7</v>
      </c>
    </row>
    <row r="2171" spans="11:20" x14ac:dyDescent="0.2">
      <c r="K2171" s="185" t="s">
        <v>135</v>
      </c>
      <c r="L2171" s="163">
        <f>_xll.qlCalendarAdvance("TARGET",L2170,K2171,"mf")</f>
        <v>50158</v>
      </c>
      <c r="M2171" s="175">
        <v>0.75631491490890701</v>
      </c>
      <c r="N2171" s="175">
        <f>_xll.xlShmInterpDisc($E$4,L2171)</f>
        <v>0.75631491488263269</v>
      </c>
      <c r="O2171" s="175">
        <f>_xll.xlShmInterpDisc($B$4,L2171)</f>
        <v>0.75631491488263269</v>
      </c>
      <c r="P2171" s="175">
        <v>0.75631491490839287</v>
      </c>
      <c r="Q2171" s="175">
        <f>_xll.xlShmInterpDisc($H$4,L2171)</f>
        <v>0.75631491488757485</v>
      </c>
      <c r="R2171" s="188">
        <f t="shared" si="99"/>
        <v>2.627431605617403E-7</v>
      </c>
      <c r="S2171" s="170">
        <f t="shared" si="100"/>
        <v>2.627431605617403E-7</v>
      </c>
      <c r="T2171" s="174">
        <f t="shared" si="101"/>
        <v>2.0818013979351235E-7</v>
      </c>
    </row>
    <row r="2172" spans="11:20" x14ac:dyDescent="0.2">
      <c r="K2172" s="185" t="s">
        <v>135</v>
      </c>
      <c r="L2172" s="163">
        <f>_xll.qlCalendarAdvance("TARGET",L2171,K2172,"mf")</f>
        <v>50165</v>
      </c>
      <c r="M2172" s="175">
        <v>0.75604664538984334</v>
      </c>
      <c r="N2172" s="175">
        <f>_xll.xlShmInterpDisc($E$4,L2172)</f>
        <v>0.75604664535938659</v>
      </c>
      <c r="O2172" s="175">
        <f>_xll.xlShmInterpDisc($B$4,L2172)</f>
        <v>0.75604664535938659</v>
      </c>
      <c r="P2172" s="175">
        <v>0.75604664538931698</v>
      </c>
      <c r="Q2172" s="175">
        <f>_xll.xlShmInterpDisc($H$4,L2172)</f>
        <v>0.75604664536435118</v>
      </c>
      <c r="R2172" s="188">
        <f t="shared" si="99"/>
        <v>3.0456748234541919E-7</v>
      </c>
      <c r="S2172" s="170">
        <f t="shared" si="100"/>
        <v>3.0456748234541919E-7</v>
      </c>
      <c r="T2172" s="174">
        <f t="shared" si="101"/>
        <v>2.496580719935082E-7</v>
      </c>
    </row>
    <row r="2173" spans="11:20" x14ac:dyDescent="0.2">
      <c r="K2173" s="185" t="s">
        <v>135</v>
      </c>
      <c r="L2173" s="163">
        <f>_xll.qlCalendarAdvance("TARGET",L2172,K2173,"mf")</f>
        <v>50172</v>
      </c>
      <c r="M2173" s="175">
        <v>0.75577858994865921</v>
      </c>
      <c r="N2173" s="175">
        <f>_xll.xlShmInterpDisc($E$4,L2173)</f>
        <v>0.75577858991416169</v>
      </c>
      <c r="O2173" s="175">
        <f>_xll.xlShmInterpDisc($B$4,L2173)</f>
        <v>0.75577858991416169</v>
      </c>
      <c r="P2173" s="175">
        <v>0.75577858994812042</v>
      </c>
      <c r="Q2173" s="175">
        <f>_xll.xlShmInterpDisc($H$4,L2173)</f>
        <v>0.75577858991914859</v>
      </c>
      <c r="R2173" s="188">
        <f t="shared" si="99"/>
        <v>3.4497515954967639E-7</v>
      </c>
      <c r="S2173" s="170">
        <f t="shared" si="100"/>
        <v>3.4497515954967639E-7</v>
      </c>
      <c r="T2173" s="174">
        <f t="shared" si="101"/>
        <v>2.8971824939105773E-7</v>
      </c>
    </row>
    <row r="2174" spans="11:20" x14ac:dyDescent="0.2">
      <c r="K2174" s="185" t="s">
        <v>135</v>
      </c>
      <c r="L2174" s="163">
        <f>_xll.qlCalendarAdvance("TARGET",L2173,K2174,"mf")</f>
        <v>50179</v>
      </c>
      <c r="M2174" s="175">
        <v>0.75551074852648514</v>
      </c>
      <c r="N2174" s="175">
        <f>_xll.xlShmInterpDisc($E$4,L2174)</f>
        <v>0.75551074848808597</v>
      </c>
      <c r="O2174" s="175">
        <f>_xll.xlShmInterpDisc($B$4,L2174)</f>
        <v>0.75551074848808597</v>
      </c>
      <c r="P2174" s="175">
        <v>0.75551074852593392</v>
      </c>
      <c r="Q2174" s="175">
        <f>_xll.xlShmInterpDisc($H$4,L2174)</f>
        <v>0.75551074849309519</v>
      </c>
      <c r="R2174" s="188">
        <f t="shared" si="99"/>
        <v>3.8399172730407827E-7</v>
      </c>
      <c r="S2174" s="170">
        <f t="shared" si="100"/>
        <v>3.8399172730407827E-7</v>
      </c>
      <c r="T2174" s="174">
        <f t="shared" si="101"/>
        <v>3.2838731733875193E-7</v>
      </c>
    </row>
    <row r="2175" spans="11:20" x14ac:dyDescent="0.2">
      <c r="K2175" s="185" t="s">
        <v>135</v>
      </c>
      <c r="L2175" s="163">
        <f>_xll.qlCalendarAdvance("TARGET",L2174,K2175,"mf")</f>
        <v>50186</v>
      </c>
      <c r="M2175" s="175">
        <v>0.75524312106217906</v>
      </c>
      <c r="N2175" s="175">
        <f>_xll.xlShmInterpDisc($E$4,L2175)</f>
        <v>0.75524312102001556</v>
      </c>
      <c r="O2175" s="175">
        <f>_xll.xlShmInterpDisc($B$4,L2175)</f>
        <v>0.75524312102001556</v>
      </c>
      <c r="P2175" s="175">
        <v>0.7552431210616154</v>
      </c>
      <c r="Q2175" s="175">
        <f>_xll.xlShmInterpDisc($H$4,L2175)</f>
        <v>0.75524312102504698</v>
      </c>
      <c r="R2175" s="188">
        <f t="shared" si="99"/>
        <v>4.2163494917701883E-7</v>
      </c>
      <c r="S2175" s="170">
        <f t="shared" si="100"/>
        <v>4.2163494917701883E-7</v>
      </c>
      <c r="T2175" s="174">
        <f t="shared" si="101"/>
        <v>3.6568414962800944E-7</v>
      </c>
    </row>
    <row r="2176" spans="11:20" x14ac:dyDescent="0.2">
      <c r="K2176" s="185" t="s">
        <v>135</v>
      </c>
      <c r="L2176" s="163">
        <f>_xll.qlCalendarAdvance("TARGET",L2175,K2176,"mf")</f>
        <v>50193</v>
      </c>
      <c r="M2176" s="175">
        <v>0.75497570749233156</v>
      </c>
      <c r="N2176" s="175">
        <f>_xll.xlShmInterpDisc($E$4,L2176)</f>
        <v>0.7549757074465383</v>
      </c>
      <c r="O2176" s="175">
        <f>_xll.xlShmInterpDisc($B$4,L2176)</f>
        <v>0.7549757074465383</v>
      </c>
      <c r="P2176" s="175">
        <v>0.75497570749175535</v>
      </c>
      <c r="Q2176" s="175">
        <f>_xll.xlShmInterpDisc($H$4,L2176)</f>
        <v>0.75497570745159215</v>
      </c>
      <c r="R2176" s="188">
        <f t="shared" si="99"/>
        <v>4.5793258074411369E-7</v>
      </c>
      <c r="S2176" s="170">
        <f t="shared" si="100"/>
        <v>4.5793258074411369E-7</v>
      </c>
      <c r="T2176" s="174">
        <f t="shared" si="101"/>
        <v>4.0163206094234738E-7</v>
      </c>
    </row>
    <row r="2177" spans="11:20" x14ac:dyDescent="0.2">
      <c r="K2177" s="185" t="s">
        <v>135</v>
      </c>
      <c r="L2177" s="163">
        <f>_xll.qlCalendarAdvance("TARGET",L2176,K2177,"mf")</f>
        <v>50200</v>
      </c>
      <c r="M2177" s="175">
        <v>0.75470850775126896</v>
      </c>
      <c r="N2177" s="175">
        <f>_xll.xlShmInterpDisc($E$4,L2177)</f>
        <v>0.75470850770197884</v>
      </c>
      <c r="O2177" s="175">
        <f>_xll.xlShmInterpDisc($B$4,L2177)</f>
        <v>0.75470850770197884</v>
      </c>
      <c r="P2177" s="175">
        <v>0.75470850775067988</v>
      </c>
      <c r="Q2177" s="175">
        <f>_xll.xlShmInterpDisc($H$4,L2177)</f>
        <v>0.754708507707055</v>
      </c>
      <c r="R2177" s="188">
        <f t="shared" si="99"/>
        <v>4.9290127535073225E-7</v>
      </c>
      <c r="S2177" s="170">
        <f t="shared" si="100"/>
        <v>4.9290127535073225E-7</v>
      </c>
      <c r="T2177" s="174">
        <f t="shared" si="101"/>
        <v>4.3624881485015976E-7</v>
      </c>
    </row>
    <row r="2178" spans="11:20" x14ac:dyDescent="0.2">
      <c r="K2178" s="185" t="s">
        <v>135</v>
      </c>
      <c r="L2178" s="163">
        <f>_xll.qlCalendarAdvance("TARGET",L2177,K2178,"mf")</f>
        <v>50207</v>
      </c>
      <c r="M2178" s="175">
        <v>0.75444152177105805</v>
      </c>
      <c r="N2178" s="175">
        <f>_xll.xlShmInterpDisc($E$4,L2178)</f>
        <v>0.75444152171840173</v>
      </c>
      <c r="O2178" s="175">
        <f>_xll.xlShmInterpDisc($B$4,L2178)</f>
        <v>0.75444152171840173</v>
      </c>
      <c r="P2178" s="175">
        <v>0.75444152177045609</v>
      </c>
      <c r="Q2178" s="175">
        <f>_xll.xlShmInterpDisc($H$4,L2178)</f>
        <v>0.7544415217235001</v>
      </c>
      <c r="R2178" s="188">
        <f t="shared" si="99"/>
        <v>5.2656323745736699E-7</v>
      </c>
      <c r="S2178" s="170">
        <f t="shared" si="100"/>
        <v>5.2656323745736699E-7</v>
      </c>
      <c r="T2178" s="174">
        <f t="shared" si="101"/>
        <v>4.6955994648101296E-7</v>
      </c>
    </row>
    <row r="2179" spans="11:20" x14ac:dyDescent="0.2">
      <c r="K2179" s="185" t="s">
        <v>135</v>
      </c>
      <c r="L2179" s="163">
        <f>_xll.qlCalendarAdvance("TARGET",L2178,K2179,"mf")</f>
        <v>50214</v>
      </c>
      <c r="M2179" s="175">
        <v>0.75417474948151042</v>
      </c>
      <c r="N2179" s="175">
        <f>_xll.xlShmInterpDisc($E$4,L2179)</f>
        <v>0.75417474942561635</v>
      </c>
      <c r="O2179" s="175">
        <f>_xll.xlShmInterpDisc($B$4,L2179)</f>
        <v>0.75417474942561624</v>
      </c>
      <c r="P2179" s="175">
        <v>0.75417474948089569</v>
      </c>
      <c r="Q2179" s="175">
        <f>_xll.xlShmInterpDisc($H$4,L2179)</f>
        <v>0.75417474943073703</v>
      </c>
      <c r="R2179" s="188">
        <f t="shared" si="99"/>
        <v>5.5894067152451044E-7</v>
      </c>
      <c r="S2179" s="170">
        <f t="shared" si="100"/>
        <v>5.5894178174753506E-7</v>
      </c>
      <c r="T2179" s="174">
        <f t="shared" si="101"/>
        <v>5.0158655007237485E-7</v>
      </c>
    </row>
    <row r="2180" spans="11:20" x14ac:dyDescent="0.2">
      <c r="K2180" s="185" t="s">
        <v>135</v>
      </c>
      <c r="L2180" s="163">
        <f>_xll.qlCalendarAdvance("TARGET",L2179,K2180,"mf")</f>
        <v>50221</v>
      </c>
      <c r="M2180" s="175">
        <v>0.75390819081018612</v>
      </c>
      <c r="N2180" s="175">
        <f>_xll.xlShmInterpDisc($E$4,L2180)</f>
        <v>0.75390819075118054</v>
      </c>
      <c r="O2180" s="175">
        <f>_xll.xlShmInterpDisc($B$4,L2180)</f>
        <v>0.75390819075118054</v>
      </c>
      <c r="P2180" s="175">
        <v>0.7539081908095584</v>
      </c>
      <c r="Q2180" s="175">
        <f>_xll.xlShmInterpDisc($H$4,L2180)</f>
        <v>0.75390819075632365</v>
      </c>
      <c r="R2180" s="188">
        <f t="shared" si="99"/>
        <v>5.9005578201265507E-7</v>
      </c>
      <c r="S2180" s="170">
        <f t="shared" si="100"/>
        <v>5.9005578201265507E-7</v>
      </c>
      <c r="T2180" s="174">
        <f t="shared" si="101"/>
        <v>5.3234749941566406E-7</v>
      </c>
    </row>
    <row r="2181" spans="11:20" x14ac:dyDescent="0.2">
      <c r="K2181" s="185" t="s">
        <v>135</v>
      </c>
      <c r="L2181" s="163">
        <f>_xll.qlCalendarAdvance("TARGET",L2180,K2181,"mf")</f>
        <v>50228</v>
      </c>
      <c r="M2181" s="175">
        <v>0.753641845682398</v>
      </c>
      <c r="N2181" s="175">
        <f>_xll.xlShmInterpDisc($E$4,L2181)</f>
        <v>0.75364184562040537</v>
      </c>
      <c r="O2181" s="175">
        <f>_xll.xlShmInterpDisc($B$4,L2181)</f>
        <v>0.75364184562040537</v>
      </c>
      <c r="P2181" s="175">
        <v>0.75364184568175707</v>
      </c>
      <c r="Q2181" s="175">
        <f>_xll.xlShmInterpDisc($H$4,L2181)</f>
        <v>0.75364184562557079</v>
      </c>
      <c r="R2181" s="188">
        <f t="shared" si="99"/>
        <v>6.1992633249019491E-7</v>
      </c>
      <c r="S2181" s="170">
        <f t="shared" si="100"/>
        <v>6.1992633249019491E-7</v>
      </c>
      <c r="T2181" s="174">
        <f t="shared" si="101"/>
        <v>5.6186277852532385E-7</v>
      </c>
    </row>
    <row r="2182" spans="11:20" x14ac:dyDescent="0.2">
      <c r="K2182" s="185" t="s">
        <v>135</v>
      </c>
      <c r="L2182" s="163">
        <f>_xll.qlCalendarAdvance("TARGET",L2181,K2182,"mf")</f>
        <v>50235</v>
      </c>
      <c r="M2182" s="175">
        <v>0.75337571402121606</v>
      </c>
      <c r="N2182" s="175">
        <f>_xll.xlShmInterpDisc($E$4,L2182)</f>
        <v>0.75337571395635849</v>
      </c>
      <c r="O2182" s="175">
        <f>_xll.xlShmInterpDisc($B$4,L2182)</f>
        <v>0.75337571395635849</v>
      </c>
      <c r="P2182" s="175">
        <v>0.75337571402056203</v>
      </c>
      <c r="Q2182" s="175">
        <f>_xll.xlShmInterpDisc($H$4,L2182)</f>
        <v>0.75337571396154623</v>
      </c>
      <c r="R2182" s="188">
        <f t="shared" ref="R2182:R2245" si="102">(M2182-N2182)*10000</f>
        <v>6.4857563764064707E-7</v>
      </c>
      <c r="S2182" s="170">
        <f t="shared" ref="S2182:S2245" si="103">(M2182-O2182)*10000</f>
        <v>6.4857563764064707E-7</v>
      </c>
      <c r="T2182" s="174">
        <f t="shared" ref="T2182:T2245" si="104">(P2182-Q2182)*10000</f>
        <v>5.9015792253092059E-7</v>
      </c>
    </row>
    <row r="2183" spans="11:20" x14ac:dyDescent="0.2">
      <c r="K2183" s="185" t="s">
        <v>135</v>
      </c>
      <c r="L2183" s="163">
        <f>_xll.qlCalendarAdvance("TARGET",L2182,K2183,"mf")</f>
        <v>50242</v>
      </c>
      <c r="M2183" s="175">
        <v>0.75310979574747117</v>
      </c>
      <c r="N2183" s="175">
        <f>_xll.xlShmInterpDisc($E$4,L2183)</f>
        <v>0.7531097956798688</v>
      </c>
      <c r="O2183" s="175">
        <f>_xll.xlShmInterpDisc($B$4,L2183)</f>
        <v>0.7531097956798688</v>
      </c>
      <c r="P2183" s="175">
        <v>0.75310979574680381</v>
      </c>
      <c r="Q2183" s="175">
        <f>_xll.xlShmInterpDisc($H$4,L2183)</f>
        <v>0.75310979568507874</v>
      </c>
      <c r="R2183" s="188">
        <f t="shared" si="102"/>
        <v>6.7602368147845482E-7</v>
      </c>
      <c r="S2183" s="170">
        <f t="shared" si="103"/>
        <v>6.7602368147845482E-7</v>
      </c>
      <c r="T2183" s="174">
        <f t="shared" si="104"/>
        <v>6.1725069500084828E-7</v>
      </c>
    </row>
    <row r="2184" spans="11:20" x14ac:dyDescent="0.2">
      <c r="K2184" s="185" t="s">
        <v>135</v>
      </c>
      <c r="L2184" s="163">
        <f>_xll.qlCalendarAdvance("TARGET",L2183,K2184,"mf")</f>
        <v>50249</v>
      </c>
      <c r="M2184" s="175">
        <v>0.75284409077975933</v>
      </c>
      <c r="N2184" s="175">
        <f>_xll.xlShmInterpDisc($E$4,L2184)</f>
        <v>0.75284409070953018</v>
      </c>
      <c r="O2184" s="175">
        <f>_xll.xlShmInterpDisc($B$4,L2184)</f>
        <v>0.75284409070953018</v>
      </c>
      <c r="P2184" s="175">
        <v>0.75284409077907855</v>
      </c>
      <c r="Q2184" s="175">
        <f>_xll.xlShmInterpDisc($H$4,L2184)</f>
        <v>0.75284409071476244</v>
      </c>
      <c r="R2184" s="188">
        <f t="shared" si="102"/>
        <v>7.0229155824108602E-7</v>
      </c>
      <c r="S2184" s="170">
        <f t="shared" si="103"/>
        <v>7.0229155824108602E-7</v>
      </c>
      <c r="T2184" s="174">
        <f t="shared" si="104"/>
        <v>6.4316107994955019E-7</v>
      </c>
    </row>
    <row r="2185" spans="11:20" x14ac:dyDescent="0.2">
      <c r="K2185" s="185" t="s">
        <v>135</v>
      </c>
      <c r="L2185" s="163">
        <f>_xll.qlCalendarAdvance("TARGET",L2184,K2185,"mf")</f>
        <v>50256</v>
      </c>
      <c r="M2185" s="175">
        <v>0.75257859903444568</v>
      </c>
      <c r="N2185" s="175">
        <f>_xll.xlShmInterpDisc($E$4,L2185)</f>
        <v>0.75257859896170598</v>
      </c>
      <c r="O2185" s="175">
        <f>_xll.xlShmInterpDisc($B$4,L2185)</f>
        <v>0.75257859896170598</v>
      </c>
      <c r="P2185" s="175">
        <v>0.75257859903375157</v>
      </c>
      <c r="Q2185" s="175">
        <f>_xll.xlShmInterpDisc($H$4,L2185)</f>
        <v>0.75257859896696044</v>
      </c>
      <c r="R2185" s="188">
        <f t="shared" si="102"/>
        <v>7.2739703149693469E-7</v>
      </c>
      <c r="S2185" s="170">
        <f t="shared" si="103"/>
        <v>7.2739703149693469E-7</v>
      </c>
      <c r="T2185" s="174">
        <f t="shared" si="104"/>
        <v>6.679112818375188E-7</v>
      </c>
    </row>
    <row r="2186" spans="11:20" x14ac:dyDescent="0.2">
      <c r="K2186" s="185" t="s">
        <v>135</v>
      </c>
      <c r="L2186" s="163">
        <f>_xll.qlCalendarAdvance("TARGET",L2185,K2186,"mf")</f>
        <v>50263</v>
      </c>
      <c r="M2186" s="175">
        <v>0.75231332042566901</v>
      </c>
      <c r="N2186" s="175">
        <f>_xll.xlShmInterpDisc($E$4,L2186)</f>
        <v>0.75231332035053267</v>
      </c>
      <c r="O2186" s="175">
        <f>_xll.xlShmInterpDisc($B$4,L2186)</f>
        <v>0.75231332035053267</v>
      </c>
      <c r="P2186" s="175">
        <v>0.75231332042496135</v>
      </c>
      <c r="Q2186" s="175">
        <f>_xll.xlShmInterpDisc($H$4,L2186)</f>
        <v>0.75231332035580945</v>
      </c>
      <c r="R2186" s="188">
        <f t="shared" si="102"/>
        <v>7.5136341592951794E-7</v>
      </c>
      <c r="S2186" s="170">
        <f t="shared" si="103"/>
        <v>7.5136341592951794E-7</v>
      </c>
      <c r="T2186" s="174">
        <f t="shared" si="104"/>
        <v>6.9151906423314813E-7</v>
      </c>
    </row>
    <row r="2187" spans="11:20" x14ac:dyDescent="0.2">
      <c r="K2187" s="185" t="s">
        <v>135</v>
      </c>
      <c r="L2187" s="163">
        <f>_xll.qlCalendarAdvance("TARGET",L2186,K2187,"mf")</f>
        <v>50270</v>
      </c>
      <c r="M2187" s="175">
        <v>0.75204825486534521</v>
      </c>
      <c r="N2187" s="175">
        <f>_xll.xlShmInterpDisc($E$4,L2187)</f>
        <v>0.75204825478792425</v>
      </c>
      <c r="O2187" s="175">
        <f>_xll.xlShmInterpDisc($B$4,L2187)</f>
        <v>0.75204825478792425</v>
      </c>
      <c r="P2187" s="175">
        <v>0.7520482548646239</v>
      </c>
      <c r="Q2187" s="175">
        <f>_xll.xlShmInterpDisc($H$4,L2187)</f>
        <v>0.75204825479322324</v>
      </c>
      <c r="R2187" s="188">
        <f t="shared" si="102"/>
        <v>7.7420958533025441E-7</v>
      </c>
      <c r="S2187" s="170">
        <f t="shared" si="103"/>
        <v>7.7420958533025441E-7</v>
      </c>
      <c r="T2187" s="174">
        <f t="shared" si="104"/>
        <v>7.1400663159693067E-7</v>
      </c>
    </row>
    <row r="2188" spans="11:20" x14ac:dyDescent="0.2">
      <c r="K2188" s="185" t="s">
        <v>135</v>
      </c>
      <c r="L2188" s="163">
        <f>_xll.qlCalendarAdvance("TARGET",L2187,K2188,"mf")</f>
        <v>50277</v>
      </c>
      <c r="M2188" s="175">
        <v>0.75178340226317153</v>
      </c>
      <c r="N2188" s="175">
        <f>_xll.xlShmInterpDisc($E$4,L2188)</f>
        <v>0.75178340218357609</v>
      </c>
      <c r="O2188" s="175">
        <f>_xll.xlShmInterpDisc($B$4,L2188)</f>
        <v>0.75178340218357609</v>
      </c>
      <c r="P2188" s="175">
        <v>0.75178340226243645</v>
      </c>
      <c r="Q2188" s="175">
        <f>_xll.xlShmInterpDisc($H$4,L2188)</f>
        <v>0.75178340218889728</v>
      </c>
      <c r="R2188" s="188">
        <f t="shared" si="102"/>
        <v>7.9595441349056273E-7</v>
      </c>
      <c r="S2188" s="170">
        <f t="shared" si="103"/>
        <v>7.9595441349056273E-7</v>
      </c>
      <c r="T2188" s="174">
        <f t="shared" si="104"/>
        <v>7.3539174749726044E-7</v>
      </c>
    </row>
    <row r="2189" spans="11:20" x14ac:dyDescent="0.2">
      <c r="K2189" s="185" t="s">
        <v>135</v>
      </c>
      <c r="L2189" s="163">
        <f>_xll.qlCalendarAdvance("TARGET",L2188,K2189,"mf")</f>
        <v>50284</v>
      </c>
      <c r="M2189" s="175">
        <v>0.75151876252663097</v>
      </c>
      <c r="N2189" s="175">
        <f>_xll.xlShmInterpDisc($E$4,L2189)</f>
        <v>0.75151876244496918</v>
      </c>
      <c r="O2189" s="175">
        <f>_xll.xlShmInterpDisc($B$4,L2189)</f>
        <v>0.75151876244496918</v>
      </c>
      <c r="P2189" s="175">
        <v>0.75151876252588212</v>
      </c>
      <c r="Q2189" s="175">
        <f>_xll.xlShmInterpDisc($H$4,L2189)</f>
        <v>0.75151876245031246</v>
      </c>
      <c r="R2189" s="188">
        <f t="shared" si="102"/>
        <v>8.1661788442488614E-7</v>
      </c>
      <c r="S2189" s="170">
        <f t="shared" si="103"/>
        <v>8.1661788442488614E-7</v>
      </c>
      <c r="T2189" s="174">
        <f t="shared" si="104"/>
        <v>7.5569661639462993E-7</v>
      </c>
    </row>
    <row r="2190" spans="11:20" x14ac:dyDescent="0.2">
      <c r="K2190" s="185" t="s">
        <v>135</v>
      </c>
      <c r="L2190" s="163">
        <f>_xll.qlCalendarAdvance("TARGET",L2189,K2190,"mf")</f>
        <v>50291</v>
      </c>
      <c r="M2190" s="175">
        <v>0.75125433556099597</v>
      </c>
      <c r="N2190" s="175">
        <f>_xll.xlShmInterpDisc($E$4,L2190)</f>
        <v>0.75125433547737386</v>
      </c>
      <c r="O2190" s="175">
        <f>_xll.xlShmInterpDisc($B$4,L2190)</f>
        <v>0.75125433547737375</v>
      </c>
      <c r="P2190" s="175">
        <v>0.75125433556023313</v>
      </c>
      <c r="Q2190" s="175">
        <f>_xll.xlShmInterpDisc($H$4,L2190)</f>
        <v>0.75125433548273923</v>
      </c>
      <c r="R2190" s="188">
        <f t="shared" si="102"/>
        <v>8.3622109237069253E-7</v>
      </c>
      <c r="S2190" s="170">
        <f t="shared" si="103"/>
        <v>8.3622220259371716E-7</v>
      </c>
      <c r="T2190" s="174">
        <f t="shared" si="104"/>
        <v>7.7493900185743314E-7</v>
      </c>
    </row>
    <row r="2191" spans="11:20" x14ac:dyDescent="0.2">
      <c r="K2191" s="185" t="s">
        <v>135</v>
      </c>
      <c r="L2191" s="163">
        <f>_xll.qlCalendarAdvance("TARGET",L2190,K2191,"mf")</f>
        <v>50298</v>
      </c>
      <c r="M2191" s="175">
        <v>0.75099012126933229</v>
      </c>
      <c r="N2191" s="175">
        <f>_xll.xlShmInterpDisc($E$4,L2191)</f>
        <v>0.75099012118385411</v>
      </c>
      <c r="O2191" s="175">
        <f>_xll.xlShmInterpDisc($B$4,L2191)</f>
        <v>0.75099012118385411</v>
      </c>
      <c r="P2191" s="175">
        <v>0.75099012126855547</v>
      </c>
      <c r="Q2191" s="175">
        <f>_xll.xlShmInterpDisc($H$4,L2191)</f>
        <v>0.75099012118924169</v>
      </c>
      <c r="R2191" s="188">
        <f t="shared" si="102"/>
        <v>8.547818008963759E-7</v>
      </c>
      <c r="S2191" s="170">
        <f t="shared" si="103"/>
        <v>8.547818008963759E-7</v>
      </c>
      <c r="T2191" s="174">
        <f t="shared" si="104"/>
        <v>7.9313777767708871E-7</v>
      </c>
    </row>
    <row r="2192" spans="11:20" x14ac:dyDescent="0.2">
      <c r="K2192" s="185" t="s">
        <v>135</v>
      </c>
      <c r="L2192" s="163">
        <f>_xll.qlCalendarAdvance("TARGET",L2191,K2192,"mf")</f>
        <v>50305</v>
      </c>
      <c r="M2192" s="175">
        <v>0.75072611955250368</v>
      </c>
      <c r="N2192" s="175">
        <f>_xll.xlShmInterpDisc($E$4,L2192)</f>
        <v>0.75072611946527168</v>
      </c>
      <c r="O2192" s="175">
        <f>_xll.xlShmInterpDisc($B$4,L2192)</f>
        <v>0.75072611946527168</v>
      </c>
      <c r="P2192" s="175">
        <v>0.75072611955171287</v>
      </c>
      <c r="Q2192" s="175">
        <f>_xll.xlShmInterpDisc($H$4,L2192)</f>
        <v>0.75072611947068124</v>
      </c>
      <c r="R2192" s="188">
        <f t="shared" si="102"/>
        <v>8.723199940163795E-7</v>
      </c>
      <c r="S2192" s="170">
        <f t="shared" si="103"/>
        <v>8.723199940163795E-7</v>
      </c>
      <c r="T2192" s="174">
        <f t="shared" si="104"/>
        <v>8.1031625853711375E-7</v>
      </c>
    </row>
    <row r="2193" spans="11:20" x14ac:dyDescent="0.2">
      <c r="K2193" s="185" t="s">
        <v>135</v>
      </c>
      <c r="L2193" s="163">
        <f>_xll.qlCalendarAdvance("TARGET",L2192,K2193,"mf")</f>
        <v>50312</v>
      </c>
      <c r="M2193" s="175">
        <v>0.7504623303091752</v>
      </c>
      <c r="N2193" s="175">
        <f>_xll.xlShmInterpDisc($E$4,L2193)</f>
        <v>0.75046233022028974</v>
      </c>
      <c r="O2193" s="175">
        <f>_xll.xlShmInterpDisc($B$4,L2193)</f>
        <v>0.75046233022028974</v>
      </c>
      <c r="P2193" s="175">
        <v>0.75046233030837017</v>
      </c>
      <c r="Q2193" s="175">
        <f>_xll.xlShmInterpDisc($H$4,L2193)</f>
        <v>0.7504623302257214</v>
      </c>
      <c r="R2193" s="188">
        <f t="shared" si="102"/>
        <v>8.8885454552212195E-7</v>
      </c>
      <c r="S2193" s="170">
        <f t="shared" si="103"/>
        <v>8.8885454552212195E-7</v>
      </c>
      <c r="T2193" s="174">
        <f t="shared" si="104"/>
        <v>8.2648776711380378E-7</v>
      </c>
    </row>
    <row r="2194" spans="11:20" x14ac:dyDescent="0.2">
      <c r="K2194" s="185" t="s">
        <v>135</v>
      </c>
      <c r="L2194" s="163">
        <f>_xll.qlCalendarAdvance("TARGET",L2193,K2194,"mf")</f>
        <v>50319</v>
      </c>
      <c r="M2194" s="175">
        <v>0.75019875343581743</v>
      </c>
      <c r="N2194" s="175">
        <f>_xll.xlShmInterpDisc($E$4,L2194)</f>
        <v>0.75019875334537722</v>
      </c>
      <c r="O2194" s="175">
        <f>_xll.xlShmInterpDisc($B$4,L2194)</f>
        <v>0.75019875334537711</v>
      </c>
      <c r="P2194" s="175">
        <v>0.75019875343499831</v>
      </c>
      <c r="Q2194" s="175">
        <f>_xll.xlShmInterpDisc($H$4,L2194)</f>
        <v>0.75019875335083086</v>
      </c>
      <c r="R2194" s="188">
        <f t="shared" si="102"/>
        <v>9.0440210875897264E-7</v>
      </c>
      <c r="S2194" s="170">
        <f t="shared" si="103"/>
        <v>9.0440321898199727E-7</v>
      </c>
      <c r="T2194" s="174">
        <f t="shared" si="104"/>
        <v>8.416745078676513E-7</v>
      </c>
    </row>
    <row r="2195" spans="11:20" x14ac:dyDescent="0.2">
      <c r="K2195" s="185" t="s">
        <v>135</v>
      </c>
      <c r="L2195" s="163">
        <f>_xll.qlCalendarAdvance("TARGET",L2194,K2195,"mf")</f>
        <v>50326</v>
      </c>
      <c r="M2195" s="175">
        <v>0.74993538882671096</v>
      </c>
      <c r="N2195" s="175">
        <f>_xll.xlShmInterpDisc($E$4,L2195)</f>
        <v>0.74993538873481225</v>
      </c>
      <c r="O2195" s="175">
        <f>_xll.xlShmInterpDisc($B$4,L2195)</f>
        <v>0.74993538873481225</v>
      </c>
      <c r="P2195" s="175">
        <v>0.74993538882587751</v>
      </c>
      <c r="Q2195" s="175">
        <f>_xll.xlShmInterpDisc($H$4,L2195)</f>
        <v>0.74993538874028798</v>
      </c>
      <c r="R2195" s="188">
        <f t="shared" si="102"/>
        <v>9.1898710863347333E-7</v>
      </c>
      <c r="S2195" s="170">
        <f t="shared" si="103"/>
        <v>9.1898710863347333E-7</v>
      </c>
      <c r="T2195" s="174">
        <f t="shared" si="104"/>
        <v>8.5589535459007493E-7</v>
      </c>
    </row>
    <row r="2196" spans="11:20" x14ac:dyDescent="0.2">
      <c r="K2196" s="185" t="s">
        <v>135</v>
      </c>
      <c r="L2196" s="163">
        <f>_xll.qlCalendarAdvance("TARGET",L2195,K2196,"mf")</f>
        <v>50333</v>
      </c>
      <c r="M2196" s="175">
        <v>0.74967223637394953</v>
      </c>
      <c r="N2196" s="175">
        <f>_xll.xlShmInterpDisc($E$4,L2196)</f>
        <v>0.74967223628068724</v>
      </c>
      <c r="O2196" s="175">
        <f>_xll.xlShmInterpDisc($B$4,L2196)</f>
        <v>0.74967223628068724</v>
      </c>
      <c r="P2196" s="175">
        <v>0.74967223637310165</v>
      </c>
      <c r="Q2196" s="175">
        <f>_xll.xlShmInterpDisc($H$4,L2196)</f>
        <v>0.74967223628618496</v>
      </c>
      <c r="R2196" s="188">
        <f t="shared" si="102"/>
        <v>9.326228678219195E-7</v>
      </c>
      <c r="S2196" s="170">
        <f t="shared" si="103"/>
        <v>9.326228678219195E-7</v>
      </c>
      <c r="T2196" s="174">
        <f t="shared" si="104"/>
        <v>8.6916696062644405E-7</v>
      </c>
    </row>
    <row r="2197" spans="11:20" x14ac:dyDescent="0.2">
      <c r="K2197" s="185" t="s">
        <v>135</v>
      </c>
      <c r="L2197" s="163">
        <f>_xll.qlCalendarAdvance("TARGET",L2196,K2197,"mf")</f>
        <v>50340</v>
      </c>
      <c r="M2197" s="175">
        <v>0.74940929596744466</v>
      </c>
      <c r="N2197" s="175">
        <f>_xll.xlShmInterpDisc($E$4,L2197)</f>
        <v>0.74940929587291172</v>
      </c>
      <c r="O2197" s="175">
        <f>_xll.xlShmInterpDisc($B$4,L2197)</f>
        <v>0.74940929587291172</v>
      </c>
      <c r="P2197" s="175">
        <v>0.74940929596658223</v>
      </c>
      <c r="Q2197" s="175">
        <f>_xll.xlShmInterpDisc($H$4,L2197)</f>
        <v>0.74940929587843119</v>
      </c>
      <c r="R2197" s="188">
        <f t="shared" si="102"/>
        <v>9.4532937033875442E-7</v>
      </c>
      <c r="S2197" s="170">
        <f t="shared" si="103"/>
        <v>9.4532937033875442E-7</v>
      </c>
      <c r="T2197" s="174">
        <f t="shared" si="104"/>
        <v>8.8151042021422654E-7</v>
      </c>
    </row>
    <row r="2198" spans="11:20" x14ac:dyDescent="0.2">
      <c r="K2198" s="185" t="s">
        <v>135</v>
      </c>
      <c r="L2198" s="163">
        <f>_xll.qlCalendarAdvance("TARGET",L2197,K2198,"mf")</f>
        <v>50347</v>
      </c>
      <c r="M2198" s="175">
        <v>0.74914656749492903</v>
      </c>
      <c r="N2198" s="175">
        <f>_xll.xlShmInterpDisc($E$4,L2198)</f>
        <v>0.74914656739921659</v>
      </c>
      <c r="O2198" s="175">
        <f>_xll.xlShmInterpDisc($B$4,L2198)</f>
        <v>0.74914656739921659</v>
      </c>
      <c r="P2198" s="175">
        <v>0.74914656749405217</v>
      </c>
      <c r="Q2198" s="175">
        <f>_xll.xlShmInterpDisc($H$4,L2198)</f>
        <v>0.74914656740475793</v>
      </c>
      <c r="R2198" s="188">
        <f t="shared" si="102"/>
        <v>9.5712437975237208E-7</v>
      </c>
      <c r="S2198" s="170">
        <f t="shared" si="103"/>
        <v>9.5712437975237208E-7</v>
      </c>
      <c r="T2198" s="174">
        <f t="shared" si="104"/>
        <v>8.9294238669879178E-7</v>
      </c>
    </row>
    <row r="2199" spans="11:20" x14ac:dyDescent="0.2">
      <c r="K2199" s="185" t="s">
        <v>135</v>
      </c>
      <c r="L2199" s="163">
        <f>_xll.qlCalendarAdvance("TARGET",L2198,K2199,"mf")</f>
        <v>50354</v>
      </c>
      <c r="M2199" s="175">
        <v>0.74888405084196141</v>
      </c>
      <c r="N2199" s="175">
        <f>_xll.xlShmInterpDisc($E$4,L2199)</f>
        <v>0.74888405074515862</v>
      </c>
      <c r="O2199" s="175">
        <f>_xll.xlShmInterpDisc($B$4,L2199)</f>
        <v>0.74888405074515862</v>
      </c>
      <c r="P2199" s="175">
        <v>0.7488840508410699</v>
      </c>
      <c r="Q2199" s="175">
        <f>_xll.xlShmInterpDisc($H$4,L2199)</f>
        <v>0.74888405075072184</v>
      </c>
      <c r="R2199" s="188">
        <f t="shared" si="102"/>
        <v>9.6802788007721574E-7</v>
      </c>
      <c r="S2199" s="170">
        <f t="shared" si="103"/>
        <v>9.6802788007721574E-7</v>
      </c>
      <c r="T2199" s="174">
        <f t="shared" si="104"/>
        <v>9.0348062364853376E-7</v>
      </c>
    </row>
    <row r="2200" spans="11:20" x14ac:dyDescent="0.2">
      <c r="K2200" s="185" t="s">
        <v>135</v>
      </c>
      <c r="L2200" s="163">
        <f>_xll.qlCalendarAdvance("TARGET",L2199,K2200,"mf")</f>
        <v>50361</v>
      </c>
      <c r="M2200" s="175">
        <v>0.74862174589192942</v>
      </c>
      <c r="N2200" s="175">
        <f>_xll.xlShmInterpDisc($E$4,L2200)</f>
        <v>0.74862174579412377</v>
      </c>
      <c r="O2200" s="175">
        <f>_xll.xlShmInterpDisc($B$4,L2200)</f>
        <v>0.74862174579412377</v>
      </c>
      <c r="P2200" s="175">
        <v>0.74862174589102326</v>
      </c>
      <c r="Q2200" s="175">
        <f>_xll.xlShmInterpDisc($H$4,L2200)</f>
        <v>0.74862174579970875</v>
      </c>
      <c r="R2200" s="188">
        <f t="shared" si="102"/>
        <v>9.7805652465865478E-7</v>
      </c>
      <c r="S2200" s="170">
        <f t="shared" si="103"/>
        <v>9.7805652465865478E-7</v>
      </c>
      <c r="T2200" s="174">
        <f t="shared" si="104"/>
        <v>9.1314511507789575E-7</v>
      </c>
    </row>
    <row r="2201" spans="11:20" x14ac:dyDescent="0.2">
      <c r="K2201" s="185" t="s">
        <v>135</v>
      </c>
      <c r="L2201" s="163">
        <f>_xll.qlCalendarAdvance("TARGET",L2200,K2201,"mf")</f>
        <v>50368</v>
      </c>
      <c r="M2201" s="175">
        <v>0.74835965252605419</v>
      </c>
      <c r="N2201" s="175">
        <f>_xll.xlShmInterpDisc($E$4,L2201)</f>
        <v>0.74835965242733138</v>
      </c>
      <c r="O2201" s="175">
        <f>_xll.xlShmInterpDisc($B$4,L2201)</f>
        <v>0.74835965242733138</v>
      </c>
      <c r="P2201" s="175">
        <v>0.74835965252513337</v>
      </c>
      <c r="Q2201" s="175">
        <f>_xll.xlShmInterpDisc($H$4,L2201)</f>
        <v>0.74835965243293812</v>
      </c>
      <c r="R2201" s="188">
        <f t="shared" si="102"/>
        <v>9.872280770650832E-7</v>
      </c>
      <c r="S2201" s="170">
        <f t="shared" si="103"/>
        <v>9.872280770650832E-7</v>
      </c>
      <c r="T2201" s="174">
        <f t="shared" si="104"/>
        <v>9.2195251433224712E-7</v>
      </c>
    </row>
    <row r="2202" spans="11:20" x14ac:dyDescent="0.2">
      <c r="K2202" s="185" t="s">
        <v>135</v>
      </c>
      <c r="L2202" s="163">
        <f>_xll.qlCalendarAdvance("TARGET",L2201,K2202,"mf")</f>
        <v>50375</v>
      </c>
      <c r="M2202" s="175">
        <v>0.74809777062339411</v>
      </c>
      <c r="N2202" s="175">
        <f>_xll.xlShmInterpDisc($E$4,L2202)</f>
        <v>0.74809777052383808</v>
      </c>
      <c r="O2202" s="175">
        <f>_xll.xlShmInterpDisc($B$4,L2202)</f>
        <v>0.74809777052383808</v>
      </c>
      <c r="P2202" s="175">
        <v>0.74809777062245852</v>
      </c>
      <c r="Q2202" s="175">
        <f>_xll.xlShmInterpDisc($H$4,L2202)</f>
        <v>0.74809777052946647</v>
      </c>
      <c r="R2202" s="188">
        <f t="shared" si="102"/>
        <v>9.95560300864895E-7</v>
      </c>
      <c r="S2202" s="170">
        <f t="shared" si="103"/>
        <v>9.95560300864895E-7</v>
      </c>
      <c r="T2202" s="174">
        <f t="shared" si="104"/>
        <v>9.2992058497998187E-7</v>
      </c>
    </row>
    <row r="2203" spans="11:20" x14ac:dyDescent="0.2">
      <c r="K2203" s="185" t="s">
        <v>135</v>
      </c>
      <c r="L2203" s="163">
        <f>_xll.qlCalendarAdvance("TARGET",L2202,K2203,"mf")</f>
        <v>50382</v>
      </c>
      <c r="M2203" s="175">
        <v>0.747836100060849</v>
      </c>
      <c r="N2203" s="175">
        <f>_xll.xlShmInterpDisc($E$4,L2203)</f>
        <v>0.74783609996054179</v>
      </c>
      <c r="O2203" s="175">
        <f>_xll.xlShmInterpDisc($B$4,L2203)</f>
        <v>0.74783609996054179</v>
      </c>
      <c r="P2203" s="175">
        <v>0.74783610005989842</v>
      </c>
      <c r="Q2203" s="175">
        <f>_xll.xlShmInterpDisc($H$4,L2203)</f>
        <v>0.74783609996619183</v>
      </c>
      <c r="R2203" s="188">
        <f t="shared" si="102"/>
        <v>1.0030720698495088E-6</v>
      </c>
      <c r="S2203" s="170">
        <f t="shared" si="103"/>
        <v>1.0030720698495088E-6</v>
      </c>
      <c r="T2203" s="174">
        <f t="shared" si="104"/>
        <v>9.3706598036646938E-7</v>
      </c>
    </row>
    <row r="2204" spans="11:20" x14ac:dyDescent="0.2">
      <c r="K2204" s="185" t="s">
        <v>135</v>
      </c>
      <c r="L2204" s="163">
        <f>_xll.qlCalendarAdvance("TARGET",L2203,K2204,"mf")</f>
        <v>50389</v>
      </c>
      <c r="M2204" s="175">
        <v>0.74757464071316315</v>
      </c>
      <c r="N2204" s="175">
        <f>_xll.xlShmInterpDisc($E$4,L2204)</f>
        <v>0.74757464061218537</v>
      </c>
      <c r="O2204" s="175">
        <f>_xll.xlShmInterpDisc($B$4,L2204)</f>
        <v>0.74757464061218537</v>
      </c>
      <c r="P2204" s="175">
        <v>0.7475746407121977</v>
      </c>
      <c r="Q2204" s="175">
        <f>_xll.xlShmInterpDisc($H$4,L2204)</f>
        <v>0.74757464061785694</v>
      </c>
      <c r="R2204" s="188">
        <f t="shared" si="102"/>
        <v>1.0097778169182448E-6</v>
      </c>
      <c r="S2204" s="170">
        <f t="shared" si="103"/>
        <v>1.0097778169182448E-6</v>
      </c>
      <c r="T2204" s="174">
        <f t="shared" si="104"/>
        <v>9.4340757428312827E-7</v>
      </c>
    </row>
    <row r="2205" spans="11:20" x14ac:dyDescent="0.2">
      <c r="K2205" s="185" t="s">
        <v>135</v>
      </c>
      <c r="L2205" s="163">
        <f>_xll.qlCalendarAdvance("TARGET",L2204,K2205,"mf")</f>
        <v>50396</v>
      </c>
      <c r="M2205" s="175">
        <v>0.74731339245293049</v>
      </c>
      <c r="N2205" s="175">
        <f>_xll.xlShmInterpDisc($E$4,L2205)</f>
        <v>0.74731339235136074</v>
      </c>
      <c r="O2205" s="175">
        <f>_xll.xlShmInterpDisc($B$4,L2205)</f>
        <v>0.74731339235136074</v>
      </c>
      <c r="P2205" s="175">
        <v>0.74731339245195005</v>
      </c>
      <c r="Q2205" s="175">
        <f>_xll.xlShmInterpDisc($H$4,L2205)</f>
        <v>0.74731339235705385</v>
      </c>
      <c r="R2205" s="188">
        <f t="shared" si="102"/>
        <v>1.0156975260855461E-6</v>
      </c>
      <c r="S2205" s="170">
        <f t="shared" si="103"/>
        <v>1.0156975260855461E-6</v>
      </c>
      <c r="T2205" s="174">
        <f t="shared" si="104"/>
        <v>9.4896202007532793E-7</v>
      </c>
    </row>
    <row r="2206" spans="11:20" x14ac:dyDescent="0.2">
      <c r="K2206" s="185" t="s">
        <v>135</v>
      </c>
      <c r="L2206" s="163">
        <f>_xll.qlCalendarAdvance("TARGET",L2205,K2206,"mf")</f>
        <v>50403</v>
      </c>
      <c r="M2206" s="175">
        <v>0.74705235515059742</v>
      </c>
      <c r="N2206" s="175">
        <f>_xll.xlShmInterpDisc($E$4,L2206)</f>
        <v>0.74705235504851286</v>
      </c>
      <c r="O2206" s="175">
        <f>_xll.xlShmInterpDisc($B$4,L2206)</f>
        <v>0.74705235504851286</v>
      </c>
      <c r="P2206" s="175">
        <v>0.74705235514960189</v>
      </c>
      <c r="Q2206" s="175">
        <f>_xll.xlShmInterpDisc($H$4,L2206)</f>
        <v>0.7470523550542274</v>
      </c>
      <c r="R2206" s="188">
        <f t="shared" si="102"/>
        <v>1.0208456302507329E-6</v>
      </c>
      <c r="S2206" s="170">
        <f t="shared" si="103"/>
        <v>1.0208456302507329E-6</v>
      </c>
      <c r="T2206" s="174">
        <f t="shared" si="104"/>
        <v>9.537448608654131E-7</v>
      </c>
    </row>
    <row r="2207" spans="11:20" x14ac:dyDescent="0.2">
      <c r="K2207" s="185" t="s">
        <v>135</v>
      </c>
      <c r="L2207" s="163">
        <f>_xll.qlCalendarAdvance("TARGET",L2206,K2207,"mf")</f>
        <v>50410</v>
      </c>
      <c r="M2207" s="175">
        <v>0.74679152867446752</v>
      </c>
      <c r="N2207" s="175">
        <f>_xll.xlShmInterpDisc($E$4,L2207)</f>
        <v>0.74679152857194331</v>
      </c>
      <c r="O2207" s="175">
        <f>_xll.xlShmInterpDisc($B$4,L2207)</f>
        <v>0.74679152857194331</v>
      </c>
      <c r="P2207" s="175">
        <v>0.74679152867345677</v>
      </c>
      <c r="Q2207" s="175">
        <f>_xll.xlShmInterpDisc($H$4,L2207)</f>
        <v>0.74679152857767916</v>
      </c>
      <c r="R2207" s="188">
        <f t="shared" si="102"/>
        <v>1.0252421134282486E-6</v>
      </c>
      <c r="S2207" s="170">
        <f t="shared" si="103"/>
        <v>1.0252421134282486E-6</v>
      </c>
      <c r="T2207" s="174">
        <f t="shared" si="104"/>
        <v>9.5777608066782705E-7</v>
      </c>
    </row>
    <row r="2208" spans="11:20" x14ac:dyDescent="0.2">
      <c r="K2208" s="185" t="s">
        <v>135</v>
      </c>
      <c r="L2208" s="163">
        <f>_xll.qlCalendarAdvance("TARGET",L2207,K2208,"mf")</f>
        <v>50417</v>
      </c>
      <c r="M2208" s="175">
        <v>0.74653091289070428</v>
      </c>
      <c r="N2208" s="175">
        <f>_xll.xlShmInterpDisc($E$4,L2208)</f>
        <v>0.74653091278781425</v>
      </c>
      <c r="O2208" s="175">
        <f>_xll.xlShmInterpDisc($B$4,L2208)</f>
        <v>0.74653091278781414</v>
      </c>
      <c r="P2208" s="175">
        <v>0.74653091288967832</v>
      </c>
      <c r="Q2208" s="175">
        <f>_xll.xlShmInterpDisc($H$4,L2208)</f>
        <v>0.74653091279357142</v>
      </c>
      <c r="R2208" s="188">
        <f t="shared" si="102"/>
        <v>1.0289002982943884E-6</v>
      </c>
      <c r="S2208" s="170">
        <f t="shared" si="103"/>
        <v>1.0289014085174131E-6</v>
      </c>
      <c r="T2208" s="174">
        <f t="shared" si="104"/>
        <v>9.6106900215886526E-7</v>
      </c>
    </row>
    <row r="2209" spans="11:20" x14ac:dyDescent="0.2">
      <c r="K2209" s="185" t="s">
        <v>135</v>
      </c>
      <c r="L2209" s="163">
        <f>_xll.qlCalendarAdvance("TARGET",L2208,K2209,"mf")</f>
        <v>50424</v>
      </c>
      <c r="M2209" s="175">
        <v>0.74627050766333636</v>
      </c>
      <c r="N2209" s="175">
        <f>_xll.xlShmInterpDisc($E$4,L2209)</f>
        <v>0.74627050756015223</v>
      </c>
      <c r="O2209" s="175">
        <f>_xll.xlShmInterpDisc($B$4,L2209)</f>
        <v>0.74627050756015223</v>
      </c>
      <c r="P2209" s="175">
        <v>0.74627050766229508</v>
      </c>
      <c r="Q2209" s="175">
        <f>_xll.xlShmInterpDisc($H$4,L2209)</f>
        <v>0.74627050756593072</v>
      </c>
      <c r="R2209" s="188">
        <f t="shared" si="102"/>
        <v>1.0318412790866205E-6</v>
      </c>
      <c r="S2209" s="170">
        <f t="shared" si="103"/>
        <v>1.0318412790866205E-6</v>
      </c>
      <c r="T2209" s="174">
        <f t="shared" si="104"/>
        <v>9.63643609352971E-7</v>
      </c>
    </row>
    <row r="2210" spans="11:20" x14ac:dyDescent="0.2">
      <c r="K2210" s="185" t="s">
        <v>135</v>
      </c>
      <c r="L2210" s="163">
        <f>_xll.qlCalendarAdvance("TARGET",L2209,K2210,"mf")</f>
        <v>50431</v>
      </c>
      <c r="M2210" s="175">
        <v>0.74601031285426023</v>
      </c>
      <c r="N2210" s="175">
        <f>_xll.xlShmInterpDisc($E$4,L2210)</f>
        <v>0.7460103127508525</v>
      </c>
      <c r="O2210" s="175">
        <f>_xll.xlShmInterpDisc($B$4,L2210)</f>
        <v>0.7460103127508525</v>
      </c>
      <c r="P2210" s="175">
        <v>0.74601031285320374</v>
      </c>
      <c r="Q2210" s="175">
        <f>_xll.xlShmInterpDisc($H$4,L2210)</f>
        <v>0.74601031275665219</v>
      </c>
      <c r="R2210" s="188">
        <f t="shared" si="102"/>
        <v>1.0340772682582156E-6</v>
      </c>
      <c r="S2210" s="170">
        <f t="shared" si="103"/>
        <v>1.0340772682582156E-6</v>
      </c>
      <c r="T2210" s="174">
        <f t="shared" si="104"/>
        <v>9.6551544537248901E-7</v>
      </c>
    </row>
    <row r="2211" spans="11:20" x14ac:dyDescent="0.2">
      <c r="K2211" s="185" t="s">
        <v>135</v>
      </c>
      <c r="L2211" s="163">
        <f>_xll.qlCalendarAdvance("TARGET",L2210,K2211,"mf")</f>
        <v>50438</v>
      </c>
      <c r="M2211" s="175">
        <v>0.74575032832324495</v>
      </c>
      <c r="N2211" s="175">
        <f>_xll.xlShmInterpDisc($E$4,L2211)</f>
        <v>0.74575032821968223</v>
      </c>
      <c r="O2211" s="175">
        <f>_xll.xlShmInterpDisc($B$4,L2211)</f>
        <v>0.74575032821968223</v>
      </c>
      <c r="P2211" s="175">
        <v>0.74575032832217303</v>
      </c>
      <c r="Q2211" s="175">
        <f>_xll.xlShmInterpDisc($H$4,L2211)</f>
        <v>0.74575032822550302</v>
      </c>
      <c r="R2211" s="188">
        <f t="shared" si="102"/>
        <v>1.0356271396005923E-6</v>
      </c>
      <c r="S2211" s="170">
        <f t="shared" si="103"/>
        <v>1.0356271396005923E-6</v>
      </c>
      <c r="T2211" s="174">
        <f t="shared" si="104"/>
        <v>9.6670005333976405E-7</v>
      </c>
    </row>
    <row r="2212" spans="11:20" x14ac:dyDescent="0.2">
      <c r="K2212" s="185" t="s">
        <v>135</v>
      </c>
      <c r="L2212" s="163">
        <f>_xll.qlCalendarAdvance("TARGET",L2211,K2212,"mf")</f>
        <v>50445</v>
      </c>
      <c r="M2212" s="175">
        <v>0.74549055392793528</v>
      </c>
      <c r="N2212" s="175">
        <f>_xll.xlShmInterpDisc($E$4,L2212)</f>
        <v>0.74549055382428475</v>
      </c>
      <c r="O2212" s="175">
        <f>_xll.xlShmInterpDisc($B$4,L2212)</f>
        <v>0.74549055382428475</v>
      </c>
      <c r="P2212" s="175">
        <v>0.74549055392684793</v>
      </c>
      <c r="Q2212" s="175">
        <f>_xll.xlShmInterpDisc($H$4,L2212)</f>
        <v>0.74549055383012663</v>
      </c>
      <c r="R2212" s="188">
        <f t="shared" si="102"/>
        <v>1.0365053260130708E-6</v>
      </c>
      <c r="S2212" s="170">
        <f t="shared" si="103"/>
        <v>1.0365053260130708E-6</v>
      </c>
      <c r="T2212" s="174">
        <f t="shared" si="104"/>
        <v>9.6721297637714088E-7</v>
      </c>
    </row>
    <row r="2213" spans="11:20" x14ac:dyDescent="0.2">
      <c r="K2213" s="185" t="s">
        <v>135</v>
      </c>
      <c r="L2213" s="163">
        <f>_xll.qlCalendarAdvance("TARGET",L2212,K2213,"mf")</f>
        <v>50452</v>
      </c>
      <c r="M2213" s="175">
        <v>0.74523098952385591</v>
      </c>
      <c r="N2213" s="175">
        <f>_xll.xlShmInterpDisc($E$4,L2213)</f>
        <v>0.74523098942018284</v>
      </c>
      <c r="O2213" s="175">
        <f>_xll.xlShmInterpDisc($B$4,L2213)</f>
        <v>0.74523098942018284</v>
      </c>
      <c r="P2213" s="175">
        <v>0.74523098952275302</v>
      </c>
      <c r="Q2213" s="175">
        <f>_xll.xlShmInterpDisc($H$4,L2213)</f>
        <v>0.74523098942604571</v>
      </c>
      <c r="R2213" s="188">
        <f t="shared" si="102"/>
        <v>1.0367307012870697E-6</v>
      </c>
      <c r="S2213" s="170">
        <f t="shared" si="103"/>
        <v>1.0367307012870697E-6</v>
      </c>
      <c r="T2213" s="174">
        <f t="shared" si="104"/>
        <v>9.6707308827603811E-7</v>
      </c>
    </row>
    <row r="2214" spans="11:20" x14ac:dyDescent="0.2">
      <c r="K2214" s="185" t="s">
        <v>135</v>
      </c>
      <c r="L2214" s="163">
        <f>_xll.qlCalendarAdvance("TARGET",L2213,K2214,"mf")</f>
        <v>50459</v>
      </c>
      <c r="M2214" s="175">
        <v>0.74497163496441487</v>
      </c>
      <c r="N2214" s="175">
        <f>_xll.xlShmInterpDisc($E$4,L2214)</f>
        <v>0.74497163486078344</v>
      </c>
      <c r="O2214" s="175">
        <f>_xll.xlShmInterpDisc($B$4,L2214)</f>
        <v>0.74497163486078344</v>
      </c>
      <c r="P2214" s="175">
        <v>0.74497163496329644</v>
      </c>
      <c r="Q2214" s="175">
        <f>_xll.xlShmInterpDisc($H$4,L2214)</f>
        <v>0.74497163486666729</v>
      </c>
      <c r="R2214" s="188">
        <f t="shared" si="102"/>
        <v>1.0363143676528352E-6</v>
      </c>
      <c r="S2214" s="170">
        <f t="shared" si="103"/>
        <v>1.0363143676528352E-6</v>
      </c>
      <c r="T2214" s="174">
        <f t="shared" si="104"/>
        <v>9.66291491266702E-7</v>
      </c>
    </row>
    <row r="2215" spans="11:20" x14ac:dyDescent="0.2">
      <c r="K2215" s="185" t="s">
        <v>135</v>
      </c>
      <c r="L2215" s="163">
        <f>_xll.qlCalendarAdvance("TARGET",L2214,K2215,"mf")</f>
        <v>50466</v>
      </c>
      <c r="M2215" s="175">
        <v>0.74471249010090834</v>
      </c>
      <c r="N2215" s="175">
        <f>_xll.xlShmInterpDisc($E$4,L2215)</f>
        <v>0.74471248999738071</v>
      </c>
      <c r="O2215" s="175">
        <f>_xll.xlShmInterpDisc($B$4,L2215)</f>
        <v>0.74471248999738071</v>
      </c>
      <c r="P2215" s="175">
        <v>0.74471249009977425</v>
      </c>
      <c r="Q2215" s="175">
        <f>_xll.xlShmInterpDisc($H$4,L2215)</f>
        <v>0.74471249000328532</v>
      </c>
      <c r="R2215" s="188">
        <f t="shared" si="102"/>
        <v>1.0352763091248107E-6</v>
      </c>
      <c r="S2215" s="170">
        <f t="shared" si="103"/>
        <v>1.0352763091248107E-6</v>
      </c>
      <c r="T2215" s="174">
        <f t="shared" si="104"/>
        <v>9.6488927958660042E-7</v>
      </c>
    </row>
    <row r="2216" spans="11:20" x14ac:dyDescent="0.2">
      <c r="K2216" s="185" t="s">
        <v>135</v>
      </c>
      <c r="L2216" s="163">
        <f>_xll.qlCalendarAdvance("TARGET",L2215,K2216,"mf")</f>
        <v>50473</v>
      </c>
      <c r="M2216" s="175">
        <v>0.74445355478252273</v>
      </c>
      <c r="N2216" s="175">
        <f>_xll.xlShmInterpDisc($E$4,L2216)</f>
        <v>0.74445355467915975</v>
      </c>
      <c r="O2216" s="175">
        <f>_xll.xlShmInterpDisc($B$4,L2216)</f>
        <v>0.74445355467915975</v>
      </c>
      <c r="P2216" s="175">
        <v>0.74445355478137298</v>
      </c>
      <c r="Q2216" s="175">
        <f>_xll.xlShmInterpDisc($H$4,L2216)</f>
        <v>0.74445355468508523</v>
      </c>
      <c r="R2216" s="188">
        <f t="shared" si="102"/>
        <v>1.0336298483792916E-6</v>
      </c>
      <c r="S2216" s="170">
        <f t="shared" si="103"/>
        <v>1.0336298483792916E-6</v>
      </c>
      <c r="T2216" s="174">
        <f t="shared" si="104"/>
        <v>9.6287755546597964E-7</v>
      </c>
    </row>
    <row r="2217" spans="11:20" x14ac:dyDescent="0.2">
      <c r="K2217" s="185" t="s">
        <v>135</v>
      </c>
      <c r="L2217" s="163">
        <f>_xll.qlCalendarAdvance("TARGET",L2216,K2217,"mf")</f>
        <v>50480</v>
      </c>
      <c r="M2217" s="175">
        <v>0.74419482885634036</v>
      </c>
      <c r="N2217" s="175">
        <f>_xll.xlShmInterpDisc($E$4,L2217)</f>
        <v>0.74419482875320131</v>
      </c>
      <c r="O2217" s="175">
        <f>_xll.xlShmInterpDisc($B$4,L2217)</f>
        <v>0.74419482875320131</v>
      </c>
      <c r="P2217" s="175">
        <v>0.74419482885517496</v>
      </c>
      <c r="Q2217" s="175">
        <f>_xll.xlShmInterpDisc($H$4,L2217)</f>
        <v>0.74419482875914733</v>
      </c>
      <c r="R2217" s="188">
        <f t="shared" si="102"/>
        <v>1.0313905285386227E-6</v>
      </c>
      <c r="S2217" s="170">
        <f t="shared" si="103"/>
        <v>1.0313905285386227E-6</v>
      </c>
      <c r="T2217" s="174">
        <f t="shared" si="104"/>
        <v>9.602763029192829E-7</v>
      </c>
    </row>
    <row r="2218" spans="11:20" x14ac:dyDescent="0.2">
      <c r="K2218" s="185" t="s">
        <v>135</v>
      </c>
      <c r="L2218" s="163">
        <f>_xll.qlCalendarAdvance("TARGET",L2217,K2218,"mf")</f>
        <v>50487</v>
      </c>
      <c r="M2218" s="175">
        <v>0.7439363121673418</v>
      </c>
      <c r="N2218" s="175">
        <f>_xll.xlShmInterpDisc($E$4,L2218)</f>
        <v>0.74393631206448418</v>
      </c>
      <c r="O2218" s="175">
        <f>_xll.xlShmInterpDisc($B$4,L2218)</f>
        <v>0.7439363120644843</v>
      </c>
      <c r="P2218" s="175">
        <v>0.74393631216616063</v>
      </c>
      <c r="Q2218" s="175">
        <f>_xll.xlShmInterpDisc($H$4,L2218)</f>
        <v>0.74393631207045097</v>
      </c>
      <c r="R2218" s="188">
        <f t="shared" si="102"/>
        <v>1.0285761131711979E-6</v>
      </c>
      <c r="S2218" s="170">
        <f t="shared" si="103"/>
        <v>1.0285750029481733E-6</v>
      </c>
      <c r="T2218" s="174">
        <f t="shared" si="104"/>
        <v>9.5709662417675645E-7</v>
      </c>
    </row>
    <row r="2219" spans="11:20" x14ac:dyDescent="0.2">
      <c r="K2219" s="185" t="s">
        <v>135</v>
      </c>
      <c r="L2219" s="163">
        <f>_xll.qlCalendarAdvance("TARGET",L2218,K2219,"mf")</f>
        <v>50494</v>
      </c>
      <c r="M2219" s="175">
        <v>0.74367800455841027</v>
      </c>
      <c r="N2219" s="175">
        <f>_xll.xlShmInterpDisc($E$4,L2219)</f>
        <v>0.7436780044558905</v>
      </c>
      <c r="O2219" s="175">
        <f>_xll.xlShmInterpDisc($B$4,L2219)</f>
        <v>0.7436780044558905</v>
      </c>
      <c r="P2219" s="175">
        <v>0.74367800455721322</v>
      </c>
      <c r="Q2219" s="175">
        <f>_xll.xlShmInterpDisc($H$4,L2219)</f>
        <v>0.74367800446187771</v>
      </c>
      <c r="R2219" s="188">
        <f t="shared" si="102"/>
        <v>1.0251977045072636E-6</v>
      </c>
      <c r="S2219" s="170">
        <f t="shared" si="103"/>
        <v>1.0251977045072636E-6</v>
      </c>
      <c r="T2219" s="174">
        <f t="shared" si="104"/>
        <v>9.5335517258376967E-7</v>
      </c>
    </row>
    <row r="2220" spans="11:20" x14ac:dyDescent="0.2">
      <c r="K2220" s="185" t="s">
        <v>135</v>
      </c>
      <c r="L2220" s="163">
        <f>_xll.qlCalendarAdvance("TARGET",L2219,K2220,"mf")</f>
        <v>50501</v>
      </c>
      <c r="M2220" s="175">
        <v>0.74341990587033524</v>
      </c>
      <c r="N2220" s="175">
        <f>_xll.xlShmInterpDisc($E$4,L2220)</f>
        <v>0.74341990576820793</v>
      </c>
      <c r="O2220" s="175">
        <f>_xll.xlShmInterpDisc($B$4,L2220)</f>
        <v>0.74341990576820793</v>
      </c>
      <c r="P2220" s="175">
        <v>0.74341990586912232</v>
      </c>
      <c r="Q2220" s="175">
        <f>_xll.xlShmInterpDisc($H$4,L2220)</f>
        <v>0.74341990577421557</v>
      </c>
      <c r="R2220" s="188">
        <f t="shared" si="102"/>
        <v>1.0212730661152136E-6</v>
      </c>
      <c r="S2220" s="170">
        <f t="shared" si="103"/>
        <v>1.0212730661152136E-6</v>
      </c>
      <c r="T2220" s="174">
        <f t="shared" si="104"/>
        <v>9.4906749126266732E-7</v>
      </c>
    </row>
    <row r="2221" spans="11:20" x14ac:dyDescent="0.2">
      <c r="K2221" s="185" t="s">
        <v>135</v>
      </c>
      <c r="L2221" s="163">
        <f>_xll.qlCalendarAdvance("TARGET",L2220,K2221,"mf")</f>
        <v>50508</v>
      </c>
      <c r="M2221" s="175">
        <v>0.74316201594181641</v>
      </c>
      <c r="N2221" s="175">
        <f>_xll.xlShmInterpDisc($E$4,L2221)</f>
        <v>0.74316201584013475</v>
      </c>
      <c r="O2221" s="175">
        <f>_xll.xlShmInterpDisc($B$4,L2221)</f>
        <v>0.74316201584013475</v>
      </c>
      <c r="P2221" s="175">
        <v>0.74316201594058751</v>
      </c>
      <c r="Q2221" s="175">
        <f>_xll.xlShmInterpDisc($H$4,L2221)</f>
        <v>0.7431620158461627</v>
      </c>
      <c r="R2221" s="188">
        <f t="shared" si="102"/>
        <v>1.0168166308943682E-6</v>
      </c>
      <c r="S2221" s="170">
        <f t="shared" si="103"/>
        <v>1.0168166308943682E-6</v>
      </c>
      <c r="T2221" s="174">
        <f t="shared" si="104"/>
        <v>9.4424801311276951E-7</v>
      </c>
    </row>
    <row r="2222" spans="11:20" x14ac:dyDescent="0.2">
      <c r="K2222" s="185" t="s">
        <v>135</v>
      </c>
      <c r="L2222" s="163">
        <f>_xll.qlCalendarAdvance("TARGET",L2221,K2222,"mf")</f>
        <v>50515</v>
      </c>
      <c r="M2222" s="175">
        <v>0.74290433460946703</v>
      </c>
      <c r="N2222" s="175">
        <f>_xll.xlShmInterpDisc($E$4,L2222)</f>
        <v>0.74290433450828286</v>
      </c>
      <c r="O2222" s="175">
        <f>_xll.xlShmInterpDisc($B$4,L2222)</f>
        <v>0.74290433450828286</v>
      </c>
      <c r="P2222" s="175">
        <v>0.74290433460822225</v>
      </c>
      <c r="Q2222" s="175">
        <f>_xll.xlShmInterpDisc($H$4,L2222)</f>
        <v>0.74290433451433102</v>
      </c>
      <c r="R2222" s="188">
        <f t="shared" si="102"/>
        <v>1.0118417215210229E-6</v>
      </c>
      <c r="S2222" s="170">
        <f t="shared" si="103"/>
        <v>1.0118417215210229E-6</v>
      </c>
      <c r="T2222" s="174">
        <f t="shared" si="104"/>
        <v>9.3891228125642101E-7</v>
      </c>
    </row>
    <row r="2223" spans="11:20" x14ac:dyDescent="0.2">
      <c r="K2223" s="185" t="s">
        <v>135</v>
      </c>
      <c r="L2223" s="163">
        <f>_xll.qlCalendarAdvance("TARGET",L2222,K2223,"mf")</f>
        <v>50522</v>
      </c>
      <c r="M2223" s="175">
        <v>0.7426468617078178</v>
      </c>
      <c r="N2223" s="175">
        <f>_xll.xlShmInterpDisc($E$4,L2223)</f>
        <v>0.74264686160718152</v>
      </c>
      <c r="O2223" s="175">
        <f>_xll.xlShmInterpDisc($B$4,L2223)</f>
        <v>0.74264686160718152</v>
      </c>
      <c r="P2223" s="175">
        <v>0.74264686170655703</v>
      </c>
      <c r="Q2223" s="175">
        <f>_xll.xlShmInterpDisc($H$4,L2223)</f>
        <v>0.74264686161324989</v>
      </c>
      <c r="R2223" s="188">
        <f t="shared" si="102"/>
        <v>1.0063627708944978E-6</v>
      </c>
      <c r="S2223" s="170">
        <f t="shared" si="103"/>
        <v>1.0063627708944978E-6</v>
      </c>
      <c r="T2223" s="174">
        <f t="shared" si="104"/>
        <v>9.3307139792386806E-7</v>
      </c>
    </row>
    <row r="2224" spans="11:20" x14ac:dyDescent="0.2">
      <c r="K2224" s="185" t="s">
        <v>135</v>
      </c>
      <c r="L2224" s="163">
        <f>_xll.qlCalendarAdvance("TARGET",L2223,K2224,"mf")</f>
        <v>50529</v>
      </c>
      <c r="M2224" s="175">
        <v>0.74238959706932128</v>
      </c>
      <c r="N2224" s="175">
        <f>_xll.xlShmInterpDisc($E$4,L2224)</f>
        <v>0.74238959696928153</v>
      </c>
      <c r="O2224" s="175">
        <f>_xll.xlShmInterpDisc($B$4,L2224)</f>
        <v>0.74238959696928153</v>
      </c>
      <c r="P2224" s="175">
        <v>0.74238959706804442</v>
      </c>
      <c r="Q2224" s="175">
        <f>_xll.xlShmInterpDisc($H$4,L2224)</f>
        <v>0.74238959697536999</v>
      </c>
      <c r="R2224" s="188">
        <f t="shared" si="102"/>
        <v>1.0003975425831868E-6</v>
      </c>
      <c r="S2224" s="170">
        <f t="shared" si="103"/>
        <v>1.0003975425831868E-6</v>
      </c>
      <c r="T2224" s="174">
        <f t="shared" si="104"/>
        <v>9.267442369065293E-7</v>
      </c>
    </row>
    <row r="2225" spans="11:20" x14ac:dyDescent="0.2">
      <c r="K2225" s="185" t="s">
        <v>135</v>
      </c>
      <c r="L2225" s="163">
        <f>_xll.qlCalendarAdvance("TARGET",L2224,K2225,"mf")</f>
        <v>50536</v>
      </c>
      <c r="M2225" s="175">
        <v>0.74213254052435407</v>
      </c>
      <c r="N2225" s="175">
        <f>_xll.xlShmInterpDisc($E$4,L2225)</f>
        <v>0.74213254042495846</v>
      </c>
      <c r="O2225" s="175">
        <f>_xll.xlShmInterpDisc($B$4,L2225)</f>
        <v>0.74213254042495835</v>
      </c>
      <c r="P2225" s="175">
        <v>0.7421325405230611</v>
      </c>
      <c r="Q2225" s="175">
        <f>_xll.xlShmInterpDisc($H$4,L2225)</f>
        <v>0.74213254043106669</v>
      </c>
      <c r="R2225" s="188">
        <f t="shared" si="102"/>
        <v>9.9395602859431165E-7</v>
      </c>
      <c r="S2225" s="170">
        <f t="shared" si="103"/>
        <v>9.9395713881733627E-7</v>
      </c>
      <c r="T2225" s="174">
        <f t="shared" si="104"/>
        <v>9.1994412088070021E-7</v>
      </c>
    </row>
    <row r="2226" spans="11:20" x14ac:dyDescent="0.2">
      <c r="K2226" s="185" t="s">
        <v>135</v>
      </c>
      <c r="L2226" s="163">
        <f>_xll.qlCalendarAdvance("TARGET",L2225,K2226,"mf")</f>
        <v>50543</v>
      </c>
      <c r="M2226" s="175">
        <v>0.74187569190122182</v>
      </c>
      <c r="N2226" s="175">
        <f>_xll.xlShmInterpDisc($E$4,L2226)</f>
        <v>0.74187569180251633</v>
      </c>
      <c r="O2226" s="175">
        <f>_xll.xlShmInterpDisc($B$4,L2226)</f>
        <v>0.74187569180251633</v>
      </c>
      <c r="P2226" s="175">
        <v>0.74187569189991276</v>
      </c>
      <c r="Q2226" s="175">
        <f>_xll.xlShmInterpDisc($H$4,L2226)</f>
        <v>0.74187569180864454</v>
      </c>
      <c r="R2226" s="188">
        <f t="shared" si="102"/>
        <v>9.8705488227324167E-7</v>
      </c>
      <c r="S2226" s="170">
        <f t="shared" si="103"/>
        <v>9.8705488227324167E-7</v>
      </c>
      <c r="T2226" s="174">
        <f t="shared" si="104"/>
        <v>9.1268215207662706E-7</v>
      </c>
    </row>
    <row r="2227" spans="11:20" x14ac:dyDescent="0.2">
      <c r="K2227" s="185" t="s">
        <v>135</v>
      </c>
      <c r="L2227" s="163">
        <f>_xll.qlCalendarAdvance("TARGET",L2226,K2227,"mf")</f>
        <v>50550</v>
      </c>
      <c r="M2227" s="175">
        <v>0.74161905102616266</v>
      </c>
      <c r="N2227" s="175">
        <f>_xll.xlShmInterpDisc($E$4,L2227)</f>
        <v>0.74161905092819191</v>
      </c>
      <c r="O2227" s="175">
        <f>_xll.xlShmInterpDisc($B$4,L2227)</f>
        <v>0.74161905092819191</v>
      </c>
      <c r="P2227" s="175">
        <v>0.74161905102483738</v>
      </c>
      <c r="Q2227" s="175">
        <f>_xll.xlShmInterpDisc($H$4,L2227)</f>
        <v>0.74161905093433977</v>
      </c>
      <c r="R2227" s="188">
        <f t="shared" si="102"/>
        <v>9.7970742629627239E-7</v>
      </c>
      <c r="S2227" s="170">
        <f t="shared" si="103"/>
        <v>9.7970742629627239E-7</v>
      </c>
      <c r="T2227" s="174">
        <f t="shared" si="104"/>
        <v>9.0497609406270385E-7</v>
      </c>
    </row>
    <row r="2228" spans="11:20" x14ac:dyDescent="0.2">
      <c r="K2228" s="185" t="s">
        <v>135</v>
      </c>
      <c r="L2228" s="163">
        <f>_xll.qlCalendarAdvance("TARGET",L2227,K2228,"mf")</f>
        <v>50557</v>
      </c>
      <c r="M2228" s="175">
        <v>0.74136261772335044</v>
      </c>
      <c r="N2228" s="175">
        <f>_xll.xlShmInterpDisc($E$4,L2228)</f>
        <v>0.74136261762615763</v>
      </c>
      <c r="O2228" s="175">
        <f>_xll.xlShmInterpDisc($B$4,L2228)</f>
        <v>0.74136261762615763</v>
      </c>
      <c r="P2228" s="175">
        <v>0.74136261772200895</v>
      </c>
      <c r="Q2228" s="175">
        <f>_xll.xlShmInterpDisc($H$4,L2228)</f>
        <v>0.74136261763232525</v>
      </c>
      <c r="R2228" s="188">
        <f t="shared" si="102"/>
        <v>9.7192809356272392E-7</v>
      </c>
      <c r="S2228" s="170">
        <f t="shared" si="103"/>
        <v>9.7192809356272392E-7</v>
      </c>
      <c r="T2228" s="174">
        <f t="shared" si="104"/>
        <v>8.9683704906917683E-7</v>
      </c>
    </row>
    <row r="2229" spans="11:20" x14ac:dyDescent="0.2">
      <c r="K2229" s="185" t="s">
        <v>135</v>
      </c>
      <c r="L2229" s="163">
        <f>_xll.qlCalendarAdvance("TARGET",L2228,K2229,"mf")</f>
        <v>50564</v>
      </c>
      <c r="M2229" s="175">
        <v>0.74110639181489879</v>
      </c>
      <c r="N2229" s="175">
        <f>_xll.xlShmInterpDisc($E$4,L2229)</f>
        <v>0.74110639171852588</v>
      </c>
      <c r="O2229" s="175">
        <f>_xll.xlShmInterpDisc($B$4,L2229)</f>
        <v>0.74110639171852588</v>
      </c>
      <c r="P2229" s="175">
        <v>0.74110639181354099</v>
      </c>
      <c r="Q2229" s="175">
        <f>_xll.xlShmInterpDisc($H$4,L2229)</f>
        <v>0.74110639172471304</v>
      </c>
      <c r="R2229" s="188">
        <f t="shared" si="102"/>
        <v>9.6372909652586713E-7</v>
      </c>
      <c r="S2229" s="170">
        <f t="shared" si="103"/>
        <v>9.6372909652586713E-7</v>
      </c>
      <c r="T2229" s="174">
        <f t="shared" si="104"/>
        <v>8.8827944999536612E-7</v>
      </c>
    </row>
    <row r="2230" spans="11:20" x14ac:dyDescent="0.2">
      <c r="K2230" s="185" t="s">
        <v>135</v>
      </c>
      <c r="L2230" s="163">
        <f>_xll.qlCalendarAdvance("TARGET",L2229,K2230,"mf")</f>
        <v>50571</v>
      </c>
      <c r="M2230" s="175">
        <v>0.74085037312086455</v>
      </c>
      <c r="N2230" s="175">
        <f>_xll.xlShmInterpDisc($E$4,L2230)</f>
        <v>0.74085037302535217</v>
      </c>
      <c r="O2230" s="175">
        <f>_xll.xlShmInterpDisc($B$4,L2230)</f>
        <v>0.74085037302535217</v>
      </c>
      <c r="P2230" s="175">
        <v>0.74085037311949054</v>
      </c>
      <c r="Q2230" s="175">
        <f>_xll.xlShmInterpDisc($H$4,L2230)</f>
        <v>0.74085037303155887</v>
      </c>
      <c r="R2230" s="188">
        <f t="shared" si="102"/>
        <v>9.5512375786199755E-7</v>
      </c>
      <c r="S2230" s="170">
        <f t="shared" si="103"/>
        <v>9.5512375786199755E-7</v>
      </c>
      <c r="T2230" s="174">
        <f t="shared" si="104"/>
        <v>8.7931661951756723E-7</v>
      </c>
    </row>
    <row r="2231" spans="11:20" x14ac:dyDescent="0.2">
      <c r="K2231" s="185" t="s">
        <v>135</v>
      </c>
      <c r="L2231" s="163">
        <f>_xll.qlCalendarAdvance("TARGET",L2230,K2231,"mf")</f>
        <v>50578</v>
      </c>
      <c r="M2231" s="175">
        <v>0.74059456145925184</v>
      </c>
      <c r="N2231" s="175">
        <f>_xll.xlShmInterpDisc($E$4,L2231)</f>
        <v>0.74059456136463919</v>
      </c>
      <c r="O2231" s="175">
        <f>_xll.xlShmInterpDisc($B$4,L2231)</f>
        <v>0.74059456136463919</v>
      </c>
      <c r="P2231" s="175">
        <v>0.74059456145786151</v>
      </c>
      <c r="Q2231" s="175">
        <f>_xll.xlShmInterpDisc($H$4,L2231)</f>
        <v>0.7405945613708651</v>
      </c>
      <c r="R2231" s="188">
        <f t="shared" si="102"/>
        <v>9.4612651047043528E-7</v>
      </c>
      <c r="S2231" s="170">
        <f t="shared" si="103"/>
        <v>9.4612651047043528E-7</v>
      </c>
      <c r="T2231" s="174">
        <f t="shared" si="104"/>
        <v>8.6996410075812491E-7</v>
      </c>
    </row>
    <row r="2232" spans="11:20" x14ac:dyDescent="0.2">
      <c r="K2232" s="185" t="s">
        <v>135</v>
      </c>
      <c r="L2232" s="163">
        <f>_xll.qlCalendarAdvance("TARGET",L2231,K2232,"mf")</f>
        <v>50585</v>
      </c>
      <c r="M2232" s="175">
        <v>0.74033895664601512</v>
      </c>
      <c r="N2232" s="175">
        <f>_xll.xlShmInterpDisc($E$4,L2232)</f>
        <v>0.74033895655234006</v>
      </c>
      <c r="O2232" s="175">
        <f>_xll.xlShmInterpDisc($B$4,L2232)</f>
        <v>0.74033895655234006</v>
      </c>
      <c r="P2232" s="175">
        <v>0.74033895664460847</v>
      </c>
      <c r="Q2232" s="175">
        <f>_xll.xlShmInterpDisc($H$4,L2232)</f>
        <v>0.74033895655858528</v>
      </c>
      <c r="R2232" s="188">
        <f t="shared" si="102"/>
        <v>9.3675067702747583E-7</v>
      </c>
      <c r="S2232" s="170">
        <f t="shared" si="103"/>
        <v>9.3675067702747583E-7</v>
      </c>
      <c r="T2232" s="174">
        <f t="shared" si="104"/>
        <v>8.6023188572426079E-7</v>
      </c>
    </row>
    <row r="2233" spans="11:20" x14ac:dyDescent="0.2">
      <c r="K2233" s="185" t="s">
        <v>135</v>
      </c>
      <c r="L2233" s="163">
        <f>_xll.qlCalendarAdvance("TARGET",L2232,K2233,"mf")</f>
        <v>50592</v>
      </c>
      <c r="M2233" s="175">
        <v>0.74008355849506346</v>
      </c>
      <c r="N2233" s="175">
        <f>_xll.xlShmInterpDisc($E$4,L2233)</f>
        <v>0.74008355840236251</v>
      </c>
      <c r="O2233" s="175">
        <f>_xll.xlShmInterpDisc($B$4,L2233)</f>
        <v>0.74008355840236251</v>
      </c>
      <c r="P2233" s="175">
        <v>0.74008355849364038</v>
      </c>
      <c r="Q2233" s="175">
        <f>_xll.xlShmInterpDisc($H$4,L2233)</f>
        <v>0.74008355840862683</v>
      </c>
      <c r="R2233" s="188">
        <f t="shared" si="102"/>
        <v>9.2700958020941471E-7</v>
      </c>
      <c r="S2233" s="170">
        <f t="shared" si="103"/>
        <v>9.2700958020941471E-7</v>
      </c>
      <c r="T2233" s="174">
        <f t="shared" si="104"/>
        <v>8.5013551753831962E-7</v>
      </c>
    </row>
    <row r="2234" spans="11:20" x14ac:dyDescent="0.2">
      <c r="K2234" s="185" t="s">
        <v>135</v>
      </c>
      <c r="L2234" s="163">
        <f>_xll.qlCalendarAdvance("TARGET",L2233,K2234,"mf")</f>
        <v>50599</v>
      </c>
      <c r="M2234" s="175">
        <v>0.73982836681826325</v>
      </c>
      <c r="N2234" s="175">
        <f>_xll.xlShmInterpDisc($E$4,L2234)</f>
        <v>0.73982836672657182</v>
      </c>
      <c r="O2234" s="175">
        <f>_xll.xlShmInterpDisc($B$4,L2234)</f>
        <v>0.73982836672657182</v>
      </c>
      <c r="P2234" s="175">
        <v>0.73982836681682373</v>
      </c>
      <c r="Q2234" s="175">
        <f>_xll.xlShmInterpDisc($H$4,L2234)</f>
        <v>0.73982836673285512</v>
      </c>
      <c r="R2234" s="188">
        <f t="shared" si="102"/>
        <v>9.1691432224649816E-7</v>
      </c>
      <c r="S2234" s="170">
        <f t="shared" si="103"/>
        <v>9.1691432224649816E-7</v>
      </c>
      <c r="T2234" s="174">
        <f t="shared" si="104"/>
        <v>8.3968609843054764E-7</v>
      </c>
    </row>
    <row r="2235" spans="11:20" x14ac:dyDescent="0.2">
      <c r="K2235" s="185" t="s">
        <v>135</v>
      </c>
      <c r="L2235" s="163">
        <f>_xll.qlCalendarAdvance("TARGET",L2234,K2235,"mf")</f>
        <v>50606</v>
      </c>
      <c r="M2235" s="175">
        <v>0.73957338142544304</v>
      </c>
      <c r="N2235" s="175">
        <f>_xll.xlShmInterpDisc($E$4,L2235)</f>
        <v>0.73957338133479511</v>
      </c>
      <c r="O2235" s="175">
        <f>_xll.xlShmInterpDisc($B$4,L2235)</f>
        <v>0.73957338133479511</v>
      </c>
      <c r="P2235" s="175">
        <v>0.7395733814239871</v>
      </c>
      <c r="Q2235" s="175">
        <f>_xll.xlShmInterpDisc($H$4,L2235)</f>
        <v>0.73957338134109718</v>
      </c>
      <c r="R2235" s="188">
        <f t="shared" si="102"/>
        <v>9.0647933603804631E-7</v>
      </c>
      <c r="S2235" s="170">
        <f t="shared" si="103"/>
        <v>9.0647933603804631E-7</v>
      </c>
      <c r="T2235" s="174">
        <f t="shared" si="104"/>
        <v>8.2889917152328962E-7</v>
      </c>
    </row>
    <row r="2236" spans="11:20" x14ac:dyDescent="0.2">
      <c r="K2236" s="185" t="s">
        <v>135</v>
      </c>
      <c r="L2236" s="163">
        <f>_xll.qlCalendarAdvance("TARGET",L2235,K2236,"mf")</f>
        <v>50613</v>
      </c>
      <c r="M2236" s="175">
        <v>0.73931860212439604</v>
      </c>
      <c r="N2236" s="175">
        <f>_xll.xlShmInterpDisc($E$4,L2236)</f>
        <v>0.73931860203482436</v>
      </c>
      <c r="O2236" s="175">
        <f>_xll.xlShmInterpDisc($B$4,L2236)</f>
        <v>0.73931860203482436</v>
      </c>
      <c r="P2236" s="175">
        <v>0.73931860212292355</v>
      </c>
      <c r="Q2236" s="175">
        <f>_xll.xlShmInterpDisc($H$4,L2236)</f>
        <v>0.73931860204114519</v>
      </c>
      <c r="R2236" s="188">
        <f t="shared" si="102"/>
        <v>8.9571683403733005E-7</v>
      </c>
      <c r="S2236" s="170">
        <f t="shared" si="103"/>
        <v>8.9571683403733005E-7</v>
      </c>
      <c r="T2236" s="174">
        <f t="shared" si="104"/>
        <v>8.1778361860074256E-7</v>
      </c>
    </row>
    <row r="2237" spans="11:20" x14ac:dyDescent="0.2">
      <c r="K2237" s="185" t="s">
        <v>135</v>
      </c>
      <c r="L2237" s="163">
        <f>_xll.qlCalendarAdvance("TARGET",L2236,K2237,"mf")</f>
        <v>50620</v>
      </c>
      <c r="M2237" s="175">
        <v>0.73906402872088428</v>
      </c>
      <c r="N2237" s="175">
        <f>_xll.xlShmInterpDisc($E$4,L2237)</f>
        <v>0.73906402863242049</v>
      </c>
      <c r="O2237" s="175">
        <f>_xll.xlShmInterpDisc($B$4,L2237)</f>
        <v>0.73906402863242049</v>
      </c>
      <c r="P2237" s="175">
        <v>0.73906402871939536</v>
      </c>
      <c r="Q2237" s="175">
        <f>_xll.xlShmInterpDisc($H$4,L2237)</f>
        <v>0.73906402863875997</v>
      </c>
      <c r="R2237" s="188">
        <f t="shared" si="102"/>
        <v>8.8463791847459561E-7</v>
      </c>
      <c r="S2237" s="170">
        <f t="shared" si="103"/>
        <v>8.8463791847459561E-7</v>
      </c>
      <c r="T2237" s="174">
        <f t="shared" si="104"/>
        <v>8.0635387256222657E-7</v>
      </c>
    </row>
    <row r="2238" spans="11:20" x14ac:dyDescent="0.2">
      <c r="K2238" s="185" t="s">
        <v>135</v>
      </c>
      <c r="L2238" s="163">
        <f>_xll.qlCalendarAdvance("TARGET",L2237,K2238,"mf")</f>
        <v>50627</v>
      </c>
      <c r="M2238" s="175">
        <v>0.73880966101864243</v>
      </c>
      <c r="N2238" s="175">
        <f>_xll.xlShmInterpDisc($E$4,L2238)</f>
        <v>0.73880966093131661</v>
      </c>
      <c r="O2238" s="175">
        <f>_xll.xlShmInterpDisc($B$4,L2238)</f>
        <v>0.73880966093131661</v>
      </c>
      <c r="P2238" s="175">
        <v>0.73880966101713685</v>
      </c>
      <c r="Q2238" s="175">
        <f>_xll.xlShmInterpDisc($H$4,L2238)</f>
        <v>0.73880966093767464</v>
      </c>
      <c r="R2238" s="188">
        <f t="shared" si="102"/>
        <v>8.7325813247218775E-7</v>
      </c>
      <c r="S2238" s="170">
        <f t="shared" si="103"/>
        <v>8.7325813247218775E-7</v>
      </c>
      <c r="T2238" s="174">
        <f t="shared" si="104"/>
        <v>7.9462214586101254E-7</v>
      </c>
    </row>
    <row r="2239" spans="11:20" x14ac:dyDescent="0.2">
      <c r="K2239" s="185" t="s">
        <v>135</v>
      </c>
      <c r="L2239" s="163">
        <f>_xll.qlCalendarAdvance("TARGET",L2238,K2239,"mf")</f>
        <v>50634</v>
      </c>
      <c r="M2239" s="175">
        <v>0.73855549881938054</v>
      </c>
      <c r="N2239" s="175">
        <f>_xll.xlShmInterpDisc($E$4,L2239)</f>
        <v>0.7385554987332219</v>
      </c>
      <c r="O2239" s="175">
        <f>_xll.xlShmInterpDisc($B$4,L2239)</f>
        <v>0.7385554987332219</v>
      </c>
      <c r="P2239" s="175">
        <v>0.73855549881785854</v>
      </c>
      <c r="Q2239" s="175">
        <f>_xll.xlShmInterpDisc($H$4,L2239)</f>
        <v>0.73855549873959825</v>
      </c>
      <c r="R2239" s="188">
        <f t="shared" si="102"/>
        <v>8.6158635781430348E-7</v>
      </c>
      <c r="S2239" s="170">
        <f t="shared" si="103"/>
        <v>8.6158635781430348E-7</v>
      </c>
      <c r="T2239" s="174">
        <f t="shared" si="104"/>
        <v>7.826028713964206E-7</v>
      </c>
    </row>
    <row r="2240" spans="11:20" x14ac:dyDescent="0.2">
      <c r="K2240" s="185" t="s">
        <v>135</v>
      </c>
      <c r="L2240" s="163">
        <f>_xll.qlCalendarAdvance("TARGET",L2239,K2240,"mf")</f>
        <v>50641</v>
      </c>
      <c r="M2240" s="175">
        <v>0.73830154192278841</v>
      </c>
      <c r="N2240" s="175">
        <f>_xll.xlShmInterpDisc($E$4,L2240)</f>
        <v>0.73830154183782482</v>
      </c>
      <c r="O2240" s="175">
        <f>_xll.xlShmInterpDisc($B$4,L2240)</f>
        <v>0.73830154183782482</v>
      </c>
      <c r="P2240" s="175">
        <v>0.73830154192124975</v>
      </c>
      <c r="Q2240" s="175">
        <f>_xll.xlShmInterpDisc($H$4,L2240)</f>
        <v>0.73830154184421937</v>
      </c>
      <c r="R2240" s="188">
        <f t="shared" si="102"/>
        <v>8.496359171772383E-7</v>
      </c>
      <c r="S2240" s="170">
        <f t="shared" si="103"/>
        <v>8.496359171772383E-7</v>
      </c>
      <c r="T2240" s="174">
        <f t="shared" si="104"/>
        <v>7.7030382072962311E-7</v>
      </c>
    </row>
    <row r="2241" spans="11:20" x14ac:dyDescent="0.2">
      <c r="K2241" s="185" t="s">
        <v>135</v>
      </c>
      <c r="L2241" s="163">
        <f>_xll.qlCalendarAdvance("TARGET",L2240,K2241,"mf")</f>
        <v>50648</v>
      </c>
      <c r="M2241" s="175">
        <v>0.73804779012653898</v>
      </c>
      <c r="N2241" s="175">
        <f>_xll.xlShmInterpDisc($E$4,L2241)</f>
        <v>0.73804779004279697</v>
      </c>
      <c r="O2241" s="175">
        <f>_xll.xlShmInterpDisc($B$4,L2241)</f>
        <v>0.73804779004279697</v>
      </c>
      <c r="P2241" s="175">
        <v>0.73804779012498356</v>
      </c>
      <c r="Q2241" s="175">
        <f>_xll.xlShmInterpDisc($H$4,L2241)</f>
        <v>0.73804779004920962</v>
      </c>
      <c r="R2241" s="188">
        <f t="shared" si="102"/>
        <v>8.374201332372877E-7</v>
      </c>
      <c r="S2241" s="170">
        <f t="shared" si="103"/>
        <v>8.374201332372877E-7</v>
      </c>
      <c r="T2241" s="174">
        <f t="shared" si="104"/>
        <v>7.5773942675994022E-7</v>
      </c>
    </row>
    <row r="2242" spans="11:20" x14ac:dyDescent="0.2">
      <c r="K2242" s="185" t="s">
        <v>135</v>
      </c>
      <c r="L2242" s="163">
        <f>_xll.qlCalendarAdvance("TARGET",L2241,K2242,"mf")</f>
        <v>50655</v>
      </c>
      <c r="M2242" s="175">
        <v>0.73779424322629139</v>
      </c>
      <c r="N2242" s="175">
        <f>_xll.xlShmInterpDisc($E$4,L2242)</f>
        <v>0.7377942431437966</v>
      </c>
      <c r="O2242" s="175">
        <f>_xll.xlShmInterpDisc($B$4,L2242)</f>
        <v>0.7377942431437966</v>
      </c>
      <c r="P2242" s="175">
        <v>0.73779424322471943</v>
      </c>
      <c r="Q2242" s="175">
        <f>_xll.xlShmInterpDisc($H$4,L2242)</f>
        <v>0.73779424315022724</v>
      </c>
      <c r="R2242" s="188">
        <f t="shared" si="102"/>
        <v>8.2494788777864869E-7</v>
      </c>
      <c r="S2242" s="170">
        <f t="shared" si="103"/>
        <v>8.2494788777864869E-7</v>
      </c>
      <c r="T2242" s="174">
        <f t="shared" si="104"/>
        <v>7.4492190194064278E-7</v>
      </c>
    </row>
    <row r="2243" spans="11:20" x14ac:dyDescent="0.2">
      <c r="K2243" s="185" t="s">
        <v>135</v>
      </c>
      <c r="L2243" s="163">
        <f>_xll.qlCalendarAdvance("TARGET",L2242,K2243,"mf")</f>
        <v>50662</v>
      </c>
      <c r="M2243" s="175">
        <v>0.73754090101569525</v>
      </c>
      <c r="N2243" s="175">
        <f>_xll.xlShmInterpDisc($E$4,L2243)</f>
        <v>0.73754090093447189</v>
      </c>
      <c r="O2243" s="175">
        <f>_xll.xlShmInterpDisc($B$4,L2243)</f>
        <v>0.73754090093447189</v>
      </c>
      <c r="P2243" s="175">
        <v>0.73754090101410663</v>
      </c>
      <c r="Q2243" s="175">
        <f>_xll.xlShmInterpDisc($H$4,L2243)</f>
        <v>0.7375409009409204</v>
      </c>
      <c r="R2243" s="188">
        <f t="shared" si="102"/>
        <v>8.122336137006414E-7</v>
      </c>
      <c r="S2243" s="170">
        <f t="shared" si="103"/>
        <v>8.122336137006414E-7</v>
      </c>
      <c r="T2243" s="174">
        <f t="shared" si="104"/>
        <v>7.3186234850197707E-7</v>
      </c>
    </row>
    <row r="2244" spans="11:20" x14ac:dyDescent="0.2">
      <c r="K2244" s="185" t="s">
        <v>135</v>
      </c>
      <c r="L2244" s="163">
        <f>_xll.qlCalendarAdvance("TARGET",L2243,K2244,"mf")</f>
        <v>50669</v>
      </c>
      <c r="M2244" s="175">
        <v>0.73728776328639367</v>
      </c>
      <c r="N2244" s="175">
        <f>_xll.xlShmInterpDisc($E$4,L2244)</f>
        <v>0.73728776320646494</v>
      </c>
      <c r="O2244" s="175">
        <f>_xll.xlShmInterpDisc($B$4,L2244)</f>
        <v>0.73728776320646505</v>
      </c>
      <c r="P2244" s="175">
        <v>0.7372877632847884</v>
      </c>
      <c r="Q2244" s="175">
        <f>_xll.xlShmInterpDisc($H$4,L2244)</f>
        <v>0.73728776321293121</v>
      </c>
      <c r="R2244" s="188">
        <f t="shared" si="102"/>
        <v>7.9928730301048745E-7</v>
      </c>
      <c r="S2244" s="170">
        <f t="shared" si="103"/>
        <v>7.9928619278746282E-7</v>
      </c>
      <c r="T2244" s="174">
        <f t="shared" si="104"/>
        <v>7.1857186867418932E-7</v>
      </c>
    </row>
    <row r="2245" spans="11:20" x14ac:dyDescent="0.2">
      <c r="K2245" s="185" t="s">
        <v>135</v>
      </c>
      <c r="L2245" s="163">
        <f>_xll.qlCalendarAdvance("TARGET",L2244,K2245,"mf")</f>
        <v>50676</v>
      </c>
      <c r="M2245" s="175">
        <v>0.73703482982802704</v>
      </c>
      <c r="N2245" s="175">
        <f>_xll.xlShmInterpDisc($E$4,L2245)</f>
        <v>0.73703482974941514</v>
      </c>
      <c r="O2245" s="175">
        <f>_xll.xlShmInterpDisc($B$4,L2245)</f>
        <v>0.73703482974941503</v>
      </c>
      <c r="P2245" s="175">
        <v>0.737034829826405</v>
      </c>
      <c r="Q2245" s="175">
        <f>_xll.xlShmInterpDisc($H$4,L2245)</f>
        <v>0.73703482975589885</v>
      </c>
      <c r="R2245" s="188">
        <f t="shared" si="102"/>
        <v>7.8611894771540847E-7</v>
      </c>
      <c r="S2245" s="170">
        <f t="shared" si="103"/>
        <v>7.8612005793843309E-7</v>
      </c>
      <c r="T2245" s="174">
        <f t="shared" si="104"/>
        <v>7.0506156468752579E-7</v>
      </c>
    </row>
    <row r="2246" spans="11:20" x14ac:dyDescent="0.2">
      <c r="K2246" s="185" t="s">
        <v>135</v>
      </c>
      <c r="L2246" s="163">
        <f>_xll.qlCalendarAdvance("TARGET",L2245,K2246,"mf")</f>
        <v>50683</v>
      </c>
      <c r="M2246" s="175">
        <v>0.73678210042823633</v>
      </c>
      <c r="N2246" s="175">
        <f>_xll.xlShmInterpDisc($E$4,L2246)</f>
        <v>0.73678210035096203</v>
      </c>
      <c r="O2246" s="175">
        <f>_xll.xlShmInterpDisc($B$4,L2246)</f>
        <v>0.73678210035096203</v>
      </c>
      <c r="P2246" s="175">
        <v>0.73678210042659764</v>
      </c>
      <c r="Q2246" s="175">
        <f>_xll.xlShmInterpDisc($H$4,L2246)</f>
        <v>0.73678210035746317</v>
      </c>
      <c r="R2246" s="188">
        <f t="shared" ref="R2246:R2309" si="105">(M2246-N2246)*10000</f>
        <v>7.7274298071472458E-7</v>
      </c>
      <c r="S2246" s="170">
        <f t="shared" ref="S2246:S2309" si="106">(M2246-O2246)*10000</f>
        <v>7.7274298071472458E-7</v>
      </c>
      <c r="T2246" s="174">
        <f t="shared" ref="T2246:T2309" si="107">(P2246-Q2246)*10000</f>
        <v>6.9134475921828198E-7</v>
      </c>
    </row>
    <row r="2247" spans="11:20" x14ac:dyDescent="0.2">
      <c r="K2247" s="185" t="s">
        <v>135</v>
      </c>
      <c r="L2247" s="163">
        <f>_xll.qlCalendarAdvance("TARGET",L2246,K2247,"mf")</f>
        <v>50690</v>
      </c>
      <c r="M2247" s="175">
        <v>0.73652957487266701</v>
      </c>
      <c r="N2247" s="175">
        <f>_xll.xlShmInterpDisc($E$4,L2247)</f>
        <v>0.73652957479675008</v>
      </c>
      <c r="O2247" s="175">
        <f>_xll.xlShmInterpDisc($B$4,L2247)</f>
        <v>0.73652957479675008</v>
      </c>
      <c r="P2247" s="175">
        <v>0.73652957487101156</v>
      </c>
      <c r="Q2247" s="175">
        <f>_xll.xlShmInterpDisc($H$4,L2247)</f>
        <v>0.73652957480326853</v>
      </c>
      <c r="R2247" s="188">
        <f t="shared" si="105"/>
        <v>7.5916939401565742E-7</v>
      </c>
      <c r="S2247" s="170">
        <f t="shared" si="106"/>
        <v>7.5916939401565742E-7</v>
      </c>
      <c r="T2247" s="174">
        <f t="shared" si="107"/>
        <v>6.7743033405065489E-7</v>
      </c>
    </row>
    <row r="2248" spans="11:20" x14ac:dyDescent="0.2">
      <c r="K2248" s="185" t="s">
        <v>135</v>
      </c>
      <c r="L2248" s="163">
        <f>_xll.qlCalendarAdvance("TARGET",L2247,K2248,"mf")</f>
        <v>50697</v>
      </c>
      <c r="M2248" s="175">
        <v>0.73627725294497193</v>
      </c>
      <c r="N2248" s="175">
        <f>_xll.xlShmInterpDisc($E$4,L2248)</f>
        <v>0.73627725287043111</v>
      </c>
      <c r="O2248" s="175">
        <f>_xll.xlShmInterpDisc($B$4,L2248)</f>
        <v>0.73627725287043111</v>
      </c>
      <c r="P2248" s="175">
        <v>0.73627725294329971</v>
      </c>
      <c r="Q2248" s="175">
        <f>_xll.xlShmInterpDisc($H$4,L2248)</f>
        <v>0.73627725287696666</v>
      </c>
      <c r="R2248" s="188">
        <f t="shared" si="105"/>
        <v>7.454081796254286E-7</v>
      </c>
      <c r="S2248" s="170">
        <f t="shared" si="106"/>
        <v>7.454081796254286E-7</v>
      </c>
      <c r="T2248" s="174">
        <f t="shared" si="107"/>
        <v>6.633305016379154E-7</v>
      </c>
    </row>
    <row r="2249" spans="11:20" x14ac:dyDescent="0.2">
      <c r="K2249" s="185" t="s">
        <v>135</v>
      </c>
      <c r="L2249" s="163">
        <f>_xll.qlCalendarAdvance("TARGET",L2248,K2249,"mf")</f>
        <v>50704</v>
      </c>
      <c r="M2249" s="175">
        <v>0.73602513442681505</v>
      </c>
      <c r="N2249" s="175">
        <f>_xll.xlShmInterpDisc($E$4,L2249)</f>
        <v>0.73602513435366812</v>
      </c>
      <c r="O2249" s="175">
        <f>_xll.xlShmInterpDisc($B$4,L2249)</f>
        <v>0.73602513435366812</v>
      </c>
      <c r="P2249" s="175">
        <v>0.73602513442512618</v>
      </c>
      <c r="Q2249" s="175">
        <f>_xll.xlShmInterpDisc($H$4,L2249)</f>
        <v>0.73602513436022066</v>
      </c>
      <c r="R2249" s="188">
        <f t="shared" si="105"/>
        <v>7.3146932955125976E-7</v>
      </c>
      <c r="S2249" s="170">
        <f t="shared" si="106"/>
        <v>7.3146932955125976E-7</v>
      </c>
      <c r="T2249" s="174">
        <f t="shared" si="107"/>
        <v>6.4905525398728514E-7</v>
      </c>
    </row>
    <row r="2250" spans="11:20" x14ac:dyDescent="0.2">
      <c r="K2250" s="185" t="s">
        <v>135</v>
      </c>
      <c r="L2250" s="163">
        <f>_xll.qlCalendarAdvance("TARGET",L2249,K2250,"mf")</f>
        <v>50711</v>
      </c>
      <c r="M2250" s="175">
        <v>0.73577321909787574</v>
      </c>
      <c r="N2250" s="175">
        <f>_xll.xlShmInterpDisc($E$4,L2250)</f>
        <v>0.73577321902613924</v>
      </c>
      <c r="O2250" s="175">
        <f>_xll.xlShmInterpDisc($B$4,L2250)</f>
        <v>0.73577321902613924</v>
      </c>
      <c r="P2250" s="175">
        <v>0.73577321909617011</v>
      </c>
      <c r="Q2250" s="175">
        <f>_xll.xlShmInterpDisc($H$4,L2250)</f>
        <v>0.73577321903270854</v>
      </c>
      <c r="R2250" s="188">
        <f t="shared" si="105"/>
        <v>7.1736505624642177E-7</v>
      </c>
      <c r="S2250" s="170">
        <f t="shared" si="106"/>
        <v>7.1736505624642177E-7</v>
      </c>
      <c r="T2250" s="174">
        <f t="shared" si="107"/>
        <v>6.3461569332901036E-7</v>
      </c>
    </row>
    <row r="2251" spans="11:20" x14ac:dyDescent="0.2">
      <c r="K2251" s="185" t="s">
        <v>135</v>
      </c>
      <c r="L2251" s="163">
        <f>_xll.qlCalendarAdvance("TARGET",L2250,K2251,"mf")</f>
        <v>50718</v>
      </c>
      <c r="M2251" s="175">
        <v>0.73552150673585071</v>
      </c>
      <c r="N2251" s="175">
        <f>_xll.xlShmInterpDisc($E$4,L2251)</f>
        <v>0.73552150666554017</v>
      </c>
      <c r="O2251" s="175">
        <f>_xll.xlShmInterpDisc($B$4,L2251)</f>
        <v>0.73552150666554017</v>
      </c>
      <c r="P2251" s="175">
        <v>0.73552150673412831</v>
      </c>
      <c r="Q2251" s="175">
        <f>_xll.xlShmInterpDisc($H$4,L2251)</f>
        <v>0.73552150667212624</v>
      </c>
      <c r="R2251" s="188">
        <f t="shared" si="105"/>
        <v>7.0310535171813626E-7</v>
      </c>
      <c r="S2251" s="170">
        <f t="shared" si="106"/>
        <v>7.0310535171813626E-7</v>
      </c>
      <c r="T2251" s="174">
        <f t="shared" si="107"/>
        <v>6.2002070144728805E-7</v>
      </c>
    </row>
    <row r="2252" spans="11:20" x14ac:dyDescent="0.2">
      <c r="K2252" s="185" t="s">
        <v>135</v>
      </c>
      <c r="L2252" s="163">
        <f>_xll.qlCalendarAdvance("TARGET",L2251,K2252,"mf")</f>
        <v>50725</v>
      </c>
      <c r="M2252" s="175">
        <v>0.73526999711645891</v>
      </c>
      <c r="N2252" s="175">
        <f>_xll.xlShmInterpDisc($E$4,L2252)</f>
        <v>0.73526999704758877</v>
      </c>
      <c r="O2252" s="175">
        <f>_xll.xlShmInterpDisc($B$4,L2252)</f>
        <v>0.73526999704758877</v>
      </c>
      <c r="P2252" s="175">
        <v>0.73526999711471963</v>
      </c>
      <c r="Q2252" s="175">
        <f>_xll.xlShmInterpDisc($H$4,L2252)</f>
        <v>0.73526999705419138</v>
      </c>
      <c r="R2252" s="188">
        <f t="shared" si="105"/>
        <v>6.8870131819664948E-7</v>
      </c>
      <c r="S2252" s="170">
        <f t="shared" si="106"/>
        <v>6.8870131819664948E-7</v>
      </c>
      <c r="T2252" s="174">
        <f t="shared" si="107"/>
        <v>6.0528249079538909E-7</v>
      </c>
    </row>
    <row r="2253" spans="11:20" x14ac:dyDescent="0.2">
      <c r="K2253" s="185" t="s">
        <v>135</v>
      </c>
      <c r="L2253" s="163">
        <f>_xll.qlCalendarAdvance("TARGET",L2252,K2253,"mf")</f>
        <v>50732</v>
      </c>
      <c r="M2253" s="175">
        <v>0.73501869001344411</v>
      </c>
      <c r="N2253" s="175">
        <f>_xll.xlShmInterpDisc($E$4,L2253)</f>
        <v>0.73501868994602793</v>
      </c>
      <c r="O2253" s="175">
        <f>_xll.xlShmInterpDisc($B$4,L2253)</f>
        <v>0.73501868994602793</v>
      </c>
      <c r="P2253" s="175">
        <v>0.73501869001168807</v>
      </c>
      <c r="Q2253" s="175">
        <f>_xll.xlShmInterpDisc($H$4,L2253)</f>
        <v>0.73501868995264685</v>
      </c>
      <c r="R2253" s="188">
        <f t="shared" si="105"/>
        <v>6.7416183746615843E-7</v>
      </c>
      <c r="S2253" s="170">
        <f t="shared" si="106"/>
        <v>6.7416183746615843E-7</v>
      </c>
      <c r="T2253" s="174">
        <f t="shared" si="107"/>
        <v>5.9041216360355975E-7</v>
      </c>
    </row>
    <row r="2254" spans="11:20" x14ac:dyDescent="0.2">
      <c r="K2254" s="185" t="s">
        <v>135</v>
      </c>
      <c r="L2254" s="163">
        <f>_xll.qlCalendarAdvance("TARGET",L2253,K2254,"mf")</f>
        <v>50739</v>
      </c>
      <c r="M2254" s="175">
        <v>0.73476758519857843</v>
      </c>
      <c r="N2254" s="175">
        <f>_xll.xlShmInterpDisc($E$4,L2254)</f>
        <v>0.73476758513262885</v>
      </c>
      <c r="O2254" s="175">
        <f>_xll.xlShmInterpDisc($B$4,L2254)</f>
        <v>0.73476758513262885</v>
      </c>
      <c r="P2254" s="175">
        <v>0.73476758519680563</v>
      </c>
      <c r="Q2254" s="175">
        <f>_xll.xlShmInterpDisc($H$4,L2254)</f>
        <v>0.73476758513926388</v>
      </c>
      <c r="R2254" s="188">
        <f t="shared" si="105"/>
        <v>6.5949579131086011E-7</v>
      </c>
      <c r="S2254" s="170">
        <f t="shared" si="106"/>
        <v>6.5949579131086011E-7</v>
      </c>
      <c r="T2254" s="174">
        <f t="shared" si="107"/>
        <v>5.7541749143297238E-7</v>
      </c>
    </row>
    <row r="2255" spans="11:20" x14ac:dyDescent="0.2">
      <c r="K2255" s="185" t="s">
        <v>135</v>
      </c>
      <c r="L2255" s="163">
        <f>_xll.qlCalendarAdvance("TARGET",L2254,K2255,"mf")</f>
        <v>50746</v>
      </c>
      <c r="M2255" s="175">
        <v>0.73451668244166657</v>
      </c>
      <c r="N2255" s="175">
        <f>_xll.xlShmInterpDisc($E$4,L2255)</f>
        <v>0.73451668237719492</v>
      </c>
      <c r="O2255" s="175">
        <f>_xll.xlShmInterpDisc($B$4,L2255)</f>
        <v>0.73451668237719481</v>
      </c>
      <c r="P2255" s="175">
        <v>0.734516682439877</v>
      </c>
      <c r="Q2255" s="175">
        <f>_xll.xlShmInterpDisc($H$4,L2255)</f>
        <v>0.73451668238384604</v>
      </c>
      <c r="R2255" s="188">
        <f t="shared" si="105"/>
        <v>6.4471650240705003E-7</v>
      </c>
      <c r="S2255" s="170">
        <f t="shared" si="106"/>
        <v>6.4471761263007465E-7</v>
      </c>
      <c r="T2255" s="174">
        <f t="shared" si="107"/>
        <v>5.6030957651387325E-7</v>
      </c>
    </row>
    <row r="2256" spans="11:20" x14ac:dyDescent="0.2">
      <c r="K2256" s="185" t="s">
        <v>135</v>
      </c>
      <c r="L2256" s="163">
        <f>_xll.qlCalendarAdvance("TARGET",L2255,K2256,"mf")</f>
        <v>50753</v>
      </c>
      <c r="M2256" s="175">
        <v>0.73426598151054823</v>
      </c>
      <c r="N2256" s="175">
        <f>_xll.xlShmInterpDisc($E$4,L2256)</f>
        <v>0.73426598144756483</v>
      </c>
      <c r="O2256" s="175">
        <f>_xll.xlShmInterpDisc($B$4,L2256)</f>
        <v>0.73426598144756483</v>
      </c>
      <c r="P2256" s="175">
        <v>0.73426598150874167</v>
      </c>
      <c r="Q2256" s="175">
        <f>_xll.xlShmInterpDisc($H$4,L2256)</f>
        <v>0.73426598145423183</v>
      </c>
      <c r="R2256" s="188">
        <f t="shared" si="105"/>
        <v>6.2983396276194981E-7</v>
      </c>
      <c r="S2256" s="170">
        <f t="shared" si="106"/>
        <v>6.2983396276194981E-7</v>
      </c>
      <c r="T2256" s="174">
        <f t="shared" si="107"/>
        <v>5.4509841085348398E-7</v>
      </c>
    </row>
    <row r="2257" spans="11:20" x14ac:dyDescent="0.2">
      <c r="K2257" s="185" t="s">
        <v>135</v>
      </c>
      <c r="L2257" s="163">
        <f>_xll.qlCalendarAdvance("TARGET",L2256,K2257,"mf")</f>
        <v>50760</v>
      </c>
      <c r="M2257" s="175">
        <v>0.7340154821711018</v>
      </c>
      <c r="N2257" s="175">
        <f>_xll.xlShmInterpDisc($E$4,L2257)</f>
        <v>0.73401548210961642</v>
      </c>
      <c r="O2257" s="175">
        <f>_xll.xlShmInterpDisc($B$4,L2257)</f>
        <v>0.73401548210961642</v>
      </c>
      <c r="P2257" s="175">
        <v>0.73401548216927848</v>
      </c>
      <c r="Q2257" s="175">
        <f>_xll.xlShmInterpDisc($H$4,L2257)</f>
        <v>0.73401548211629908</v>
      </c>
      <c r="R2257" s="188">
        <f t="shared" si="105"/>
        <v>6.1485372349068257E-7</v>
      </c>
      <c r="S2257" s="170">
        <f t="shared" si="106"/>
        <v>6.1485372349068257E-7</v>
      </c>
      <c r="T2257" s="174">
        <f t="shared" si="107"/>
        <v>5.297939864590262E-7</v>
      </c>
    </row>
    <row r="2258" spans="11:20" x14ac:dyDescent="0.2">
      <c r="K2258" s="185" t="s">
        <v>135</v>
      </c>
      <c r="L2258" s="163">
        <f>_xll.qlCalendarAdvance("TARGET",L2257,K2258,"mf")</f>
        <v>50767</v>
      </c>
      <c r="M2258" s="175">
        <v>0.73376518418724823</v>
      </c>
      <c r="N2258" s="175">
        <f>_xll.xlShmInterpDisc($E$4,L2258)</f>
        <v>0.73376518412726943</v>
      </c>
      <c r="O2258" s="175">
        <f>_xll.xlShmInterpDisc($B$4,L2258)</f>
        <v>0.73376518412726943</v>
      </c>
      <c r="P2258" s="175">
        <v>0.73376518418540826</v>
      </c>
      <c r="Q2258" s="175">
        <f>_xll.xlShmInterpDisc($H$4,L2258)</f>
        <v>0.73376518413396763</v>
      </c>
      <c r="R2258" s="188">
        <f t="shared" si="105"/>
        <v>5.9978799704651919E-7</v>
      </c>
      <c r="S2258" s="170">
        <f t="shared" si="106"/>
        <v>5.9978799704651919E-7</v>
      </c>
      <c r="T2258" s="174">
        <f t="shared" si="107"/>
        <v>5.1440629533772153E-7</v>
      </c>
    </row>
    <row r="2259" spans="11:20" x14ac:dyDescent="0.2">
      <c r="K2259" s="185" t="s">
        <v>135</v>
      </c>
      <c r="L2259" s="163">
        <f>_xll.qlCalendarAdvance("TARGET",L2258,K2259,"mf")</f>
        <v>50774</v>
      </c>
      <c r="M2259" s="175">
        <v>0.73351508732095427</v>
      </c>
      <c r="N2259" s="175">
        <f>_xll.xlShmInterpDisc($E$4,L2259)</f>
        <v>0.7335150872624896</v>
      </c>
      <c r="O2259" s="175">
        <f>_xll.xlShmInterpDisc($B$4,L2259)</f>
        <v>0.7335150872624896</v>
      </c>
      <c r="P2259" s="175">
        <v>0.73351508731909743</v>
      </c>
      <c r="Q2259" s="175">
        <f>_xll.xlShmInterpDisc($H$4,L2259)</f>
        <v>0.73351508726920323</v>
      </c>
      <c r="R2259" s="188">
        <f t="shared" si="105"/>
        <v>5.8464677543668131E-7</v>
      </c>
      <c r="S2259" s="170">
        <f t="shared" si="106"/>
        <v>5.8464677543668131E-7</v>
      </c>
      <c r="T2259" s="174">
        <f t="shared" si="107"/>
        <v>4.9894199882771773E-7</v>
      </c>
    </row>
    <row r="2260" spans="11:20" x14ac:dyDescent="0.2">
      <c r="K2260" s="185" t="s">
        <v>135</v>
      </c>
      <c r="L2260" s="163">
        <f>_xll.qlCalendarAdvance("TARGET",L2259,K2260,"mf")</f>
        <v>50781</v>
      </c>
      <c r="M2260" s="175">
        <v>0.73326519133223522</v>
      </c>
      <c r="N2260" s="175">
        <f>_xll.xlShmInterpDisc($E$4,L2260)</f>
        <v>0.73326519127529144</v>
      </c>
      <c r="O2260" s="175">
        <f>_xll.xlShmInterpDisc($B$4,L2260)</f>
        <v>0.73326519127529144</v>
      </c>
      <c r="P2260" s="175">
        <v>0.7332651913303615</v>
      </c>
      <c r="Q2260" s="175">
        <f>_xll.xlShmInterpDisc($H$4,L2260)</f>
        <v>0.73326519128202028</v>
      </c>
      <c r="R2260" s="188">
        <f t="shared" si="105"/>
        <v>5.6943783022234129E-7</v>
      </c>
      <c r="S2260" s="170">
        <f t="shared" si="106"/>
        <v>5.6943783022234129E-7</v>
      </c>
      <c r="T2260" s="174">
        <f t="shared" si="107"/>
        <v>4.8341219915926104E-7</v>
      </c>
    </row>
    <row r="2261" spans="11:20" x14ac:dyDescent="0.2">
      <c r="K2261" s="185" t="s">
        <v>135</v>
      </c>
      <c r="L2261" s="163">
        <f>_xll.qlCalendarAdvance("TARGET",L2260,K2261,"mf")</f>
        <v>50788</v>
      </c>
      <c r="M2261" s="175">
        <v>0.73301549597915927</v>
      </c>
      <c r="N2261" s="175">
        <f>_xll.xlShmInterpDisc($E$4,L2261)</f>
        <v>0.73301549592374227</v>
      </c>
      <c r="O2261" s="175">
        <f>_xll.xlShmInterpDisc($B$4,L2261)</f>
        <v>0.73301549592374227</v>
      </c>
      <c r="P2261" s="175">
        <v>0.73301549597726878</v>
      </c>
      <c r="Q2261" s="175">
        <f>_xll.xlShmInterpDisc($H$4,L2261)</f>
        <v>0.73301549593048598</v>
      </c>
      <c r="R2261" s="188">
        <f t="shared" si="105"/>
        <v>5.5417004318769614E-7</v>
      </c>
      <c r="S2261" s="170">
        <f t="shared" si="106"/>
        <v>5.5417004318769614E-7</v>
      </c>
      <c r="T2261" s="174">
        <f t="shared" si="107"/>
        <v>4.6782799856259771E-7</v>
      </c>
    </row>
    <row r="2262" spans="11:20" x14ac:dyDescent="0.2">
      <c r="K2262" s="185" t="s">
        <v>135</v>
      </c>
      <c r="L2262" s="163">
        <f>_xll.qlCalendarAdvance("TARGET",L2261,K2262,"mf")</f>
        <v>50795</v>
      </c>
      <c r="M2262" s="175">
        <v>0.73276600101785028</v>
      </c>
      <c r="N2262" s="175">
        <f>_xll.xlShmInterpDisc($E$4,L2262)</f>
        <v>0.73276600096396494</v>
      </c>
      <c r="O2262" s="175">
        <f>_xll.xlShmInterpDisc($B$4,L2262)</f>
        <v>0.73276600096396494</v>
      </c>
      <c r="P2262" s="175">
        <v>0.73276600101594302</v>
      </c>
      <c r="Q2262" s="175">
        <f>_xll.xlShmInterpDisc($H$4,L2262)</f>
        <v>0.73276600097072353</v>
      </c>
      <c r="R2262" s="188">
        <f t="shared" si="105"/>
        <v>5.3885340633996748E-7</v>
      </c>
      <c r="S2262" s="170">
        <f t="shared" si="106"/>
        <v>5.3885340633996748E-7</v>
      </c>
      <c r="T2262" s="174">
        <f t="shared" si="107"/>
        <v>4.5219494815285088E-7</v>
      </c>
    </row>
    <row r="2263" spans="11:20" x14ac:dyDescent="0.2">
      <c r="K2263" s="185" t="s">
        <v>135</v>
      </c>
      <c r="L2263" s="163">
        <f>_xll.qlCalendarAdvance("TARGET",L2262,K2263,"mf")</f>
        <v>50802</v>
      </c>
      <c r="M2263" s="175">
        <v>0.73251670620249121</v>
      </c>
      <c r="N2263" s="175">
        <f>_xll.xlShmInterpDisc($E$4,L2263)</f>
        <v>0.73251670615014153</v>
      </c>
      <c r="O2263" s="175">
        <f>_xll.xlShmInterpDisc($B$4,L2263)</f>
        <v>0.73251670615014153</v>
      </c>
      <c r="P2263" s="175">
        <v>0.73251670620056708</v>
      </c>
      <c r="Q2263" s="175">
        <f>_xll.xlShmInterpDisc($H$4,L2263)</f>
        <v>0.73251670615691478</v>
      </c>
      <c r="R2263" s="188">
        <f t="shared" si="105"/>
        <v>5.2349680146335231E-7</v>
      </c>
      <c r="S2263" s="170">
        <f t="shared" si="106"/>
        <v>5.2349680146335231E-7</v>
      </c>
      <c r="T2263" s="174">
        <f t="shared" si="107"/>
        <v>4.3652303993724217E-7</v>
      </c>
    </row>
    <row r="2264" spans="11:20" x14ac:dyDescent="0.2">
      <c r="K2264" s="185" t="s">
        <v>135</v>
      </c>
      <c r="L2264" s="163">
        <f>_xll.qlCalendarAdvance("TARGET",L2263,K2264,"mf")</f>
        <v>50809</v>
      </c>
      <c r="M2264" s="175">
        <v>0.73226761128532791</v>
      </c>
      <c r="N2264" s="175">
        <f>_xll.xlShmInterpDisc($E$4,L2264)</f>
        <v>0.73226761123451711</v>
      </c>
      <c r="O2264" s="175">
        <f>_xll.xlShmInterpDisc($B$4,L2264)</f>
        <v>0.73226761123451711</v>
      </c>
      <c r="P2264" s="175">
        <v>0.73226761128338702</v>
      </c>
      <c r="Q2264" s="175">
        <f>_xll.xlShmInterpDisc($H$4,L2264)</f>
        <v>0.73226761124130479</v>
      </c>
      <c r="R2264" s="188">
        <f t="shared" si="105"/>
        <v>5.0810800011902302E-7</v>
      </c>
      <c r="S2264" s="170">
        <f t="shared" si="106"/>
        <v>5.0810800011902302E-7</v>
      </c>
      <c r="T2264" s="174">
        <f t="shared" si="107"/>
        <v>4.2082226592299321E-7</v>
      </c>
    </row>
    <row r="2265" spans="11:20" x14ac:dyDescent="0.2">
      <c r="K2265" s="185" t="s">
        <v>135</v>
      </c>
      <c r="L2265" s="163">
        <f>_xll.qlCalendarAdvance("TARGET",L2264,K2265,"mf")</f>
        <v>50816</v>
      </c>
      <c r="M2265" s="175">
        <v>0.73201871601667179</v>
      </c>
      <c r="N2265" s="175">
        <f>_xll.xlShmInterpDisc($E$4,L2265)</f>
        <v>0.73201871596740209</v>
      </c>
      <c r="O2265" s="175">
        <f>_xll.xlShmInterpDisc($B$4,L2265)</f>
        <v>0.73201871596740209</v>
      </c>
      <c r="P2265" s="175">
        <v>0.73201871601471413</v>
      </c>
      <c r="Q2265" s="175">
        <f>_xll.xlShmInterpDisc($H$4,L2265)</f>
        <v>0.73201871597420409</v>
      </c>
      <c r="R2265" s="188">
        <f t="shared" si="105"/>
        <v>4.9269699431420122E-7</v>
      </c>
      <c r="S2265" s="170">
        <f t="shared" si="106"/>
        <v>4.9269699431420122E-7</v>
      </c>
      <c r="T2265" s="174">
        <f t="shared" si="107"/>
        <v>4.0510039767127637E-7</v>
      </c>
    </row>
    <row r="2266" spans="11:20" x14ac:dyDescent="0.2">
      <c r="K2266" s="185" t="s">
        <v>135</v>
      </c>
      <c r="L2266" s="163">
        <f>_xll.qlCalendarAdvance("TARGET",L2265,K2266,"mf")</f>
        <v>50823</v>
      </c>
      <c r="M2266" s="175">
        <v>0.73177002014490367</v>
      </c>
      <c r="N2266" s="175">
        <f>_xll.xlShmInterpDisc($E$4,L2266)</f>
        <v>0.73177002009717673</v>
      </c>
      <c r="O2266" s="175">
        <f>_xll.xlShmInterpDisc($B$4,L2266)</f>
        <v>0.73177002009717673</v>
      </c>
      <c r="P2266" s="175">
        <v>0.73177002014292925</v>
      </c>
      <c r="Q2266" s="175">
        <f>_xll.xlShmInterpDisc($H$4,L2266)</f>
        <v>0.73177002010399272</v>
      </c>
      <c r="R2266" s="188">
        <f t="shared" si="105"/>
        <v>4.7726933516401004E-7</v>
      </c>
      <c r="S2266" s="170">
        <f t="shared" si="106"/>
        <v>4.7726933516401004E-7</v>
      </c>
      <c r="T2266" s="174">
        <f t="shared" si="107"/>
        <v>3.8936520674326403E-7</v>
      </c>
    </row>
    <row r="2267" spans="11:20" x14ac:dyDescent="0.2">
      <c r="K2267" s="185" t="s">
        <v>135</v>
      </c>
      <c r="L2267" s="163">
        <f>_xll.qlCalendarAdvance("TARGET",L2266,K2267,"mf")</f>
        <v>50830</v>
      </c>
      <c r="M2267" s="175">
        <v>0.73152152341647703</v>
      </c>
      <c r="N2267" s="175">
        <f>_xll.xlShmInterpDisc($E$4,L2267)</f>
        <v>0.73152152337029341</v>
      </c>
      <c r="O2267" s="175">
        <f>_xll.xlShmInterpDisc($B$4,L2267)</f>
        <v>0.73152152337029341</v>
      </c>
      <c r="P2267" s="175">
        <v>0.73152152341448584</v>
      </c>
      <c r="Q2267" s="175">
        <f>_xll.xlShmInterpDisc($H$4,L2267)</f>
        <v>0.73152152337712339</v>
      </c>
      <c r="R2267" s="188">
        <f t="shared" si="105"/>
        <v>4.6183612489869574E-7</v>
      </c>
      <c r="S2267" s="170">
        <f t="shared" si="106"/>
        <v>4.6183612489869574E-7</v>
      </c>
      <c r="T2267" s="174">
        <f t="shared" si="107"/>
        <v>3.7362446470012856E-7</v>
      </c>
    </row>
    <row r="2268" spans="11:20" x14ac:dyDescent="0.2">
      <c r="K2268" s="185" t="s">
        <v>135</v>
      </c>
      <c r="L2268" s="163">
        <f>_xll.qlCalendarAdvance("TARGET",L2267,K2268,"mf")</f>
        <v>50837</v>
      </c>
      <c r="M2268" s="175">
        <v>0.73127322557592134</v>
      </c>
      <c r="N2268" s="175">
        <f>_xll.xlShmInterpDisc($E$4,L2268)</f>
        <v>0.73127322553128082</v>
      </c>
      <c r="O2268" s="175">
        <f>_xll.xlShmInterpDisc($B$4,L2268)</f>
        <v>0.73127322553128071</v>
      </c>
      <c r="P2268" s="175">
        <v>0.73127322557391339</v>
      </c>
      <c r="Q2268" s="175">
        <f>_xll.xlShmInterpDisc($H$4,L2268)</f>
        <v>0.73127322553812446</v>
      </c>
      <c r="R2268" s="188">
        <f t="shared" si="105"/>
        <v>4.4640513507943069E-7</v>
      </c>
      <c r="S2268" s="170">
        <f t="shared" si="106"/>
        <v>4.4640624530245532E-7</v>
      </c>
      <c r="T2268" s="174">
        <f t="shared" si="107"/>
        <v>3.5788927377211621E-7</v>
      </c>
    </row>
    <row r="2269" spans="11:20" x14ac:dyDescent="0.2">
      <c r="K2269" s="185" t="s">
        <v>135</v>
      </c>
      <c r="L2269" s="163">
        <f>_xll.qlCalendarAdvance("TARGET",L2268,K2269,"mf")</f>
        <v>50844</v>
      </c>
      <c r="M2269" s="175">
        <v>0.73102512636584516</v>
      </c>
      <c r="N2269" s="175">
        <f>_xll.xlShmInterpDisc($E$4,L2269)</f>
        <v>0.73102512632274674</v>
      </c>
      <c r="O2269" s="175">
        <f>_xll.xlShmInterpDisc($B$4,L2269)</f>
        <v>0.73102512632274674</v>
      </c>
      <c r="P2269" s="175">
        <v>0.73102512636382044</v>
      </c>
      <c r="Q2269" s="175">
        <f>_xll.xlShmInterpDisc($H$4,L2269)</f>
        <v>0.73102512632960392</v>
      </c>
      <c r="R2269" s="188">
        <f t="shared" si="105"/>
        <v>4.3098413726738727E-7</v>
      </c>
      <c r="S2269" s="170">
        <f t="shared" si="106"/>
        <v>4.3098413726738727E-7</v>
      </c>
      <c r="T2269" s="174">
        <f t="shared" si="107"/>
        <v>3.4216518507435012E-7</v>
      </c>
    </row>
    <row r="2270" spans="11:20" x14ac:dyDescent="0.2">
      <c r="K2270" s="185" t="s">
        <v>135</v>
      </c>
      <c r="L2270" s="163">
        <f>_xll.qlCalendarAdvance("TARGET",L2269,K2270,"mf")</f>
        <v>50851</v>
      </c>
      <c r="M2270" s="175">
        <v>0.73077722552693958</v>
      </c>
      <c r="N2270" s="175">
        <f>_xll.xlShmInterpDisc($E$4,L2270)</f>
        <v>0.7307772254853816</v>
      </c>
      <c r="O2270" s="175">
        <f>_xll.xlShmInterpDisc($B$4,L2270)</f>
        <v>0.7307772254853816</v>
      </c>
      <c r="P2270" s="175">
        <v>0.73077722552489821</v>
      </c>
      <c r="Q2270" s="175">
        <f>_xll.xlShmInterpDisc($H$4,L2270)</f>
        <v>0.7307772254922521</v>
      </c>
      <c r="R2270" s="188">
        <f t="shared" si="105"/>
        <v>4.1557979280071322E-7</v>
      </c>
      <c r="S2270" s="170">
        <f t="shared" si="106"/>
        <v>4.1557979280071322E-7</v>
      </c>
      <c r="T2270" s="174">
        <f t="shared" si="107"/>
        <v>3.2646108039102728E-7</v>
      </c>
    </row>
    <row r="2271" spans="11:20" x14ac:dyDescent="0.2">
      <c r="K2271" s="185" t="s">
        <v>135</v>
      </c>
      <c r="L2271" s="163">
        <f>_xll.qlCalendarAdvance("TARGET",L2270,K2271,"mf")</f>
        <v>50858</v>
      </c>
      <c r="M2271" s="175">
        <v>0.730529522797982</v>
      </c>
      <c r="N2271" s="175">
        <f>_xll.xlShmInterpDisc($E$4,L2271)</f>
        <v>0.73052952275796179</v>
      </c>
      <c r="O2271" s="175">
        <f>_xll.xlShmInterpDisc($B$4,L2271)</f>
        <v>0.73052952275796179</v>
      </c>
      <c r="P2271" s="175">
        <v>0.73052952279592398</v>
      </c>
      <c r="Q2271" s="175">
        <f>_xll.xlShmInterpDisc($H$4,L2271)</f>
        <v>0.73052952276484551</v>
      </c>
      <c r="R2271" s="188">
        <f t="shared" si="105"/>
        <v>4.0020209368663018E-7</v>
      </c>
      <c r="S2271" s="170">
        <f t="shared" si="106"/>
        <v>4.0020209368663018E-7</v>
      </c>
      <c r="T2271" s="174">
        <f t="shared" si="107"/>
        <v>3.1078473128332007E-7</v>
      </c>
    </row>
    <row r="2272" spans="11:20" x14ac:dyDescent="0.2">
      <c r="K2272" s="185" t="s">
        <v>135</v>
      </c>
      <c r="L2272" s="163">
        <f>_xll.qlCalendarAdvance("TARGET",L2271,K2272,"mf")</f>
        <v>50865</v>
      </c>
      <c r="M2272" s="175">
        <v>0.73028201791583847</v>
      </c>
      <c r="N2272" s="175">
        <f>_xll.xlShmInterpDisc($E$4,L2272)</f>
        <v>0.73028201787735281</v>
      </c>
      <c r="O2272" s="175">
        <f>_xll.xlShmInterpDisc($B$4,L2272)</f>
        <v>0.73028201787735281</v>
      </c>
      <c r="P2272" s="175">
        <v>0.73028201791376368</v>
      </c>
      <c r="Q2272" s="175">
        <f>_xll.xlShmInterpDisc($H$4,L2272)</f>
        <v>0.7302820178842494</v>
      </c>
      <c r="R2272" s="188">
        <f t="shared" si="105"/>
        <v>3.8485659104026126E-7</v>
      </c>
      <c r="S2272" s="170">
        <f t="shared" si="106"/>
        <v>3.8485659104026126E-7</v>
      </c>
      <c r="T2272" s="174">
        <f t="shared" si="107"/>
        <v>2.9514279908937624E-7</v>
      </c>
    </row>
    <row r="2273" spans="11:20" x14ac:dyDescent="0.2">
      <c r="K2273" s="185" t="s">
        <v>135</v>
      </c>
      <c r="L2273" s="163">
        <f>_xll.qlCalendarAdvance("TARGET",L2272,K2273,"mf")</f>
        <v>50872</v>
      </c>
      <c r="M2273" s="175">
        <v>0.73003471061546776</v>
      </c>
      <c r="N2273" s="175">
        <f>_xll.xlShmInterpDisc($E$4,L2273)</f>
        <v>0.73003471057851277</v>
      </c>
      <c r="O2273" s="175">
        <f>_xll.xlShmInterpDisc($B$4,L2273)</f>
        <v>0.73003471057851266</v>
      </c>
      <c r="P2273" s="175">
        <v>0.73003471061337633</v>
      </c>
      <c r="Q2273" s="175">
        <f>_xll.xlShmInterpDisc($H$4,L2273)</f>
        <v>0.73003471058542191</v>
      </c>
      <c r="R2273" s="188">
        <f t="shared" si="105"/>
        <v>3.6954994619975423E-7</v>
      </c>
      <c r="S2273" s="170">
        <f t="shared" si="106"/>
        <v>3.6955105642277886E-7</v>
      </c>
      <c r="T2273" s="174">
        <f t="shared" si="107"/>
        <v>2.7954416559339279E-7</v>
      </c>
    </row>
    <row r="2274" spans="11:20" x14ac:dyDescent="0.2">
      <c r="K2274" s="185" t="s">
        <v>135</v>
      </c>
      <c r="L2274" s="163">
        <f>_xll.qlCalendarAdvance("TARGET",L2273,K2274,"mf")</f>
        <v>50879</v>
      </c>
      <c r="M2274" s="175">
        <v>0.72978760062992443</v>
      </c>
      <c r="N2274" s="175">
        <f>_xll.xlShmInterpDisc($E$4,L2274)</f>
        <v>0.7297876005944951</v>
      </c>
      <c r="O2274" s="175">
        <f>_xll.xlShmInterpDisc($B$4,L2274)</f>
        <v>0.7297876005944951</v>
      </c>
      <c r="P2274" s="175">
        <v>0.72978760062781634</v>
      </c>
      <c r="Q2274" s="175">
        <f>_xll.xlShmInterpDisc($H$4,L2274)</f>
        <v>0.7297876006014169</v>
      </c>
      <c r="R2274" s="188">
        <f t="shared" si="105"/>
        <v>3.5429326139535533E-7</v>
      </c>
      <c r="S2274" s="170">
        <f t="shared" si="106"/>
        <v>3.5429326139535533E-7</v>
      </c>
      <c r="T2274" s="174">
        <f t="shared" si="107"/>
        <v>2.6399438191049285E-7</v>
      </c>
    </row>
    <row r="2275" spans="11:20" x14ac:dyDescent="0.2">
      <c r="K2275" s="185" t="s">
        <v>135</v>
      </c>
      <c r="L2275" s="163">
        <f>_xll.qlCalendarAdvance("TARGET",L2274,K2275,"mf")</f>
        <v>50886</v>
      </c>
      <c r="M2275" s="175">
        <v>0.72954068769036196</v>
      </c>
      <c r="N2275" s="175">
        <f>_xll.xlShmInterpDisc($E$4,L2275)</f>
        <v>0.72954068765645286</v>
      </c>
      <c r="O2275" s="175">
        <f>_xll.xlShmInterpDisc($B$4,L2275)</f>
        <v>0.72954068765645286</v>
      </c>
      <c r="P2275" s="175">
        <v>0.72954068768823721</v>
      </c>
      <c r="Q2275" s="175">
        <f>_xll.xlShmInterpDisc($H$4,L2275)</f>
        <v>0.72954068766338709</v>
      </c>
      <c r="R2275" s="188">
        <f t="shared" si="105"/>
        <v>3.3909097751916306E-7</v>
      </c>
      <c r="S2275" s="170">
        <f t="shared" si="106"/>
        <v>3.3909097751916306E-7</v>
      </c>
      <c r="T2275" s="174">
        <f t="shared" si="107"/>
        <v>2.4850121960184879E-7</v>
      </c>
    </row>
    <row r="2276" spans="11:20" x14ac:dyDescent="0.2">
      <c r="K2276" s="185" t="s">
        <v>135</v>
      </c>
      <c r="L2276" s="163">
        <f>_xll.qlCalendarAdvance("TARGET",L2275,K2276,"mf")</f>
        <v>50893</v>
      </c>
      <c r="M2276" s="175">
        <v>0.72929397152603614</v>
      </c>
      <c r="N2276" s="175">
        <f>_xll.xlShmInterpDisc($E$4,L2276)</f>
        <v>0.72929397149364117</v>
      </c>
      <c r="O2276" s="175">
        <f>_xll.xlShmInterpDisc($B$4,L2276)</f>
        <v>0.72929397149364117</v>
      </c>
      <c r="P2276" s="175">
        <v>0.72929397152389486</v>
      </c>
      <c r="Q2276" s="175">
        <f>_xll.xlShmInterpDisc($H$4,L2276)</f>
        <v>0.72929397150058739</v>
      </c>
      <c r="R2276" s="188">
        <f t="shared" si="105"/>
        <v>3.2394975590932518E-7</v>
      </c>
      <c r="S2276" s="170">
        <f t="shared" si="106"/>
        <v>3.2394975590932518E-7</v>
      </c>
      <c r="T2276" s="174">
        <f t="shared" si="107"/>
        <v>2.3307467067468224E-7</v>
      </c>
    </row>
    <row r="2277" spans="11:20" x14ac:dyDescent="0.2">
      <c r="K2277" s="185" t="s">
        <v>135</v>
      </c>
      <c r="L2277" s="163">
        <f>_xll.qlCalendarAdvance("TARGET",L2276,K2277,"mf")</f>
        <v>50900</v>
      </c>
      <c r="M2277" s="175">
        <v>0.7290474518643083</v>
      </c>
      <c r="N2277" s="175">
        <f>_xll.xlShmInterpDisc($E$4,L2277)</f>
        <v>0.72904745183342057</v>
      </c>
      <c r="O2277" s="175">
        <f>_xll.xlShmInterpDisc($B$4,L2277)</f>
        <v>0.72904745183342057</v>
      </c>
      <c r="P2277" s="175">
        <v>0.72904745186215048</v>
      </c>
      <c r="Q2277" s="175">
        <f>_xll.xlShmInterpDisc($H$4,L2277)</f>
        <v>0.72904745184037867</v>
      </c>
      <c r="R2277" s="188">
        <f t="shared" si="105"/>
        <v>3.0887736812701405E-7</v>
      </c>
      <c r="S2277" s="170">
        <f t="shared" si="106"/>
        <v>3.0887736812701405E-7</v>
      </c>
      <c r="T2277" s="174">
        <f t="shared" si="107"/>
        <v>2.1771806579806707E-7</v>
      </c>
    </row>
    <row r="2278" spans="11:20" x14ac:dyDescent="0.2">
      <c r="K2278" s="185" t="s">
        <v>135</v>
      </c>
      <c r="L2278" s="163">
        <f>_xll.qlCalendarAdvance("TARGET",L2277,K2278,"mf")</f>
        <v>50907</v>
      </c>
      <c r="M2278" s="175">
        <v>0.72880112843064881</v>
      </c>
      <c r="N2278" s="175">
        <f>_xll.xlShmInterpDisc($E$4,L2278)</f>
        <v>0.72880112840126055</v>
      </c>
      <c r="O2278" s="175">
        <f>_xll.xlShmInterpDisc($B$4,L2278)</f>
        <v>0.72880112840126055</v>
      </c>
      <c r="P2278" s="175">
        <v>0.72880112842847433</v>
      </c>
      <c r="Q2278" s="175">
        <f>_xll.xlShmInterpDisc($H$4,L2278)</f>
        <v>0.7288011284082303</v>
      </c>
      <c r="R2278" s="188">
        <f t="shared" si="105"/>
        <v>2.9388269595642669E-7</v>
      </c>
      <c r="S2278" s="170">
        <f t="shared" si="106"/>
        <v>2.9388269595642669E-7</v>
      </c>
      <c r="T2278" s="174">
        <f t="shared" si="107"/>
        <v>2.0244028675620029E-7</v>
      </c>
    </row>
    <row r="2279" spans="11:20" x14ac:dyDescent="0.2">
      <c r="K2279" s="185" t="s">
        <v>135</v>
      </c>
      <c r="L2279" s="163">
        <f>_xll.qlCalendarAdvance("TARGET",L2278,K2279,"mf")</f>
        <v>50914</v>
      </c>
      <c r="M2279" s="175">
        <v>0.72855500094863945</v>
      </c>
      <c r="N2279" s="175">
        <f>_xll.xlShmInterpDisc($E$4,L2279)</f>
        <v>0.72855500092074255</v>
      </c>
      <c r="O2279" s="175">
        <f>_xll.xlShmInterpDisc($B$4,L2279)</f>
        <v>0.72855500092074266</v>
      </c>
      <c r="P2279" s="175">
        <v>0.72855500094644854</v>
      </c>
      <c r="Q2279" s="175">
        <f>_xll.xlShmInterpDisc($H$4,L2279)</f>
        <v>0.72855500092772385</v>
      </c>
      <c r="R2279" s="188">
        <f t="shared" si="105"/>
        <v>2.7896907006663696E-7</v>
      </c>
      <c r="S2279" s="170">
        <f t="shared" si="106"/>
        <v>2.7896795984361233E-7</v>
      </c>
      <c r="T2279" s="174">
        <f t="shared" si="107"/>
        <v>1.8724688466420503E-7</v>
      </c>
    </row>
    <row r="2280" spans="11:20" x14ac:dyDescent="0.2">
      <c r="K2280" s="185" t="s">
        <v>135</v>
      </c>
      <c r="L2280" s="163">
        <f>_xll.qlCalendarAdvance("TARGET",L2279,K2280,"mf")</f>
        <v>50921</v>
      </c>
      <c r="M2280" s="175">
        <v>0.72830906913997795</v>
      </c>
      <c r="N2280" s="175">
        <f>_xll.xlShmInterpDisc($E$4,L2280)</f>
        <v>0.72830906911356375</v>
      </c>
      <c r="O2280" s="175">
        <f>_xll.xlShmInterpDisc($B$4,L2280)</f>
        <v>0.72830906911356363</v>
      </c>
      <c r="P2280" s="175">
        <v>0.7283090691377706</v>
      </c>
      <c r="Q2280" s="175">
        <f>_xll.xlShmInterpDisc($H$4,L2280)</f>
        <v>0.72830906912055604</v>
      </c>
      <c r="R2280" s="188">
        <f t="shared" si="105"/>
        <v>2.6414204157276799E-7</v>
      </c>
      <c r="S2280" s="170">
        <f t="shared" si="106"/>
        <v>2.6414315179579262E-7</v>
      </c>
      <c r="T2280" s="174">
        <f t="shared" si="107"/>
        <v>1.7214563108325365E-7</v>
      </c>
    </row>
    <row r="2281" spans="11:20" x14ac:dyDescent="0.2">
      <c r="K2281" s="185" t="s">
        <v>135</v>
      </c>
      <c r="L2281" s="163">
        <f>_xll.qlCalendarAdvance("TARGET",L2280,K2281,"mf")</f>
        <v>50928</v>
      </c>
      <c r="M2281" s="175">
        <v>0.72806333272448009</v>
      </c>
      <c r="N2281" s="175">
        <f>_xll.xlShmInterpDisc($E$4,L2281)</f>
        <v>0.72806333269953882</v>
      </c>
      <c r="O2281" s="175">
        <f>_xll.xlShmInterpDisc($B$4,L2281)</f>
        <v>0.72806333269953882</v>
      </c>
      <c r="P2281" s="175">
        <v>0.72806333272225621</v>
      </c>
      <c r="Q2281" s="175">
        <f>_xll.xlShmInterpDisc($H$4,L2281)</f>
        <v>0.72806333270654222</v>
      </c>
      <c r="R2281" s="188">
        <f t="shared" si="105"/>
        <v>2.4941271270506604E-7</v>
      </c>
      <c r="S2281" s="170">
        <f t="shared" si="106"/>
        <v>2.4941271270506604E-7</v>
      </c>
      <c r="T2281" s="174">
        <f t="shared" si="107"/>
        <v>1.5713985668242003E-7</v>
      </c>
    </row>
    <row r="2282" spans="11:20" x14ac:dyDescent="0.2">
      <c r="K2282" s="185" t="s">
        <v>135</v>
      </c>
      <c r="L2282" s="163">
        <f>_xll.qlCalendarAdvance("TARGET",L2281,K2282,"mf")</f>
        <v>50935</v>
      </c>
      <c r="M2282" s="175">
        <v>0.72781779142008363</v>
      </c>
      <c r="N2282" s="175">
        <f>_xll.xlShmInterpDisc($E$4,L2282)</f>
        <v>0.72781779139660518</v>
      </c>
      <c r="O2282" s="175">
        <f>_xll.xlShmInterpDisc($B$4,L2282)</f>
        <v>0.72781779139660518</v>
      </c>
      <c r="P2282" s="175">
        <v>0.72781779141784331</v>
      </c>
      <c r="Q2282" s="175">
        <f>_xll.xlShmInterpDisc($H$4,L2282)</f>
        <v>0.72781779140361935</v>
      </c>
      <c r="R2282" s="188">
        <f t="shared" si="105"/>
        <v>2.3478441413260498E-7</v>
      </c>
      <c r="S2282" s="170">
        <f t="shared" si="106"/>
        <v>2.3478441413260498E-7</v>
      </c>
      <c r="T2282" s="174">
        <f t="shared" si="107"/>
        <v>1.4223955346892581E-7</v>
      </c>
    </row>
    <row r="2283" spans="11:20" x14ac:dyDescent="0.2">
      <c r="K2283" s="185" t="s">
        <v>135</v>
      </c>
      <c r="L2283" s="163">
        <f>_xll.qlCalendarAdvance("TARGET",L2282,K2283,"mf")</f>
        <v>50942</v>
      </c>
      <c r="M2283" s="175">
        <v>0.72757244494285112</v>
      </c>
      <c r="N2283" s="175">
        <f>_xll.xlShmInterpDisc($E$4,L2283)</f>
        <v>0.72757244492082462</v>
      </c>
      <c r="O2283" s="175">
        <f>_xll.xlShmInterpDisc($B$4,L2283)</f>
        <v>0.72757244492082462</v>
      </c>
      <c r="P2283" s="175">
        <v>0.72757244494059437</v>
      </c>
      <c r="Q2283" s="175">
        <f>_xll.xlShmInterpDisc($H$4,L2283)</f>
        <v>0.72757244492784945</v>
      </c>
      <c r="R2283" s="188">
        <f t="shared" si="105"/>
        <v>2.2026491741655718E-7</v>
      </c>
      <c r="S2283" s="170">
        <f t="shared" si="106"/>
        <v>2.2026491741655718E-7</v>
      </c>
      <c r="T2283" s="174">
        <f t="shared" si="107"/>
        <v>1.2744916233486947E-7</v>
      </c>
    </row>
    <row r="2284" spans="11:20" x14ac:dyDescent="0.2">
      <c r="K2284" s="185" t="s">
        <v>135</v>
      </c>
      <c r="L2284" s="163">
        <f>_xll.qlCalendarAdvance("TARGET",L2283,K2284,"mf")</f>
        <v>50949</v>
      </c>
      <c r="M2284" s="175">
        <v>0.7273272930069733</v>
      </c>
      <c r="N2284" s="175">
        <f>_xll.xlShmInterpDisc($E$4,L2284)</f>
        <v>0.72732729298638732</v>
      </c>
      <c r="O2284" s="175">
        <f>_xll.xlShmInterpDisc($B$4,L2284)</f>
        <v>0.72732729298638743</v>
      </c>
      <c r="P2284" s="175">
        <v>0.72732729300470012</v>
      </c>
      <c r="Q2284" s="175">
        <f>_xll.xlShmInterpDisc($H$4,L2284)</f>
        <v>0.72732729299342247</v>
      </c>
      <c r="R2284" s="188">
        <f t="shared" si="105"/>
        <v>2.0585977367204578E-7</v>
      </c>
      <c r="S2284" s="170">
        <f t="shared" si="106"/>
        <v>2.0585866344902115E-7</v>
      </c>
      <c r="T2284" s="174">
        <f t="shared" si="107"/>
        <v>1.127764548414234E-7</v>
      </c>
    </row>
    <row r="2285" spans="11:20" x14ac:dyDescent="0.2">
      <c r="K2285" s="185" t="s">
        <v>135</v>
      </c>
      <c r="L2285" s="163">
        <f>_xll.qlCalendarAdvance("TARGET",L2284,K2285,"mf")</f>
        <v>50956</v>
      </c>
      <c r="M2285" s="175">
        <v>0.72708233532477184</v>
      </c>
      <c r="N2285" s="175">
        <f>_xll.xlShmInterpDisc($E$4,L2285)</f>
        <v>0.72708233530561472</v>
      </c>
      <c r="O2285" s="175">
        <f>_xll.xlShmInterpDisc($B$4,L2285)</f>
        <v>0.72708233530561472</v>
      </c>
      <c r="P2285" s="175">
        <v>0.72708233532248234</v>
      </c>
      <c r="Q2285" s="175">
        <f>_xll.xlShmInterpDisc($H$4,L2285)</f>
        <v>0.72708233531265987</v>
      </c>
      <c r="R2285" s="188">
        <f t="shared" si="105"/>
        <v>1.9157120334512001E-7</v>
      </c>
      <c r="S2285" s="170">
        <f t="shared" si="106"/>
        <v>1.9157120334512001E-7</v>
      </c>
      <c r="T2285" s="174">
        <f t="shared" si="107"/>
        <v>9.8224761657661475E-8</v>
      </c>
    </row>
    <row r="2286" spans="11:20" x14ac:dyDescent="0.2">
      <c r="K2286" s="185" t="s">
        <v>135</v>
      </c>
      <c r="L2286" s="163">
        <f>_xll.qlCalendarAdvance("TARGET",L2285,K2286,"mf")</f>
        <v>50963</v>
      </c>
      <c r="M2286" s="175">
        <v>0.72683757160670348</v>
      </c>
      <c r="N2286" s="175">
        <f>_xll.xlShmInterpDisc($E$4,L2286)</f>
        <v>0.72683757158896256</v>
      </c>
      <c r="O2286" s="175">
        <f>_xll.xlShmInterpDisc($B$4,L2286)</f>
        <v>0.72683757158896256</v>
      </c>
      <c r="P2286" s="175">
        <v>0.72683757160439766</v>
      </c>
      <c r="Q2286" s="175">
        <f>_xll.xlShmInterpDisc($H$4,L2286)</f>
        <v>0.7268375715960177</v>
      </c>
      <c r="R2286" s="188">
        <f t="shared" si="105"/>
        <v>1.7740919844300151E-7</v>
      </c>
      <c r="S2286" s="170">
        <f t="shared" si="106"/>
        <v>1.7740919844300151E-7</v>
      </c>
      <c r="T2286" s="174">
        <f t="shared" si="107"/>
        <v>8.3799633898706816E-8</v>
      </c>
    </row>
    <row r="2287" spans="11:20" x14ac:dyDescent="0.2">
      <c r="K2287" s="185" t="s">
        <v>135</v>
      </c>
      <c r="L2287" s="163">
        <f>_xll.qlCalendarAdvance("TARGET",L2286,K2287,"mf")</f>
        <v>50970</v>
      </c>
      <c r="M2287" s="175">
        <v>0.72659300156136231</v>
      </c>
      <c r="N2287" s="175">
        <f>_xll.xlShmInterpDisc($E$4,L2287)</f>
        <v>0.72659300154502449</v>
      </c>
      <c r="O2287" s="175">
        <f>_xll.xlShmInterpDisc($B$4,L2287)</f>
        <v>0.7265930015450246</v>
      </c>
      <c r="P2287" s="175">
        <v>0.72659300155904027</v>
      </c>
      <c r="Q2287" s="175">
        <f>_xll.xlShmInterpDisc($H$4,L2287)</f>
        <v>0.72659300155208928</v>
      </c>
      <c r="R2287" s="188">
        <f t="shared" si="105"/>
        <v>1.6337819985778879E-7</v>
      </c>
      <c r="S2287" s="170">
        <f t="shared" si="106"/>
        <v>1.6337708963476416E-7</v>
      </c>
      <c r="T2287" s="174">
        <f t="shared" si="107"/>
        <v>6.9509953348756426E-8</v>
      </c>
    </row>
    <row r="2288" spans="11:20" x14ac:dyDescent="0.2">
      <c r="K2288" s="185" t="s">
        <v>135</v>
      </c>
      <c r="L2288" s="163">
        <f>_xll.qlCalendarAdvance("TARGET",L2287,K2288,"mf")</f>
        <v>50977</v>
      </c>
      <c r="M2288" s="175">
        <v>0.72634862489548324</v>
      </c>
      <c r="N2288" s="175">
        <f>_xll.xlShmInterpDisc($E$4,L2288)</f>
        <v>0.72634862488053509</v>
      </c>
      <c r="O2288" s="175">
        <f>_xll.xlShmInterpDisc($B$4,L2288)</f>
        <v>0.72634862488053509</v>
      </c>
      <c r="P2288" s="175">
        <v>0.72634862489314511</v>
      </c>
      <c r="Q2288" s="175">
        <f>_xll.xlShmInterpDisc($H$4,L2288)</f>
        <v>0.72634862488760921</v>
      </c>
      <c r="R2288" s="188">
        <f t="shared" si="105"/>
        <v>1.494815382585557E-7</v>
      </c>
      <c r="S2288" s="170">
        <f t="shared" si="106"/>
        <v>1.494815382585557E-7</v>
      </c>
      <c r="T2288" s="174">
        <f t="shared" si="107"/>
        <v>5.5359050676884181E-8</v>
      </c>
    </row>
    <row r="2289" spans="11:20" x14ac:dyDescent="0.2">
      <c r="K2289" s="185" t="s">
        <v>135</v>
      </c>
      <c r="L2289" s="163">
        <f>_xll.qlCalendarAdvance("TARGET",L2288,K2289,"mf")</f>
        <v>50984</v>
      </c>
      <c r="M2289" s="175">
        <v>0.72610444131394569</v>
      </c>
      <c r="N2289" s="175">
        <f>_xll.xlShmInterpDisc($E$4,L2289)</f>
        <v>0.72610444130037277</v>
      </c>
      <c r="O2289" s="175">
        <f>_xll.xlShmInterpDisc($B$4,L2289)</f>
        <v>0.72610444130037277</v>
      </c>
      <c r="P2289" s="175">
        <v>0.72610444131159124</v>
      </c>
      <c r="Q2289" s="175">
        <f>_xll.xlShmInterpDisc($H$4,L2289)</f>
        <v>0.72610444130745599</v>
      </c>
      <c r="R2289" s="188">
        <f t="shared" si="105"/>
        <v>1.3572920565252389E-7</v>
      </c>
      <c r="S2289" s="170">
        <f t="shared" si="106"/>
        <v>1.3572920565252389E-7</v>
      </c>
      <c r="T2289" s="174">
        <f t="shared" si="107"/>
        <v>4.1352476998213206E-8</v>
      </c>
    </row>
    <row r="2290" spans="11:20" x14ac:dyDescent="0.2">
      <c r="K2290" s="185" t="s">
        <v>135</v>
      </c>
      <c r="L2290" s="163">
        <f>_xll.qlCalendarAdvance("TARGET",L2289,K2290,"mf")</f>
        <v>50991</v>
      </c>
      <c r="M2290" s="175">
        <v>0.72586045051977521</v>
      </c>
      <c r="N2290" s="175">
        <f>_xll.xlShmInterpDisc($E$4,L2290)</f>
        <v>0.72586045050756309</v>
      </c>
      <c r="O2290" s="175">
        <f>_xll.xlShmInterpDisc($B$4,L2290)</f>
        <v>0.72586045050756309</v>
      </c>
      <c r="P2290" s="175">
        <v>0.72586045051740478</v>
      </c>
      <c r="Q2290" s="175">
        <f>_xll.xlShmInterpDisc($H$4,L2290)</f>
        <v>0.7258604505146552</v>
      </c>
      <c r="R2290" s="188">
        <f t="shared" si="105"/>
        <v>1.2212120203969334E-7</v>
      </c>
      <c r="S2290" s="170">
        <f t="shared" si="106"/>
        <v>1.2212120203969334E-7</v>
      </c>
      <c r="T2290" s="174">
        <f t="shared" si="107"/>
        <v>2.7495783427866627E-8</v>
      </c>
    </row>
    <row r="2291" spans="11:20" x14ac:dyDescent="0.2">
      <c r="K2291" s="185" t="s">
        <v>135</v>
      </c>
      <c r="L2291" s="163">
        <f>_xll.qlCalendarAdvance("TARGET",L2290,K2291,"mf")</f>
        <v>50998</v>
      </c>
      <c r="M2291" s="175">
        <v>0.72561665221414884</v>
      </c>
      <c r="N2291" s="175">
        <f>_xll.xlShmInterpDisc($E$4,L2291)</f>
        <v>0.72561665220328209</v>
      </c>
      <c r="O2291" s="175">
        <f>_xll.xlShmInterpDisc($B$4,L2291)</f>
        <v>0.72561665220328209</v>
      </c>
      <c r="P2291" s="175">
        <v>0.72561665221176219</v>
      </c>
      <c r="Q2291" s="175">
        <f>_xll.xlShmInterpDisc($H$4,L2291)</f>
        <v>0.72561665221038296</v>
      </c>
      <c r="R2291" s="188">
        <f t="shared" si="105"/>
        <v>1.086675194272857E-7</v>
      </c>
      <c r="S2291" s="170">
        <f t="shared" si="106"/>
        <v>1.086675194272857E-7</v>
      </c>
      <c r="T2291" s="174">
        <f t="shared" si="107"/>
        <v>1.379230063491832E-8</v>
      </c>
    </row>
    <row r="2292" spans="11:20" x14ac:dyDescent="0.2">
      <c r="K2292" s="185" t="s">
        <v>135</v>
      </c>
      <c r="L2292" s="163">
        <f>_xll.qlCalendarAdvance("TARGET",L2291,K2292,"mf")</f>
        <v>51005</v>
      </c>
      <c r="M2292" s="175">
        <v>0.72537304609639619</v>
      </c>
      <c r="N2292" s="175">
        <f>_xll.xlShmInterpDisc($E$4,L2292)</f>
        <v>0.72537304608685926</v>
      </c>
      <c r="O2292" s="175">
        <f>_xll.xlShmInterpDisc($B$4,L2292)</f>
        <v>0.72537304608685926</v>
      </c>
      <c r="P2292" s="175">
        <v>0.72537304609399356</v>
      </c>
      <c r="Q2292" s="175">
        <f>_xll.xlShmInterpDisc($H$4,L2292)</f>
        <v>0.72537304609396847</v>
      </c>
      <c r="R2292" s="188">
        <f t="shared" si="105"/>
        <v>9.5369268038325572E-8</v>
      </c>
      <c r="S2292" s="170">
        <f t="shared" si="106"/>
        <v>9.5369268038325572E-8</v>
      </c>
      <c r="T2292" s="174">
        <f t="shared" si="107"/>
        <v>2.5091040356528538E-10</v>
      </c>
    </row>
    <row r="2293" spans="11:20" x14ac:dyDescent="0.2">
      <c r="K2293" s="185" t="s">
        <v>135</v>
      </c>
      <c r="L2293" s="163">
        <f>_xll.qlCalendarAdvance("TARGET",L2292,K2293,"mf")</f>
        <v>51012</v>
      </c>
      <c r="M2293" s="175">
        <v>0.72512963186400392</v>
      </c>
      <c r="N2293" s="175">
        <f>_xll.xlShmInterpDisc($E$4,L2293)</f>
        <v>0.72512963185578061</v>
      </c>
      <c r="O2293" s="175">
        <f>_xll.xlShmInterpDisc($B$4,L2293)</f>
        <v>0.72512963185578061</v>
      </c>
      <c r="P2293" s="175">
        <v>0.72512963186158519</v>
      </c>
      <c r="Q2293" s="175">
        <f>_xll.xlShmInterpDisc($H$4,L2293)</f>
        <v>0.72512963186289792</v>
      </c>
      <c r="R2293" s="188">
        <f t="shared" si="105"/>
        <v>8.223310921096072E-8</v>
      </c>
      <c r="S2293" s="170">
        <f t="shared" si="106"/>
        <v>8.223310921096072E-8</v>
      </c>
      <c r="T2293" s="174">
        <f t="shared" si="107"/>
        <v>-1.3127277043167851E-8</v>
      </c>
    </row>
    <row r="2294" spans="11:20" x14ac:dyDescent="0.2">
      <c r="K2294" s="185" t="s">
        <v>135</v>
      </c>
      <c r="L2294" s="163">
        <f>_xll.qlCalendarAdvance("TARGET",L2293,K2294,"mf")</f>
        <v>51019</v>
      </c>
      <c r="M2294" s="175">
        <v>0.72488640921261793</v>
      </c>
      <c r="N2294" s="175">
        <f>_xll.xlShmInterpDisc($E$4,L2294)</f>
        <v>0.7248864092056917</v>
      </c>
      <c r="O2294" s="175">
        <f>_xll.xlShmInterpDisc($B$4,L2294)</f>
        <v>0.72488640920569181</v>
      </c>
      <c r="P2294" s="175">
        <v>0.72488640921018332</v>
      </c>
      <c r="Q2294" s="175">
        <f>_xll.xlShmInterpDisc($H$4,L2294)</f>
        <v>0.724886409212817</v>
      </c>
      <c r="R2294" s="188">
        <f t="shared" si="105"/>
        <v>6.9262373614265016E-8</v>
      </c>
      <c r="S2294" s="170">
        <f t="shared" si="106"/>
        <v>6.9261263391240391E-8</v>
      </c>
      <c r="T2294" s="174">
        <f t="shared" si="107"/>
        <v>-2.6336710590157963E-8</v>
      </c>
    </row>
    <row r="2295" spans="11:20" x14ac:dyDescent="0.2">
      <c r="K2295" s="185" t="s">
        <v>135</v>
      </c>
      <c r="L2295" s="163">
        <f>_xll.qlCalendarAdvance("TARGET",L2294,K2295,"mf")</f>
        <v>51026</v>
      </c>
      <c r="M2295" s="175">
        <v>0.72464337783604771</v>
      </c>
      <c r="N2295" s="175">
        <f>_xll.xlShmInterpDisc($E$4,L2295)</f>
        <v>0.72464337783040134</v>
      </c>
      <c r="O2295" s="175">
        <f>_xll.xlShmInterpDisc($B$4,L2295)</f>
        <v>0.72464337783040134</v>
      </c>
      <c r="P2295" s="175">
        <v>0.72464337783359711</v>
      </c>
      <c r="Q2295" s="175">
        <f>_xll.xlShmInterpDisc($H$4,L2295)</f>
        <v>0.7246433778375343</v>
      </c>
      <c r="R2295" s="188">
        <f t="shared" si="105"/>
        <v>5.6463722586386211E-8</v>
      </c>
      <c r="S2295" s="170">
        <f t="shared" si="106"/>
        <v>5.6463722586386211E-8</v>
      </c>
      <c r="T2295" s="174">
        <f t="shared" si="107"/>
        <v>-3.9371839122281926E-8</v>
      </c>
    </row>
    <row r="2296" spans="11:20" x14ac:dyDescent="0.2">
      <c r="K2296" s="185" t="s">
        <v>135</v>
      </c>
      <c r="L2296" s="163">
        <f>_xll.qlCalendarAdvance("TARGET",L2295,K2296,"mf")</f>
        <v>51033</v>
      </c>
      <c r="M2296" s="175">
        <v>0.72440053742626787</v>
      </c>
      <c r="N2296" s="175">
        <f>_xll.xlShmInterpDisc($E$4,L2296)</f>
        <v>0.72440053742188393</v>
      </c>
      <c r="O2296" s="175">
        <f>_xll.xlShmInterpDisc($B$4,L2296)</f>
        <v>0.72440053742188393</v>
      </c>
      <c r="P2296" s="175">
        <v>0.7244005374238015</v>
      </c>
      <c r="Q2296" s="175">
        <f>_xll.xlShmInterpDisc($H$4,L2296)</f>
        <v>0.72440053742902422</v>
      </c>
      <c r="R2296" s="188">
        <f t="shared" si="105"/>
        <v>4.3839376573373556E-8</v>
      </c>
      <c r="S2296" s="170">
        <f t="shared" si="106"/>
        <v>4.3839376573373556E-8</v>
      </c>
      <c r="T2296" s="174">
        <f t="shared" si="107"/>
        <v>-5.2227111524416614E-8</v>
      </c>
    </row>
    <row r="2297" spans="11:20" x14ac:dyDescent="0.2">
      <c r="K2297" s="185" t="s">
        <v>135</v>
      </c>
      <c r="L2297" s="163">
        <f>_xll.qlCalendarAdvance("TARGET",L2296,K2297,"mf")</f>
        <v>51040</v>
      </c>
      <c r="M2297" s="175">
        <v>0.72415788767342248</v>
      </c>
      <c r="N2297" s="175">
        <f>_xll.xlShmInterpDisc($E$4,L2297)</f>
        <v>0.724157887670283</v>
      </c>
      <c r="O2297" s="175">
        <f>_xll.xlShmInterpDisc($B$4,L2297)</f>
        <v>0.724157887670283</v>
      </c>
      <c r="P2297" s="175">
        <v>0.72415788767094036</v>
      </c>
      <c r="Q2297" s="175">
        <f>_xll.xlShmInterpDisc($H$4,L2297)</f>
        <v>0.72415788767743039</v>
      </c>
      <c r="R2297" s="188">
        <f t="shared" si="105"/>
        <v>3.1394886690350177E-8</v>
      </c>
      <c r="S2297" s="170">
        <f t="shared" si="106"/>
        <v>3.1394886690350177E-8</v>
      </c>
      <c r="T2297" s="174">
        <f t="shared" si="107"/>
        <v>-6.4900307350512776E-8</v>
      </c>
    </row>
    <row r="2298" spans="11:20" x14ac:dyDescent="0.2">
      <c r="K2298" s="185" t="s">
        <v>135</v>
      </c>
      <c r="L2298" s="163">
        <f>_xll.qlCalendarAdvance("TARGET",L2297,K2298,"mf")</f>
        <v>51047</v>
      </c>
      <c r="M2298" s="175">
        <v>0.72391542826582767</v>
      </c>
      <c r="N2298" s="175">
        <f>_xll.xlShmInterpDisc($E$4,L2298)</f>
        <v>0.7239154282639142</v>
      </c>
      <c r="O2298" s="175">
        <f>_xll.xlShmInterpDisc($B$4,L2298)</f>
        <v>0.7239154282639142</v>
      </c>
      <c r="P2298" s="175">
        <v>0.72391542826332966</v>
      </c>
      <c r="Q2298" s="175">
        <f>_xll.xlShmInterpDisc($H$4,L2298)</f>
        <v>0.72391542827106858</v>
      </c>
      <c r="R2298" s="188">
        <f t="shared" si="105"/>
        <v>1.9134693829414573E-8</v>
      </c>
      <c r="S2298" s="170">
        <f t="shared" si="106"/>
        <v>1.9134693829414573E-8</v>
      </c>
      <c r="T2298" s="174">
        <f t="shared" si="107"/>
        <v>-7.7389206154521162E-8</v>
      </c>
    </row>
    <row r="2299" spans="11:20" x14ac:dyDescent="0.2">
      <c r="K2299" s="185" t="s">
        <v>135</v>
      </c>
      <c r="L2299" s="163">
        <f>_xll.qlCalendarAdvance("TARGET",L2298,K2299,"mf")</f>
        <v>51054</v>
      </c>
      <c r="M2299" s="175">
        <v>0.72367315888997474</v>
      </c>
      <c r="N2299" s="175">
        <f>_xll.xlShmInterpDisc($E$4,L2299)</f>
        <v>0.72367315888926853</v>
      </c>
      <c r="O2299" s="175">
        <f>_xll.xlShmInterpDisc($B$4,L2299)</f>
        <v>0.72367315888926853</v>
      </c>
      <c r="P2299" s="175">
        <v>0.72367315888746109</v>
      </c>
      <c r="Q2299" s="175">
        <f>_xll.xlShmInterpDisc($H$4,L2299)</f>
        <v>0.72367315889642947</v>
      </c>
      <c r="R2299" s="188">
        <f t="shared" si="105"/>
        <v>7.0621286596406208E-9</v>
      </c>
      <c r="S2299" s="170">
        <f t="shared" si="106"/>
        <v>7.0621286596406208E-9</v>
      </c>
      <c r="T2299" s="174">
        <f t="shared" si="107"/>
        <v>-8.9683815929220145E-8</v>
      </c>
    </row>
    <row r="2300" spans="11:20" x14ac:dyDescent="0.2">
      <c r="K2300" s="185" t="s">
        <v>135</v>
      </c>
      <c r="L2300" s="163">
        <f>_xll.qlCalendarAdvance("TARGET",L2299,K2300,"mf")</f>
        <v>51061</v>
      </c>
      <c r="M2300" s="175">
        <v>0.72343107923053318</v>
      </c>
      <c r="N2300" s="175">
        <f>_xll.xlShmInterpDisc($E$4,L2300)</f>
        <v>0.72343107923101524</v>
      </c>
      <c r="O2300" s="175">
        <f>_xll.xlShmInterpDisc($B$4,L2300)</f>
        <v>0.72343107923101524</v>
      </c>
      <c r="P2300" s="175">
        <v>0.72343107922800398</v>
      </c>
      <c r="Q2300" s="175">
        <f>_xll.xlShmInterpDisc($H$4,L2300)</f>
        <v>0.72343107923818251</v>
      </c>
      <c r="R2300" s="188">
        <f t="shared" si="105"/>
        <v>-4.8205883729224297E-9</v>
      </c>
      <c r="S2300" s="170">
        <f t="shared" si="106"/>
        <v>-4.8205883729224297E-9</v>
      </c>
      <c r="T2300" s="174">
        <f t="shared" si="107"/>
        <v>-1.0178524689763435E-7</v>
      </c>
    </row>
    <row r="2301" spans="11:20" x14ac:dyDescent="0.2">
      <c r="K2301" s="185" t="s">
        <v>135</v>
      </c>
      <c r="L2301" s="163">
        <f>_xll.qlCalendarAdvance("TARGET",L2300,K2301,"mf")</f>
        <v>51068</v>
      </c>
      <c r="M2301" s="175">
        <v>0.72318918897035422</v>
      </c>
      <c r="N2301" s="175">
        <f>_xll.xlShmInterpDisc($E$4,L2301)</f>
        <v>0.72318918897200468</v>
      </c>
      <c r="O2301" s="175">
        <f>_xll.xlShmInterpDisc($B$4,L2301)</f>
        <v>0.72318918897200468</v>
      </c>
      <c r="P2301" s="175">
        <v>0.72318918896780937</v>
      </c>
      <c r="Q2301" s="175">
        <f>_xll.xlShmInterpDisc($H$4,L2301)</f>
        <v>0.72318918897917805</v>
      </c>
      <c r="R2301" s="188">
        <f t="shared" si="105"/>
        <v>-1.6504575484077577E-8</v>
      </c>
      <c r="S2301" s="170">
        <f t="shared" si="106"/>
        <v>-1.6504575484077577E-8</v>
      </c>
      <c r="T2301" s="174">
        <f t="shared" si="107"/>
        <v>-1.1368683772161603E-7</v>
      </c>
    </row>
    <row r="2302" spans="11:20" x14ac:dyDescent="0.2">
      <c r="K2302" s="185" t="s">
        <v>135</v>
      </c>
      <c r="L2302" s="163">
        <f>_xll.qlCalendarAdvance("TARGET",L2301,K2302,"mf")</f>
        <v>51075</v>
      </c>
      <c r="M2302" s="175">
        <v>0.72294748779047291</v>
      </c>
      <c r="N2302" s="175">
        <f>_xll.xlShmInterpDisc($E$4,L2302)</f>
        <v>0.72294748779327211</v>
      </c>
      <c r="O2302" s="175">
        <f>_xll.xlShmInterpDisc($B$4,L2302)</f>
        <v>0.72294748779327211</v>
      </c>
      <c r="P2302" s="175">
        <v>0.72294748778791251</v>
      </c>
      <c r="Q2302" s="175">
        <f>_xll.xlShmInterpDisc($H$4,L2302)</f>
        <v>0.72294748780045126</v>
      </c>
      <c r="R2302" s="188">
        <f t="shared" si="105"/>
        <v>-2.7992053119874072E-8</v>
      </c>
      <c r="S2302" s="170">
        <f t="shared" si="106"/>
        <v>-2.7992053119874072E-8</v>
      </c>
      <c r="T2302" s="174">
        <f t="shared" si="107"/>
        <v>-1.2538747817814055E-7</v>
      </c>
    </row>
    <row r="2303" spans="11:20" x14ac:dyDescent="0.2">
      <c r="K2303" s="185" t="s">
        <v>135</v>
      </c>
      <c r="L2303" s="163">
        <f>_xll.qlCalendarAdvance("TARGET",L2302,K2303,"mf")</f>
        <v>51082</v>
      </c>
      <c r="M2303" s="175">
        <v>0.72270597537011227</v>
      </c>
      <c r="N2303" s="175">
        <f>_xll.xlShmInterpDisc($E$4,L2303)</f>
        <v>0.72270597537403991</v>
      </c>
      <c r="O2303" s="175">
        <f>_xll.xlShmInterpDisc($B$4,L2303)</f>
        <v>0.72270597537403991</v>
      </c>
      <c r="P2303" s="175">
        <v>0.72270597536753634</v>
      </c>
      <c r="Q2303" s="175">
        <f>_xll.xlShmInterpDisc($H$4,L2303)</f>
        <v>0.72270597538122461</v>
      </c>
      <c r="R2303" s="188">
        <f t="shared" si="105"/>
        <v>-3.9276359942164163E-8</v>
      </c>
      <c r="S2303" s="170">
        <f t="shared" si="106"/>
        <v>-3.9276359942164163E-8</v>
      </c>
      <c r="T2303" s="174">
        <f t="shared" si="107"/>
        <v>-1.3688272737510943E-7</v>
      </c>
    </row>
    <row r="2304" spans="11:20" x14ac:dyDescent="0.2">
      <c r="K2304" s="185" t="s">
        <v>135</v>
      </c>
      <c r="L2304" s="163">
        <f>_xll.qlCalendarAdvance("TARGET",L2303,K2304,"mf")</f>
        <v>51089</v>
      </c>
      <c r="M2304" s="175">
        <v>0.72246465138668581</v>
      </c>
      <c r="N2304" s="175">
        <f>_xll.xlShmInterpDisc($E$4,L2304)</f>
        <v>0.72246465139172111</v>
      </c>
      <c r="O2304" s="175">
        <f>_xll.xlShmInterpDisc($B$4,L2304)</f>
        <v>0.72246465139172122</v>
      </c>
      <c r="P2304" s="175">
        <v>0.72246465138409455</v>
      </c>
      <c r="Q2304" s="175">
        <f>_xll.xlShmInterpDisc($H$4,L2304)</f>
        <v>0.72246465139891114</v>
      </c>
      <c r="R2304" s="188">
        <f t="shared" si="105"/>
        <v>-5.035305505884935E-8</v>
      </c>
      <c r="S2304" s="170">
        <f t="shared" si="106"/>
        <v>-5.0354165281873975E-8</v>
      </c>
      <c r="T2304" s="174">
        <f t="shared" si="107"/>
        <v>-1.4816592397437489E-7</v>
      </c>
    </row>
    <row r="2305" spans="11:20" x14ac:dyDescent="0.2">
      <c r="K2305" s="185" t="s">
        <v>135</v>
      </c>
      <c r="L2305" s="163">
        <f>_xll.qlCalendarAdvance("TARGET",L2304,K2305,"mf")</f>
        <v>51096</v>
      </c>
      <c r="M2305" s="175">
        <v>0.72222351551580022</v>
      </c>
      <c r="N2305" s="175">
        <f>_xll.xlShmInterpDisc($E$4,L2305)</f>
        <v>0.72222351552192243</v>
      </c>
      <c r="O2305" s="175">
        <f>_xll.xlShmInterpDisc($B$4,L2305)</f>
        <v>0.72222351552192254</v>
      </c>
      <c r="P2305" s="175">
        <v>0.72222351551319364</v>
      </c>
      <c r="Q2305" s="175">
        <f>_xll.xlShmInterpDisc($H$4,L2305)</f>
        <v>0.72222351552911745</v>
      </c>
      <c r="R2305" s="188">
        <f t="shared" si="105"/>
        <v>-6.1222138469929632E-8</v>
      </c>
      <c r="S2305" s="170">
        <f t="shared" si="106"/>
        <v>-6.1223248692954257E-8</v>
      </c>
      <c r="T2305" s="174">
        <f t="shared" si="107"/>
        <v>-1.5923817819896158E-7</v>
      </c>
    </row>
    <row r="2306" spans="11:20" x14ac:dyDescent="0.2">
      <c r="K2306" s="185" t="s">
        <v>135</v>
      </c>
      <c r="L2306" s="163">
        <f>_xll.qlCalendarAdvance("TARGET",L2305,K2306,"mf")</f>
        <v>51103</v>
      </c>
      <c r="M2306" s="175">
        <v>0.72198256743125933</v>
      </c>
      <c r="N2306" s="175">
        <f>_xll.xlShmInterpDisc($E$4,L2306)</f>
        <v>0.72198256743844713</v>
      </c>
      <c r="O2306" s="175">
        <f>_xll.xlShmInterpDisc($B$4,L2306)</f>
        <v>0.72198256743844724</v>
      </c>
      <c r="P2306" s="175">
        <v>0.72198256742863742</v>
      </c>
      <c r="Q2306" s="175">
        <f>_xll.xlShmInterpDisc($H$4,L2306)</f>
        <v>0.72198256744564693</v>
      </c>
      <c r="R2306" s="188">
        <f t="shared" si="105"/>
        <v>-7.1878059060281885E-8</v>
      </c>
      <c r="S2306" s="170">
        <f t="shared" si="106"/>
        <v>-7.187916928330651E-8</v>
      </c>
      <c r="T2306" s="174">
        <f t="shared" si="107"/>
        <v>-1.7009504915677098E-7</v>
      </c>
    </row>
    <row r="2307" spans="11:20" x14ac:dyDescent="0.2">
      <c r="K2307" s="185" t="s">
        <v>135</v>
      </c>
      <c r="L2307" s="163">
        <f>_xll.qlCalendarAdvance("TARGET",L2306,K2307,"mf")</f>
        <v>51110</v>
      </c>
      <c r="M2307" s="175">
        <v>0.72174180680506617</v>
      </c>
      <c r="N2307" s="175">
        <f>_xll.xlShmInterpDisc($E$4,L2307)</f>
        <v>0.72174180681329814</v>
      </c>
      <c r="O2307" s="175">
        <f>_xll.xlShmInterpDisc($B$4,L2307)</f>
        <v>0.72174180681329814</v>
      </c>
      <c r="P2307" s="175">
        <v>0.72174180680242905</v>
      </c>
      <c r="Q2307" s="175">
        <f>_xll.xlShmInterpDisc($H$4,L2307)</f>
        <v>0.72174180682050215</v>
      </c>
      <c r="R2307" s="188">
        <f t="shared" si="105"/>
        <v>-8.2319706606881482E-8</v>
      </c>
      <c r="S2307" s="170">
        <f t="shared" si="106"/>
        <v>-8.2319706606881482E-8</v>
      </c>
      <c r="T2307" s="174">
        <f t="shared" si="107"/>
        <v>-1.8073098573267998E-7</v>
      </c>
    </row>
    <row r="2308" spans="11:20" x14ac:dyDescent="0.2">
      <c r="K2308" s="185" t="s">
        <v>135</v>
      </c>
      <c r="L2308" s="163">
        <f>_xll.qlCalendarAdvance("TARGET",L2307,K2308,"mf")</f>
        <v>51117</v>
      </c>
      <c r="M2308" s="175">
        <v>0.72150123330742666</v>
      </c>
      <c r="N2308" s="175">
        <f>_xll.xlShmInterpDisc($E$4,L2308)</f>
        <v>0.72150123331668092</v>
      </c>
      <c r="O2308" s="175">
        <f>_xll.xlShmInterpDisc($B$4,L2308)</f>
        <v>0.72150123331668092</v>
      </c>
      <c r="P2308" s="175">
        <v>0.72150123330477445</v>
      </c>
      <c r="Q2308" s="175">
        <f>_xll.xlShmInterpDisc($H$4,L2308)</f>
        <v>0.72150123332388905</v>
      </c>
      <c r="R2308" s="188">
        <f t="shared" si="105"/>
        <v>-9.2542640217629923E-8</v>
      </c>
      <c r="S2308" s="170">
        <f t="shared" si="106"/>
        <v>-9.2542640217629923E-8</v>
      </c>
      <c r="T2308" s="174">
        <f t="shared" si="107"/>
        <v>-1.9114598792668858E-7</v>
      </c>
    </row>
    <row r="2309" spans="11:20" x14ac:dyDescent="0.2">
      <c r="K2309" s="185" t="s">
        <v>135</v>
      </c>
      <c r="L2309" s="163">
        <f>_xll.qlCalendarAdvance("TARGET",L2308,K2309,"mf")</f>
        <v>51124</v>
      </c>
      <c r="M2309" s="175">
        <v>0.72126084660675227</v>
      </c>
      <c r="N2309" s="175">
        <f>_xll.xlShmInterpDisc($E$4,L2309)</f>
        <v>0.72126084661700673</v>
      </c>
      <c r="O2309" s="175">
        <f>_xll.xlShmInterpDisc($B$4,L2309)</f>
        <v>0.72126084661700673</v>
      </c>
      <c r="P2309" s="175">
        <v>0.72126084660408496</v>
      </c>
      <c r="Q2309" s="175">
        <f>_xll.xlShmInterpDisc($H$4,L2309)</f>
        <v>0.72126084662421874</v>
      </c>
      <c r="R2309" s="188">
        <f t="shared" si="105"/>
        <v>-1.0254463944647796E-7</v>
      </c>
      <c r="S2309" s="170">
        <f t="shared" si="106"/>
        <v>-1.0254463944647796E-7</v>
      </c>
      <c r="T2309" s="174">
        <f t="shared" si="107"/>
        <v>-2.0133783529274751E-7</v>
      </c>
    </row>
    <row r="2310" spans="11:20" x14ac:dyDescent="0.2">
      <c r="K2310" s="185" t="s">
        <v>135</v>
      </c>
      <c r="L2310" s="163">
        <f>_xll.qlCalendarAdvance("TARGET",L2309,K2310,"mf")</f>
        <v>51131</v>
      </c>
      <c r="M2310" s="175">
        <v>0.72102064636966334</v>
      </c>
      <c r="N2310" s="175">
        <f>_xll.xlShmInterpDisc($E$4,L2310)</f>
        <v>0.72102064638089558</v>
      </c>
      <c r="O2310" s="175">
        <f>_xll.xlShmInterpDisc($B$4,L2310)</f>
        <v>0.72102064638089558</v>
      </c>
      <c r="P2310" s="175">
        <v>0.72102064636698104</v>
      </c>
      <c r="Q2310" s="175">
        <f>_xll.xlShmInterpDisc($H$4,L2310)</f>
        <v>0.72102064638811114</v>
      </c>
      <c r="R2310" s="188">
        <f t="shared" ref="R2310:R2373" si="108">(M2310-N2310)*10000</f>
        <v>-1.1232237362435171E-7</v>
      </c>
      <c r="S2310" s="170">
        <f t="shared" ref="S2310:S2373" si="109">(M2310-O2310)*10000</f>
        <v>-1.1232237362435171E-7</v>
      </c>
      <c r="T2310" s="174">
        <f t="shared" ref="T2310:T2373" si="110">(P2310-Q2310)*10000</f>
        <v>-2.1130097671573367E-7</v>
      </c>
    </row>
    <row r="2311" spans="11:20" x14ac:dyDescent="0.2">
      <c r="K2311" s="185" t="s">
        <v>135</v>
      </c>
      <c r="L2311" s="163">
        <f>_xll.qlCalendarAdvance("TARGET",L2310,K2311,"mf")</f>
        <v>51138</v>
      </c>
      <c r="M2311" s="175">
        <v>0.72078063226099154</v>
      </c>
      <c r="N2311" s="175">
        <f>_xll.xlShmInterpDisc($E$4,L2311)</f>
        <v>0.72078063227317912</v>
      </c>
      <c r="O2311" s="175">
        <f>_xll.xlShmInterpDisc($B$4,L2311)</f>
        <v>0.72078063227317912</v>
      </c>
      <c r="P2311" s="175">
        <v>0.72078063225829436</v>
      </c>
      <c r="Q2311" s="175">
        <f>_xll.xlShmInterpDisc($H$4,L2311)</f>
        <v>0.7207806322803979</v>
      </c>
      <c r="R2311" s="188">
        <f t="shared" si="108"/>
        <v>-1.2187584275125118E-7</v>
      </c>
      <c r="S2311" s="170">
        <f t="shared" si="109"/>
        <v>-1.2187584275125118E-7</v>
      </c>
      <c r="T2311" s="174">
        <f t="shared" si="110"/>
        <v>-2.2103541219564704E-7</v>
      </c>
    </row>
    <row r="2312" spans="11:20" x14ac:dyDescent="0.2">
      <c r="K2312" s="185" t="s">
        <v>135</v>
      </c>
      <c r="L2312" s="163">
        <f>_xll.qlCalendarAdvance("TARGET",L2311,K2312,"mf")</f>
        <v>51145</v>
      </c>
      <c r="M2312" s="175">
        <v>0.72054080394378361</v>
      </c>
      <c r="N2312" s="175">
        <f>_xll.xlShmInterpDisc($E$4,L2312)</f>
        <v>0.72054080395690345</v>
      </c>
      <c r="O2312" s="175">
        <f>_xll.xlShmInterpDisc($B$4,L2312)</f>
        <v>0.72054080395690356</v>
      </c>
      <c r="P2312" s="175">
        <v>0.72054080394107156</v>
      </c>
      <c r="Q2312" s="175">
        <f>_xll.xlShmInterpDisc($H$4,L2312)</f>
        <v>0.72054080396412534</v>
      </c>
      <c r="R2312" s="188">
        <f t="shared" si="108"/>
        <v>-1.3119838548902862E-7</v>
      </c>
      <c r="S2312" s="170">
        <f t="shared" si="109"/>
        <v>-1.3119949571205325E-7</v>
      </c>
      <c r="T2312" s="174">
        <f t="shared" si="110"/>
        <v>-2.3053781106341376E-7</v>
      </c>
    </row>
    <row r="2313" spans="11:20" x14ac:dyDescent="0.2">
      <c r="K2313" s="185" t="s">
        <v>135</v>
      </c>
      <c r="L2313" s="163">
        <f>_xll.qlCalendarAdvance("TARGET",L2312,K2313,"mf")</f>
        <v>51152</v>
      </c>
      <c r="M2313" s="175">
        <v>0.72030116107930375</v>
      </c>
      <c r="N2313" s="175">
        <f>_xll.xlShmInterpDisc($E$4,L2313)</f>
        <v>0.72030116109333298</v>
      </c>
      <c r="O2313" s="175">
        <f>_xll.xlShmInterpDisc($B$4,L2313)</f>
        <v>0.72030116109333298</v>
      </c>
      <c r="P2313" s="175">
        <v>0.72030116107657693</v>
      </c>
      <c r="Q2313" s="175">
        <f>_xll.xlShmInterpDisc($H$4,L2313)</f>
        <v>0.72030116110055731</v>
      </c>
      <c r="R2313" s="188">
        <f t="shared" si="108"/>
        <v>-1.4029222228373328E-7</v>
      </c>
      <c r="S2313" s="170">
        <f t="shared" si="109"/>
        <v>-1.4029222228373328E-7</v>
      </c>
      <c r="T2313" s="174">
        <f t="shared" si="110"/>
        <v>-2.3980373242693531E-7</v>
      </c>
    </row>
    <row r="2314" spans="11:20" x14ac:dyDescent="0.2">
      <c r="K2314" s="185" t="s">
        <v>135</v>
      </c>
      <c r="L2314" s="163">
        <f>_xll.qlCalendarAdvance("TARGET",L2313,K2314,"mf")</f>
        <v>51159</v>
      </c>
      <c r="M2314" s="175">
        <v>0.72006170332703667</v>
      </c>
      <c r="N2314" s="175">
        <f>_xll.xlShmInterpDisc($E$4,L2314)</f>
        <v>0.72006170334195185</v>
      </c>
      <c r="O2314" s="175">
        <f>_xll.xlShmInterpDisc($B$4,L2314)</f>
        <v>0.72006170334195185</v>
      </c>
      <c r="P2314" s="175">
        <v>0.7200617033242952</v>
      </c>
      <c r="Q2314" s="175">
        <f>_xll.xlShmInterpDisc($H$4,L2314)</f>
        <v>0.72006170334917863</v>
      </c>
      <c r="R2314" s="188">
        <f t="shared" si="108"/>
        <v>-1.4915180202024203E-7</v>
      </c>
      <c r="S2314" s="170">
        <f t="shared" si="109"/>
        <v>-1.4915180202024203E-7</v>
      </c>
      <c r="T2314" s="174">
        <f t="shared" si="110"/>
        <v>-2.4883428650923634E-7</v>
      </c>
    </row>
    <row r="2315" spans="11:20" x14ac:dyDescent="0.2">
      <c r="K2315" s="185" t="s">
        <v>135</v>
      </c>
      <c r="L2315" s="163">
        <f>_xll.qlCalendarAdvance("TARGET",L2314,K2315,"mf")</f>
        <v>51166</v>
      </c>
      <c r="M2315" s="175">
        <v>0.71982243034469096</v>
      </c>
      <c r="N2315" s="175">
        <f>_xll.xlShmInterpDisc($E$4,L2315)</f>
        <v>0.71982243036046867</v>
      </c>
      <c r="O2315" s="175">
        <f>_xll.xlShmInterpDisc($B$4,L2315)</f>
        <v>0.71982243036046867</v>
      </c>
      <c r="P2315" s="175">
        <v>0.71982243034193483</v>
      </c>
      <c r="Q2315" s="175">
        <f>_xll.xlShmInterpDisc($H$4,L2315)</f>
        <v>0.71982243036769744</v>
      </c>
      <c r="R2315" s="188">
        <f t="shared" si="108"/>
        <v>-1.5777712469855487E-7</v>
      </c>
      <c r="S2315" s="170">
        <f t="shared" si="109"/>
        <v>-1.5777712469855487E-7</v>
      </c>
      <c r="T2315" s="174">
        <f t="shared" si="110"/>
        <v>-2.5762614264124295E-7</v>
      </c>
    </row>
    <row r="2316" spans="11:20" x14ac:dyDescent="0.2">
      <c r="K2316" s="185" t="s">
        <v>135</v>
      </c>
      <c r="L2316" s="163">
        <f>_xll.qlCalendarAdvance("TARGET",L2315,K2316,"mf")</f>
        <v>51173</v>
      </c>
      <c r="M2316" s="175">
        <v>0.71958334178820138</v>
      </c>
      <c r="N2316" s="175">
        <f>_xll.xlShmInterpDisc($E$4,L2316)</f>
        <v>0.71958334180481798</v>
      </c>
      <c r="O2316" s="175">
        <f>_xll.xlShmInterpDisc($B$4,L2316)</f>
        <v>0.71958334180481798</v>
      </c>
      <c r="P2316" s="175">
        <v>0.71958334178543071</v>
      </c>
      <c r="Q2316" s="175">
        <f>_xll.xlShmInterpDisc($H$4,L2316)</f>
        <v>0.71958334181204853</v>
      </c>
      <c r="R2316" s="188">
        <f t="shared" si="108"/>
        <v>-1.6616596987262255E-7</v>
      </c>
      <c r="S2316" s="170">
        <f t="shared" si="109"/>
        <v>-1.6616596987262255E-7</v>
      </c>
      <c r="T2316" s="174">
        <f t="shared" si="110"/>
        <v>-2.6617819059993053E-7</v>
      </c>
    </row>
    <row r="2317" spans="11:20" x14ac:dyDescent="0.2">
      <c r="K2317" s="185" t="s">
        <v>135</v>
      </c>
      <c r="L2317" s="163">
        <f>_xll.qlCalendarAdvance("TARGET",L2316,K2317,"mf")</f>
        <v>51180</v>
      </c>
      <c r="M2317" s="175">
        <v>0.7193444373117327</v>
      </c>
      <c r="N2317" s="175">
        <f>_xll.xlShmInterpDisc($E$4,L2317)</f>
        <v>0.71934443732916431</v>
      </c>
      <c r="O2317" s="175">
        <f>_xll.xlShmInterpDisc($B$4,L2317)</f>
        <v>0.71934443732916431</v>
      </c>
      <c r="P2317" s="175">
        <v>0.71934443730894759</v>
      </c>
      <c r="Q2317" s="175">
        <f>_xll.xlShmInterpDisc($H$4,L2317)</f>
        <v>0.7193444373363963</v>
      </c>
      <c r="R2317" s="188">
        <f t="shared" si="108"/>
        <v>-1.7431611709639583E-7</v>
      </c>
      <c r="S2317" s="170">
        <f t="shared" si="109"/>
        <v>-1.7431611709639583E-7</v>
      </c>
      <c r="T2317" s="174">
        <f t="shared" si="110"/>
        <v>-2.744870997162252E-7</v>
      </c>
    </row>
    <row r="2318" spans="11:20" x14ac:dyDescent="0.2">
      <c r="K2318" s="185" t="s">
        <v>135</v>
      </c>
      <c r="L2318" s="163">
        <f>_xll.qlCalendarAdvance("TARGET",L2317,K2318,"mf")</f>
        <v>51187</v>
      </c>
      <c r="M2318" s="175">
        <v>0.71910571656768196</v>
      </c>
      <c r="N2318" s="175">
        <f>_xll.xlShmInterpDisc($E$4,L2318)</f>
        <v>0.7191057165859045</v>
      </c>
      <c r="O2318" s="175">
        <f>_xll.xlShmInterpDisc($B$4,L2318)</f>
        <v>0.7191057165859045</v>
      </c>
      <c r="P2318" s="175">
        <v>0.71910571656488242</v>
      </c>
      <c r="Q2318" s="175">
        <f>_xll.xlShmInterpDisc($H$4,L2318)</f>
        <v>0.7191057165931376</v>
      </c>
      <c r="R2318" s="188">
        <f t="shared" si="108"/>
        <v>-1.8222534592382544E-7</v>
      </c>
      <c r="S2318" s="170">
        <f t="shared" si="109"/>
        <v>-1.8222534592382544E-7</v>
      </c>
      <c r="T2318" s="174">
        <f t="shared" si="110"/>
        <v>-2.8255175976710234E-7</v>
      </c>
    </row>
    <row r="2319" spans="11:20" x14ac:dyDescent="0.2">
      <c r="K2319" s="185" t="s">
        <v>135</v>
      </c>
      <c r="L2319" s="163">
        <f>_xll.qlCalendarAdvance("TARGET",L2318,K2319,"mf")</f>
        <v>51194</v>
      </c>
      <c r="M2319" s="175">
        <v>0.71886717920668131</v>
      </c>
      <c r="N2319" s="175">
        <f>_xll.xlShmInterpDisc($E$4,L2319)</f>
        <v>0.71886717922567078</v>
      </c>
      <c r="O2319" s="175">
        <f>_xll.xlShmInterpDisc($B$4,L2319)</f>
        <v>0.71886717922567078</v>
      </c>
      <c r="P2319" s="175">
        <v>0.71886717920386756</v>
      </c>
      <c r="Q2319" s="175">
        <f>_xll.xlShmInterpDisc($H$4,L2319)</f>
        <v>0.71886717923290466</v>
      </c>
      <c r="R2319" s="188">
        <f t="shared" si="108"/>
        <v>-1.8989476657793602E-7</v>
      </c>
      <c r="S2319" s="170">
        <f t="shared" si="109"/>
        <v>-1.8989476657793602E-7</v>
      </c>
      <c r="T2319" s="174">
        <f t="shared" si="110"/>
        <v>-2.9037106052953732E-7</v>
      </c>
    </row>
    <row r="2320" spans="11:20" x14ac:dyDescent="0.2">
      <c r="K2320" s="185" t="s">
        <v>135</v>
      </c>
      <c r="L2320" s="163">
        <f>_xll.qlCalendarAdvance("TARGET",L2319,K2320,"mf")</f>
        <v>51201</v>
      </c>
      <c r="M2320" s="175">
        <v>0.71862882487760182</v>
      </c>
      <c r="N2320" s="175">
        <f>_xll.xlShmInterpDisc($E$4,L2320)</f>
        <v>0.71862882489733382</v>
      </c>
      <c r="O2320" s="175">
        <f>_xll.xlShmInterpDisc($B$4,L2320)</f>
        <v>0.71862882489733382</v>
      </c>
      <c r="P2320" s="175">
        <v>0.71862882487477375</v>
      </c>
      <c r="Q2320" s="175">
        <f>_xll.xlShmInterpDisc($H$4,L2320)</f>
        <v>0.71862882490456825</v>
      </c>
      <c r="R2320" s="188">
        <f t="shared" si="108"/>
        <v>-1.9731993816662907E-7</v>
      </c>
      <c r="S2320" s="170">
        <f t="shared" si="109"/>
        <v>-1.9731993816662907E-7</v>
      </c>
      <c r="T2320" s="174">
        <f t="shared" si="110"/>
        <v>-2.9794500200353013E-7</v>
      </c>
    </row>
    <row r="2321" spans="11:20" x14ac:dyDescent="0.2">
      <c r="K2321" s="185" t="s">
        <v>135</v>
      </c>
      <c r="L2321" s="163">
        <f>_xll.qlCalendarAdvance("TARGET",L2320,K2321,"mf")</f>
        <v>51208</v>
      </c>
      <c r="M2321" s="175">
        <v>0.71839065322755546</v>
      </c>
      <c r="N2321" s="175">
        <f>_xll.xlShmInterpDisc($E$4,L2321)</f>
        <v>0.71839065324800555</v>
      </c>
      <c r="O2321" s="175">
        <f>_xll.xlShmInterpDisc($B$4,L2321)</f>
        <v>0.71839065324800555</v>
      </c>
      <c r="P2321" s="175">
        <v>0.7183906532247134</v>
      </c>
      <c r="Q2321" s="175">
        <f>_xll.xlShmInterpDisc($H$4,L2321)</f>
        <v>0.71839065325524021</v>
      </c>
      <c r="R2321" s="188">
        <f t="shared" si="108"/>
        <v>-2.0450086068990458E-7</v>
      </c>
      <c r="S2321" s="170">
        <f t="shared" si="109"/>
        <v>-2.0450086068990458E-7</v>
      </c>
      <c r="T2321" s="174">
        <f t="shared" si="110"/>
        <v>-3.0526803307395767E-7</v>
      </c>
    </row>
    <row r="2322" spans="11:20" x14ac:dyDescent="0.2">
      <c r="K2322" s="185" t="s">
        <v>135</v>
      </c>
      <c r="L2322" s="163">
        <f>_xll.qlCalendarAdvance("TARGET",L2321,K2322,"mf")</f>
        <v>51215</v>
      </c>
      <c r="M2322" s="175">
        <v>0.71815266390189847</v>
      </c>
      <c r="N2322" s="175">
        <f>_xll.xlShmInterpDisc($E$4,L2322)</f>
        <v>0.71815266392304222</v>
      </c>
      <c r="O2322" s="175">
        <f>_xll.xlShmInterpDisc($B$4,L2322)</f>
        <v>0.71815266392304222</v>
      </c>
      <c r="P2322" s="175">
        <v>0.71815266389904231</v>
      </c>
      <c r="Q2322" s="175">
        <f>_xll.xlShmInterpDisc($H$4,L2322)</f>
        <v>0.71815266393027677</v>
      </c>
      <c r="R2322" s="188">
        <f t="shared" si="108"/>
        <v>-2.1143753414776256E-7</v>
      </c>
      <c r="S2322" s="170">
        <f t="shared" si="109"/>
        <v>-2.1143753414776256E-7</v>
      </c>
      <c r="T2322" s="174">
        <f t="shared" si="110"/>
        <v>-3.1234459463291842E-7</v>
      </c>
    </row>
    <row r="2323" spans="11:20" x14ac:dyDescent="0.2">
      <c r="K2323" s="185" t="s">
        <v>135</v>
      </c>
      <c r="L2323" s="163">
        <f>_xll.qlCalendarAdvance("TARGET",L2322,K2323,"mf")</f>
        <v>51222</v>
      </c>
      <c r="M2323" s="175">
        <v>0.71791485654423437</v>
      </c>
      <c r="N2323" s="175">
        <f>_xll.xlShmInterpDisc($E$4,L2323)</f>
        <v>0.71791485656604714</v>
      </c>
      <c r="O2323" s="175">
        <f>_xll.xlShmInterpDisc($B$4,L2323)</f>
        <v>0.71791485656604703</v>
      </c>
      <c r="P2323" s="175">
        <v>0.71791485654136422</v>
      </c>
      <c r="Q2323" s="175">
        <f>_xll.xlShmInterpDisc($H$4,L2323)</f>
        <v>0.71791485657328113</v>
      </c>
      <c r="R2323" s="188">
        <f t="shared" si="108"/>
        <v>-2.1812773809415376E-7</v>
      </c>
      <c r="S2323" s="170">
        <f t="shared" si="109"/>
        <v>-2.1812662787112913E-7</v>
      </c>
      <c r="T2323" s="174">
        <f t="shared" si="110"/>
        <v>-3.1916913556528925E-7</v>
      </c>
    </row>
    <row r="2324" spans="11:20" x14ac:dyDescent="0.2">
      <c r="K2324" s="185" t="s">
        <v>135</v>
      </c>
      <c r="L2324" s="163">
        <f>_xll.qlCalendarAdvance("TARGET",L2323,K2324,"mf")</f>
        <v>51229</v>
      </c>
      <c r="M2324" s="175">
        <v>0.71767723079641665</v>
      </c>
      <c r="N2324" s="175">
        <f>_xll.xlShmInterpDisc($E$4,L2324)</f>
        <v>0.71767723081887358</v>
      </c>
      <c r="O2324" s="175">
        <f>_xll.xlShmInterpDisc($B$4,L2324)</f>
        <v>0.71767723081887358</v>
      </c>
      <c r="P2324" s="175">
        <v>0.71767723079353263</v>
      </c>
      <c r="Q2324" s="175">
        <f>_xll.xlShmInterpDisc($H$4,L2324)</f>
        <v>0.71767723082610679</v>
      </c>
      <c r="R2324" s="188">
        <f t="shared" si="108"/>
        <v>-2.2456925208302891E-7</v>
      </c>
      <c r="S2324" s="170">
        <f t="shared" si="109"/>
        <v>-2.2456925208302891E-7</v>
      </c>
      <c r="T2324" s="174">
        <f t="shared" si="110"/>
        <v>-3.2574165587107018E-7</v>
      </c>
    </row>
    <row r="2325" spans="11:20" x14ac:dyDescent="0.2">
      <c r="K2325" s="185" t="s">
        <v>135</v>
      </c>
      <c r="L2325" s="163">
        <f>_xll.qlCalendarAdvance("TARGET",L2324,K2325,"mf")</f>
        <v>51236</v>
      </c>
      <c r="M2325" s="175">
        <v>0.71743978629855154</v>
      </c>
      <c r="N2325" s="175">
        <f>_xll.xlShmInterpDisc($E$4,L2325)</f>
        <v>0.71743978632162797</v>
      </c>
      <c r="O2325" s="175">
        <f>_xll.xlShmInterpDisc($B$4,L2325)</f>
        <v>0.71743978632162797</v>
      </c>
      <c r="P2325" s="175">
        <v>0.71743978629565375</v>
      </c>
      <c r="Q2325" s="175">
        <f>_xll.xlShmInterpDisc($H$4,L2325)</f>
        <v>0.71743978632886007</v>
      </c>
      <c r="R2325" s="188">
        <f t="shared" si="108"/>
        <v>-2.3076429656043729E-7</v>
      </c>
      <c r="S2325" s="170">
        <f t="shared" si="109"/>
        <v>-2.3076429656043729E-7</v>
      </c>
      <c r="T2325" s="174">
        <f t="shared" si="110"/>
        <v>-3.3206326577328582E-7</v>
      </c>
    </row>
    <row r="2326" spans="11:20" x14ac:dyDescent="0.2">
      <c r="K2326" s="185" t="s">
        <v>135</v>
      </c>
      <c r="L2326" s="163">
        <f>_xll.qlCalendarAdvance("TARGET",L2325,K2326,"mf")</f>
        <v>51243</v>
      </c>
      <c r="M2326" s="175">
        <v>0.71720252268900142</v>
      </c>
      <c r="N2326" s="175">
        <f>_xll.xlShmInterpDisc($E$4,L2326)</f>
        <v>0.71720252271267249</v>
      </c>
      <c r="O2326" s="175">
        <f>_xll.xlShmInterpDisc($B$4,L2326)</f>
        <v>0.71720252271267249</v>
      </c>
      <c r="P2326" s="175">
        <v>0.71720252268608997</v>
      </c>
      <c r="Q2326" s="175">
        <f>_xll.xlShmInterpDisc($H$4,L2326)</f>
        <v>0.71720252271990315</v>
      </c>
      <c r="R2326" s="188">
        <f t="shared" si="108"/>
        <v>-2.3671065108032963E-7</v>
      </c>
      <c r="S2326" s="170">
        <f t="shared" si="109"/>
        <v>-2.3671065108032963E-7</v>
      </c>
      <c r="T2326" s="174">
        <f t="shared" si="110"/>
        <v>-3.3813174482588693E-7</v>
      </c>
    </row>
    <row r="2327" spans="11:20" x14ac:dyDescent="0.2">
      <c r="K2327" s="185" t="s">
        <v>135</v>
      </c>
      <c r="L2327" s="163">
        <f>_xll.qlCalendarAdvance("TARGET",L2326,K2327,"mf")</f>
        <v>51250</v>
      </c>
      <c r="M2327" s="175">
        <v>0.71696543960438741</v>
      </c>
      <c r="N2327" s="175">
        <f>_xll.xlShmInterpDisc($E$4,L2327)</f>
        <v>0.71696543962862813</v>
      </c>
      <c r="O2327" s="175">
        <f>_xll.xlShmInterpDisc($B$4,L2327)</f>
        <v>0.71696543962862813</v>
      </c>
      <c r="P2327" s="175">
        <v>0.71696543960146231</v>
      </c>
      <c r="Q2327" s="175">
        <f>_xll.xlShmInterpDisc($H$4,L2327)</f>
        <v>0.71696543963585702</v>
      </c>
      <c r="R2327" s="188">
        <f t="shared" si="108"/>
        <v>-2.424072054196813E-7</v>
      </c>
      <c r="S2327" s="170">
        <f t="shared" si="109"/>
        <v>-2.424072054196813E-7</v>
      </c>
      <c r="T2327" s="174">
        <f t="shared" si="110"/>
        <v>-3.439470930288735E-7</v>
      </c>
    </row>
    <row r="2328" spans="11:20" x14ac:dyDescent="0.2">
      <c r="K2328" s="185" t="s">
        <v>135</v>
      </c>
      <c r="L2328" s="163">
        <f>_xll.qlCalendarAdvance("TARGET",L2327,K2328,"mf")</f>
        <v>51258</v>
      </c>
      <c r="M2328" s="175">
        <v>0.71669470809017577</v>
      </c>
      <c r="N2328" s="175">
        <f>_xll.xlShmInterpDisc($E$4,L2328)</f>
        <v>0.7166947081150371</v>
      </c>
      <c r="O2328" s="175">
        <f>_xll.xlShmInterpDisc($B$4,L2328)</f>
        <v>0.71669470811503722</v>
      </c>
      <c r="P2328" s="175">
        <v>0.71669470808723534</v>
      </c>
      <c r="Q2328" s="175">
        <f>_xll.xlShmInterpDisc($H$4,L2328)</f>
        <v>0.71669470812226355</v>
      </c>
      <c r="R2328" s="188">
        <f t="shared" si="108"/>
        <v>-2.4861335212733593E-7</v>
      </c>
      <c r="S2328" s="170">
        <f t="shared" si="109"/>
        <v>-2.4861446235036055E-7</v>
      </c>
      <c r="T2328" s="174">
        <f t="shared" si="110"/>
        <v>-3.5028202560738464E-7</v>
      </c>
    </row>
    <row r="2329" spans="11:20" x14ac:dyDescent="0.2">
      <c r="K2329" s="185" t="s">
        <v>135</v>
      </c>
      <c r="L2329" s="163">
        <f>_xll.qlCalendarAdvance("TARGET",L2328,K2329,"mf")</f>
        <v>51265</v>
      </c>
      <c r="M2329" s="175">
        <v>0.71645801061300696</v>
      </c>
      <c r="N2329" s="175">
        <f>_xll.xlShmInterpDisc($E$4,L2329)</f>
        <v>0.71645801063838466</v>
      </c>
      <c r="O2329" s="175">
        <f>_xll.xlShmInterpDisc($B$4,L2329)</f>
        <v>0.71645801063838466</v>
      </c>
      <c r="P2329" s="175">
        <v>0.71645801061005321</v>
      </c>
      <c r="Q2329" s="175">
        <f>_xll.xlShmInterpDisc($H$4,L2329)</f>
        <v>0.71645801064560866</v>
      </c>
      <c r="R2329" s="188">
        <f t="shared" si="108"/>
        <v>-2.5377699941486753E-7</v>
      </c>
      <c r="S2329" s="170">
        <f t="shared" si="109"/>
        <v>-2.5377699941486753E-7</v>
      </c>
      <c r="T2329" s="174">
        <f t="shared" si="110"/>
        <v>-3.5555447475132951E-7</v>
      </c>
    </row>
    <row r="2330" spans="11:20" x14ac:dyDescent="0.2">
      <c r="K2330" s="185" t="s">
        <v>135</v>
      </c>
      <c r="L2330" s="163">
        <f>_xll.qlCalendarAdvance("TARGET",L2329,K2330,"mf")</f>
        <v>51272</v>
      </c>
      <c r="M2330" s="175">
        <v>0.71622149250742217</v>
      </c>
      <c r="N2330" s="175">
        <f>_xll.xlShmInterpDisc($E$4,L2330)</f>
        <v>0.71622149253329104</v>
      </c>
      <c r="O2330" s="175">
        <f>_xll.xlShmInterpDisc($B$4,L2330)</f>
        <v>0.71622149253329104</v>
      </c>
      <c r="P2330" s="175">
        <v>0.7162214925044551</v>
      </c>
      <c r="Q2330" s="175">
        <f>_xll.xlShmInterpDisc($H$4,L2330)</f>
        <v>0.71622149254051215</v>
      </c>
      <c r="R2330" s="188">
        <f t="shared" si="108"/>
        <v>-2.5868862607580922E-7</v>
      </c>
      <c r="S2330" s="170">
        <f t="shared" si="109"/>
        <v>-2.5868862607580922E-7</v>
      </c>
      <c r="T2330" s="174">
        <f t="shared" si="110"/>
        <v>-3.6057046237658597E-7</v>
      </c>
    </row>
    <row r="2331" spans="11:20" x14ac:dyDescent="0.2">
      <c r="K2331" s="185" t="s">
        <v>135</v>
      </c>
      <c r="L2331" s="163">
        <f>_xll.qlCalendarAdvance("TARGET",L2330,K2331,"mf")</f>
        <v>51279</v>
      </c>
      <c r="M2331" s="175">
        <v>0.71598515340285884</v>
      </c>
      <c r="N2331" s="175">
        <f>_xll.xlShmInterpDisc($E$4,L2331)</f>
        <v>0.715985153429194</v>
      </c>
      <c r="O2331" s="175">
        <f>_xll.xlShmInterpDisc($B$4,L2331)</f>
        <v>0.715985153429194</v>
      </c>
      <c r="P2331" s="175">
        <v>0.71598515339987856</v>
      </c>
      <c r="Q2331" s="175">
        <f>_xll.xlShmInterpDisc($H$4,L2331)</f>
        <v>0.71598515343641189</v>
      </c>
      <c r="R2331" s="188">
        <f t="shared" si="108"/>
        <v>-2.6335156277923488E-7</v>
      </c>
      <c r="S2331" s="170">
        <f t="shared" si="109"/>
        <v>-2.6335156277923488E-7</v>
      </c>
      <c r="T2331" s="174">
        <f t="shared" si="110"/>
        <v>-3.6533331915222789E-7</v>
      </c>
    </row>
    <row r="2332" spans="11:20" x14ac:dyDescent="0.2">
      <c r="K2332" s="185" t="s">
        <v>135</v>
      </c>
      <c r="L2332" s="163">
        <f>_xll.qlCalendarAdvance("TARGET",L2331,K2332,"mf")</f>
        <v>51286</v>
      </c>
      <c r="M2332" s="175">
        <v>0.71574899292702843</v>
      </c>
      <c r="N2332" s="175">
        <f>_xll.xlShmInterpDisc($E$4,L2332)</f>
        <v>0.71574899295380501</v>
      </c>
      <c r="O2332" s="175">
        <f>_xll.xlShmInterpDisc($B$4,L2332)</f>
        <v>0.71574899295380512</v>
      </c>
      <c r="P2332" s="175">
        <v>0.71574899292403515</v>
      </c>
      <c r="Q2332" s="175">
        <f>_xll.xlShmInterpDisc($H$4,L2332)</f>
        <v>0.71574899296101946</v>
      </c>
      <c r="R2332" s="188">
        <f t="shared" si="108"/>
        <v>-2.677658095251445E-7</v>
      </c>
      <c r="S2332" s="170">
        <f t="shared" si="109"/>
        <v>-2.6776691974816913E-7</v>
      </c>
      <c r="T2332" s="174">
        <f t="shared" si="110"/>
        <v>-3.6984304507825527E-7</v>
      </c>
    </row>
    <row r="2333" spans="11:20" x14ac:dyDescent="0.2">
      <c r="K2333" s="185" t="s">
        <v>135</v>
      </c>
      <c r="L2333" s="163">
        <f>_xll.qlCalendarAdvance("TARGET",L2332,K2333,"mf")</f>
        <v>51293</v>
      </c>
      <c r="M2333" s="175">
        <v>0.71551301070591877</v>
      </c>
      <c r="N2333" s="175">
        <f>_xll.xlShmInterpDisc($E$4,L2333)</f>
        <v>0.7155130107331118</v>
      </c>
      <c r="O2333" s="175">
        <f>_xll.xlShmInterpDisc($B$4,L2333)</f>
        <v>0.7155130107331118</v>
      </c>
      <c r="P2333" s="175">
        <v>0.71551301070291251</v>
      </c>
      <c r="Q2333" s="175">
        <f>_xll.xlShmInterpDisc($H$4,L2333)</f>
        <v>0.71551301074032225</v>
      </c>
      <c r="R2333" s="188">
        <f t="shared" si="108"/>
        <v>-2.7193025609051347E-7</v>
      </c>
      <c r="S2333" s="170">
        <f t="shared" si="109"/>
        <v>-2.7193025609051347E-7</v>
      </c>
      <c r="T2333" s="174">
        <f t="shared" si="110"/>
        <v>-3.7409741970861887E-7</v>
      </c>
    </row>
    <row r="2334" spans="11:20" x14ac:dyDescent="0.2">
      <c r="K2334" s="185" t="s">
        <v>135</v>
      </c>
      <c r="L2334" s="163">
        <f>_xll.qlCalendarAdvance("TARGET",L2333,K2334,"mf")</f>
        <v>51300</v>
      </c>
      <c r="M2334" s="175">
        <v>0.71527720636379666</v>
      </c>
      <c r="N2334" s="175">
        <f>_xll.xlShmInterpDisc($E$4,L2334)</f>
        <v>0.71527720639138115</v>
      </c>
      <c r="O2334" s="175">
        <f>_xll.xlShmInterpDisc($B$4,L2334)</f>
        <v>0.71527720639138126</v>
      </c>
      <c r="P2334" s="175">
        <v>0.71527720636077752</v>
      </c>
      <c r="Q2334" s="175">
        <f>_xll.xlShmInterpDisc($H$4,L2334)</f>
        <v>0.7152772063985875</v>
      </c>
      <c r="R2334" s="188">
        <f t="shared" si="108"/>
        <v>-2.7584490247534177E-7</v>
      </c>
      <c r="S2334" s="170">
        <f t="shared" si="109"/>
        <v>-2.7584601269836639E-7</v>
      </c>
      <c r="T2334" s="174">
        <f t="shared" si="110"/>
        <v>-3.7809977371239256E-7</v>
      </c>
    </row>
    <row r="2335" spans="11:20" x14ac:dyDescent="0.2">
      <c r="K2335" s="185" t="s">
        <v>135</v>
      </c>
      <c r="L2335" s="163">
        <f>_xll.qlCalendarAdvance("TARGET",L2334,K2335,"mf")</f>
        <v>51307</v>
      </c>
      <c r="M2335" s="175">
        <v>0.71504157952321101</v>
      </c>
      <c r="N2335" s="175">
        <f>_xll.xlShmInterpDisc($E$4,L2335)</f>
        <v>0.71504157955116221</v>
      </c>
      <c r="O2335" s="175">
        <f>_xll.xlShmInterpDisc($B$4,L2335)</f>
        <v>0.71504157955116221</v>
      </c>
      <c r="P2335" s="175">
        <v>0.7150415795201791</v>
      </c>
      <c r="Q2335" s="175">
        <f>_xll.xlShmInterpDisc($H$4,L2335)</f>
        <v>0.71504157955836389</v>
      </c>
      <c r="R2335" s="188">
        <f t="shared" si="108"/>
        <v>-2.7951196912567866E-7</v>
      </c>
      <c r="S2335" s="170">
        <f t="shared" si="109"/>
        <v>-2.7951196912567866E-7</v>
      </c>
      <c r="T2335" s="174">
        <f t="shared" si="110"/>
        <v>-3.8184788664352709E-7</v>
      </c>
    </row>
    <row r="2336" spans="11:20" x14ac:dyDescent="0.2">
      <c r="K2336" s="185" t="s">
        <v>135</v>
      </c>
      <c r="L2336" s="163">
        <f>_xll.qlCalendarAdvance("TARGET",L2335,K2336,"mf")</f>
        <v>51314</v>
      </c>
      <c r="M2336" s="175">
        <v>0.71480612980499547</v>
      </c>
      <c r="N2336" s="175">
        <f>_xll.xlShmInterpDisc($E$4,L2336)</f>
        <v>0.71480612983328862</v>
      </c>
      <c r="O2336" s="175">
        <f>_xll.xlShmInterpDisc($B$4,L2336)</f>
        <v>0.71480612983328862</v>
      </c>
      <c r="P2336" s="175">
        <v>0.71480612980195102</v>
      </c>
      <c r="Q2336" s="175">
        <f>_xll.xlShmInterpDisc($H$4,L2336)</f>
        <v>0.71480612984048542</v>
      </c>
      <c r="R2336" s="188">
        <f t="shared" si="108"/>
        <v>-2.8293145604152414E-7</v>
      </c>
      <c r="S2336" s="170">
        <f t="shared" si="109"/>
        <v>-2.8293145604152414E-7</v>
      </c>
      <c r="T2336" s="174">
        <f t="shared" si="110"/>
        <v>-3.8534397894807171E-7</v>
      </c>
    </row>
    <row r="2337" spans="11:20" x14ac:dyDescent="0.2">
      <c r="K2337" s="185" t="s">
        <v>135</v>
      </c>
      <c r="L2337" s="163">
        <f>_xll.qlCalendarAdvance("TARGET",L2336,K2337,"mf")</f>
        <v>51321</v>
      </c>
      <c r="M2337" s="175">
        <v>0.71457085682827182</v>
      </c>
      <c r="N2337" s="175">
        <f>_xll.xlShmInterpDisc($E$4,L2337)</f>
        <v>0.71457085685688204</v>
      </c>
      <c r="O2337" s="175">
        <f>_xll.xlShmInterpDisc($B$4,L2337)</f>
        <v>0.71457085685688215</v>
      </c>
      <c r="P2337" s="175">
        <v>0.71457085682521482</v>
      </c>
      <c r="Q2337" s="175">
        <f>_xll.xlShmInterpDisc($H$4,L2337)</f>
        <v>0.71457085686407351</v>
      </c>
      <c r="R2337" s="188">
        <f t="shared" si="108"/>
        <v>-2.8610225299985359E-7</v>
      </c>
      <c r="S2337" s="170">
        <f t="shared" si="109"/>
        <v>-2.8610336322287822E-7</v>
      </c>
      <c r="T2337" s="174">
        <f t="shared" si="110"/>
        <v>-3.8858694040300179E-7</v>
      </c>
    </row>
    <row r="2338" spans="11:20" x14ac:dyDescent="0.2">
      <c r="K2338" s="185" t="s">
        <v>135</v>
      </c>
      <c r="L2338" s="163">
        <f>_xll.qlCalendarAdvance("TARGET",L2337,K2338,"mf")</f>
        <v>51328</v>
      </c>
      <c r="M2338" s="175">
        <v>0.71433576021045186</v>
      </c>
      <c r="N2338" s="175">
        <f>_xll.xlShmInterpDisc($E$4,L2338)</f>
        <v>0.71433576023935463</v>
      </c>
      <c r="O2338" s="175">
        <f>_xll.xlShmInterpDisc($B$4,L2338)</f>
        <v>0.71433576023935463</v>
      </c>
      <c r="P2338" s="175">
        <v>0.71433576020738243</v>
      </c>
      <c r="Q2338" s="175">
        <f>_xll.xlShmInterpDisc($H$4,L2338)</f>
        <v>0.71433576024654044</v>
      </c>
      <c r="R2338" s="188">
        <f t="shared" si="108"/>
        <v>-2.8902769066974088E-7</v>
      </c>
      <c r="S2338" s="170">
        <f t="shared" si="109"/>
        <v>-2.8902769066974088E-7</v>
      </c>
      <c r="T2338" s="174">
        <f t="shared" si="110"/>
        <v>-3.9158010167739121E-7</v>
      </c>
    </row>
    <row r="2339" spans="11:20" x14ac:dyDescent="0.2">
      <c r="K2339" s="185" t="s">
        <v>135</v>
      </c>
      <c r="L2339" s="163">
        <f>_xll.qlCalendarAdvance("TARGET",L2338,K2339,"mf")</f>
        <v>51335</v>
      </c>
      <c r="M2339" s="175">
        <v>0.71410083956724091</v>
      </c>
      <c r="N2339" s="175">
        <f>_xll.xlShmInterpDisc($E$4,L2339)</f>
        <v>0.71410083959641169</v>
      </c>
      <c r="O2339" s="175">
        <f>_xll.xlShmInterpDisc($B$4,L2339)</f>
        <v>0.7141008395964118</v>
      </c>
      <c r="P2339" s="175">
        <v>0.71410083956415915</v>
      </c>
      <c r="Q2339" s="175">
        <f>_xll.xlShmInterpDisc($H$4,L2339)</f>
        <v>0.7141008396035915</v>
      </c>
      <c r="R2339" s="188">
        <f t="shared" si="108"/>
        <v>-2.9170776905118601E-7</v>
      </c>
      <c r="S2339" s="170">
        <f t="shared" si="109"/>
        <v>-2.9170887927421063E-7</v>
      </c>
      <c r="T2339" s="174">
        <f t="shared" si="110"/>
        <v>-3.9432346277123997E-7</v>
      </c>
    </row>
    <row r="2340" spans="11:20" x14ac:dyDescent="0.2">
      <c r="K2340" s="185" t="s">
        <v>135</v>
      </c>
      <c r="L2340" s="163">
        <f>_xll.qlCalendarAdvance("TARGET",L2339,K2340,"mf")</f>
        <v>51342</v>
      </c>
      <c r="M2340" s="175">
        <v>0.71386609451264049</v>
      </c>
      <c r="N2340" s="175">
        <f>_xll.xlShmInterpDisc($E$4,L2340)</f>
        <v>0.71386609454205507</v>
      </c>
      <c r="O2340" s="175">
        <f>_xll.xlShmInterpDisc($B$4,L2340)</f>
        <v>0.71386609454205507</v>
      </c>
      <c r="P2340" s="175">
        <v>0.71386609450954663</v>
      </c>
      <c r="Q2340" s="175">
        <f>_xll.xlShmInterpDisc($H$4,L2340)</f>
        <v>0.71386609454922845</v>
      </c>
      <c r="R2340" s="188">
        <f t="shared" si="108"/>
        <v>-2.9414581881326285E-7</v>
      </c>
      <c r="S2340" s="170">
        <f t="shared" si="109"/>
        <v>-2.9414581881326285E-7</v>
      </c>
      <c r="T2340" s="174">
        <f t="shared" si="110"/>
        <v>-3.968181339075727E-7</v>
      </c>
    </row>
    <row r="2341" spans="11:20" x14ac:dyDescent="0.2">
      <c r="K2341" s="185" t="s">
        <v>135</v>
      </c>
      <c r="L2341" s="163">
        <f>_xll.qlCalendarAdvance("TARGET",L2340,K2341,"mf")</f>
        <v>51349</v>
      </c>
      <c r="M2341" s="175">
        <v>0.71363152465895119</v>
      </c>
      <c r="N2341" s="175">
        <f>_xll.xlShmInterpDisc($E$4,L2341)</f>
        <v>0.71363152468858493</v>
      </c>
      <c r="O2341" s="175">
        <f>_xll.xlShmInterpDisc($B$4,L2341)</f>
        <v>0.71363152468858504</v>
      </c>
      <c r="P2341" s="175">
        <v>0.71363152465584534</v>
      </c>
      <c r="Q2341" s="175">
        <f>_xll.xlShmInterpDisc($H$4,L2341)</f>
        <v>0.71363152469575164</v>
      </c>
      <c r="R2341" s="188">
        <f t="shared" si="108"/>
        <v>-2.9633739906387291E-7</v>
      </c>
      <c r="S2341" s="170">
        <f t="shared" si="109"/>
        <v>-2.9633850928689753E-7</v>
      </c>
      <c r="T2341" s="174">
        <f t="shared" si="110"/>
        <v>-3.9906300486336477E-7</v>
      </c>
    </row>
    <row r="2342" spans="11:20" x14ac:dyDescent="0.2">
      <c r="K2342" s="185" t="s">
        <v>135</v>
      </c>
      <c r="L2342" s="163">
        <f>_xll.qlCalendarAdvance("TARGET",L2341,K2342,"mf")</f>
        <v>51356</v>
      </c>
      <c r="M2342" s="175">
        <v>0.71339712961677504</v>
      </c>
      <c r="N2342" s="175">
        <f>_xll.xlShmInterpDisc($E$4,L2342)</f>
        <v>0.71339712964660396</v>
      </c>
      <c r="O2342" s="175">
        <f>_xll.xlShmInterpDisc($B$4,L2342)</f>
        <v>0.71339712964660396</v>
      </c>
      <c r="P2342" s="175">
        <v>0.71339712961365709</v>
      </c>
      <c r="Q2342" s="175">
        <f>_xll.xlShmInterpDisc($H$4,L2342)</f>
        <v>0.71339712965376345</v>
      </c>
      <c r="R2342" s="188">
        <f t="shared" si="108"/>
        <v>-2.9828917114116393E-7</v>
      </c>
      <c r="S2342" s="170">
        <f t="shared" si="109"/>
        <v>-2.9828917114116393E-7</v>
      </c>
      <c r="T2342" s="174">
        <f t="shared" si="110"/>
        <v>-4.010636267537393E-7</v>
      </c>
    </row>
    <row r="2343" spans="11:20" x14ac:dyDescent="0.2">
      <c r="K2343" s="185" t="s">
        <v>135</v>
      </c>
      <c r="L2343" s="163">
        <f>_xll.qlCalendarAdvance("TARGET",L2342,K2343,"mf")</f>
        <v>51363</v>
      </c>
      <c r="M2343" s="175">
        <v>0.71316290899501855</v>
      </c>
      <c r="N2343" s="175">
        <f>_xll.xlShmInterpDisc($E$4,L2343)</f>
        <v>0.71316290902501878</v>
      </c>
      <c r="O2343" s="175">
        <f>_xll.xlShmInterpDisc($B$4,L2343)</f>
        <v>0.71316290902501878</v>
      </c>
      <c r="P2343" s="175">
        <v>0.71316290899188883</v>
      </c>
      <c r="Q2343" s="175">
        <f>_xll.xlShmInterpDisc($H$4,L2343)</f>
        <v>0.71316290903217072</v>
      </c>
      <c r="R2343" s="188">
        <f t="shared" si="108"/>
        <v>-3.0000224526816055E-7</v>
      </c>
      <c r="S2343" s="170">
        <f t="shared" si="109"/>
        <v>-3.0000224526816055E-7</v>
      </c>
      <c r="T2343" s="174">
        <f t="shared" si="110"/>
        <v>-4.0281888935567167E-7</v>
      </c>
    </row>
    <row r="2344" spans="11:20" x14ac:dyDescent="0.2">
      <c r="K2344" s="185" t="s">
        <v>135</v>
      </c>
      <c r="L2344" s="163">
        <f>_xll.qlCalendarAdvance("TARGET",L2343,K2344,"mf")</f>
        <v>51370</v>
      </c>
      <c r="M2344" s="175">
        <v>0.71292886240089615</v>
      </c>
      <c r="N2344" s="175">
        <f>_xll.xlShmInterpDisc($E$4,L2344)</f>
        <v>0.71292886243104348</v>
      </c>
      <c r="O2344" s="175">
        <f>_xll.xlShmInterpDisc($B$4,L2344)</f>
        <v>0.71292886243104348</v>
      </c>
      <c r="P2344" s="175">
        <v>0.71292886239775477</v>
      </c>
      <c r="Q2344" s="175">
        <f>_xll.xlShmInterpDisc($H$4,L2344)</f>
        <v>0.71292886243818754</v>
      </c>
      <c r="R2344" s="188">
        <f t="shared" si="108"/>
        <v>-3.0147329077578888E-7</v>
      </c>
      <c r="S2344" s="170">
        <f t="shared" si="109"/>
        <v>-3.0147329077578888E-7</v>
      </c>
      <c r="T2344" s="174">
        <f t="shared" si="110"/>
        <v>-4.0432768244613726E-7</v>
      </c>
    </row>
    <row r="2345" spans="11:20" x14ac:dyDescent="0.2">
      <c r="K2345" s="185" t="s">
        <v>135</v>
      </c>
      <c r="L2345" s="163">
        <f>_xll.qlCalendarAdvance("TARGET",L2344,K2345,"mf")</f>
        <v>51377</v>
      </c>
      <c r="M2345" s="175">
        <v>0.71269498943993159</v>
      </c>
      <c r="N2345" s="175">
        <f>_xll.xlShmInterpDisc($E$4,L2345)</f>
        <v>0.7126949894702026</v>
      </c>
      <c r="O2345" s="175">
        <f>_xll.xlShmInterpDisc($B$4,L2345)</f>
        <v>0.7126949894702026</v>
      </c>
      <c r="P2345" s="175">
        <v>0.71269498943677856</v>
      </c>
      <c r="Q2345" s="175">
        <f>_xll.xlShmInterpDisc($H$4,L2345)</f>
        <v>0.71269498947733845</v>
      </c>
      <c r="R2345" s="188">
        <f t="shared" si="108"/>
        <v>-3.0271007922522131E-7</v>
      </c>
      <c r="S2345" s="170">
        <f t="shared" si="109"/>
        <v>-3.0271007922522131E-7</v>
      </c>
      <c r="T2345" s="174">
        <f t="shared" si="110"/>
        <v>-4.0559888780933306E-7</v>
      </c>
    </row>
    <row r="2346" spans="11:20" x14ac:dyDescent="0.2">
      <c r="K2346" s="185" t="s">
        <v>135</v>
      </c>
      <c r="L2346" s="163">
        <f>_xll.qlCalendarAdvance("TARGET",L2345,K2346,"mf")</f>
        <v>51384</v>
      </c>
      <c r="M2346" s="175">
        <v>0.71246128971596201</v>
      </c>
      <c r="N2346" s="175">
        <f>_xll.xlShmInterpDisc($E$4,L2346)</f>
        <v>0.71246128974633305</v>
      </c>
      <c r="O2346" s="175">
        <f>_xll.xlShmInterpDisc($B$4,L2346)</f>
        <v>0.71246128974633316</v>
      </c>
      <c r="P2346" s="175">
        <v>0.71246128971279754</v>
      </c>
      <c r="Q2346" s="175">
        <f>_xll.xlShmInterpDisc($H$4,L2346)</f>
        <v>0.71246128975346024</v>
      </c>
      <c r="R2346" s="188">
        <f t="shared" si="108"/>
        <v>-3.0371039017040857E-7</v>
      </c>
      <c r="S2346" s="170">
        <f t="shared" si="109"/>
        <v>-3.037115003934332E-7</v>
      </c>
      <c r="T2346" s="174">
        <f t="shared" si="110"/>
        <v>-4.0662695433013596E-7</v>
      </c>
    </row>
    <row r="2347" spans="11:20" x14ac:dyDescent="0.2">
      <c r="K2347" s="185" t="s">
        <v>135</v>
      </c>
      <c r="L2347" s="163">
        <f>_xll.qlCalendarAdvance("TARGET",L2346,K2347,"mf")</f>
        <v>51391</v>
      </c>
      <c r="M2347" s="175">
        <v>0.71222776283113998</v>
      </c>
      <c r="N2347" s="175">
        <f>_xll.xlShmInterpDisc($E$4,L2347)</f>
        <v>0.71222776286158784</v>
      </c>
      <c r="O2347" s="175">
        <f>_xll.xlShmInterpDisc($B$4,L2347)</f>
        <v>0.71222776286158784</v>
      </c>
      <c r="P2347" s="175">
        <v>0.71222776282796418</v>
      </c>
      <c r="Q2347" s="175">
        <f>_xll.xlShmInterpDisc($H$4,L2347)</f>
        <v>0.71222776286870604</v>
      </c>
      <c r="R2347" s="188">
        <f t="shared" si="108"/>
        <v>-3.0447866450344918E-7</v>
      </c>
      <c r="S2347" s="170">
        <f t="shared" si="109"/>
        <v>-3.0447866450344918E-7</v>
      </c>
      <c r="T2347" s="174">
        <f t="shared" si="110"/>
        <v>-4.074185433466937E-7</v>
      </c>
    </row>
    <row r="2348" spans="11:20" x14ac:dyDescent="0.2">
      <c r="K2348" s="185" t="s">
        <v>135</v>
      </c>
      <c r="L2348" s="163">
        <f>_xll.qlCalendarAdvance("TARGET",L2347,K2348,"mf")</f>
        <v>51398</v>
      </c>
      <c r="M2348" s="175">
        <v>0.71199440838593653</v>
      </c>
      <c r="N2348" s="175">
        <f>_xll.xlShmInterpDisc($E$4,L2348)</f>
        <v>0.71199440841643813</v>
      </c>
      <c r="O2348" s="175">
        <f>_xll.xlShmInterpDisc($B$4,L2348)</f>
        <v>0.71199440841643813</v>
      </c>
      <c r="P2348" s="175">
        <v>0.71199440838274941</v>
      </c>
      <c r="Q2348" s="175">
        <f>_xll.xlShmInterpDisc($H$4,L2348)</f>
        <v>0.71199440842354689</v>
      </c>
      <c r="R2348" s="188">
        <f t="shared" si="108"/>
        <v>-3.0501601244736776E-7</v>
      </c>
      <c r="S2348" s="170">
        <f t="shared" si="109"/>
        <v>-3.0501601244736776E-7</v>
      </c>
      <c r="T2348" s="174">
        <f t="shared" si="110"/>
        <v>-4.079747650820309E-7</v>
      </c>
    </row>
    <row r="2349" spans="11:20" x14ac:dyDescent="0.2">
      <c r="K2349" s="185" t="s">
        <v>135</v>
      </c>
      <c r="L2349" s="163">
        <f>_xll.qlCalendarAdvance("TARGET",L2348,K2349,"mf")</f>
        <v>51405</v>
      </c>
      <c r="M2349" s="175">
        <v>0.71176122597914371</v>
      </c>
      <c r="N2349" s="175">
        <f>_xll.xlShmInterpDisc($E$4,L2349)</f>
        <v>0.71176122600967617</v>
      </c>
      <c r="O2349" s="175">
        <f>_xll.xlShmInterpDisc($B$4,L2349)</f>
        <v>0.71176122600967617</v>
      </c>
      <c r="P2349" s="175">
        <v>0.7117612259759456</v>
      </c>
      <c r="Q2349" s="175">
        <f>_xll.xlShmInterpDisc($H$4,L2349)</f>
        <v>0.71176122601677516</v>
      </c>
      <c r="R2349" s="188">
        <f t="shared" si="108"/>
        <v>-3.0532465444821355E-7</v>
      </c>
      <c r="S2349" s="170">
        <f t="shared" si="109"/>
        <v>-3.0532465444821355E-7</v>
      </c>
      <c r="T2349" s="174">
        <f t="shared" si="110"/>
        <v>-4.0829561953614757E-7</v>
      </c>
    </row>
    <row r="2350" spans="11:20" x14ac:dyDescent="0.2">
      <c r="K2350" s="185" t="s">
        <v>135</v>
      </c>
      <c r="L2350" s="163">
        <f>_xll.qlCalendarAdvance("TARGET",L2349,K2350,"mf")</f>
        <v>51412</v>
      </c>
      <c r="M2350" s="175">
        <v>0.71152821520787779</v>
      </c>
      <c r="N2350" s="175">
        <f>_xll.xlShmInterpDisc($E$4,L2350)</f>
        <v>0.71152821523841836</v>
      </c>
      <c r="O2350" s="175">
        <f>_xll.xlShmInterpDisc($B$4,L2350)</f>
        <v>0.71152821523841847</v>
      </c>
      <c r="P2350" s="175">
        <v>0.7115282152046688</v>
      </c>
      <c r="Q2350" s="175">
        <f>_xll.xlShmInterpDisc($H$4,L2350)</f>
        <v>0.71152821524550713</v>
      </c>
      <c r="R2350" s="188">
        <f t="shared" si="108"/>
        <v>-3.0540570072901119E-7</v>
      </c>
      <c r="S2350" s="170">
        <f t="shared" si="109"/>
        <v>-3.0540681095203581E-7</v>
      </c>
      <c r="T2350" s="174">
        <f t="shared" si="110"/>
        <v>-4.0838332715509296E-7</v>
      </c>
    </row>
    <row r="2351" spans="11:20" x14ac:dyDescent="0.2">
      <c r="K2351" s="185" t="s">
        <v>135</v>
      </c>
      <c r="L2351" s="163">
        <f>_xll.qlCalendarAdvance("TARGET",L2350,K2351,"mf")</f>
        <v>51419</v>
      </c>
      <c r="M2351" s="175">
        <v>0.71129537566758128</v>
      </c>
      <c r="N2351" s="175">
        <f>_xll.xlShmInterpDisc($E$4,L2351)</f>
        <v>0.71129537569810775</v>
      </c>
      <c r="O2351" s="175">
        <f>_xll.xlShmInterpDisc($B$4,L2351)</f>
        <v>0.71129537569810775</v>
      </c>
      <c r="P2351" s="175">
        <v>0.71129537566436141</v>
      </c>
      <c r="Q2351" s="175">
        <f>_xll.xlShmInterpDisc($H$4,L2351)</f>
        <v>0.71129537570518597</v>
      </c>
      <c r="R2351" s="188">
        <f t="shared" si="108"/>
        <v>-3.0526470240488379E-7</v>
      </c>
      <c r="S2351" s="170">
        <f t="shared" si="109"/>
        <v>-3.0526470240488379E-7</v>
      </c>
      <c r="T2351" s="174">
        <f t="shared" si="110"/>
        <v>-4.0824565950003944E-7</v>
      </c>
    </row>
    <row r="2352" spans="11:20" x14ac:dyDescent="0.2">
      <c r="K2352" s="185" t="s">
        <v>135</v>
      </c>
      <c r="L2352" s="163">
        <f>_xll.qlCalendarAdvance("TARGET",L2351,K2352,"mf")</f>
        <v>51426</v>
      </c>
      <c r="M2352" s="175">
        <v>0.71106270695202656</v>
      </c>
      <c r="N2352" s="175">
        <f>_xll.xlShmInterpDisc($E$4,L2352)</f>
        <v>0.7110627069825165</v>
      </c>
      <c r="O2352" s="175">
        <f>_xll.xlShmInterpDisc($B$4,L2352)</f>
        <v>0.71106270698251661</v>
      </c>
      <c r="P2352" s="175">
        <v>0.71106270694879603</v>
      </c>
      <c r="Q2352" s="175">
        <f>_xll.xlShmInterpDisc($H$4,L2352)</f>
        <v>0.71106270698958374</v>
      </c>
      <c r="R2352" s="188">
        <f t="shared" si="108"/>
        <v>-3.0489943902978212E-7</v>
      </c>
      <c r="S2352" s="170">
        <f t="shared" si="109"/>
        <v>-3.0490054925280674E-7</v>
      </c>
      <c r="T2352" s="174">
        <f t="shared" si="110"/>
        <v>-4.0787706545586389E-7</v>
      </c>
    </row>
    <row r="2353" spans="11:20" x14ac:dyDescent="0.2">
      <c r="K2353" s="185" t="s">
        <v>135</v>
      </c>
      <c r="L2353" s="163">
        <f>_xll.qlCalendarAdvance("TARGET",L2352,K2353,"mf")</f>
        <v>51433</v>
      </c>
      <c r="M2353" s="175">
        <v>0.71083020865331759</v>
      </c>
      <c r="N2353" s="175">
        <f>_xll.xlShmInterpDisc($E$4,L2353)</f>
        <v>0.71083020868374924</v>
      </c>
      <c r="O2353" s="175">
        <f>_xll.xlShmInterpDisc($B$4,L2353)</f>
        <v>0.71083020868374935</v>
      </c>
      <c r="P2353" s="175">
        <v>0.71083020865007651</v>
      </c>
      <c r="Q2353" s="175">
        <f>_xll.xlShmInterpDisc($H$4,L2353)</f>
        <v>0.71083020869080515</v>
      </c>
      <c r="R2353" s="188">
        <f t="shared" si="108"/>
        <v>-3.0431657194185391E-7</v>
      </c>
      <c r="S2353" s="170">
        <f t="shared" si="109"/>
        <v>-3.0431768216487853E-7</v>
      </c>
      <c r="T2353" s="174">
        <f t="shared" si="110"/>
        <v>-4.072864268067633E-7</v>
      </c>
    </row>
    <row r="2354" spans="11:20" x14ac:dyDescent="0.2">
      <c r="K2354" s="185" t="s">
        <v>135</v>
      </c>
      <c r="L2354" s="163">
        <f>_xll.qlCalendarAdvance("TARGET",L2353,K2354,"mf")</f>
        <v>51440</v>
      </c>
      <c r="M2354" s="175">
        <v>0.71059788036189353</v>
      </c>
      <c r="N2354" s="175">
        <f>_xll.xlShmInterpDisc($E$4,L2354)</f>
        <v>0.71059788039224547</v>
      </c>
      <c r="O2354" s="175">
        <f>_xll.xlShmInterpDisc($B$4,L2354)</f>
        <v>0.71059788039224547</v>
      </c>
      <c r="P2354" s="175">
        <v>0.71059788035864213</v>
      </c>
      <c r="Q2354" s="175">
        <f>_xll.xlShmInterpDisc($H$4,L2354)</f>
        <v>0.71059788039928951</v>
      </c>
      <c r="R2354" s="188">
        <f t="shared" si="108"/>
        <v>-3.0351943181017305E-7</v>
      </c>
      <c r="S2354" s="170">
        <f t="shared" si="109"/>
        <v>-3.0351943181017305E-7</v>
      </c>
      <c r="T2354" s="174">
        <f t="shared" si="110"/>
        <v>-4.0647374355273769E-7</v>
      </c>
    </row>
    <row r="2355" spans="11:20" x14ac:dyDescent="0.2">
      <c r="K2355" s="185" t="s">
        <v>135</v>
      </c>
      <c r="L2355" s="163">
        <f>_xll.qlCalendarAdvance("TARGET",L2354,K2355,"mf")</f>
        <v>51447</v>
      </c>
      <c r="M2355" s="175">
        <v>0.71036572166653111</v>
      </c>
      <c r="N2355" s="175">
        <f>_xll.xlShmInterpDisc($E$4,L2355)</f>
        <v>0.71036572169678169</v>
      </c>
      <c r="O2355" s="175">
        <f>_xll.xlShmInterpDisc($B$4,L2355)</f>
        <v>0.71036572169678169</v>
      </c>
      <c r="P2355" s="175">
        <v>0.71036572166326939</v>
      </c>
      <c r="Q2355" s="175">
        <f>_xll.xlShmInterpDisc($H$4,L2355)</f>
        <v>0.71036572170381362</v>
      </c>
      <c r="R2355" s="188">
        <f t="shared" si="108"/>
        <v>-3.0250579818869028E-7</v>
      </c>
      <c r="S2355" s="170">
        <f t="shared" si="109"/>
        <v>-3.0250579818869028E-7</v>
      </c>
      <c r="T2355" s="174">
        <f t="shared" si="110"/>
        <v>-4.0544234636286092E-7</v>
      </c>
    </row>
    <row r="2356" spans="11:20" x14ac:dyDescent="0.2">
      <c r="K2356" s="185" t="s">
        <v>135</v>
      </c>
      <c r="L2356" s="163">
        <f>_xll.qlCalendarAdvance("TARGET",L2355,K2356,"mf")</f>
        <v>51454</v>
      </c>
      <c r="M2356" s="175">
        <v>0.71013373215434716</v>
      </c>
      <c r="N2356" s="175">
        <f>_xll.xlShmInterpDisc($E$4,L2356)</f>
        <v>0.71013373218447551</v>
      </c>
      <c r="O2356" s="175">
        <f>_xll.xlShmInterpDisc($B$4,L2356)</f>
        <v>0.71013373218447551</v>
      </c>
      <c r="P2356" s="175">
        <v>0.71013373215107523</v>
      </c>
      <c r="Q2356" s="175">
        <f>_xll.xlShmInterpDisc($H$4,L2356)</f>
        <v>0.71013373219149478</v>
      </c>
      <c r="R2356" s="188">
        <f t="shared" si="108"/>
        <v>-3.0128344263857798E-7</v>
      </c>
      <c r="S2356" s="170">
        <f t="shared" si="109"/>
        <v>-3.0128344263857798E-7</v>
      </c>
      <c r="T2356" s="174">
        <f t="shared" si="110"/>
        <v>-4.0419556590620687E-7</v>
      </c>
    </row>
    <row r="2357" spans="11:20" x14ac:dyDescent="0.2">
      <c r="K2357" s="185" t="s">
        <v>135</v>
      </c>
      <c r="L2357" s="163">
        <f>_xll.qlCalendarAdvance("TARGET",L2356,K2357,"mf")</f>
        <v>51461</v>
      </c>
      <c r="M2357" s="175">
        <v>0.7099019114108015</v>
      </c>
      <c r="N2357" s="175">
        <f>_xll.xlShmInterpDisc($E$4,L2357)</f>
        <v>0.70990191144078696</v>
      </c>
      <c r="O2357" s="175">
        <f>_xll.xlShmInterpDisc($B$4,L2357)</f>
        <v>0.70990191144078696</v>
      </c>
      <c r="P2357" s="175">
        <v>0.70990191140751968</v>
      </c>
      <c r="Q2357" s="175">
        <f>_xll.xlShmInterpDisc($H$4,L2357)</f>
        <v>0.70990191144779324</v>
      </c>
      <c r="R2357" s="188">
        <f t="shared" si="108"/>
        <v>-2.998545856058854E-7</v>
      </c>
      <c r="S2357" s="170">
        <f t="shared" si="109"/>
        <v>-2.998545856058854E-7</v>
      </c>
      <c r="T2357" s="174">
        <f t="shared" si="110"/>
        <v>-4.0273562262882479E-7</v>
      </c>
    </row>
    <row r="2358" spans="11:20" x14ac:dyDescent="0.2">
      <c r="K2358" s="185" t="s">
        <v>135</v>
      </c>
      <c r="L2358" s="163">
        <f>_xll.qlCalendarAdvance("TARGET",L2357,K2358,"mf")</f>
        <v>51468</v>
      </c>
      <c r="M2358" s="175">
        <v>0.70967025901970016</v>
      </c>
      <c r="N2358" s="175">
        <f>_xll.xlShmInterpDisc($E$4,L2358)</f>
        <v>0.70967025904952219</v>
      </c>
      <c r="O2358" s="175">
        <f>_xll.xlShmInterpDisc($B$4,L2358)</f>
        <v>0.70967025904952219</v>
      </c>
      <c r="P2358" s="175">
        <v>0.70967025901640846</v>
      </c>
      <c r="Q2358" s="175">
        <f>_xll.xlShmInterpDisc($H$4,L2358)</f>
        <v>0.70967025905651504</v>
      </c>
      <c r="R2358" s="188">
        <f t="shared" si="108"/>
        <v>-2.9822033731363717E-7</v>
      </c>
      <c r="S2358" s="170">
        <f t="shared" si="109"/>
        <v>-2.9822033731363717E-7</v>
      </c>
      <c r="T2358" s="174">
        <f t="shared" si="110"/>
        <v>-4.0106584719978855E-7</v>
      </c>
    </row>
    <row r="2359" spans="11:20" x14ac:dyDescent="0.2">
      <c r="K2359" s="185" t="s">
        <v>135</v>
      </c>
      <c r="L2359" s="163">
        <f>_xll.qlCalendarAdvance("TARGET",L2358,K2359,"mf")</f>
        <v>51475</v>
      </c>
      <c r="M2359" s="175">
        <v>0.70943877456319659</v>
      </c>
      <c r="N2359" s="175">
        <f>_xll.xlShmInterpDisc($E$4,L2359)</f>
        <v>0.70943877459283544</v>
      </c>
      <c r="O2359" s="175">
        <f>_xll.xlShmInterpDisc($B$4,L2359)</f>
        <v>0.70943877459283544</v>
      </c>
      <c r="P2359" s="175">
        <v>0.70943877455989524</v>
      </c>
      <c r="Q2359" s="175">
        <f>_xll.xlShmInterpDisc($H$4,L2359)</f>
        <v>0.70943877459981441</v>
      </c>
      <c r="R2359" s="188">
        <f t="shared" si="108"/>
        <v>-2.9638846932300567E-7</v>
      </c>
      <c r="S2359" s="170">
        <f t="shared" si="109"/>
        <v>-2.9638846932300567E-7</v>
      </c>
      <c r="T2359" s="174">
        <f t="shared" si="110"/>
        <v>-3.9919179073422129E-7</v>
      </c>
    </row>
    <row r="2360" spans="11:20" x14ac:dyDescent="0.2">
      <c r="K2360" s="185" t="s">
        <v>135</v>
      </c>
      <c r="L2360" s="163">
        <f>_xll.qlCalendarAdvance("TARGET",L2359,K2360,"mf")</f>
        <v>51482</v>
      </c>
      <c r="M2360" s="175">
        <v>0.70920745762179649</v>
      </c>
      <c r="N2360" s="175">
        <f>_xll.xlShmInterpDisc($E$4,L2360)</f>
        <v>0.70920745765123216</v>
      </c>
      <c r="O2360" s="175">
        <f>_xll.xlShmInterpDisc($B$4,L2360)</f>
        <v>0.70920745765123216</v>
      </c>
      <c r="P2360" s="175">
        <v>0.70920745761848558</v>
      </c>
      <c r="Q2360" s="175">
        <f>_xll.xlShmInterpDisc($H$4,L2360)</f>
        <v>0.70920745765819693</v>
      </c>
      <c r="R2360" s="188">
        <f t="shared" si="108"/>
        <v>-2.9435676118794163E-7</v>
      </c>
      <c r="S2360" s="170">
        <f t="shared" si="109"/>
        <v>-2.9435676118794163E-7</v>
      </c>
      <c r="T2360" s="174">
        <f t="shared" si="110"/>
        <v>-3.9711345323212299E-7</v>
      </c>
    </row>
    <row r="2361" spans="11:20" x14ac:dyDescent="0.2">
      <c r="K2361" s="185" t="s">
        <v>135</v>
      </c>
      <c r="L2361" s="163">
        <f>_xll.qlCalendarAdvance("TARGET",L2360,K2361,"mf")</f>
        <v>51489</v>
      </c>
      <c r="M2361" s="175">
        <v>0.70897630777435849</v>
      </c>
      <c r="N2361" s="175">
        <f>_xll.xlShmInterpDisc($E$4,L2361)</f>
        <v>0.70897630780357179</v>
      </c>
      <c r="O2361" s="175">
        <f>_xll.xlShmInterpDisc($B$4,L2361)</f>
        <v>0.70897630780357179</v>
      </c>
      <c r="P2361" s="175">
        <v>0.70897630777103815</v>
      </c>
      <c r="Q2361" s="175">
        <f>_xll.xlShmInterpDisc($H$4,L2361)</f>
        <v>0.7089763078105219</v>
      </c>
      <c r="R2361" s="188">
        <f t="shared" si="108"/>
        <v>-2.9213298446961744E-7</v>
      </c>
      <c r="S2361" s="170">
        <f t="shared" si="109"/>
        <v>-2.9213298446961744E-7</v>
      </c>
      <c r="T2361" s="174">
        <f t="shared" si="110"/>
        <v>-3.9483749603164142E-7</v>
      </c>
    </row>
    <row r="2362" spans="11:20" x14ac:dyDescent="0.2">
      <c r="K2362" s="185" t="s">
        <v>135</v>
      </c>
      <c r="L2362" s="163">
        <f>_xll.qlCalendarAdvance("TARGET",L2361,K2362,"mf")</f>
        <v>51497</v>
      </c>
      <c r="M2362" s="175">
        <v>0.7087123405825726</v>
      </c>
      <c r="N2362" s="175">
        <f>_xll.xlShmInterpDisc($E$4,L2362)</f>
        <v>0.70871234061150845</v>
      </c>
      <c r="O2362" s="175">
        <f>_xll.xlShmInterpDisc($B$4,L2362)</f>
        <v>0.70871234061150845</v>
      </c>
      <c r="P2362" s="175">
        <v>0.7087123405792416</v>
      </c>
      <c r="Q2362" s="175">
        <f>_xll.xlShmInterpDisc($H$4,L2362)</f>
        <v>0.70871234061844124</v>
      </c>
      <c r="R2362" s="188">
        <f t="shared" si="108"/>
        <v>-2.8935853713107917E-7</v>
      </c>
      <c r="S2362" s="170">
        <f t="shared" si="109"/>
        <v>-2.8935853713107917E-7</v>
      </c>
      <c r="T2362" s="174">
        <f t="shared" si="110"/>
        <v>-3.9199643531162565E-7</v>
      </c>
    </row>
    <row r="2363" spans="11:20" x14ac:dyDescent="0.2">
      <c r="K2363" s="185" t="s">
        <v>135</v>
      </c>
      <c r="L2363" s="163">
        <f>_xll.qlCalendarAdvance("TARGET",L2362,K2363,"mf")</f>
        <v>51504</v>
      </c>
      <c r="M2363" s="175">
        <v>0.70848154736785807</v>
      </c>
      <c r="N2363" s="175">
        <f>_xll.xlShmInterpDisc($E$4,L2363)</f>
        <v>0.70848154739653124</v>
      </c>
      <c r="O2363" s="175">
        <f>_xll.xlShmInterpDisc($B$4,L2363)</f>
        <v>0.70848154739653124</v>
      </c>
      <c r="P2363" s="175">
        <v>0.70848154736451796</v>
      </c>
      <c r="Q2363" s="175">
        <f>_xll.xlShmInterpDisc($H$4,L2363)</f>
        <v>0.70848154740344849</v>
      </c>
      <c r="R2363" s="188">
        <f t="shared" si="108"/>
        <v>-2.8673174945481605E-7</v>
      </c>
      <c r="S2363" s="170">
        <f t="shared" si="109"/>
        <v>-2.8673174945481605E-7</v>
      </c>
      <c r="T2363" s="174">
        <f t="shared" si="110"/>
        <v>-3.8930525469993427E-7</v>
      </c>
    </row>
    <row r="2364" spans="11:20" x14ac:dyDescent="0.2">
      <c r="K2364" s="185" t="s">
        <v>135</v>
      </c>
      <c r="L2364" s="163">
        <f>_xll.qlCalendarAdvance("TARGET",L2363,K2364,"mf")</f>
        <v>51511</v>
      </c>
      <c r="M2364" s="175">
        <v>0.70825091991283196</v>
      </c>
      <c r="N2364" s="175">
        <f>_xll.xlShmInterpDisc($E$4,L2364)</f>
        <v>0.70825091994122458</v>
      </c>
      <c r="O2364" s="175">
        <f>_xll.xlShmInterpDisc($B$4,L2364)</f>
        <v>0.70825091994122458</v>
      </c>
      <c r="P2364" s="175">
        <v>0.70825091990948308</v>
      </c>
      <c r="Q2364" s="175">
        <f>_xll.xlShmInterpDisc($H$4,L2364)</f>
        <v>0.70825091994812583</v>
      </c>
      <c r="R2364" s="188">
        <f t="shared" si="108"/>
        <v>-2.8392621587158828E-7</v>
      </c>
      <c r="S2364" s="170">
        <f t="shared" si="109"/>
        <v>-2.8392621587158828E-7</v>
      </c>
      <c r="T2364" s="174">
        <f t="shared" si="110"/>
        <v>-3.8642755662010586E-7</v>
      </c>
    </row>
    <row r="2365" spans="11:20" x14ac:dyDescent="0.2">
      <c r="K2365" s="185" t="s">
        <v>135</v>
      </c>
      <c r="L2365" s="163">
        <f>_xll.qlCalendarAdvance("TARGET",L2364,K2365,"mf")</f>
        <v>51518</v>
      </c>
      <c r="M2365" s="175">
        <v>0.70802045778956246</v>
      </c>
      <c r="N2365" s="175">
        <f>_xll.xlShmInterpDisc($E$4,L2365)</f>
        <v>0.70802045781765655</v>
      </c>
      <c r="O2365" s="175">
        <f>_xll.xlShmInterpDisc($B$4,L2365)</f>
        <v>0.70802045781765655</v>
      </c>
      <c r="P2365" s="175">
        <v>0.7080204577862047</v>
      </c>
      <c r="Q2365" s="175">
        <f>_xll.xlShmInterpDisc($H$4,L2365)</f>
        <v>0.70802045782454126</v>
      </c>
      <c r="R2365" s="188">
        <f t="shared" si="108"/>
        <v>-2.8094082615837124E-7</v>
      </c>
      <c r="S2365" s="170">
        <f t="shared" si="109"/>
        <v>-2.8094082615837124E-7</v>
      </c>
      <c r="T2365" s="174">
        <f t="shared" si="110"/>
        <v>-3.8336556151818968E-7</v>
      </c>
    </row>
    <row r="2366" spans="11:20" x14ac:dyDescent="0.2">
      <c r="K2366" s="185" t="s">
        <v>135</v>
      </c>
      <c r="L2366" s="163">
        <f>_xll.qlCalendarAdvance("TARGET",L2365,K2366,"mf")</f>
        <v>51525</v>
      </c>
      <c r="M2366" s="175">
        <v>0.70779016056848409</v>
      </c>
      <c r="N2366" s="175">
        <f>_xll.xlShmInterpDisc($E$4,L2366)</f>
        <v>0.70779016059626243</v>
      </c>
      <c r="O2366" s="175">
        <f>_xll.xlShmInterpDisc($B$4,L2366)</f>
        <v>0.70779016059626243</v>
      </c>
      <c r="P2366" s="175">
        <v>0.70779016056511768</v>
      </c>
      <c r="Q2366" s="175">
        <f>_xll.xlShmInterpDisc($H$4,L2366)</f>
        <v>0.70779016060313038</v>
      </c>
      <c r="R2366" s="188">
        <f t="shared" si="108"/>
        <v>-2.7778335187633729E-7</v>
      </c>
      <c r="S2366" s="170">
        <f t="shared" si="109"/>
        <v>-2.7778335187633729E-7</v>
      </c>
      <c r="T2366" s="174">
        <f t="shared" si="110"/>
        <v>-3.801270409553581E-7</v>
      </c>
    </row>
    <row r="2367" spans="11:20" x14ac:dyDescent="0.2">
      <c r="K2367" s="185" t="s">
        <v>135</v>
      </c>
      <c r="L2367" s="163">
        <f>_xll.qlCalendarAdvance("TARGET",L2366,K2367,"mf")</f>
        <v>51532</v>
      </c>
      <c r="M2367" s="175">
        <v>0.70756002781840233</v>
      </c>
      <c r="N2367" s="175">
        <f>_xll.xlShmInterpDisc($E$4,L2367)</f>
        <v>0.70756002784584793</v>
      </c>
      <c r="O2367" s="175">
        <f>_xll.xlShmInterpDisc($B$4,L2367)</f>
        <v>0.70756002784584793</v>
      </c>
      <c r="P2367" s="175">
        <v>0.70756002781502736</v>
      </c>
      <c r="Q2367" s="175">
        <f>_xll.xlShmInterpDisc($H$4,L2367)</f>
        <v>0.70756002785269856</v>
      </c>
      <c r="R2367" s="188">
        <f t="shared" si="108"/>
        <v>-2.744560134715357E-7</v>
      </c>
      <c r="S2367" s="170">
        <f t="shared" si="109"/>
        <v>-2.744560134715357E-7</v>
      </c>
      <c r="T2367" s="174">
        <f t="shared" si="110"/>
        <v>-3.7671199493161112E-7</v>
      </c>
    </row>
    <row r="2368" spans="11:20" x14ac:dyDescent="0.2">
      <c r="K2368" s="185" t="s">
        <v>135</v>
      </c>
      <c r="L2368" s="163">
        <f>_xll.qlCalendarAdvance("TARGET",L2367,K2368,"mf")</f>
        <v>51539</v>
      </c>
      <c r="M2368" s="175">
        <v>0.70733005910649505</v>
      </c>
      <c r="N2368" s="175">
        <f>_xll.xlShmInterpDisc($E$4,L2368)</f>
        <v>0.7073300591335917</v>
      </c>
      <c r="O2368" s="175">
        <f>_xll.xlShmInterpDisc($B$4,L2368)</f>
        <v>0.70733005913359182</v>
      </c>
      <c r="P2368" s="175">
        <v>0.70733005910311186</v>
      </c>
      <c r="Q2368" s="175">
        <f>_xll.xlShmInterpDisc($H$4,L2368)</f>
        <v>0.70733005914042468</v>
      </c>
      <c r="R2368" s="188">
        <f t="shared" si="108"/>
        <v>-2.7096658250513883E-7</v>
      </c>
      <c r="S2368" s="170">
        <f t="shared" si="109"/>
        <v>-2.7096769272816346E-7</v>
      </c>
      <c r="T2368" s="174">
        <f t="shared" si="110"/>
        <v>-3.7312819500812111E-7</v>
      </c>
    </row>
    <row r="2369" spans="11:20" x14ac:dyDescent="0.2">
      <c r="K2369" s="185" t="s">
        <v>135</v>
      </c>
      <c r="L2369" s="163">
        <f>_xll.qlCalendarAdvance("TARGET",L2368,K2369,"mf")</f>
        <v>51546</v>
      </c>
      <c r="M2369" s="175">
        <v>0.70710025399831622</v>
      </c>
      <c r="N2369" s="175">
        <f>_xll.xlShmInterpDisc($E$4,L2369)</f>
        <v>0.70710025402504773</v>
      </c>
      <c r="O2369" s="175">
        <f>_xll.xlShmInterpDisc($B$4,L2369)</f>
        <v>0.70710025402504784</v>
      </c>
      <c r="P2369" s="175">
        <v>0.70710025399492493</v>
      </c>
      <c r="Q2369" s="175">
        <f>_xll.xlShmInterpDisc($H$4,L2369)</f>
        <v>0.7071002540318625</v>
      </c>
      <c r="R2369" s="188">
        <f t="shared" si="108"/>
        <v>-2.6731505897714669E-7</v>
      </c>
      <c r="S2369" s="170">
        <f t="shared" si="109"/>
        <v>-2.6731616920017132E-7</v>
      </c>
      <c r="T2369" s="174">
        <f t="shared" si="110"/>
        <v>-3.6937564118488808E-7</v>
      </c>
    </row>
    <row r="2370" spans="11:20" x14ac:dyDescent="0.2">
      <c r="K2370" s="185" t="s">
        <v>135</v>
      </c>
      <c r="L2370" s="163">
        <f>_xll.qlCalendarAdvance("TARGET",L2369,K2370,"mf")</f>
        <v>51553</v>
      </c>
      <c r="M2370" s="175">
        <v>0.70687061205779722</v>
      </c>
      <c r="N2370" s="175">
        <f>_xll.xlShmInterpDisc($E$4,L2370)</f>
        <v>0.70687061208414825</v>
      </c>
      <c r="O2370" s="175">
        <f>_xll.xlShmInterpDisc($B$4,L2370)</f>
        <v>0.70687061208414836</v>
      </c>
      <c r="P2370" s="175">
        <v>0.70687061205439794</v>
      </c>
      <c r="Q2370" s="175">
        <f>_xll.xlShmInterpDisc($H$4,L2370)</f>
        <v>0.70687061209094437</v>
      </c>
      <c r="R2370" s="188">
        <f t="shared" si="108"/>
        <v>-2.6351032467175628E-7</v>
      </c>
      <c r="S2370" s="170">
        <f t="shared" si="109"/>
        <v>-2.635114348947809E-7</v>
      </c>
      <c r="T2370" s="174">
        <f t="shared" si="110"/>
        <v>-3.6546432546913366E-7</v>
      </c>
    </row>
    <row r="2371" spans="11:20" x14ac:dyDescent="0.2">
      <c r="K2371" s="185" t="s">
        <v>135</v>
      </c>
      <c r="L2371" s="163">
        <f>_xll.qlCalendarAdvance("TARGET",L2370,K2371,"mf")</f>
        <v>51560</v>
      </c>
      <c r="M2371" s="175">
        <v>0.70664113284725083</v>
      </c>
      <c r="N2371" s="175">
        <f>_xll.xlShmInterpDisc($E$4,L2371)</f>
        <v>0.70664113287320629</v>
      </c>
      <c r="O2371" s="175">
        <f>_xll.xlShmInterpDisc($B$4,L2371)</f>
        <v>0.7066411328732064</v>
      </c>
      <c r="P2371" s="175">
        <v>0.70664113284384378</v>
      </c>
      <c r="Q2371" s="175">
        <f>_xll.xlShmInterpDisc($H$4,L2371)</f>
        <v>0.70664113287998331</v>
      </c>
      <c r="R2371" s="188">
        <f t="shared" si="108"/>
        <v>-2.5955460003501685E-7</v>
      </c>
      <c r="S2371" s="170">
        <f t="shared" si="109"/>
        <v>-2.5955571025804147E-7</v>
      </c>
      <c r="T2371" s="174">
        <f t="shared" si="110"/>
        <v>-3.6139535808388246E-7</v>
      </c>
    </row>
    <row r="2372" spans="11:20" x14ac:dyDescent="0.2">
      <c r="K2372" s="185" t="s">
        <v>135</v>
      </c>
      <c r="L2372" s="163">
        <f>_xll.qlCalendarAdvance("TARGET",L2371,K2372,"mf")</f>
        <v>51567</v>
      </c>
      <c r="M2372" s="175">
        <v>0.70641181592737312</v>
      </c>
      <c r="N2372" s="175">
        <f>_xll.xlShmInterpDisc($E$4,L2372)</f>
        <v>0.70641181595291835</v>
      </c>
      <c r="O2372" s="175">
        <f>_xll.xlShmInterpDisc($B$4,L2372)</f>
        <v>0.70641181595291846</v>
      </c>
      <c r="P2372" s="175">
        <v>0.7064118159239583</v>
      </c>
      <c r="Q2372" s="175">
        <f>_xll.xlShmInterpDisc($H$4,L2372)</f>
        <v>0.70641181595967584</v>
      </c>
      <c r="R2372" s="188">
        <f t="shared" si="108"/>
        <v>-2.5545232595902689E-7</v>
      </c>
      <c r="S2372" s="170">
        <f t="shared" si="109"/>
        <v>-2.5545343618205152E-7</v>
      </c>
      <c r="T2372" s="174">
        <f t="shared" si="110"/>
        <v>-3.5717540036728224E-7</v>
      </c>
    </row>
    <row r="2373" spans="11:20" x14ac:dyDescent="0.2">
      <c r="K2373" s="185" t="s">
        <v>135</v>
      </c>
      <c r="L2373" s="163">
        <f>_xll.qlCalendarAdvance("TARGET",L2372,K2373,"mf")</f>
        <v>51574</v>
      </c>
      <c r="M2373" s="175">
        <v>0.7061826608572459</v>
      </c>
      <c r="N2373" s="175">
        <f>_xll.xlShmInterpDisc($E$4,L2373)</f>
        <v>0.70618266088236692</v>
      </c>
      <c r="O2373" s="175">
        <f>_xll.xlShmInterpDisc($B$4,L2373)</f>
        <v>0.70618266088236703</v>
      </c>
      <c r="P2373" s="175">
        <v>0.70618266085382364</v>
      </c>
      <c r="Q2373" s="175">
        <f>_xll.xlShmInterpDisc($H$4,L2373)</f>
        <v>0.70618266088910442</v>
      </c>
      <c r="R2373" s="188">
        <f t="shared" si="108"/>
        <v>-2.5121016378193417E-7</v>
      </c>
      <c r="S2373" s="170">
        <f t="shared" si="109"/>
        <v>-2.512112740049588E-7</v>
      </c>
      <c r="T2373" s="174">
        <f t="shared" si="110"/>
        <v>-3.5280778298840687E-7</v>
      </c>
    </row>
    <row r="2374" spans="11:20" x14ac:dyDescent="0.2">
      <c r="K2374" s="185" t="s">
        <v>135</v>
      </c>
      <c r="L2374" s="163">
        <f>_xll.qlCalendarAdvance("TARGET",L2373,K2374,"mf")</f>
        <v>51581</v>
      </c>
      <c r="M2374" s="175">
        <v>0.70595366719433994</v>
      </c>
      <c r="N2374" s="175">
        <f>_xll.xlShmInterpDisc($E$4,L2374)</f>
        <v>0.70595366721902331</v>
      </c>
      <c r="O2374" s="175">
        <f>_xll.xlShmInterpDisc($B$4,L2374)</f>
        <v>0.70595366721902331</v>
      </c>
      <c r="P2374" s="175">
        <v>0.70595366719091035</v>
      </c>
      <c r="Q2374" s="175">
        <f>_xll.xlShmInterpDisc($H$4,L2374)</f>
        <v>0.70595366722574038</v>
      </c>
      <c r="R2374" s="188">
        <f t="shared" ref="R2374:R2437" si="111">(M2374-N2374)*10000</f>
        <v>-2.468336646188618E-7</v>
      </c>
      <c r="S2374" s="170">
        <f t="shared" ref="S2374:S2437" si="112">(M2374-O2374)*10000</f>
        <v>-2.468336646188618E-7</v>
      </c>
      <c r="T2374" s="174">
        <f t="shared" ref="T2374:T2437" si="113">(P2374-Q2374)*10000</f>
        <v>-3.4830027750842874E-7</v>
      </c>
    </row>
    <row r="2375" spans="11:20" x14ac:dyDescent="0.2">
      <c r="K2375" s="185" t="s">
        <v>135</v>
      </c>
      <c r="L2375" s="163">
        <f>_xll.qlCalendarAdvance("TARGET",L2374,K2375,"mf")</f>
        <v>51588</v>
      </c>
      <c r="M2375" s="175">
        <v>0.70572483449451739</v>
      </c>
      <c r="N2375" s="175">
        <f>_xll.xlShmInterpDisc($E$4,L2375)</f>
        <v>0.70572483451875001</v>
      </c>
      <c r="O2375" s="175">
        <f>_xll.xlShmInterpDisc($B$4,L2375)</f>
        <v>0.70572483451875001</v>
      </c>
      <c r="P2375" s="175">
        <v>0.7057248344910807</v>
      </c>
      <c r="Q2375" s="175">
        <f>_xll.xlShmInterpDisc($H$4,L2375)</f>
        <v>0.70572483452544621</v>
      </c>
      <c r="R2375" s="188">
        <f t="shared" si="111"/>
        <v>-2.4232615913888367E-7</v>
      </c>
      <c r="S2375" s="170">
        <f t="shared" si="112"/>
        <v>-2.4232615913888367E-7</v>
      </c>
      <c r="T2375" s="174">
        <f t="shared" si="113"/>
        <v>-3.4365510437339708E-7</v>
      </c>
    </row>
    <row r="2376" spans="11:20" x14ac:dyDescent="0.2">
      <c r="K2376" s="185" t="s">
        <v>135</v>
      </c>
      <c r="L2376" s="163">
        <f>_xll.qlCalendarAdvance("TARGET",L2375,K2376,"mf")</f>
        <v>51595</v>
      </c>
      <c r="M2376" s="175">
        <v>0.70549616231203405</v>
      </c>
      <c r="N2376" s="175">
        <f>_xll.xlShmInterpDisc($E$4,L2376)</f>
        <v>0.70549616233580348</v>
      </c>
      <c r="O2376" s="175">
        <f>_xll.xlShmInterpDisc($B$4,L2376)</f>
        <v>0.70549616233580348</v>
      </c>
      <c r="P2376" s="175">
        <v>0.70549616230859036</v>
      </c>
      <c r="Q2376" s="175">
        <f>_xll.xlShmInterpDisc($H$4,L2376)</f>
        <v>0.70549616234247825</v>
      </c>
      <c r="R2376" s="188">
        <f t="shared" si="111"/>
        <v>-2.3769430868014751E-7</v>
      </c>
      <c r="S2376" s="170">
        <f t="shared" si="112"/>
        <v>-2.3769430868014751E-7</v>
      </c>
      <c r="T2376" s="174">
        <f t="shared" si="113"/>
        <v>-3.3887892492145966E-7</v>
      </c>
    </row>
    <row r="2377" spans="11:20" x14ac:dyDescent="0.2">
      <c r="K2377" s="185" t="s">
        <v>135</v>
      </c>
      <c r="L2377" s="163">
        <f>_xll.qlCalendarAdvance("TARGET",L2376,K2377,"mf")</f>
        <v>51602</v>
      </c>
      <c r="M2377" s="175">
        <v>0.70526765019954263</v>
      </c>
      <c r="N2377" s="175">
        <f>_xll.xlShmInterpDisc($E$4,L2377)</f>
        <v>0.70526765022283677</v>
      </c>
      <c r="O2377" s="175">
        <f>_xll.xlShmInterpDisc($B$4,L2377)</f>
        <v>0.70526765022283688</v>
      </c>
      <c r="P2377" s="175">
        <v>0.70526765019609206</v>
      </c>
      <c r="Q2377" s="175">
        <f>_xll.xlShmInterpDisc($H$4,L2377)</f>
        <v>0.70526765022948978</v>
      </c>
      <c r="R2377" s="188">
        <f t="shared" si="111"/>
        <v>-2.3294144391172722E-7</v>
      </c>
      <c r="S2377" s="170">
        <f t="shared" si="112"/>
        <v>-2.3294255413475184E-7</v>
      </c>
      <c r="T2377" s="174">
        <f t="shared" si="113"/>
        <v>-3.3397729026773959E-7</v>
      </c>
    </row>
    <row r="2378" spans="11:20" x14ac:dyDescent="0.2">
      <c r="K2378" s="185" t="s">
        <v>135</v>
      </c>
      <c r="L2378" s="163">
        <f>_xll.qlCalendarAdvance("TARGET",L2377,K2378,"mf")</f>
        <v>51609</v>
      </c>
      <c r="M2378" s="175">
        <v>0.70503929770809448</v>
      </c>
      <c r="N2378" s="175">
        <f>_xll.xlShmInterpDisc($E$4,L2378)</f>
        <v>0.70503929773090213</v>
      </c>
      <c r="O2378" s="175">
        <f>_xll.xlShmInterpDisc($B$4,L2378)</f>
        <v>0.70503929773090213</v>
      </c>
      <c r="P2378" s="175">
        <v>0.70503929770463725</v>
      </c>
      <c r="Q2378" s="175">
        <f>_xll.xlShmInterpDisc($H$4,L2378)</f>
        <v>0.70503929773753282</v>
      </c>
      <c r="R2378" s="188">
        <f t="shared" si="111"/>
        <v>-2.2807644661781978E-7</v>
      </c>
      <c r="S2378" s="170">
        <f t="shared" si="112"/>
        <v>-2.2807644661781978E-7</v>
      </c>
      <c r="T2378" s="174">
        <f t="shared" si="113"/>
        <v>-3.2895575152736001E-7</v>
      </c>
    </row>
    <row r="2379" spans="11:20" x14ac:dyDescent="0.2">
      <c r="K2379" s="185" t="s">
        <v>135</v>
      </c>
      <c r="L2379" s="163">
        <f>_xll.qlCalendarAdvance("TARGET",L2378,K2379,"mf")</f>
        <v>51616</v>
      </c>
      <c r="M2379" s="175">
        <v>0.70481110438714312</v>
      </c>
      <c r="N2379" s="175">
        <f>_xll.xlShmInterpDisc($E$4,L2379)</f>
        <v>0.70481110440945349</v>
      </c>
      <c r="O2379" s="175">
        <f>_xll.xlShmInterpDisc($B$4,L2379)</f>
        <v>0.70481110440945349</v>
      </c>
      <c r="P2379" s="175">
        <v>0.70481110438367944</v>
      </c>
      <c r="Q2379" s="175">
        <f>_xll.xlShmInterpDisc($H$4,L2379)</f>
        <v>0.70481110441606143</v>
      </c>
      <c r="R2379" s="188">
        <f t="shared" si="111"/>
        <v>-2.2310375769052371E-7</v>
      </c>
      <c r="S2379" s="170">
        <f t="shared" si="112"/>
        <v>-2.2310375769052371E-7</v>
      </c>
      <c r="T2379" s="174">
        <f t="shared" si="113"/>
        <v>-3.2381985981544403E-7</v>
      </c>
    </row>
    <row r="2380" spans="11:20" x14ac:dyDescent="0.2">
      <c r="K2380" s="185" t="s">
        <v>135</v>
      </c>
      <c r="L2380" s="163">
        <f>_xll.qlCalendarAdvance("TARGET",L2379,K2380,"mf")</f>
        <v>51623</v>
      </c>
      <c r="M2380" s="175">
        <v>0.7045830697845461</v>
      </c>
      <c r="N2380" s="175">
        <f>_xll.xlShmInterpDisc($E$4,L2380)</f>
        <v>0.70458306980634888</v>
      </c>
      <c r="O2380" s="175">
        <f>_xll.xlShmInterpDisc($B$4,L2380)</f>
        <v>0.70458306980634888</v>
      </c>
      <c r="P2380" s="175">
        <v>0.70458306978107621</v>
      </c>
      <c r="Q2380" s="175">
        <f>_xll.xlShmInterpDisc($H$4,L2380)</f>
        <v>0.70458306981293362</v>
      </c>
      <c r="R2380" s="188">
        <f t="shared" si="111"/>
        <v>-2.1802781802193749E-7</v>
      </c>
      <c r="S2380" s="170">
        <f t="shared" si="112"/>
        <v>-2.1802781802193749E-7</v>
      </c>
      <c r="T2380" s="174">
        <f t="shared" si="113"/>
        <v>-3.1857405602409017E-7</v>
      </c>
    </row>
    <row r="2381" spans="11:20" x14ac:dyDescent="0.2">
      <c r="K2381" s="185" t="s">
        <v>135</v>
      </c>
      <c r="L2381" s="163">
        <f>_xll.qlCalendarAdvance("TARGET",L2380,K2381,"mf")</f>
        <v>51630</v>
      </c>
      <c r="M2381" s="175">
        <v>0.70435519344656827</v>
      </c>
      <c r="N2381" s="175">
        <f>_xll.xlShmInterpDisc($E$4,L2381)</f>
        <v>0.7043551934678538</v>
      </c>
      <c r="O2381" s="175">
        <f>_xll.xlShmInterpDisc($B$4,L2381)</f>
        <v>0.7043551934678538</v>
      </c>
      <c r="P2381" s="175">
        <v>0.70435519344309228</v>
      </c>
      <c r="Q2381" s="175">
        <f>_xll.xlShmInterpDisc($H$4,L2381)</f>
        <v>0.70435519347441489</v>
      </c>
      <c r="R2381" s="188">
        <f t="shared" si="111"/>
        <v>-2.1285528895020889E-7</v>
      </c>
      <c r="S2381" s="170">
        <f t="shared" si="112"/>
        <v>-2.1285528895020889E-7</v>
      </c>
      <c r="T2381" s="174">
        <f t="shared" si="113"/>
        <v>-3.1322611171447079E-7</v>
      </c>
    </row>
    <row r="2382" spans="11:20" x14ac:dyDescent="0.2">
      <c r="K2382" s="185" t="s">
        <v>135</v>
      </c>
      <c r="L2382" s="163">
        <f>_xll.qlCalendarAdvance("TARGET",L2381,K2382,"mf")</f>
        <v>51637</v>
      </c>
      <c r="M2382" s="175">
        <v>0.70412747491788363</v>
      </c>
      <c r="N2382" s="175">
        <f>_xll.xlShmInterpDisc($E$4,L2382)</f>
        <v>0.70412747493864281</v>
      </c>
      <c r="O2382" s="175">
        <f>_xll.xlShmInterpDisc($B$4,L2382)</f>
        <v>0.70412747493864292</v>
      </c>
      <c r="P2382" s="175">
        <v>0.70412747491440175</v>
      </c>
      <c r="Q2382" s="175">
        <f>_xll.xlShmInterpDisc($H$4,L2382)</f>
        <v>0.7041274749451798</v>
      </c>
      <c r="R2382" s="188">
        <f t="shared" si="111"/>
        <v>-2.0759172159046102E-7</v>
      </c>
      <c r="S2382" s="170">
        <f t="shared" si="112"/>
        <v>-2.0759283181348565E-7</v>
      </c>
      <c r="T2382" s="174">
        <f t="shared" si="113"/>
        <v>-3.077804677786844E-7</v>
      </c>
    </row>
    <row r="2383" spans="11:20" x14ac:dyDescent="0.2">
      <c r="K2383" s="185" t="s">
        <v>135</v>
      </c>
      <c r="L2383" s="163">
        <f>_xll.qlCalendarAdvance("TARGET",L2382,K2383,"mf")</f>
        <v>51644</v>
      </c>
      <c r="M2383" s="175">
        <v>0.70389991374157845</v>
      </c>
      <c r="N2383" s="175">
        <f>_xll.xlShmInterpDisc($E$4,L2383)</f>
        <v>0.70389991376180294</v>
      </c>
      <c r="O2383" s="175">
        <f>_xll.xlShmInterpDisc($B$4,L2383)</f>
        <v>0.70389991376180305</v>
      </c>
      <c r="P2383" s="175">
        <v>0.7038999137380908</v>
      </c>
      <c r="Q2383" s="175">
        <f>_xll.xlShmInterpDisc($H$4,L2383)</f>
        <v>0.70389991376831529</v>
      </c>
      <c r="R2383" s="188">
        <f t="shared" si="111"/>
        <v>-2.0224488750386627E-7</v>
      </c>
      <c r="S2383" s="170">
        <f t="shared" si="112"/>
        <v>-2.0224599772689089E-7</v>
      </c>
      <c r="T2383" s="174">
        <f t="shared" si="113"/>
        <v>-3.0224489577790337E-7</v>
      </c>
    </row>
    <row r="2384" spans="11:20" x14ac:dyDescent="0.2">
      <c r="K2384" s="185" t="s">
        <v>135</v>
      </c>
      <c r="L2384" s="163">
        <f>_xll.qlCalendarAdvance("TARGET",L2383,K2384,"mf")</f>
        <v>51651</v>
      </c>
      <c r="M2384" s="175">
        <v>0.70367250945915372</v>
      </c>
      <c r="N2384" s="175">
        <f>_xll.xlShmInterpDisc($E$4,L2384)</f>
        <v>0.70367250947883575</v>
      </c>
      <c r="O2384" s="175">
        <f>_xll.xlShmInterpDisc($B$4,L2384)</f>
        <v>0.70367250947883575</v>
      </c>
      <c r="P2384" s="175">
        <v>0.70367250945566051</v>
      </c>
      <c r="Q2384" s="175">
        <f>_xll.xlShmInterpDisc($H$4,L2384)</f>
        <v>0.70367250948532278</v>
      </c>
      <c r="R2384" s="188">
        <f t="shared" si="111"/>
        <v>-1.9682033780554775E-7</v>
      </c>
      <c r="S2384" s="170">
        <f t="shared" si="112"/>
        <v>-1.9682033780554775E-7</v>
      </c>
      <c r="T2384" s="174">
        <f t="shared" si="113"/>
        <v>-2.9662272638120157E-7</v>
      </c>
    </row>
    <row r="2385" spans="11:20" x14ac:dyDescent="0.2">
      <c r="K2385" s="185" t="s">
        <v>135</v>
      </c>
      <c r="L2385" s="163">
        <f>_xll.qlCalendarAdvance("TARGET",L2384,K2385,"mf")</f>
        <v>51658</v>
      </c>
      <c r="M2385" s="175">
        <v>0.70344526161052756</v>
      </c>
      <c r="N2385" s="175">
        <f>_xll.xlShmInterpDisc($E$4,L2385)</f>
        <v>0.70344526162965981</v>
      </c>
      <c r="O2385" s="175">
        <f>_xll.xlShmInterpDisc($B$4,L2385)</f>
        <v>0.70344526162965992</v>
      </c>
      <c r="P2385" s="175">
        <v>0.70344526160702892</v>
      </c>
      <c r="Q2385" s="175">
        <f>_xll.xlShmInterpDisc($H$4,L2385)</f>
        <v>0.70344526163612142</v>
      </c>
      <c r="R2385" s="188">
        <f t="shared" si="111"/>
        <v>-1.9132251338760398E-7</v>
      </c>
      <c r="S2385" s="170">
        <f t="shared" si="112"/>
        <v>-1.913236236106286E-7</v>
      </c>
      <c r="T2385" s="174">
        <f t="shared" si="113"/>
        <v>-2.9092506181882527E-7</v>
      </c>
    </row>
    <row r="2386" spans="11:20" x14ac:dyDescent="0.2">
      <c r="K2386" s="185" t="s">
        <v>135</v>
      </c>
      <c r="L2386" s="163">
        <f>_xll.qlCalendarAdvance("TARGET",L2385,K2386,"mf")</f>
        <v>51665</v>
      </c>
      <c r="M2386" s="175">
        <v>0.70321816973403795</v>
      </c>
      <c r="N2386" s="175">
        <f>_xll.xlShmInterpDisc($E$4,L2386)</f>
        <v>0.7032181697526142</v>
      </c>
      <c r="O2386" s="175">
        <f>_xll.xlShmInterpDisc($B$4,L2386)</f>
        <v>0.7032181697526142</v>
      </c>
      <c r="P2386" s="175">
        <v>0.70321816973053419</v>
      </c>
      <c r="Q2386" s="175">
        <f>_xll.xlShmInterpDisc($H$4,L2386)</f>
        <v>0.70321816975904961</v>
      </c>
      <c r="R2386" s="188">
        <f t="shared" si="111"/>
        <v>-1.8576251648028119E-7</v>
      </c>
      <c r="S2386" s="170">
        <f t="shared" si="112"/>
        <v>-1.8576251648028119E-7</v>
      </c>
      <c r="T2386" s="174">
        <f t="shared" si="113"/>
        <v>-2.8515412253682371E-7</v>
      </c>
    </row>
    <row r="2387" spans="11:20" x14ac:dyDescent="0.2">
      <c r="K2387" s="185" t="s">
        <v>135</v>
      </c>
      <c r="L2387" s="163">
        <f>_xll.qlCalendarAdvance("TARGET",L2386,K2387,"mf")</f>
        <v>51672</v>
      </c>
      <c r="M2387" s="175">
        <v>0.70299123336644553</v>
      </c>
      <c r="N2387" s="175">
        <f>_xll.xlShmInterpDisc($E$4,L2387)</f>
        <v>0.70299123338445957</v>
      </c>
      <c r="O2387" s="175">
        <f>_xll.xlShmInterpDisc($B$4,L2387)</f>
        <v>0.70299123338445968</v>
      </c>
      <c r="P2387" s="175">
        <v>0.70299123336293667</v>
      </c>
      <c r="Q2387" s="175">
        <f>_xll.xlShmInterpDisc($H$4,L2387)</f>
        <v>0.70299123339086844</v>
      </c>
      <c r="R2387" s="188">
        <f t="shared" si="111"/>
        <v>-1.801403470835794E-7</v>
      </c>
      <c r="S2387" s="170">
        <f t="shared" si="112"/>
        <v>-1.8014145730660402E-7</v>
      </c>
      <c r="T2387" s="174">
        <f t="shared" si="113"/>
        <v>-2.7931768009636926E-7</v>
      </c>
    </row>
    <row r="2388" spans="11:20" x14ac:dyDescent="0.2">
      <c r="K2388" s="185" t="s">
        <v>135</v>
      </c>
      <c r="L2388" s="163">
        <f>_xll.qlCalendarAdvance("TARGET",L2387,K2388,"mf")</f>
        <v>51679</v>
      </c>
      <c r="M2388" s="175">
        <v>0.70276445204293547</v>
      </c>
      <c r="N2388" s="175">
        <f>_xll.xlShmInterpDisc($E$4,L2388)</f>
        <v>0.70276445206038241</v>
      </c>
      <c r="O2388" s="175">
        <f>_xll.xlShmInterpDisc($B$4,L2388)</f>
        <v>0.70276445206038241</v>
      </c>
      <c r="P2388" s="175">
        <v>0.70276445203942195</v>
      </c>
      <c r="Q2388" s="175">
        <f>_xll.xlShmInterpDisc($H$4,L2388)</f>
        <v>0.70276445206676408</v>
      </c>
      <c r="R2388" s="188">
        <f t="shared" si="111"/>
        <v>-1.744693278737941E-7</v>
      </c>
      <c r="S2388" s="170">
        <f t="shared" si="112"/>
        <v>-1.744693278737941E-7</v>
      </c>
      <c r="T2388" s="174">
        <f t="shared" si="113"/>
        <v>-2.7342128561258505E-7</v>
      </c>
    </row>
    <row r="2389" spans="11:20" x14ac:dyDescent="0.2">
      <c r="K2389" s="185" t="s">
        <v>135</v>
      </c>
      <c r="L2389" s="163">
        <f>_xll.qlCalendarAdvance("TARGET",L2388,K2389,"mf")</f>
        <v>51686</v>
      </c>
      <c r="M2389" s="175">
        <v>0.70253782529712094</v>
      </c>
      <c r="N2389" s="175">
        <f>_xll.xlShmInterpDisc($E$4,L2389)</f>
        <v>0.702537825313996</v>
      </c>
      <c r="O2389" s="175">
        <f>_xll.xlShmInterpDisc($B$4,L2389)</f>
        <v>0.702537825313996</v>
      </c>
      <c r="P2389" s="175">
        <v>0.70253782529360276</v>
      </c>
      <c r="Q2389" s="175">
        <f>_xll.xlShmInterpDisc($H$4,L2389)</f>
        <v>0.70253782532035014</v>
      </c>
      <c r="R2389" s="188">
        <f t="shared" si="111"/>
        <v>-1.6875056907394992E-7</v>
      </c>
      <c r="S2389" s="170">
        <f t="shared" si="112"/>
        <v>-1.6875056907394992E-7</v>
      </c>
      <c r="T2389" s="174">
        <f t="shared" si="113"/>
        <v>-2.6747382086966809E-7</v>
      </c>
    </row>
    <row r="2390" spans="11:20" x14ac:dyDescent="0.2">
      <c r="K2390" s="185" t="s">
        <v>135</v>
      </c>
      <c r="L2390" s="163">
        <f>_xll.qlCalendarAdvance("TARGET",L2389,K2390,"mf")</f>
        <v>51693</v>
      </c>
      <c r="M2390" s="175">
        <v>0.70231135266104461</v>
      </c>
      <c r="N2390" s="175">
        <f>_xll.xlShmInterpDisc($E$4,L2390)</f>
        <v>0.70231135267734413</v>
      </c>
      <c r="O2390" s="175">
        <f>_xll.xlShmInterpDisc($B$4,L2390)</f>
        <v>0.70231135267734413</v>
      </c>
      <c r="P2390" s="175">
        <v>0.70231135265752198</v>
      </c>
      <c r="Q2390" s="175">
        <f>_xll.xlShmInterpDisc($H$4,L2390)</f>
        <v>0.70231135268367029</v>
      </c>
      <c r="R2390" s="188">
        <f t="shared" si="111"/>
        <v>-1.6299517291429311E-7</v>
      </c>
      <c r="S2390" s="170">
        <f t="shared" si="112"/>
        <v>-1.6299517291429311E-7</v>
      </c>
      <c r="T2390" s="174">
        <f t="shared" si="113"/>
        <v>-2.6148305742879074E-7</v>
      </c>
    </row>
    <row r="2391" spans="11:20" x14ac:dyDescent="0.2">
      <c r="K2391" s="185" t="s">
        <v>135</v>
      </c>
      <c r="L2391" s="163">
        <f>_xll.qlCalendarAdvance("TARGET",L2390,K2391,"mf")</f>
        <v>51700</v>
      </c>
      <c r="M2391" s="175">
        <v>0.70208503366518238</v>
      </c>
      <c r="N2391" s="175">
        <f>_xll.xlShmInterpDisc($E$4,L2391)</f>
        <v>0.70208503368090325</v>
      </c>
      <c r="O2391" s="175">
        <f>_xll.xlShmInterpDisc($B$4,L2391)</f>
        <v>0.70208503368090325</v>
      </c>
      <c r="P2391" s="175">
        <v>0.70208503366165564</v>
      </c>
      <c r="Q2391" s="175">
        <f>_xll.xlShmInterpDisc($H$4,L2391)</f>
        <v>0.70208503368720077</v>
      </c>
      <c r="R2391" s="188">
        <f t="shared" si="111"/>
        <v>-1.5720869050994679E-7</v>
      </c>
      <c r="S2391" s="170">
        <f t="shared" si="112"/>
        <v>-1.5720869050994679E-7</v>
      </c>
      <c r="T2391" s="174">
        <f t="shared" si="113"/>
        <v>-2.5545121573600227E-7</v>
      </c>
    </row>
    <row r="2392" spans="11:20" x14ac:dyDescent="0.2">
      <c r="K2392" s="185" t="s">
        <v>135</v>
      </c>
      <c r="L2392" s="163">
        <f>_xll.qlCalendarAdvance("TARGET",L2391,K2392,"mf")</f>
        <v>51707</v>
      </c>
      <c r="M2392" s="175">
        <v>0.70185886783844498</v>
      </c>
      <c r="N2392" s="175">
        <f>_xll.xlShmInterpDisc($E$4,L2392)</f>
        <v>0.70185886785358464</v>
      </c>
      <c r="O2392" s="175">
        <f>_xll.xlShmInterpDisc($B$4,L2392)</f>
        <v>0.70185886785358476</v>
      </c>
      <c r="P2392" s="175">
        <v>0.70185886783491414</v>
      </c>
      <c r="Q2392" s="175">
        <f>_xll.xlShmInterpDisc($H$4,L2392)</f>
        <v>0.70185886785985319</v>
      </c>
      <c r="R2392" s="188">
        <f t="shared" si="111"/>
        <v>-1.513966729760341E-7</v>
      </c>
      <c r="S2392" s="170">
        <f t="shared" si="112"/>
        <v>-1.5139778319905872E-7</v>
      </c>
      <c r="T2392" s="174">
        <f t="shared" si="113"/>
        <v>-2.4939050824457354E-7</v>
      </c>
    </row>
    <row r="2393" spans="11:20" x14ac:dyDescent="0.2">
      <c r="K2393" s="185" t="s">
        <v>135</v>
      </c>
      <c r="L2393" s="163">
        <f>_xll.qlCalendarAdvance("TARGET",L2392,K2393,"mf")</f>
        <v>51714</v>
      </c>
      <c r="M2393" s="175">
        <v>0.70163285470818104</v>
      </c>
      <c r="N2393" s="175">
        <f>_xll.xlShmInterpDisc($E$4,L2393)</f>
        <v>0.70163285472273795</v>
      </c>
      <c r="O2393" s="175">
        <f>_xll.xlShmInterpDisc($B$4,L2393)</f>
        <v>0.70163285472273795</v>
      </c>
      <c r="P2393" s="175">
        <v>0.70163285470464642</v>
      </c>
      <c r="Q2393" s="175">
        <f>_xll.xlShmInterpDisc($H$4,L2393)</f>
        <v>0.70163285472897685</v>
      </c>
      <c r="R2393" s="188">
        <f t="shared" si="111"/>
        <v>-1.4556911231977665E-7</v>
      </c>
      <c r="S2393" s="170">
        <f t="shared" si="112"/>
        <v>-1.4556911231977665E-7</v>
      </c>
      <c r="T2393" s="174">
        <f t="shared" si="113"/>
        <v>-2.4330426562357843E-7</v>
      </c>
    </row>
    <row r="2394" spans="11:20" x14ac:dyDescent="0.2">
      <c r="K2394" s="185" t="s">
        <v>135</v>
      </c>
      <c r="L2394" s="163">
        <f>_xll.qlCalendarAdvance("TARGET",L2393,K2394,"mf")</f>
        <v>51721</v>
      </c>
      <c r="M2394" s="175">
        <v>0.70140699380017901</v>
      </c>
      <c r="N2394" s="175">
        <f>_xll.xlShmInterpDisc($E$4,L2394)</f>
        <v>0.70140699381415239</v>
      </c>
      <c r="O2394" s="175">
        <f>_xll.xlShmInterpDisc($B$4,L2394)</f>
        <v>0.70140699381415239</v>
      </c>
      <c r="P2394" s="175">
        <v>0.70140699379664095</v>
      </c>
      <c r="Q2394" s="175">
        <f>_xll.xlShmInterpDisc($H$4,L2394)</f>
        <v>0.7014069938203612</v>
      </c>
      <c r="R2394" s="188">
        <f t="shared" si="111"/>
        <v>-1.3973378010234683E-7</v>
      </c>
      <c r="S2394" s="170">
        <f t="shared" si="112"/>
        <v>-1.3973378010234683E-7</v>
      </c>
      <c r="T2394" s="174">
        <f t="shared" si="113"/>
        <v>-2.3720247988023857E-7</v>
      </c>
    </row>
    <row r="2395" spans="11:20" x14ac:dyDescent="0.2">
      <c r="K2395" s="185" t="s">
        <v>135</v>
      </c>
      <c r="L2395" s="163">
        <f>_xll.qlCalendarAdvance("TARGET",L2394,K2395,"mf")</f>
        <v>51728</v>
      </c>
      <c r="M2395" s="175">
        <v>0.70118128463867102</v>
      </c>
      <c r="N2395" s="175">
        <f>_xll.xlShmInterpDisc($E$4,L2395)</f>
        <v>0.70118128465206031</v>
      </c>
      <c r="O2395" s="175">
        <f>_xll.xlShmInterpDisc($B$4,L2395)</f>
        <v>0.70118128465206042</v>
      </c>
      <c r="P2395" s="175">
        <v>0.70118128463512941</v>
      </c>
      <c r="Q2395" s="175">
        <f>_xll.xlShmInterpDisc($H$4,L2395)</f>
        <v>0.70118128465823859</v>
      </c>
      <c r="R2395" s="188">
        <f t="shared" si="111"/>
        <v>-1.3389289676979388E-7</v>
      </c>
      <c r="S2395" s="170">
        <f t="shared" si="112"/>
        <v>-1.338940069928185E-7</v>
      </c>
      <c r="T2395" s="174">
        <f t="shared" si="113"/>
        <v>-2.3109181235270171E-7</v>
      </c>
    </row>
    <row r="2396" spans="11:20" x14ac:dyDescent="0.2">
      <c r="K2396" s="185" t="s">
        <v>135</v>
      </c>
      <c r="L2396" s="163">
        <f>_xll.qlCalendarAdvance("TARGET",L2395,K2396,"mf")</f>
        <v>51735</v>
      </c>
      <c r="M2396" s="175">
        <v>0.70095572674633355</v>
      </c>
      <c r="N2396" s="175">
        <f>_xll.xlShmInterpDisc($E$4,L2396)</f>
        <v>0.70095572675913964</v>
      </c>
      <c r="O2396" s="175">
        <f>_xll.xlShmInterpDisc($B$4,L2396)</f>
        <v>0.70095572675913964</v>
      </c>
      <c r="P2396" s="175">
        <v>0.70095572674278872</v>
      </c>
      <c r="Q2396" s="175">
        <f>_xll.xlShmInterpDisc($H$4,L2396)</f>
        <v>0.70095572676528672</v>
      </c>
      <c r="R2396" s="188">
        <f t="shared" si="111"/>
        <v>-1.2806089522143793E-7</v>
      </c>
      <c r="S2396" s="170">
        <f t="shared" si="112"/>
        <v>-1.2806089522143793E-7</v>
      </c>
      <c r="T2396" s="174">
        <f t="shared" si="113"/>
        <v>-2.2498003460214022E-7</v>
      </c>
    </row>
    <row r="2397" spans="11:20" x14ac:dyDescent="0.2">
      <c r="K2397" s="185" t="s">
        <v>135</v>
      </c>
      <c r="L2397" s="163">
        <f>_xll.qlCalendarAdvance("TARGET",L2396,K2397,"mf")</f>
        <v>51742</v>
      </c>
      <c r="M2397" s="175">
        <v>0.70073031964429178</v>
      </c>
      <c r="N2397" s="175">
        <f>_xll.xlShmInterpDisc($E$4,L2397)</f>
        <v>0.70073031965651567</v>
      </c>
      <c r="O2397" s="175">
        <f>_xll.xlShmInterpDisc($B$4,L2397)</f>
        <v>0.70073031965651578</v>
      </c>
      <c r="P2397" s="175">
        <v>0.70073031964074384</v>
      </c>
      <c r="Q2397" s="175">
        <f>_xll.xlShmInterpDisc($H$4,L2397)</f>
        <v>0.70073031966263122</v>
      </c>
      <c r="R2397" s="188">
        <f t="shared" si="111"/>
        <v>-1.2223888568030361E-7</v>
      </c>
      <c r="S2397" s="170">
        <f t="shared" si="112"/>
        <v>-1.2223999590332824E-7</v>
      </c>
      <c r="T2397" s="174">
        <f t="shared" si="113"/>
        <v>-2.1887380796670186E-7</v>
      </c>
    </row>
    <row r="2398" spans="11:20" x14ac:dyDescent="0.2">
      <c r="K2398" s="185" t="s">
        <v>135</v>
      </c>
      <c r="L2398" s="163">
        <f>_xll.qlCalendarAdvance("TARGET",L2397,K2398,"mf")</f>
        <v>51749</v>
      </c>
      <c r="M2398" s="175">
        <v>0.70050506285212044</v>
      </c>
      <c r="N2398" s="175">
        <f>_xll.xlShmInterpDisc($E$4,L2398)</f>
        <v>0.70050506286376446</v>
      </c>
      <c r="O2398" s="175">
        <f>_xll.xlShmInterpDisc($B$4,L2398)</f>
        <v>0.70050506286376457</v>
      </c>
      <c r="P2398" s="175">
        <v>0.70050506284856973</v>
      </c>
      <c r="Q2398" s="175">
        <f>_xll.xlShmInterpDisc($H$4,L2398)</f>
        <v>0.70050506286984782</v>
      </c>
      <c r="R2398" s="188">
        <f t="shared" si="111"/>
        <v>-1.1644019082268642E-7</v>
      </c>
      <c r="S2398" s="170">
        <f t="shared" si="112"/>
        <v>-1.1644130104571104E-7</v>
      </c>
      <c r="T2398" s="174">
        <f t="shared" si="113"/>
        <v>-2.12780904007559E-7</v>
      </c>
    </row>
    <row r="2399" spans="11:20" x14ac:dyDescent="0.2">
      <c r="K2399" s="185" t="s">
        <v>135</v>
      </c>
      <c r="L2399" s="163">
        <f>_xll.qlCalendarAdvance("TARGET",L2398,K2399,"mf")</f>
        <v>51756</v>
      </c>
      <c r="M2399" s="175">
        <v>0.70027995588784786</v>
      </c>
      <c r="N2399" s="175">
        <f>_xll.xlShmInterpDisc($E$4,L2399)</f>
        <v>0.7002799558989149</v>
      </c>
      <c r="O2399" s="175">
        <f>_xll.xlShmInterpDisc($B$4,L2399)</f>
        <v>0.70027995589891501</v>
      </c>
      <c r="P2399" s="175">
        <v>0.70027995588429459</v>
      </c>
      <c r="Q2399" s="175">
        <f>_xll.xlShmInterpDisc($H$4,L2399)</f>
        <v>0.70027995590496561</v>
      </c>
      <c r="R2399" s="188">
        <f t="shared" si="111"/>
        <v>-1.1067036176370948E-7</v>
      </c>
      <c r="S2399" s="170">
        <f t="shared" si="112"/>
        <v>-1.106714719867341E-7</v>
      </c>
      <c r="T2399" s="174">
        <f t="shared" si="113"/>
        <v>-2.0671020450890865E-7</v>
      </c>
    </row>
    <row r="2400" spans="11:20" x14ac:dyDescent="0.2">
      <c r="K2400" s="185" t="s">
        <v>135</v>
      </c>
      <c r="L2400" s="163">
        <f>_xll.qlCalendarAdvance("TARGET",L2399,K2400,"mf")</f>
        <v>51763</v>
      </c>
      <c r="M2400" s="175">
        <v>0.70005499826795758</v>
      </c>
      <c r="N2400" s="175">
        <f>_xll.xlShmInterpDisc($E$4,L2400)</f>
        <v>0.7000549982784513</v>
      </c>
      <c r="O2400" s="175">
        <f>_xll.xlShmInterpDisc($B$4,L2400)</f>
        <v>0.70005499827845141</v>
      </c>
      <c r="P2400" s="175">
        <v>0.70005499826440198</v>
      </c>
      <c r="Q2400" s="175">
        <f>_xll.xlShmInterpDisc($H$4,L2400)</f>
        <v>0.70005499828446882</v>
      </c>
      <c r="R2400" s="188">
        <f t="shared" si="111"/>
        <v>-1.0493717006454517E-7</v>
      </c>
      <c r="S2400" s="170">
        <f t="shared" si="112"/>
        <v>-1.049382802875698E-7</v>
      </c>
      <c r="T2400" s="174">
        <f t="shared" si="113"/>
        <v>-2.0066837080889854E-7</v>
      </c>
    </row>
    <row r="2401" spans="11:20" x14ac:dyDescent="0.2">
      <c r="K2401" s="185" t="s">
        <v>135</v>
      </c>
      <c r="L2401" s="163">
        <f>_xll.qlCalendarAdvance("TARGET",L2400,K2401,"mf")</f>
        <v>51770</v>
      </c>
      <c r="M2401" s="175">
        <v>0.69983018950739095</v>
      </c>
      <c r="N2401" s="175">
        <f>_xll.xlShmInterpDisc($E$4,L2401)</f>
        <v>0.6998301895173159</v>
      </c>
      <c r="O2401" s="175">
        <f>_xll.xlShmInterpDisc($B$4,L2401)</f>
        <v>0.69983018951731601</v>
      </c>
      <c r="P2401" s="175">
        <v>0.69983018950383313</v>
      </c>
      <c r="Q2401" s="175">
        <f>_xll.xlShmInterpDisc($H$4,L2401)</f>
        <v>0.69983018952329967</v>
      </c>
      <c r="R2401" s="188">
        <f t="shared" si="111"/>
        <v>-9.9249497509390494E-8</v>
      </c>
      <c r="S2401" s="170">
        <f t="shared" si="112"/>
        <v>-9.9250607732415119E-8</v>
      </c>
      <c r="T2401" s="174">
        <f t="shared" si="113"/>
        <v>-1.9466539491475032E-7</v>
      </c>
    </row>
    <row r="2402" spans="11:20" x14ac:dyDescent="0.2">
      <c r="K2402" s="185" t="s">
        <v>135</v>
      </c>
      <c r="L2402" s="163">
        <f>_xll.qlCalendarAdvance("TARGET",L2401,K2402,"mf")</f>
        <v>51777</v>
      </c>
      <c r="M2402" s="175">
        <v>0.69960552911954987</v>
      </c>
      <c r="N2402" s="175">
        <f>_xll.xlShmInterpDisc($E$4,L2402)</f>
        <v>0.69960552912891139</v>
      </c>
      <c r="O2402" s="175">
        <f>_xll.xlShmInterpDisc($B$4,L2402)</f>
        <v>0.69960552912891139</v>
      </c>
      <c r="P2402" s="175">
        <v>0.69960552911599005</v>
      </c>
      <c r="Q2402" s="175">
        <f>_xll.xlShmInterpDisc($H$4,L2402)</f>
        <v>0.69960552913486085</v>
      </c>
      <c r="R2402" s="188">
        <f t="shared" si="111"/>
        <v>-9.3615115659417825E-8</v>
      </c>
      <c r="S2402" s="170">
        <f t="shared" si="112"/>
        <v>-9.3615115659417825E-8</v>
      </c>
      <c r="T2402" s="174">
        <f t="shared" si="113"/>
        <v>-1.8870793816461173E-7</v>
      </c>
    </row>
    <row r="2403" spans="11:20" x14ac:dyDescent="0.2">
      <c r="K2403" s="185" t="s">
        <v>135</v>
      </c>
      <c r="L2403" s="163">
        <f>_xll.qlCalendarAdvance("TARGET",L2402,K2403,"mf")</f>
        <v>51784</v>
      </c>
      <c r="M2403" s="175">
        <v>0.69938101661629914</v>
      </c>
      <c r="N2403" s="175">
        <f>_xll.xlShmInterpDisc($E$4,L2403)</f>
        <v>0.69938101662510344</v>
      </c>
      <c r="O2403" s="175">
        <f>_xll.xlShmInterpDisc($B$4,L2403)</f>
        <v>0.69938101662510344</v>
      </c>
      <c r="P2403" s="175">
        <v>0.69938101661273766</v>
      </c>
      <c r="Q2403" s="175">
        <f>_xll.xlShmInterpDisc($H$4,L2403)</f>
        <v>0.69938101663101804</v>
      </c>
      <c r="R2403" s="188">
        <f t="shared" si="111"/>
        <v>-8.8042906298824164E-8</v>
      </c>
      <c r="S2403" s="170">
        <f t="shared" si="112"/>
        <v>-8.8042906298824164E-8</v>
      </c>
      <c r="T2403" s="174">
        <f t="shared" si="113"/>
        <v>-1.8280377211965515E-7</v>
      </c>
    </row>
    <row r="2404" spans="11:20" x14ac:dyDescent="0.2">
      <c r="K2404" s="185" t="s">
        <v>135</v>
      </c>
      <c r="L2404" s="163">
        <f>_xll.qlCalendarAdvance("TARGET",L2403,K2404,"mf")</f>
        <v>51791</v>
      </c>
      <c r="M2404" s="175">
        <v>0.69915665150796913</v>
      </c>
      <c r="N2404" s="175">
        <f>_xll.xlShmInterpDisc($E$4,L2404)</f>
        <v>0.69915665151622319</v>
      </c>
      <c r="O2404" s="175">
        <f>_xll.xlShmInterpDisc($B$4,L2404)</f>
        <v>0.69915665151622319</v>
      </c>
      <c r="P2404" s="175">
        <v>0.69915665150440609</v>
      </c>
      <c r="Q2404" s="175">
        <f>_xll.xlShmInterpDisc($H$4,L2404)</f>
        <v>0.69915665152210249</v>
      </c>
      <c r="R2404" s="188">
        <f t="shared" si="111"/>
        <v>-8.2540640988781888E-8</v>
      </c>
      <c r="S2404" s="170">
        <f t="shared" si="112"/>
        <v>-8.2540640988781888E-8</v>
      </c>
      <c r="T2404" s="174">
        <f t="shared" si="113"/>
        <v>-1.7696399901012683E-7</v>
      </c>
    </row>
    <row r="2405" spans="11:20" x14ac:dyDescent="0.2">
      <c r="K2405" s="185" t="s">
        <v>135</v>
      </c>
      <c r="L2405" s="163">
        <f>_xll.qlCalendarAdvance("TARGET",L2404,K2405,"mf")</f>
        <v>51798</v>
      </c>
      <c r="M2405" s="175">
        <v>0.69893243330335808</v>
      </c>
      <c r="N2405" s="175">
        <f>_xll.xlShmInterpDisc($E$4,L2405)</f>
        <v>0.69893243331106969</v>
      </c>
      <c r="O2405" s="175">
        <f>_xll.xlShmInterpDisc($B$4,L2405)</f>
        <v>0.69893243331106969</v>
      </c>
      <c r="P2405" s="175">
        <v>0.69893243329979382</v>
      </c>
      <c r="Q2405" s="175">
        <f>_xll.xlShmInterpDisc($H$4,L2405)</f>
        <v>0.69893243331691324</v>
      </c>
      <c r="R2405" s="188">
        <f t="shared" si="111"/>
        <v>-7.7116091290463373E-8</v>
      </c>
      <c r="S2405" s="170">
        <f t="shared" si="112"/>
        <v>-7.7116091290463373E-8</v>
      </c>
      <c r="T2405" s="174">
        <f t="shared" si="113"/>
        <v>-1.7119416995114989E-7</v>
      </c>
    </row>
    <row r="2406" spans="11:20" x14ac:dyDescent="0.2">
      <c r="K2406" s="185" t="s">
        <v>135</v>
      </c>
      <c r="L2406" s="163">
        <f>_xll.qlCalendarAdvance("TARGET",L2405,K2406,"mf")</f>
        <v>51805</v>
      </c>
      <c r="M2406" s="175">
        <v>0.6987083615097347</v>
      </c>
      <c r="N2406" s="175">
        <f>_xll.xlShmInterpDisc($E$4,L2406)</f>
        <v>0.69870836151691273</v>
      </c>
      <c r="O2406" s="175">
        <f>_xll.xlShmInterpDisc($B$4,L2406)</f>
        <v>0.69870836151691273</v>
      </c>
      <c r="P2406" s="175">
        <v>0.69870836150616933</v>
      </c>
      <c r="Q2406" s="175">
        <f>_xll.xlShmInterpDisc($H$4,L2406)</f>
        <v>0.69870836152271987</v>
      </c>
      <c r="R2406" s="188">
        <f t="shared" si="111"/>
        <v>-7.1780359434114871E-8</v>
      </c>
      <c r="S2406" s="170">
        <f t="shared" si="112"/>
        <v>-7.1780359434114871E-8</v>
      </c>
      <c r="T2406" s="174">
        <f t="shared" si="113"/>
        <v>-1.6550538717297059E-7</v>
      </c>
    </row>
    <row r="2407" spans="11:20" x14ac:dyDescent="0.2">
      <c r="K2407" s="185" t="s">
        <v>135</v>
      </c>
      <c r="L2407" s="163">
        <f>_xll.qlCalendarAdvance("TARGET",L2406,K2407,"mf")</f>
        <v>51812</v>
      </c>
      <c r="M2407" s="175">
        <v>0.69848443563284068</v>
      </c>
      <c r="N2407" s="175">
        <f>_xll.xlShmInterpDisc($E$4,L2407)</f>
        <v>0.69848443563949469</v>
      </c>
      <c r="O2407" s="175">
        <f>_xll.xlShmInterpDisc($B$4,L2407)</f>
        <v>0.69848443563949469</v>
      </c>
      <c r="P2407" s="175">
        <v>0.69848443562927442</v>
      </c>
      <c r="Q2407" s="175">
        <f>_xll.xlShmInterpDisc($H$4,L2407)</f>
        <v>0.69848443564526486</v>
      </c>
      <c r="R2407" s="188">
        <f t="shared" si="111"/>
        <v>-6.6540106757884132E-8</v>
      </c>
      <c r="S2407" s="170">
        <f t="shared" si="112"/>
        <v>-6.6540106757884132E-8</v>
      </c>
      <c r="T2407" s="174">
        <f t="shared" si="113"/>
        <v>-1.5990431201373667E-7</v>
      </c>
    </row>
    <row r="2408" spans="11:20" x14ac:dyDescent="0.2">
      <c r="K2408" s="185" t="s">
        <v>135</v>
      </c>
      <c r="L2408" s="163">
        <f>_xll.qlCalendarAdvance("TARGET",L2407,K2408,"mf")</f>
        <v>51819</v>
      </c>
      <c r="M2408" s="175">
        <v>0.69826065517689317</v>
      </c>
      <c r="N2408" s="175">
        <f>_xll.xlShmInterpDisc($E$4,L2408)</f>
        <v>0.6982606551830336</v>
      </c>
      <c r="O2408" s="175">
        <f>_xll.xlShmInterpDisc($B$4,L2408)</f>
        <v>0.6982606551830336</v>
      </c>
      <c r="P2408" s="175">
        <v>0.69826065517332636</v>
      </c>
      <c r="Q2408" s="175">
        <f>_xll.xlShmInterpDisc($H$4,L2408)</f>
        <v>0.69826065518876634</v>
      </c>
      <c r="R2408" s="188">
        <f t="shared" si="111"/>
        <v>-6.1404215045968158E-8</v>
      </c>
      <c r="S2408" s="170">
        <f t="shared" si="112"/>
        <v>-6.1404215045968158E-8</v>
      </c>
      <c r="T2408" s="174">
        <f t="shared" si="113"/>
        <v>-1.5439982625764515E-7</v>
      </c>
    </row>
    <row r="2409" spans="11:20" x14ac:dyDescent="0.2">
      <c r="K2409" s="185" t="s">
        <v>135</v>
      </c>
      <c r="L2409" s="163">
        <f>_xll.qlCalendarAdvance("TARGET",L2408,K2409,"mf")</f>
        <v>51826</v>
      </c>
      <c r="M2409" s="175">
        <v>0.69803701964458698</v>
      </c>
      <c r="N2409" s="175">
        <f>_xll.xlShmInterpDisc($E$4,L2409)</f>
        <v>0.69803701965022547</v>
      </c>
      <c r="O2409" s="175">
        <f>_xll.xlShmInterpDisc($B$4,L2409)</f>
        <v>0.69803701965022547</v>
      </c>
      <c r="P2409" s="175">
        <v>0.69803701964101983</v>
      </c>
      <c r="Q2409" s="175">
        <f>_xll.xlShmInterpDisc($H$4,L2409)</f>
        <v>0.69803701965592002</v>
      </c>
      <c r="R2409" s="188">
        <f t="shared" si="111"/>
        <v>-5.6384896751637825E-8</v>
      </c>
      <c r="S2409" s="170">
        <f t="shared" si="112"/>
        <v>-5.6384896751637825E-8</v>
      </c>
      <c r="T2409" s="174">
        <f t="shared" si="113"/>
        <v>-1.4900192191191763E-7</v>
      </c>
    </row>
    <row r="2410" spans="11:20" x14ac:dyDescent="0.2">
      <c r="K2410" s="185" t="s">
        <v>135</v>
      </c>
      <c r="L2410" s="163">
        <f>_xll.qlCalendarAdvance("TARGET",L2409,K2410,"mf")</f>
        <v>51833</v>
      </c>
      <c r="M2410" s="175">
        <v>0.69781352853709788</v>
      </c>
      <c r="N2410" s="175">
        <f>_xll.xlShmInterpDisc($E$4,L2410)</f>
        <v>0.69781352854224643</v>
      </c>
      <c r="O2410" s="175">
        <f>_xll.xlShmInterpDisc($B$4,L2410)</f>
        <v>0.69781352854224654</v>
      </c>
      <c r="P2410" s="175">
        <v>0.69781352853353051</v>
      </c>
      <c r="Q2410" s="175">
        <f>_xll.xlShmInterpDisc($H$4,L2410)</f>
        <v>0.69781352854790257</v>
      </c>
      <c r="R2410" s="188">
        <f t="shared" si="111"/>
        <v>-5.1485482543967009E-8</v>
      </c>
      <c r="S2410" s="170">
        <f t="shared" si="112"/>
        <v>-5.1486592766991635E-8</v>
      </c>
      <c r="T2410" s="174">
        <f t="shared" si="113"/>
        <v>-1.4372059098377576E-7</v>
      </c>
    </row>
    <row r="2411" spans="11:20" x14ac:dyDescent="0.2">
      <c r="K2411" s="185" t="s">
        <v>135</v>
      </c>
      <c r="L2411" s="163">
        <f>_xll.qlCalendarAdvance("TARGET",L2410,K2411,"mf")</f>
        <v>51840</v>
      </c>
      <c r="M2411" s="175">
        <v>0.6975901813540839</v>
      </c>
      <c r="N2411" s="175">
        <f>_xll.xlShmInterpDisc($E$4,L2411)</f>
        <v>0.69759018135875606</v>
      </c>
      <c r="O2411" s="175">
        <f>_xll.xlShmInterpDisc($B$4,L2411)</f>
        <v>0.69759018135875617</v>
      </c>
      <c r="P2411" s="175">
        <v>0.69759018135051654</v>
      </c>
      <c r="Q2411" s="175">
        <f>_xll.xlShmInterpDisc($H$4,L2411)</f>
        <v>0.69759018136437301</v>
      </c>
      <c r="R2411" s="188">
        <f t="shared" si="111"/>
        <v>-4.6721515545300463E-8</v>
      </c>
      <c r="S2411" s="170">
        <f t="shared" si="112"/>
        <v>-4.6722625768325088E-8</v>
      </c>
      <c r="T2411" s="174">
        <f t="shared" si="113"/>
        <v>-1.3856471525741654E-7</v>
      </c>
    </row>
    <row r="2412" spans="11:20" x14ac:dyDescent="0.2">
      <c r="K2412" s="185" t="s">
        <v>135</v>
      </c>
      <c r="L2412" s="163">
        <f>_xll.qlCalendarAdvance("TARGET",L2411,K2412,"mf")</f>
        <v>51847</v>
      </c>
      <c r="M2412" s="175">
        <v>0.69736697759368904</v>
      </c>
      <c r="N2412" s="175">
        <f>_xll.xlShmInterpDisc($E$4,L2412)</f>
        <v>0.69736697759789879</v>
      </c>
      <c r="O2412" s="175">
        <f>_xll.xlShmInterpDisc($B$4,L2412)</f>
        <v>0.69736697759789879</v>
      </c>
      <c r="P2412" s="175">
        <v>0.69736697759012201</v>
      </c>
      <c r="Q2412" s="175">
        <f>_xll.xlShmInterpDisc($H$4,L2412)</f>
        <v>0.69736697760347599</v>
      </c>
      <c r="R2412" s="188">
        <f t="shared" si="111"/>
        <v>-4.2097436647736686E-8</v>
      </c>
      <c r="S2412" s="170">
        <f t="shared" si="112"/>
        <v>-4.2097436647736686E-8</v>
      </c>
      <c r="T2412" s="174">
        <f t="shared" si="113"/>
        <v>-1.3353984584796308E-7</v>
      </c>
    </row>
    <row r="2413" spans="11:20" x14ac:dyDescent="0.2">
      <c r="K2413" s="185" t="s">
        <v>135</v>
      </c>
      <c r="L2413" s="163">
        <f>_xll.qlCalendarAdvance("TARGET",L2412,K2413,"mf")</f>
        <v>51854</v>
      </c>
      <c r="M2413" s="175">
        <v>0.69714391675254461</v>
      </c>
      <c r="N2413" s="175">
        <f>_xll.xlShmInterpDisc($E$4,L2413)</f>
        <v>0.69714391675630716</v>
      </c>
      <c r="O2413" s="175">
        <f>_xll.xlShmInterpDisc($B$4,L2413)</f>
        <v>0.69714391675630727</v>
      </c>
      <c r="P2413" s="175">
        <v>0.69714391674897813</v>
      </c>
      <c r="Q2413" s="175">
        <f>_xll.xlShmInterpDisc($H$4,L2413)</f>
        <v>0.69714391676184406</v>
      </c>
      <c r="R2413" s="188">
        <f t="shared" si="111"/>
        <v>-3.7625458304546555E-8</v>
      </c>
      <c r="S2413" s="170">
        <f t="shared" si="112"/>
        <v>-3.762656852757118E-8</v>
      </c>
      <c r="T2413" s="174">
        <f t="shared" si="113"/>
        <v>-1.2865930543171089E-7</v>
      </c>
    </row>
    <row r="2414" spans="11:20" x14ac:dyDescent="0.2">
      <c r="K2414" s="185" t="s">
        <v>135</v>
      </c>
      <c r="L2414" s="163">
        <f>_xll.qlCalendarAdvance("TARGET",L2413,K2414,"mf")</f>
        <v>51862</v>
      </c>
      <c r="M2414" s="175">
        <v>0.69688916443238891</v>
      </c>
      <c r="N2414" s="175">
        <f>_xll.xlShmInterpDisc($E$4,L2414)</f>
        <v>0.69688916443565996</v>
      </c>
      <c r="O2414" s="175">
        <f>_xll.xlShmInterpDisc($B$4,L2414)</f>
        <v>0.69688916443566007</v>
      </c>
      <c r="P2414" s="175">
        <v>0.6968891644288232</v>
      </c>
      <c r="Q2414" s="175">
        <f>_xll.xlShmInterpDisc($H$4,L2414)</f>
        <v>0.69688916444115023</v>
      </c>
      <c r="R2414" s="188">
        <f t="shared" si="111"/>
        <v>-3.2710500974530987E-8</v>
      </c>
      <c r="S2414" s="170">
        <f t="shared" si="112"/>
        <v>-3.2711611197555612E-8</v>
      </c>
      <c r="T2414" s="174">
        <f t="shared" si="113"/>
        <v>-1.2327028287018038E-7</v>
      </c>
    </row>
    <row r="2415" spans="11:20" x14ac:dyDescent="0.2">
      <c r="K2415" s="185" t="s">
        <v>135</v>
      </c>
      <c r="L2415" s="163">
        <f>_xll.qlCalendarAdvance("TARGET",L2414,K2415,"mf")</f>
        <v>51869</v>
      </c>
      <c r="M2415" s="175">
        <v>0.69666640814474834</v>
      </c>
      <c r="N2415" s="175">
        <f>_xll.xlShmInterpDisc($E$4,L2415)</f>
        <v>0.69666640814760772</v>
      </c>
      <c r="O2415" s="175">
        <f>_xll.xlShmInterpDisc($B$4,L2415)</f>
        <v>0.69666640814760783</v>
      </c>
      <c r="P2415" s="175">
        <v>0.69666640814118364</v>
      </c>
      <c r="Q2415" s="175">
        <f>_xll.xlShmInterpDisc($H$4,L2415)</f>
        <v>0.69666640815305658</v>
      </c>
      <c r="R2415" s="188">
        <f t="shared" si="111"/>
        <v>-2.8593793999220907E-8</v>
      </c>
      <c r="S2415" s="170">
        <f t="shared" si="112"/>
        <v>-2.8594904222245532E-8</v>
      </c>
      <c r="T2415" s="174">
        <f t="shared" si="113"/>
        <v>-1.1872947069946349E-7</v>
      </c>
    </row>
    <row r="2416" spans="11:20" x14ac:dyDescent="0.2">
      <c r="K2416" s="185" t="s">
        <v>135</v>
      </c>
      <c r="L2416" s="163">
        <f>_xll.qlCalendarAdvance("TARGET",L2415,K2416,"mf")</f>
        <v>51876</v>
      </c>
      <c r="M2416" s="175">
        <v>0.69644379318452621</v>
      </c>
      <c r="N2416" s="175">
        <f>_xll.xlShmInterpDisc($E$4,L2416)</f>
        <v>0.69644379318699234</v>
      </c>
      <c r="O2416" s="175">
        <f>_xll.xlShmInterpDisc($B$4,L2416)</f>
        <v>0.69644379318699234</v>
      </c>
      <c r="P2416" s="175">
        <v>0.69644379318096283</v>
      </c>
      <c r="Q2416" s="175">
        <f>_xll.xlShmInterpDisc($H$4,L2416)</f>
        <v>0.69644379319239902</v>
      </c>
      <c r="R2416" s="188">
        <f t="shared" si="111"/>
        <v>-2.4661384045998602E-8</v>
      </c>
      <c r="S2416" s="170">
        <f t="shared" si="112"/>
        <v>-2.4661384045998602E-8</v>
      </c>
      <c r="T2416" s="174">
        <f t="shared" si="113"/>
        <v>-1.1436185332058812E-7</v>
      </c>
    </row>
    <row r="2417" spans="11:20" x14ac:dyDescent="0.2">
      <c r="K2417" s="185" t="s">
        <v>135</v>
      </c>
      <c r="L2417" s="163">
        <f>_xll.qlCalendarAdvance("TARGET",L2416,K2417,"mf")</f>
        <v>51883</v>
      </c>
      <c r="M2417" s="175">
        <v>0.69622131904211604</v>
      </c>
      <c r="N2417" s="175">
        <f>_xll.xlShmInterpDisc($E$4,L2417)</f>
        <v>0.6962213190442077</v>
      </c>
      <c r="O2417" s="175">
        <f>_xll.xlShmInterpDisc($B$4,L2417)</f>
        <v>0.69622131904420781</v>
      </c>
      <c r="P2417" s="175">
        <v>0.696221319038554</v>
      </c>
      <c r="Q2417" s="175">
        <f>_xll.xlShmInterpDisc($H$4,L2417)</f>
        <v>0.69622131904957174</v>
      </c>
      <c r="R2417" s="188">
        <f t="shared" si="111"/>
        <v>-2.0916601783937949E-8</v>
      </c>
      <c r="S2417" s="170">
        <f t="shared" si="112"/>
        <v>-2.0917712006962574E-8</v>
      </c>
      <c r="T2417" s="174">
        <f t="shared" si="113"/>
        <v>-1.1017742274077591E-7</v>
      </c>
    </row>
    <row r="2418" spans="11:20" x14ac:dyDescent="0.2">
      <c r="K2418" s="185" t="s">
        <v>135</v>
      </c>
      <c r="L2418" s="163">
        <f>_xll.qlCalendarAdvance("TARGET",L2417,K2418,"mf")</f>
        <v>51890</v>
      </c>
      <c r="M2418" s="175">
        <v>0.69599898520641146</v>
      </c>
      <c r="N2418" s="175">
        <f>_xll.xlShmInterpDisc($E$4,L2418)</f>
        <v>0.69599898520814885</v>
      </c>
      <c r="O2418" s="175">
        <f>_xll.xlShmInterpDisc($B$4,L2418)</f>
        <v>0.69599898520814896</v>
      </c>
      <c r="P2418" s="175">
        <v>0.69599898520285119</v>
      </c>
      <c r="Q2418" s="175">
        <f>_xll.xlShmInterpDisc($H$4,L2418)</f>
        <v>0.69599898521346981</v>
      </c>
      <c r="R2418" s="188">
        <f t="shared" si="111"/>
        <v>-1.7373880112359075E-8</v>
      </c>
      <c r="S2418" s="170">
        <f t="shared" si="112"/>
        <v>-1.73749903353837E-8</v>
      </c>
      <c r="T2418" s="174">
        <f t="shared" si="113"/>
        <v>-1.0618617096724847E-7</v>
      </c>
    </row>
    <row r="2419" spans="11:20" x14ac:dyDescent="0.2">
      <c r="K2419" s="185" t="s">
        <v>135</v>
      </c>
      <c r="L2419" s="163">
        <f>_xll.qlCalendarAdvance("TARGET",L2418,K2419,"mf")</f>
        <v>51897</v>
      </c>
      <c r="M2419" s="175">
        <v>0.69577679116480906</v>
      </c>
      <c r="N2419" s="175">
        <f>_xll.xlShmInterpDisc($E$4,L2419)</f>
        <v>0.69577679116621349</v>
      </c>
      <c r="O2419" s="175">
        <f>_xll.xlShmInterpDisc($B$4,L2419)</f>
        <v>0.69577679116621349</v>
      </c>
      <c r="P2419" s="175">
        <v>0.6957767911612508</v>
      </c>
      <c r="Q2419" s="175">
        <f>_xll.xlShmInterpDisc($H$4,L2419)</f>
        <v>0.69577679117149061</v>
      </c>
      <c r="R2419" s="188">
        <f t="shared" si="111"/>
        <v>-1.404432126150823E-8</v>
      </c>
      <c r="S2419" s="170">
        <f t="shared" si="112"/>
        <v>-1.404432126150823E-8</v>
      </c>
      <c r="T2419" s="174">
        <f t="shared" si="113"/>
        <v>-1.0239809000722744E-7</v>
      </c>
    </row>
    <row r="2420" spans="11:20" x14ac:dyDescent="0.2">
      <c r="K2420" s="185" t="s">
        <v>135</v>
      </c>
      <c r="L2420" s="163">
        <f>_xll.qlCalendarAdvance("TARGET",L2419,K2420,"mf")</f>
        <v>51904</v>
      </c>
      <c r="M2420" s="175">
        <v>0.6955547364032113</v>
      </c>
      <c r="N2420" s="175">
        <f>_xll.xlShmInterpDisc($E$4,L2420)</f>
        <v>0.69555473640430487</v>
      </c>
      <c r="O2420" s="175">
        <f>_xll.xlShmInterpDisc($B$4,L2420)</f>
        <v>0.69555473640430487</v>
      </c>
      <c r="P2420" s="175">
        <v>0.69555473639965526</v>
      </c>
      <c r="Q2420" s="175">
        <f>_xll.xlShmInterpDisc($H$4,L2420)</f>
        <v>0.69555473640953758</v>
      </c>
      <c r="R2420" s="188">
        <f t="shared" si="111"/>
        <v>-1.0935696792557792E-8</v>
      </c>
      <c r="S2420" s="170">
        <f t="shared" si="112"/>
        <v>-1.0935696792557792E-8</v>
      </c>
      <c r="T2420" s="174">
        <f t="shared" si="113"/>
        <v>-9.8823171867934434E-8</v>
      </c>
    </row>
    <row r="2421" spans="11:20" x14ac:dyDescent="0.2">
      <c r="K2421" s="185" t="s">
        <v>135</v>
      </c>
      <c r="L2421" s="163">
        <f>_xll.qlCalendarAdvance("TARGET",L2420,K2421,"mf")</f>
        <v>51911</v>
      </c>
      <c r="M2421" s="175">
        <v>0.69533282040602806</v>
      </c>
      <c r="N2421" s="175">
        <f>_xll.xlShmInterpDisc($E$4,L2421)</f>
        <v>0.69533282040683375</v>
      </c>
      <c r="O2421" s="175">
        <f>_xll.xlShmInterpDisc($B$4,L2421)</f>
        <v>0.69533282040683386</v>
      </c>
      <c r="P2421" s="175">
        <v>0.69533282040247446</v>
      </c>
      <c r="Q2421" s="175">
        <f>_xll.xlShmInterpDisc($H$4,L2421)</f>
        <v>0.6953328204120216</v>
      </c>
      <c r="R2421" s="188">
        <f t="shared" si="111"/>
        <v>-8.056888489704761E-9</v>
      </c>
      <c r="S2421" s="170">
        <f t="shared" si="112"/>
        <v>-8.0579987127293862E-9</v>
      </c>
      <c r="T2421" s="174">
        <f t="shared" si="113"/>
        <v>-9.5471408556591086E-8</v>
      </c>
    </row>
    <row r="2422" spans="11:20" x14ac:dyDescent="0.2">
      <c r="K2422" s="185" t="s">
        <v>135</v>
      </c>
      <c r="L2422" s="163">
        <f>_xll.qlCalendarAdvance("TARGET",L2421,K2422,"mf")</f>
        <v>51918</v>
      </c>
      <c r="M2422" s="175">
        <v>0.69511104265617984</v>
      </c>
      <c r="N2422" s="175">
        <f>_xll.xlShmInterpDisc($E$4,L2422)</f>
        <v>0.69511104265672208</v>
      </c>
      <c r="O2422" s="175">
        <f>_xll.xlShmInterpDisc($B$4,L2422)</f>
        <v>0.69511104265672219</v>
      </c>
      <c r="P2422" s="175">
        <v>0.69511104265262902</v>
      </c>
      <c r="Q2422" s="175">
        <f>_xll.xlShmInterpDisc($H$4,L2422)</f>
        <v>0.69511104266186441</v>
      </c>
      <c r="R2422" s="188">
        <f t="shared" si="111"/>
        <v>-5.4223292522692645E-9</v>
      </c>
      <c r="S2422" s="170">
        <f t="shared" si="112"/>
        <v>-5.4234394752938897E-9</v>
      </c>
      <c r="T2422" s="174">
        <f t="shared" si="113"/>
        <v>-9.2353902303443647E-8</v>
      </c>
    </row>
    <row r="2423" spans="11:20" x14ac:dyDescent="0.2">
      <c r="K2423" s="185" t="s">
        <v>135</v>
      </c>
      <c r="L2423" s="163">
        <f>_xll.qlCalendarAdvance("TARGET",L2422,K2423,"mf")</f>
        <v>51925</v>
      </c>
      <c r="M2423" s="175">
        <v>0.6948894026350998</v>
      </c>
      <c r="N2423" s="175">
        <f>_xll.xlShmInterpDisc($E$4,L2423)</f>
        <v>0.69488940263540389</v>
      </c>
      <c r="O2423" s="175">
        <f>_xll.xlShmInterpDisc($B$4,L2423)</f>
        <v>0.694889402635404</v>
      </c>
      <c r="P2423" s="175">
        <v>0.69488940263155186</v>
      </c>
      <c r="Q2423" s="175">
        <f>_xll.xlShmInterpDisc($H$4,L2423)</f>
        <v>0.69488940264050003</v>
      </c>
      <c r="R2423" s="188">
        <f t="shared" si="111"/>
        <v>-3.0409008644483038E-9</v>
      </c>
      <c r="S2423" s="170">
        <f t="shared" si="112"/>
        <v>-3.0420110874729289E-9</v>
      </c>
      <c r="T2423" s="174">
        <f t="shared" si="113"/>
        <v>-8.9481755338738367E-8</v>
      </c>
    </row>
    <row r="2424" spans="11:20" x14ac:dyDescent="0.2">
      <c r="K2424" s="185" t="s">
        <v>135</v>
      </c>
      <c r="L2424" s="163">
        <f>_xll.qlCalendarAdvance("TARGET",L2423,K2424,"mf")</f>
        <v>51932</v>
      </c>
      <c r="M2424" s="175">
        <v>0.69466789982273636</v>
      </c>
      <c r="N2424" s="175">
        <f>_xll.xlShmInterpDisc($E$4,L2424)</f>
        <v>0.69466789982282873</v>
      </c>
      <c r="O2424" s="175">
        <f>_xll.xlShmInterpDisc($B$4,L2424)</f>
        <v>0.69466789982282884</v>
      </c>
      <c r="P2424" s="175">
        <v>0.69466789981919175</v>
      </c>
      <c r="Q2424" s="175">
        <f>_xll.xlShmInterpDisc($H$4,L2424)</f>
        <v>0.69466789982787824</v>
      </c>
      <c r="R2424" s="188">
        <f t="shared" si="111"/>
        <v>-9.2370555648813024E-10</v>
      </c>
      <c r="S2424" s="170">
        <f t="shared" si="112"/>
        <v>-9.248157795127554E-10</v>
      </c>
      <c r="T2424" s="174">
        <f t="shared" si="113"/>
        <v>-8.6864959669696873E-8</v>
      </c>
    </row>
    <row r="2425" spans="11:20" x14ac:dyDescent="0.2">
      <c r="K2425" s="185" t="s">
        <v>135</v>
      </c>
      <c r="L2425" s="163">
        <f>_xll.qlCalendarAdvance("TARGET",L2424,K2425,"mf")</f>
        <v>51939</v>
      </c>
      <c r="M2425" s="175">
        <v>0.69444653369755593</v>
      </c>
      <c r="N2425" s="175">
        <f>_xll.xlShmInterpDisc($E$4,L2425)</f>
        <v>0.69444653369746367</v>
      </c>
      <c r="O2425" s="175">
        <f>_xll.xlShmInterpDisc($B$4,L2425)</f>
        <v>0.6944465336974639</v>
      </c>
      <c r="P2425" s="175">
        <v>0.69444653369401477</v>
      </c>
      <c r="Q2425" s="175">
        <f>_xll.xlShmInterpDisc($H$4,L2425)</f>
        <v>0.69444653370246601</v>
      </c>
      <c r="R2425" s="188">
        <f t="shared" si="111"/>
        <v>9.2259533346350509E-10</v>
      </c>
      <c r="S2425" s="170">
        <f t="shared" si="112"/>
        <v>9.2037488741425477E-10</v>
      </c>
      <c r="T2425" s="174">
        <f t="shared" si="113"/>
        <v>-8.4512397080516166E-8</v>
      </c>
    </row>
    <row r="2426" spans="11:20" x14ac:dyDescent="0.2">
      <c r="K2426" s="185" t="s">
        <v>135</v>
      </c>
      <c r="L2426" s="163">
        <f>_xll.qlCalendarAdvance("TARGET",L2425,K2426,"mf")</f>
        <v>51946</v>
      </c>
      <c r="M2426" s="175">
        <v>0.69422530373671898</v>
      </c>
      <c r="N2426" s="175">
        <f>_xll.xlShmInterpDisc($E$4,L2426)</f>
        <v>0.69422530373647096</v>
      </c>
      <c r="O2426" s="175">
        <f>_xll.xlShmInterpDisc($B$4,L2426)</f>
        <v>0.69422530373647096</v>
      </c>
      <c r="P2426" s="175">
        <v>0.69422530373318159</v>
      </c>
      <c r="Q2426" s="175">
        <f>_xll.xlShmInterpDisc($H$4,L2426)</f>
        <v>0.69422530374142521</v>
      </c>
      <c r="R2426" s="188">
        <f t="shared" si="111"/>
        <v>2.4802382370125997E-9</v>
      </c>
      <c r="S2426" s="170">
        <f t="shared" si="112"/>
        <v>2.4802382370125997E-9</v>
      </c>
      <c r="T2426" s="174">
        <f t="shared" si="113"/>
        <v>-8.2436280024467123E-8</v>
      </c>
    </row>
    <row r="2427" spans="11:20" x14ac:dyDescent="0.2">
      <c r="K2427" s="185" t="s">
        <v>135</v>
      </c>
      <c r="L2427" s="163">
        <f>_xll.qlCalendarAdvance("TARGET",L2426,K2427,"mf")</f>
        <v>51953</v>
      </c>
      <c r="M2427" s="175">
        <v>0.69400420950461728</v>
      </c>
      <c r="N2427" s="175">
        <f>_xll.xlShmInterpDisc($E$4,L2427)</f>
        <v>0.69400420950424235</v>
      </c>
      <c r="O2427" s="175">
        <f>_xll.xlShmInterpDisc($B$4,L2427)</f>
        <v>0.69400420950424246</v>
      </c>
      <c r="P2427" s="175">
        <v>0.69400420950108377</v>
      </c>
      <c r="Q2427" s="175">
        <f>_xll.xlShmInterpDisc($H$4,L2427)</f>
        <v>0.69400420950914821</v>
      </c>
      <c r="R2427" s="188">
        <f t="shared" si="111"/>
        <v>3.7492231541591536E-9</v>
      </c>
      <c r="S2427" s="170">
        <f t="shared" si="112"/>
        <v>3.7481129311345285E-9</v>
      </c>
      <c r="T2427" s="174">
        <f t="shared" si="113"/>
        <v>-8.0644380062722121E-8</v>
      </c>
    </row>
    <row r="2428" spans="11:20" x14ac:dyDescent="0.2">
      <c r="K2428" s="185" t="s">
        <v>135</v>
      </c>
      <c r="L2428" s="163">
        <f>_xll.qlCalendarAdvance("TARGET",L2427,K2428,"mf")</f>
        <v>51964</v>
      </c>
      <c r="M2428" s="175">
        <v>0.69365704946218643</v>
      </c>
      <c r="N2428" s="175">
        <f>_xll.xlShmInterpDisc($E$4,L2428)</f>
        <v>0.69365704946166962</v>
      </c>
      <c r="O2428" s="175">
        <f>_xll.xlShmInterpDisc($B$4,L2428)</f>
        <v>0.69365704946166973</v>
      </c>
      <c r="P2428" s="175">
        <v>0.69365704945865969</v>
      </c>
      <c r="Q2428" s="175">
        <f>_xll.xlShmInterpDisc($H$4,L2428)</f>
        <v>0.69365704946649809</v>
      </c>
      <c r="R2428" s="188">
        <f t="shared" si="111"/>
        <v>5.1680881796301037E-9</v>
      </c>
      <c r="S2428" s="170">
        <f t="shared" si="112"/>
        <v>5.1669779566054785E-9</v>
      </c>
      <c r="T2428" s="174">
        <f t="shared" si="113"/>
        <v>-7.8383965984585302E-8</v>
      </c>
    </row>
    <row r="2429" spans="11:20" x14ac:dyDescent="0.2">
      <c r="K2429" s="185" t="s">
        <v>135</v>
      </c>
      <c r="L2429" s="163">
        <f>_xll.qlCalendarAdvance("TARGET",L2428,K2429,"mf")</f>
        <v>51971</v>
      </c>
      <c r="M2429" s="175">
        <v>0.69343630338401185</v>
      </c>
      <c r="N2429" s="175">
        <f>_xll.xlShmInterpDisc($E$4,L2429)</f>
        <v>0.69343630338344031</v>
      </c>
      <c r="O2429" s="175">
        <f>_xll.xlShmInterpDisc($B$4,L2429)</f>
        <v>0.69343630338344031</v>
      </c>
      <c r="P2429" s="175">
        <v>0.69343630338048978</v>
      </c>
      <c r="Q2429" s="175">
        <f>_xll.xlShmInterpDisc($H$4,L2429)</f>
        <v>0.6934363033882186</v>
      </c>
      <c r="R2429" s="188">
        <f t="shared" si="111"/>
        <v>5.7154281307703059E-9</v>
      </c>
      <c r="S2429" s="170">
        <f t="shared" si="112"/>
        <v>5.7154281307703059E-9</v>
      </c>
      <c r="T2429" s="174">
        <f t="shared" si="113"/>
        <v>-7.7288175859280273E-8</v>
      </c>
    </row>
    <row r="2430" spans="11:20" x14ac:dyDescent="0.2">
      <c r="K2430" s="185" t="s">
        <v>135</v>
      </c>
      <c r="L2430" s="163">
        <f>_xll.qlCalendarAdvance("TARGET",L2429,K2430,"mf")</f>
        <v>51978</v>
      </c>
      <c r="M2430" s="175">
        <v>0.69321569239891867</v>
      </c>
      <c r="N2430" s="175">
        <f>_xll.xlShmInterpDisc($E$4,L2430)</f>
        <v>0.69321569239831893</v>
      </c>
      <c r="O2430" s="175">
        <f>_xll.xlShmInterpDisc($B$4,L2430)</f>
        <v>0.69321569239831904</v>
      </c>
      <c r="P2430" s="175">
        <v>0.69321569239540148</v>
      </c>
      <c r="Q2430" s="175">
        <f>_xll.xlShmInterpDisc($H$4,L2430)</f>
        <v>0.6932156924030467</v>
      </c>
      <c r="R2430" s="188">
        <f t="shared" si="111"/>
        <v>5.9974247790250956E-9</v>
      </c>
      <c r="S2430" s="170">
        <f t="shared" si="112"/>
        <v>5.9963145560004705E-9</v>
      </c>
      <c r="T2430" s="174">
        <f t="shared" si="113"/>
        <v>-7.645217792173753E-8</v>
      </c>
    </row>
    <row r="2431" spans="11:20" x14ac:dyDescent="0.2">
      <c r="K2431" s="185" t="s">
        <v>135</v>
      </c>
      <c r="L2431" s="163">
        <f>_xll.qlCalendarAdvance("TARGET",L2430,K2431,"mf")</f>
        <v>51985</v>
      </c>
      <c r="M2431" s="175">
        <v>0.69299521633758387</v>
      </c>
      <c r="N2431" s="175">
        <f>_xll.xlShmInterpDisc($E$4,L2431)</f>
        <v>0.69299521633698191</v>
      </c>
      <c r="O2431" s="175">
        <f>_xll.xlShmInterpDisc($B$4,L2431)</f>
        <v>0.69299521633698191</v>
      </c>
      <c r="P2431" s="175">
        <v>0.69299521633407191</v>
      </c>
      <c r="Q2431" s="175">
        <f>_xll.xlShmInterpDisc($H$4,L2431)</f>
        <v>0.69299521634165839</v>
      </c>
      <c r="R2431" s="188">
        <f t="shared" si="111"/>
        <v>6.0196292395175988E-9</v>
      </c>
      <c r="S2431" s="170">
        <f t="shared" si="112"/>
        <v>6.0196292395175988E-9</v>
      </c>
      <c r="T2431" s="174">
        <f t="shared" si="113"/>
        <v>-7.5864869941710822E-8</v>
      </c>
    </row>
    <row r="2432" spans="11:20" x14ac:dyDescent="0.2">
      <c r="K2432" s="185" t="s">
        <v>135</v>
      </c>
      <c r="L2432" s="163">
        <f>_xll.qlCalendarAdvance("TARGET",L2431,K2432,"mf")</f>
        <v>51992</v>
      </c>
      <c r="M2432" s="175">
        <v>0.69277487502985879</v>
      </c>
      <c r="N2432" s="175">
        <f>_xll.xlShmInterpDisc($E$4,L2432)</f>
        <v>0.69277487502927959</v>
      </c>
      <c r="O2432" s="175">
        <f>_xll.xlShmInterpDisc($B$4,L2432)</f>
        <v>0.6927748750292797</v>
      </c>
      <c r="P2432" s="175">
        <v>0.69277487502635204</v>
      </c>
      <c r="Q2432" s="175">
        <f>_xll.xlShmInterpDisc($H$4,L2432)</f>
        <v>0.69277487503390456</v>
      </c>
      <c r="R2432" s="188">
        <f t="shared" si="111"/>
        <v>5.7920335194694417E-9</v>
      </c>
      <c r="S2432" s="170">
        <f t="shared" si="112"/>
        <v>5.7909232964448165E-9</v>
      </c>
      <c r="T2432" s="174">
        <f t="shared" si="113"/>
        <v>-7.5525141696175524E-8</v>
      </c>
    </row>
    <row r="2433" spans="11:20" x14ac:dyDescent="0.2">
      <c r="K2433" s="185" t="s">
        <v>135</v>
      </c>
      <c r="L2433" s="163">
        <f>_xll.qlCalendarAdvance("TARGET",L2432,K2433,"mf")</f>
        <v>51999</v>
      </c>
      <c r="M2433" s="175">
        <v>0.69255466830477119</v>
      </c>
      <c r="N2433" s="175">
        <f>_xll.xlShmInterpDisc($E$4,L2433)</f>
        <v>0.69255466830423973</v>
      </c>
      <c r="O2433" s="175">
        <f>_xll.xlShmInterpDisc($B$4,L2433)</f>
        <v>0.69255466830423973</v>
      </c>
      <c r="P2433" s="175">
        <v>0.6925546683012701</v>
      </c>
      <c r="Q2433" s="175">
        <f>_xll.xlShmInterpDisc($H$4,L2433)</f>
        <v>0.69255466830881218</v>
      </c>
      <c r="R2433" s="188">
        <f t="shared" si="111"/>
        <v>5.3146376188806244E-9</v>
      </c>
      <c r="S2433" s="170">
        <f t="shared" si="112"/>
        <v>5.3146376188806244E-9</v>
      </c>
      <c r="T2433" s="174">
        <f t="shared" si="113"/>
        <v>-7.5420780731860759E-8</v>
      </c>
    </row>
    <row r="2434" spans="11:20" x14ac:dyDescent="0.2">
      <c r="K2434" s="185" t="s">
        <v>135</v>
      </c>
      <c r="L2434" s="163">
        <f>_xll.qlCalendarAdvance("TARGET",L2433,K2434,"mf")</f>
        <v>52006</v>
      </c>
      <c r="M2434" s="175">
        <v>0.6923345959905266</v>
      </c>
      <c r="N2434" s="175">
        <f>_xll.xlShmInterpDisc($E$4,L2434)</f>
        <v>0.6923345959900663</v>
      </c>
      <c r="O2434" s="175">
        <f>_xll.xlShmInterpDisc($B$4,L2434)</f>
        <v>0.69233459599006641</v>
      </c>
      <c r="P2434" s="175">
        <v>0.6923345959870314</v>
      </c>
      <c r="Q2434" s="175">
        <f>_xll.xlShmInterpDisc($H$4,L2434)</f>
        <v>0.69233459599458602</v>
      </c>
      <c r="R2434" s="188">
        <f t="shared" si="111"/>
        <v>4.602984660095899E-9</v>
      </c>
      <c r="S2434" s="170">
        <f t="shared" si="112"/>
        <v>4.6018744370712739E-9</v>
      </c>
      <c r="T2434" s="174">
        <f t="shared" si="113"/>
        <v>-7.5546235933643402E-8</v>
      </c>
    </row>
    <row r="2435" spans="11:20" x14ac:dyDescent="0.2">
      <c r="K2435" s="185" t="s">
        <v>135</v>
      </c>
      <c r="L2435" s="163">
        <f>_xll.qlCalendarAdvance("TARGET",L2434,K2435,"mf")</f>
        <v>52013</v>
      </c>
      <c r="M2435" s="175">
        <v>0.69211465791450921</v>
      </c>
      <c r="N2435" s="175">
        <f>_xll.xlShmInterpDisc($E$4,L2435)</f>
        <v>0.69211465791414339</v>
      </c>
      <c r="O2435" s="175">
        <f>_xll.xlShmInterpDisc($B$4,L2435)</f>
        <v>0.69211465791414351</v>
      </c>
      <c r="P2435" s="175">
        <v>0.69211465791102023</v>
      </c>
      <c r="Q2435" s="175">
        <f>_xll.xlShmInterpDisc($H$4,L2435)</f>
        <v>0.6921146579186096</v>
      </c>
      <c r="R2435" s="188">
        <f t="shared" si="111"/>
        <v>3.6581848661398908E-9</v>
      </c>
      <c r="S2435" s="170">
        <f t="shared" si="112"/>
        <v>3.6570746431152656E-9</v>
      </c>
      <c r="T2435" s="174">
        <f t="shared" si="113"/>
        <v>-7.5893735740351076E-8</v>
      </c>
    </row>
    <row r="2436" spans="11:20" x14ac:dyDescent="0.2">
      <c r="K2436" s="185" t="s">
        <v>135</v>
      </c>
      <c r="L2436" s="163">
        <f>_xll.qlCalendarAdvance("TARGET",L2435,K2436,"mf")</f>
        <v>52020</v>
      </c>
      <c r="M2436" s="175">
        <v>0.69189485390328365</v>
      </c>
      <c r="N2436" s="175">
        <f>_xll.xlShmInterpDisc($E$4,L2436)</f>
        <v>0.69189485390303473</v>
      </c>
      <c r="O2436" s="175">
        <f>_xll.xlShmInterpDisc($B$4,L2436)</f>
        <v>0.69189485390303473</v>
      </c>
      <c r="P2436" s="175">
        <v>0.69189485389980099</v>
      </c>
      <c r="Q2436" s="175">
        <f>_xll.xlShmInterpDisc($H$4,L2436)</f>
        <v>0.69189485390744698</v>
      </c>
      <c r="R2436" s="188">
        <f t="shared" si="111"/>
        <v>2.489120021209601E-9</v>
      </c>
      <c r="S2436" s="170">
        <f t="shared" si="112"/>
        <v>2.489120021209601E-9</v>
      </c>
      <c r="T2436" s="174">
        <f t="shared" si="113"/>
        <v>-7.6459949482909906E-8</v>
      </c>
    </row>
    <row r="2437" spans="11:20" x14ac:dyDescent="0.2">
      <c r="K2437" s="185" t="s">
        <v>135</v>
      </c>
      <c r="L2437" s="163">
        <f>_xll.qlCalendarAdvance("TARGET",L2436,K2437,"mf")</f>
        <v>52027</v>
      </c>
      <c r="M2437" s="175">
        <v>0.69167518378259629</v>
      </c>
      <c r="N2437" s="175">
        <f>_xll.xlShmInterpDisc($E$4,L2437)</f>
        <v>0.69167518378248594</v>
      </c>
      <c r="O2437" s="175">
        <f>_xll.xlShmInterpDisc($B$4,L2437)</f>
        <v>0.69167518378248594</v>
      </c>
      <c r="P2437" s="175">
        <v>0.69167518377912018</v>
      </c>
      <c r="Q2437" s="175">
        <f>_xll.xlShmInterpDisc($H$4,L2437)</f>
        <v>0.69167518378684356</v>
      </c>
      <c r="R2437" s="188">
        <f t="shared" si="111"/>
        <v>1.1035616864774056E-9</v>
      </c>
      <c r="S2437" s="170">
        <f t="shared" si="112"/>
        <v>1.1035616864774056E-9</v>
      </c>
      <c r="T2437" s="174">
        <f t="shared" si="113"/>
        <v>-7.723377493107364E-8</v>
      </c>
    </row>
    <row r="2438" spans="11:20" x14ac:dyDescent="0.2">
      <c r="K2438" s="185" t="s">
        <v>135</v>
      </c>
      <c r="L2438" s="163">
        <f>_xll.qlCalendarAdvance("TARGET",L2437,K2438,"mf")</f>
        <v>52034</v>
      </c>
      <c r="M2438" s="175">
        <v>0.6914556473773763</v>
      </c>
      <c r="N2438" s="175">
        <f>_xll.xlShmInterpDisc($E$4,L2438)</f>
        <v>0.69145564737742549</v>
      </c>
      <c r="O2438" s="175">
        <f>_xll.xlShmInterpDisc($B$4,L2438)</f>
        <v>0.6914556473774256</v>
      </c>
      <c r="P2438" s="175">
        <v>0.69145564737390708</v>
      </c>
      <c r="Q2438" s="175">
        <f>_xll.xlShmInterpDisc($H$4,L2438)</f>
        <v>0.69145564738172804</v>
      </c>
      <c r="R2438" s="188">
        <f t="shared" ref="R2438:R2501" si="114">(M2438-N2438)*10000</f>
        <v>-4.9182879990894435E-10</v>
      </c>
      <c r="S2438" s="170">
        <f t="shared" ref="S2438:S2501" si="115">(M2438-O2438)*10000</f>
        <v>-4.929390229335695E-10</v>
      </c>
      <c r="T2438" s="174">
        <f t="shared" ref="T2438:T2501" si="116">(P2438-Q2438)*10000</f>
        <v>-7.8209660969719152E-8</v>
      </c>
    </row>
    <row r="2439" spans="11:20" x14ac:dyDescent="0.2">
      <c r="K2439" s="185" t="s">
        <v>135</v>
      </c>
      <c r="L2439" s="163">
        <f>_xll.qlCalendarAdvance("TARGET",L2438,K2439,"mf")</f>
        <v>52041</v>
      </c>
      <c r="M2439" s="175">
        <v>0.69123624451173737</v>
      </c>
      <c r="N2439" s="175">
        <f>_xll.xlShmInterpDisc($E$4,L2439)</f>
        <v>0.69123624451196652</v>
      </c>
      <c r="O2439" s="175">
        <f>_xll.xlShmInterpDisc($B$4,L2439)</f>
        <v>0.69123624451196664</v>
      </c>
      <c r="P2439" s="175">
        <v>0.69123624450827525</v>
      </c>
      <c r="Q2439" s="175">
        <f>_xll.xlShmInterpDisc($H$4,L2439)</f>
        <v>0.69123624451621346</v>
      </c>
      <c r="R2439" s="188">
        <f t="shared" si="114"/>
        <v>-2.2915003228263231E-9</v>
      </c>
      <c r="S2439" s="170">
        <f t="shared" si="115"/>
        <v>-2.2926105458509483E-9</v>
      </c>
      <c r="T2439" s="174">
        <f t="shared" si="116"/>
        <v>-7.9382056483723318E-8</v>
      </c>
    </row>
    <row r="2440" spans="11:20" x14ac:dyDescent="0.2">
      <c r="K2440" s="185" t="s">
        <v>135</v>
      </c>
      <c r="L2440" s="163">
        <f>_xll.qlCalendarAdvance("TARGET",L2439,K2440,"mf")</f>
        <v>52048</v>
      </c>
      <c r="M2440" s="175">
        <v>0.69101697500897874</v>
      </c>
      <c r="N2440" s="175">
        <f>_xll.xlShmInterpDisc($E$4,L2440)</f>
        <v>0.69101697500940784</v>
      </c>
      <c r="O2440" s="175">
        <f>_xll.xlShmInterpDisc($B$4,L2440)</f>
        <v>0.69101697500940784</v>
      </c>
      <c r="P2440" s="175">
        <v>0.69101697500552395</v>
      </c>
      <c r="Q2440" s="175">
        <f>_xll.xlShmInterpDisc($H$4,L2440)</f>
        <v>0.69101697501359849</v>
      </c>
      <c r="R2440" s="188">
        <f t="shared" si="114"/>
        <v>-4.29101199017623E-9</v>
      </c>
      <c r="S2440" s="170">
        <f t="shared" si="115"/>
        <v>-4.29101199017623E-9</v>
      </c>
      <c r="T2440" s="174">
        <f t="shared" si="116"/>
        <v>-8.074541035796301E-8</v>
      </c>
    </row>
    <row r="2441" spans="11:20" x14ac:dyDescent="0.2">
      <c r="K2441" s="185" t="s">
        <v>135</v>
      </c>
      <c r="L2441" s="163">
        <f>_xll.qlCalendarAdvance("TARGET",L2440,K2441,"mf")</f>
        <v>52055</v>
      </c>
      <c r="M2441" s="175">
        <v>0.69079783869158706</v>
      </c>
      <c r="N2441" s="175">
        <f>_xll.xlShmInterpDisc($E$4,L2441)</f>
        <v>0.69079783869223499</v>
      </c>
      <c r="O2441" s="175">
        <f>_xll.xlShmInterpDisc($B$4,L2441)</f>
        <v>0.69079783869223499</v>
      </c>
      <c r="P2441" s="175">
        <v>0.69079783868813982</v>
      </c>
      <c r="Q2441" s="175">
        <f>_xll.xlShmInterpDisc($H$4,L2441)</f>
        <v>0.6907978386963689</v>
      </c>
      <c r="R2441" s="188">
        <f t="shared" si="114"/>
        <v>-6.4792615717124136E-9</v>
      </c>
      <c r="S2441" s="170">
        <f t="shared" si="115"/>
        <v>-6.4792615717124136E-9</v>
      </c>
      <c r="T2441" s="174">
        <f t="shared" si="116"/>
        <v>-8.2290840808241228E-8</v>
      </c>
    </row>
    <row r="2442" spans="11:20" x14ac:dyDescent="0.2">
      <c r="K2442" s="185" t="s">
        <v>135</v>
      </c>
      <c r="L2442" s="163">
        <f>_xll.qlCalendarAdvance("TARGET",L2441,K2442,"mf")</f>
        <v>52062</v>
      </c>
      <c r="M2442" s="175">
        <v>0.69057883538123721</v>
      </c>
      <c r="N2442" s="175">
        <f>_xll.xlShmInterpDisc($E$4,L2442)</f>
        <v>0.69057883538212217</v>
      </c>
      <c r="O2442" s="175">
        <f>_xll.xlShmInterpDisc($B$4,L2442)</f>
        <v>0.69057883538212228</v>
      </c>
      <c r="P2442" s="175">
        <v>0.69057883537779785</v>
      </c>
      <c r="Q2442" s="175">
        <f>_xll.xlShmInterpDisc($H$4,L2442)</f>
        <v>0.69057883538619891</v>
      </c>
      <c r="R2442" s="188">
        <f t="shared" si="114"/>
        <v>-8.8495877292871228E-9</v>
      </c>
      <c r="S2442" s="170">
        <f t="shared" si="115"/>
        <v>-8.8506979523117479E-9</v>
      </c>
      <c r="T2442" s="174">
        <f t="shared" si="116"/>
        <v>-8.4010576273385595E-8</v>
      </c>
    </row>
    <row r="2443" spans="11:20" x14ac:dyDescent="0.2">
      <c r="K2443" s="185" t="s">
        <v>135</v>
      </c>
      <c r="L2443" s="163">
        <f>_xll.qlCalendarAdvance("TARGET",L2442,K2443,"mf")</f>
        <v>52069</v>
      </c>
      <c r="M2443" s="175">
        <v>0.69035996489879359</v>
      </c>
      <c r="N2443" s="175">
        <f>_xll.xlShmInterpDisc($E$4,L2443)</f>
        <v>0.69035996489993368</v>
      </c>
      <c r="O2443" s="175">
        <f>_xll.xlShmInterpDisc($B$4,L2443)</f>
        <v>0.69035996489993368</v>
      </c>
      <c r="P2443" s="175">
        <v>0.69035996489536222</v>
      </c>
      <c r="Q2443" s="175">
        <f>_xll.xlShmInterpDisc($H$4,L2443)</f>
        <v>0.69035996490395257</v>
      </c>
      <c r="R2443" s="188">
        <f t="shared" si="114"/>
        <v>-1.1400880239875733E-8</v>
      </c>
      <c r="S2443" s="170">
        <f t="shared" si="115"/>
        <v>-1.1400880239875733E-8</v>
      </c>
      <c r="T2443" s="174">
        <f t="shared" si="116"/>
        <v>-8.5903506530371487E-8</v>
      </c>
    </row>
    <row r="2444" spans="11:20" x14ac:dyDescent="0.2">
      <c r="K2444" s="185" t="s">
        <v>135</v>
      </c>
      <c r="L2444" s="163">
        <f>_xll.qlCalendarAdvance("TARGET",L2443,K2444,"mf")</f>
        <v>52076</v>
      </c>
      <c r="M2444" s="175">
        <v>0.69014122706431191</v>
      </c>
      <c r="N2444" s="175">
        <f>_xll.xlShmInterpDisc($E$4,L2444)</f>
        <v>0.69014122706572423</v>
      </c>
      <c r="O2444" s="175">
        <f>_xll.xlShmInterpDisc($B$4,L2444)</f>
        <v>0.69014122706572434</v>
      </c>
      <c r="P2444" s="175">
        <v>0.69014122706088898</v>
      </c>
      <c r="Q2444" s="175">
        <f>_xll.xlShmInterpDisc($H$4,L2444)</f>
        <v>0.69014122706968484</v>
      </c>
      <c r="R2444" s="188">
        <f t="shared" si="114"/>
        <v>-1.4123147096256616E-8</v>
      </c>
      <c r="S2444" s="170">
        <f t="shared" si="115"/>
        <v>-1.4124257319281242E-8</v>
      </c>
      <c r="T2444" s="174">
        <f t="shared" si="116"/>
        <v>-8.7958529348952652E-8</v>
      </c>
    </row>
    <row r="2445" spans="11:20" x14ac:dyDescent="0.2">
      <c r="K2445" s="185" t="s">
        <v>135</v>
      </c>
      <c r="L2445" s="163">
        <f>_xll.qlCalendarAdvance("TARGET",L2444,K2445,"mf")</f>
        <v>52083</v>
      </c>
      <c r="M2445" s="175">
        <v>0.68992262169704066</v>
      </c>
      <c r="N2445" s="175">
        <f>_xll.xlShmInterpDisc($E$4,L2445)</f>
        <v>0.68992262169874152</v>
      </c>
      <c r="O2445" s="175">
        <f>_xll.xlShmInterpDisc($B$4,L2445)</f>
        <v>0.68992262169874163</v>
      </c>
      <c r="P2445" s="175">
        <v>0.68992262169362617</v>
      </c>
      <c r="Q2445" s="175">
        <f>_xll.xlShmInterpDisc($H$4,L2445)</f>
        <v>0.68992262170264329</v>
      </c>
      <c r="R2445" s="188">
        <f t="shared" si="114"/>
        <v>-1.7008616737257398E-8</v>
      </c>
      <c r="S2445" s="170">
        <f t="shared" si="115"/>
        <v>-1.7009726960282023E-8</v>
      </c>
      <c r="T2445" s="174">
        <f t="shared" si="116"/>
        <v>-9.0171203837030589E-8</v>
      </c>
    </row>
    <row r="2446" spans="11:20" x14ac:dyDescent="0.2">
      <c r="K2446" s="185" t="s">
        <v>135</v>
      </c>
      <c r="L2446" s="163">
        <f>_xll.qlCalendarAdvance("TARGET",L2445,K2446,"mf")</f>
        <v>52090</v>
      </c>
      <c r="M2446" s="175">
        <v>0.6897041486154214</v>
      </c>
      <c r="N2446" s="175">
        <f>_xll.xlShmInterpDisc($E$4,L2446)</f>
        <v>0.68970414861742702</v>
      </c>
      <c r="O2446" s="175">
        <f>_xll.xlShmInterpDisc($B$4,L2446)</f>
        <v>0.68970414861742702</v>
      </c>
      <c r="P2446" s="175">
        <v>0.68970414861201568</v>
      </c>
      <c r="Q2446" s="175">
        <f>_xll.xlShmInterpDisc($H$4,L2446)</f>
        <v>0.68970414862126939</v>
      </c>
      <c r="R2446" s="188">
        <f t="shared" si="114"/>
        <v>-2.0056178939853453E-8</v>
      </c>
      <c r="S2446" s="170">
        <f t="shared" si="115"/>
        <v>-2.0056178939853453E-8</v>
      </c>
      <c r="T2446" s="174">
        <f t="shared" si="116"/>
        <v>-9.2537089102506798E-8</v>
      </c>
    </row>
    <row r="2447" spans="11:20" x14ac:dyDescent="0.2">
      <c r="K2447" s="185" t="s">
        <v>135</v>
      </c>
      <c r="L2447" s="163">
        <f>_xll.qlCalendarAdvance("TARGET",L2446,K2447,"mf")</f>
        <v>52097</v>
      </c>
      <c r="M2447" s="175">
        <v>0.68948580763709144</v>
      </c>
      <c r="N2447" s="175">
        <f>_xll.xlShmInterpDisc($E$4,L2447)</f>
        <v>0.6894858076394168</v>
      </c>
      <c r="O2447" s="175">
        <f>_xll.xlShmInterpDisc($B$4,L2447)</f>
        <v>0.68948580763941691</v>
      </c>
      <c r="P2447" s="175">
        <v>0.68948580763369471</v>
      </c>
      <c r="Q2447" s="175">
        <f>_xll.xlShmInterpDisc($H$4,L2447)</f>
        <v>0.68948580764319944</v>
      </c>
      <c r="R2447" s="188">
        <f t="shared" si="114"/>
        <v>-2.3253621250773904E-8</v>
      </c>
      <c r="S2447" s="170">
        <f t="shared" si="115"/>
        <v>-2.3254731473798529E-8</v>
      </c>
      <c r="T2447" s="174">
        <f t="shared" si="116"/>
        <v>-9.5047303361184277E-8</v>
      </c>
    </row>
    <row r="2448" spans="11:20" x14ac:dyDescent="0.2">
      <c r="K2448" s="185" t="s">
        <v>135</v>
      </c>
      <c r="L2448" s="163">
        <f>_xll.qlCalendarAdvance("TARGET",L2447,K2448,"mf")</f>
        <v>52104</v>
      </c>
      <c r="M2448" s="175">
        <v>0.68926759857888409</v>
      </c>
      <c r="N2448" s="175">
        <f>_xll.xlShmInterpDisc($E$4,L2448)</f>
        <v>0.68926759858154407</v>
      </c>
      <c r="O2448" s="175">
        <f>_xll.xlShmInterpDisc($B$4,L2448)</f>
        <v>0.68926759858154407</v>
      </c>
      <c r="P2448" s="175">
        <v>0.68926759857549658</v>
      </c>
      <c r="Q2448" s="175">
        <f>_xll.xlShmInterpDisc($H$4,L2448)</f>
        <v>0.68926759858526621</v>
      </c>
      <c r="R2448" s="188">
        <f t="shared" si="114"/>
        <v>-2.6599833446994126E-8</v>
      </c>
      <c r="S2448" s="170">
        <f t="shared" si="115"/>
        <v>-2.6599833446994126E-8</v>
      </c>
      <c r="T2448" s="174">
        <f t="shared" si="116"/>
        <v>-9.76962954979399E-8</v>
      </c>
    </row>
    <row r="2449" spans="11:20" x14ac:dyDescent="0.2">
      <c r="K2449" s="185" t="s">
        <v>135</v>
      </c>
      <c r="L2449" s="163">
        <f>_xll.qlCalendarAdvance("TARGET",L2448,K2449,"mf")</f>
        <v>52111</v>
      </c>
      <c r="M2449" s="175">
        <v>0.68904952125683072</v>
      </c>
      <c r="N2449" s="175">
        <f>_xll.xlShmInterpDisc($E$4,L2449)</f>
        <v>0.68904952125983931</v>
      </c>
      <c r="O2449" s="175">
        <f>_xll.xlShmInterpDisc($B$4,L2449)</f>
        <v>0.68904952125983931</v>
      </c>
      <c r="P2449" s="175">
        <v>0.68904952125345253</v>
      </c>
      <c r="Q2449" s="175">
        <f>_xll.xlShmInterpDisc($H$4,L2449)</f>
        <v>0.68904952126350061</v>
      </c>
      <c r="R2449" s="188">
        <f t="shared" si="114"/>
        <v>-3.0085933744317117E-8</v>
      </c>
      <c r="S2449" s="170">
        <f t="shared" si="115"/>
        <v>-3.0085933744317117E-8</v>
      </c>
      <c r="T2449" s="174">
        <f t="shared" si="116"/>
        <v>-1.0048073484369979E-7</v>
      </c>
    </row>
    <row r="2450" spans="11:20" x14ac:dyDescent="0.2">
      <c r="K2450" s="185" t="s">
        <v>135</v>
      </c>
      <c r="L2450" s="163">
        <f>_xll.qlCalendarAdvance("TARGET",L2449,K2450,"mf")</f>
        <v>52118</v>
      </c>
      <c r="M2450" s="175">
        <v>0.68883157548616158</v>
      </c>
      <c r="N2450" s="175">
        <f>_xll.xlShmInterpDisc($E$4,L2450)</f>
        <v>0.68883157548953222</v>
      </c>
      <c r="O2450" s="175">
        <f>_xll.xlShmInterpDisc($B$4,L2450)</f>
        <v>0.68883157548953222</v>
      </c>
      <c r="P2450" s="175">
        <v>0.68883157548279306</v>
      </c>
      <c r="Q2450" s="175">
        <f>_xll.xlShmInterpDisc($H$4,L2450)</f>
        <v>0.68883157549313212</v>
      </c>
      <c r="R2450" s="188">
        <f t="shared" si="114"/>
        <v>-3.3706371027619753E-8</v>
      </c>
      <c r="S2450" s="170">
        <f t="shared" si="115"/>
        <v>-3.3706371027619753E-8</v>
      </c>
      <c r="T2450" s="174">
        <f t="shared" si="116"/>
        <v>-1.0339062939124233E-7</v>
      </c>
    </row>
    <row r="2451" spans="11:20" x14ac:dyDescent="0.2">
      <c r="K2451" s="185" t="s">
        <v>135</v>
      </c>
      <c r="L2451" s="163">
        <f>_xll.qlCalendarAdvance("TARGET",L2450,K2451,"mf")</f>
        <v>52125</v>
      </c>
      <c r="M2451" s="175">
        <v>0.68861376108130745</v>
      </c>
      <c r="N2451" s="175">
        <f>_xll.xlShmInterpDisc($E$4,L2451)</f>
        <v>0.68861376108505312</v>
      </c>
      <c r="O2451" s="175">
        <f>_xll.xlShmInterpDisc($B$4,L2451)</f>
        <v>0.68861376108505312</v>
      </c>
      <c r="P2451" s="175">
        <v>0.68861376107794892</v>
      </c>
      <c r="Q2451" s="175">
        <f>_xll.xlShmInterpDisc($H$4,L2451)</f>
        <v>0.68861376108859118</v>
      </c>
      <c r="R2451" s="188">
        <f t="shared" si="114"/>
        <v>-3.7456704404803531E-8</v>
      </c>
      <c r="S2451" s="170">
        <f t="shared" si="115"/>
        <v>-3.7456704404803531E-8</v>
      </c>
      <c r="T2451" s="174">
        <f t="shared" si="116"/>
        <v>-1.0642264847149363E-7</v>
      </c>
    </row>
    <row r="2452" spans="11:20" x14ac:dyDescent="0.2">
      <c r="K2452" s="185" t="s">
        <v>135</v>
      </c>
      <c r="L2452" s="163">
        <f>_xll.qlCalendarAdvance("TARGET",L2451,K2452,"mf")</f>
        <v>52132</v>
      </c>
      <c r="M2452" s="175">
        <v>0.68839607785590096</v>
      </c>
      <c r="N2452" s="175">
        <f>_xll.xlShmInterpDisc($E$4,L2452)</f>
        <v>0.68839607786003376</v>
      </c>
      <c r="O2452" s="175">
        <f>_xll.xlShmInterpDisc($B$4,L2452)</f>
        <v>0.68839607786003387</v>
      </c>
      <c r="P2452" s="175">
        <v>0.68839607785255241</v>
      </c>
      <c r="Q2452" s="175">
        <f>_xll.xlShmInterpDisc($H$4,L2452)</f>
        <v>0.68839607786350954</v>
      </c>
      <c r="R2452" s="188">
        <f t="shared" si="114"/>
        <v>-4.1328052091671452E-8</v>
      </c>
      <c r="S2452" s="170">
        <f t="shared" si="115"/>
        <v>-4.1329162314696077E-8</v>
      </c>
      <c r="T2452" s="174">
        <f t="shared" si="116"/>
        <v>-1.0957124096933057E-7</v>
      </c>
    </row>
    <row r="2453" spans="11:20" x14ac:dyDescent="0.2">
      <c r="K2453" s="185" t="s">
        <v>135</v>
      </c>
      <c r="L2453" s="163">
        <f>_xll.qlCalendarAdvance("TARGET",L2452,K2453,"mf")</f>
        <v>52139</v>
      </c>
      <c r="M2453" s="175">
        <v>0.68817852562277748</v>
      </c>
      <c r="N2453" s="175">
        <f>_xll.xlShmInterpDisc($E$4,L2453)</f>
        <v>0.68817852562730941</v>
      </c>
      <c r="O2453" s="175">
        <f>_xll.xlShmInterpDisc($B$4,L2453)</f>
        <v>0.68817852562730941</v>
      </c>
      <c r="P2453" s="175">
        <v>0.68817852561943937</v>
      </c>
      <c r="Q2453" s="175">
        <f>_xll.xlShmInterpDisc($H$4,L2453)</f>
        <v>0.68817852563072235</v>
      </c>
      <c r="R2453" s="188">
        <f t="shared" si="114"/>
        <v>-4.531930386519889E-8</v>
      </c>
      <c r="S2453" s="170">
        <f t="shared" si="115"/>
        <v>-4.531930386519889E-8</v>
      </c>
      <c r="T2453" s="174">
        <f t="shared" si="116"/>
        <v>-1.1282974554660541E-7</v>
      </c>
    </row>
    <row r="2454" spans="11:20" x14ac:dyDescent="0.2">
      <c r="K2454" s="185" t="s">
        <v>135</v>
      </c>
      <c r="L2454" s="163">
        <f>_xll.qlCalendarAdvance("TARGET",L2453,K2454,"mf")</f>
        <v>52146</v>
      </c>
      <c r="M2454" s="175">
        <v>0.68796110419397705</v>
      </c>
      <c r="N2454" s="175">
        <f>_xll.xlShmInterpDisc($E$4,L2454)</f>
        <v>0.6879611041989192</v>
      </c>
      <c r="O2454" s="175">
        <f>_xll.xlShmInterpDisc($B$4,L2454)</f>
        <v>0.68796110419891932</v>
      </c>
      <c r="P2454" s="175">
        <v>0.68796110419064949</v>
      </c>
      <c r="Q2454" s="175">
        <f>_xll.xlShmInterpDisc($H$4,L2454)</f>
        <v>0.68796110420226886</v>
      </c>
      <c r="R2454" s="188">
        <f t="shared" si="114"/>
        <v>-4.9421577941188843E-8</v>
      </c>
      <c r="S2454" s="170">
        <f t="shared" si="115"/>
        <v>-4.9422688164213469E-8</v>
      </c>
      <c r="T2454" s="174">
        <f t="shared" si="116"/>
        <v>-1.1619372131121963E-7</v>
      </c>
    </row>
    <row r="2455" spans="11:20" x14ac:dyDescent="0.2">
      <c r="K2455" s="185" t="s">
        <v>135</v>
      </c>
      <c r="L2455" s="163">
        <f>_xll.qlCalendarAdvance("TARGET",L2454,K2455,"mf")</f>
        <v>52153</v>
      </c>
      <c r="M2455" s="175">
        <v>0.68774381338074542</v>
      </c>
      <c r="N2455" s="175">
        <f>_xll.xlShmInterpDisc($E$4,L2455)</f>
        <v>0.68774381338610846</v>
      </c>
      <c r="O2455" s="175">
        <f>_xll.xlShmInterpDisc($B$4,L2455)</f>
        <v>0.68774381338610846</v>
      </c>
      <c r="P2455" s="175">
        <v>0.68774381337742863</v>
      </c>
      <c r="Q2455" s="175">
        <f>_xll.xlShmInterpDisc($H$4,L2455)</f>
        <v>0.68774381338939428</v>
      </c>
      <c r="R2455" s="188">
        <f t="shared" si="114"/>
        <v>-5.3630433427542812E-8</v>
      </c>
      <c r="S2455" s="170">
        <f t="shared" si="115"/>
        <v>-5.3630433427542812E-8</v>
      </c>
      <c r="T2455" s="174">
        <f t="shared" si="116"/>
        <v>-1.196565069250255E-7</v>
      </c>
    </row>
    <row r="2456" spans="11:20" x14ac:dyDescent="0.2">
      <c r="K2456" s="185" t="s">
        <v>135</v>
      </c>
      <c r="L2456" s="163">
        <f>_xll.qlCalendarAdvance("TARGET",L2455,K2456,"mf")</f>
        <v>52160</v>
      </c>
      <c r="M2456" s="175">
        <v>0.6875266529935351</v>
      </c>
      <c r="N2456" s="175">
        <f>_xll.xlShmInterpDisc($E$4,L2456)</f>
        <v>0.68752665299932891</v>
      </c>
      <c r="O2456" s="175">
        <f>_xll.xlShmInterpDisc($B$4,L2456)</f>
        <v>0.68752665299932902</v>
      </c>
      <c r="P2456" s="175">
        <v>0.6875266529902293</v>
      </c>
      <c r="Q2456" s="175">
        <f>_xll.xlShmInterpDisc($H$4,L2456)</f>
        <v>0.68752665300255056</v>
      </c>
      <c r="R2456" s="188">
        <f t="shared" si="114"/>
        <v>-5.7938098763088419E-8</v>
      </c>
      <c r="S2456" s="170">
        <f t="shared" si="115"/>
        <v>-5.7939208986113044E-8</v>
      </c>
      <c r="T2456" s="174">
        <f t="shared" si="116"/>
        <v>-1.2321255127289987E-7</v>
      </c>
    </row>
    <row r="2457" spans="11:20" x14ac:dyDescent="0.2">
      <c r="K2457" s="185" t="s">
        <v>135</v>
      </c>
      <c r="L2457" s="163">
        <f>_xll.qlCalendarAdvance("TARGET",L2456,K2457,"mf")</f>
        <v>52167</v>
      </c>
      <c r="M2457" s="175">
        <v>0.68730962284200703</v>
      </c>
      <c r="N2457" s="175">
        <f>_xll.xlShmInterpDisc($E$4,L2457)</f>
        <v>0.68730962284824126</v>
      </c>
      <c r="O2457" s="175">
        <f>_xll.xlShmInterpDisc($B$4,L2457)</f>
        <v>0.68730962284824137</v>
      </c>
      <c r="P2457" s="175">
        <v>0.68730962283871244</v>
      </c>
      <c r="Q2457" s="175">
        <f>_xll.xlShmInterpDisc($H$4,L2457)</f>
        <v>0.68730962285139818</v>
      </c>
      <c r="R2457" s="188">
        <f t="shared" si="114"/>
        <v>-6.2342353501776415E-8</v>
      </c>
      <c r="S2457" s="170">
        <f t="shared" si="115"/>
        <v>-6.234346372480104E-8</v>
      </c>
      <c r="T2457" s="174">
        <f t="shared" si="116"/>
        <v>-1.2685741346274426E-7</v>
      </c>
    </row>
    <row r="2458" spans="11:20" x14ac:dyDescent="0.2">
      <c r="K2458" s="185" t="s">
        <v>135</v>
      </c>
      <c r="L2458" s="163">
        <f>_xll.qlCalendarAdvance("TARGET",L2457,K2458,"mf")</f>
        <v>52174</v>
      </c>
      <c r="M2458" s="175">
        <v>0.68709272273503197</v>
      </c>
      <c r="N2458" s="175">
        <f>_xll.xlShmInterpDisc($E$4,L2458)</f>
        <v>0.68709272274171562</v>
      </c>
      <c r="O2458" s="175">
        <f>_xll.xlShmInterpDisc($B$4,L2458)</f>
        <v>0.68709272274171562</v>
      </c>
      <c r="P2458" s="175">
        <v>0.68709272273174882</v>
      </c>
      <c r="Q2458" s="175">
        <f>_xll.xlShmInterpDisc($H$4,L2458)</f>
        <v>0.68709272274480737</v>
      </c>
      <c r="R2458" s="188">
        <f t="shared" si="114"/>
        <v>-6.6836536305459049E-8</v>
      </c>
      <c r="S2458" s="170">
        <f t="shared" si="115"/>
        <v>-6.6836536305459049E-8</v>
      </c>
      <c r="T2458" s="174">
        <f t="shared" si="116"/>
        <v>-1.3058554237943554E-7</v>
      </c>
    </row>
    <row r="2459" spans="11:20" x14ac:dyDescent="0.2">
      <c r="K2459" s="185" t="s">
        <v>135</v>
      </c>
      <c r="L2459" s="163">
        <f>_xll.qlCalendarAdvance("TARGET",L2458,K2459,"mf")</f>
        <v>52181</v>
      </c>
      <c r="M2459" s="175">
        <v>0.68687595248069122</v>
      </c>
      <c r="N2459" s="175">
        <f>_xll.xlShmInterpDisc($E$4,L2459)</f>
        <v>0.68687595248783262</v>
      </c>
      <c r="O2459" s="175">
        <f>_xll.xlShmInterpDisc($B$4,L2459)</f>
        <v>0.68687595248783273</v>
      </c>
      <c r="P2459" s="175">
        <v>0.68687595247741973</v>
      </c>
      <c r="Q2459" s="175">
        <f>_xll.xlShmInterpDisc($H$4,L2459)</f>
        <v>0.68687595249085875</v>
      </c>
      <c r="R2459" s="188">
        <f t="shared" si="114"/>
        <v>-7.1413985835988569E-8</v>
      </c>
      <c r="S2459" s="170">
        <f t="shared" si="115"/>
        <v>-7.1415096059013194E-8</v>
      </c>
      <c r="T2459" s="174">
        <f t="shared" si="116"/>
        <v>-1.3439027668482595E-7</v>
      </c>
    </row>
    <row r="2460" spans="11:20" x14ac:dyDescent="0.2">
      <c r="K2460" s="185" t="s">
        <v>135</v>
      </c>
      <c r="L2460" s="163">
        <f>_xll.qlCalendarAdvance("TARGET",L2459,K2460,"mf")</f>
        <v>52188</v>
      </c>
      <c r="M2460" s="175">
        <v>0.68665931188627871</v>
      </c>
      <c r="N2460" s="175">
        <f>_xll.xlShmInterpDisc($E$4,L2460)</f>
        <v>0.68665931189388596</v>
      </c>
      <c r="O2460" s="175">
        <f>_xll.xlShmInterpDisc($B$4,L2460)</f>
        <v>0.68665931189388596</v>
      </c>
      <c r="P2460" s="175">
        <v>0.6866593118830191</v>
      </c>
      <c r="Q2460" s="175">
        <f>_xll.xlShmInterpDisc($H$4,L2460)</f>
        <v>0.68665931189684593</v>
      </c>
      <c r="R2460" s="188">
        <f t="shared" si="114"/>
        <v>-7.6072481647315726E-8</v>
      </c>
      <c r="S2460" s="170">
        <f t="shared" si="115"/>
        <v>-7.6072481647315726E-8</v>
      </c>
      <c r="T2460" s="174">
        <f t="shared" si="116"/>
        <v>-1.3826828570984162E-7</v>
      </c>
    </row>
    <row r="2461" spans="11:20" x14ac:dyDescent="0.2">
      <c r="K2461" s="185" t="s">
        <v>135</v>
      </c>
      <c r="L2461" s="163">
        <f>_xll.qlCalendarAdvance("TARGET",L2460,K2461,"mf")</f>
        <v>52195</v>
      </c>
      <c r="M2461" s="175">
        <v>0.68644280075830144</v>
      </c>
      <c r="N2461" s="175">
        <f>_xll.xlShmInterpDisc($E$4,L2461)</f>
        <v>0.68644280076638198</v>
      </c>
      <c r="O2461" s="175">
        <f>_xll.xlShmInterpDisc($B$4,L2461)</f>
        <v>0.68644280076638198</v>
      </c>
      <c r="P2461" s="175">
        <v>0.68644280075505393</v>
      </c>
      <c r="Q2461" s="175">
        <f>_xll.xlShmInterpDisc($H$4,L2461)</f>
        <v>0.68644280076927544</v>
      </c>
      <c r="R2461" s="188">
        <f t="shared" si="114"/>
        <v>-8.0805362401292768E-8</v>
      </c>
      <c r="S2461" s="170">
        <f t="shared" si="115"/>
        <v>-8.0805362401292768E-8</v>
      </c>
      <c r="T2461" s="174">
        <f t="shared" si="116"/>
        <v>-1.4221512856238405E-7</v>
      </c>
    </row>
    <row r="2462" spans="11:20" x14ac:dyDescent="0.2">
      <c r="K2462" s="185" t="s">
        <v>135</v>
      </c>
      <c r="L2462" s="163">
        <f>_xll.qlCalendarAdvance("TARGET",L2461,K2462,"mf")</f>
        <v>52202</v>
      </c>
      <c r="M2462" s="175">
        <v>0.68622641890248182</v>
      </c>
      <c r="N2462" s="175">
        <f>_xll.xlShmInterpDisc($E$4,L2462)</f>
        <v>0.68622641891104241</v>
      </c>
      <c r="O2462" s="175">
        <f>_xll.xlShmInterpDisc($B$4,L2462)</f>
        <v>0.68622641891104241</v>
      </c>
      <c r="P2462" s="175">
        <v>0.68622641889924663</v>
      </c>
      <c r="Q2462" s="175">
        <f>_xll.xlShmInterpDisc($H$4,L2462)</f>
        <v>0.68622641891386893</v>
      </c>
      <c r="R2462" s="188">
        <f t="shared" si="114"/>
        <v>-8.5605966759771945E-8</v>
      </c>
      <c r="S2462" s="170">
        <f t="shared" si="115"/>
        <v>-8.5605966759771945E-8</v>
      </c>
      <c r="T2462" s="174">
        <f t="shared" si="116"/>
        <v>-1.4622303368128087E-7</v>
      </c>
    </row>
    <row r="2463" spans="11:20" x14ac:dyDescent="0.2">
      <c r="K2463" s="185" t="s">
        <v>135</v>
      </c>
      <c r="L2463" s="163">
        <f>_xll.qlCalendarAdvance("TARGET",L2462,K2463,"mf")</f>
        <v>52209</v>
      </c>
      <c r="M2463" s="175">
        <v>0.68601016612375809</v>
      </c>
      <c r="N2463" s="175">
        <f>_xll.xlShmInterpDisc($E$4,L2463)</f>
        <v>0.68601016613280497</v>
      </c>
      <c r="O2463" s="175">
        <f>_xll.xlShmInterpDisc($B$4,L2463)</f>
        <v>0.68601016613280508</v>
      </c>
      <c r="P2463" s="175">
        <v>0.68601016612053534</v>
      </c>
      <c r="Q2463" s="175">
        <f>_xll.xlShmInterpDisc($H$4,L2463)</f>
        <v>0.68601016613556409</v>
      </c>
      <c r="R2463" s="188">
        <f t="shared" si="114"/>
        <v>-9.0468743607630131E-8</v>
      </c>
      <c r="S2463" s="170">
        <f t="shared" si="115"/>
        <v>-9.0469853830654756E-8</v>
      </c>
      <c r="T2463" s="174">
        <f t="shared" si="116"/>
        <v>-1.5028756017443357E-7</v>
      </c>
    </row>
    <row r="2464" spans="11:20" x14ac:dyDescent="0.2">
      <c r="K2464" s="185" t="s">
        <v>135</v>
      </c>
      <c r="L2464" s="163">
        <f>_xll.qlCalendarAdvance("TARGET",L2463,K2464,"mf")</f>
        <v>52216</v>
      </c>
      <c r="M2464" s="175">
        <v>0.68579404222628559</v>
      </c>
      <c r="N2464" s="175">
        <f>_xll.xlShmInterpDisc($E$4,L2464)</f>
        <v>0.68579404223582496</v>
      </c>
      <c r="O2464" s="175">
        <f>_xll.xlShmInterpDisc($B$4,L2464)</f>
        <v>0.68579404223582496</v>
      </c>
      <c r="P2464" s="175">
        <v>0.68579404222307561</v>
      </c>
      <c r="Q2464" s="175">
        <f>_xll.xlShmInterpDisc($H$4,L2464)</f>
        <v>0.68579404223851614</v>
      </c>
      <c r="R2464" s="188">
        <f t="shared" si="114"/>
        <v>-9.5393692944867325E-8</v>
      </c>
      <c r="S2464" s="170">
        <f t="shared" si="115"/>
        <v>-9.5393692944867325E-8</v>
      </c>
      <c r="T2464" s="174">
        <f t="shared" si="116"/>
        <v>-1.5440537737276827E-7</v>
      </c>
    </row>
    <row r="2465" spans="11:20" x14ac:dyDescent="0.2">
      <c r="K2465" s="185" t="s">
        <v>135</v>
      </c>
      <c r="L2465" s="163">
        <f>_xll.qlCalendarAdvance("TARGET",L2464,K2465,"mf")</f>
        <v>52223</v>
      </c>
      <c r="M2465" s="175">
        <v>0.68557804701343883</v>
      </c>
      <c r="N2465" s="175">
        <f>_xll.xlShmInterpDisc($E$4,L2465)</f>
        <v>0.68557804702347591</v>
      </c>
      <c r="O2465" s="175">
        <f>_xll.xlShmInterpDisc($B$4,L2465)</f>
        <v>0.68557804702347602</v>
      </c>
      <c r="P2465" s="175">
        <v>0.68557804701024172</v>
      </c>
      <c r="Q2465" s="175">
        <f>_xll.xlShmInterpDisc($H$4,L2465)</f>
        <v>0.68557804702609892</v>
      </c>
      <c r="R2465" s="188">
        <f t="shared" si="114"/>
        <v>-1.003708227642619E-7</v>
      </c>
      <c r="S2465" s="170">
        <f t="shared" si="115"/>
        <v>-1.0037193298728653E-7</v>
      </c>
      <c r="T2465" s="174">
        <f t="shared" si="116"/>
        <v>-1.5857204438418648E-7</v>
      </c>
    </row>
    <row r="2466" spans="11:20" x14ac:dyDescent="0.2">
      <c r="K2466" s="185" t="s">
        <v>135</v>
      </c>
      <c r="L2466" s="163">
        <f>_xll.qlCalendarAdvance("TARGET",L2465,K2466,"mf")</f>
        <v>52230</v>
      </c>
      <c r="M2466" s="175">
        <v>0.68536218028781226</v>
      </c>
      <c r="N2466" s="175">
        <f>_xll.xlShmInterpDisc($E$4,L2466)</f>
        <v>0.68536218029835205</v>
      </c>
      <c r="O2466" s="175">
        <f>_xll.xlShmInterpDisc($B$4,L2466)</f>
        <v>0.68536218029835205</v>
      </c>
      <c r="P2466" s="175">
        <v>0.68536218028462825</v>
      </c>
      <c r="Q2466" s="175">
        <f>_xll.xlShmInterpDisc($H$4,L2466)</f>
        <v>0.68536218030090634</v>
      </c>
      <c r="R2466" s="188">
        <f t="shared" si="114"/>
        <v>-1.0539791261976461E-7</v>
      </c>
      <c r="S2466" s="170">
        <f t="shared" si="115"/>
        <v>-1.0539791261976461E-7</v>
      </c>
      <c r="T2466" s="174">
        <f t="shared" si="116"/>
        <v>-1.6278089987054045E-7</v>
      </c>
    </row>
    <row r="2467" spans="11:20" x14ac:dyDescent="0.2">
      <c r="K2467" s="185" t="s">
        <v>135</v>
      </c>
      <c r="L2467" s="163">
        <f>_xll.qlCalendarAdvance("TARGET",L2466,K2467,"mf")</f>
        <v>52237</v>
      </c>
      <c r="M2467" s="175">
        <v>0.68514644185122153</v>
      </c>
      <c r="N2467" s="175">
        <f>_xll.xlShmInterpDisc($E$4,L2467)</f>
        <v>0.68514644186226836</v>
      </c>
      <c r="O2467" s="175">
        <f>_xll.xlShmInterpDisc($B$4,L2467)</f>
        <v>0.68514644186226847</v>
      </c>
      <c r="P2467" s="175">
        <v>0.68514644184805085</v>
      </c>
      <c r="Q2467" s="175">
        <f>_xll.xlShmInterpDisc($H$4,L2467)</f>
        <v>0.6851464418647536</v>
      </c>
      <c r="R2467" s="188">
        <f t="shared" si="114"/>
        <v>-1.104683011732277E-7</v>
      </c>
      <c r="S2467" s="170">
        <f t="shared" si="115"/>
        <v>-1.1046941139625233E-7</v>
      </c>
      <c r="T2467" s="174">
        <f t="shared" si="116"/>
        <v>-1.6702750293973168E-7</v>
      </c>
    </row>
    <row r="2468" spans="11:20" x14ac:dyDescent="0.2">
      <c r="K2468" s="185" t="s">
        <v>135</v>
      </c>
      <c r="L2468" s="163">
        <f>_xll.qlCalendarAdvance("TARGET",L2467,K2468,"mf")</f>
        <v>52244</v>
      </c>
      <c r="M2468" s="175">
        <v>0.68493083150470457</v>
      </c>
      <c r="N2468" s="175">
        <f>_xll.xlShmInterpDisc($E$4,L2468)</f>
        <v>0.68493083151626266</v>
      </c>
      <c r="O2468" s="175">
        <f>_xll.xlShmInterpDisc($B$4,L2468)</f>
        <v>0.68493083151626266</v>
      </c>
      <c r="P2468" s="175">
        <v>0.68493083150154765</v>
      </c>
      <c r="Q2468" s="175">
        <f>_xll.xlShmInterpDisc($H$4,L2468)</f>
        <v>0.68493083151867828</v>
      </c>
      <c r="R2468" s="188">
        <f t="shared" si="114"/>
        <v>-1.1558087820162655E-7</v>
      </c>
      <c r="S2468" s="170">
        <f t="shared" si="115"/>
        <v>-1.1558087820162655E-7</v>
      </c>
      <c r="T2468" s="174">
        <f t="shared" si="116"/>
        <v>-1.7130630247663703E-7</v>
      </c>
    </row>
    <row r="2469" spans="11:20" x14ac:dyDescent="0.2">
      <c r="K2469" s="185" t="s">
        <v>135</v>
      </c>
      <c r="L2469" s="163">
        <f>_xll.qlCalendarAdvance("TARGET",L2468,K2469,"mf")</f>
        <v>52251</v>
      </c>
      <c r="M2469" s="175">
        <v>0.68471534904852394</v>
      </c>
      <c r="N2469" s="175">
        <f>_xll.xlShmInterpDisc($E$4,L2469)</f>
        <v>0.68471534906059639</v>
      </c>
      <c r="O2469" s="175">
        <f>_xll.xlShmInterpDisc($B$4,L2469)</f>
        <v>0.6847153490605965</v>
      </c>
      <c r="P2469" s="175">
        <v>0.68471534904538056</v>
      </c>
      <c r="Q2469" s="175">
        <f>_xll.xlShmInterpDisc($H$4,L2469)</f>
        <v>0.68471534906294218</v>
      </c>
      <c r="R2469" s="188">
        <f t="shared" si="114"/>
        <v>-1.207245414747149E-7</v>
      </c>
      <c r="S2469" s="170">
        <f t="shared" si="115"/>
        <v>-1.2072565169773952E-7</v>
      </c>
      <c r="T2469" s="174">
        <f t="shared" si="116"/>
        <v>-1.7561618825823189E-7</v>
      </c>
    </row>
    <row r="2470" spans="11:20" x14ac:dyDescent="0.2">
      <c r="K2470" s="185" t="s">
        <v>135</v>
      </c>
      <c r="L2470" s="163">
        <f>_xll.qlCalendarAdvance("TARGET",L2469,K2470,"mf")</f>
        <v>52258</v>
      </c>
      <c r="M2470" s="175">
        <v>0.68449999428216635</v>
      </c>
      <c r="N2470" s="175">
        <f>_xll.xlShmInterpDisc($E$4,L2470)</f>
        <v>0.6844999942947565</v>
      </c>
      <c r="O2470" s="175">
        <f>_xll.xlShmInterpDisc($B$4,L2470)</f>
        <v>0.68449999429475661</v>
      </c>
      <c r="P2470" s="175">
        <v>0.68449999427903685</v>
      </c>
      <c r="Q2470" s="175">
        <f>_xll.xlShmInterpDisc($H$4,L2470)</f>
        <v>0.6844999942970319</v>
      </c>
      <c r="R2470" s="188">
        <f t="shared" si="114"/>
        <v>-1.25901511438542E-7</v>
      </c>
      <c r="S2470" s="170">
        <f t="shared" si="115"/>
        <v>-1.2590262166156663E-7</v>
      </c>
      <c r="T2470" s="174">
        <f t="shared" si="116"/>
        <v>-1.799504989463685E-7</v>
      </c>
    </row>
    <row r="2471" spans="11:20" x14ac:dyDescent="0.2">
      <c r="K2471" s="185" t="s">
        <v>135</v>
      </c>
      <c r="L2471" s="163">
        <f>_xll.qlCalendarAdvance("TARGET",L2470,K2471,"mf")</f>
        <v>52265</v>
      </c>
      <c r="M2471" s="175">
        <v>0.68428476700434571</v>
      </c>
      <c r="N2471" s="175">
        <f>_xll.xlShmInterpDisc($E$4,L2471)</f>
        <v>0.68428476701745611</v>
      </c>
      <c r="O2471" s="175">
        <f>_xll.xlShmInterpDisc($B$4,L2471)</f>
        <v>0.68428476701745611</v>
      </c>
      <c r="P2471" s="175">
        <v>0.68428476700123042</v>
      </c>
      <c r="Q2471" s="175">
        <f>_xll.xlShmInterpDisc($H$4,L2471)</f>
        <v>0.68428476701966079</v>
      </c>
      <c r="R2471" s="188">
        <f t="shared" si="114"/>
        <v>-1.3110401653193549E-7</v>
      </c>
      <c r="S2471" s="170">
        <f t="shared" si="115"/>
        <v>-1.3110401653193549E-7</v>
      </c>
      <c r="T2471" s="174">
        <f t="shared" si="116"/>
        <v>-1.8430368342592374E-7</v>
      </c>
    </row>
    <row r="2472" spans="11:20" x14ac:dyDescent="0.2">
      <c r="K2472" s="185" t="s">
        <v>135</v>
      </c>
      <c r="L2472" s="163">
        <f>_xll.qlCalendarAdvance("TARGET",L2471,K2472,"mf")</f>
        <v>52272</v>
      </c>
      <c r="M2472" s="175">
        <v>0.6840696670130032</v>
      </c>
      <c r="N2472" s="175">
        <f>_xll.xlShmInterpDisc($E$4,L2472)</f>
        <v>0.68406966702663596</v>
      </c>
      <c r="O2472" s="175">
        <f>_xll.xlShmInterpDisc($B$4,L2472)</f>
        <v>0.68406966702663607</v>
      </c>
      <c r="P2472" s="175">
        <v>0.68406966700990235</v>
      </c>
      <c r="Q2472" s="175">
        <f>_xll.xlShmInterpDisc($H$4,L2472)</f>
        <v>0.68406966702876948</v>
      </c>
      <c r="R2472" s="188">
        <f t="shared" si="114"/>
        <v>-1.3632761586279685E-7</v>
      </c>
      <c r="S2472" s="170">
        <f t="shared" si="115"/>
        <v>-1.3632872608582147E-7</v>
      </c>
      <c r="T2472" s="174">
        <f t="shared" si="116"/>
        <v>-1.886713008047991E-7</v>
      </c>
    </row>
    <row r="2473" spans="11:20" x14ac:dyDescent="0.2">
      <c r="K2473" s="185" t="s">
        <v>135</v>
      </c>
      <c r="L2473" s="163">
        <f>_xll.qlCalendarAdvance("TARGET",L2472,K2473,"mf")</f>
        <v>52279</v>
      </c>
      <c r="M2473" s="175">
        <v>0.68385469410530919</v>
      </c>
      <c r="N2473" s="175">
        <f>_xll.xlShmInterpDisc($E$4,L2473)</f>
        <v>0.68385469411946609</v>
      </c>
      <c r="O2473" s="175">
        <f>_xll.xlShmInterpDisc($B$4,L2473)</f>
        <v>0.68385469411946609</v>
      </c>
      <c r="P2473" s="175">
        <v>0.68385469410222277</v>
      </c>
      <c r="Q2473" s="175">
        <f>_xll.xlShmInterpDisc($H$4,L2473)</f>
        <v>0.683854694121528</v>
      </c>
      <c r="R2473" s="188">
        <f t="shared" si="114"/>
        <v>-1.4156897876205221E-7</v>
      </c>
      <c r="S2473" s="170">
        <f t="shared" si="115"/>
        <v>-1.4156897876205221E-7</v>
      </c>
      <c r="T2473" s="174">
        <f t="shared" si="116"/>
        <v>-1.9305224085996997E-7</v>
      </c>
    </row>
    <row r="2474" spans="11:20" x14ac:dyDescent="0.2">
      <c r="K2474" s="185" t="s">
        <v>135</v>
      </c>
      <c r="L2474" s="163">
        <f>_xll.qlCalendarAdvance("TARGET",L2473,K2474,"mf")</f>
        <v>52286</v>
      </c>
      <c r="M2474" s="175">
        <v>0.68363984807766409</v>
      </c>
      <c r="N2474" s="175">
        <f>_xll.xlShmInterpDisc($E$4,L2474)</f>
        <v>0.68363984809234624</v>
      </c>
      <c r="O2474" s="175">
        <f>_xll.xlShmInterpDisc($B$4,L2474)</f>
        <v>0.68363984809234635</v>
      </c>
      <c r="P2474" s="175">
        <v>0.68363984807459244</v>
      </c>
      <c r="Q2474" s="175">
        <f>_xll.xlShmInterpDisc($H$4,L2474)</f>
        <v>0.68363984809433631</v>
      </c>
      <c r="R2474" s="188">
        <f t="shared" si="114"/>
        <v>-1.4682144389155383E-7</v>
      </c>
      <c r="S2474" s="170">
        <f t="shared" si="115"/>
        <v>-1.4682255411457845E-7</v>
      </c>
      <c r="T2474" s="174">
        <f t="shared" si="116"/>
        <v>-1.9743873203026396E-7</v>
      </c>
    </row>
    <row r="2475" spans="11:20" x14ac:dyDescent="0.2">
      <c r="K2475" s="185" t="s">
        <v>135</v>
      </c>
      <c r="L2475" s="163">
        <f>_xll.qlCalendarAdvance("TARGET",L2474,K2475,"mf")</f>
        <v>52293</v>
      </c>
      <c r="M2475" s="175">
        <v>0.68342512872569983</v>
      </c>
      <c r="N2475" s="175">
        <f>_xll.xlShmInterpDisc($E$4,L2475)</f>
        <v>0.68342512874090822</v>
      </c>
      <c r="O2475" s="175">
        <f>_xll.xlShmInterpDisc($B$4,L2475)</f>
        <v>0.68342512874090833</v>
      </c>
      <c r="P2475" s="175">
        <v>0.68342512872264305</v>
      </c>
      <c r="Q2475" s="175">
        <f>_xll.xlShmInterpDisc($H$4,L2475)</f>
        <v>0.68342512874282613</v>
      </c>
      <c r="R2475" s="188">
        <f t="shared" si="114"/>
        <v>-1.5208390102827707E-7</v>
      </c>
      <c r="S2475" s="170">
        <f t="shared" si="115"/>
        <v>-1.5208501125130169E-7</v>
      </c>
      <c r="T2475" s="174">
        <f t="shared" si="116"/>
        <v>-2.0183077431568108E-7</v>
      </c>
    </row>
    <row r="2476" spans="11:20" x14ac:dyDescent="0.2">
      <c r="K2476" s="185" t="s">
        <v>135</v>
      </c>
      <c r="L2476" s="163">
        <f>_xll.qlCalendarAdvance("TARGET",L2475,K2476,"mf")</f>
        <v>52300</v>
      </c>
      <c r="M2476" s="175">
        <v>0.68321053584428137</v>
      </c>
      <c r="N2476" s="175">
        <f>_xll.xlShmInterpDisc($E$4,L2476)</f>
        <v>0.68321053586001645</v>
      </c>
      <c r="O2476" s="175">
        <f>_xll.xlShmInterpDisc($B$4,L2476)</f>
        <v>0.68321053586001657</v>
      </c>
      <c r="P2476" s="175">
        <v>0.6832105358412397</v>
      </c>
      <c r="Q2476" s="175">
        <f>_xll.xlShmInterpDisc($H$4,L2476)</f>
        <v>0.68321053586186153</v>
      </c>
      <c r="R2476" s="188">
        <f t="shared" si="114"/>
        <v>-1.5735079905709881E-7</v>
      </c>
      <c r="S2476" s="170">
        <f t="shared" si="115"/>
        <v>-1.5735190928012344E-7</v>
      </c>
      <c r="T2476" s="174">
        <f t="shared" si="116"/>
        <v>-2.062183757089997E-7</v>
      </c>
    </row>
    <row r="2477" spans="11:20" x14ac:dyDescent="0.2">
      <c r="K2477" s="185" t="s">
        <v>135</v>
      </c>
      <c r="L2477" s="163">
        <f>_xll.qlCalendarAdvance("TARGET",L2476,K2477,"mf")</f>
        <v>52307</v>
      </c>
      <c r="M2477" s="175">
        <v>0.68299606922750733</v>
      </c>
      <c r="N2477" s="175">
        <f>_xll.xlShmInterpDisc($E$4,L2477)</f>
        <v>0.6829960692437691</v>
      </c>
      <c r="O2477" s="175">
        <f>_xll.xlShmInterpDisc($B$4,L2477)</f>
        <v>0.68299606924376921</v>
      </c>
      <c r="P2477" s="175">
        <v>0.68299606922448108</v>
      </c>
      <c r="Q2477" s="175">
        <f>_xll.xlShmInterpDisc($H$4,L2477)</f>
        <v>0.68299606924554113</v>
      </c>
      <c r="R2477" s="188">
        <f t="shared" si="114"/>
        <v>-1.6261769708592055E-7</v>
      </c>
      <c r="S2477" s="170">
        <f t="shared" si="115"/>
        <v>-1.6261880730894518E-7</v>
      </c>
      <c r="T2477" s="174">
        <f t="shared" si="116"/>
        <v>-2.1060042598719519E-7</v>
      </c>
    </row>
    <row r="2478" spans="11:20" x14ac:dyDescent="0.2">
      <c r="K2478" s="185" t="s">
        <v>135</v>
      </c>
      <c r="L2478" s="163">
        <f>_xll.qlCalendarAdvance("TARGET",L2477,K2478,"mf")</f>
        <v>52314</v>
      </c>
      <c r="M2478" s="175">
        <v>0.68278172866871178</v>
      </c>
      <c r="N2478" s="175">
        <f>_xll.xlShmInterpDisc($E$4,L2478)</f>
        <v>0.68278172868550002</v>
      </c>
      <c r="O2478" s="175">
        <f>_xll.xlShmInterpDisc($B$4,L2478)</f>
        <v>0.68278172868550002</v>
      </c>
      <c r="P2478" s="175">
        <v>0.68278172866570108</v>
      </c>
      <c r="Q2478" s="175">
        <f>_xll.xlShmInterpDisc($H$4,L2478)</f>
        <v>0.68278172868719866</v>
      </c>
      <c r="R2478" s="188">
        <f t="shared" si="114"/>
        <v>-1.6788237466869305E-7</v>
      </c>
      <c r="S2478" s="170">
        <f t="shared" si="115"/>
        <v>-1.6788237466869305E-7</v>
      </c>
      <c r="T2478" s="174">
        <f t="shared" si="116"/>
        <v>-2.1497581492724294E-7</v>
      </c>
    </row>
    <row r="2479" spans="11:20" x14ac:dyDescent="0.2">
      <c r="K2479" s="185" t="s">
        <v>135</v>
      </c>
      <c r="L2479" s="163">
        <f>_xll.qlCalendarAdvance("TARGET",L2478,K2479,"mf")</f>
        <v>52321</v>
      </c>
      <c r="M2479" s="175">
        <v>0.68256751396046544</v>
      </c>
      <c r="N2479" s="175">
        <f>_xll.xlShmInterpDisc($E$4,L2479)</f>
        <v>0.68256751397777937</v>
      </c>
      <c r="O2479" s="175">
        <f>_xll.xlShmInterpDisc($B$4,L2479)</f>
        <v>0.68256751397777937</v>
      </c>
      <c r="P2479" s="175">
        <v>0.6825675139574704</v>
      </c>
      <c r="Q2479" s="175">
        <f>_xll.xlShmInterpDisc($H$4,L2479)</f>
        <v>0.68256751397940407</v>
      </c>
      <c r="R2479" s="188">
        <f t="shared" si="114"/>
        <v>-1.7313928069029316E-7</v>
      </c>
      <c r="S2479" s="170">
        <f t="shared" si="115"/>
        <v>-1.7313928069029316E-7</v>
      </c>
      <c r="T2479" s="174">
        <f t="shared" si="116"/>
        <v>-2.1933677096797055E-7</v>
      </c>
    </row>
    <row r="2480" spans="11:20" x14ac:dyDescent="0.2">
      <c r="K2480" s="185" t="s">
        <v>135</v>
      </c>
      <c r="L2480" s="163">
        <f>_xll.qlCalendarAdvance("TARGET",L2479,K2480,"mf")</f>
        <v>52328</v>
      </c>
      <c r="M2480" s="175">
        <v>0.68235342489457695</v>
      </c>
      <c r="N2480" s="175">
        <f>_xll.xlShmInterpDisc($E$4,L2480)</f>
        <v>0.68235342491241513</v>
      </c>
      <c r="O2480" s="175">
        <f>_xll.xlShmInterpDisc($B$4,L2480)</f>
        <v>0.68235342491241513</v>
      </c>
      <c r="P2480" s="175">
        <v>0.68235342489159778</v>
      </c>
      <c r="Q2480" s="175">
        <f>_xll.xlShmInterpDisc($H$4,L2480)</f>
        <v>0.68235342491396578</v>
      </c>
      <c r="R2480" s="188">
        <f t="shared" si="114"/>
        <v>-1.7838175381257315E-7</v>
      </c>
      <c r="S2480" s="170">
        <f t="shared" si="115"/>
        <v>-1.7838175381257315E-7</v>
      </c>
      <c r="T2480" s="174">
        <f t="shared" si="116"/>
        <v>-2.2367996344030416E-7</v>
      </c>
    </row>
    <row r="2481" spans="11:20" x14ac:dyDescent="0.2">
      <c r="K2481" s="185" t="s">
        <v>135</v>
      </c>
      <c r="L2481" s="163">
        <f>_xll.qlCalendarAdvance("TARGET",L2480,K2481,"mf")</f>
        <v>52335</v>
      </c>
      <c r="M2481" s="175">
        <v>0.68213946126209357</v>
      </c>
      <c r="N2481" s="175">
        <f>_xll.xlShmInterpDisc($E$4,L2481)</f>
        <v>0.68213946128045455</v>
      </c>
      <c r="O2481" s="175">
        <f>_xll.xlShmInterpDisc($B$4,L2481)</f>
        <v>0.68213946128045455</v>
      </c>
      <c r="P2481" s="175">
        <v>0.6821394612591305</v>
      </c>
      <c r="Q2481" s="175">
        <f>_xll.xlShmInterpDisc($H$4,L2481)</f>
        <v>0.6821394612819307</v>
      </c>
      <c r="R2481" s="188">
        <f t="shared" si="114"/>
        <v>-1.8360979403553301E-7</v>
      </c>
      <c r="S2481" s="170">
        <f t="shared" si="115"/>
        <v>-1.8360979403553301E-7</v>
      </c>
      <c r="T2481" s="174">
        <f t="shared" si="116"/>
        <v>-2.280020616751699E-7</v>
      </c>
    </row>
    <row r="2482" spans="11:20" x14ac:dyDescent="0.2">
      <c r="K2482" s="185" t="s">
        <v>135</v>
      </c>
      <c r="L2482" s="163">
        <f>_xll.qlCalendarAdvance("TARGET",L2481,K2482,"mf")</f>
        <v>52342</v>
      </c>
      <c r="M2482" s="175">
        <v>0.68192562285330327</v>
      </c>
      <c r="N2482" s="175">
        <f>_xll.xlShmInterpDisc($E$4,L2482)</f>
        <v>0.68192562287218506</v>
      </c>
      <c r="O2482" s="175">
        <f>_xll.xlShmInterpDisc($B$4,L2482)</f>
        <v>0.68192562287218517</v>
      </c>
      <c r="P2482" s="175">
        <v>0.68192562285035641</v>
      </c>
      <c r="Q2482" s="175">
        <f>_xll.xlShmInterpDisc($H$4,L2482)</f>
        <v>0.68192562287358649</v>
      </c>
      <c r="R2482" s="188">
        <f t="shared" si="114"/>
        <v>-1.8881785024404962E-7</v>
      </c>
      <c r="S2482" s="170">
        <f t="shared" si="115"/>
        <v>-1.8881896046707425E-7</v>
      </c>
      <c r="T2482" s="174">
        <f t="shared" si="116"/>
        <v>-2.323008452265185E-7</v>
      </c>
    </row>
    <row r="2483" spans="11:20" x14ac:dyDescent="0.2">
      <c r="K2483" s="185" t="s">
        <v>135</v>
      </c>
      <c r="L2483" s="163">
        <f>_xll.qlCalendarAdvance("TARGET",L2482,K2483,"mf")</f>
        <v>52349</v>
      </c>
      <c r="M2483" s="175">
        <v>0.6817119094577353</v>
      </c>
      <c r="N2483" s="175">
        <f>_xll.xlShmInterpDisc($E$4,L2483)</f>
        <v>0.68171190947713589</v>
      </c>
      <c r="O2483" s="175">
        <f>_xll.xlShmInterpDisc($B$4,L2483)</f>
        <v>0.68171190947713589</v>
      </c>
      <c r="P2483" s="175">
        <v>0.68171190945480498</v>
      </c>
      <c r="Q2483" s="175">
        <f>_xll.xlShmInterpDisc($H$4,L2483)</f>
        <v>0.68171190947846205</v>
      </c>
      <c r="R2483" s="188">
        <f t="shared" si="114"/>
        <v>-1.9400592243812298E-7</v>
      </c>
      <c r="S2483" s="170">
        <f t="shared" si="115"/>
        <v>-1.9400592243812298E-7</v>
      </c>
      <c r="T2483" s="174">
        <f t="shared" si="116"/>
        <v>-2.3657076297922686E-7</v>
      </c>
    </row>
    <row r="2484" spans="11:20" x14ac:dyDescent="0.2">
      <c r="K2484" s="185" t="s">
        <v>135</v>
      </c>
      <c r="L2484" s="163">
        <f>_xll.qlCalendarAdvance("TARGET",L2483,K2484,"mf")</f>
        <v>52356</v>
      </c>
      <c r="M2484" s="175">
        <v>0.68149832086416218</v>
      </c>
      <c r="N2484" s="175">
        <f>_xll.xlShmInterpDisc($E$4,L2484)</f>
        <v>0.68149832088407869</v>
      </c>
      <c r="O2484" s="175">
        <f>_xll.xlShmInterpDisc($B$4,L2484)</f>
        <v>0.68149832088407869</v>
      </c>
      <c r="P2484" s="175">
        <v>0.68149832086124851</v>
      </c>
      <c r="Q2484" s="175">
        <f>_xll.xlShmInterpDisc($H$4,L2484)</f>
        <v>0.68149832088532925</v>
      </c>
      <c r="R2484" s="188">
        <f t="shared" si="114"/>
        <v>-1.9916512883355608E-7</v>
      </c>
      <c r="S2484" s="170">
        <f t="shared" si="115"/>
        <v>-1.9916512883355608E-7</v>
      </c>
      <c r="T2484" s="174">
        <f t="shared" si="116"/>
        <v>-2.4080737404119645E-7</v>
      </c>
    </row>
    <row r="2485" spans="11:20" x14ac:dyDescent="0.2">
      <c r="K2485" s="185" t="s">
        <v>135</v>
      </c>
      <c r="L2485" s="163">
        <f>_xll.qlCalendarAdvance("TARGET",L2484,K2485,"mf")</f>
        <v>52363</v>
      </c>
      <c r="M2485" s="175">
        <v>0.68128485686060025</v>
      </c>
      <c r="N2485" s="175">
        <f>_xll.xlShmInterpDisc($E$4,L2485)</f>
        <v>0.68128485688102958</v>
      </c>
      <c r="O2485" s="175">
        <f>_xll.xlShmInterpDisc($B$4,L2485)</f>
        <v>0.68128485688102958</v>
      </c>
      <c r="P2485" s="175">
        <v>0.68128485685770324</v>
      </c>
      <c r="Q2485" s="175">
        <f>_xll.xlShmInterpDisc($H$4,L2485)</f>
        <v>0.6812848568822043</v>
      </c>
      <c r="R2485" s="188">
        <f t="shared" si="114"/>
        <v>-2.0429324898429968E-7</v>
      </c>
      <c r="S2485" s="170">
        <f t="shared" si="115"/>
        <v>-2.0429324898429968E-7</v>
      </c>
      <c r="T2485" s="174">
        <f t="shared" si="116"/>
        <v>-2.450106784124273E-7</v>
      </c>
    </row>
    <row r="2486" spans="11:20" x14ac:dyDescent="0.2">
      <c r="K2486" s="185" t="s">
        <v>135</v>
      </c>
      <c r="L2486" s="163">
        <f>_xll.qlCalendarAdvance("TARGET",L2485,K2486,"mf")</f>
        <v>52370</v>
      </c>
      <c r="M2486" s="175">
        <v>0.68107151723431081</v>
      </c>
      <c r="N2486" s="175">
        <f>_xll.xlShmInterpDisc($E$4,L2486)</f>
        <v>0.68107151725524961</v>
      </c>
      <c r="O2486" s="175">
        <f>_xll.xlShmInterpDisc($B$4,L2486)</f>
        <v>0.68107151725524973</v>
      </c>
      <c r="P2486" s="175">
        <v>0.68107151723143089</v>
      </c>
      <c r="Q2486" s="175">
        <f>_xll.xlShmInterpDisc($H$4,L2486)</f>
        <v>0.68107151725634829</v>
      </c>
      <c r="R2486" s="188">
        <f t="shared" si="114"/>
        <v>-2.0938806244430452E-7</v>
      </c>
      <c r="S2486" s="170">
        <f t="shared" si="115"/>
        <v>-2.0938917266732915E-7</v>
      </c>
      <c r="T2486" s="174">
        <f t="shared" si="116"/>
        <v>-2.4917401475477163E-7</v>
      </c>
    </row>
    <row r="2487" spans="11:20" x14ac:dyDescent="0.2">
      <c r="K2487" s="185" t="s">
        <v>135</v>
      </c>
      <c r="L2487" s="163">
        <f>_xll.qlCalendarAdvance("TARGET",L2486,K2487,"mf")</f>
        <v>52377</v>
      </c>
      <c r="M2487" s="175">
        <v>0.68085830177180229</v>
      </c>
      <c r="N2487" s="175">
        <f>_xll.xlShmInterpDisc($E$4,L2487)</f>
        <v>0.68085830179324702</v>
      </c>
      <c r="O2487" s="175">
        <f>_xll.xlShmInterpDisc($B$4,L2487)</f>
        <v>0.68085830179324713</v>
      </c>
      <c r="P2487" s="175">
        <v>0.68085830176893958</v>
      </c>
      <c r="Q2487" s="175">
        <f>_xll.xlShmInterpDisc($H$4,L2487)</f>
        <v>0.68085830179426909</v>
      </c>
      <c r="R2487" s="188">
        <f t="shared" si="114"/>
        <v>-2.1444734876752136E-7</v>
      </c>
      <c r="S2487" s="170">
        <f t="shared" si="115"/>
        <v>-2.1444845899054599E-7</v>
      </c>
      <c r="T2487" s="174">
        <f t="shared" si="116"/>
        <v>-2.5329516262218021E-7</v>
      </c>
    </row>
    <row r="2488" spans="11:20" x14ac:dyDescent="0.2">
      <c r="K2488" s="185" t="s">
        <v>135</v>
      </c>
      <c r="L2488" s="163">
        <f>_xll.qlCalendarAdvance("TARGET",L2487,K2488,"mf")</f>
        <v>52384</v>
      </c>
      <c r="M2488" s="175">
        <v>0.68064521025883074</v>
      </c>
      <c r="N2488" s="175">
        <f>_xll.xlShmInterpDisc($E$4,L2488)</f>
        <v>0.68064521028077729</v>
      </c>
      <c r="O2488" s="175">
        <f>_xll.xlShmInterpDisc($B$4,L2488)</f>
        <v>0.6806452102807774</v>
      </c>
      <c r="P2488" s="175">
        <v>0.68064521025598534</v>
      </c>
      <c r="Q2488" s="175">
        <f>_xll.xlShmInterpDisc($H$4,L2488)</f>
        <v>0.68064521028172253</v>
      </c>
      <c r="R2488" s="188">
        <f t="shared" si="114"/>
        <v>-2.1946555683882707E-7</v>
      </c>
      <c r="S2488" s="170">
        <f t="shared" si="115"/>
        <v>-2.1946666706185169E-7</v>
      </c>
      <c r="T2488" s="174">
        <f t="shared" si="116"/>
        <v>-2.5737190156860379E-7</v>
      </c>
    </row>
    <row r="2489" spans="11:20" x14ac:dyDescent="0.2">
      <c r="K2489" s="185" t="s">
        <v>135</v>
      </c>
      <c r="L2489" s="163">
        <f>_xll.qlCalendarAdvance("TARGET",L2488,K2489,"mf")</f>
        <v>52391</v>
      </c>
      <c r="M2489" s="175">
        <v>0.68043224248040124</v>
      </c>
      <c r="N2489" s="175">
        <f>_xll.xlShmInterpDisc($E$4,L2489)</f>
        <v>0.68043224250284517</v>
      </c>
      <c r="O2489" s="175">
        <f>_xll.xlShmInterpDisc($B$4,L2489)</f>
        <v>0.68043224250284517</v>
      </c>
      <c r="P2489" s="175">
        <v>0.68043224247757328</v>
      </c>
      <c r="Q2489" s="175">
        <f>_xll.xlShmInterpDisc($H$4,L2489)</f>
        <v>0.68043224250371326</v>
      </c>
      <c r="R2489" s="188">
        <f t="shared" si="114"/>
        <v>-2.2443935598914777E-7</v>
      </c>
      <c r="S2489" s="170">
        <f t="shared" si="115"/>
        <v>-2.2443935598914777E-7</v>
      </c>
      <c r="T2489" s="174">
        <f t="shared" si="116"/>
        <v>-2.6139979070194386E-7</v>
      </c>
    </row>
    <row r="2490" spans="11:20" x14ac:dyDescent="0.2">
      <c r="K2490" s="185" t="s">
        <v>135</v>
      </c>
      <c r="L2490" s="163">
        <f>_xll.qlCalendarAdvance("TARGET",L2489,K2490,"mf")</f>
        <v>52398</v>
      </c>
      <c r="M2490" s="175">
        <v>0.68021939822076893</v>
      </c>
      <c r="N2490" s="175">
        <f>_xll.xlShmInterpDisc($E$4,L2490)</f>
        <v>0.68021939824370559</v>
      </c>
      <c r="O2490" s="175">
        <f>_xll.xlShmInterpDisc($B$4,L2490)</f>
        <v>0.68021939824370559</v>
      </c>
      <c r="P2490" s="175">
        <v>0.68021939821795885</v>
      </c>
      <c r="Q2490" s="175">
        <f>_xll.xlShmInterpDisc($H$4,L2490)</f>
        <v>0.68021939824449618</v>
      </c>
      <c r="R2490" s="188">
        <f t="shared" si="114"/>
        <v>-2.2936652577243422E-7</v>
      </c>
      <c r="S2490" s="170">
        <f t="shared" si="115"/>
        <v>-2.2936652577243422E-7</v>
      </c>
      <c r="T2490" s="174">
        <f t="shared" si="116"/>
        <v>-2.6537327890707729E-7</v>
      </c>
    </row>
    <row r="2491" spans="11:20" x14ac:dyDescent="0.2">
      <c r="K2491" s="185" t="s">
        <v>135</v>
      </c>
      <c r="L2491" s="163">
        <f>_xll.qlCalendarAdvance("TARGET",L2490,K2491,"mf")</f>
        <v>52405</v>
      </c>
      <c r="M2491" s="175">
        <v>0.68000667726344088</v>
      </c>
      <c r="N2491" s="175">
        <f>_xll.xlShmInterpDisc($E$4,L2491)</f>
        <v>0.68000667728686515</v>
      </c>
      <c r="O2491" s="175">
        <f>_xll.xlShmInterpDisc($B$4,L2491)</f>
        <v>0.68000667728686515</v>
      </c>
      <c r="P2491" s="175">
        <v>0.68000667726064856</v>
      </c>
      <c r="Q2491" s="175">
        <f>_xll.xlShmInterpDisc($H$4,L2491)</f>
        <v>0.68000667728757791</v>
      </c>
      <c r="R2491" s="188">
        <f t="shared" si="114"/>
        <v>-2.342426252965879E-7</v>
      </c>
      <c r="S2491" s="170">
        <f t="shared" si="115"/>
        <v>-2.342426252965879E-7</v>
      </c>
      <c r="T2491" s="174">
        <f t="shared" si="116"/>
        <v>-2.6929347640702872E-7</v>
      </c>
    </row>
    <row r="2492" spans="11:20" x14ac:dyDescent="0.2">
      <c r="K2492" s="185" t="s">
        <v>135</v>
      </c>
      <c r="L2492" s="163">
        <f>_xll.qlCalendarAdvance("TARGET",L2491,K2492,"mf")</f>
        <v>52412</v>
      </c>
      <c r="M2492" s="175">
        <v>0.67979407939117642</v>
      </c>
      <c r="N2492" s="175">
        <f>_xll.xlShmInterpDisc($E$4,L2492)</f>
        <v>0.67979407941508296</v>
      </c>
      <c r="O2492" s="175">
        <f>_xll.xlShmInterpDisc($B$4,L2492)</f>
        <v>0.67979407941508307</v>
      </c>
      <c r="P2492" s="175">
        <v>0.67979407938840219</v>
      </c>
      <c r="Q2492" s="175">
        <f>_xll.xlShmInterpDisc($H$4,L2492)</f>
        <v>0.67979407941571779</v>
      </c>
      <c r="R2492" s="188">
        <f t="shared" si="114"/>
        <v>-2.3906543411555958E-7</v>
      </c>
      <c r="S2492" s="170">
        <f t="shared" si="115"/>
        <v>-2.3906654433858421E-7</v>
      </c>
      <c r="T2492" s="174">
        <f t="shared" si="116"/>
        <v>-2.7315594230969964E-7</v>
      </c>
    </row>
    <row r="2493" spans="11:20" x14ac:dyDescent="0.2">
      <c r="K2493" s="185" t="s">
        <v>135</v>
      </c>
      <c r="L2493" s="163">
        <f>_xll.qlCalendarAdvance("TARGET",L2492,K2493,"mf")</f>
        <v>52419</v>
      </c>
      <c r="M2493" s="175">
        <v>0.67958160438598947</v>
      </c>
      <c r="N2493" s="175">
        <f>_xll.xlShmInterpDisc($E$4,L2493)</f>
        <v>0.67958160441037252</v>
      </c>
      <c r="O2493" s="175">
        <f>_xll.xlShmInterpDisc($B$4,L2493)</f>
        <v>0.67958160441037263</v>
      </c>
      <c r="P2493" s="175">
        <v>0.67958160438323345</v>
      </c>
      <c r="Q2493" s="175">
        <f>_xll.xlShmInterpDisc($H$4,L2493)</f>
        <v>0.67958160441092896</v>
      </c>
      <c r="R2493" s="188">
        <f t="shared" si="114"/>
        <v>-2.4383051133725075E-7</v>
      </c>
      <c r="S2493" s="170">
        <f t="shared" si="115"/>
        <v>-2.4383162156027538E-7</v>
      </c>
      <c r="T2493" s="174">
        <f t="shared" si="116"/>
        <v>-2.7695512549996693E-7</v>
      </c>
    </row>
    <row r="2494" spans="11:20" x14ac:dyDescent="0.2">
      <c r="K2494" s="185" t="s">
        <v>135</v>
      </c>
      <c r="L2494" s="163">
        <f>_xll.qlCalendarAdvance("TARGET",L2493,K2494,"mf")</f>
        <v>52426</v>
      </c>
      <c r="M2494" s="175">
        <v>0.67936925202914855</v>
      </c>
      <c r="N2494" s="175">
        <f>_xll.xlShmInterpDisc($E$4,L2494)</f>
        <v>0.67936925205400245</v>
      </c>
      <c r="O2494" s="175">
        <f>_xll.xlShmInterpDisc($B$4,L2494)</f>
        <v>0.67936925205400245</v>
      </c>
      <c r="P2494" s="175">
        <v>0.67936925202641085</v>
      </c>
      <c r="Q2494" s="175">
        <f>_xll.xlShmInterpDisc($H$4,L2494)</f>
        <v>0.67936925205448018</v>
      </c>
      <c r="R2494" s="188">
        <f t="shared" si="114"/>
        <v>-2.4853896718468604E-7</v>
      </c>
      <c r="S2494" s="170">
        <f t="shared" si="115"/>
        <v>-2.4853896718468604E-7</v>
      </c>
      <c r="T2494" s="174">
        <f t="shared" si="116"/>
        <v>-2.8069324642387983E-7</v>
      </c>
    </row>
    <row r="2495" spans="11:20" x14ac:dyDescent="0.2">
      <c r="K2495" s="185" t="s">
        <v>135</v>
      </c>
      <c r="L2495" s="163">
        <f>_xll.qlCalendarAdvance("TARGET",L2494,K2495,"mf")</f>
        <v>52433</v>
      </c>
      <c r="M2495" s="175">
        <v>0.67915702210117901</v>
      </c>
      <c r="N2495" s="175">
        <f>_xll.xlShmInterpDisc($E$4,L2495)</f>
        <v>0.67915702212649731</v>
      </c>
      <c r="O2495" s="175">
        <f>_xll.xlShmInterpDisc($B$4,L2495)</f>
        <v>0.67915702212649731</v>
      </c>
      <c r="P2495" s="175">
        <v>0.67915702209845985</v>
      </c>
      <c r="Q2495" s="175">
        <f>_xll.xlShmInterpDisc($H$4,L2495)</f>
        <v>0.67915702212689599</v>
      </c>
      <c r="R2495" s="188">
        <f t="shared" si="114"/>
        <v>-2.5318303009669307E-7</v>
      </c>
      <c r="S2495" s="170">
        <f t="shared" si="115"/>
        <v>-2.5318303009669307E-7</v>
      </c>
      <c r="T2495" s="174">
        <f t="shared" si="116"/>
        <v>-2.8436142329724134E-7</v>
      </c>
    </row>
    <row r="2496" spans="11:20" x14ac:dyDescent="0.2">
      <c r="K2496" s="185" t="s">
        <v>135</v>
      </c>
      <c r="L2496" s="163">
        <f>_xll.qlCalendarAdvance("TARGET",L2495,K2496,"mf")</f>
        <v>52440</v>
      </c>
      <c r="M2496" s="175">
        <v>0.67894491438186366</v>
      </c>
      <c r="N2496" s="175">
        <f>_xll.xlShmInterpDisc($E$4,L2496)</f>
        <v>0.67894491440763993</v>
      </c>
      <c r="O2496" s="175">
        <f>_xll.xlShmInterpDisc($B$4,L2496)</f>
        <v>0.67894491440763993</v>
      </c>
      <c r="P2496" s="175">
        <v>0.67894491437916327</v>
      </c>
      <c r="Q2496" s="175">
        <f>_xll.xlShmInterpDisc($H$4,L2496)</f>
        <v>0.67894491440795945</v>
      </c>
      <c r="R2496" s="188">
        <f t="shared" si="114"/>
        <v>-2.5776270007327184E-7</v>
      </c>
      <c r="S2496" s="170">
        <f t="shared" si="115"/>
        <v>-2.5776270007327184E-7</v>
      </c>
      <c r="T2496" s="174">
        <f t="shared" si="116"/>
        <v>-2.8796187656610073E-7</v>
      </c>
    </row>
    <row r="2497" spans="11:20" x14ac:dyDescent="0.2">
      <c r="K2497" s="185" t="s">
        <v>135</v>
      </c>
      <c r="L2497" s="163">
        <f>_xll.qlCalendarAdvance("TARGET",L2496,K2497,"mf")</f>
        <v>52447</v>
      </c>
      <c r="M2497" s="175">
        <v>0.67873292865024437</v>
      </c>
      <c r="N2497" s="175">
        <f>_xll.xlShmInterpDisc($E$4,L2497)</f>
        <v>0.67873292867647161</v>
      </c>
      <c r="O2497" s="175">
        <f>_xll.xlShmInterpDisc($B$4,L2497)</f>
        <v>0.67873292867647161</v>
      </c>
      <c r="P2497" s="175">
        <v>0.67873292864756285</v>
      </c>
      <c r="Q2497" s="175">
        <f>_xll.xlShmInterpDisc($H$4,L2497)</f>
        <v>0.67873292867671164</v>
      </c>
      <c r="R2497" s="188">
        <f t="shared" si="114"/>
        <v>-2.6227242599929923E-7</v>
      </c>
      <c r="S2497" s="170">
        <f t="shared" si="115"/>
        <v>-2.6227242599929923E-7</v>
      </c>
      <c r="T2497" s="174">
        <f t="shared" si="116"/>
        <v>-2.9148794489231022E-7</v>
      </c>
    </row>
    <row r="2498" spans="11:20" x14ac:dyDescent="0.2">
      <c r="K2498" s="185" t="s">
        <v>135</v>
      </c>
      <c r="L2498" s="163">
        <f>_xll.qlCalendarAdvance("TARGET",L2497,K2498,"mf")</f>
        <v>52454</v>
      </c>
      <c r="M2498" s="175">
        <v>0.67852106468462303</v>
      </c>
      <c r="N2498" s="175">
        <f>_xll.xlShmInterpDisc($E$4,L2498)</f>
        <v>0.67852106471129414</v>
      </c>
      <c r="O2498" s="175">
        <f>_xll.xlShmInterpDisc($B$4,L2498)</f>
        <v>0.67852106471129425</v>
      </c>
      <c r="P2498" s="175">
        <v>0.6785210646819605</v>
      </c>
      <c r="Q2498" s="175">
        <f>_xll.xlShmInterpDisc($H$4,L2498)</f>
        <v>0.67852106471145446</v>
      </c>
      <c r="R2498" s="188">
        <f t="shared" si="114"/>
        <v>-2.6671109765175061E-7</v>
      </c>
      <c r="S2498" s="170">
        <f t="shared" si="115"/>
        <v>-2.6671220787477523E-7</v>
      </c>
      <c r="T2498" s="174">
        <f t="shared" si="116"/>
        <v>-2.9493962827586984E-7</v>
      </c>
    </row>
    <row r="2499" spans="11:20" x14ac:dyDescent="0.2">
      <c r="K2499" s="185" t="s">
        <v>135</v>
      </c>
      <c r="L2499" s="163">
        <f>_xll.qlCalendarAdvance("TARGET",L2498,K2499,"mf")</f>
        <v>52461</v>
      </c>
      <c r="M2499" s="175">
        <v>0.67830932226256258</v>
      </c>
      <c r="N2499" s="175">
        <f>_xll.xlShmInterpDisc($E$4,L2499)</f>
        <v>0.67830932228967034</v>
      </c>
      <c r="O2499" s="175">
        <f>_xll.xlShmInterpDisc($B$4,L2499)</f>
        <v>0.67830932228967045</v>
      </c>
      <c r="P2499" s="175">
        <v>0.67830932225991925</v>
      </c>
      <c r="Q2499" s="175">
        <f>_xll.xlShmInterpDisc($H$4,L2499)</f>
        <v>0.6783093222897506</v>
      </c>
      <c r="R2499" s="188">
        <f t="shared" si="114"/>
        <v>-2.7107760480760135E-7</v>
      </c>
      <c r="S2499" s="170">
        <f t="shared" si="115"/>
        <v>-2.7107871503062597E-7</v>
      </c>
      <c r="T2499" s="174">
        <f t="shared" si="116"/>
        <v>-2.9831359604770569E-7</v>
      </c>
    </row>
    <row r="2500" spans="11:20" x14ac:dyDescent="0.2">
      <c r="K2500" s="185" t="s">
        <v>135</v>
      </c>
      <c r="L2500" s="163">
        <f>_xll.qlCalendarAdvance("TARGET",L2499,K2500,"mf")</f>
        <v>52468</v>
      </c>
      <c r="M2500" s="175">
        <v>0.67809770116088908</v>
      </c>
      <c r="N2500" s="175">
        <f>_xll.xlShmInterpDisc($E$4,L2500)</f>
        <v>0.67809770118842594</v>
      </c>
      <c r="O2500" s="175">
        <f>_xll.xlShmInterpDisc($B$4,L2500)</f>
        <v>0.67809770118842594</v>
      </c>
      <c r="P2500" s="175">
        <v>0.67809770115826518</v>
      </c>
      <c r="Q2500" s="175">
        <f>_xll.xlShmInterpDisc($H$4,L2500)</f>
        <v>0.67809770118842572</v>
      </c>
      <c r="R2500" s="188">
        <f t="shared" si="114"/>
        <v>-2.7536861679777758E-7</v>
      </c>
      <c r="S2500" s="170">
        <f t="shared" si="115"/>
        <v>-2.7536861679777758E-7</v>
      </c>
      <c r="T2500" s="174">
        <f t="shared" si="116"/>
        <v>-3.0160540731571928E-7</v>
      </c>
    </row>
    <row r="2501" spans="11:20" x14ac:dyDescent="0.2">
      <c r="K2501" s="185" t="s">
        <v>135</v>
      </c>
      <c r="L2501" s="163">
        <f>_xll.qlCalendarAdvance("TARGET",L2500,K2501,"mf")</f>
        <v>52475</v>
      </c>
      <c r="M2501" s="175">
        <v>0.67788620115569187</v>
      </c>
      <c r="N2501" s="175">
        <f>_xll.xlShmInterpDisc($E$4,L2501)</f>
        <v>0.67788620118364973</v>
      </c>
      <c r="O2501" s="175">
        <f>_xll.xlShmInterpDisc($B$4,L2501)</f>
        <v>0.67788620118364984</v>
      </c>
      <c r="P2501" s="175">
        <v>0.67788620115308751</v>
      </c>
      <c r="Q2501" s="175">
        <f>_xll.xlShmInterpDisc($H$4,L2501)</f>
        <v>0.67788620118356913</v>
      </c>
      <c r="R2501" s="188">
        <f t="shared" si="114"/>
        <v>-2.7957858250715617E-7</v>
      </c>
      <c r="S2501" s="170">
        <f t="shared" si="115"/>
        <v>-2.795796927301808E-7</v>
      </c>
      <c r="T2501" s="174">
        <f t="shared" si="116"/>
        <v>-3.0481617230293523E-7</v>
      </c>
    </row>
    <row r="2502" spans="11:20" x14ac:dyDescent="0.2">
      <c r="K2502" s="185" t="s">
        <v>135</v>
      </c>
      <c r="L2502" s="163">
        <f>_xll.qlCalendarAdvance("TARGET",L2501,K2502,"mf")</f>
        <v>52482</v>
      </c>
      <c r="M2502" s="175">
        <v>0.67767482202232543</v>
      </c>
      <c r="N2502" s="175">
        <f>_xll.xlShmInterpDisc($E$4,L2502)</f>
        <v>0.6776748220506964</v>
      </c>
      <c r="O2502" s="175">
        <f>_xll.xlShmInterpDisc($B$4,L2502)</f>
        <v>0.6776748220506964</v>
      </c>
      <c r="P2502" s="175">
        <v>0.67767482201974072</v>
      </c>
      <c r="Q2502" s="175">
        <f>_xll.xlShmInterpDisc($H$4,L2502)</f>
        <v>0.67767482205053486</v>
      </c>
      <c r="R2502" s="188">
        <f t="shared" ref="R2502:R2565" si="117">(M2502-N2502)*10000</f>
        <v>-2.8370972238178638E-7</v>
      </c>
      <c r="S2502" s="170">
        <f t="shared" ref="S2502:S2565" si="118">(M2502-O2502)*10000</f>
        <v>-2.8370972238178638E-7</v>
      </c>
      <c r="T2502" s="174">
        <f t="shared" ref="T2502:T2565" si="119">(P2502-Q2502)*10000</f>
        <v>-3.0794145011725504E-7</v>
      </c>
    </row>
    <row r="2503" spans="11:20" x14ac:dyDescent="0.2">
      <c r="K2503" s="185" t="s">
        <v>135</v>
      </c>
      <c r="L2503" s="163">
        <f>_xll.qlCalendarAdvance("TARGET",L2502,K2503,"mf")</f>
        <v>52489</v>
      </c>
      <c r="M2503" s="175">
        <v>0.6774635635354106</v>
      </c>
      <c r="N2503" s="175">
        <f>_xll.xlShmInterpDisc($E$4,L2503)</f>
        <v>0.67746356356418602</v>
      </c>
      <c r="O2503" s="175">
        <f>_xll.xlShmInterpDisc($B$4,L2503)</f>
        <v>0.67746356356418613</v>
      </c>
      <c r="P2503" s="175">
        <v>0.67746356353284576</v>
      </c>
      <c r="Q2503" s="175">
        <f>_xll.xlShmInterpDisc($H$4,L2503)</f>
        <v>0.67746356356394355</v>
      </c>
      <c r="R2503" s="188">
        <f t="shared" si="117"/>
        <v>-2.8775426486049582E-7</v>
      </c>
      <c r="S2503" s="170">
        <f t="shared" si="118"/>
        <v>-2.8775537508352045E-7</v>
      </c>
      <c r="T2503" s="174">
        <f t="shared" si="119"/>
        <v>-3.1097791008960485E-7</v>
      </c>
    </row>
    <row r="2504" spans="11:20" x14ac:dyDescent="0.2">
      <c r="K2504" s="185" t="s">
        <v>135</v>
      </c>
      <c r="L2504" s="163">
        <f>_xll.qlCalendarAdvance("TARGET",L2503,K2504,"mf")</f>
        <v>52496</v>
      </c>
      <c r="M2504" s="175">
        <v>0.67725242546883513</v>
      </c>
      <c r="N2504" s="175">
        <f>_xll.xlShmInterpDisc($E$4,L2504)</f>
        <v>0.67725242549800679</v>
      </c>
      <c r="O2504" s="175">
        <f>_xll.xlShmInterpDisc($B$4,L2504)</f>
        <v>0.67725242549800679</v>
      </c>
      <c r="P2504" s="175">
        <v>0.67725242546629039</v>
      </c>
      <c r="Q2504" s="175">
        <f>_xll.xlShmInterpDisc($H$4,L2504)</f>
        <v>0.67725242549768283</v>
      </c>
      <c r="R2504" s="188">
        <f t="shared" si="117"/>
        <v>-2.9171665083538301E-7</v>
      </c>
      <c r="S2504" s="170">
        <f t="shared" si="118"/>
        <v>-2.9171665083538301E-7</v>
      </c>
      <c r="T2504" s="174">
        <f t="shared" si="119"/>
        <v>-3.1392444199696001E-7</v>
      </c>
    </row>
    <row r="2505" spans="11:20" x14ac:dyDescent="0.2">
      <c r="K2505" s="185" t="s">
        <v>135</v>
      </c>
      <c r="L2505" s="163">
        <f>_xll.qlCalendarAdvance("TARGET",L2504,K2505,"mf")</f>
        <v>52503</v>
      </c>
      <c r="M2505" s="175">
        <v>0.67704140759575593</v>
      </c>
      <c r="N2505" s="175">
        <f>_xll.xlShmInterpDisc($E$4,L2505)</f>
        <v>0.67704140762531473</v>
      </c>
      <c r="O2505" s="175">
        <f>_xll.xlShmInterpDisc($B$4,L2505)</f>
        <v>0.67704140762531473</v>
      </c>
      <c r="P2505" s="175">
        <v>0.67704140759323128</v>
      </c>
      <c r="Q2505" s="175">
        <f>_xll.xlShmInterpDisc($H$4,L2505)</f>
        <v>0.67704140762490927</v>
      </c>
      <c r="R2505" s="188">
        <f t="shared" si="117"/>
        <v>-2.9558799852225093E-7</v>
      </c>
      <c r="S2505" s="170">
        <f t="shared" si="118"/>
        <v>-2.9558799852225093E-7</v>
      </c>
      <c r="T2505" s="174">
        <f t="shared" si="119"/>
        <v>-3.1677993561629592E-7</v>
      </c>
    </row>
    <row r="2506" spans="11:20" x14ac:dyDescent="0.2">
      <c r="K2506" s="185" t="s">
        <v>135</v>
      </c>
      <c r="L2506" s="163">
        <f>_xll.qlCalendarAdvance("TARGET",L2505,K2506,"mf")</f>
        <v>52510</v>
      </c>
      <c r="M2506" s="175">
        <v>0.67683050968859948</v>
      </c>
      <c r="N2506" s="175">
        <f>_xll.xlShmInterpDisc($E$4,L2506)</f>
        <v>0.6768305097185362</v>
      </c>
      <c r="O2506" s="175">
        <f>_xll.xlShmInterpDisc($B$4,L2506)</f>
        <v>0.67683050971853631</v>
      </c>
      <c r="P2506" s="175">
        <v>0.67683050968609515</v>
      </c>
      <c r="Q2506" s="175">
        <f>_xll.xlShmInterpDisc($H$4,L2506)</f>
        <v>0.67683050971804914</v>
      </c>
      <c r="R2506" s="188">
        <f t="shared" si="117"/>
        <v>-2.9936719769807496E-7</v>
      </c>
      <c r="S2506" s="170">
        <f t="shared" si="118"/>
        <v>-2.9936830792109959E-7</v>
      </c>
      <c r="T2506" s="174">
        <f t="shared" si="119"/>
        <v>-3.1953995005551405E-7</v>
      </c>
    </row>
    <row r="2507" spans="11:20" x14ac:dyDescent="0.2">
      <c r="K2507" s="185" t="s">
        <v>135</v>
      </c>
      <c r="L2507" s="163">
        <f>_xll.qlCalendarAdvance("TARGET",L2506,K2507,"mf")</f>
        <v>52517</v>
      </c>
      <c r="M2507" s="175">
        <v>0.67661973151906296</v>
      </c>
      <c r="N2507" s="175">
        <f>_xll.xlShmInterpDisc($E$4,L2507)</f>
        <v>0.67661973154936872</v>
      </c>
      <c r="O2507" s="175">
        <f>_xll.xlShmInterpDisc($B$4,L2507)</f>
        <v>0.67661973154936883</v>
      </c>
      <c r="P2507" s="175">
        <v>0.67661973151657906</v>
      </c>
      <c r="Q2507" s="175">
        <f>_xll.xlShmInterpDisc($H$4,L2507)</f>
        <v>0.67661973154879951</v>
      </c>
      <c r="R2507" s="188">
        <f t="shared" si="117"/>
        <v>-3.0305757903192898E-7</v>
      </c>
      <c r="S2507" s="170">
        <f t="shared" si="118"/>
        <v>-3.0305868925495361E-7</v>
      </c>
      <c r="T2507" s="174">
        <f t="shared" si="119"/>
        <v>-3.2220448531461443E-7</v>
      </c>
    </row>
    <row r="2508" spans="11:20" x14ac:dyDescent="0.2">
      <c r="K2508" s="185" t="s">
        <v>135</v>
      </c>
      <c r="L2508" s="163">
        <f>_xll.qlCalendarAdvance("TARGET",L2507,K2508,"mf")</f>
        <v>52524</v>
      </c>
      <c r="M2508" s="175">
        <v>0.67640907285811636</v>
      </c>
      <c r="N2508" s="175">
        <f>_xll.xlShmInterpDisc($E$4,L2508)</f>
        <v>0.67640907288878138</v>
      </c>
      <c r="O2508" s="175">
        <f>_xll.xlShmInterpDisc($B$4,L2508)</f>
        <v>0.67640907288878149</v>
      </c>
      <c r="P2508" s="175">
        <v>0.67640907285565299</v>
      </c>
      <c r="Q2508" s="175">
        <f>_xll.xlShmInterpDisc($H$4,L2508)</f>
        <v>0.67640907288813001</v>
      </c>
      <c r="R2508" s="188">
        <f t="shared" si="117"/>
        <v>-3.0665026073961599E-7</v>
      </c>
      <c r="S2508" s="170">
        <f t="shared" si="118"/>
        <v>-3.0665137096264061E-7</v>
      </c>
      <c r="T2508" s="174">
        <f t="shared" si="119"/>
        <v>-3.2477021072452317E-7</v>
      </c>
    </row>
    <row r="2509" spans="11:20" x14ac:dyDescent="0.2">
      <c r="K2509" s="185" t="s">
        <v>135</v>
      </c>
      <c r="L2509" s="163">
        <f>_xll.qlCalendarAdvance("TARGET",L2508,K2509,"mf")</f>
        <v>52531</v>
      </c>
      <c r="M2509" s="175">
        <v>0.67619853347600267</v>
      </c>
      <c r="N2509" s="175">
        <f>_xll.xlShmInterpDisc($E$4,L2509)</f>
        <v>0.67619853350701731</v>
      </c>
      <c r="O2509" s="175">
        <f>_xll.xlShmInterpDisc($B$4,L2509)</f>
        <v>0.67619853350701742</v>
      </c>
      <c r="P2509" s="175">
        <v>0.67619853347356018</v>
      </c>
      <c r="Q2509" s="175">
        <f>_xll.xlShmInterpDisc($H$4,L2509)</f>
        <v>0.67619853350628356</v>
      </c>
      <c r="R2509" s="188">
        <f t="shared" si="117"/>
        <v>-3.1014635304416061E-7</v>
      </c>
      <c r="S2509" s="170">
        <f t="shared" si="118"/>
        <v>-3.1014746326718523E-7</v>
      </c>
      <c r="T2509" s="174">
        <f t="shared" si="119"/>
        <v>-3.2723379561616639E-7</v>
      </c>
    </row>
    <row r="2510" spans="11:20" x14ac:dyDescent="0.2">
      <c r="K2510" s="185" t="s">
        <v>135</v>
      </c>
      <c r="L2510" s="163">
        <f>_xll.qlCalendarAdvance("TARGET",L2509,K2510,"mf")</f>
        <v>52538</v>
      </c>
      <c r="M2510" s="175">
        <v>0.67598811314223961</v>
      </c>
      <c r="N2510" s="175">
        <f>_xll.xlShmInterpDisc($E$4,L2510)</f>
        <v>0.67598811317359409</v>
      </c>
      <c r="O2510" s="175">
        <f>_xll.xlShmInterpDisc($B$4,L2510)</f>
        <v>0.67598811317359409</v>
      </c>
      <c r="P2510" s="175">
        <v>0.67598811313981788</v>
      </c>
      <c r="Q2510" s="175">
        <f>_xll.xlShmInterpDisc($H$4,L2510)</f>
        <v>0.67598811317277752</v>
      </c>
      <c r="R2510" s="188">
        <f t="shared" si="117"/>
        <v>-3.1354474572253821E-7</v>
      </c>
      <c r="S2510" s="170">
        <f t="shared" si="118"/>
        <v>-3.1354474572253821E-7</v>
      </c>
      <c r="T2510" s="174">
        <f t="shared" si="119"/>
        <v>-3.2959635021256872E-7</v>
      </c>
    </row>
    <row r="2511" spans="11:20" x14ac:dyDescent="0.2">
      <c r="K2511" s="185" t="s">
        <v>135</v>
      </c>
      <c r="L2511" s="163">
        <f>_xll.qlCalendarAdvance("TARGET",L2510,K2511,"mf")</f>
        <v>52545</v>
      </c>
      <c r="M2511" s="175">
        <v>0.67577781162562067</v>
      </c>
      <c r="N2511" s="175">
        <f>_xll.xlShmInterpDisc($E$4,L2511)</f>
        <v>0.67577781165730477</v>
      </c>
      <c r="O2511" s="175">
        <f>_xll.xlShmInterpDisc($B$4,L2511)</f>
        <v>0.67577781165730488</v>
      </c>
      <c r="P2511" s="175">
        <v>0.67577781162322015</v>
      </c>
      <c r="Q2511" s="175">
        <f>_xll.xlShmInterpDisc($H$4,L2511)</f>
        <v>0.67577781165640549</v>
      </c>
      <c r="R2511" s="188">
        <f t="shared" si="117"/>
        <v>-3.168409978826503E-7</v>
      </c>
      <c r="S2511" s="170">
        <f t="shared" si="118"/>
        <v>-3.1684210810567492E-7</v>
      </c>
      <c r="T2511" s="174">
        <f t="shared" si="119"/>
        <v>-3.3185343362163167E-7</v>
      </c>
    </row>
    <row r="2512" spans="11:20" x14ac:dyDescent="0.2">
      <c r="K2512" s="185" t="s">
        <v>135</v>
      </c>
      <c r="L2512" s="163">
        <f>_xll.qlCalendarAdvance("TARGET",L2511,K2512,"mf")</f>
        <v>52552</v>
      </c>
      <c r="M2512" s="175">
        <v>0.67556762869421638</v>
      </c>
      <c r="N2512" s="175">
        <f>_xll.xlShmInterpDisc($E$4,L2512)</f>
        <v>0.67556762872621989</v>
      </c>
      <c r="O2512" s="175">
        <f>_xll.xlShmInterpDisc($B$4,L2512)</f>
        <v>0.67556762872622</v>
      </c>
      <c r="P2512" s="175">
        <v>0.67556762869183695</v>
      </c>
      <c r="Q2512" s="175">
        <f>_xll.xlShmInterpDisc($H$4,L2512)</f>
        <v>0.67556762872523757</v>
      </c>
      <c r="R2512" s="188">
        <f t="shared" si="117"/>
        <v>-3.2003510952449687E-7</v>
      </c>
      <c r="S2512" s="170">
        <f t="shared" si="118"/>
        <v>-3.200362197475215E-7</v>
      </c>
      <c r="T2512" s="174">
        <f t="shared" si="119"/>
        <v>-3.3400615606637984E-7</v>
      </c>
    </row>
    <row r="2513" spans="11:20" x14ac:dyDescent="0.2">
      <c r="K2513" s="185" t="s">
        <v>135</v>
      </c>
      <c r="L2513" s="163">
        <f>_xll.qlCalendarAdvance("TARGET",L2512,K2513,"mf")</f>
        <v>52559</v>
      </c>
      <c r="M2513" s="175">
        <v>0.67535756411537551</v>
      </c>
      <c r="N2513" s="175">
        <f>_xll.xlShmInterpDisc($E$4,L2513)</f>
        <v>0.67535756414768799</v>
      </c>
      <c r="O2513" s="175">
        <f>_xll.xlShmInterpDisc($B$4,L2513)</f>
        <v>0.67535756414768811</v>
      </c>
      <c r="P2513" s="175">
        <v>0.67535756411301751</v>
      </c>
      <c r="Q2513" s="175">
        <f>_xll.xlShmInterpDisc($H$4,L2513)</f>
        <v>0.67535756414662229</v>
      </c>
      <c r="R2513" s="188">
        <f t="shared" si="117"/>
        <v>-3.2312486020202869E-7</v>
      </c>
      <c r="S2513" s="170">
        <f t="shared" si="118"/>
        <v>-3.2312597042505331E-7</v>
      </c>
      <c r="T2513" s="174">
        <f t="shared" si="119"/>
        <v>-3.3604785620866551E-7</v>
      </c>
    </row>
    <row r="2514" spans="11:20" x14ac:dyDescent="0.2">
      <c r="K2514" s="185" t="s">
        <v>135</v>
      </c>
      <c r="L2514" s="163">
        <f>_xll.qlCalendarAdvance("TARGET",L2513,K2514,"mf")</f>
        <v>52566</v>
      </c>
      <c r="M2514" s="175">
        <v>0.67514761765572617</v>
      </c>
      <c r="N2514" s="175">
        <f>_xll.xlShmInterpDisc($E$4,L2514)</f>
        <v>0.67514761768833709</v>
      </c>
      <c r="O2514" s="175">
        <f>_xll.xlShmInterpDisc($B$4,L2514)</f>
        <v>0.6751476176883372</v>
      </c>
      <c r="P2514" s="175">
        <v>0.67514761765338971</v>
      </c>
      <c r="Q2514" s="175">
        <f>_xll.xlShmInterpDisc($H$4,L2514)</f>
        <v>0.6751476176871879</v>
      </c>
      <c r="R2514" s="188">
        <f t="shared" si="117"/>
        <v>-3.2610913969222111E-7</v>
      </c>
      <c r="S2514" s="170">
        <f t="shared" si="118"/>
        <v>-3.2611024991524573E-7</v>
      </c>
      <c r="T2514" s="174">
        <f t="shared" si="119"/>
        <v>-3.3798186471756253E-7</v>
      </c>
    </row>
    <row r="2515" spans="11:20" x14ac:dyDescent="0.2">
      <c r="K2515" s="185" t="s">
        <v>135</v>
      </c>
      <c r="L2515" s="163">
        <f>_xll.qlCalendarAdvance("TARGET",L2514,K2515,"mf")</f>
        <v>52573</v>
      </c>
      <c r="M2515" s="175">
        <v>0.67493778908117696</v>
      </c>
      <c r="N2515" s="175">
        <f>_xll.xlShmInterpDisc($E$4,L2515)</f>
        <v>0.67493778911407554</v>
      </c>
      <c r="O2515" s="175">
        <f>_xll.xlShmInterpDisc($B$4,L2515)</f>
        <v>0.67493778911407554</v>
      </c>
      <c r="P2515" s="175">
        <v>0.67493778907886204</v>
      </c>
      <c r="Q2515" s="175">
        <f>_xll.xlShmInterpDisc($H$4,L2515)</f>
        <v>0.67493778911284263</v>
      </c>
      <c r="R2515" s="188">
        <f t="shared" si="117"/>
        <v>-3.2898572754902489E-7</v>
      </c>
      <c r="S2515" s="170">
        <f t="shared" si="118"/>
        <v>-3.2898572754902489E-7</v>
      </c>
      <c r="T2515" s="174">
        <f t="shared" si="119"/>
        <v>-3.3980596114702166E-7</v>
      </c>
    </row>
    <row r="2516" spans="11:20" x14ac:dyDescent="0.2">
      <c r="K2516" s="185" t="s">
        <v>135</v>
      </c>
      <c r="L2516" s="163">
        <f>_xll.qlCalendarAdvance("TARGET",L2515,K2516,"mf")</f>
        <v>52580</v>
      </c>
      <c r="M2516" s="175">
        <v>0.67472807815691849</v>
      </c>
      <c r="N2516" s="175">
        <f>_xll.xlShmInterpDisc($E$4,L2516)</f>
        <v>0.67472807819009362</v>
      </c>
      <c r="O2516" s="175">
        <f>_xll.xlShmInterpDisc($B$4,L2516)</f>
        <v>0.67472807819009362</v>
      </c>
      <c r="P2516" s="175">
        <v>0.67472807815462532</v>
      </c>
      <c r="Q2516" s="175">
        <f>_xll.xlShmInterpDisc($H$4,L2516)</f>
        <v>0.67472807818877689</v>
      </c>
      <c r="R2516" s="188">
        <f t="shared" si="117"/>
        <v>-3.3175129310336615E-7</v>
      </c>
      <c r="S2516" s="170">
        <f t="shared" si="118"/>
        <v>-3.3175129310336615E-7</v>
      </c>
      <c r="T2516" s="174">
        <f t="shared" si="119"/>
        <v>-3.415157046049444E-7</v>
      </c>
    </row>
    <row r="2517" spans="11:20" x14ac:dyDescent="0.2">
      <c r="K2517" s="185" t="s">
        <v>135</v>
      </c>
      <c r="L2517" s="163">
        <f>_xll.qlCalendarAdvance("TARGET",L2516,K2517,"mf")</f>
        <v>52587</v>
      </c>
      <c r="M2517" s="175">
        <v>0.67451848464742403</v>
      </c>
      <c r="N2517" s="175">
        <f>_xll.xlShmInterpDisc($E$4,L2517)</f>
        <v>0.67451848468086462</v>
      </c>
      <c r="O2517" s="175">
        <f>_xll.xlShmInterpDisc($B$4,L2517)</f>
        <v>0.67451848468086473</v>
      </c>
      <c r="P2517" s="175">
        <v>0.67451848464515274</v>
      </c>
      <c r="Q2517" s="175">
        <f>_xll.xlShmInterpDisc($H$4,L2517)</f>
        <v>0.67451848467946396</v>
      </c>
      <c r="R2517" s="188">
        <f t="shared" si="117"/>
        <v>-3.344058363552449E-7</v>
      </c>
      <c r="S2517" s="170">
        <f t="shared" si="118"/>
        <v>-3.3440694657826953E-7</v>
      </c>
      <c r="T2517" s="174">
        <f t="shared" si="119"/>
        <v>-3.4311220531435538E-7</v>
      </c>
    </row>
    <row r="2518" spans="11:20" x14ac:dyDescent="0.2">
      <c r="K2518" s="185" t="s">
        <v>135</v>
      </c>
      <c r="L2518" s="163">
        <f>_xll.qlCalendarAdvance("TARGET",L2517,K2518,"mf")</f>
        <v>52594</v>
      </c>
      <c r="M2518" s="175">
        <v>0.67430900831645124</v>
      </c>
      <c r="N2518" s="175">
        <f>_xll.xlShmInterpDisc($E$4,L2518)</f>
        <v>0.67430900835014607</v>
      </c>
      <c r="O2518" s="175">
        <f>_xll.xlShmInterpDisc($B$4,L2518)</f>
        <v>0.67430900835014618</v>
      </c>
      <c r="P2518" s="175">
        <v>0.67430900831420204</v>
      </c>
      <c r="Q2518" s="175">
        <f>_xll.xlShmInterpDisc($H$4,L2518)</f>
        <v>0.67430900834866125</v>
      </c>
      <c r="R2518" s="188">
        <f t="shared" si="117"/>
        <v>-3.3694824708163651E-7</v>
      </c>
      <c r="S2518" s="170">
        <f t="shared" si="118"/>
        <v>-3.3694935730466113E-7</v>
      </c>
      <c r="T2518" s="174">
        <f t="shared" si="119"/>
        <v>-3.4459213260618071E-7</v>
      </c>
    </row>
    <row r="2519" spans="11:20" x14ac:dyDescent="0.2">
      <c r="K2519" s="185" t="s">
        <v>135</v>
      </c>
      <c r="L2519" s="163">
        <f>_xll.qlCalendarAdvance("TARGET",L2518,K2519,"mf")</f>
        <v>52601</v>
      </c>
      <c r="M2519" s="175">
        <v>0.67409964892704277</v>
      </c>
      <c r="N2519" s="175">
        <f>_xll.xlShmInterpDisc($E$4,L2519)</f>
        <v>0.67409964896098051</v>
      </c>
      <c r="O2519" s="175">
        <f>_xll.xlShmInterpDisc($B$4,L2519)</f>
        <v>0.67409964896098062</v>
      </c>
      <c r="P2519" s="175">
        <v>0.67409964892481566</v>
      </c>
      <c r="Q2519" s="175">
        <f>_xll.xlShmInterpDisc($H$4,L2519)</f>
        <v>0.67409964895941132</v>
      </c>
      <c r="R2519" s="188">
        <f t="shared" si="117"/>
        <v>-3.3937741505951635E-7</v>
      </c>
      <c r="S2519" s="170">
        <f t="shared" si="118"/>
        <v>-3.3937852528254098E-7</v>
      </c>
      <c r="T2519" s="174">
        <f t="shared" si="119"/>
        <v>-3.4595659670344503E-7</v>
      </c>
    </row>
    <row r="2520" spans="11:20" x14ac:dyDescent="0.2">
      <c r="K2520" s="185" t="s">
        <v>135</v>
      </c>
      <c r="L2520" s="163">
        <f>_xll.qlCalendarAdvance("TARGET",L2519,K2520,"mf")</f>
        <v>52608</v>
      </c>
      <c r="M2520" s="175">
        <v>0.67389040624152829</v>
      </c>
      <c r="N2520" s="175">
        <f>_xll.xlShmInterpDisc($E$4,L2520)</f>
        <v>0.67389040627569718</v>
      </c>
      <c r="O2520" s="175">
        <f>_xll.xlShmInterpDisc($B$4,L2520)</f>
        <v>0.6738904062756973</v>
      </c>
      <c r="P2520" s="175">
        <v>0.6738904062393235</v>
      </c>
      <c r="Q2520" s="175">
        <f>_xll.xlShmInterpDisc($H$4,L2520)</f>
        <v>0.67389040627404351</v>
      </c>
      <c r="R2520" s="188">
        <f t="shared" si="117"/>
        <v>-3.4168889939678593E-7</v>
      </c>
      <c r="S2520" s="170">
        <f t="shared" si="118"/>
        <v>-3.4169000961981055E-7</v>
      </c>
      <c r="T2520" s="174">
        <f t="shared" si="119"/>
        <v>-3.472000464910252E-7</v>
      </c>
    </row>
    <row r="2521" spans="11:20" x14ac:dyDescent="0.2">
      <c r="K2521" s="185" t="s">
        <v>135</v>
      </c>
      <c r="L2521" s="163">
        <f>_xll.qlCalendarAdvance("TARGET",L2520,K2521,"mf")</f>
        <v>52615</v>
      </c>
      <c r="M2521" s="175">
        <v>0.6736812800215245</v>
      </c>
      <c r="N2521" s="175">
        <f>_xll.xlShmInterpDisc($E$4,L2521)</f>
        <v>0.67368128005591321</v>
      </c>
      <c r="O2521" s="175">
        <f>_xll.xlShmInterpDisc($B$4,L2521)</f>
        <v>0.67368128005591321</v>
      </c>
      <c r="P2521" s="175">
        <v>0.67368128001934202</v>
      </c>
      <c r="Q2521" s="175">
        <f>_xll.xlShmInterpDisc($H$4,L2521)</f>
        <v>0.67368128005417471</v>
      </c>
      <c r="R2521" s="188">
        <f t="shared" si="117"/>
        <v>-3.4388714098554374E-7</v>
      </c>
      <c r="S2521" s="170">
        <f t="shared" si="118"/>
        <v>-3.4388714098554374E-7</v>
      </c>
      <c r="T2521" s="174">
        <f t="shared" si="119"/>
        <v>-3.4832692286101974E-7</v>
      </c>
    </row>
    <row r="2522" spans="11:20" x14ac:dyDescent="0.2">
      <c r="K2522" s="185" t="s">
        <v>135</v>
      </c>
      <c r="L2522" s="163">
        <f>_xll.qlCalendarAdvance("TARGET",L2521,K2522,"mf")</f>
        <v>52622</v>
      </c>
      <c r="M2522" s="175">
        <v>0.67347227002793741</v>
      </c>
      <c r="N2522" s="175">
        <f>_xll.xlShmInterpDisc($E$4,L2522)</f>
        <v>0.67347227006253396</v>
      </c>
      <c r="O2522" s="175">
        <f>_xll.xlShmInterpDisc($B$4,L2522)</f>
        <v>0.67347227006253407</v>
      </c>
      <c r="P2522" s="175">
        <v>0.67347227002577759</v>
      </c>
      <c r="Q2522" s="175">
        <f>_xll.xlShmInterpDisc($H$4,L2522)</f>
        <v>0.67347227006071075</v>
      </c>
      <c r="R2522" s="188">
        <f t="shared" si="117"/>
        <v>-3.4596547848764203E-7</v>
      </c>
      <c r="S2522" s="170">
        <f t="shared" si="118"/>
        <v>-3.4596658871066666E-7</v>
      </c>
      <c r="T2522" s="174">
        <f t="shared" si="119"/>
        <v>-3.4933167469830551E-7</v>
      </c>
    </row>
    <row r="2523" spans="11:20" x14ac:dyDescent="0.2">
      <c r="K2523" s="185" t="s">
        <v>135</v>
      </c>
      <c r="L2523" s="163">
        <f>_xll.qlCalendarAdvance("TARGET",L2522,K2523,"mf")</f>
        <v>52629</v>
      </c>
      <c r="M2523" s="175">
        <v>0.67326337602096298</v>
      </c>
      <c r="N2523" s="175">
        <f>_xll.xlShmInterpDisc($E$4,L2523)</f>
        <v>0.67326337605575548</v>
      </c>
      <c r="O2523" s="175">
        <f>_xll.xlShmInterpDisc($B$4,L2523)</f>
        <v>0.67326337605575559</v>
      </c>
      <c r="P2523" s="175">
        <v>0.67326337601882591</v>
      </c>
      <c r="Q2523" s="175">
        <f>_xll.xlShmInterpDisc($H$4,L2523)</f>
        <v>0.67326337605384745</v>
      </c>
      <c r="R2523" s="188">
        <f t="shared" si="117"/>
        <v>-3.4792502212610543E-7</v>
      </c>
      <c r="S2523" s="170">
        <f t="shared" si="118"/>
        <v>-3.4792613234913006E-7</v>
      </c>
      <c r="T2523" s="174">
        <f t="shared" si="119"/>
        <v>-3.5021541222590713E-7</v>
      </c>
    </row>
    <row r="2524" spans="11:20" x14ac:dyDescent="0.2">
      <c r="K2524" s="185" t="s">
        <v>135</v>
      </c>
      <c r="L2524" s="163">
        <f>_xll.qlCalendarAdvance("TARGET",L2523,K2524,"mf")</f>
        <v>52636</v>
      </c>
      <c r="M2524" s="175">
        <v>0.67305459776008836</v>
      </c>
      <c r="N2524" s="175">
        <f>_xll.xlShmInterpDisc($E$4,L2524)</f>
        <v>0.67305459779506482</v>
      </c>
      <c r="O2524" s="175">
        <f>_xll.xlShmInterpDisc($B$4,L2524)</f>
        <v>0.67305459779506494</v>
      </c>
      <c r="P2524" s="175">
        <v>0.67305459775797405</v>
      </c>
      <c r="Q2524" s="175">
        <f>_xll.xlShmInterpDisc($H$4,L2524)</f>
        <v>0.67305459779307153</v>
      </c>
      <c r="R2524" s="188">
        <f t="shared" si="117"/>
        <v>-3.4976466167790932E-7</v>
      </c>
      <c r="S2524" s="170">
        <f t="shared" si="118"/>
        <v>-3.4976577190093394E-7</v>
      </c>
      <c r="T2524" s="174">
        <f t="shared" si="119"/>
        <v>-3.5097480477475074E-7</v>
      </c>
    </row>
    <row r="2525" spans="11:20" x14ac:dyDescent="0.2">
      <c r="K2525" s="185" t="s">
        <v>135</v>
      </c>
      <c r="L2525" s="163">
        <f>_xll.qlCalendarAdvance("TARGET",L2524,K2525,"mf")</f>
        <v>52643</v>
      </c>
      <c r="M2525" s="175">
        <v>0.67284593500409307</v>
      </c>
      <c r="N2525" s="175">
        <f>_xll.xlShmInterpDisc($E$4,L2525)</f>
        <v>0.67284593503924128</v>
      </c>
      <c r="O2525" s="175">
        <f>_xll.xlShmInterpDisc($B$4,L2525)</f>
        <v>0.67284593503924139</v>
      </c>
      <c r="P2525" s="175">
        <v>0.67284593500200163</v>
      </c>
      <c r="Q2525" s="175">
        <f>_xll.xlShmInterpDisc($H$4,L2525)</f>
        <v>0.67284593503716283</v>
      </c>
      <c r="R2525" s="188">
        <f t="shared" si="117"/>
        <v>-3.5148217669700443E-7</v>
      </c>
      <c r="S2525" s="170">
        <f t="shared" si="118"/>
        <v>-3.5148328692002906E-7</v>
      </c>
      <c r="T2525" s="174">
        <f t="shared" si="119"/>
        <v>-3.5161207279088558E-7</v>
      </c>
    </row>
    <row r="2526" spans="11:20" x14ac:dyDescent="0.2">
      <c r="K2526" s="185" t="s">
        <v>135</v>
      </c>
      <c r="L2526" s="163">
        <f>_xll.qlCalendarAdvance("TARGET",L2525,K2526,"mf")</f>
        <v>52650</v>
      </c>
      <c r="M2526" s="175">
        <v>0.67263738751104984</v>
      </c>
      <c r="N2526" s="175">
        <f>_xll.xlShmInterpDisc($E$4,L2526)</f>
        <v>0.67263738754635771</v>
      </c>
      <c r="O2526" s="175">
        <f>_xll.xlShmInterpDisc($B$4,L2526)</f>
        <v>0.67263738754635782</v>
      </c>
      <c r="P2526" s="175">
        <v>0.6726373875089815</v>
      </c>
      <c r="Q2526" s="175">
        <f>_xll.xlShmInterpDisc($H$4,L2526)</f>
        <v>0.67263738754419389</v>
      </c>
      <c r="R2526" s="188">
        <f t="shared" si="117"/>
        <v>-3.5307867740641541E-7</v>
      </c>
      <c r="S2526" s="170">
        <f t="shared" si="118"/>
        <v>-3.5307978762944003E-7</v>
      </c>
      <c r="T2526" s="174">
        <f t="shared" si="119"/>
        <v>-3.5212388560523777E-7</v>
      </c>
    </row>
    <row r="2527" spans="11:20" x14ac:dyDescent="0.2">
      <c r="K2527" s="185" t="s">
        <v>135</v>
      </c>
      <c r="L2527" s="163">
        <f>_xll.qlCalendarAdvance("TARGET",L2526,K2527,"mf")</f>
        <v>52657</v>
      </c>
      <c r="M2527" s="175">
        <v>0.67242895503832667</v>
      </c>
      <c r="N2527" s="175">
        <f>_xll.xlShmInterpDisc($E$4,L2527)</f>
        <v>0.67242895507378209</v>
      </c>
      <c r="O2527" s="175">
        <f>_xll.xlShmInterpDisc($B$4,L2527)</f>
        <v>0.67242895507378209</v>
      </c>
      <c r="P2527" s="175">
        <v>0.67242895503628153</v>
      </c>
      <c r="Q2527" s="175">
        <f>_xll.xlShmInterpDisc($H$4,L2527)</f>
        <v>0.67242895507153255</v>
      </c>
      <c r="R2527" s="188">
        <f t="shared" si="117"/>
        <v>-3.5455416380614224E-7</v>
      </c>
      <c r="S2527" s="170">
        <f t="shared" si="118"/>
        <v>-3.5455416380614224E-7</v>
      </c>
      <c r="T2527" s="174">
        <f t="shared" si="119"/>
        <v>-3.5251024321780733E-7</v>
      </c>
    </row>
    <row r="2528" spans="11:20" x14ac:dyDescent="0.2">
      <c r="K2528" s="185" t="s">
        <v>135</v>
      </c>
      <c r="L2528" s="163">
        <f>_xll.qlCalendarAdvance("TARGET",L2527,K2528,"mf")</f>
        <v>52664</v>
      </c>
      <c r="M2528" s="175">
        <v>0.67222063734258719</v>
      </c>
      <c r="N2528" s="175">
        <f>_xll.xlShmInterpDisc($E$4,L2528)</f>
        <v>0.67222063737817739</v>
      </c>
      <c r="O2528" s="175">
        <f>_xll.xlShmInterpDisc($B$4,L2528)</f>
        <v>0.6722206373781775</v>
      </c>
      <c r="P2528" s="175">
        <v>0.67222063734056547</v>
      </c>
      <c r="Q2528" s="175">
        <f>_xll.xlShmInterpDisc($H$4,L2528)</f>
        <v>0.67222063737584237</v>
      </c>
      <c r="R2528" s="188">
        <f t="shared" si="117"/>
        <v>-3.5590197455803718E-7</v>
      </c>
      <c r="S2528" s="170">
        <f t="shared" si="118"/>
        <v>-3.5590308478106181E-7</v>
      </c>
      <c r="T2528" s="174">
        <f t="shared" si="119"/>
        <v>-3.5276892518254499E-7</v>
      </c>
    </row>
    <row r="2529" spans="11:20" x14ac:dyDescent="0.2">
      <c r="K2529" s="185" t="s">
        <v>135</v>
      </c>
      <c r="L2529" s="163">
        <f>_xll.qlCalendarAdvance("TARGET",L2528,K2529,"mf")</f>
        <v>52671</v>
      </c>
      <c r="M2529" s="175">
        <v>0.67201243417979206</v>
      </c>
      <c r="N2529" s="175">
        <f>_xll.xlShmInterpDisc($E$4,L2529)</f>
        <v>0.67201243421550483</v>
      </c>
      <c r="O2529" s="175">
        <f>_xll.xlShmInterpDisc($B$4,L2529)</f>
        <v>0.67201243421550483</v>
      </c>
      <c r="P2529" s="175">
        <v>0.67201243417779377</v>
      </c>
      <c r="Q2529" s="175">
        <f>_xll.xlShmInterpDisc($H$4,L2529)</f>
        <v>0.67201243421308399</v>
      </c>
      <c r="R2529" s="188">
        <f t="shared" si="117"/>
        <v>-3.5712766077722335E-7</v>
      </c>
      <c r="S2529" s="170">
        <f t="shared" si="118"/>
        <v>-3.5712766077722335E-7</v>
      </c>
      <c r="T2529" s="174">
        <f t="shared" si="119"/>
        <v>-3.5290215194550001E-7</v>
      </c>
    </row>
    <row r="2530" spans="11:20" x14ac:dyDescent="0.2">
      <c r="K2530" s="185" t="s">
        <v>135</v>
      </c>
      <c r="L2530" s="163">
        <f>_xll.qlCalendarAdvance("TARGET",L2529,K2530,"mf")</f>
        <v>52678</v>
      </c>
      <c r="M2530" s="175">
        <v>0.67180434530520028</v>
      </c>
      <c r="N2530" s="175">
        <f>_xll.xlShmInterpDisc($E$4,L2530)</f>
        <v>0.67180434534102274</v>
      </c>
      <c r="O2530" s="175">
        <f>_xll.xlShmInterpDisc($B$4,L2530)</f>
        <v>0.67180434534102274</v>
      </c>
      <c r="P2530" s="175">
        <v>0.67180434530322553</v>
      </c>
      <c r="Q2530" s="175">
        <f>_xll.xlShmInterpDisc($H$4,L2530)</f>
        <v>0.67180434533851607</v>
      </c>
      <c r="R2530" s="188">
        <f t="shared" si="117"/>
        <v>-3.5822456112555301E-7</v>
      </c>
      <c r="S2530" s="170">
        <f t="shared" si="118"/>
        <v>-3.5822456112555301E-7</v>
      </c>
      <c r="T2530" s="174">
        <f t="shared" si="119"/>
        <v>-3.5290548261457388E-7</v>
      </c>
    </row>
    <row r="2531" spans="11:20" x14ac:dyDescent="0.2">
      <c r="K2531" s="185" t="s">
        <v>135</v>
      </c>
      <c r="L2531" s="163">
        <f>_xll.qlCalendarAdvance("TARGET",L2530,K2531,"mf")</f>
        <v>52685</v>
      </c>
      <c r="M2531" s="175">
        <v>0.67159637047336984</v>
      </c>
      <c r="N2531" s="175">
        <f>_xll.xlShmInterpDisc($E$4,L2531)</f>
        <v>0.67159637050928944</v>
      </c>
      <c r="O2531" s="175">
        <f>_xll.xlShmInterpDisc($B$4,L2531)</f>
        <v>0.67159637050928955</v>
      </c>
      <c r="P2531" s="175">
        <v>0.67159637047141862</v>
      </c>
      <c r="Q2531" s="175">
        <f>_xll.xlShmInterpDisc($H$4,L2531)</f>
        <v>0.67159637050669696</v>
      </c>
      <c r="R2531" s="188">
        <f t="shared" si="117"/>
        <v>-3.5919600627210002E-7</v>
      </c>
      <c r="S2531" s="170">
        <f t="shared" si="118"/>
        <v>-3.5919711649512465E-7</v>
      </c>
      <c r="T2531" s="174">
        <f t="shared" si="119"/>
        <v>-3.5278335808186512E-7</v>
      </c>
    </row>
    <row r="2532" spans="11:20" x14ac:dyDescent="0.2">
      <c r="K2532" s="185" t="s">
        <v>135</v>
      </c>
      <c r="L2532" s="163">
        <f>_xll.qlCalendarAdvance("TARGET",L2531,K2532,"mf")</f>
        <v>52692</v>
      </c>
      <c r="M2532" s="175">
        <v>0.67138850943815975</v>
      </c>
      <c r="N2532" s="175">
        <f>_xll.xlShmInterpDisc($E$4,L2532)</f>
        <v>0.67138850947416395</v>
      </c>
      <c r="O2532" s="175">
        <f>_xll.xlShmInterpDisc($B$4,L2532)</f>
        <v>0.67138850947416406</v>
      </c>
      <c r="P2532" s="175">
        <v>0.67138850943623229</v>
      </c>
      <c r="Q2532" s="175">
        <f>_xll.xlShmInterpDisc($H$4,L2532)</f>
        <v>0.67138850947148532</v>
      </c>
      <c r="R2532" s="188">
        <f t="shared" si="117"/>
        <v>-3.6004199621686439E-7</v>
      </c>
      <c r="S2532" s="170">
        <f t="shared" si="118"/>
        <v>-3.6004310643988902E-7</v>
      </c>
      <c r="T2532" s="174">
        <f t="shared" si="119"/>
        <v>-3.5253022723225058E-7</v>
      </c>
    </row>
    <row r="2533" spans="11:20" x14ac:dyDescent="0.2">
      <c r="K2533" s="185" t="s">
        <v>135</v>
      </c>
      <c r="L2533" s="163">
        <f>_xll.qlCalendarAdvance("TARGET",L2532,K2533,"mf")</f>
        <v>52699</v>
      </c>
      <c r="M2533" s="175">
        <v>0.67118076195273024</v>
      </c>
      <c r="N2533" s="175">
        <f>_xll.xlShmInterpDisc($E$4,L2533)</f>
        <v>0.67118076198880638</v>
      </c>
      <c r="O2533" s="175">
        <f>_xll.xlShmInterpDisc($B$4,L2533)</f>
        <v>0.67118076198880638</v>
      </c>
      <c r="P2533" s="175">
        <v>0.67118076195082688</v>
      </c>
      <c r="Q2533" s="175">
        <f>_xll.xlShmInterpDisc($H$4,L2533)</f>
        <v>0.6711807619860416</v>
      </c>
      <c r="R2533" s="188">
        <f t="shared" si="117"/>
        <v>-3.6076142073682149E-7</v>
      </c>
      <c r="S2533" s="170">
        <f t="shared" si="118"/>
        <v>-3.6076142073682149E-7</v>
      </c>
      <c r="T2533" s="174">
        <f t="shared" si="119"/>
        <v>-3.521472002887549E-7</v>
      </c>
    </row>
    <row r="2534" spans="11:20" x14ac:dyDescent="0.2">
      <c r="K2534" s="185" t="s">
        <v>135</v>
      </c>
      <c r="L2534" s="163">
        <f>_xll.qlCalendarAdvance("TARGET",L2533,K2534,"mf")</f>
        <v>52706</v>
      </c>
      <c r="M2534" s="175">
        <v>0.67097312776954499</v>
      </c>
      <c r="N2534" s="175">
        <f>_xll.xlShmInterpDisc($E$4,L2534)</f>
        <v>0.67097312780568008</v>
      </c>
      <c r="O2534" s="175">
        <f>_xll.xlShmInterpDisc($B$4,L2534)</f>
        <v>0.67097312780568019</v>
      </c>
      <c r="P2534" s="175">
        <v>0.67097312776766549</v>
      </c>
      <c r="Q2534" s="175">
        <f>_xll.xlShmInterpDisc($H$4,L2534)</f>
        <v>0.67097312780282914</v>
      </c>
      <c r="R2534" s="188">
        <f t="shared" si="117"/>
        <v>-3.6135094916289745E-7</v>
      </c>
      <c r="S2534" s="170">
        <f t="shared" si="118"/>
        <v>-3.6135205938592208E-7</v>
      </c>
      <c r="T2534" s="174">
        <f t="shared" si="119"/>
        <v>-3.5163649769742733E-7</v>
      </c>
    </row>
    <row r="2535" spans="11:20" x14ac:dyDescent="0.2">
      <c r="K2535" s="185" t="s">
        <v>135</v>
      </c>
      <c r="L2535" s="163">
        <f>_xll.qlCalendarAdvance("TARGET",L2534,K2535,"mf")</f>
        <v>52713</v>
      </c>
      <c r="M2535" s="175">
        <v>0.67076560664037121</v>
      </c>
      <c r="N2535" s="175">
        <f>_xll.xlShmInterpDisc($E$4,L2535)</f>
        <v>0.67076560667655249</v>
      </c>
      <c r="O2535" s="175">
        <f>_xll.xlShmInterpDisc($B$4,L2535)</f>
        <v>0.67076560667655249</v>
      </c>
      <c r="P2535" s="175">
        <v>0.67076560663851581</v>
      </c>
      <c r="Q2535" s="175">
        <f>_xll.xlShmInterpDisc($H$4,L2535)</f>
        <v>0.67076560667361507</v>
      </c>
      <c r="R2535" s="188">
        <f t="shared" si="117"/>
        <v>-3.6181280194114152E-7</v>
      </c>
      <c r="S2535" s="170">
        <f t="shared" si="118"/>
        <v>-3.6181280194114152E-7</v>
      </c>
      <c r="T2535" s="174">
        <f t="shared" si="119"/>
        <v>-3.5099256834314474E-7</v>
      </c>
    </row>
    <row r="2536" spans="11:20" x14ac:dyDescent="0.2">
      <c r="K2536" s="185" t="s">
        <v>135</v>
      </c>
      <c r="L2536" s="163">
        <f>_xll.qlCalendarAdvance("TARGET",L2535,K2536,"mf")</f>
        <v>52720</v>
      </c>
      <c r="M2536" s="175">
        <v>0.67055819831628116</v>
      </c>
      <c r="N2536" s="175">
        <f>_xll.xlShmInterpDisc($E$4,L2536)</f>
        <v>0.67055819835249575</v>
      </c>
      <c r="O2536" s="175">
        <f>_xll.xlShmInterpDisc($B$4,L2536)</f>
        <v>0.67055819835249586</v>
      </c>
      <c r="P2536" s="175">
        <v>0.67055819831445007</v>
      </c>
      <c r="Q2536" s="175">
        <f>_xll.xlShmInterpDisc($H$4,L2536)</f>
        <v>0.67055819834947206</v>
      </c>
      <c r="R2536" s="188">
        <f t="shared" si="117"/>
        <v>-3.6214586884852906E-7</v>
      </c>
      <c r="S2536" s="170">
        <f t="shared" si="118"/>
        <v>-3.6214697907155369E-7</v>
      </c>
      <c r="T2536" s="174">
        <f t="shared" si="119"/>
        <v>-3.5021985311800563E-7</v>
      </c>
    </row>
    <row r="2537" spans="11:20" x14ac:dyDescent="0.2">
      <c r="K2537" s="185" t="s">
        <v>135</v>
      </c>
      <c r="L2537" s="163">
        <f>_xll.qlCalendarAdvance("TARGET",L2536,K2537,"mf")</f>
        <v>52727</v>
      </c>
      <c r="M2537" s="175">
        <v>0.67035090254765406</v>
      </c>
      <c r="N2537" s="175">
        <f>_xll.xlShmInterpDisc($E$4,L2537)</f>
        <v>0.67035090258388896</v>
      </c>
      <c r="O2537" s="175">
        <f>_xll.xlShmInterpDisc($B$4,L2537)</f>
        <v>0.67035090258388907</v>
      </c>
      <c r="P2537" s="175">
        <v>0.67035090254584717</v>
      </c>
      <c r="Q2537" s="175">
        <f>_xll.xlShmInterpDisc($H$4,L2537)</f>
        <v>0.67035090258077878</v>
      </c>
      <c r="R2537" s="188">
        <f t="shared" si="117"/>
        <v>-3.6234903966203547E-7</v>
      </c>
      <c r="S2537" s="170">
        <f t="shared" si="118"/>
        <v>-3.6235014988506009E-7</v>
      </c>
      <c r="T2537" s="174">
        <f t="shared" si="119"/>
        <v>-3.4931613157596075E-7</v>
      </c>
    </row>
    <row r="2538" spans="11:20" x14ac:dyDescent="0.2">
      <c r="K2538" s="185" t="s">
        <v>135</v>
      </c>
      <c r="L2538" s="163">
        <f>_xll.qlCalendarAdvance("TARGET",L2537,K2538,"mf")</f>
        <v>52734</v>
      </c>
      <c r="M2538" s="175">
        <v>0.6701437190841758</v>
      </c>
      <c r="N2538" s="175">
        <f>_xll.xlShmInterpDisc($E$4,L2538)</f>
        <v>0.67014371912041826</v>
      </c>
      <c r="O2538" s="175">
        <f>_xll.xlShmInterpDisc($B$4,L2538)</f>
        <v>0.67014371912041837</v>
      </c>
      <c r="P2538" s="175">
        <v>0.67014371908239334</v>
      </c>
      <c r="Q2538" s="175">
        <f>_xll.xlShmInterpDisc($H$4,L2538)</f>
        <v>0.67014371911722137</v>
      </c>
      <c r="R2538" s="188">
        <f t="shared" si="117"/>
        <v>-3.6242453482770998E-7</v>
      </c>
      <c r="S2538" s="170">
        <f t="shared" si="118"/>
        <v>-3.624256450507346E-7</v>
      </c>
      <c r="T2538" s="174">
        <f t="shared" si="119"/>
        <v>-3.4828029349398548E-7</v>
      </c>
    </row>
    <row r="2539" spans="11:20" x14ac:dyDescent="0.2">
      <c r="K2539" s="185" t="s">
        <v>135</v>
      </c>
      <c r="L2539" s="163">
        <f>_xll.qlCalendarAdvance("TARGET",L2538,K2539,"mf")</f>
        <v>52741</v>
      </c>
      <c r="M2539" s="175">
        <v>0.6699366476748414</v>
      </c>
      <c r="N2539" s="175">
        <f>_xll.xlShmInterpDisc($E$4,L2539)</f>
        <v>0.66993664771107841</v>
      </c>
      <c r="O2539" s="175">
        <f>_xll.xlShmInterpDisc($B$4,L2539)</f>
        <v>0.66993664771107853</v>
      </c>
      <c r="P2539" s="175">
        <v>0.66993664767308359</v>
      </c>
      <c r="Q2539" s="175">
        <f>_xll.xlShmInterpDisc($H$4,L2539)</f>
        <v>0.66993664770779493</v>
      </c>
      <c r="R2539" s="188">
        <f t="shared" si="117"/>
        <v>-3.6237013389950334E-7</v>
      </c>
      <c r="S2539" s="170">
        <f t="shared" si="118"/>
        <v>-3.6237124412252797E-7</v>
      </c>
      <c r="T2539" s="174">
        <f t="shared" si="119"/>
        <v>-3.4711344909510444E-7</v>
      </c>
    </row>
    <row r="2540" spans="11:20" x14ac:dyDescent="0.2">
      <c r="K2540" s="185" t="s">
        <v>135</v>
      </c>
      <c r="L2540" s="163">
        <f>_xll.qlCalendarAdvance("TARGET",L2539,K2540,"mf")</f>
        <v>52748</v>
      </c>
      <c r="M2540" s="175">
        <v>0.66972968806795563</v>
      </c>
      <c r="N2540" s="175">
        <f>_xll.xlShmInterpDisc($E$4,L2540)</f>
        <v>0.6697296881041741</v>
      </c>
      <c r="O2540" s="175">
        <f>_xll.xlShmInterpDisc($B$4,L2540)</f>
        <v>0.66972968810417421</v>
      </c>
      <c r="P2540" s="175">
        <v>0.66972968806622235</v>
      </c>
      <c r="Q2540" s="175">
        <f>_xll.xlShmInterpDisc($H$4,L2540)</f>
        <v>0.66972968810080402</v>
      </c>
      <c r="R2540" s="188">
        <f t="shared" si="117"/>
        <v>-3.6218472665439094E-7</v>
      </c>
      <c r="S2540" s="170">
        <f t="shared" si="118"/>
        <v>-3.6218583687741557E-7</v>
      </c>
      <c r="T2540" s="174">
        <f t="shared" si="119"/>
        <v>-3.4581670860234226E-7</v>
      </c>
    </row>
    <row r="2541" spans="11:20" x14ac:dyDescent="0.2">
      <c r="K2541" s="185" t="s">
        <v>135</v>
      </c>
      <c r="L2541" s="163">
        <f>_xll.qlCalendarAdvance("TARGET",L2540,K2541,"mf")</f>
        <v>52755</v>
      </c>
      <c r="M2541" s="175">
        <v>0.66952284001113394</v>
      </c>
      <c r="N2541" s="175">
        <f>_xll.xlShmInterpDisc($E$4,L2541)</f>
        <v>0.66952284004732088</v>
      </c>
      <c r="O2541" s="175">
        <f>_xll.xlShmInterpDisc($B$4,L2541)</f>
        <v>0.66952284004732099</v>
      </c>
      <c r="P2541" s="175">
        <v>0.66952284000942541</v>
      </c>
      <c r="Q2541" s="175">
        <f>_xll.xlShmInterpDisc($H$4,L2541)</f>
        <v>0.66952284004386409</v>
      </c>
      <c r="R2541" s="188">
        <f t="shared" si="117"/>
        <v>-3.618694233153974E-7</v>
      </c>
      <c r="S2541" s="170">
        <f t="shared" si="118"/>
        <v>-3.6187053353842202E-7</v>
      </c>
      <c r="T2541" s="174">
        <f t="shared" si="119"/>
        <v>-3.4438674134662506E-7</v>
      </c>
    </row>
    <row r="2542" spans="11:20" x14ac:dyDescent="0.2">
      <c r="K2542" s="185" t="s">
        <v>135</v>
      </c>
      <c r="L2542" s="163">
        <f>_xll.qlCalendarAdvance("TARGET",L2541,K2542,"mf")</f>
        <v>52762</v>
      </c>
      <c r="M2542" s="175">
        <v>0.66931610325130386</v>
      </c>
      <c r="N2542" s="175">
        <f>_xll.xlShmInterpDisc($E$4,L2542)</f>
        <v>0.6693161032874464</v>
      </c>
      <c r="O2542" s="175">
        <f>_xll.xlShmInterpDisc($B$4,L2542)</f>
        <v>0.6693161032874464</v>
      </c>
      <c r="P2542" s="175">
        <v>0.6693161032496201</v>
      </c>
      <c r="Q2542" s="175">
        <f>_xll.xlShmInterpDisc($H$4,L2542)</f>
        <v>0.66931610328390279</v>
      </c>
      <c r="R2542" s="188">
        <f t="shared" si="117"/>
        <v>-3.6142533410554734E-7</v>
      </c>
      <c r="S2542" s="170">
        <f t="shared" si="118"/>
        <v>-3.6142533410554734E-7</v>
      </c>
      <c r="T2542" s="174">
        <f t="shared" si="119"/>
        <v>-3.4282687799702671E-7</v>
      </c>
    </row>
    <row r="2543" spans="11:20" x14ac:dyDescent="0.2">
      <c r="K2543" s="185" t="s">
        <v>135</v>
      </c>
      <c r="L2543" s="163">
        <f>_xll.qlCalendarAdvance("TARGET",L2542,K2543,"mf")</f>
        <v>52769</v>
      </c>
      <c r="M2543" s="175">
        <v>0.66910947753470629</v>
      </c>
      <c r="N2543" s="175">
        <f>_xll.xlShmInterpDisc($E$4,L2543)</f>
        <v>0.66910947757079142</v>
      </c>
      <c r="O2543" s="175">
        <f>_xll.xlShmInterpDisc($B$4,L2543)</f>
        <v>0.66910947757079142</v>
      </c>
      <c r="P2543" s="175">
        <v>0.6691094775330475</v>
      </c>
      <c r="Q2543" s="175">
        <f>_xll.xlShmInterpDisc($H$4,L2543)</f>
        <v>0.66910947756716099</v>
      </c>
      <c r="R2543" s="188">
        <f t="shared" si="117"/>
        <v>-3.6085134880181613E-7</v>
      </c>
      <c r="S2543" s="170">
        <f t="shared" si="118"/>
        <v>-3.6085134880181613E-7</v>
      </c>
      <c r="T2543" s="174">
        <f t="shared" si="119"/>
        <v>-3.4113489810749797E-7</v>
      </c>
    </row>
    <row r="2544" spans="11:20" x14ac:dyDescent="0.2">
      <c r="K2544" s="185" t="s">
        <v>135</v>
      </c>
      <c r="L2544" s="163">
        <f>_xll.qlCalendarAdvance("TARGET",L2543,K2544,"mf")</f>
        <v>52776</v>
      </c>
      <c r="M2544" s="175">
        <v>0.66890296260689619</v>
      </c>
      <c r="N2544" s="175">
        <f>_xll.xlShmInterpDisc($E$4,L2544)</f>
        <v>0.66890296264291105</v>
      </c>
      <c r="O2544" s="175">
        <f>_xll.xlShmInterpDisc($B$4,L2544)</f>
        <v>0.66890296264291105</v>
      </c>
      <c r="P2544" s="175">
        <v>0.6689029626052625</v>
      </c>
      <c r="Q2544" s="175">
        <f>_xll.xlShmInterpDisc($H$4,L2544)</f>
        <v>0.66890296263919369</v>
      </c>
      <c r="R2544" s="188">
        <f t="shared" si="117"/>
        <v>-3.6014857762722841E-7</v>
      </c>
      <c r="S2544" s="170">
        <f t="shared" si="118"/>
        <v>-3.6014857762722841E-7</v>
      </c>
      <c r="T2544" s="174">
        <f t="shared" si="119"/>
        <v>-3.3931191190106347E-7</v>
      </c>
    </row>
    <row r="2545" spans="11:20" x14ac:dyDescent="0.2">
      <c r="K2545" s="185" t="s">
        <v>135</v>
      </c>
      <c r="L2545" s="163">
        <f>_xll.qlCalendarAdvance("TARGET",L2544,K2545,"mf")</f>
        <v>52783</v>
      </c>
      <c r="M2545" s="175">
        <v>0.66869655821274432</v>
      </c>
      <c r="N2545" s="175">
        <f>_xll.xlShmInterpDisc($E$4,L2545)</f>
        <v>0.6686965582486758</v>
      </c>
      <c r="O2545" s="175">
        <f>_xll.xlShmInterpDisc($B$4,L2545)</f>
        <v>0.66869655824867591</v>
      </c>
      <c r="P2545" s="175">
        <v>0.66869655821113583</v>
      </c>
      <c r="Q2545" s="175">
        <f>_xll.xlShmInterpDisc($H$4,L2545)</f>
        <v>0.66869655824487162</v>
      </c>
      <c r="R2545" s="188">
        <f t="shared" si="117"/>
        <v>-3.5931480013573491E-7</v>
      </c>
      <c r="S2545" s="170">
        <f t="shared" si="118"/>
        <v>-3.5931591035875954E-7</v>
      </c>
      <c r="T2545" s="174">
        <f t="shared" si="119"/>
        <v>-3.3735791937772319E-7</v>
      </c>
    </row>
    <row r="2546" spans="11:20" x14ac:dyDescent="0.2">
      <c r="K2546" s="185" t="s">
        <v>135</v>
      </c>
      <c r="L2546" s="163">
        <f>_xll.qlCalendarAdvance("TARGET",L2545,K2546,"mf")</f>
        <v>52790</v>
      </c>
      <c r="M2546" s="175">
        <v>0.66849026409643786</v>
      </c>
      <c r="N2546" s="175">
        <f>_xll.xlShmInterpDisc($E$4,L2546)</f>
        <v>0.66849026413227308</v>
      </c>
      <c r="O2546" s="175">
        <f>_xll.xlShmInterpDisc($B$4,L2546)</f>
        <v>0.66849026413227319</v>
      </c>
      <c r="P2546" s="175">
        <v>0.66849026409485457</v>
      </c>
      <c r="Q2546" s="175">
        <f>_xll.xlShmInterpDisc($H$4,L2546)</f>
        <v>0.66849026412838208</v>
      </c>
      <c r="R2546" s="188">
        <f t="shared" si="117"/>
        <v>-3.583522367733849E-7</v>
      </c>
      <c r="S2546" s="170">
        <f t="shared" si="118"/>
        <v>-3.5835334699640953E-7</v>
      </c>
      <c r="T2546" s="174">
        <f t="shared" si="119"/>
        <v>-3.352751409835264E-7</v>
      </c>
    </row>
    <row r="2547" spans="11:20" x14ac:dyDescent="0.2">
      <c r="K2547" s="185" t="s">
        <v>135</v>
      </c>
      <c r="L2547" s="163">
        <f>_xll.qlCalendarAdvance("TARGET",L2546,K2547,"mf")</f>
        <v>52797</v>
      </c>
      <c r="M2547" s="175">
        <v>0.66828408000148198</v>
      </c>
      <c r="N2547" s="175">
        <f>_xll.xlShmInterpDisc($E$4,L2547)</f>
        <v>0.66828408003720807</v>
      </c>
      <c r="O2547" s="175">
        <f>_xll.xlShmInterpDisc($B$4,L2547)</f>
        <v>0.66828408003720807</v>
      </c>
      <c r="P2547" s="175">
        <v>0.6682840799999239</v>
      </c>
      <c r="Q2547" s="175">
        <f>_xll.xlShmInterpDisc($H$4,L2547)</f>
        <v>0.66828408003322992</v>
      </c>
      <c r="R2547" s="188">
        <f t="shared" si="117"/>
        <v>-3.5726088754017837E-7</v>
      </c>
      <c r="S2547" s="170">
        <f t="shared" si="118"/>
        <v>-3.5726088754017837E-7</v>
      </c>
      <c r="T2547" s="174">
        <f t="shared" si="119"/>
        <v>-3.3306024604939921E-7</v>
      </c>
    </row>
    <row r="2548" spans="11:20" x14ac:dyDescent="0.2">
      <c r="K2548" s="185" t="s">
        <v>135</v>
      </c>
      <c r="L2548" s="163">
        <f>_xll.qlCalendarAdvance("TARGET",L2547,K2548,"mf")</f>
        <v>52804</v>
      </c>
      <c r="M2548" s="175">
        <v>0.66807800567070008</v>
      </c>
      <c r="N2548" s="175">
        <f>_xll.xlShmInterpDisc($E$4,L2548)</f>
        <v>0.66807800570630427</v>
      </c>
      <c r="O2548" s="175">
        <f>_xll.xlShmInterpDisc($B$4,L2548)</f>
        <v>0.66807800570630427</v>
      </c>
      <c r="P2548" s="175">
        <v>0.66807800566916753</v>
      </c>
      <c r="Q2548" s="175">
        <f>_xll.xlShmInterpDisc($H$4,L2548)</f>
        <v>0.66807800570223919</v>
      </c>
      <c r="R2548" s="188">
        <f t="shared" si="117"/>
        <v>-3.5604186265913995E-7</v>
      </c>
      <c r="S2548" s="170">
        <f t="shared" si="118"/>
        <v>-3.5604186265913995E-7</v>
      </c>
      <c r="T2548" s="174">
        <f t="shared" si="119"/>
        <v>-3.3071656524441551E-7</v>
      </c>
    </row>
    <row r="2549" spans="11:20" x14ac:dyDescent="0.2">
      <c r="K2549" s="185" t="s">
        <v>135</v>
      </c>
      <c r="L2549" s="163">
        <f>_xll.qlCalendarAdvance("TARGET",L2548,K2549,"mf")</f>
        <v>52811</v>
      </c>
      <c r="M2549" s="175">
        <v>0.66787204084623664</v>
      </c>
      <c r="N2549" s="175">
        <f>_xll.xlShmInterpDisc($E$4,L2549)</f>
        <v>0.66787204088170582</v>
      </c>
      <c r="O2549" s="175">
        <f>_xll.xlShmInterpDisc($B$4,L2549)</f>
        <v>0.66787204088170582</v>
      </c>
      <c r="P2549" s="175">
        <v>0.66787204084472951</v>
      </c>
      <c r="Q2549" s="175">
        <f>_xll.xlShmInterpDisc($H$4,L2549)</f>
        <v>0.6678720408775537</v>
      </c>
      <c r="R2549" s="188">
        <f t="shared" si="117"/>
        <v>-3.5469183146119576E-7</v>
      </c>
      <c r="S2549" s="170">
        <f t="shared" si="118"/>
        <v>-3.5469183146119576E-7</v>
      </c>
      <c r="T2549" s="174">
        <f t="shared" si="119"/>
        <v>-3.2824187812252603E-7</v>
      </c>
    </row>
    <row r="2550" spans="11:20" x14ac:dyDescent="0.2">
      <c r="K2550" s="185" t="s">
        <v>135</v>
      </c>
      <c r="L2550" s="163">
        <f>_xll.qlCalendarAdvance("TARGET",L2549,K2550,"mf")</f>
        <v>52818</v>
      </c>
      <c r="M2550" s="175">
        <v>0.66766618526955623</v>
      </c>
      <c r="N2550" s="175">
        <f>_xll.xlShmInterpDisc($E$4,L2550)</f>
        <v>0.66766618530487776</v>
      </c>
      <c r="O2550" s="175">
        <f>_xll.xlShmInterpDisc($B$4,L2550)</f>
        <v>0.66766618530487787</v>
      </c>
      <c r="P2550" s="175">
        <v>0.66766618526807464</v>
      </c>
      <c r="Q2550" s="175">
        <f>_xll.xlShmInterpDisc($H$4,L2550)</f>
        <v>0.66766618530063881</v>
      </c>
      <c r="R2550" s="188">
        <f t="shared" si="117"/>
        <v>-3.532152348384443E-7</v>
      </c>
      <c r="S2550" s="170">
        <f t="shared" si="118"/>
        <v>-3.5321634506146893E-7</v>
      </c>
      <c r="T2550" s="174">
        <f t="shared" si="119"/>
        <v>-3.2564173579885392E-7</v>
      </c>
    </row>
    <row r="2551" spans="11:20" x14ac:dyDescent="0.2">
      <c r="K2551" s="185" t="s">
        <v>135</v>
      </c>
      <c r="L2551" s="163">
        <f>_xll.qlCalendarAdvance("TARGET",L2550,K2551,"mf")</f>
        <v>52825</v>
      </c>
      <c r="M2551" s="175">
        <v>0.66746043868144633</v>
      </c>
      <c r="N2551" s="175">
        <f>_xll.xlShmInterpDisc($E$4,L2551)</f>
        <v>0.66746043871660754</v>
      </c>
      <c r="O2551" s="175">
        <f>_xll.xlShmInterpDisc($B$4,L2551)</f>
        <v>0.66746043871660765</v>
      </c>
      <c r="P2551" s="175">
        <v>0.6674604386799905</v>
      </c>
      <c r="Q2551" s="175">
        <f>_xll.xlShmInterpDisc($H$4,L2551)</f>
        <v>0.66746043871228156</v>
      </c>
      <c r="R2551" s="188">
        <f t="shared" si="117"/>
        <v>-3.5161207279088558E-7</v>
      </c>
      <c r="S2551" s="170">
        <f t="shared" si="118"/>
        <v>-3.516131830139102E-7</v>
      </c>
      <c r="T2551" s="174">
        <f t="shared" si="119"/>
        <v>-3.2291058715827603E-7</v>
      </c>
    </row>
    <row r="2552" spans="11:20" x14ac:dyDescent="0.2">
      <c r="K2552" s="185" t="s">
        <v>135</v>
      </c>
      <c r="L2552" s="163">
        <f>_xll.qlCalendarAdvance("TARGET",L2551,K2552,"mf")</f>
        <v>52832</v>
      </c>
      <c r="M2552" s="175">
        <v>0.66725480082201793</v>
      </c>
      <c r="N2552" s="175">
        <f>_xll.xlShmInterpDisc($E$4,L2552)</f>
        <v>0.66725480085700606</v>
      </c>
      <c r="O2552" s="175">
        <f>_xll.xlShmInterpDisc($B$4,L2552)</f>
        <v>0.66725480085700606</v>
      </c>
      <c r="P2552" s="175">
        <v>0.66725480082058775</v>
      </c>
      <c r="Q2552" s="175">
        <f>_xll.xlShmInterpDisc($H$4,L2552)</f>
        <v>0.66725480085259303</v>
      </c>
      <c r="R2552" s="188">
        <f t="shared" si="117"/>
        <v>-3.4988123509549496E-7</v>
      </c>
      <c r="S2552" s="170">
        <f t="shared" si="118"/>
        <v>-3.4988123509549496E-7</v>
      </c>
      <c r="T2552" s="174">
        <f t="shared" si="119"/>
        <v>-3.2005287309289088E-7</v>
      </c>
    </row>
    <row r="2553" spans="11:20" x14ac:dyDescent="0.2">
      <c r="K2553" s="185" t="s">
        <v>135</v>
      </c>
      <c r="L2553" s="163">
        <f>_xll.qlCalendarAdvance("TARGET",L2552,K2553,"mf")</f>
        <v>52839</v>
      </c>
      <c r="M2553" s="175">
        <v>0.66704927143070603</v>
      </c>
      <c r="N2553" s="175">
        <f>_xll.xlShmInterpDisc($E$4,L2553)</f>
        <v>0.66704927146550841</v>
      </c>
      <c r="O2553" s="175">
        <f>_xll.xlShmInterpDisc($B$4,L2553)</f>
        <v>0.66704927146550852</v>
      </c>
      <c r="P2553" s="175">
        <v>0.66704927142930182</v>
      </c>
      <c r="Q2553" s="175">
        <f>_xll.xlShmInterpDisc($H$4,L2553)</f>
        <v>0.66704927146100856</v>
      </c>
      <c r="R2553" s="188">
        <f t="shared" si="117"/>
        <v>-3.4802383197529707E-7</v>
      </c>
      <c r="S2553" s="170">
        <f t="shared" si="118"/>
        <v>-3.480249421983217E-7</v>
      </c>
      <c r="T2553" s="174">
        <f t="shared" si="119"/>
        <v>-3.1706748337967383E-7</v>
      </c>
    </row>
    <row r="2554" spans="11:20" x14ac:dyDescent="0.2">
      <c r="K2554" s="185" t="s">
        <v>135</v>
      </c>
      <c r="L2554" s="163">
        <f>_xll.qlCalendarAdvance("TARGET",L2553,K2554,"mf")</f>
        <v>52846</v>
      </c>
      <c r="M2554" s="175">
        <v>0.6668438502462718</v>
      </c>
      <c r="N2554" s="175">
        <f>_xll.xlShmInterpDisc($E$4,L2554)</f>
        <v>0.666843850280876</v>
      </c>
      <c r="O2554" s="175">
        <f>_xll.xlShmInterpDisc($B$4,L2554)</f>
        <v>0.666843850280876</v>
      </c>
      <c r="P2554" s="175">
        <v>0.66684385024489345</v>
      </c>
      <c r="Q2554" s="175">
        <f>_xll.xlShmInterpDisc($H$4,L2554)</f>
        <v>0.66684385027628912</v>
      </c>
      <c r="R2554" s="188">
        <f t="shared" si="117"/>
        <v>-3.4604208387634117E-7</v>
      </c>
      <c r="S2554" s="170">
        <f t="shared" si="118"/>
        <v>-3.4604208387634117E-7</v>
      </c>
      <c r="T2554" s="174">
        <f t="shared" si="119"/>
        <v>-3.1395663846467414E-7</v>
      </c>
    </row>
    <row r="2555" spans="11:20" x14ac:dyDescent="0.2">
      <c r="K2555" s="185" t="s">
        <v>135</v>
      </c>
      <c r="L2555" s="163">
        <f>_xll.qlCalendarAdvance("TARGET",L2554,K2555,"mf")</f>
        <v>52853</v>
      </c>
      <c r="M2555" s="175">
        <v>0.66663853700680287</v>
      </c>
      <c r="N2555" s="175">
        <f>_xll.xlShmInterpDisc($E$4,L2555)</f>
        <v>0.66663853704119647</v>
      </c>
      <c r="O2555" s="175">
        <f>_xll.xlShmInterpDisc($B$4,L2555)</f>
        <v>0.66663853704119647</v>
      </c>
      <c r="P2555" s="175">
        <v>0.66663853700545062</v>
      </c>
      <c r="Q2555" s="175">
        <f>_xll.xlShmInterpDisc($H$4,L2555)</f>
        <v>0.66663853703652265</v>
      </c>
      <c r="R2555" s="188">
        <f t="shared" si="117"/>
        <v>-3.4393599079862724E-7</v>
      </c>
      <c r="S2555" s="170">
        <f t="shared" si="118"/>
        <v>-3.4393599079862724E-7</v>
      </c>
      <c r="T2555" s="174">
        <f t="shared" si="119"/>
        <v>-3.1072033834789181E-7</v>
      </c>
    </row>
    <row r="2556" spans="11:20" x14ac:dyDescent="0.2">
      <c r="K2556" s="185" t="s">
        <v>135</v>
      </c>
      <c r="L2556" s="163">
        <f>_xll.qlCalendarAdvance("TARGET",L2555,K2556,"mf")</f>
        <v>52860</v>
      </c>
      <c r="M2556" s="175">
        <v>0.66643333144971528</v>
      </c>
      <c r="N2556" s="175">
        <f>_xll.xlShmInterpDisc($E$4,L2556)</f>
        <v>0.66643333148388562</v>
      </c>
      <c r="O2556" s="175">
        <f>_xll.xlShmInterpDisc($B$4,L2556)</f>
        <v>0.66643333148388573</v>
      </c>
      <c r="P2556" s="175">
        <v>0.66643333144838901</v>
      </c>
      <c r="Q2556" s="175">
        <f>_xll.xlShmInterpDisc($H$4,L2556)</f>
        <v>0.66643333147912498</v>
      </c>
      <c r="R2556" s="188">
        <f t="shared" si="117"/>
        <v>-3.4170333229610605E-7</v>
      </c>
      <c r="S2556" s="170">
        <f t="shared" si="118"/>
        <v>-3.4170444251913068E-7</v>
      </c>
      <c r="T2556" s="174">
        <f t="shared" si="119"/>
        <v>-3.0735969325235146E-7</v>
      </c>
    </row>
    <row r="2557" spans="11:20" x14ac:dyDescent="0.2">
      <c r="K2557" s="185" t="s">
        <v>135</v>
      </c>
      <c r="L2557" s="163">
        <f>_xll.qlCalendarAdvance("TARGET",L2556,K2557,"mf")</f>
        <v>52867</v>
      </c>
      <c r="M2557" s="175">
        <v>0.6662282333117534</v>
      </c>
      <c r="N2557" s="175">
        <f>_xll.xlShmInterpDisc($E$4,L2557)</f>
        <v>0.66622823334568837</v>
      </c>
      <c r="O2557" s="175">
        <f>_xll.xlShmInterpDisc($B$4,L2557)</f>
        <v>0.66622823334568848</v>
      </c>
      <c r="P2557" s="175">
        <v>0.66622823331045333</v>
      </c>
      <c r="Q2557" s="175">
        <f>_xll.xlShmInterpDisc($H$4,L2557)</f>
        <v>0.66622823334084091</v>
      </c>
      <c r="R2557" s="188">
        <f t="shared" si="117"/>
        <v>-3.3934965948390072E-7</v>
      </c>
      <c r="S2557" s="170">
        <f t="shared" si="118"/>
        <v>-3.3935076970692535E-7</v>
      </c>
      <c r="T2557" s="174">
        <f t="shared" si="119"/>
        <v>-3.0387581340107772E-7</v>
      </c>
    </row>
    <row r="2558" spans="11:20" x14ac:dyDescent="0.2">
      <c r="K2558" s="185" t="s">
        <v>135</v>
      </c>
      <c r="L2558" s="163">
        <f>_xll.qlCalendarAdvance("TARGET",L2557,K2558,"mf")</f>
        <v>52874</v>
      </c>
      <c r="M2558" s="175">
        <v>0.66602324232899257</v>
      </c>
      <c r="N2558" s="175">
        <f>_xll.xlShmInterpDisc($E$4,L2558)</f>
        <v>0.66602324236267996</v>
      </c>
      <c r="O2558" s="175">
        <f>_xll.xlShmInterpDisc($B$4,L2558)</f>
        <v>0.66602324236268007</v>
      </c>
      <c r="P2558" s="175">
        <v>0.6660232423277187</v>
      </c>
      <c r="Q2558" s="175">
        <f>_xll.xlShmInterpDisc($H$4,L2558)</f>
        <v>0.66602324235774557</v>
      </c>
      <c r="R2558" s="188">
        <f t="shared" si="117"/>
        <v>-3.3687386213898662E-7</v>
      </c>
      <c r="S2558" s="170">
        <f t="shared" si="118"/>
        <v>-3.3687497236201125E-7</v>
      </c>
      <c r="T2558" s="174">
        <f t="shared" si="119"/>
        <v>-3.0026869879407059E-7</v>
      </c>
    </row>
    <row r="2559" spans="11:20" x14ac:dyDescent="0.2">
      <c r="K2559" s="185" t="s">
        <v>135</v>
      </c>
      <c r="L2559" s="163">
        <f>_xll.qlCalendarAdvance("TARGET",L2558,K2559,"mf")</f>
        <v>52881</v>
      </c>
      <c r="M2559" s="175">
        <v>0.66581835823683866</v>
      </c>
      <c r="N2559" s="175">
        <f>_xll.xlShmInterpDisc($E$4,L2559)</f>
        <v>0.66581835827026636</v>
      </c>
      <c r="O2559" s="175">
        <f>_xll.xlShmInterpDisc($B$4,L2559)</f>
        <v>0.66581835827026647</v>
      </c>
      <c r="P2559" s="175">
        <v>0.66581835823559121</v>
      </c>
      <c r="Q2559" s="175">
        <f>_xll.xlShmInterpDisc($H$4,L2559)</f>
        <v>0.66581835826524516</v>
      </c>
      <c r="R2559" s="188">
        <f t="shared" si="117"/>
        <v>-3.3427705048438838E-7</v>
      </c>
      <c r="S2559" s="170">
        <f t="shared" si="118"/>
        <v>-3.3427816070741301E-7</v>
      </c>
      <c r="T2559" s="174">
        <f t="shared" si="119"/>
        <v>-2.9653945965435469E-7</v>
      </c>
    </row>
    <row r="2560" spans="11:20" x14ac:dyDescent="0.2">
      <c r="K2560" s="185" t="s">
        <v>135</v>
      </c>
      <c r="L2560" s="163">
        <f>_xll.qlCalendarAdvance("TARGET",L2559,K2560,"mf")</f>
        <v>52888</v>
      </c>
      <c r="M2560" s="175">
        <v>0.66561358077003074</v>
      </c>
      <c r="N2560" s="175">
        <f>_xll.xlShmInterpDisc($E$4,L2560)</f>
        <v>0.66561358080318656</v>
      </c>
      <c r="O2560" s="175">
        <f>_xll.xlShmInterpDisc($B$4,L2560)</f>
        <v>0.66561358080318667</v>
      </c>
      <c r="P2560" s="175">
        <v>0.66561358076880961</v>
      </c>
      <c r="Q2560" s="175">
        <f>_xll.xlShmInterpDisc($H$4,L2560)</f>
        <v>0.66561358079807864</v>
      </c>
      <c r="R2560" s="188">
        <f t="shared" si="117"/>
        <v>-3.3155811429708137E-7</v>
      </c>
      <c r="S2560" s="170">
        <f t="shared" si="118"/>
        <v>-3.31559224520106E-7</v>
      </c>
      <c r="T2560" s="174">
        <f t="shared" si="119"/>
        <v>-2.9269031642797927E-7</v>
      </c>
    </row>
    <row r="2561" spans="11:20" x14ac:dyDescent="0.2">
      <c r="K2561" s="185" t="s">
        <v>135</v>
      </c>
      <c r="L2561" s="163">
        <f>_xll.qlCalendarAdvance("TARGET",L2560,K2561,"mf")</f>
        <v>52895</v>
      </c>
      <c r="M2561" s="175">
        <v>0.66540890966264066</v>
      </c>
      <c r="N2561" s="175">
        <f>_xll.xlShmInterpDisc($E$4,L2561)</f>
        <v>0.66540890969551292</v>
      </c>
      <c r="O2561" s="175">
        <f>_xll.xlShmInterpDisc($B$4,L2561)</f>
        <v>0.66540890969551292</v>
      </c>
      <c r="P2561" s="175">
        <v>0.66540890966144595</v>
      </c>
      <c r="Q2561" s="175">
        <f>_xll.xlShmInterpDisc($H$4,L2561)</f>
        <v>0.6654089096903183</v>
      </c>
      <c r="R2561" s="188">
        <f t="shared" si="117"/>
        <v>-3.2872260469218872E-7</v>
      </c>
      <c r="S2561" s="170">
        <f t="shared" si="118"/>
        <v>-3.2872260469218872E-7</v>
      </c>
      <c r="T2561" s="174">
        <f t="shared" si="119"/>
        <v>-2.8872348956099358E-7</v>
      </c>
    </row>
    <row r="2562" spans="11:20" x14ac:dyDescent="0.2">
      <c r="K2562" s="185" t="s">
        <v>135</v>
      </c>
      <c r="L2562" s="163">
        <f>_xll.qlCalendarAdvance("TARGET",L2561,K2562,"mf")</f>
        <v>52902</v>
      </c>
      <c r="M2562" s="175">
        <v>0.66520434464807543</v>
      </c>
      <c r="N2562" s="175">
        <f>_xll.xlShmInterpDisc($E$4,L2562)</f>
        <v>0.66520434468065215</v>
      </c>
      <c r="O2562" s="175">
        <f>_xll.xlShmInterpDisc($B$4,L2562)</f>
        <v>0.66520434468065226</v>
      </c>
      <c r="P2562" s="175">
        <v>0.66520434464690725</v>
      </c>
      <c r="Q2562" s="175">
        <f>_xll.xlShmInterpDisc($H$4,L2562)</f>
        <v>0.66520434467537104</v>
      </c>
      <c r="R2562" s="188">
        <f t="shared" si="117"/>
        <v>-3.2576719100063656E-7</v>
      </c>
      <c r="S2562" s="170">
        <f t="shared" si="118"/>
        <v>-3.2576830122366118E-7</v>
      </c>
      <c r="T2562" s="174">
        <f t="shared" si="119"/>
        <v>-2.8463786883037301E-7</v>
      </c>
    </row>
    <row r="2563" spans="11:20" x14ac:dyDescent="0.2">
      <c r="K2563" s="185" t="s">
        <v>135</v>
      </c>
      <c r="L2563" s="163">
        <f>_xll.qlCalendarAdvance("TARGET",L2562,K2563,"mf")</f>
        <v>52909</v>
      </c>
      <c r="M2563" s="175">
        <v>0.66499988545907762</v>
      </c>
      <c r="N2563" s="175">
        <f>_xll.xlShmInterpDisc($E$4,L2563)</f>
        <v>0.66499988549134736</v>
      </c>
      <c r="O2563" s="175">
        <f>_xll.xlShmInterpDisc($B$4,L2563)</f>
        <v>0.66499988549134748</v>
      </c>
      <c r="P2563" s="175">
        <v>0.66499988545793609</v>
      </c>
      <c r="Q2563" s="175">
        <f>_xll.xlShmInterpDisc($H$4,L2563)</f>
        <v>0.66499988548597955</v>
      </c>
      <c r="R2563" s="188">
        <f t="shared" si="117"/>
        <v>-3.22697424337548E-7</v>
      </c>
      <c r="S2563" s="170">
        <f t="shared" si="118"/>
        <v>-3.2269853456057263E-7</v>
      </c>
      <c r="T2563" s="174">
        <f t="shared" si="119"/>
        <v>-2.8043456445914217E-7</v>
      </c>
    </row>
    <row r="2564" spans="11:20" x14ac:dyDescent="0.2">
      <c r="K2564" s="185" t="s">
        <v>135</v>
      </c>
      <c r="L2564" s="163">
        <f>_xll.qlCalendarAdvance("TARGET",L2563,K2564,"mf")</f>
        <v>52916</v>
      </c>
      <c r="M2564" s="175">
        <v>0.66479553182772688</v>
      </c>
      <c r="N2564" s="175">
        <f>_xll.xlShmInterpDisc($E$4,L2564)</f>
        <v>0.66479553185967799</v>
      </c>
      <c r="O2564" s="175">
        <f>_xll.xlShmInterpDisc($B$4,L2564)</f>
        <v>0.66479553185967799</v>
      </c>
      <c r="P2564" s="175">
        <v>0.66479553182661189</v>
      </c>
      <c r="Q2564" s="175">
        <f>_xll.xlShmInterpDisc($H$4,L2564)</f>
        <v>0.66479553185422358</v>
      </c>
      <c r="R2564" s="188">
        <f t="shared" si="117"/>
        <v>-3.195110842568738E-7</v>
      </c>
      <c r="S2564" s="170">
        <f t="shared" si="118"/>
        <v>-3.195110842568738E-7</v>
      </c>
      <c r="T2564" s="174">
        <f t="shared" si="119"/>
        <v>-2.7611690711637493E-7</v>
      </c>
    </row>
    <row r="2565" spans="11:20" x14ac:dyDescent="0.2">
      <c r="K2565" s="185" t="s">
        <v>135</v>
      </c>
      <c r="L2565" s="163">
        <f>_xll.qlCalendarAdvance("TARGET",L2564,K2565,"mf")</f>
        <v>52923</v>
      </c>
      <c r="M2565" s="175">
        <v>0.6645912834854405</v>
      </c>
      <c r="N2565" s="175">
        <f>_xll.xlShmInterpDisc($E$4,L2565)</f>
        <v>0.66459128351706154</v>
      </c>
      <c r="O2565" s="175">
        <f>_xll.xlShmInterpDisc($B$4,L2565)</f>
        <v>0.66459128351706165</v>
      </c>
      <c r="P2565" s="175">
        <v>0.66459128348435226</v>
      </c>
      <c r="Q2565" s="175">
        <f>_xll.xlShmInterpDisc($H$4,L2565)</f>
        <v>0.66459128351152075</v>
      </c>
      <c r="R2565" s="188">
        <f t="shared" si="117"/>
        <v>-3.1621039120466321E-7</v>
      </c>
      <c r="S2565" s="170">
        <f t="shared" si="118"/>
        <v>-3.1621150142768784E-7</v>
      </c>
      <c r="T2565" s="174">
        <f t="shared" si="119"/>
        <v>-2.7168489680207131E-7</v>
      </c>
    </row>
    <row r="2566" spans="11:20" x14ac:dyDescent="0.2">
      <c r="K2566" s="185" t="s">
        <v>135</v>
      </c>
      <c r="L2566" s="163">
        <f>_xll.qlCalendarAdvance("TARGET",L2565,K2566,"mf")</f>
        <v>52930</v>
      </c>
      <c r="M2566" s="175">
        <v>0.66438714016297518</v>
      </c>
      <c r="N2566" s="175">
        <f>_xll.xlShmInterpDisc($E$4,L2566)</f>
        <v>0.66438714019425493</v>
      </c>
      <c r="O2566" s="175">
        <f>_xll.xlShmInterpDisc($B$4,L2566)</f>
        <v>0.66438714019425493</v>
      </c>
      <c r="P2566" s="175">
        <v>0.6643871401619138</v>
      </c>
      <c r="Q2566" s="175">
        <f>_xll.xlShmInterpDisc($H$4,L2566)</f>
        <v>0.66438714018862788</v>
      </c>
      <c r="R2566" s="188">
        <f t="shared" ref="R2566:R2629" si="120">(M2566-N2566)*10000</f>
        <v>-3.1279756562696548E-7</v>
      </c>
      <c r="S2566" s="170">
        <f t="shared" ref="S2566:S2629" si="121">(M2566-O2566)*10000</f>
        <v>-3.1279756562696548E-7</v>
      </c>
      <c r="T2566" s="174">
        <f t="shared" ref="T2566:T2629" si="122">(P2566-Q2566)*10000</f>
        <v>-2.6714075396228054E-7</v>
      </c>
    </row>
    <row r="2567" spans="11:20" x14ac:dyDescent="0.2">
      <c r="K2567" s="185" t="s">
        <v>135</v>
      </c>
      <c r="L2567" s="163">
        <f>_xll.qlCalendarAdvance("TARGET",L2566,K2567,"mf")</f>
        <v>52937</v>
      </c>
      <c r="M2567" s="175">
        <v>0.66418310159042782</v>
      </c>
      <c r="N2567" s="175">
        <f>_xll.xlShmInterpDisc($E$4,L2567)</f>
        <v>0.66418310162135508</v>
      </c>
      <c r="O2567" s="175">
        <f>_xll.xlShmInterpDisc($B$4,L2567)</f>
        <v>0.66418310162135519</v>
      </c>
      <c r="P2567" s="175">
        <v>0.6641831015893932</v>
      </c>
      <c r="Q2567" s="175">
        <f>_xll.xlShmInterpDisc($H$4,L2567)</f>
        <v>0.66418310161564165</v>
      </c>
      <c r="R2567" s="188">
        <f t="shared" si="120"/>
        <v>-3.0927260752378061E-7</v>
      </c>
      <c r="S2567" s="170">
        <f t="shared" si="121"/>
        <v>-3.0927371774680523E-7</v>
      </c>
      <c r="T2567" s="174">
        <f t="shared" si="122"/>
        <v>-2.6248447859700264E-7</v>
      </c>
    </row>
    <row r="2568" spans="11:20" x14ac:dyDescent="0.2">
      <c r="K2568" s="185" t="s">
        <v>135</v>
      </c>
      <c r="L2568" s="163">
        <f>_xll.qlCalendarAdvance("TARGET",L2567,K2568,"mf")</f>
        <v>52944</v>
      </c>
      <c r="M2568" s="175">
        <v>0.66397916749723651</v>
      </c>
      <c r="N2568" s="175">
        <f>_xll.xlShmInterpDisc($E$4,L2568)</f>
        <v>0.66397916752780028</v>
      </c>
      <c r="O2568" s="175">
        <f>_xll.xlShmInterpDisc($B$4,L2568)</f>
        <v>0.6639791675278004</v>
      </c>
      <c r="P2568" s="175">
        <v>0.66397916749622876</v>
      </c>
      <c r="Q2568" s="175">
        <f>_xll.xlShmInterpDisc($H$4,L2568)</f>
        <v>0.66397916752200081</v>
      </c>
      <c r="R2568" s="188">
        <f t="shared" si="120"/>
        <v>-3.0563773734115784E-7</v>
      </c>
      <c r="S2568" s="170">
        <f t="shared" si="121"/>
        <v>-3.0563884756418247E-7</v>
      </c>
      <c r="T2568" s="174">
        <f t="shared" si="122"/>
        <v>-2.5772051159833609E-7</v>
      </c>
    </row>
    <row r="2569" spans="11:20" x14ac:dyDescent="0.2">
      <c r="K2569" s="185" t="s">
        <v>135</v>
      </c>
      <c r="L2569" s="163">
        <f>_xll.qlCalendarAdvance("TARGET",L2568,K2569,"mf")</f>
        <v>52951</v>
      </c>
      <c r="M2569" s="175">
        <v>0.66377533761218166</v>
      </c>
      <c r="N2569" s="175">
        <f>_xll.xlShmInterpDisc($E$4,L2569)</f>
        <v>0.66377533764237129</v>
      </c>
      <c r="O2569" s="175">
        <f>_xll.xlShmInterpDisc($B$4,L2569)</f>
        <v>0.6637753376423714</v>
      </c>
      <c r="P2569" s="175">
        <v>0.66377533761120089</v>
      </c>
      <c r="Q2569" s="175">
        <f>_xll.xlShmInterpDisc($H$4,L2569)</f>
        <v>0.66377533763648577</v>
      </c>
      <c r="R2569" s="188">
        <f t="shared" si="120"/>
        <v>-3.0189628574817107E-7</v>
      </c>
      <c r="S2569" s="170">
        <f t="shared" si="121"/>
        <v>-3.0189739597119569E-7</v>
      </c>
      <c r="T2569" s="174">
        <f t="shared" si="122"/>
        <v>-2.528488529662809E-7</v>
      </c>
    </row>
    <row r="2570" spans="11:20" x14ac:dyDescent="0.2">
      <c r="K2570" s="185" t="s">
        <v>135</v>
      </c>
      <c r="L2570" s="163">
        <f>_xll.qlCalendarAdvance("TARGET",L2569,K2570,"mf")</f>
        <v>52958</v>
      </c>
      <c r="M2570" s="175">
        <v>0.66357161166338785</v>
      </c>
      <c r="N2570" s="175">
        <f>_xll.xlShmInterpDisc($E$4,L2570)</f>
        <v>0.66357161169319256</v>
      </c>
      <c r="O2570" s="175">
        <f>_xll.xlShmInterpDisc($B$4,L2570)</f>
        <v>0.66357161169319256</v>
      </c>
      <c r="P2570" s="175">
        <v>0.66357161166243406</v>
      </c>
      <c r="Q2570" s="175">
        <f>_xll.xlShmInterpDisc($H$4,L2570)</f>
        <v>0.66357161168722101</v>
      </c>
      <c r="R2570" s="188">
        <f t="shared" si="120"/>
        <v>-2.9804714252179565E-7</v>
      </c>
      <c r="S2570" s="170">
        <f t="shared" si="121"/>
        <v>-2.9804714252179565E-7</v>
      </c>
      <c r="T2570" s="174">
        <f t="shared" si="122"/>
        <v>-2.4786950270083707E-7</v>
      </c>
    </row>
    <row r="2571" spans="11:20" x14ac:dyDescent="0.2">
      <c r="K2571" s="185" t="s">
        <v>135</v>
      </c>
      <c r="L2571" s="163">
        <f>_xll.qlCalendarAdvance("TARGET",L2570,K2571,"mf")</f>
        <v>52965</v>
      </c>
      <c r="M2571" s="175">
        <v>0.66336798937832342</v>
      </c>
      <c r="N2571" s="175">
        <f>_xll.xlShmInterpDisc($E$4,L2571)</f>
        <v>0.66336798940773278</v>
      </c>
      <c r="O2571" s="175">
        <f>_xll.xlShmInterpDisc($B$4,L2571)</f>
        <v>0.66336798940773289</v>
      </c>
      <c r="P2571" s="175">
        <v>0.66336798937739683</v>
      </c>
      <c r="Q2571" s="175">
        <f>_xll.xlShmInterpDisc($H$4,L2571)</f>
        <v>0.6633679894016753</v>
      </c>
      <c r="R2571" s="188">
        <f t="shared" si="120"/>
        <v>-2.9409363833110547E-7</v>
      </c>
      <c r="S2571" s="170">
        <f t="shared" si="121"/>
        <v>-2.9409474855413009E-7</v>
      </c>
      <c r="T2571" s="174">
        <f t="shared" si="122"/>
        <v>-2.4278468124805386E-7</v>
      </c>
    </row>
    <row r="2572" spans="11:20" x14ac:dyDescent="0.2">
      <c r="K2572" s="185" t="s">
        <v>135</v>
      </c>
      <c r="L2572" s="163">
        <f>_xll.qlCalendarAdvance("TARGET",L2571,K2572,"mf")</f>
        <v>52972</v>
      </c>
      <c r="M2572" s="175">
        <v>0.66316447048380323</v>
      </c>
      <c r="N2572" s="175">
        <f>_xll.xlShmInterpDisc($E$4,L2572)</f>
        <v>0.66316447051280691</v>
      </c>
      <c r="O2572" s="175">
        <f>_xll.xlShmInterpDisc($B$4,L2572)</f>
        <v>0.66316447051280702</v>
      </c>
      <c r="P2572" s="175">
        <v>0.66316447048290383</v>
      </c>
      <c r="Q2572" s="175">
        <f>_xll.xlShmInterpDisc($H$4,L2572)</f>
        <v>0.66316447050666372</v>
      </c>
      <c r="R2572" s="188">
        <f t="shared" si="120"/>
        <v>-2.9003688339912514E-7</v>
      </c>
      <c r="S2572" s="170">
        <f t="shared" si="121"/>
        <v>-2.9003799362214977E-7</v>
      </c>
      <c r="T2572" s="174">
        <f t="shared" si="122"/>
        <v>-2.3759882950002975E-7</v>
      </c>
    </row>
    <row r="2573" spans="11:20" x14ac:dyDescent="0.2">
      <c r="K2573" s="185" t="s">
        <v>135</v>
      </c>
      <c r="L2573" s="163">
        <f>_xll.qlCalendarAdvance("TARGET",L2572,K2573,"mf")</f>
        <v>52979</v>
      </c>
      <c r="M2573" s="175">
        <v>0.66296105470598865</v>
      </c>
      <c r="N2573" s="175">
        <f>_xll.xlShmInterpDisc($E$4,L2573)</f>
        <v>0.66296105473457634</v>
      </c>
      <c r="O2573" s="175">
        <f>_xll.xlShmInterpDisc($B$4,L2573)</f>
        <v>0.66296105473457645</v>
      </c>
      <c r="P2573" s="175">
        <v>0.66296105470511635</v>
      </c>
      <c r="Q2573" s="175">
        <f>_xll.xlShmInterpDisc($H$4,L2573)</f>
        <v>0.66296105472834754</v>
      </c>
      <c r="R2573" s="188">
        <f t="shared" si="120"/>
        <v>-2.8587687772585468E-7</v>
      </c>
      <c r="S2573" s="170">
        <f t="shared" si="121"/>
        <v>-2.8587798794887931E-7</v>
      </c>
      <c r="T2573" s="174">
        <f t="shared" si="122"/>
        <v>-2.3231194745676476E-7</v>
      </c>
    </row>
    <row r="2574" spans="11:20" x14ac:dyDescent="0.2">
      <c r="K2574" s="185" t="s">
        <v>135</v>
      </c>
      <c r="L2574" s="163">
        <f>_xll.qlCalendarAdvance("TARGET",L2573,K2574,"mf")</f>
        <v>52986</v>
      </c>
      <c r="M2574" s="175">
        <v>0.66275774177038893</v>
      </c>
      <c r="N2574" s="175">
        <f>_xll.xlShmInterpDisc($E$4,L2574)</f>
        <v>0.66275774179855085</v>
      </c>
      <c r="O2574" s="175">
        <f>_xll.xlShmInterpDisc($B$4,L2574)</f>
        <v>0.66275774179855096</v>
      </c>
      <c r="P2574" s="175">
        <v>0.66275774176954372</v>
      </c>
      <c r="Q2574" s="175">
        <f>_xll.xlShmInterpDisc($H$4,L2574)</f>
        <v>0.66275774179223657</v>
      </c>
      <c r="R2574" s="188">
        <f t="shared" si="120"/>
        <v>-2.8161917242641721E-7</v>
      </c>
      <c r="S2574" s="170">
        <f t="shared" si="121"/>
        <v>-2.8162028264944183E-7</v>
      </c>
      <c r="T2574" s="174">
        <f t="shared" si="122"/>
        <v>-2.2692847601035737E-7</v>
      </c>
    </row>
    <row r="2575" spans="11:20" x14ac:dyDescent="0.2">
      <c r="K2575" s="185" t="s">
        <v>135</v>
      </c>
      <c r="L2575" s="163">
        <f>_xll.qlCalendarAdvance("TARGET",L2574,K2575,"mf")</f>
        <v>52993</v>
      </c>
      <c r="M2575" s="175">
        <v>0.66255453140186238</v>
      </c>
      <c r="N2575" s="175">
        <f>_xll.xlShmInterpDisc($E$4,L2575)</f>
        <v>0.66255453142958898</v>
      </c>
      <c r="O2575" s="175">
        <f>_xll.xlShmInterpDisc($B$4,L2575)</f>
        <v>0.66255453142958898</v>
      </c>
      <c r="P2575" s="175">
        <v>0.66255453140104459</v>
      </c>
      <c r="Q2575" s="175">
        <f>_xll.xlShmInterpDisc($H$4,L2575)</f>
        <v>0.66255453142318921</v>
      </c>
      <c r="R2575" s="188">
        <f t="shared" si="120"/>
        <v>-2.7726598794686197E-7</v>
      </c>
      <c r="S2575" s="170">
        <f t="shared" si="121"/>
        <v>-2.7726598794686197E-7</v>
      </c>
      <c r="T2575" s="174">
        <f t="shared" si="122"/>
        <v>-2.2144619471475835E-7</v>
      </c>
    </row>
    <row r="2576" spans="11:20" x14ac:dyDescent="0.2">
      <c r="K2576" s="185" t="s">
        <v>135</v>
      </c>
      <c r="L2576" s="163">
        <f>_xll.qlCalendarAdvance("TARGET",L2575,K2576,"mf")</f>
        <v>53000</v>
      </c>
      <c r="M2576" s="175">
        <v>0.66235142332461816</v>
      </c>
      <c r="N2576" s="175">
        <f>_xll.xlShmInterpDisc($E$4,L2576)</f>
        <v>0.66235142335189945</v>
      </c>
      <c r="O2576" s="175">
        <f>_xll.xlShmInterpDisc($B$4,L2576)</f>
        <v>0.66235142335189956</v>
      </c>
      <c r="P2576" s="175">
        <v>0.66235142332382757</v>
      </c>
      <c r="Q2576" s="175">
        <f>_xll.xlShmInterpDisc($H$4,L2576)</f>
        <v>0.66235142334541453</v>
      </c>
      <c r="R2576" s="188">
        <f t="shared" si="120"/>
        <v>-2.7281288339509047E-7</v>
      </c>
      <c r="S2576" s="170">
        <f t="shared" si="121"/>
        <v>-2.7281399361811509E-7</v>
      </c>
      <c r="T2576" s="174">
        <f t="shared" si="122"/>
        <v>-2.1586954446206619E-7</v>
      </c>
    </row>
    <row r="2577" spans="11:20" x14ac:dyDescent="0.2">
      <c r="K2577" s="185" t="s">
        <v>135</v>
      </c>
      <c r="L2577" s="163">
        <f>_xll.qlCalendarAdvance("TARGET",L2576,K2577,"mf")</f>
        <v>53007</v>
      </c>
      <c r="M2577" s="175">
        <v>0.66214841726221552</v>
      </c>
      <c r="N2577" s="175">
        <f>_xll.xlShmInterpDisc($E$4,L2577)</f>
        <v>0.66214841728904239</v>
      </c>
      <c r="O2577" s="175">
        <f>_xll.xlShmInterpDisc($B$4,L2577)</f>
        <v>0.6621484172890425</v>
      </c>
      <c r="P2577" s="175">
        <v>0.66214841726145246</v>
      </c>
      <c r="Q2577" s="175">
        <f>_xll.xlShmInterpDisc($H$4,L2577)</f>
        <v>0.66214841728247231</v>
      </c>
      <c r="R2577" s="188">
        <f t="shared" si="120"/>
        <v>-2.682687405552997E-7</v>
      </c>
      <c r="S2577" s="170">
        <f t="shared" si="121"/>
        <v>-2.6826985077832433E-7</v>
      </c>
      <c r="T2577" s="174">
        <f t="shared" si="122"/>
        <v>-2.1019852525228089E-7</v>
      </c>
    </row>
    <row r="2578" spans="11:20" x14ac:dyDescent="0.2">
      <c r="K2578" s="185" t="s">
        <v>135</v>
      </c>
      <c r="L2578" s="163">
        <f>_xll.qlCalendarAdvance("TARGET",L2577,K2578,"mf")</f>
        <v>53014</v>
      </c>
      <c r="M2578" s="175">
        <v>0.66194551293756709</v>
      </c>
      <c r="N2578" s="175">
        <f>_xll.xlShmInterpDisc($E$4,L2578)</f>
        <v>0.66194551296393034</v>
      </c>
      <c r="O2578" s="175">
        <f>_xll.xlShmInterpDisc($B$4,L2578)</f>
        <v>0.66194551296393034</v>
      </c>
      <c r="P2578" s="175">
        <v>0.66194551293683135</v>
      </c>
      <c r="Q2578" s="175">
        <f>_xll.xlShmInterpDisc($H$4,L2578)</f>
        <v>0.66194551295727522</v>
      </c>
      <c r="R2578" s="188">
        <f t="shared" si="120"/>
        <v>-2.6363244920446505E-7</v>
      </c>
      <c r="S2578" s="170">
        <f t="shared" si="121"/>
        <v>-2.6363244920446505E-7</v>
      </c>
      <c r="T2578" s="174">
        <f t="shared" si="122"/>
        <v>-2.0443868820052558E-7</v>
      </c>
    </row>
    <row r="2579" spans="11:20" x14ac:dyDescent="0.2">
      <c r="K2579" s="185" t="s">
        <v>135</v>
      </c>
      <c r="L2579" s="163">
        <f>_xll.qlCalendarAdvance("TARGET",L2578,K2579,"mf")</f>
        <v>53021</v>
      </c>
      <c r="M2579" s="175">
        <v>0.6617427100729385</v>
      </c>
      <c r="N2579" s="175">
        <f>_xll.xlShmInterpDisc($E$4,L2579)</f>
        <v>0.66174271009882901</v>
      </c>
      <c r="O2579" s="175">
        <f>_xll.xlShmInterpDisc($B$4,L2579)</f>
        <v>0.66174271009882912</v>
      </c>
      <c r="P2579" s="175">
        <v>0.66174271007223029</v>
      </c>
      <c r="Q2579" s="175">
        <f>_xll.xlShmInterpDisc($H$4,L2579)</f>
        <v>0.66174271009208918</v>
      </c>
      <c r="R2579" s="188">
        <f t="shared" si="120"/>
        <v>-2.5890511956561113E-7</v>
      </c>
      <c r="S2579" s="170">
        <f t="shared" si="121"/>
        <v>-2.5890622978863576E-7</v>
      </c>
      <c r="T2579" s="174">
        <f t="shared" si="122"/>
        <v>-1.9858892308377563E-7</v>
      </c>
    </row>
    <row r="2580" spans="11:20" x14ac:dyDescent="0.2">
      <c r="K2580" s="185" t="s">
        <v>135</v>
      </c>
      <c r="L2580" s="163">
        <f>_xll.qlCalendarAdvance("TARGET",L2579,K2580,"mf")</f>
        <v>53028</v>
      </c>
      <c r="M2580" s="175">
        <v>0.66154000838994975</v>
      </c>
      <c r="N2580" s="175">
        <f>_xll.xlShmInterpDisc($E$4,L2580)</f>
        <v>0.66154000841535909</v>
      </c>
      <c r="O2580" s="175">
        <f>_xll.xlShmInterpDisc($B$4,L2580)</f>
        <v>0.66154000841535909</v>
      </c>
      <c r="P2580" s="175">
        <v>0.66154000838926907</v>
      </c>
      <c r="Q2580" s="175">
        <f>_xll.xlShmInterpDisc($H$4,L2580)</f>
        <v>0.66154000840853455</v>
      </c>
      <c r="R2580" s="188">
        <f t="shared" si="120"/>
        <v>-2.540934129768857E-7</v>
      </c>
      <c r="S2580" s="170">
        <f t="shared" si="121"/>
        <v>-2.540934129768857E-7</v>
      </c>
      <c r="T2580" s="174">
        <f t="shared" si="122"/>
        <v>-1.9265478101715416E-7</v>
      </c>
    </row>
    <row r="2581" spans="11:20" x14ac:dyDescent="0.2">
      <c r="K2581" s="185" t="s">
        <v>135</v>
      </c>
      <c r="L2581" s="163">
        <f>_xll.qlCalendarAdvance("TARGET",L2580,K2581,"mf")</f>
        <v>53035</v>
      </c>
      <c r="M2581" s="175">
        <v>0.66133740760957727</v>
      </c>
      <c r="N2581" s="175">
        <f>_xll.xlShmInterpDisc($E$4,L2581)</f>
        <v>0.66133740763449655</v>
      </c>
      <c r="O2581" s="175">
        <f>_xll.xlShmInterpDisc($B$4,L2581)</f>
        <v>0.66133740763449667</v>
      </c>
      <c r="P2581" s="175">
        <v>0.66133740760892401</v>
      </c>
      <c r="Q2581" s="175">
        <f>_xll.xlShmInterpDisc($H$4,L2581)</f>
        <v>0.66133740762758764</v>
      </c>
      <c r="R2581" s="188">
        <f t="shared" si="120"/>
        <v>-2.4919288854619026E-7</v>
      </c>
      <c r="S2581" s="170">
        <f t="shared" si="121"/>
        <v>-2.4919399876921489E-7</v>
      </c>
      <c r="T2581" s="174">
        <f t="shared" si="122"/>
        <v>-1.8663626200066119E-7</v>
      </c>
    </row>
    <row r="2582" spans="11:20" x14ac:dyDescent="0.2">
      <c r="K2582" s="185" t="s">
        <v>135</v>
      </c>
      <c r="L2582" s="163">
        <f>_xll.qlCalendarAdvance("TARGET",L2581,K2582,"mf")</f>
        <v>53042</v>
      </c>
      <c r="M2582" s="175">
        <v>0.6611349074521532</v>
      </c>
      <c r="N2582" s="175">
        <f>_xll.xlShmInterpDisc($E$4,L2582)</f>
        <v>0.66113490747657444</v>
      </c>
      <c r="O2582" s="175">
        <f>_xll.xlShmInterpDisc($B$4,L2582)</f>
        <v>0.66113490747657455</v>
      </c>
      <c r="P2582" s="175">
        <v>0.66113490745152748</v>
      </c>
      <c r="Q2582" s="175">
        <f>_xll.xlShmInterpDisc($H$4,L2582)</f>
        <v>0.66113490746958115</v>
      </c>
      <c r="R2582" s="188">
        <f t="shared" si="120"/>
        <v>-2.4421242805772181E-7</v>
      </c>
      <c r="S2582" s="170">
        <f t="shared" si="121"/>
        <v>-2.4421353828074643E-7</v>
      </c>
      <c r="T2582" s="174">
        <f t="shared" si="122"/>
        <v>-1.8053669670337058E-7</v>
      </c>
    </row>
    <row r="2583" spans="11:20" x14ac:dyDescent="0.2">
      <c r="K2583" s="185" t="s">
        <v>135</v>
      </c>
      <c r="L2583" s="163">
        <f>_xll.qlCalendarAdvance("TARGET",L2582,K2583,"mf")</f>
        <v>53049</v>
      </c>
      <c r="M2583" s="175">
        <v>0.66093250763736833</v>
      </c>
      <c r="N2583" s="175">
        <f>_xll.xlShmInterpDisc($E$4,L2583)</f>
        <v>0.66093250766128342</v>
      </c>
      <c r="O2583" s="175">
        <f>_xll.xlShmInterpDisc($B$4,L2583)</f>
        <v>0.66093250766128342</v>
      </c>
      <c r="P2583" s="175">
        <v>0.66093250763677025</v>
      </c>
      <c r="Q2583" s="175">
        <f>_xll.xlShmInterpDisc($H$4,L2583)</f>
        <v>0.66093250765420597</v>
      </c>
      <c r="R2583" s="188">
        <f t="shared" si="120"/>
        <v>-2.3915092128845572E-7</v>
      </c>
      <c r="S2583" s="170">
        <f t="shared" si="121"/>
        <v>-2.3915092128845572E-7</v>
      </c>
      <c r="T2583" s="174">
        <f t="shared" si="122"/>
        <v>-1.7435719534830696E-7</v>
      </c>
    </row>
    <row r="2584" spans="11:20" x14ac:dyDescent="0.2">
      <c r="K2584" s="185" t="s">
        <v>135</v>
      </c>
      <c r="L2584" s="163">
        <f>_xll.qlCalendarAdvance("TARGET",L2583,K2584,"mf")</f>
        <v>53056</v>
      </c>
      <c r="M2584" s="175">
        <v>0.66073020788427195</v>
      </c>
      <c r="N2584" s="175">
        <f>_xll.xlShmInterpDisc($E$4,L2584)</f>
        <v>0.66073020790767301</v>
      </c>
      <c r="O2584" s="175">
        <f>_xll.xlShmInterpDisc($B$4,L2584)</f>
        <v>0.66073020790767312</v>
      </c>
      <c r="P2584" s="175">
        <v>0.66073020788370151</v>
      </c>
      <c r="Q2584" s="175">
        <f>_xll.xlShmInterpDisc($H$4,L2584)</f>
        <v>0.66073020790051162</v>
      </c>
      <c r="R2584" s="188">
        <f t="shared" si="120"/>
        <v>-2.3401058868444125E-7</v>
      </c>
      <c r="S2584" s="170">
        <f t="shared" si="121"/>
        <v>-2.3401169890746587E-7</v>
      </c>
      <c r="T2584" s="174">
        <f t="shared" si="122"/>
        <v>-1.681010886045442E-7</v>
      </c>
    </row>
    <row r="2585" spans="11:20" x14ac:dyDescent="0.2">
      <c r="K2585" s="185" t="s">
        <v>135</v>
      </c>
      <c r="L2585" s="163">
        <f>_xll.qlCalendarAdvance("TARGET",L2584,K2585,"mf")</f>
        <v>53063</v>
      </c>
      <c r="M2585" s="175">
        <v>0.66052800791127364</v>
      </c>
      <c r="N2585" s="175">
        <f>_xll.xlShmInterpDisc($E$4,L2585)</f>
        <v>0.66052800793415312</v>
      </c>
      <c r="O2585" s="175">
        <f>_xll.xlShmInterpDisc($B$4,L2585)</f>
        <v>0.66052800793415323</v>
      </c>
      <c r="P2585" s="175">
        <v>0.66052800791073096</v>
      </c>
      <c r="Q2585" s="175">
        <f>_xll.xlShmInterpDisc($H$4,L2585)</f>
        <v>0.66052800792690802</v>
      </c>
      <c r="R2585" s="188">
        <f t="shared" si="120"/>
        <v>-2.2879476091475226E-7</v>
      </c>
      <c r="S2585" s="170">
        <f t="shared" si="121"/>
        <v>-2.2879587113777689E-7</v>
      </c>
      <c r="T2585" s="174">
        <f t="shared" si="122"/>
        <v>-1.6177059691813156E-7</v>
      </c>
    </row>
    <row r="2586" spans="11:20" x14ac:dyDescent="0.2">
      <c r="K2586" s="185" t="s">
        <v>135</v>
      </c>
      <c r="L2586" s="163">
        <f>_xll.qlCalendarAdvance("TARGET",L2585,K2586,"mf")</f>
        <v>53070</v>
      </c>
      <c r="M2586" s="175">
        <v>0.66032590743614383</v>
      </c>
      <c r="N2586" s="175">
        <f>_xll.xlShmInterpDisc($E$4,L2586)</f>
        <v>0.66032590745849451</v>
      </c>
      <c r="O2586" s="175">
        <f>_xll.xlShmInterpDisc($B$4,L2586)</f>
        <v>0.66032590745849462</v>
      </c>
      <c r="P2586" s="175">
        <v>0.6603259074356288</v>
      </c>
      <c r="Q2586" s="175">
        <f>_xll.xlShmInterpDisc($H$4,L2586)</f>
        <v>0.66032590745116582</v>
      </c>
      <c r="R2586" s="188">
        <f t="shared" si="120"/>
        <v>-2.2350676864846264E-7</v>
      </c>
      <c r="S2586" s="170">
        <f t="shared" si="121"/>
        <v>-2.2350787887148726E-7</v>
      </c>
      <c r="T2586" s="174">
        <f t="shared" si="122"/>
        <v>-1.5537016118116753E-7</v>
      </c>
    </row>
    <row r="2587" spans="11:20" x14ac:dyDescent="0.2">
      <c r="K2587" s="185" t="s">
        <v>135</v>
      </c>
      <c r="L2587" s="163">
        <f>_xll.qlCalendarAdvance("TARGET",L2586,K2587,"mf")</f>
        <v>53077</v>
      </c>
      <c r="M2587" s="175">
        <v>0.66012390617601546</v>
      </c>
      <c r="N2587" s="175">
        <f>_xll.xlShmInterpDisc($E$4,L2587)</f>
        <v>0.66012390619783023</v>
      </c>
      <c r="O2587" s="175">
        <f>_xll.xlShmInterpDisc($B$4,L2587)</f>
        <v>0.66012390619783035</v>
      </c>
      <c r="P2587" s="175">
        <v>0.66012390617552819</v>
      </c>
      <c r="Q2587" s="175">
        <f>_xll.xlShmInterpDisc($H$4,L2587)</f>
        <v>0.66012390619041816</v>
      </c>
      <c r="R2587" s="188">
        <f t="shared" si="120"/>
        <v>-2.1814772210859701E-7</v>
      </c>
      <c r="S2587" s="170">
        <f t="shared" si="121"/>
        <v>-2.1814883233162163E-7</v>
      </c>
      <c r="T2587" s="174">
        <f t="shared" si="122"/>
        <v>-1.4889978139365212E-7</v>
      </c>
    </row>
    <row r="2588" spans="11:20" x14ac:dyDescent="0.2">
      <c r="K2588" s="185" t="s">
        <v>135</v>
      </c>
      <c r="L2588" s="163">
        <f>_xll.qlCalendarAdvance("TARGET",L2587,K2588,"mf")</f>
        <v>53084</v>
      </c>
      <c r="M2588" s="175">
        <v>0.65992200384738442</v>
      </c>
      <c r="N2588" s="175">
        <f>_xll.xlShmInterpDisc($E$4,L2588)</f>
        <v>0.65992200386865663</v>
      </c>
      <c r="O2588" s="175">
        <f>_xll.xlShmInterpDisc($B$4,L2588)</f>
        <v>0.65992200386865674</v>
      </c>
      <c r="P2588" s="175">
        <v>0.65992200384692501</v>
      </c>
      <c r="Q2588" s="175">
        <f>_xll.xlShmInterpDisc($H$4,L2588)</f>
        <v>0.6599220038611614</v>
      </c>
      <c r="R2588" s="188">
        <f t="shared" si="120"/>
        <v>-2.1272206218725387E-7</v>
      </c>
      <c r="S2588" s="170">
        <f t="shared" si="121"/>
        <v>-2.1272317241027849E-7</v>
      </c>
      <c r="T2588" s="174">
        <f t="shared" si="122"/>
        <v>-1.4236389844768382E-7</v>
      </c>
    </row>
    <row r="2589" spans="11:20" x14ac:dyDescent="0.2">
      <c r="K2589" s="185" t="s">
        <v>135</v>
      </c>
      <c r="L2589" s="163">
        <f>_xll.qlCalendarAdvance("TARGET",L2588,K2589,"mf")</f>
        <v>53091</v>
      </c>
      <c r="M2589" s="175">
        <v>0.65972020016611133</v>
      </c>
      <c r="N2589" s="175">
        <f>_xll.xlShmInterpDisc($E$4,L2589)</f>
        <v>0.6597202001868343</v>
      </c>
      <c r="O2589" s="175">
        <f>_xll.xlShmInterpDisc($B$4,L2589)</f>
        <v>0.65972020018683442</v>
      </c>
      <c r="P2589" s="175">
        <v>0.65972020016567967</v>
      </c>
      <c r="Q2589" s="175">
        <f>_xll.xlShmInterpDisc($H$4,L2589)</f>
        <v>0.65972020017925603</v>
      </c>
      <c r="R2589" s="188">
        <f t="shared" si="120"/>
        <v>-2.0722978888443322E-7</v>
      </c>
      <c r="S2589" s="170">
        <f t="shared" si="121"/>
        <v>-2.0723089910745784E-7</v>
      </c>
      <c r="T2589" s="174">
        <f t="shared" si="122"/>
        <v>-1.3576362256628727E-7</v>
      </c>
    </row>
    <row r="2590" spans="11:20" x14ac:dyDescent="0.2">
      <c r="K2590" s="185" t="s">
        <v>135</v>
      </c>
      <c r="L2590" s="163">
        <f>_xll.qlCalendarAdvance("TARGET",L2589,K2590,"mf")</f>
        <v>53098</v>
      </c>
      <c r="M2590" s="175">
        <v>0.65951849484742198</v>
      </c>
      <c r="N2590" s="175">
        <f>_xll.xlShmInterpDisc($E$4,L2590)</f>
        <v>0.65951849486758962</v>
      </c>
      <c r="O2590" s="175">
        <f>_xll.xlShmInterpDisc($B$4,L2590)</f>
        <v>0.65951849486758973</v>
      </c>
      <c r="P2590" s="175">
        <v>0.65951849484701808</v>
      </c>
      <c r="Q2590" s="175">
        <f>_xll.xlShmInterpDisc($H$4,L2590)</f>
        <v>0.65951849485992853</v>
      </c>
      <c r="R2590" s="188">
        <f t="shared" si="120"/>
        <v>-2.0167645331525819E-7</v>
      </c>
      <c r="S2590" s="170">
        <f t="shared" si="121"/>
        <v>-2.0167756353828281E-7</v>
      </c>
      <c r="T2590" s="174">
        <f t="shared" si="122"/>
        <v>-1.2910450486458558E-7</v>
      </c>
    </row>
    <row r="2591" spans="11:20" x14ac:dyDescent="0.2">
      <c r="K2591" s="185" t="s">
        <v>135</v>
      </c>
      <c r="L2591" s="163">
        <f>_xll.qlCalendarAdvance("TARGET",L2590,K2591,"mf")</f>
        <v>53105</v>
      </c>
      <c r="M2591" s="175">
        <v>0.6593168876059089</v>
      </c>
      <c r="N2591" s="175">
        <f>_xll.xlShmInterpDisc($E$4,L2591)</f>
        <v>0.6593168876255151</v>
      </c>
      <c r="O2591" s="175">
        <f>_xll.xlShmInterpDisc($B$4,L2591)</f>
        <v>0.65931688762551521</v>
      </c>
      <c r="P2591" s="175">
        <v>0.65931688760553286</v>
      </c>
      <c r="Q2591" s="175">
        <f>_xll.xlShmInterpDisc($H$4,L2591)</f>
        <v>0.65931688761777152</v>
      </c>
      <c r="R2591" s="188">
        <f t="shared" si="120"/>
        <v>-1.9606205547972877E-7</v>
      </c>
      <c r="S2591" s="170">
        <f t="shared" si="121"/>
        <v>-1.9606316570275339E-7</v>
      </c>
      <c r="T2591" s="174">
        <f t="shared" si="122"/>
        <v>-1.2238654534257876E-7</v>
      </c>
    </row>
    <row r="2592" spans="11:20" x14ac:dyDescent="0.2">
      <c r="K2592" s="185" t="s">
        <v>135</v>
      </c>
      <c r="L2592" s="163">
        <f>_xll.qlCalendarAdvance("TARGET",L2591,K2592,"mf")</f>
        <v>53112</v>
      </c>
      <c r="M2592" s="175">
        <v>0.65911537815553223</v>
      </c>
      <c r="N2592" s="175">
        <f>_xll.xlShmInterpDisc($E$4,L2592)</f>
        <v>0.65911537817457133</v>
      </c>
      <c r="O2592" s="175">
        <f>_xll.xlShmInterpDisc($B$4,L2592)</f>
        <v>0.65911537817457144</v>
      </c>
      <c r="P2592" s="175">
        <v>0.65911537815518395</v>
      </c>
      <c r="Q2592" s="175">
        <f>_xll.xlShmInterpDisc($H$4,L2592)</f>
        <v>0.65911537816674537</v>
      </c>
      <c r="R2592" s="188">
        <f t="shared" si="120"/>
        <v>-1.9039103626994347E-7</v>
      </c>
      <c r="S2592" s="170">
        <f t="shared" si="121"/>
        <v>-1.903921464929681E-7</v>
      </c>
      <c r="T2592" s="174">
        <f t="shared" si="122"/>
        <v>-1.156141848923653E-7</v>
      </c>
    </row>
    <row r="2593" spans="11:20" x14ac:dyDescent="0.2">
      <c r="K2593" s="185" t="s">
        <v>135</v>
      </c>
      <c r="L2593" s="163">
        <f>_xll.qlCalendarAdvance("TARGET",L2592,K2593,"mf")</f>
        <v>53119</v>
      </c>
      <c r="M2593" s="175">
        <v>0.65891396620962051</v>
      </c>
      <c r="N2593" s="175">
        <f>_xll.xlShmInterpDisc($E$4,L2593)</f>
        <v>0.65891396622808718</v>
      </c>
      <c r="O2593" s="175">
        <f>_xll.xlShmInterpDisc($B$4,L2593)</f>
        <v>0.65891396622808729</v>
      </c>
      <c r="P2593" s="175">
        <v>0.65891396620930021</v>
      </c>
      <c r="Q2593" s="175">
        <f>_xll.xlShmInterpDisc($H$4,L2593)</f>
        <v>0.65891396622017917</v>
      </c>
      <c r="R2593" s="188">
        <f t="shared" si="120"/>
        <v>-1.8466672635497616E-7</v>
      </c>
      <c r="S2593" s="170">
        <f t="shared" si="121"/>
        <v>-1.8466783657800079E-7</v>
      </c>
      <c r="T2593" s="174">
        <f t="shared" si="122"/>
        <v>-1.0878964395999446E-7</v>
      </c>
    </row>
    <row r="2594" spans="11:20" x14ac:dyDescent="0.2">
      <c r="K2594" s="185" t="s">
        <v>135</v>
      </c>
      <c r="L2594" s="163">
        <f>_xll.qlCalendarAdvance("TARGET",L2593,K2594,"mf")</f>
        <v>53126</v>
      </c>
      <c r="M2594" s="175">
        <v>0.65871265148087266</v>
      </c>
      <c r="N2594" s="175">
        <f>_xll.xlShmInterpDisc($E$4,L2594)</f>
        <v>0.65871265149876179</v>
      </c>
      <c r="O2594" s="175">
        <f>_xll.xlShmInterpDisc($B$4,L2594)</f>
        <v>0.6587126514987619</v>
      </c>
      <c r="P2594" s="175">
        <v>0.65871265148058022</v>
      </c>
      <c r="Q2594" s="175">
        <f>_xll.xlShmInterpDisc($H$4,L2594)</f>
        <v>0.65871265149077196</v>
      </c>
      <c r="R2594" s="188">
        <f t="shared" si="120"/>
        <v>-1.788913461808761E-7</v>
      </c>
      <c r="S2594" s="170">
        <f t="shared" si="121"/>
        <v>-1.7889245640390072E-7</v>
      </c>
      <c r="T2594" s="174">
        <f t="shared" si="122"/>
        <v>-1.0191736343756475E-7</v>
      </c>
    </row>
    <row r="2595" spans="11:20" x14ac:dyDescent="0.2">
      <c r="K2595" s="185" t="s">
        <v>135</v>
      </c>
      <c r="L2595" s="163">
        <f>_xll.qlCalendarAdvance("TARGET",L2594,K2595,"mf")</f>
        <v>53133</v>
      </c>
      <c r="M2595" s="175">
        <v>0.65851143368135789</v>
      </c>
      <c r="N2595" s="175">
        <f>_xll.xlShmInterpDisc($E$4,L2595)</f>
        <v>0.65851143369866483</v>
      </c>
      <c r="O2595" s="175">
        <f>_xll.xlShmInterpDisc($B$4,L2595)</f>
        <v>0.65851143369866494</v>
      </c>
      <c r="P2595" s="175">
        <v>0.65851143368109344</v>
      </c>
      <c r="Q2595" s="175">
        <f>_xll.xlShmInterpDisc($H$4,L2595)</f>
        <v>0.65851143369059328</v>
      </c>
      <c r="R2595" s="188">
        <f t="shared" si="120"/>
        <v>-1.7306933663974178E-7</v>
      </c>
      <c r="S2595" s="170">
        <f t="shared" si="121"/>
        <v>-1.730704468627664E-7</v>
      </c>
      <c r="T2595" s="174">
        <f t="shared" si="122"/>
        <v>-9.499845354810077E-8</v>
      </c>
    </row>
    <row r="2596" spans="11:20" x14ac:dyDescent="0.2">
      <c r="K2596" s="185" t="s">
        <v>135</v>
      </c>
      <c r="L2596" s="163">
        <f>_xll.qlCalendarAdvance("TARGET",L2595,K2596,"mf")</f>
        <v>53140</v>
      </c>
      <c r="M2596" s="175">
        <v>0.65831031252251804</v>
      </c>
      <c r="N2596" s="175">
        <f>_xll.xlShmInterpDisc($E$4,L2596)</f>
        <v>0.658310312539238</v>
      </c>
      <c r="O2596" s="175">
        <f>_xll.xlShmInterpDisc($B$4,L2596)</f>
        <v>0.65831031253923822</v>
      </c>
      <c r="P2596" s="175">
        <v>0.65831031252228145</v>
      </c>
      <c r="Q2596" s="175">
        <f>_xll.xlShmInterpDisc($H$4,L2596)</f>
        <v>0.65831031253108518</v>
      </c>
      <c r="R2596" s="188">
        <f t="shared" si="120"/>
        <v>-1.6719958750854857E-7</v>
      </c>
      <c r="S2596" s="170">
        <f t="shared" si="121"/>
        <v>-1.6720180795459783E-7</v>
      </c>
      <c r="T2596" s="174">
        <f t="shared" si="122"/>
        <v>-8.8037355183701038E-8</v>
      </c>
    </row>
    <row r="2597" spans="11:20" x14ac:dyDescent="0.2">
      <c r="K2597" s="185" t="s">
        <v>135</v>
      </c>
      <c r="L2597" s="163">
        <f>_xll.qlCalendarAdvance("TARGET",L2596,K2597,"mf")</f>
        <v>53147</v>
      </c>
      <c r="M2597" s="175">
        <v>0.65810928771516741</v>
      </c>
      <c r="N2597" s="175">
        <f>_xll.xlShmInterpDisc($E$4,L2597)</f>
        <v>0.6581092877312964</v>
      </c>
      <c r="O2597" s="175">
        <f>_xll.xlShmInterpDisc($B$4,L2597)</f>
        <v>0.65810928773129651</v>
      </c>
      <c r="P2597" s="175">
        <v>0.6581092877149588</v>
      </c>
      <c r="Q2597" s="175">
        <f>_xll.xlShmInterpDisc($H$4,L2597)</f>
        <v>0.65810928772306243</v>
      </c>
      <c r="R2597" s="188">
        <f t="shared" si="120"/>
        <v>-1.6128987034846887E-7</v>
      </c>
      <c r="S2597" s="170">
        <f t="shared" si="121"/>
        <v>-1.6129098057149349E-7</v>
      </c>
      <c r="T2597" s="174">
        <f t="shared" si="122"/>
        <v>-8.1036288790414801E-8</v>
      </c>
    </row>
    <row r="2598" spans="11:20" x14ac:dyDescent="0.2">
      <c r="K2598" s="185" t="s">
        <v>135</v>
      </c>
      <c r="L2598" s="163">
        <f>_xll.qlCalendarAdvance("TARGET",L2597,K2598,"mf")</f>
        <v>53154</v>
      </c>
      <c r="M2598" s="175">
        <v>0.65790835896949451</v>
      </c>
      <c r="N2598" s="175">
        <f>_xll.xlShmInterpDisc($E$4,L2598)</f>
        <v>0.65790835898502875</v>
      </c>
      <c r="O2598" s="175">
        <f>_xll.xlShmInterpDisc($B$4,L2598)</f>
        <v>0.65790835898502886</v>
      </c>
      <c r="P2598" s="175">
        <v>0.65790835896931377</v>
      </c>
      <c r="Q2598" s="175">
        <f>_xll.xlShmInterpDisc($H$4,L2598)</f>
        <v>0.65790835897671385</v>
      </c>
      <c r="R2598" s="188">
        <f t="shared" si="120"/>
        <v>-1.553424056055519E-7</v>
      </c>
      <c r="S2598" s="170">
        <f t="shared" si="121"/>
        <v>-1.5534351582857653E-7</v>
      </c>
      <c r="T2598" s="174">
        <f t="shared" si="122"/>
        <v>-7.4000805483365184E-8</v>
      </c>
    </row>
    <row r="2599" spans="11:20" x14ac:dyDescent="0.2">
      <c r="K2599" s="185" t="s">
        <v>135</v>
      </c>
      <c r="L2599" s="163">
        <f>_xll.qlCalendarAdvance("TARGET",L2598,K2599,"mf")</f>
        <v>53161</v>
      </c>
      <c r="M2599" s="175">
        <v>0.65770752599506332</v>
      </c>
      <c r="N2599" s="175">
        <f>_xll.xlShmInterpDisc($E$4,L2599)</f>
        <v>0.65770752600999915</v>
      </c>
      <c r="O2599" s="175">
        <f>_xll.xlShmInterpDisc($B$4,L2599)</f>
        <v>0.65770752600999927</v>
      </c>
      <c r="P2599" s="175">
        <v>0.65770752599491056</v>
      </c>
      <c r="Q2599" s="175">
        <f>_xll.xlShmInterpDisc($H$4,L2599)</f>
        <v>0.65770752600160376</v>
      </c>
      <c r="R2599" s="188">
        <f t="shared" si="120"/>
        <v>-1.4935830350282231E-7</v>
      </c>
      <c r="S2599" s="170">
        <f t="shared" si="121"/>
        <v>-1.4935941372584693E-7</v>
      </c>
      <c r="T2599" s="174">
        <f t="shared" si="122"/>
        <v>-6.6932015485576812E-8</v>
      </c>
    </row>
    <row r="2600" spans="11:20" x14ac:dyDescent="0.2">
      <c r="K2600" s="185" t="s">
        <v>135</v>
      </c>
      <c r="L2600" s="163">
        <f>_xll.qlCalendarAdvance("TARGET",L2599,K2600,"mf")</f>
        <v>53168</v>
      </c>
      <c r="M2600" s="175">
        <v>0.6575067885008139</v>
      </c>
      <c r="N2600" s="175">
        <f>_xll.xlShmInterpDisc($E$4,L2600)</f>
        <v>0.65750678851514821</v>
      </c>
      <c r="O2600" s="175">
        <f>_xll.xlShmInterpDisc($B$4,L2600)</f>
        <v>0.65750678851514832</v>
      </c>
      <c r="P2600" s="175">
        <v>0.65750678850068911</v>
      </c>
      <c r="Q2600" s="175">
        <f>_xll.xlShmInterpDisc($H$4,L2600)</f>
        <v>0.65750678850667243</v>
      </c>
      <c r="R2600" s="188">
        <f t="shared" si="120"/>
        <v>-1.4334311515540321E-7</v>
      </c>
      <c r="S2600" s="170">
        <f t="shared" si="121"/>
        <v>-1.4334422537842784E-7</v>
      </c>
      <c r="T2600" s="174">
        <f t="shared" si="122"/>
        <v>-5.9833249466123561E-8</v>
      </c>
    </row>
    <row r="2601" spans="11:20" x14ac:dyDescent="0.2">
      <c r="K2601" s="185" t="s">
        <v>135</v>
      </c>
      <c r="L2601" s="163">
        <f>_xll.qlCalendarAdvance("TARGET",L2600,K2601,"mf")</f>
        <v>53175</v>
      </c>
      <c r="M2601" s="175">
        <v>0.65730614619506367</v>
      </c>
      <c r="N2601" s="175">
        <f>_xll.xlShmInterpDisc($E$4,L2601)</f>
        <v>0.65730614620879357</v>
      </c>
      <c r="O2601" s="175">
        <f>_xll.xlShmInterpDisc($B$4,L2601)</f>
        <v>0.65730614620879368</v>
      </c>
      <c r="P2601" s="175">
        <v>0.65730614619496697</v>
      </c>
      <c r="Q2601" s="175">
        <f>_xll.xlShmInterpDisc($H$4,L2601)</f>
        <v>0.65730614620023775</v>
      </c>
      <c r="R2601" s="188">
        <f t="shared" si="120"/>
        <v>-1.3729906100934386E-7</v>
      </c>
      <c r="S2601" s="170">
        <f t="shared" si="121"/>
        <v>-1.3730017123236848E-7</v>
      </c>
      <c r="T2601" s="174">
        <f t="shared" si="122"/>
        <v>-5.2707838094079307E-8</v>
      </c>
    </row>
    <row r="2602" spans="11:20" x14ac:dyDescent="0.2">
      <c r="K2602" s="185" t="s">
        <v>135</v>
      </c>
      <c r="L2602" s="163">
        <f>_xll.qlCalendarAdvance("TARGET",L2601,K2602,"mf")</f>
        <v>53182</v>
      </c>
      <c r="M2602" s="175">
        <v>0.65710559878550856</v>
      </c>
      <c r="N2602" s="175">
        <f>_xll.xlShmInterpDisc($E$4,L2602)</f>
        <v>0.65710559879863162</v>
      </c>
      <c r="O2602" s="175">
        <f>_xll.xlShmInterpDisc($B$4,L2602)</f>
        <v>0.65710559879863162</v>
      </c>
      <c r="P2602" s="175">
        <v>0.65710559878543984</v>
      </c>
      <c r="Q2602" s="175">
        <f>_xll.xlShmInterpDisc($H$4,L2602)</f>
        <v>0.65710559878999597</v>
      </c>
      <c r="R2602" s="188">
        <f t="shared" si="120"/>
        <v>-1.3123058195674275E-7</v>
      </c>
      <c r="S2602" s="170">
        <f t="shared" si="121"/>
        <v>-1.3123058195674275E-7</v>
      </c>
      <c r="T2602" s="174">
        <f t="shared" si="122"/>
        <v>-4.5561332484567174E-8</v>
      </c>
    </row>
    <row r="2603" spans="11:20" x14ac:dyDescent="0.2">
      <c r="K2603" s="185" t="s">
        <v>135</v>
      </c>
      <c r="L2603" s="163">
        <f>_xll.qlCalendarAdvance("TARGET",L2602,K2603,"mf")</f>
        <v>53189</v>
      </c>
      <c r="M2603" s="175">
        <v>0.656905145979224</v>
      </c>
      <c r="N2603" s="175">
        <f>_xll.xlShmInterpDisc($E$4,L2603)</f>
        <v>0.65690514599173799</v>
      </c>
      <c r="O2603" s="175">
        <f>_xll.xlShmInterpDisc($B$4,L2603)</f>
        <v>0.65690514599173799</v>
      </c>
      <c r="P2603" s="175">
        <v>0.65690514597918315</v>
      </c>
      <c r="Q2603" s="175">
        <f>_xll.xlShmInterpDisc($H$4,L2603)</f>
        <v>0.65690514598302285</v>
      </c>
      <c r="R2603" s="188">
        <f t="shared" si="120"/>
        <v>-1.2513989844364914E-7</v>
      </c>
      <c r="S2603" s="170">
        <f t="shared" si="121"/>
        <v>-1.2513989844364914E-7</v>
      </c>
      <c r="T2603" s="174">
        <f t="shared" si="122"/>
        <v>-3.8397063306661039E-8</v>
      </c>
    </row>
    <row r="2604" spans="11:20" x14ac:dyDescent="0.2">
      <c r="K2604" s="185" t="s">
        <v>135</v>
      </c>
      <c r="L2604" s="163">
        <f>_xll.qlCalendarAdvance("TARGET",L2603,K2604,"mf")</f>
        <v>53196</v>
      </c>
      <c r="M2604" s="175">
        <v>0.65670478748266592</v>
      </c>
      <c r="N2604" s="175">
        <f>_xll.xlShmInterpDisc($E$4,L2604)</f>
        <v>0.65670478749456884</v>
      </c>
      <c r="O2604" s="175">
        <f>_xll.xlShmInterpDisc($B$4,L2604)</f>
        <v>0.65670478749456895</v>
      </c>
      <c r="P2604" s="175">
        <v>0.65670478748265315</v>
      </c>
      <c r="Q2604" s="175">
        <f>_xll.xlShmInterpDisc($H$4,L2604)</f>
        <v>0.65670478748577465</v>
      </c>
      <c r="R2604" s="188">
        <f t="shared" si="120"/>
        <v>-1.1902923091611228E-7</v>
      </c>
      <c r="S2604" s="170">
        <f t="shared" si="121"/>
        <v>-1.1903034113913691E-7</v>
      </c>
      <c r="T2604" s="174">
        <f t="shared" si="122"/>
        <v>-3.1215030560360901E-8</v>
      </c>
    </row>
    <row r="2605" spans="11:20" x14ac:dyDescent="0.2">
      <c r="K2605" s="185" t="s">
        <v>135</v>
      </c>
      <c r="L2605" s="163">
        <f>_xll.qlCalendarAdvance("TARGET",L2604,K2605,"mf")</f>
        <v>53203</v>
      </c>
      <c r="M2605" s="175">
        <v>0.65650452300167206</v>
      </c>
      <c r="N2605" s="175">
        <f>_xll.xlShmInterpDisc($E$4,L2605)</f>
        <v>0.65650452301296258</v>
      </c>
      <c r="O2605" s="175">
        <f>_xll.xlShmInterpDisc($B$4,L2605)</f>
        <v>0.65650452301296258</v>
      </c>
      <c r="P2605" s="175">
        <v>0.65650452300168716</v>
      </c>
      <c r="Q2605" s="175">
        <f>_xll.xlShmInterpDisc($H$4,L2605)</f>
        <v>0.65650452300408946</v>
      </c>
      <c r="R2605" s="188">
        <f t="shared" si="120"/>
        <v>-1.1290524071227992E-7</v>
      </c>
      <c r="S2605" s="170">
        <f t="shared" si="121"/>
        <v>-1.1290524071227992E-7</v>
      </c>
      <c r="T2605" s="174">
        <f t="shared" si="122"/>
        <v>-2.4023005806839137E-8</v>
      </c>
    </row>
    <row r="2606" spans="11:20" x14ac:dyDescent="0.2">
      <c r="K2606" s="185" t="s">
        <v>135</v>
      </c>
      <c r="L2606" s="163">
        <f>_xll.qlCalendarAdvance("TARGET",L2605,K2606,"mf")</f>
        <v>53210</v>
      </c>
      <c r="M2606" s="175">
        <v>0.65630435224146255</v>
      </c>
      <c r="N2606" s="175">
        <f>_xll.xlShmInterpDisc($E$4,L2606)</f>
        <v>0.65630435225213968</v>
      </c>
      <c r="O2606" s="175">
        <f>_xll.xlShmInterpDisc($B$4,L2606)</f>
        <v>0.65630435225213979</v>
      </c>
      <c r="P2606" s="175">
        <v>0.65630435224150574</v>
      </c>
      <c r="Q2606" s="175">
        <f>_xll.xlShmInterpDisc($H$4,L2606)</f>
        <v>0.65630435224318795</v>
      </c>
      <c r="R2606" s="188">
        <f t="shared" si="120"/>
        <v>-1.0677125850122593E-7</v>
      </c>
      <c r="S2606" s="170">
        <f t="shared" si="121"/>
        <v>-1.0677236872425055E-7</v>
      </c>
      <c r="T2606" s="174">
        <f t="shared" si="122"/>
        <v>-1.6822099269120372E-8</v>
      </c>
    </row>
    <row r="2607" spans="11:20" x14ac:dyDescent="0.2">
      <c r="K2607" s="185" t="s">
        <v>135</v>
      </c>
      <c r="L2607" s="163">
        <f>_xll.qlCalendarAdvance("TARGET",L2606,K2607,"mf")</f>
        <v>53217</v>
      </c>
      <c r="M2607" s="175">
        <v>0.6561042749066418</v>
      </c>
      <c r="N2607" s="175">
        <f>_xll.xlShmInterpDisc($E$4,L2607)</f>
        <v>0.65610427491670464</v>
      </c>
      <c r="O2607" s="175">
        <f>_xll.xlShmInterpDisc($B$4,L2607)</f>
        <v>0.65610427491670475</v>
      </c>
      <c r="P2607" s="175">
        <v>0.65610427490671286</v>
      </c>
      <c r="Q2607" s="175">
        <f>_xll.xlShmInterpDisc($H$4,L2607)</f>
        <v>0.65610427490767464</v>
      </c>
      <c r="R2607" s="188">
        <f t="shared" si="120"/>
        <v>-1.0062839450597494E-7</v>
      </c>
      <c r="S2607" s="170">
        <f t="shared" si="121"/>
        <v>-1.0062950472899956E-7</v>
      </c>
      <c r="T2607" s="174">
        <f t="shared" si="122"/>
        <v>-9.6178620623277311E-9</v>
      </c>
    </row>
    <row r="2608" spans="11:20" x14ac:dyDescent="0.2">
      <c r="K2608" s="185" t="s">
        <v>135</v>
      </c>
      <c r="L2608" s="163">
        <f>_xll.qlCalendarAdvance("TARGET",L2607,K2608,"mf")</f>
        <v>53224</v>
      </c>
      <c r="M2608" s="175">
        <v>0.65590429070119871</v>
      </c>
      <c r="N2608" s="175">
        <f>_xll.xlShmInterpDisc($E$4,L2608)</f>
        <v>0.65590429071064693</v>
      </c>
      <c r="O2608" s="175">
        <f>_xll.xlShmInterpDisc($B$4,L2608)</f>
        <v>0.65590429071064704</v>
      </c>
      <c r="P2608" s="175">
        <v>0.65590429070129785</v>
      </c>
      <c r="Q2608" s="175">
        <f>_xll.xlShmInterpDisc($H$4,L2608)</f>
        <v>0.65590429070153899</v>
      </c>
      <c r="R2608" s="188">
        <f t="shared" si="120"/>
        <v>-9.4482199841650072E-8</v>
      </c>
      <c r="S2608" s="170">
        <f t="shared" si="121"/>
        <v>-9.4483310064674697E-8</v>
      </c>
      <c r="T2608" s="174">
        <f t="shared" si="122"/>
        <v>-2.41140440948584E-9</v>
      </c>
    </row>
    <row r="2609" spans="11:20" x14ac:dyDescent="0.2">
      <c r="K2609" s="185" t="s">
        <v>135</v>
      </c>
      <c r="L2609" s="163">
        <f>_xll.qlCalendarAdvance("TARGET",L2608,K2609,"mf")</f>
        <v>53231</v>
      </c>
      <c r="M2609" s="175">
        <v>0.65570439932850832</v>
      </c>
      <c r="N2609" s="175">
        <f>_xll.xlShmInterpDisc($E$4,L2609)</f>
        <v>0.65570439933734193</v>
      </c>
      <c r="O2609" s="175">
        <f>_xll.xlShmInterpDisc($B$4,L2609)</f>
        <v>0.65570439933734204</v>
      </c>
      <c r="P2609" s="175">
        <v>0.65570439932863533</v>
      </c>
      <c r="Q2609" s="175">
        <f>_xll.xlShmInterpDisc($H$4,L2609)</f>
        <v>0.65570439932815638</v>
      </c>
      <c r="R2609" s="188">
        <f t="shared" si="120"/>
        <v>-8.8336005177325205E-8</v>
      </c>
      <c r="S2609" s="170">
        <f t="shared" si="121"/>
        <v>-8.833711540034983E-8</v>
      </c>
      <c r="T2609" s="174">
        <f t="shared" si="122"/>
        <v>4.7895021282329253E-9</v>
      </c>
    </row>
    <row r="2610" spans="11:20" x14ac:dyDescent="0.2">
      <c r="K2610" s="185" t="s">
        <v>135</v>
      </c>
      <c r="L2610" s="163">
        <f>_xll.qlCalendarAdvance("TARGET",L2609,K2610,"mf")</f>
        <v>53238</v>
      </c>
      <c r="M2610" s="175">
        <v>0.65550460049133252</v>
      </c>
      <c r="N2610" s="175">
        <f>_xll.xlShmInterpDisc($E$4,L2610)</f>
        <v>0.65550460049955195</v>
      </c>
      <c r="O2610" s="175">
        <f>_xll.xlShmInterpDisc($B$4,L2610)</f>
        <v>0.65550460049955206</v>
      </c>
      <c r="P2610" s="175">
        <v>0.65550460049148762</v>
      </c>
      <c r="Q2610" s="175">
        <f>_xll.xlShmInterpDisc($H$4,L2610)</f>
        <v>0.65550460049028914</v>
      </c>
      <c r="R2610" s="188">
        <f t="shared" si="120"/>
        <v>-8.2194251405098839E-8</v>
      </c>
      <c r="S2610" s="170">
        <f t="shared" si="121"/>
        <v>-8.2195361628123464E-8</v>
      </c>
      <c r="T2610" s="174">
        <f t="shared" si="122"/>
        <v>1.1984857550828565E-8</v>
      </c>
    </row>
    <row r="2611" spans="11:20" x14ac:dyDescent="0.2">
      <c r="K2611" s="185" t="s">
        <v>135</v>
      </c>
      <c r="L2611" s="163">
        <f>_xll.qlCalendarAdvance("TARGET",L2610,K2611,"mf")</f>
        <v>53245</v>
      </c>
      <c r="M2611" s="175">
        <v>0.65530489389182156</v>
      </c>
      <c r="N2611" s="175">
        <f>_xll.xlShmInterpDisc($E$4,L2611)</f>
        <v>0.65530489389942748</v>
      </c>
      <c r="O2611" s="175">
        <f>_xll.xlShmInterpDisc($B$4,L2611)</f>
        <v>0.65530489389942759</v>
      </c>
      <c r="P2611" s="175">
        <v>0.65530489389200453</v>
      </c>
      <c r="Q2611" s="175">
        <f>_xll.xlShmInterpDisc($H$4,L2611)</f>
        <v>0.65530489389008761</v>
      </c>
      <c r="R2611" s="188">
        <f t="shared" si="120"/>
        <v>-7.6059158971020224E-8</v>
      </c>
      <c r="S2611" s="170">
        <f t="shared" si="121"/>
        <v>-7.6060269194044849E-8</v>
      </c>
      <c r="T2611" s="174">
        <f t="shared" si="122"/>
        <v>1.9169110743177953E-8</v>
      </c>
    </row>
    <row r="2612" spans="11:20" x14ac:dyDescent="0.2">
      <c r="K2612" s="185" t="s">
        <v>135</v>
      </c>
      <c r="L2612" s="163">
        <f>_xll.qlCalendarAdvance("TARGET",L2611,K2612,"mf")</f>
        <v>53252</v>
      </c>
      <c r="M2612" s="175">
        <v>0.65510527923151429</v>
      </c>
      <c r="N2612" s="175">
        <f>_xll.xlShmInterpDisc($E$4,L2612)</f>
        <v>0.65510527923850814</v>
      </c>
      <c r="O2612" s="175">
        <f>_xll.xlShmInterpDisc($B$4,L2612)</f>
        <v>0.65510527923850825</v>
      </c>
      <c r="P2612" s="175">
        <v>0.65510527923172523</v>
      </c>
      <c r="Q2612" s="175">
        <f>_xll.xlShmInterpDisc($H$4,L2612)</f>
        <v>0.65510527922909167</v>
      </c>
      <c r="R2612" s="188">
        <f t="shared" si="120"/>
        <v>-6.9938499436261736E-8</v>
      </c>
      <c r="S2612" s="170">
        <f t="shared" si="121"/>
        <v>-6.9939609659286361E-8</v>
      </c>
      <c r="T2612" s="174">
        <f t="shared" si="122"/>
        <v>2.6335600367133338E-8</v>
      </c>
    </row>
    <row r="2613" spans="11:20" x14ac:dyDescent="0.2">
      <c r="K2613" s="185" t="s">
        <v>135</v>
      </c>
      <c r="L2613" s="163">
        <f>_xll.qlCalendarAdvance("TARGET",L2612,K2613,"mf")</f>
        <v>53259</v>
      </c>
      <c r="M2613" s="175">
        <v>0.65490575621134062</v>
      </c>
      <c r="N2613" s="175">
        <f>_xll.xlShmInterpDisc($E$4,L2613)</f>
        <v>0.65490575621772373</v>
      </c>
      <c r="O2613" s="175">
        <f>_xll.xlShmInterpDisc($B$4,L2613)</f>
        <v>0.65490575621772373</v>
      </c>
      <c r="P2613" s="175">
        <v>0.65490575621157954</v>
      </c>
      <c r="Q2613" s="175">
        <f>_xll.xlShmInterpDisc($H$4,L2613)</f>
        <v>0.65490575620823088</v>
      </c>
      <c r="R2613" s="188">
        <f t="shared" si="120"/>
        <v>-6.383116257779875E-8</v>
      </c>
      <c r="S2613" s="170">
        <f t="shared" si="121"/>
        <v>-6.383116257779875E-8</v>
      </c>
      <c r="T2613" s="174">
        <f t="shared" si="122"/>
        <v>3.3486546868743972E-8</v>
      </c>
    </row>
    <row r="2614" spans="11:20" x14ac:dyDescent="0.2">
      <c r="K2614" s="185" t="s">
        <v>135</v>
      </c>
      <c r="L2614" s="163">
        <f>_xll.qlCalendarAdvance("TARGET",L2613,K2614,"mf")</f>
        <v>53266</v>
      </c>
      <c r="M2614" s="175">
        <v>0.65470632453162092</v>
      </c>
      <c r="N2614" s="175">
        <f>_xll.xlShmInterpDisc($E$4,L2614)</f>
        <v>0.65470632453739541</v>
      </c>
      <c r="O2614" s="175">
        <f>_xll.xlShmInterpDisc($B$4,L2614)</f>
        <v>0.65470632453739541</v>
      </c>
      <c r="P2614" s="175">
        <v>0.65470632453188771</v>
      </c>
      <c r="Q2614" s="175">
        <f>_xll.xlShmInterpDisc($H$4,L2614)</f>
        <v>0.65470632452782662</v>
      </c>
      <c r="R2614" s="188">
        <f t="shared" si="120"/>
        <v>-5.7744919956803642E-8</v>
      </c>
      <c r="S2614" s="170">
        <f t="shared" si="121"/>
        <v>-5.7744919956803642E-8</v>
      </c>
      <c r="T2614" s="174">
        <f t="shared" si="122"/>
        <v>4.0610848017763601E-8</v>
      </c>
    </row>
    <row r="2615" spans="11:20" x14ac:dyDescent="0.2">
      <c r="K2615" s="185" t="s">
        <v>135</v>
      </c>
      <c r="L2615" s="163">
        <f>_xll.qlCalendarAdvance("TARGET",L2614,K2615,"mf")</f>
        <v>53273</v>
      </c>
      <c r="M2615" s="175">
        <v>0.65450698389206841</v>
      </c>
      <c r="N2615" s="175">
        <f>_xll.xlShmInterpDisc($E$4,L2615)</f>
        <v>0.6545069838972366</v>
      </c>
      <c r="O2615" s="175">
        <f>_xll.xlShmInterpDisc($B$4,L2615)</f>
        <v>0.6545069838972366</v>
      </c>
      <c r="P2615" s="175">
        <v>0.65450698389236295</v>
      </c>
      <c r="Q2615" s="175">
        <f>_xll.xlShmInterpDisc($H$4,L2615)</f>
        <v>0.65450698388759221</v>
      </c>
      <c r="R2615" s="188">
        <f t="shared" si="120"/>
        <v>-5.1681992019325662E-8</v>
      </c>
      <c r="S2615" s="170">
        <f t="shared" si="121"/>
        <v>-5.1681992019325662E-8</v>
      </c>
      <c r="T2615" s="174">
        <f t="shared" si="122"/>
        <v>4.7707393591167602E-8</v>
      </c>
    </row>
    <row r="2616" spans="11:20" x14ac:dyDescent="0.2">
      <c r="K2616" s="185" t="s">
        <v>135</v>
      </c>
      <c r="L2616" s="163">
        <f>_xll.qlCalendarAdvance("TARGET",L2615,K2616,"mf")</f>
        <v>53280</v>
      </c>
      <c r="M2616" s="175">
        <v>0.65430773399178954</v>
      </c>
      <c r="N2616" s="175">
        <f>_xll.xlShmInterpDisc($E$4,L2616)</f>
        <v>0.65430773399635411</v>
      </c>
      <c r="O2616" s="175">
        <f>_xll.xlShmInterpDisc($B$4,L2616)</f>
        <v>0.65430773399635422</v>
      </c>
      <c r="P2616" s="175">
        <v>0.65430773399211206</v>
      </c>
      <c r="Q2616" s="175">
        <f>_xll.xlShmInterpDisc($H$4,L2616)</f>
        <v>0.65430773398663455</v>
      </c>
      <c r="R2616" s="188">
        <f t="shared" si="120"/>
        <v>-4.5645709434438686E-8</v>
      </c>
      <c r="S2616" s="170">
        <f t="shared" si="121"/>
        <v>-4.5646819657463311E-8</v>
      </c>
      <c r="T2616" s="174">
        <f t="shared" si="122"/>
        <v>5.4775073365931348E-8</v>
      </c>
    </row>
    <row r="2617" spans="11:20" x14ac:dyDescent="0.2">
      <c r="K2617" s="185" t="s">
        <v>135</v>
      </c>
      <c r="L2617" s="163">
        <f>_xll.qlCalendarAdvance("TARGET",L2616,K2617,"mf")</f>
        <v>53287</v>
      </c>
      <c r="M2617" s="175">
        <v>0.65410857452928517</v>
      </c>
      <c r="N2617" s="175">
        <f>_xll.xlShmInterpDisc($E$4,L2617)</f>
        <v>0.65410857453324966</v>
      </c>
      <c r="O2617" s="175">
        <f>_xll.xlShmInterpDisc($B$4,L2617)</f>
        <v>0.65410857453324966</v>
      </c>
      <c r="P2617" s="175">
        <v>0.65410857452963567</v>
      </c>
      <c r="Q2617" s="175">
        <f>_xll.xlShmInterpDisc($H$4,L2617)</f>
        <v>0.65410857452345528</v>
      </c>
      <c r="R2617" s="188">
        <f t="shared" si="120"/>
        <v>-3.9644953986339715E-8</v>
      </c>
      <c r="S2617" s="170">
        <f t="shared" si="121"/>
        <v>-3.9644953986339715E-8</v>
      </c>
      <c r="T2617" s="174">
        <f t="shared" si="122"/>
        <v>6.1803895334833214E-8</v>
      </c>
    </row>
    <row r="2618" spans="11:20" x14ac:dyDescent="0.2">
      <c r="K2618" s="185" t="s">
        <v>135</v>
      </c>
      <c r="L2618" s="163">
        <f>_xll.qlCalendarAdvance("TARGET",L2617,K2618,"mf")</f>
        <v>53294</v>
      </c>
      <c r="M2618" s="175">
        <v>0.65390950520245206</v>
      </c>
      <c r="N2618" s="175">
        <f>_xll.xlShmInterpDisc($E$4,L2618)</f>
        <v>0.65390950520581981</v>
      </c>
      <c r="O2618" s="175">
        <f>_xll.xlShmInterpDisc($B$4,L2618)</f>
        <v>0.65390950520581992</v>
      </c>
      <c r="P2618" s="175">
        <v>0.65390950520283031</v>
      </c>
      <c r="Q2618" s="175">
        <f>_xll.xlShmInterpDisc($H$4,L2618)</f>
        <v>0.65390950519595092</v>
      </c>
      <c r="R2618" s="188">
        <f t="shared" si="120"/>
        <v>-3.3677505228979498E-8</v>
      </c>
      <c r="S2618" s="170">
        <f t="shared" si="121"/>
        <v>-3.3678615452004124E-8</v>
      </c>
      <c r="T2618" s="174">
        <f t="shared" si="122"/>
        <v>6.87938594978732E-8</v>
      </c>
    </row>
    <row r="2619" spans="11:20" x14ac:dyDescent="0.2">
      <c r="K2619" s="185" t="s">
        <v>135</v>
      </c>
      <c r="L2619" s="163">
        <f>_xll.qlCalendarAdvance("TARGET",L2618,K2619,"mf")</f>
        <v>53301</v>
      </c>
      <c r="M2619" s="175">
        <v>0.65371052570858323</v>
      </c>
      <c r="N2619" s="175">
        <f>_xll.xlShmInterpDisc($E$4,L2619)</f>
        <v>0.65371052571135846</v>
      </c>
      <c r="O2619" s="175">
        <f>_xll.xlShmInterpDisc($B$4,L2619)</f>
        <v>0.65371052571135846</v>
      </c>
      <c r="P2619" s="175">
        <v>0.65371052570898924</v>
      </c>
      <c r="Q2619" s="175">
        <f>_xll.xlShmInterpDisc($H$4,L2619)</f>
        <v>0.65371052570141552</v>
      </c>
      <c r="R2619" s="188">
        <f t="shared" si="120"/>
        <v>-2.7752244946555038E-8</v>
      </c>
      <c r="S2619" s="170">
        <f t="shared" si="121"/>
        <v>-2.7752244946555038E-8</v>
      </c>
      <c r="T2619" s="174">
        <f t="shared" si="122"/>
        <v>7.5737194293878929E-8</v>
      </c>
    </row>
    <row r="2620" spans="11:20" x14ac:dyDescent="0.2">
      <c r="K2620" s="185" t="s">
        <v>135</v>
      </c>
      <c r="L2620" s="163">
        <f>_xll.qlCalendarAdvance("TARGET",L2619,K2620,"mf")</f>
        <v>53308</v>
      </c>
      <c r="M2620" s="175">
        <v>0.65351163574436932</v>
      </c>
      <c r="N2620" s="175">
        <f>_xll.xlShmInterpDisc($E$4,L2620)</f>
        <v>0.65351163574655657</v>
      </c>
      <c r="O2620" s="175">
        <f>_xll.xlShmInterpDisc($B$4,L2620)</f>
        <v>0.65351163574655657</v>
      </c>
      <c r="P2620" s="175">
        <v>0.65351163574480309</v>
      </c>
      <c r="Q2620" s="175">
        <f>_xll.xlShmInterpDisc($H$4,L2620)</f>
        <v>0.65351163573653992</v>
      </c>
      <c r="R2620" s="188">
        <f t="shared" si="120"/>
        <v>-2.1872503808140209E-8</v>
      </c>
      <c r="S2620" s="170">
        <f t="shared" si="121"/>
        <v>-2.1872503808140209E-8</v>
      </c>
      <c r="T2620" s="174">
        <f t="shared" si="122"/>
        <v>8.2631679276801151E-8</v>
      </c>
    </row>
    <row r="2621" spans="11:20" x14ac:dyDescent="0.2">
      <c r="K2621" s="185" t="s">
        <v>135</v>
      </c>
      <c r="L2621" s="163">
        <f>_xll.qlCalendarAdvance("TARGET",L2620,K2621,"mf")</f>
        <v>53315</v>
      </c>
      <c r="M2621" s="175">
        <v>0.65331283500590009</v>
      </c>
      <c r="N2621" s="175">
        <f>_xll.xlShmInterpDisc($E$4,L2621)</f>
        <v>0.65331283500750437</v>
      </c>
      <c r="O2621" s="175">
        <f>_xll.xlShmInterpDisc($B$4,L2621)</f>
        <v>0.65331283500750437</v>
      </c>
      <c r="P2621" s="175">
        <v>0.65331283500636173</v>
      </c>
      <c r="Q2621" s="175">
        <f>_xll.xlShmInterpDisc($H$4,L2621)</f>
        <v>0.65331283499741433</v>
      </c>
      <c r="R2621" s="188">
        <f t="shared" si="120"/>
        <v>-1.6042722705833512E-8</v>
      </c>
      <c r="S2621" s="170">
        <f t="shared" si="121"/>
        <v>-1.6042722705833512E-8</v>
      </c>
      <c r="T2621" s="174">
        <f t="shared" si="122"/>
        <v>8.9473983777565991E-8</v>
      </c>
    </row>
    <row r="2622" spans="11:20" x14ac:dyDescent="0.2">
      <c r="K2622" s="185" t="s">
        <v>135</v>
      </c>
      <c r="L2622" s="163">
        <f>_xll.qlCalendarAdvance("TARGET",L2621,K2622,"mf")</f>
        <v>53323</v>
      </c>
      <c r="M2622" s="175">
        <v>0.65308574302729572</v>
      </c>
      <c r="N2622" s="175">
        <f>_xll.xlShmInterpDisc($E$4,L2622)</f>
        <v>0.6530857430282403</v>
      </c>
      <c r="O2622" s="175">
        <f>_xll.xlShmInterpDisc($B$4,L2622)</f>
        <v>0.6530857430282403</v>
      </c>
      <c r="P2622" s="175">
        <v>0.65308574302778899</v>
      </c>
      <c r="Q2622" s="175">
        <f>_xll.xlShmInterpDisc($H$4,L2622)</f>
        <v>0.65308574301806699</v>
      </c>
      <c r="R2622" s="188">
        <f t="shared" si="120"/>
        <v>-9.4457774935108318E-9</v>
      </c>
      <c r="S2622" s="170">
        <f t="shared" si="121"/>
        <v>-9.4457774935108318E-9</v>
      </c>
      <c r="T2622" s="174">
        <f t="shared" si="122"/>
        <v>9.7220009820375708E-8</v>
      </c>
    </row>
    <row r="2623" spans="11:20" x14ac:dyDescent="0.2">
      <c r="K2623" s="185" t="s">
        <v>135</v>
      </c>
      <c r="L2623" s="163">
        <f>_xll.qlCalendarAdvance("TARGET",L2622,K2623,"mf")</f>
        <v>53330</v>
      </c>
      <c r="M2623" s="175">
        <v>0.65288713246068908</v>
      </c>
      <c r="N2623" s="175">
        <f>_xll.xlShmInterpDisc($E$4,L2623)</f>
        <v>0.65288713246106278</v>
      </c>
      <c r="O2623" s="175">
        <f>_xll.xlShmInterpDisc($B$4,L2623)</f>
        <v>0.65288713246106278</v>
      </c>
      <c r="P2623" s="175">
        <v>0.65288713246121</v>
      </c>
      <c r="Q2623" s="175">
        <f>_xll.xlShmInterpDisc($H$4,L2623)</f>
        <v>0.65288713245081698</v>
      </c>
      <c r="R2623" s="188">
        <f t="shared" si="120"/>
        <v>-3.7370107008882769E-9</v>
      </c>
      <c r="S2623" s="170">
        <f t="shared" si="121"/>
        <v>-3.7370107008882769E-9</v>
      </c>
      <c r="T2623" s="174">
        <f t="shared" si="122"/>
        <v>1.0393019778121015E-7</v>
      </c>
    </row>
    <row r="2624" spans="11:20" x14ac:dyDescent="0.2">
      <c r="K2624" s="185" t="s">
        <v>135</v>
      </c>
      <c r="L2624" s="163">
        <f>_xll.qlCalendarAdvance("TARGET",L2623,K2624,"mf")</f>
        <v>53337</v>
      </c>
      <c r="M2624" s="175">
        <v>0.6526886101607775</v>
      </c>
      <c r="N2624" s="175">
        <f>_xll.xlShmInterpDisc($E$4,L2624)</f>
        <v>0.65268861016058666</v>
      </c>
      <c r="O2624" s="175">
        <f>_xll.xlShmInterpDisc($B$4,L2624)</f>
        <v>0.65268861016058666</v>
      </c>
      <c r="P2624" s="175">
        <v>0.65268861016132607</v>
      </c>
      <c r="Q2624" s="175">
        <f>_xll.xlShmInterpDisc($H$4,L2624)</f>
        <v>0.6526886101502688</v>
      </c>
      <c r="R2624" s="188">
        <f t="shared" si="120"/>
        <v>1.9084733793306441E-9</v>
      </c>
      <c r="S2624" s="170">
        <f t="shared" si="121"/>
        <v>1.9084733793306441E-9</v>
      </c>
      <c r="T2624" s="174">
        <f t="shared" si="122"/>
        <v>1.1057266213754247E-7</v>
      </c>
    </row>
    <row r="2625" spans="11:20" x14ac:dyDescent="0.2">
      <c r="K2625" s="185" t="s">
        <v>135</v>
      </c>
      <c r="L2625" s="163">
        <f>_xll.qlCalendarAdvance("TARGET",L2624,K2625,"mf")</f>
        <v>53344</v>
      </c>
      <c r="M2625" s="175">
        <v>0.65249017582117075</v>
      </c>
      <c r="N2625" s="175">
        <f>_xll.xlShmInterpDisc($E$4,L2625)</f>
        <v>0.65249017582042235</v>
      </c>
      <c r="O2625" s="175">
        <f>_xll.xlShmInterpDisc($B$4,L2625)</f>
        <v>0.65249017582042235</v>
      </c>
      <c r="P2625" s="175">
        <v>0.65249017582174695</v>
      </c>
      <c r="Q2625" s="175">
        <f>_xll.xlShmInterpDisc($H$4,L2625)</f>
        <v>0.65249017581003277</v>
      </c>
      <c r="R2625" s="188">
        <f t="shared" si="120"/>
        <v>7.4840134089981802E-9</v>
      </c>
      <c r="S2625" s="170">
        <f t="shared" si="121"/>
        <v>7.4840134089981802E-9</v>
      </c>
      <c r="T2625" s="174">
        <f t="shared" si="122"/>
        <v>1.1714185177424952E-7</v>
      </c>
    </row>
    <row r="2626" spans="11:20" x14ac:dyDescent="0.2">
      <c r="K2626" s="185" t="s">
        <v>135</v>
      </c>
      <c r="L2626" s="163">
        <f>_xll.qlCalendarAdvance("TARGET",L2625,K2626,"mf")</f>
        <v>53351</v>
      </c>
      <c r="M2626" s="175">
        <v>0.65229182913488315</v>
      </c>
      <c r="N2626" s="175">
        <f>_xll.xlShmInterpDisc($E$4,L2626)</f>
        <v>0.6522918291335843</v>
      </c>
      <c r="O2626" s="175">
        <f>_xll.xlShmInterpDisc($B$4,L2626)</f>
        <v>0.65229182913358441</v>
      </c>
      <c r="P2626" s="175">
        <v>0.652291829135487</v>
      </c>
      <c r="Q2626" s="175">
        <f>_xll.xlShmInterpDisc($H$4,L2626)</f>
        <v>0.65229182912312367</v>
      </c>
      <c r="R2626" s="188">
        <f t="shared" si="120"/>
        <v>1.2988499165089706E-8</v>
      </c>
      <c r="S2626" s="170">
        <f t="shared" si="121"/>
        <v>1.2987388942065081E-8</v>
      </c>
      <c r="T2626" s="174">
        <f t="shared" si="122"/>
        <v>1.2363332579923281E-7</v>
      </c>
    </row>
    <row r="2627" spans="11:20" x14ac:dyDescent="0.2">
      <c r="K2627" s="185" t="s">
        <v>135</v>
      </c>
      <c r="L2627" s="163">
        <f>_xll.qlCalendarAdvance("TARGET",L2626,K2627,"mf")</f>
        <v>53358</v>
      </c>
      <c r="M2627" s="175">
        <v>0.65209356979433386</v>
      </c>
      <c r="N2627" s="175">
        <f>_xll.xlShmInterpDisc($E$4,L2627)</f>
        <v>0.65209356979249244</v>
      </c>
      <c r="O2627" s="175">
        <f>_xll.xlShmInterpDisc($B$4,L2627)</f>
        <v>0.65209356979249256</v>
      </c>
      <c r="P2627" s="175">
        <v>0.65209356979496513</v>
      </c>
      <c r="Q2627" s="175">
        <f>_xll.xlShmInterpDisc($H$4,L2627)</f>
        <v>0.65209356978196109</v>
      </c>
      <c r="R2627" s="188">
        <f t="shared" si="120"/>
        <v>1.8414159086432846E-8</v>
      </c>
      <c r="S2627" s="170">
        <f t="shared" si="121"/>
        <v>1.8413048863408221E-8</v>
      </c>
      <c r="T2627" s="174">
        <f t="shared" si="122"/>
        <v>1.3004042287434459E-7</v>
      </c>
    </row>
    <row r="2628" spans="11:20" x14ac:dyDescent="0.2">
      <c r="K2628" s="185" t="s">
        <v>135</v>
      </c>
      <c r="L2628" s="163">
        <f>_xll.qlCalendarAdvance("TARGET",L2627,K2628,"mf")</f>
        <v>53365</v>
      </c>
      <c r="M2628" s="175">
        <v>0.65189539749134873</v>
      </c>
      <c r="N2628" s="175">
        <f>_xll.xlShmInterpDisc($E$4,L2628)</f>
        <v>0.65189539748897318</v>
      </c>
      <c r="O2628" s="175">
        <f>_xll.xlShmInterpDisc($B$4,L2628)</f>
        <v>0.65189539748897318</v>
      </c>
      <c r="P2628" s="175">
        <v>0.65189539749200753</v>
      </c>
      <c r="Q2628" s="175">
        <f>_xll.xlShmInterpDisc($H$4,L2628)</f>
        <v>0.65189539747837133</v>
      </c>
      <c r="R2628" s="188">
        <f t="shared" si="120"/>
        <v>2.3755442057904474E-8</v>
      </c>
      <c r="S2628" s="170">
        <f t="shared" si="121"/>
        <v>2.3755442057904474E-8</v>
      </c>
      <c r="T2628" s="174">
        <f t="shared" si="122"/>
        <v>1.3636203277656023E-7</v>
      </c>
    </row>
    <row r="2629" spans="11:20" x14ac:dyDescent="0.2">
      <c r="K2629" s="185" t="s">
        <v>135</v>
      </c>
      <c r="L2629" s="163">
        <f>_xll.qlCalendarAdvance("TARGET",L2628,K2629,"mf")</f>
        <v>53372</v>
      </c>
      <c r="M2629" s="175">
        <v>0.65169731191716063</v>
      </c>
      <c r="N2629" s="175">
        <f>_xll.xlShmInterpDisc($E$4,L2629)</f>
        <v>0.65169731191425972</v>
      </c>
      <c r="O2629" s="175">
        <f>_xll.xlShmInterpDisc($B$4,L2629)</f>
        <v>0.65169731191425972</v>
      </c>
      <c r="P2629" s="175">
        <v>0.65169731191784697</v>
      </c>
      <c r="Q2629" s="175">
        <f>_xll.xlShmInterpDisc($H$4,L2629)</f>
        <v>0.65169731190358793</v>
      </c>
      <c r="R2629" s="188">
        <f t="shared" si="120"/>
        <v>2.9009017410430715E-8</v>
      </c>
      <c r="S2629" s="170">
        <f t="shared" si="121"/>
        <v>2.9009017410430715E-8</v>
      </c>
      <c r="T2629" s="174">
        <f t="shared" si="122"/>
        <v>1.4259038394470736E-7</v>
      </c>
    </row>
    <row r="2630" spans="11:20" x14ac:dyDescent="0.2">
      <c r="K2630" s="185" t="s">
        <v>135</v>
      </c>
      <c r="L2630" s="163">
        <f>_xll.qlCalendarAdvance("TARGET",L2629,K2630,"mf")</f>
        <v>53379</v>
      </c>
      <c r="M2630" s="175">
        <v>0.65149931276241135</v>
      </c>
      <c r="N2630" s="175">
        <f>_xll.xlShmInterpDisc($E$4,L2630)</f>
        <v>0.65149931275899409</v>
      </c>
      <c r="O2630" s="175">
        <f>_xll.xlShmInterpDisc($B$4,L2630)</f>
        <v>0.6514993127589942</v>
      </c>
      <c r="P2630" s="175">
        <v>0.65149931276312512</v>
      </c>
      <c r="Q2630" s="175">
        <f>_xll.xlShmInterpDisc($H$4,L2630)</f>
        <v>0.65149931274825301</v>
      </c>
      <c r="R2630" s="188">
        <f t="shared" ref="R2630:R2693" si="123">(M2630-N2630)*10000</f>
        <v>3.4172664697962318E-8</v>
      </c>
      <c r="S2630" s="170">
        <f t="shared" ref="S2630:S2693" si="124">(M2630-O2630)*10000</f>
        <v>3.4171554474937693E-8</v>
      </c>
      <c r="T2630" s="174">
        <f t="shared" ref="T2630:T2693" si="125">(P2630-Q2630)*10000</f>
        <v>1.4872103548668747E-7</v>
      </c>
    </row>
    <row r="2631" spans="11:20" x14ac:dyDescent="0.2">
      <c r="K2631" s="185" t="s">
        <v>135</v>
      </c>
      <c r="L2631" s="163">
        <f>_xll.qlCalendarAdvance("TARGET",L2630,K2631,"mf")</f>
        <v>53386</v>
      </c>
      <c r="M2631" s="175">
        <v>0.65130139971715184</v>
      </c>
      <c r="N2631" s="175">
        <f>_xll.xlShmInterpDisc($E$4,L2631)</f>
        <v>0.65130139971322809</v>
      </c>
      <c r="O2631" s="175">
        <f>_xll.xlShmInterpDisc($B$4,L2631)</f>
        <v>0.65130139971322809</v>
      </c>
      <c r="P2631" s="175">
        <v>0.65130139971789291</v>
      </c>
      <c r="Q2631" s="175">
        <f>_xll.xlShmInterpDisc($H$4,L2631)</f>
        <v>0.65130139970241785</v>
      </c>
      <c r="R2631" s="188">
        <f t="shared" si="123"/>
        <v>3.9237502136302282E-8</v>
      </c>
      <c r="S2631" s="170">
        <f t="shared" si="124"/>
        <v>3.9237502136302282E-8</v>
      </c>
      <c r="T2631" s="174">
        <f t="shared" si="125"/>
        <v>1.5475065673342669E-7</v>
      </c>
    </row>
    <row r="2632" spans="11:20" x14ac:dyDescent="0.2">
      <c r="K2632" s="185" t="s">
        <v>135</v>
      </c>
      <c r="L2632" s="163">
        <f>_xll.qlCalendarAdvance("TARGET",L2631,K2632,"mf")</f>
        <v>53393</v>
      </c>
      <c r="M2632" s="175">
        <v>0.65110357247084349</v>
      </c>
      <c r="N2632" s="175">
        <f>_xll.xlShmInterpDisc($E$4,L2632)</f>
        <v>0.65110357246642347</v>
      </c>
      <c r="O2632" s="175">
        <f>_xll.xlShmInterpDisc($B$4,L2632)</f>
        <v>0.65110357246642359</v>
      </c>
      <c r="P2632" s="175">
        <v>0.65110357247161199</v>
      </c>
      <c r="Q2632" s="175">
        <f>_xll.xlShmInterpDisc($H$4,L2632)</f>
        <v>0.65110357245554473</v>
      </c>
      <c r="R2632" s="188">
        <f t="shared" si="123"/>
        <v>4.4200199056376732E-8</v>
      </c>
      <c r="S2632" s="170">
        <f t="shared" si="124"/>
        <v>4.4199088833352107E-8</v>
      </c>
      <c r="T2632" s="174">
        <f t="shared" si="125"/>
        <v>1.6067258634677728E-7</v>
      </c>
    </row>
    <row r="2633" spans="11:20" x14ac:dyDescent="0.2">
      <c r="K2633" s="185" t="s">
        <v>135</v>
      </c>
      <c r="L2633" s="163">
        <f>_xll.qlCalendarAdvance("TARGET",L2632,K2633,"mf")</f>
        <v>53400</v>
      </c>
      <c r="M2633" s="175">
        <v>0.65090583071235963</v>
      </c>
      <c r="N2633" s="175">
        <f>_xll.xlShmInterpDisc($E$4,L2633)</f>
        <v>0.65090583070745411</v>
      </c>
      <c r="O2633" s="175">
        <f>_xll.xlShmInterpDisc($B$4,L2633)</f>
        <v>0.65090583070745411</v>
      </c>
      <c r="P2633" s="175">
        <v>0.65090583071315544</v>
      </c>
      <c r="Q2633" s="175">
        <f>_xll.xlShmInterpDisc($H$4,L2633)</f>
        <v>0.6509058306965072</v>
      </c>
      <c r="R2633" s="188">
        <f t="shared" si="123"/>
        <v>4.9055204343062542E-8</v>
      </c>
      <c r="S2633" s="170">
        <f t="shared" si="124"/>
        <v>4.9055204343062542E-8</v>
      </c>
      <c r="T2633" s="174">
        <f t="shared" si="125"/>
        <v>1.6648238343464072E-7</v>
      </c>
    </row>
    <row r="2634" spans="11:20" x14ac:dyDescent="0.2">
      <c r="K2634" s="185" t="s">
        <v>135</v>
      </c>
      <c r="L2634" s="163">
        <f>_xll.qlCalendarAdvance("TARGET",L2633,K2634,"mf")</f>
        <v>53407</v>
      </c>
      <c r="M2634" s="175">
        <v>0.65070817412998594</v>
      </c>
      <c r="N2634" s="175">
        <f>_xll.xlShmInterpDisc($E$4,L2634)</f>
        <v>0.65070817412460624</v>
      </c>
      <c r="O2634" s="175">
        <f>_xll.xlShmInterpDisc($B$4,L2634)</f>
        <v>0.65070817412460624</v>
      </c>
      <c r="P2634" s="175">
        <v>0.65070817413080895</v>
      </c>
      <c r="Q2634" s="175">
        <f>_xll.xlShmInterpDisc($H$4,L2634)</f>
        <v>0.65070817411359172</v>
      </c>
      <c r="R2634" s="188">
        <f t="shared" si="123"/>
        <v>5.3796966881236585E-8</v>
      </c>
      <c r="S2634" s="170">
        <f t="shared" si="124"/>
        <v>5.3796966881236585E-8</v>
      </c>
      <c r="T2634" s="174">
        <f t="shared" si="125"/>
        <v>1.7217227643584465E-7</v>
      </c>
    </row>
    <row r="2635" spans="11:20" x14ac:dyDescent="0.2">
      <c r="K2635" s="185" t="s">
        <v>135</v>
      </c>
      <c r="L2635" s="163">
        <f>_xll.qlCalendarAdvance("TARGET",L2634,K2635,"mf")</f>
        <v>53414</v>
      </c>
      <c r="M2635" s="175">
        <v>0.65051060241142211</v>
      </c>
      <c r="N2635" s="175">
        <f>_xll.xlShmInterpDisc($E$4,L2635)</f>
        <v>0.6505106024055799</v>
      </c>
      <c r="O2635" s="175">
        <f>_xll.xlShmInterpDisc($B$4,L2635)</f>
        <v>0.65051060240558001</v>
      </c>
      <c r="P2635" s="175">
        <v>0.65051060241227232</v>
      </c>
      <c r="Q2635" s="175">
        <f>_xll.xlShmInterpDisc($H$4,L2635)</f>
        <v>0.65051060239449832</v>
      </c>
      <c r="R2635" s="188">
        <f t="shared" si="123"/>
        <v>5.8422156001824987E-8</v>
      </c>
      <c r="S2635" s="170">
        <f t="shared" si="124"/>
        <v>5.8421045778800362E-8</v>
      </c>
      <c r="T2635" s="174">
        <f t="shared" si="125"/>
        <v>1.7774004490433981E-7</v>
      </c>
    </row>
    <row r="2636" spans="11:20" x14ac:dyDescent="0.2">
      <c r="K2636" s="185" t="s">
        <v>135</v>
      </c>
      <c r="L2636" s="163">
        <f>_xll.qlCalendarAdvance("TARGET",L2635,K2636,"mf")</f>
        <v>53421</v>
      </c>
      <c r="M2636" s="175">
        <v>0.65031311524378244</v>
      </c>
      <c r="N2636" s="175">
        <f>_xll.xlShmInterpDisc($E$4,L2636)</f>
        <v>0.65031311523749002</v>
      </c>
      <c r="O2636" s="175">
        <f>_xll.xlShmInterpDisc($B$4,L2636)</f>
        <v>0.65031311523749014</v>
      </c>
      <c r="P2636" s="175">
        <v>0.65031311524465973</v>
      </c>
      <c r="Q2636" s="175">
        <f>_xll.xlShmInterpDisc($H$4,L2636)</f>
        <v>0.65031311522634183</v>
      </c>
      <c r="R2636" s="188">
        <f t="shared" si="123"/>
        <v>6.2924110366679997E-8</v>
      </c>
      <c r="S2636" s="170">
        <f t="shared" si="124"/>
        <v>6.2923000143655372E-8</v>
      </c>
      <c r="T2636" s="174">
        <f t="shared" si="125"/>
        <v>1.8317902750197845E-7</v>
      </c>
    </row>
    <row r="2637" spans="11:20" x14ac:dyDescent="0.2">
      <c r="K2637" s="185" t="s">
        <v>135</v>
      </c>
      <c r="L2637" s="163">
        <f>_xll.qlCalendarAdvance("TARGET",L2636,K2637,"mf")</f>
        <v>53428</v>
      </c>
      <c r="M2637" s="175">
        <v>0.6501157123135971</v>
      </c>
      <c r="N2637" s="175">
        <f>_xll.xlShmInterpDisc($E$4,L2637)</f>
        <v>0.65011571230686738</v>
      </c>
      <c r="O2637" s="175">
        <f>_xll.xlShmInterpDisc($B$4,L2637)</f>
        <v>0.65011571230686749</v>
      </c>
      <c r="P2637" s="175">
        <v>0.65011571231450138</v>
      </c>
      <c r="Q2637" s="175">
        <f>_xll.xlShmInterpDisc($H$4,L2637)</f>
        <v>0.65011571229565301</v>
      </c>
      <c r="R2637" s="188">
        <f t="shared" si="123"/>
        <v>6.7297278860678489E-8</v>
      </c>
      <c r="S2637" s="170">
        <f t="shared" si="124"/>
        <v>6.7296168637653864E-8</v>
      </c>
      <c r="T2637" s="174">
        <f t="shared" si="125"/>
        <v>1.8848367311363745E-7</v>
      </c>
    </row>
    <row r="2638" spans="11:20" x14ac:dyDescent="0.2">
      <c r="K2638" s="185" t="s">
        <v>135</v>
      </c>
      <c r="L2638" s="163">
        <f>_xll.qlCalendarAdvance("TARGET",L2637,K2638,"mf")</f>
        <v>53435</v>
      </c>
      <c r="M2638" s="175">
        <v>0.649918393306813</v>
      </c>
      <c r="N2638" s="175">
        <f>_xll.xlShmInterpDisc($E$4,L2638)</f>
        <v>0.64991839329965939</v>
      </c>
      <c r="O2638" s="175">
        <f>_xll.xlShmInterpDisc($B$4,L2638)</f>
        <v>0.6499183932996595</v>
      </c>
      <c r="P2638" s="175">
        <v>0.64991839330774448</v>
      </c>
      <c r="Q2638" s="175">
        <f>_xll.xlShmInterpDisc($H$4,L2638)</f>
        <v>0.6499183932883793</v>
      </c>
      <c r="R2638" s="188">
        <f t="shared" si="123"/>
        <v>7.1536110368697337E-8</v>
      </c>
      <c r="S2638" s="170">
        <f t="shared" si="124"/>
        <v>7.1535000145672711E-8</v>
      </c>
      <c r="T2638" s="174">
        <f t="shared" si="125"/>
        <v>1.9365176129326755E-7</v>
      </c>
    </row>
    <row r="2639" spans="11:20" x14ac:dyDescent="0.2">
      <c r="K2639" s="185" t="s">
        <v>135</v>
      </c>
      <c r="L2639" s="163">
        <f>_xll.qlCalendarAdvance("TARGET",L2638,K2639,"mf")</f>
        <v>53442</v>
      </c>
      <c r="M2639" s="175">
        <v>0.64972115790879548</v>
      </c>
      <c r="N2639" s="175">
        <f>_xll.xlShmInterpDisc($E$4,L2639)</f>
        <v>0.64972115790123164</v>
      </c>
      <c r="O2639" s="175">
        <f>_xll.xlShmInterpDisc($B$4,L2639)</f>
        <v>0.64972115790123175</v>
      </c>
      <c r="P2639" s="175">
        <v>0.64972115790975382</v>
      </c>
      <c r="Q2639" s="175">
        <f>_xll.xlShmInterpDisc($H$4,L2639)</f>
        <v>0.64972115788988638</v>
      </c>
      <c r="R2639" s="188">
        <f t="shared" si="123"/>
        <v>7.563838444468729E-8</v>
      </c>
      <c r="S2639" s="170">
        <f t="shared" si="124"/>
        <v>7.5637274221662665E-8</v>
      </c>
      <c r="T2639" s="174">
        <f t="shared" si="125"/>
        <v>1.9867441025667176E-7</v>
      </c>
    </row>
    <row r="2640" spans="11:20" x14ac:dyDescent="0.2">
      <c r="K2640" s="185" t="s">
        <v>135</v>
      </c>
      <c r="L2640" s="163">
        <f>_xll.qlCalendarAdvance("TARGET",L2639,K2640,"mf")</f>
        <v>53449</v>
      </c>
      <c r="M2640" s="175">
        <v>0.64952400580432823</v>
      </c>
      <c r="N2640" s="175">
        <f>_xll.xlShmInterpDisc($E$4,L2640)</f>
        <v>0.64952400579636882</v>
      </c>
      <c r="O2640" s="175">
        <f>_xll.xlShmInterpDisc($B$4,L2640)</f>
        <v>0.64952400579636893</v>
      </c>
      <c r="P2640" s="175">
        <v>0.64952400580531344</v>
      </c>
      <c r="Q2640" s="175">
        <f>_xll.xlShmInterpDisc($H$4,L2640)</f>
        <v>0.64952400578495884</v>
      </c>
      <c r="R2640" s="188">
        <f t="shared" si="123"/>
        <v>7.9594109081426723E-8</v>
      </c>
      <c r="S2640" s="170">
        <f t="shared" si="124"/>
        <v>7.9592998858402098E-8</v>
      </c>
      <c r="T2640" s="174">
        <f t="shared" si="125"/>
        <v>2.0354606888872695E-7</v>
      </c>
    </row>
    <row r="2641" spans="11:20" x14ac:dyDescent="0.2">
      <c r="K2641" s="185" t="s">
        <v>135</v>
      </c>
      <c r="L2641" s="163">
        <f>_xll.qlCalendarAdvance("TARGET",L2640,K2641,"mf")</f>
        <v>53456</v>
      </c>
      <c r="M2641" s="175">
        <v>0.64932693667761532</v>
      </c>
      <c r="N2641" s="175">
        <f>_xll.xlShmInterpDisc($E$4,L2641)</f>
        <v>0.64932693666927543</v>
      </c>
      <c r="O2641" s="175">
        <f>_xll.xlShmInterpDisc($B$4,L2641)</f>
        <v>0.64932693666927555</v>
      </c>
      <c r="P2641" s="175">
        <v>0.64932693667862751</v>
      </c>
      <c r="Q2641" s="175">
        <f>_xll.xlShmInterpDisc($H$4,L2641)</f>
        <v>0.64932693665780128</v>
      </c>
      <c r="R2641" s="188">
        <f t="shared" si="123"/>
        <v>8.3398843386817134E-8</v>
      </c>
      <c r="S2641" s="170">
        <f t="shared" si="124"/>
        <v>8.3397733163792509E-8</v>
      </c>
      <c r="T2641" s="174">
        <f t="shared" si="125"/>
        <v>2.0826229629733461E-7</v>
      </c>
    </row>
    <row r="2642" spans="11:20" x14ac:dyDescent="0.2">
      <c r="K2642" s="185" t="s">
        <v>135</v>
      </c>
      <c r="L2642" s="163">
        <f>_xll.qlCalendarAdvance("TARGET",L2641,K2642,"mf")</f>
        <v>53463</v>
      </c>
      <c r="M2642" s="175">
        <v>0.64912995021228226</v>
      </c>
      <c r="N2642" s="175">
        <f>_xll.xlShmInterpDisc($E$4,L2642)</f>
        <v>0.64912995020357711</v>
      </c>
      <c r="O2642" s="175">
        <f>_xll.xlShmInterpDisc($B$4,L2642)</f>
        <v>0.64912995020357722</v>
      </c>
      <c r="P2642" s="175">
        <v>0.64912995021332121</v>
      </c>
      <c r="Q2642" s="175">
        <f>_xll.xlShmInterpDisc($H$4,L2642)</f>
        <v>0.64912995019203934</v>
      </c>
      <c r="R2642" s="188">
        <f t="shared" si="123"/>
        <v>8.7051477137833899E-8</v>
      </c>
      <c r="S2642" s="170">
        <f t="shared" si="124"/>
        <v>8.7050366914809274E-8</v>
      </c>
      <c r="T2642" s="174">
        <f t="shared" si="125"/>
        <v>2.1281865159039626E-7</v>
      </c>
    </row>
    <row r="2643" spans="11:20" x14ac:dyDescent="0.2">
      <c r="K2643" s="185" t="s">
        <v>135</v>
      </c>
      <c r="L2643" s="163">
        <f>_xll.qlCalendarAdvance("TARGET",L2642,K2643,"mf")</f>
        <v>53470</v>
      </c>
      <c r="M2643" s="175">
        <v>0.64893304609137614</v>
      </c>
      <c r="N2643" s="175">
        <f>_xll.xlShmInterpDisc($E$4,L2643)</f>
        <v>0.64893304608232194</v>
      </c>
      <c r="O2643" s="175">
        <f>_xll.xlShmInterpDisc($B$4,L2643)</f>
        <v>0.64893304608232205</v>
      </c>
      <c r="P2643" s="175">
        <v>0.64893304609244173</v>
      </c>
      <c r="Q2643" s="175">
        <f>_xll.xlShmInterpDisc($H$4,L2643)</f>
        <v>0.648933046070721</v>
      </c>
      <c r="R2643" s="188">
        <f t="shared" si="123"/>
        <v>9.0542018327255391E-8</v>
      </c>
      <c r="S2643" s="170">
        <f t="shared" si="124"/>
        <v>9.0540908104230766E-8</v>
      </c>
      <c r="T2643" s="174">
        <f t="shared" si="125"/>
        <v>2.172073632067395E-7</v>
      </c>
    </row>
    <row r="2644" spans="11:20" x14ac:dyDescent="0.2">
      <c r="K2644" s="185" t="s">
        <v>135</v>
      </c>
      <c r="L2644" s="163">
        <f>_xll.qlCalendarAdvance("TARGET",L2643,K2644,"mf")</f>
        <v>53477</v>
      </c>
      <c r="M2644" s="175">
        <v>0.64873622399736752</v>
      </c>
      <c r="N2644" s="175">
        <f>_xll.xlShmInterpDisc($E$4,L2644)</f>
        <v>0.64873622398798092</v>
      </c>
      <c r="O2644" s="175">
        <f>_xll.xlShmInterpDisc($B$4,L2644)</f>
        <v>0.64873622398798114</v>
      </c>
      <c r="P2644" s="175">
        <v>0.64873622399845976</v>
      </c>
      <c r="Q2644" s="175">
        <f>_xll.xlShmInterpDisc($H$4,L2644)</f>
        <v>0.64873622397631747</v>
      </c>
      <c r="R2644" s="188">
        <f t="shared" si="123"/>
        <v>9.386602606298311E-8</v>
      </c>
      <c r="S2644" s="170">
        <f t="shared" si="124"/>
        <v>9.386380561693386E-8</v>
      </c>
      <c r="T2644" s="174">
        <f t="shared" si="125"/>
        <v>2.2142288003124122E-7</v>
      </c>
    </row>
    <row r="2645" spans="11:20" x14ac:dyDescent="0.2">
      <c r="K2645" s="185" t="s">
        <v>135</v>
      </c>
      <c r="L2645" s="163">
        <f>_xll.qlCalendarAdvance("TARGET",L2644,K2645,"mf")</f>
        <v>53484</v>
      </c>
      <c r="M2645" s="175">
        <v>0.64853948361215108</v>
      </c>
      <c r="N2645" s="175">
        <f>_xll.xlShmInterpDisc($E$4,L2645)</f>
        <v>0.64853948360244962</v>
      </c>
      <c r="O2645" s="175">
        <f>_xll.xlShmInterpDisc($B$4,L2645)</f>
        <v>0.64853948360244962</v>
      </c>
      <c r="P2645" s="175">
        <v>0.64853948361326996</v>
      </c>
      <c r="Q2645" s="175">
        <f>_xll.xlShmInterpDisc($H$4,L2645)</f>
        <v>0.648539483590724</v>
      </c>
      <c r="R2645" s="188">
        <f t="shared" si="123"/>
        <v>9.7014618560820054E-8</v>
      </c>
      <c r="S2645" s="170">
        <f t="shared" si="124"/>
        <v>9.7014618560820054E-8</v>
      </c>
      <c r="T2645" s="174">
        <f t="shared" si="125"/>
        <v>2.2545965094877829E-7</v>
      </c>
    </row>
    <row r="2646" spans="11:20" x14ac:dyDescent="0.2">
      <c r="K2646" s="185" t="s">
        <v>135</v>
      </c>
      <c r="L2646" s="163">
        <f>_xll.qlCalendarAdvance("TARGET",L2645,K2646,"mf")</f>
        <v>53491</v>
      </c>
      <c r="M2646" s="175">
        <v>0.6483428246170474</v>
      </c>
      <c r="N2646" s="175">
        <f>_xll.xlShmInterpDisc($E$4,L2646)</f>
        <v>0.6483428246070484</v>
      </c>
      <c r="O2646" s="175">
        <f>_xll.xlShmInterpDisc($B$4,L2646)</f>
        <v>0.64834282460704851</v>
      </c>
      <c r="P2646" s="175">
        <v>0.64834282461819281</v>
      </c>
      <c r="Q2646" s="175">
        <f>_xll.xlShmInterpDisc($H$4,L2646)</f>
        <v>0.64834282459526127</v>
      </c>
      <c r="R2646" s="188">
        <f t="shared" si="123"/>
        <v>9.9990016266815474E-8</v>
      </c>
      <c r="S2646" s="170">
        <f t="shared" si="124"/>
        <v>9.9988906043790848E-8</v>
      </c>
      <c r="T2646" s="174">
        <f t="shared" si="125"/>
        <v>2.2931545551330146E-7</v>
      </c>
    </row>
    <row r="2647" spans="11:20" x14ac:dyDescent="0.2">
      <c r="K2647" s="185" t="s">
        <v>135</v>
      </c>
      <c r="L2647" s="163">
        <f>_xll.qlCalendarAdvance("TARGET",L2646,K2647,"mf")</f>
        <v>53498</v>
      </c>
      <c r="M2647" s="175">
        <v>0.64814624669280263</v>
      </c>
      <c r="N2647" s="175">
        <f>_xll.xlShmInterpDisc($E$4,L2647)</f>
        <v>0.64814624668252474</v>
      </c>
      <c r="O2647" s="175">
        <f>_xll.xlShmInterpDisc($B$4,L2647)</f>
        <v>0.64814624668252485</v>
      </c>
      <c r="P2647" s="175">
        <v>0.64814624669397436</v>
      </c>
      <c r="Q2647" s="175">
        <f>_xll.xlShmInterpDisc($H$4,L2647)</f>
        <v>0.64814624667067666</v>
      </c>
      <c r="R2647" s="188">
        <f t="shared" si="123"/>
        <v>1.0277889650467387E-7</v>
      </c>
      <c r="S2647" s="170">
        <f t="shared" si="124"/>
        <v>1.0277778628164924E-7</v>
      </c>
      <c r="T2647" s="174">
        <f t="shared" si="125"/>
        <v>2.3297697104851522E-7</v>
      </c>
    </row>
    <row r="2648" spans="11:20" x14ac:dyDescent="0.2">
      <c r="K2648" s="185" t="s">
        <v>135</v>
      </c>
      <c r="L2648" s="163">
        <f>_xll.qlCalendarAdvance("TARGET",L2647,K2648,"mf")</f>
        <v>53505</v>
      </c>
      <c r="M2648" s="175">
        <v>0.64794974951959083</v>
      </c>
      <c r="N2648" s="175">
        <f>_xll.xlShmInterpDisc($E$4,L2648)</f>
        <v>0.64794974950905293</v>
      </c>
      <c r="O2648" s="175">
        <f>_xll.xlShmInterpDisc($B$4,L2648)</f>
        <v>0.64794974950905304</v>
      </c>
      <c r="P2648" s="175">
        <v>0.64794974952078899</v>
      </c>
      <c r="Q2648" s="175">
        <f>_xll.xlShmInterpDisc($H$4,L2648)</f>
        <v>0.64794974949714446</v>
      </c>
      <c r="R2648" s="188">
        <f t="shared" si="123"/>
        <v>1.0537903882834598E-7</v>
      </c>
      <c r="S2648" s="170">
        <f t="shared" si="124"/>
        <v>1.0537792860532136E-7</v>
      </c>
      <c r="T2648" s="174">
        <f t="shared" si="125"/>
        <v>2.3644530777744421E-7</v>
      </c>
    </row>
    <row r="2649" spans="11:20" x14ac:dyDescent="0.2">
      <c r="K2649" s="185" t="s">
        <v>135</v>
      </c>
      <c r="L2649" s="163">
        <f>_xll.qlCalendarAdvance("TARGET",L2648,K2649,"mf")</f>
        <v>53512</v>
      </c>
      <c r="M2649" s="175">
        <v>0.64775333277701463</v>
      </c>
      <c r="N2649" s="175">
        <f>_xll.xlShmInterpDisc($E$4,L2649)</f>
        <v>0.64775333276623615</v>
      </c>
      <c r="O2649" s="175">
        <f>_xll.xlShmInterpDisc($B$4,L2649)</f>
        <v>0.64775333276623626</v>
      </c>
      <c r="P2649" s="175">
        <v>0.64775333277823899</v>
      </c>
      <c r="Q2649" s="175">
        <f>_xll.xlShmInterpDisc($H$4,L2649)</f>
        <v>0.64775333275426783</v>
      </c>
      <c r="R2649" s="188">
        <f t="shared" si="123"/>
        <v>1.077848921227087E-7</v>
      </c>
      <c r="S2649" s="170">
        <f t="shared" si="124"/>
        <v>1.0778378189968407E-7</v>
      </c>
      <c r="T2649" s="174">
        <f t="shared" si="125"/>
        <v>2.3971158391589142E-7</v>
      </c>
    </row>
    <row r="2650" spans="11:20" x14ac:dyDescent="0.2">
      <c r="K2650" s="185" t="s">
        <v>135</v>
      </c>
      <c r="L2650" s="163">
        <f>_xll.qlCalendarAdvance("TARGET",L2649,K2650,"mf")</f>
        <v>53519</v>
      </c>
      <c r="M2650" s="175">
        <v>0.64755699614410578</v>
      </c>
      <c r="N2650" s="175">
        <f>_xll.xlShmInterpDisc($E$4,L2650)</f>
        <v>0.64755699613310702</v>
      </c>
      <c r="O2650" s="175">
        <f>_xll.xlShmInterpDisc($B$4,L2650)</f>
        <v>0.64755699613310713</v>
      </c>
      <c r="P2650" s="175">
        <v>0.64755699614535633</v>
      </c>
      <c r="Q2650" s="175">
        <f>_xll.xlShmInterpDisc($H$4,L2650)</f>
        <v>0.64755699612107931</v>
      </c>
      <c r="R2650" s="188">
        <f t="shared" si="123"/>
        <v>1.0998757460356501E-7</v>
      </c>
      <c r="S2650" s="170">
        <f t="shared" si="124"/>
        <v>1.0998646438054038E-7</v>
      </c>
      <c r="T2650" s="174">
        <f t="shared" si="125"/>
        <v>2.4277024834873373E-7</v>
      </c>
    </row>
    <row r="2651" spans="11:20" x14ac:dyDescent="0.2">
      <c r="K2651" s="185" t="s">
        <v>135</v>
      </c>
      <c r="L2651" s="163">
        <f>_xll.qlCalendarAdvance("TARGET",L2650,K2651,"mf")</f>
        <v>53526</v>
      </c>
      <c r="M2651" s="175">
        <v>0.64736073929932703</v>
      </c>
      <c r="N2651" s="175">
        <f>_xll.xlShmInterpDisc($E$4,L2651)</f>
        <v>0.64736073928812854</v>
      </c>
      <c r="O2651" s="175">
        <f>_xll.xlShmInterpDisc($B$4,L2651)</f>
        <v>0.64736073928812865</v>
      </c>
      <c r="P2651" s="175">
        <v>0.64736073930060367</v>
      </c>
      <c r="Q2651" s="175">
        <f>_xll.xlShmInterpDisc($H$4,L2651)</f>
        <v>0.64736073927604221</v>
      </c>
      <c r="R2651" s="188">
        <f t="shared" si="123"/>
        <v>1.1198486582486566E-7</v>
      </c>
      <c r="S2651" s="170">
        <f t="shared" si="124"/>
        <v>1.1198375560184104E-7</v>
      </c>
      <c r="T2651" s="174">
        <f t="shared" si="125"/>
        <v>2.4561463973782338E-7</v>
      </c>
    </row>
    <row r="2652" spans="11:20" x14ac:dyDescent="0.2">
      <c r="K2652" s="185" t="s">
        <v>135</v>
      </c>
      <c r="L2652" s="163">
        <f>_xll.qlCalendarAdvance("TARGET",L2651,K2652,"mf")</f>
        <v>53533</v>
      </c>
      <c r="M2652" s="175">
        <v>0.64716456192057237</v>
      </c>
      <c r="N2652" s="175">
        <f>_xll.xlShmInterpDisc($E$4,L2652)</f>
        <v>0.64716456190919569</v>
      </c>
      <c r="O2652" s="175">
        <f>_xll.xlShmInterpDisc($B$4,L2652)</f>
        <v>0.6471645619091958</v>
      </c>
      <c r="P2652" s="175">
        <v>0.6471645619218751</v>
      </c>
      <c r="Q2652" s="175">
        <f>_xll.xlShmInterpDisc($H$4,L2652)</f>
        <v>0.64716456189705118</v>
      </c>
      <c r="R2652" s="188">
        <f t="shared" si="123"/>
        <v>1.1376677377938904E-7</v>
      </c>
      <c r="S2652" s="170">
        <f t="shared" si="124"/>
        <v>1.1376566355636442E-7</v>
      </c>
      <c r="T2652" s="174">
        <f t="shared" si="125"/>
        <v>2.4823920696803725E-7</v>
      </c>
    </row>
    <row r="2653" spans="11:20" x14ac:dyDescent="0.2">
      <c r="K2653" s="185" t="s">
        <v>135</v>
      </c>
      <c r="L2653" s="163">
        <f>_xll.qlCalendarAdvance("TARGET",L2652,K2653,"mf")</f>
        <v>53540</v>
      </c>
      <c r="M2653" s="175">
        <v>0.64696846368516892</v>
      </c>
      <c r="N2653" s="175">
        <f>_xll.xlShmInterpDisc($E$4,L2653)</f>
        <v>0.64696846367363592</v>
      </c>
      <c r="O2653" s="175">
        <f>_xll.xlShmInterpDisc($B$4,L2653)</f>
        <v>0.64696846367363603</v>
      </c>
      <c r="P2653" s="175">
        <v>0.64696846368649763</v>
      </c>
      <c r="Q2653" s="175">
        <f>_xll.xlShmInterpDisc($H$4,L2653)</f>
        <v>0.64696846366143379</v>
      </c>
      <c r="R2653" s="188">
        <f t="shared" si="123"/>
        <v>1.1532996779806126E-7</v>
      </c>
      <c r="S2653" s="170">
        <f t="shared" si="124"/>
        <v>1.1532885757503664E-7</v>
      </c>
      <c r="T2653" s="174">
        <f t="shared" si="125"/>
        <v>2.5063839892425221E-7</v>
      </c>
    </row>
    <row r="2654" spans="11:20" x14ac:dyDescent="0.2">
      <c r="K2654" s="185" t="s">
        <v>135</v>
      </c>
      <c r="L2654" s="163">
        <f>_xll.qlCalendarAdvance("TARGET",L2653,K2654,"mf")</f>
        <v>53547</v>
      </c>
      <c r="M2654" s="175">
        <v>0.64677244426987712</v>
      </c>
      <c r="N2654" s="175">
        <f>_xll.xlShmInterpDisc($E$4,L2654)</f>
        <v>0.64677244425821057</v>
      </c>
      <c r="O2654" s="175">
        <f>_xll.xlShmInterpDisc($B$4,L2654)</f>
        <v>0.64677244425821057</v>
      </c>
      <c r="P2654" s="175">
        <v>0.64677244427123171</v>
      </c>
      <c r="Q2654" s="175">
        <f>_xll.xlShmInterpDisc($H$4,L2654)</f>
        <v>0.64677244424595137</v>
      </c>
      <c r="R2654" s="188">
        <f t="shared" si="123"/>
        <v>1.1666556609668532E-7</v>
      </c>
      <c r="S2654" s="170">
        <f t="shared" si="124"/>
        <v>1.1666556609668532E-7</v>
      </c>
      <c r="T2654" s="174">
        <f t="shared" si="125"/>
        <v>2.5280333382227127E-7</v>
      </c>
    </row>
    <row r="2655" spans="11:20" x14ac:dyDescent="0.2">
      <c r="K2655" s="185" t="s">
        <v>135</v>
      </c>
      <c r="L2655" s="163">
        <f>_xll.qlCalendarAdvance("TARGET",L2654,K2655,"mf")</f>
        <v>53554</v>
      </c>
      <c r="M2655" s="175">
        <v>0.64657650335089278</v>
      </c>
      <c r="N2655" s="175">
        <f>_xll.xlShmInterpDisc($E$4,L2655)</f>
        <v>0.64657650333911554</v>
      </c>
      <c r="O2655" s="175">
        <f>_xll.xlShmInterpDisc($B$4,L2655)</f>
        <v>0.64657650333911554</v>
      </c>
      <c r="P2655" s="175">
        <v>0.64657650335227312</v>
      </c>
      <c r="Q2655" s="175">
        <f>_xll.xlShmInterpDisc($H$4,L2655)</f>
        <v>0.64657650332680006</v>
      </c>
      <c r="R2655" s="188">
        <f t="shared" si="123"/>
        <v>1.1777245845223661E-7</v>
      </c>
      <c r="S2655" s="170">
        <f t="shared" si="124"/>
        <v>1.1777245845223661E-7</v>
      </c>
      <c r="T2655" s="174">
        <f t="shared" si="125"/>
        <v>2.5473068099302054E-7</v>
      </c>
    </row>
    <row r="2656" spans="11:20" x14ac:dyDescent="0.2">
      <c r="K2656" s="185" t="s">
        <v>135</v>
      </c>
      <c r="L2656" s="163">
        <f>_xll.qlCalendarAdvance("TARGET",L2655,K2656,"mf")</f>
        <v>53561</v>
      </c>
      <c r="M2656" s="175">
        <v>0.64638064060384681</v>
      </c>
      <c r="N2656" s="175">
        <f>_xll.xlShmInterpDisc($E$4,L2656)</f>
        <v>0.64638064059198286</v>
      </c>
      <c r="O2656" s="175">
        <f>_xll.xlShmInterpDisc($B$4,L2656)</f>
        <v>0.64638064059198286</v>
      </c>
      <c r="P2656" s="175">
        <v>0.64638064060525291</v>
      </c>
      <c r="Q2656" s="175">
        <f>_xll.xlShmInterpDisc($H$4,L2656)</f>
        <v>0.64638064057961153</v>
      </c>
      <c r="R2656" s="188">
        <f t="shared" si="123"/>
        <v>1.1863954263446885E-7</v>
      </c>
      <c r="S2656" s="170">
        <f t="shared" si="124"/>
        <v>1.1863954263446885E-7</v>
      </c>
      <c r="T2656" s="174">
        <f t="shared" si="125"/>
        <v>2.5641377909835228E-7</v>
      </c>
    </row>
    <row r="2657" spans="11:20" x14ac:dyDescent="0.2">
      <c r="K2657" s="185" t="s">
        <v>135</v>
      </c>
      <c r="L2657" s="163">
        <f>_xll.qlCalendarAdvance("TARGET",L2656,K2657,"mf")</f>
        <v>53568</v>
      </c>
      <c r="M2657" s="175">
        <v>0.64618485570380768</v>
      </c>
      <c r="N2657" s="175">
        <f>_xll.xlShmInterpDisc($E$4,L2657)</f>
        <v>0.64618485569188122</v>
      </c>
      <c r="O2657" s="175">
        <f>_xll.xlShmInterpDisc($B$4,L2657)</f>
        <v>0.64618485569188133</v>
      </c>
      <c r="P2657" s="175">
        <v>0.64618485570523931</v>
      </c>
      <c r="Q2657" s="175">
        <f>_xll.xlShmInterpDisc($H$4,L2657)</f>
        <v>0.64618485567945483</v>
      </c>
      <c r="R2657" s="188">
        <f t="shared" si="123"/>
        <v>1.1926459819733282E-7</v>
      </c>
      <c r="S2657" s="170">
        <f t="shared" si="124"/>
        <v>1.1926348797430819E-7</v>
      </c>
      <c r="T2657" s="174">
        <f t="shared" si="125"/>
        <v>2.5784485657709411E-7</v>
      </c>
    </row>
    <row r="2658" spans="11:20" x14ac:dyDescent="0.2">
      <c r="K2658" s="185" t="s">
        <v>135</v>
      </c>
      <c r="L2658" s="163">
        <f>_xll.qlCalendarAdvance("TARGET",L2657,K2658,"mf")</f>
        <v>53575</v>
      </c>
      <c r="M2658" s="175">
        <v>0.64598914832528143</v>
      </c>
      <c r="N2658" s="175">
        <f>_xll.xlShmInterpDisc($E$4,L2658)</f>
        <v>0.64598914831331777</v>
      </c>
      <c r="O2658" s="175">
        <f>_xll.xlShmInterpDisc($B$4,L2658)</f>
        <v>0.64598914831331777</v>
      </c>
      <c r="P2658" s="175">
        <v>0.64598914832673859</v>
      </c>
      <c r="Q2658" s="175">
        <f>_xll.xlShmInterpDisc($H$4,L2658)</f>
        <v>0.64598914830083676</v>
      </c>
      <c r="R2658" s="188">
        <f t="shared" si="123"/>
        <v>1.1963652291058224E-7</v>
      </c>
      <c r="S2658" s="170">
        <f t="shared" si="124"/>
        <v>1.1963652291058224E-7</v>
      </c>
      <c r="T2658" s="174">
        <f t="shared" si="125"/>
        <v>2.590183623141229E-7</v>
      </c>
    </row>
    <row r="2659" spans="11:20" x14ac:dyDescent="0.2">
      <c r="K2659" s="185" t="s">
        <v>135</v>
      </c>
      <c r="L2659" s="163">
        <f>_xll.qlCalendarAdvance("TARGET",L2658,K2659,"mf")</f>
        <v>53582</v>
      </c>
      <c r="M2659" s="175">
        <v>0.6457935181422132</v>
      </c>
      <c r="N2659" s="175">
        <f>_xll.xlShmInterpDisc($E$4,L2659)</f>
        <v>0.64579351813023789</v>
      </c>
      <c r="O2659" s="175">
        <f>_xll.xlShmInterpDisc($B$4,L2659)</f>
        <v>0.645793518130238</v>
      </c>
      <c r="P2659" s="175">
        <v>0.64579351814369579</v>
      </c>
      <c r="Q2659" s="175">
        <f>_xll.xlShmInterpDisc($H$4,L2659)</f>
        <v>0.64579351811770302</v>
      </c>
      <c r="R2659" s="188">
        <f t="shared" si="123"/>
        <v>1.1975309632816789E-7</v>
      </c>
      <c r="S2659" s="170">
        <f t="shared" si="124"/>
        <v>1.1975198610514326E-7</v>
      </c>
      <c r="T2659" s="174">
        <f t="shared" si="125"/>
        <v>2.599276349712909E-7</v>
      </c>
    </row>
    <row r="2660" spans="11:20" x14ac:dyDescent="0.2">
      <c r="K2660" s="185" t="s">
        <v>135</v>
      </c>
      <c r="L2660" s="163">
        <f>_xll.qlCalendarAdvance("TARGET",L2659,K2660,"mf")</f>
        <v>53589</v>
      </c>
      <c r="M2660" s="175">
        <v>0.64559796482798826</v>
      </c>
      <c r="N2660" s="175">
        <f>_xll.xlShmInterpDisc($E$4,L2660)</f>
        <v>0.64559796481602771</v>
      </c>
      <c r="O2660" s="175">
        <f>_xll.xlShmInterpDisc($B$4,L2660)</f>
        <v>0.64559796481602783</v>
      </c>
      <c r="P2660" s="175">
        <v>0.64559796482949616</v>
      </c>
      <c r="Q2660" s="175">
        <f>_xll.xlShmInterpDisc($H$4,L2660)</f>
        <v>0.64559796480343956</v>
      </c>
      <c r="R2660" s="188">
        <f t="shared" si="123"/>
        <v>1.1960543666589274E-7</v>
      </c>
      <c r="S2660" s="170">
        <f t="shared" si="124"/>
        <v>1.1960432644286811E-7</v>
      </c>
      <c r="T2660" s="174">
        <f t="shared" si="125"/>
        <v>2.6056601321045036E-7</v>
      </c>
    </row>
    <row r="2661" spans="11:20" x14ac:dyDescent="0.2">
      <c r="K2661" s="185" t="s">
        <v>135</v>
      </c>
      <c r="L2661" s="163">
        <f>_xll.qlCalendarAdvance("TARGET",L2660,K2661,"mf")</f>
        <v>53596</v>
      </c>
      <c r="M2661" s="175">
        <v>0.64540248805543288</v>
      </c>
      <c r="N2661" s="175">
        <f>_xll.xlShmInterpDisc($E$4,L2661)</f>
        <v>0.64540248804351408</v>
      </c>
      <c r="O2661" s="175">
        <f>_xll.xlShmInterpDisc($B$4,L2661)</f>
        <v>0.64540248804351419</v>
      </c>
      <c r="P2661" s="175">
        <v>0.64540248805696609</v>
      </c>
      <c r="Q2661" s="175">
        <f>_xll.xlShmInterpDisc($H$4,L2661)</f>
        <v>0.64540248803087319</v>
      </c>
      <c r="R2661" s="188">
        <f t="shared" si="123"/>
        <v>1.1918799280863368E-7</v>
      </c>
      <c r="S2661" s="170">
        <f t="shared" si="124"/>
        <v>1.1918688258560906E-7</v>
      </c>
      <c r="T2661" s="174">
        <f t="shared" si="125"/>
        <v>2.6092905613950279E-7</v>
      </c>
    </row>
    <row r="2662" spans="11:20" x14ac:dyDescent="0.2">
      <c r="K2662" s="185" t="s">
        <v>135</v>
      </c>
      <c r="L2662" s="163">
        <f>_xll.qlCalendarAdvance("TARGET",L2661,K2662,"mf")</f>
        <v>53603</v>
      </c>
      <c r="M2662" s="175">
        <v>0.64520708749681566</v>
      </c>
      <c r="N2662" s="175">
        <f>_xll.xlShmInterpDisc($E$4,L2662)</f>
        <v>0.64520708748496625</v>
      </c>
      <c r="O2662" s="175">
        <f>_xll.xlShmInterpDisc($B$4,L2662)</f>
        <v>0.64520708748496625</v>
      </c>
      <c r="P2662" s="175">
        <v>0.64520708749837397</v>
      </c>
      <c r="Q2662" s="175">
        <f>_xll.xlShmInterpDisc($H$4,L2662)</f>
        <v>0.64520708747227329</v>
      </c>
      <c r="R2662" s="188">
        <f t="shared" si="123"/>
        <v>1.1849410341824296E-7</v>
      </c>
      <c r="S2662" s="170">
        <f t="shared" si="124"/>
        <v>1.1849410341824296E-7</v>
      </c>
      <c r="T2662" s="174">
        <f t="shared" si="125"/>
        <v>2.6100677175122655E-7</v>
      </c>
    </row>
    <row r="2663" spans="11:20" x14ac:dyDescent="0.2">
      <c r="K2663" s="185" t="s">
        <v>135</v>
      </c>
      <c r="L2663" s="163">
        <f>_xll.qlCalendarAdvance("TARGET",L2662,K2663,"mf")</f>
        <v>53610</v>
      </c>
      <c r="M2663" s="175">
        <v>0.64501176282384809</v>
      </c>
      <c r="N2663" s="175">
        <f>_xll.xlShmInterpDisc($E$4,L2663)</f>
        <v>0.64501176281209627</v>
      </c>
      <c r="O2663" s="175">
        <f>_xll.xlShmInterpDisc($B$4,L2663)</f>
        <v>0.64501176281209638</v>
      </c>
      <c r="P2663" s="175">
        <v>0.64501176282543138</v>
      </c>
      <c r="Q2663" s="175">
        <f>_xll.xlShmInterpDisc($H$4,L2663)</f>
        <v>0.64501176279935202</v>
      </c>
      <c r="R2663" s="188">
        <f t="shared" si="123"/>
        <v>1.1751821737959744E-7</v>
      </c>
      <c r="S2663" s="170">
        <f t="shared" si="124"/>
        <v>1.1751710715657282E-7</v>
      </c>
      <c r="T2663" s="174">
        <f t="shared" si="125"/>
        <v>2.6079360893049852E-7</v>
      </c>
    </row>
    <row r="2664" spans="11:20" x14ac:dyDescent="0.2">
      <c r="K2664" s="185" t="s">
        <v>135</v>
      </c>
      <c r="L2664" s="163">
        <f>_xll.qlCalendarAdvance("TARGET",L2663,K2664,"mf")</f>
        <v>53617</v>
      </c>
      <c r="M2664" s="175">
        <v>0.64481651370768633</v>
      </c>
      <c r="N2664" s="175">
        <f>_xll.xlShmInterpDisc($E$4,L2664)</f>
        <v>0.64481651369606119</v>
      </c>
      <c r="O2664" s="175">
        <f>_xll.xlShmInterpDisc($B$4,L2664)</f>
        <v>0.6448165136960613</v>
      </c>
      <c r="P2664" s="175">
        <v>0.64481651370929449</v>
      </c>
      <c r="Q2664" s="175">
        <f>_xll.xlShmInterpDisc($H$4,L2664)</f>
        <v>0.64481651368326609</v>
      </c>
      <c r="R2664" s="188">
        <f t="shared" si="123"/>
        <v>1.1625145290850014E-7</v>
      </c>
      <c r="S2664" s="170">
        <f t="shared" si="124"/>
        <v>1.1625034268547552E-7</v>
      </c>
      <c r="T2664" s="174">
        <f t="shared" si="125"/>
        <v>2.6028401656219557E-7</v>
      </c>
    </row>
    <row r="2665" spans="11:20" x14ac:dyDescent="0.2">
      <c r="K2665" s="185" t="s">
        <v>135</v>
      </c>
      <c r="L2665" s="163">
        <f>_xll.qlCalendarAdvance("TARGET",L2664,K2665,"mf")</f>
        <v>53624</v>
      </c>
      <c r="M2665" s="175">
        <v>0.64462133981893144</v>
      </c>
      <c r="N2665" s="175">
        <f>_xll.xlShmInterpDisc($E$4,L2665)</f>
        <v>0.64462133980746261</v>
      </c>
      <c r="O2665" s="175">
        <f>_xll.xlShmInterpDisc($B$4,L2665)</f>
        <v>0.64462133980746261</v>
      </c>
      <c r="P2665" s="175">
        <v>0.64462133982056447</v>
      </c>
      <c r="Q2665" s="175">
        <f>_xll.xlShmInterpDisc($H$4,L2665)</f>
        <v>0.64462133979461744</v>
      </c>
      <c r="R2665" s="188">
        <f t="shared" si="123"/>
        <v>1.1468825888982792E-7</v>
      </c>
      <c r="S2665" s="170">
        <f t="shared" si="124"/>
        <v>1.1468825888982792E-7</v>
      </c>
      <c r="T2665" s="174">
        <f t="shared" si="125"/>
        <v>2.5947022308514534E-7</v>
      </c>
    </row>
    <row r="2666" spans="11:20" x14ac:dyDescent="0.2">
      <c r="K2666" s="185" t="s">
        <v>135</v>
      </c>
      <c r="L2666" s="163">
        <f>_xll.qlCalendarAdvance("TARGET",L2665,K2666,"mf")</f>
        <v>53631</v>
      </c>
      <c r="M2666" s="175">
        <v>0.64442624082763122</v>
      </c>
      <c r="N2666" s="175">
        <f>_xll.xlShmInterpDisc($E$4,L2666)</f>
        <v>0.64442624081634892</v>
      </c>
      <c r="O2666" s="175">
        <f>_xll.xlShmInterpDisc($B$4,L2666)</f>
        <v>0.64442624081634892</v>
      </c>
      <c r="P2666" s="175">
        <v>0.64442624082928901</v>
      </c>
      <c r="Q2666" s="175">
        <f>_xll.xlShmInterpDisc($H$4,L2666)</f>
        <v>0.64442624080345434</v>
      </c>
      <c r="R2666" s="188">
        <f t="shared" si="123"/>
        <v>1.1282308420845766E-7</v>
      </c>
      <c r="S2666" s="170">
        <f t="shared" si="124"/>
        <v>1.1282308420845766E-7</v>
      </c>
      <c r="T2666" s="174">
        <f t="shared" si="125"/>
        <v>2.5834667738422468E-7</v>
      </c>
    </row>
    <row r="2667" spans="11:20" x14ac:dyDescent="0.2">
      <c r="K2667" s="185" t="s">
        <v>135</v>
      </c>
      <c r="L2667" s="163">
        <f>_xll.qlCalendarAdvance("TARGET",L2666,K2667,"mf")</f>
        <v>53638</v>
      </c>
      <c r="M2667" s="175">
        <v>0.64423121640328063</v>
      </c>
      <c r="N2667" s="175">
        <f>_xll.xlShmInterpDisc($E$4,L2667)</f>
        <v>0.64423121639221581</v>
      </c>
      <c r="O2667" s="175">
        <f>_xll.xlShmInterpDisc($B$4,L2667)</f>
        <v>0.64423121639221581</v>
      </c>
      <c r="P2667" s="175">
        <v>0.64423121640496295</v>
      </c>
      <c r="Q2667" s="175">
        <f>_xll.xlShmInterpDisc($H$4,L2667)</f>
        <v>0.6442312163792725</v>
      </c>
      <c r="R2667" s="188">
        <f t="shared" si="123"/>
        <v>1.1064815730321698E-7</v>
      </c>
      <c r="S2667" s="170">
        <f t="shared" si="124"/>
        <v>1.1064815730321698E-7</v>
      </c>
      <c r="T2667" s="174">
        <f t="shared" si="125"/>
        <v>2.569044976752366E-7</v>
      </c>
    </row>
    <row r="2668" spans="11:20" x14ac:dyDescent="0.2">
      <c r="K2668" s="185" t="s">
        <v>135</v>
      </c>
      <c r="L2668" s="163">
        <f>_xll.qlCalendarAdvance("TARGET",L2667,K2668,"mf")</f>
        <v>53645</v>
      </c>
      <c r="M2668" s="175">
        <v>0.64403626621482302</v>
      </c>
      <c r="N2668" s="175">
        <f>_xll.xlShmInterpDisc($E$4,L2668)</f>
        <v>0.64403626620400756</v>
      </c>
      <c r="O2668" s="175">
        <f>_xll.xlShmInterpDisc($B$4,L2668)</f>
        <v>0.64403626620400767</v>
      </c>
      <c r="P2668" s="175">
        <v>0.64403626621652987</v>
      </c>
      <c r="Q2668" s="175">
        <f>_xll.xlShmInterpDisc($H$4,L2668)</f>
        <v>0.64403626619101617</v>
      </c>
      <c r="R2668" s="188">
        <f t="shared" si="123"/>
        <v>1.0815459638990887E-7</v>
      </c>
      <c r="S2668" s="170">
        <f t="shared" si="124"/>
        <v>1.0815348616688425E-7</v>
      </c>
      <c r="T2668" s="174">
        <f t="shared" si="125"/>
        <v>2.5513702262003335E-7</v>
      </c>
    </row>
    <row r="2669" spans="11:20" x14ac:dyDescent="0.2">
      <c r="K2669" s="185" t="s">
        <v>135</v>
      </c>
      <c r="L2669" s="163">
        <f>_xll.qlCalendarAdvance("TARGET",L2668,K2669,"mf")</f>
        <v>53652</v>
      </c>
      <c r="M2669" s="175">
        <v>0.64384138993065188</v>
      </c>
      <c r="N2669" s="175">
        <f>_xll.xlShmInterpDisc($E$4,L2669)</f>
        <v>0.64384138992011786</v>
      </c>
      <c r="O2669" s="175">
        <f>_xll.xlShmInterpDisc($B$4,L2669)</f>
        <v>0.64384138992011797</v>
      </c>
      <c r="P2669" s="175">
        <v>0.64384138993238305</v>
      </c>
      <c r="Q2669" s="175">
        <f>_xll.xlShmInterpDisc($H$4,L2669)</f>
        <v>0.64384138990707918</v>
      </c>
      <c r="R2669" s="188">
        <f t="shared" si="123"/>
        <v>1.053401810224841E-7</v>
      </c>
      <c r="S2669" s="170">
        <f t="shared" si="124"/>
        <v>1.0533907079945948E-7</v>
      </c>
      <c r="T2669" s="174">
        <f t="shared" si="125"/>
        <v>2.530387011034918E-7</v>
      </c>
    </row>
    <row r="2670" spans="11:20" x14ac:dyDescent="0.2">
      <c r="K2670" s="185" t="s">
        <v>135</v>
      </c>
      <c r="L2670" s="163">
        <f>_xll.qlCalendarAdvance("TARGET",L2669,K2670,"mf")</f>
        <v>53659</v>
      </c>
      <c r="M2670" s="175">
        <v>0.64364658721861034</v>
      </c>
      <c r="N2670" s="175">
        <f>_xll.xlShmInterpDisc($E$4,L2670)</f>
        <v>0.64364658720839096</v>
      </c>
      <c r="O2670" s="175">
        <f>_xll.xlShmInterpDisc($B$4,L2670)</f>
        <v>0.64364658720839107</v>
      </c>
      <c r="P2670" s="175">
        <v>0.64364658722036583</v>
      </c>
      <c r="Q2670" s="175">
        <f>_xll.xlShmInterpDisc($H$4,L2670)</f>
        <v>0.64364658719530554</v>
      </c>
      <c r="R2670" s="188">
        <f t="shared" si="123"/>
        <v>1.0219380897069641E-7</v>
      </c>
      <c r="S2670" s="170">
        <f t="shared" si="124"/>
        <v>1.0219269874767178E-7</v>
      </c>
      <c r="T2670" s="174">
        <f t="shared" si="125"/>
        <v>2.5060287178746421E-7</v>
      </c>
    </row>
    <row r="2671" spans="11:20" x14ac:dyDescent="0.2">
      <c r="K2671" s="185" t="s">
        <v>135</v>
      </c>
      <c r="L2671" s="163">
        <f>_xll.qlCalendarAdvance("TARGET",L2670,K2671,"mf")</f>
        <v>53666</v>
      </c>
      <c r="M2671" s="175">
        <v>0.64345185774599389</v>
      </c>
      <c r="N2671" s="175">
        <f>_xll.xlShmInterpDisc($E$4,L2671)</f>
        <v>0.6434518577361229</v>
      </c>
      <c r="O2671" s="175">
        <f>_xll.xlShmInterpDisc($B$4,L2671)</f>
        <v>0.64345185773612301</v>
      </c>
      <c r="P2671" s="175">
        <v>0.64345185774777347</v>
      </c>
      <c r="Q2671" s="175">
        <f>_xll.xlShmInterpDisc($H$4,L2671)</f>
        <v>0.6434518577229914</v>
      </c>
      <c r="R2671" s="188">
        <f t="shared" si="123"/>
        <v>9.8709929119422668E-8</v>
      </c>
      <c r="S2671" s="170">
        <f t="shared" si="124"/>
        <v>9.8708818896398043E-8</v>
      </c>
      <c r="T2671" s="174">
        <f t="shared" si="125"/>
        <v>2.4782065288775357E-7</v>
      </c>
    </row>
    <row r="2672" spans="11:20" x14ac:dyDescent="0.2">
      <c r="K2672" s="185" t="s">
        <v>135</v>
      </c>
      <c r="L2672" s="163">
        <f>_xll.qlCalendarAdvance("TARGET",L2671,K2672,"mf")</f>
        <v>53673</v>
      </c>
      <c r="M2672" s="175">
        <v>0.64325720117955043</v>
      </c>
      <c r="N2672" s="175">
        <f>_xll.xlShmInterpDisc($E$4,L2672)</f>
        <v>0.64325720117006213</v>
      </c>
      <c r="O2672" s="175">
        <f>_xll.xlShmInterpDisc($B$4,L2672)</f>
        <v>0.64325720117006213</v>
      </c>
      <c r="P2672" s="175">
        <v>0.6432572011813541</v>
      </c>
      <c r="Q2672" s="175">
        <f>_xll.xlShmInterpDisc($H$4,L2672)</f>
        <v>0.64325720115688534</v>
      </c>
      <c r="R2672" s="188">
        <f t="shared" si="123"/>
        <v>9.4882990353539753E-8</v>
      </c>
      <c r="S2672" s="170">
        <f t="shared" si="124"/>
        <v>9.4882990353539753E-8</v>
      </c>
      <c r="T2672" s="174">
        <f t="shared" si="125"/>
        <v>2.4468760351226138E-7</v>
      </c>
    </row>
    <row r="2673" spans="11:20" x14ac:dyDescent="0.2">
      <c r="K2673" s="185" t="s">
        <v>135</v>
      </c>
      <c r="L2673" s="163">
        <f>_xll.qlCalendarAdvance("TARGET",L2672,K2673,"mf")</f>
        <v>53680</v>
      </c>
      <c r="M2673" s="175">
        <v>0.6430626171854813</v>
      </c>
      <c r="N2673" s="175">
        <f>_xll.xlShmInterpDisc($E$4,L2673)</f>
        <v>0.643062617176411</v>
      </c>
      <c r="O2673" s="175">
        <f>_xll.xlShmInterpDisc($B$4,L2673)</f>
        <v>0.64306261717641111</v>
      </c>
      <c r="P2673" s="175">
        <v>0.64306261718730895</v>
      </c>
      <c r="Q2673" s="175">
        <f>_xll.xlShmInterpDisc($H$4,L2673)</f>
        <v>0.64306261716318969</v>
      </c>
      <c r="R2673" s="188">
        <f t="shared" si="123"/>
        <v>9.0703000665826039E-8</v>
      </c>
      <c r="S2673" s="170">
        <f t="shared" si="124"/>
        <v>9.0701890442801414E-8</v>
      </c>
      <c r="T2673" s="174">
        <f t="shared" si="125"/>
        <v>2.4119262143074138E-7</v>
      </c>
    </row>
    <row r="2674" spans="11:20" x14ac:dyDescent="0.2">
      <c r="K2674" s="185" t="s">
        <v>135</v>
      </c>
      <c r="L2674" s="163">
        <f>_xll.qlCalendarAdvance("TARGET",L2673,K2674,"mf")</f>
        <v>53688</v>
      </c>
      <c r="M2674" s="175">
        <v>0.64284032391318546</v>
      </c>
      <c r="N2674" s="175">
        <f>_xll.xlShmInterpDisc($E$4,L2674)</f>
        <v>0.64284032390463675</v>
      </c>
      <c r="O2674" s="175">
        <f>_xll.xlShmInterpDisc($B$4,L2674)</f>
        <v>0.64284032390463686</v>
      </c>
      <c r="P2674" s="175">
        <v>0.64284032391504031</v>
      </c>
      <c r="Q2674" s="175">
        <f>_xll.xlShmInterpDisc($H$4,L2674)</f>
        <v>0.64284032389136536</v>
      </c>
      <c r="R2674" s="188">
        <f t="shared" si="123"/>
        <v>8.5487172896137054E-8</v>
      </c>
      <c r="S2674" s="170">
        <f t="shared" si="124"/>
        <v>8.5486062673112428E-8</v>
      </c>
      <c r="T2674" s="174">
        <f t="shared" si="125"/>
        <v>2.3674950888619151E-7</v>
      </c>
    </row>
    <row r="2675" spans="11:20" x14ac:dyDescent="0.2">
      <c r="K2675" s="185" t="s">
        <v>135</v>
      </c>
      <c r="L2675" s="163">
        <f>_xll.qlCalendarAdvance("TARGET",L2674,K2675,"mf")</f>
        <v>53695</v>
      </c>
      <c r="M2675" s="175">
        <v>0.6426458943047989</v>
      </c>
      <c r="N2675" s="175">
        <f>_xll.xlShmInterpDisc($E$4,L2675)</f>
        <v>0.64264589429674568</v>
      </c>
      <c r="O2675" s="175">
        <f>_xll.xlShmInterpDisc($B$4,L2675)</f>
        <v>0.64264589429674579</v>
      </c>
      <c r="P2675" s="175">
        <v>0.64264589430667729</v>
      </c>
      <c r="Q2675" s="175">
        <f>_xll.xlShmInterpDisc($H$4,L2675)</f>
        <v>0.64264589428343122</v>
      </c>
      <c r="R2675" s="188">
        <f t="shared" si="123"/>
        <v>8.053224753723498E-8</v>
      </c>
      <c r="S2675" s="170">
        <f t="shared" si="124"/>
        <v>8.0531137314210355E-8</v>
      </c>
      <c r="T2675" s="174">
        <f t="shared" si="125"/>
        <v>2.3246071734206453E-7</v>
      </c>
    </row>
    <row r="2676" spans="11:20" x14ac:dyDescent="0.2">
      <c r="K2676" s="185" t="s">
        <v>135</v>
      </c>
      <c r="L2676" s="163">
        <f>_xll.qlCalendarAdvance("TARGET",L2675,K2676,"mf")</f>
        <v>53702</v>
      </c>
      <c r="M2676" s="175">
        <v>0.64245153621616158</v>
      </c>
      <c r="N2676" s="175">
        <f>_xll.xlShmInterpDisc($E$4,L2676)</f>
        <v>0.64245153620864148</v>
      </c>
      <c r="O2676" s="175">
        <f>_xll.xlShmInterpDisc($B$4,L2676)</f>
        <v>0.64245153620864148</v>
      </c>
      <c r="P2676" s="175">
        <v>0.6424515362180635</v>
      </c>
      <c r="Q2676" s="175">
        <f>_xll.xlShmInterpDisc($H$4,L2676)</f>
        <v>0.64245153619528461</v>
      </c>
      <c r="R2676" s="188">
        <f t="shared" si="123"/>
        <v>7.5200956572984978E-8</v>
      </c>
      <c r="S2676" s="170">
        <f t="shared" si="124"/>
        <v>7.5200956572984978E-8</v>
      </c>
      <c r="T2676" s="174">
        <f t="shared" si="125"/>
        <v>2.2778889885444187E-7</v>
      </c>
    </row>
    <row r="2677" spans="11:20" x14ac:dyDescent="0.2">
      <c r="K2677" s="185" t="s">
        <v>135</v>
      </c>
      <c r="L2677" s="163">
        <f>_xll.qlCalendarAdvance("TARGET",L2676,K2677,"mf")</f>
        <v>53709</v>
      </c>
      <c r="M2677" s="175">
        <v>0.64225724931122319</v>
      </c>
      <c r="N2677" s="175">
        <f>_xll.xlShmInterpDisc($E$4,L2677)</f>
        <v>0.64225724930427441</v>
      </c>
      <c r="O2677" s="175">
        <f>_xll.xlShmInterpDisc($B$4,L2677)</f>
        <v>0.64225724930427441</v>
      </c>
      <c r="P2677" s="175">
        <v>0.64225724931314865</v>
      </c>
      <c r="Q2677" s="175">
        <f>_xll.xlShmInterpDisc($H$4,L2677)</f>
        <v>0.64225724929087591</v>
      </c>
      <c r="R2677" s="188">
        <f t="shared" si="123"/>
        <v>6.9487748888263923E-8</v>
      </c>
      <c r="S2677" s="170">
        <f t="shared" si="124"/>
        <v>6.9487748888263923E-8</v>
      </c>
      <c r="T2677" s="174">
        <f t="shared" si="125"/>
        <v>2.2272739208517578E-7</v>
      </c>
    </row>
    <row r="2678" spans="11:20" x14ac:dyDescent="0.2">
      <c r="K2678" s="185" t="s">
        <v>135</v>
      </c>
      <c r="L2678" s="163">
        <f>_xll.qlCalendarAdvance("TARGET",L2677,K2678,"mf")</f>
        <v>53716</v>
      </c>
      <c r="M2678" s="175">
        <v>0.64206303325339287</v>
      </c>
      <c r="N2678" s="175">
        <f>_xll.xlShmInterpDisc($E$4,L2678)</f>
        <v>0.64206303324705394</v>
      </c>
      <c r="O2678" s="175">
        <f>_xll.xlShmInterpDisc($B$4,L2678)</f>
        <v>0.64206303324705405</v>
      </c>
      <c r="P2678" s="175">
        <v>0.64206303325534153</v>
      </c>
      <c r="Q2678" s="175">
        <f>_xll.xlShmInterpDisc($H$4,L2678)</f>
        <v>0.64206303323361469</v>
      </c>
      <c r="R2678" s="188">
        <f t="shared" si="123"/>
        <v>6.3389293813997938E-8</v>
      </c>
      <c r="S2678" s="170">
        <f t="shared" si="124"/>
        <v>6.3388183590973313E-8</v>
      </c>
      <c r="T2678" s="174">
        <f t="shared" si="125"/>
        <v>2.1726842547309388E-7</v>
      </c>
    </row>
    <row r="2679" spans="11:20" x14ac:dyDescent="0.2">
      <c r="K2679" s="185" t="s">
        <v>135</v>
      </c>
      <c r="L2679" s="163">
        <f>_xll.qlCalendarAdvance("TARGET",L2678,K2679,"mf")</f>
        <v>53723</v>
      </c>
      <c r="M2679" s="175">
        <v>0.6418688877055394</v>
      </c>
      <c r="N2679" s="175">
        <f>_xll.xlShmInterpDisc($E$4,L2679)</f>
        <v>0.64186888769985018</v>
      </c>
      <c r="O2679" s="175">
        <f>_xll.xlShmInterpDisc($B$4,L2679)</f>
        <v>0.64186888769985029</v>
      </c>
      <c r="P2679" s="175">
        <v>0.64186888770751116</v>
      </c>
      <c r="Q2679" s="175">
        <f>_xll.xlShmInterpDisc($H$4,L2679)</f>
        <v>0.64186888768637085</v>
      </c>
      <c r="R2679" s="188">
        <f t="shared" si="123"/>
        <v>5.6892268673891522E-8</v>
      </c>
      <c r="S2679" s="170">
        <f t="shared" si="124"/>
        <v>5.6891158450866897E-8</v>
      </c>
      <c r="T2679" s="174">
        <f t="shared" si="125"/>
        <v>2.1140311723399918E-7</v>
      </c>
    </row>
    <row r="2680" spans="11:20" x14ac:dyDescent="0.2">
      <c r="K2680" s="185" t="s">
        <v>135</v>
      </c>
      <c r="L2680" s="163">
        <f>_xll.qlCalendarAdvance("TARGET",L2679,K2680,"mf")</f>
        <v>53730</v>
      </c>
      <c r="M2680" s="175">
        <v>0.64167481232999335</v>
      </c>
      <c r="N2680" s="175">
        <f>_xll.xlShmInterpDisc($E$4,L2680)</f>
        <v>0.64167481232499402</v>
      </c>
      <c r="O2680" s="175">
        <f>_xll.xlShmInterpDisc($B$4,L2680)</f>
        <v>0.64167481232499413</v>
      </c>
      <c r="P2680" s="175">
        <v>0.6416748123319882</v>
      </c>
      <c r="Q2680" s="175">
        <f>_xll.xlShmInterpDisc($H$4,L2680)</f>
        <v>0.64167481231147527</v>
      </c>
      <c r="R2680" s="188">
        <f t="shared" si="123"/>
        <v>4.9993342798870799E-8</v>
      </c>
      <c r="S2680" s="170">
        <f t="shared" si="124"/>
        <v>4.9992232575846174E-8</v>
      </c>
      <c r="T2680" s="174">
        <f t="shared" si="125"/>
        <v>2.0512924692184242E-7</v>
      </c>
    </row>
    <row r="2681" spans="11:20" x14ac:dyDescent="0.2">
      <c r="K2681" s="185" t="s">
        <v>135</v>
      </c>
      <c r="L2681" s="163">
        <f>_xll.qlCalendarAdvance("TARGET",L2680,K2681,"mf")</f>
        <v>53737</v>
      </c>
      <c r="M2681" s="175">
        <v>0.64148080678854702</v>
      </c>
      <c r="N2681" s="175">
        <f>_xll.xlShmInterpDisc($E$4,L2681)</f>
        <v>0.64148080678427877</v>
      </c>
      <c r="O2681" s="175">
        <f>_xll.xlShmInterpDisc($B$4,L2681)</f>
        <v>0.64148080678427877</v>
      </c>
      <c r="P2681" s="175">
        <v>0.64148080679056463</v>
      </c>
      <c r="Q2681" s="175">
        <f>_xll.xlShmInterpDisc($H$4,L2681)</f>
        <v>0.64148080677072139</v>
      </c>
      <c r="R2681" s="188">
        <f t="shared" si="123"/>
        <v>4.2682524181714143E-8</v>
      </c>
      <c r="S2681" s="170">
        <f t="shared" si="124"/>
        <v>4.2682524181714143E-8</v>
      </c>
      <c r="T2681" s="174">
        <f t="shared" si="125"/>
        <v>1.9843238163730348E-7</v>
      </c>
    </row>
    <row r="2682" spans="11:20" x14ac:dyDescent="0.2">
      <c r="K2682" s="185" t="s">
        <v>135</v>
      </c>
      <c r="L2682" s="163">
        <f>_xll.qlCalendarAdvance("TARGET",L2681,K2682,"mf")</f>
        <v>53744</v>
      </c>
      <c r="M2682" s="175">
        <v>0.64128687074245649</v>
      </c>
      <c r="N2682" s="175">
        <f>_xll.xlShmInterpDisc($E$4,L2682)</f>
        <v>0.64128687073896107</v>
      </c>
      <c r="O2682" s="175">
        <f>_xll.xlShmInterpDisc($B$4,L2682)</f>
        <v>0.64128687073896118</v>
      </c>
      <c r="P2682" s="175">
        <v>0.64128687074449686</v>
      </c>
      <c r="Q2682" s="175">
        <f>_xll.xlShmInterpDisc($H$4,L2682)</f>
        <v>0.64128687072536594</v>
      </c>
      <c r="R2682" s="188">
        <f t="shared" si="123"/>
        <v>3.4954261707298429E-8</v>
      </c>
      <c r="S2682" s="170">
        <f t="shared" si="124"/>
        <v>3.4953151484273803E-8</v>
      </c>
      <c r="T2682" s="174">
        <f t="shared" si="125"/>
        <v>1.9130919071130847E-7</v>
      </c>
    </row>
    <row r="2683" spans="11:20" x14ac:dyDescent="0.2">
      <c r="K2683" s="185" t="s">
        <v>135</v>
      </c>
      <c r="L2683" s="163">
        <f>_xll.qlCalendarAdvance("TARGET",L2682,K2683,"mf")</f>
        <v>53751</v>
      </c>
      <c r="M2683" s="175">
        <v>0.64109300385244217</v>
      </c>
      <c r="N2683" s="175">
        <f>_xll.xlShmInterpDisc($E$4,L2683)</f>
        <v>0.64109300384976231</v>
      </c>
      <c r="O2683" s="175">
        <f>_xll.xlShmInterpDisc($B$4,L2683)</f>
        <v>0.64109300384976231</v>
      </c>
      <c r="P2683" s="175">
        <v>0.64109300385450518</v>
      </c>
      <c r="Q2683" s="175">
        <f>_xll.xlShmInterpDisc($H$4,L2683)</f>
        <v>0.64109300383612999</v>
      </c>
      <c r="R2683" s="188">
        <f t="shared" si="123"/>
        <v>2.6798563368402029E-8</v>
      </c>
      <c r="S2683" s="170">
        <f t="shared" si="124"/>
        <v>2.6798563368402029E-8</v>
      </c>
      <c r="T2683" s="174">
        <f t="shared" si="125"/>
        <v>1.8375190258268503E-7</v>
      </c>
    </row>
    <row r="2684" spans="11:20" x14ac:dyDescent="0.2">
      <c r="K2684" s="185" t="s">
        <v>135</v>
      </c>
      <c r="L2684" s="163">
        <f>_xll.qlCalendarAdvance("TARGET",L2683,K2684,"mf")</f>
        <v>53758</v>
      </c>
      <c r="M2684" s="175">
        <v>0.64089920577868975</v>
      </c>
      <c r="N2684" s="175">
        <f>_xll.xlShmInterpDisc($E$4,L2684)</f>
        <v>0.64089920577686876</v>
      </c>
      <c r="O2684" s="175">
        <f>_xll.xlShmInterpDisc($B$4,L2684)</f>
        <v>0.64089920577686876</v>
      </c>
      <c r="P2684" s="175">
        <v>0.64089920578077531</v>
      </c>
      <c r="Q2684" s="175">
        <f>_xll.xlShmInterpDisc($H$4,L2684)</f>
        <v>0.64089920576320014</v>
      </c>
      <c r="R2684" s="188">
        <f t="shared" si="123"/>
        <v>1.8209878049901818E-8</v>
      </c>
      <c r="S2684" s="170">
        <f t="shared" si="124"/>
        <v>1.8209878049901818E-8</v>
      </c>
      <c r="T2684" s="174">
        <f t="shared" si="125"/>
        <v>1.7575163546723616E-7</v>
      </c>
    </row>
    <row r="2685" spans="11:20" x14ac:dyDescent="0.2">
      <c r="K2685" s="185" t="s">
        <v>135</v>
      </c>
      <c r="L2685" s="163">
        <f>_xll.qlCalendarAdvance("TARGET",L2684,K2685,"mf")</f>
        <v>53765</v>
      </c>
      <c r="M2685" s="175">
        <v>0.64070547618085183</v>
      </c>
      <c r="N2685" s="175">
        <f>_xll.xlShmInterpDisc($E$4,L2685)</f>
        <v>0.64070547617993356</v>
      </c>
      <c r="O2685" s="175">
        <f>_xll.xlShmInterpDisc($B$4,L2685)</f>
        <v>0.64070547617993368</v>
      </c>
      <c r="P2685" s="175">
        <v>0.64070547618295959</v>
      </c>
      <c r="Q2685" s="175">
        <f>_xll.xlShmInterpDisc($H$4,L2685)</f>
        <v>0.64070547616622953</v>
      </c>
      <c r="R2685" s="188">
        <f t="shared" si="123"/>
        <v>9.1826546366746697E-9</v>
      </c>
      <c r="S2685" s="170">
        <f t="shared" si="124"/>
        <v>9.1815444136500446E-9</v>
      </c>
      <c r="T2685" s="174">
        <f t="shared" si="125"/>
        <v>1.6730061780378946E-7</v>
      </c>
    </row>
    <row r="2686" spans="11:20" x14ac:dyDescent="0.2">
      <c r="K2686" s="185" t="s">
        <v>135</v>
      </c>
      <c r="L2686" s="163">
        <f>_xll.qlCalendarAdvance("TARGET",L2685,K2686,"mf")</f>
        <v>53772</v>
      </c>
      <c r="M2686" s="175">
        <v>0.64051181471827334</v>
      </c>
      <c r="N2686" s="175">
        <f>_xll.xlShmInterpDisc($E$4,L2686)</f>
        <v>0.6405118147183031</v>
      </c>
      <c r="O2686" s="175">
        <f>_xll.xlShmInterpDisc($B$4,L2686)</f>
        <v>0.6405118147183031</v>
      </c>
      <c r="P2686" s="175">
        <v>0.64051181472040342</v>
      </c>
      <c r="Q2686" s="175">
        <f>_xll.xlShmInterpDisc($H$4,L2686)</f>
        <v>0.6405118147045642</v>
      </c>
      <c r="R2686" s="188">
        <f t="shared" si="123"/>
        <v>-2.9753977059954195E-10</v>
      </c>
      <c r="S2686" s="170">
        <f t="shared" si="124"/>
        <v>-2.9753977059954195E-10</v>
      </c>
      <c r="T2686" s="174">
        <f t="shared" si="125"/>
        <v>1.5839218825419721E-7</v>
      </c>
    </row>
    <row r="2687" spans="11:20" x14ac:dyDescent="0.2">
      <c r="K2687" s="185" t="s">
        <v>135</v>
      </c>
      <c r="L2687" s="163">
        <f>_xll.qlCalendarAdvance("TARGET",L2686,K2687,"mf")</f>
        <v>53779</v>
      </c>
      <c r="M2687" s="175">
        <v>0.64031822116429715</v>
      </c>
      <c r="N2687" s="175">
        <f>_xll.xlShmInterpDisc($E$4,L2687)</f>
        <v>0.64031822116532</v>
      </c>
      <c r="O2687" s="175">
        <f>_xll.xlShmInterpDisc($B$4,L2687)</f>
        <v>0.64031822116532</v>
      </c>
      <c r="P2687" s="175">
        <v>0.64031822116644921</v>
      </c>
      <c r="Q2687" s="175">
        <f>_xll.xlShmInterpDisc($H$4,L2687)</f>
        <v>0.64031822115154713</v>
      </c>
      <c r="R2687" s="188">
        <f t="shared" si="123"/>
        <v>-1.0228484725871567E-8</v>
      </c>
      <c r="S2687" s="170">
        <f t="shared" si="124"/>
        <v>-1.0228484725871567E-8</v>
      </c>
      <c r="T2687" s="174">
        <f t="shared" si="125"/>
        <v>1.4902079570333626E-7</v>
      </c>
    </row>
    <row r="2688" spans="11:20" x14ac:dyDescent="0.2">
      <c r="K2688" s="185" t="s">
        <v>135</v>
      </c>
      <c r="L2688" s="163">
        <f>_xll.qlCalendarAdvance("TARGET",L2687,K2688,"mf")</f>
        <v>53786</v>
      </c>
      <c r="M2688" s="175">
        <v>0.6401246955925145</v>
      </c>
      <c r="N2688" s="175">
        <f>_xll.xlShmInterpDisc($E$4,L2688)</f>
        <v>0.64012469559457519</v>
      </c>
      <c r="O2688" s="175">
        <f>_xll.xlShmInterpDisc($B$4,L2688)</f>
        <v>0.64012469559457519</v>
      </c>
      <c r="P2688" s="175">
        <v>0.64012469559468843</v>
      </c>
      <c r="Q2688" s="175">
        <f>_xll.xlShmInterpDisc($H$4,L2688)</f>
        <v>0.64012469558076923</v>
      </c>
      <c r="R2688" s="188">
        <f t="shared" si="123"/>
        <v>-2.0606849560067531E-8</v>
      </c>
      <c r="S2688" s="170">
        <f t="shared" si="124"/>
        <v>-2.0606849560067531E-8</v>
      </c>
      <c r="T2688" s="174">
        <f t="shared" si="125"/>
        <v>1.3919199126632975E-7</v>
      </c>
    </row>
    <row r="2689" spans="11:20" x14ac:dyDescent="0.2">
      <c r="K2689" s="185" t="s">
        <v>135</v>
      </c>
      <c r="L2689" s="163">
        <f>_xll.qlCalendarAdvance("TARGET",L2688,K2689,"mf")</f>
        <v>53793</v>
      </c>
      <c r="M2689" s="175">
        <v>0.63993123812527464</v>
      </c>
      <c r="N2689" s="175">
        <f>_xll.xlShmInterpDisc($E$4,L2689)</f>
        <v>0.63993123812841768</v>
      </c>
      <c r="O2689" s="175">
        <f>_xll.xlShmInterpDisc($B$4,L2689)</f>
        <v>0.63993123812841779</v>
      </c>
      <c r="P2689" s="175">
        <v>0.63993123812747033</v>
      </c>
      <c r="Q2689" s="175">
        <f>_xll.xlShmInterpDisc($H$4,L2689)</f>
        <v>0.63993123811457941</v>
      </c>
      <c r="R2689" s="188">
        <f t="shared" si="123"/>
        <v>-3.1430413827138182E-8</v>
      </c>
      <c r="S2689" s="170">
        <f t="shared" si="124"/>
        <v>-3.1431524050162807E-8</v>
      </c>
      <c r="T2689" s="174">
        <f t="shared" si="125"/>
        <v>1.2890910561225155E-7</v>
      </c>
    </row>
    <row r="2690" spans="11:20" x14ac:dyDescent="0.2">
      <c r="K2690" s="185" t="s">
        <v>135</v>
      </c>
      <c r="L2690" s="163">
        <f>_xll.qlCalendarAdvance("TARGET",L2689,K2690,"mf")</f>
        <v>53800</v>
      </c>
      <c r="M2690" s="175">
        <v>0.63973784888502061</v>
      </c>
      <c r="N2690" s="175">
        <f>_xll.xlShmInterpDisc($E$4,L2690)</f>
        <v>0.63973784888928953</v>
      </c>
      <c r="O2690" s="175">
        <f>_xll.xlShmInterpDisc($B$4,L2690)</f>
        <v>0.63973784888928964</v>
      </c>
      <c r="P2690" s="175">
        <v>0.63973784888723784</v>
      </c>
      <c r="Q2690" s="175">
        <f>_xll.xlShmInterpDisc($H$4,L2690)</f>
        <v>0.63973784887541973</v>
      </c>
      <c r="R2690" s="188">
        <f t="shared" si="123"/>
        <v>-4.2689185519861894E-8</v>
      </c>
      <c r="S2690" s="170">
        <f t="shared" si="124"/>
        <v>-4.2690295742886519E-8</v>
      </c>
      <c r="T2690" s="174">
        <f t="shared" si="125"/>
        <v>1.1818102052529866E-7</v>
      </c>
    </row>
    <row r="2691" spans="11:20" x14ac:dyDescent="0.2">
      <c r="K2691" s="185" t="s">
        <v>135</v>
      </c>
      <c r="L2691" s="163">
        <f>_xll.qlCalendarAdvance("TARGET",L2690,K2691,"mf")</f>
        <v>53807</v>
      </c>
      <c r="M2691" s="175">
        <v>0.63954452799428829</v>
      </c>
      <c r="N2691" s="175">
        <f>_xll.xlShmInterpDisc($E$4,L2691)</f>
        <v>0.63954452799972616</v>
      </c>
      <c r="O2691" s="175">
        <f>_xll.xlShmInterpDisc($B$4,L2691)</f>
        <v>0.63954452799972616</v>
      </c>
      <c r="P2691" s="175">
        <v>0.63954452799652695</v>
      </c>
      <c r="Q2691" s="175">
        <f>_xll.xlShmInterpDisc($H$4,L2691)</f>
        <v>0.63954452798582551</v>
      </c>
      <c r="R2691" s="188">
        <f t="shared" si="123"/>
        <v>-5.4378723746140167E-8</v>
      </c>
      <c r="S2691" s="170">
        <f t="shared" si="124"/>
        <v>-5.4378723746140167E-8</v>
      </c>
      <c r="T2691" s="174">
        <f t="shared" si="125"/>
        <v>1.0701439734361884E-7</v>
      </c>
    </row>
    <row r="2692" spans="11:20" x14ac:dyDescent="0.2">
      <c r="K2692" s="185" t="s">
        <v>135</v>
      </c>
      <c r="L2692" s="163">
        <f>_xll.qlCalendarAdvance("TARGET",L2691,K2692,"mf")</f>
        <v>53814</v>
      </c>
      <c r="M2692" s="175">
        <v>0.63935127557570648</v>
      </c>
      <c r="N2692" s="175">
        <f>_xll.xlShmInterpDisc($E$4,L2692)</f>
        <v>0.63935127558235549</v>
      </c>
      <c r="O2692" s="175">
        <f>_xll.xlShmInterpDisc($B$4,L2692)</f>
        <v>0.6393512755823556</v>
      </c>
      <c r="P2692" s="175">
        <v>0.63935127557796634</v>
      </c>
      <c r="Q2692" s="175">
        <f>_xll.xlShmInterpDisc($H$4,L2692)</f>
        <v>0.63935127556842497</v>
      </c>
      <c r="R2692" s="188">
        <f t="shared" si="123"/>
        <v>-6.6490146721776E-8</v>
      </c>
      <c r="S2692" s="170">
        <f t="shared" si="124"/>
        <v>-6.6491256944800625E-8</v>
      </c>
      <c r="T2692" s="174">
        <f t="shared" si="125"/>
        <v>9.5413676959310578E-8</v>
      </c>
    </row>
    <row r="2693" spans="11:20" x14ac:dyDescent="0.2">
      <c r="K2693" s="185" t="s">
        <v>135</v>
      </c>
      <c r="L2693" s="163">
        <f>_xll.qlCalendarAdvance("TARGET",L2692,K2693,"mf")</f>
        <v>53821</v>
      </c>
      <c r="M2693" s="175">
        <v>0.63915809175199634</v>
      </c>
      <c r="N2693" s="175">
        <f>_xll.xlShmInterpDisc($E$4,L2693)</f>
        <v>0.63915809175989879</v>
      </c>
      <c r="O2693" s="175">
        <f>_xll.xlShmInterpDisc($B$4,L2693)</f>
        <v>0.63915809175989891</v>
      </c>
      <c r="P2693" s="175">
        <v>0.63915809175427751</v>
      </c>
      <c r="Q2693" s="175">
        <f>_xll.xlShmInterpDisc($H$4,L2693)</f>
        <v>0.63915809174593907</v>
      </c>
      <c r="R2693" s="188">
        <f t="shared" si="123"/>
        <v>-7.9024564669794017E-8</v>
      </c>
      <c r="S2693" s="170">
        <f t="shared" si="124"/>
        <v>-7.9025674892818643E-8</v>
      </c>
      <c r="T2693" s="174">
        <f t="shared" si="125"/>
        <v>8.3384410487497007E-8</v>
      </c>
    </row>
    <row r="2694" spans="11:20" x14ac:dyDescent="0.2">
      <c r="K2694" s="185" t="s">
        <v>135</v>
      </c>
      <c r="L2694" s="163">
        <f>_xll.qlCalendarAdvance("TARGET",L2693,K2694,"mf")</f>
        <v>53828</v>
      </c>
      <c r="M2694" s="175">
        <v>0.63896497664597218</v>
      </c>
      <c r="N2694" s="175">
        <f>_xll.xlShmInterpDisc($E$4,L2694)</f>
        <v>0.63896497665516916</v>
      </c>
      <c r="O2694" s="175">
        <f>_xll.xlShmInterpDisc($B$4,L2694)</f>
        <v>0.63896497665516927</v>
      </c>
      <c r="P2694" s="175">
        <v>0.63896497664827445</v>
      </c>
      <c r="Q2694" s="175">
        <f>_xll.xlShmInterpDisc($H$4,L2694)</f>
        <v>0.6389649766411809</v>
      </c>
      <c r="R2694" s="188">
        <f t="shared" ref="R2694:R2757" si="126">(M2694-N2694)*10000</f>
        <v>-9.1969765136923343E-8</v>
      </c>
      <c r="S2694" s="170">
        <f t="shared" ref="S2694:S2757" si="127">(M2694-O2694)*10000</f>
        <v>-9.1970875359947968E-8</v>
      </c>
      <c r="T2694" s="174">
        <f t="shared" ref="T2694:T2757" si="128">(P2694-Q2694)*10000</f>
        <v>7.0935479712375127E-8</v>
      </c>
    </row>
    <row r="2695" spans="11:20" x14ac:dyDescent="0.2">
      <c r="K2695" s="185" t="s">
        <v>135</v>
      </c>
      <c r="L2695" s="163">
        <f>_xll.qlCalendarAdvance("TARGET",L2694,K2695,"mf")</f>
        <v>53835</v>
      </c>
      <c r="M2695" s="175">
        <v>0.63877193038054003</v>
      </c>
      <c r="N2695" s="175">
        <f>_xll.xlShmInterpDisc($E$4,L2695)</f>
        <v>0.63877193039107216</v>
      </c>
      <c r="O2695" s="175">
        <f>_xll.xlShmInterpDisc($B$4,L2695)</f>
        <v>0.63877193039107216</v>
      </c>
      <c r="P2695" s="175">
        <v>0.63877193038286317</v>
      </c>
      <c r="Q2695" s="175">
        <f>_xll.xlShmInterpDisc($H$4,L2695)</f>
        <v>0.63877193037705626</v>
      </c>
      <c r="R2695" s="188">
        <f t="shared" si="126"/>
        <v>-1.0532130723106548E-7</v>
      </c>
      <c r="S2695" s="170">
        <f t="shared" si="127"/>
        <v>-1.0532130723106548E-7</v>
      </c>
      <c r="T2695" s="174">
        <f t="shared" si="128"/>
        <v>5.8069105079994188E-8</v>
      </c>
    </row>
    <row r="2696" spans="11:20" x14ac:dyDescent="0.2">
      <c r="K2696" s="185" t="s">
        <v>135</v>
      </c>
      <c r="L2696" s="163">
        <f>_xll.qlCalendarAdvance("TARGET",L2695,K2696,"mf")</f>
        <v>53842</v>
      </c>
      <c r="M2696" s="175">
        <v>0.63857895307869772</v>
      </c>
      <c r="N2696" s="175">
        <f>_xll.xlShmInterpDisc($E$4,L2696)</f>
        <v>0.63857895309060508</v>
      </c>
      <c r="O2696" s="175">
        <f>_xll.xlShmInterpDisc($B$4,L2696)</f>
        <v>0.63857895309060519</v>
      </c>
      <c r="P2696" s="175">
        <v>0.63857895308104162</v>
      </c>
      <c r="Q2696" s="175">
        <f>_xll.xlShmInterpDisc($H$4,L2696)</f>
        <v>0.63857895307656243</v>
      </c>
      <c r="R2696" s="188">
        <f t="shared" si="126"/>
        <v>-1.1907363983709729E-7</v>
      </c>
      <c r="S2696" s="170">
        <f t="shared" si="127"/>
        <v>-1.1907475006012191E-7</v>
      </c>
      <c r="T2696" s="174">
        <f t="shared" si="128"/>
        <v>4.4791947928501941E-8</v>
      </c>
    </row>
    <row r="2697" spans="11:20" x14ac:dyDescent="0.2">
      <c r="K2697" s="185" t="s">
        <v>135</v>
      </c>
      <c r="L2697" s="163">
        <f>_xll.qlCalendarAdvance("TARGET",L2696,K2697,"mf")</f>
        <v>53849</v>
      </c>
      <c r="M2697" s="175">
        <v>0.63838604486353523</v>
      </c>
      <c r="N2697" s="175">
        <f>_xll.xlShmInterpDisc($E$4,L2697)</f>
        <v>0.63838604487685735</v>
      </c>
      <c r="O2697" s="175">
        <f>_xll.xlShmInterpDisc($B$4,L2697)</f>
        <v>0.63838604487685735</v>
      </c>
      <c r="P2697" s="175">
        <v>0.63838604486589967</v>
      </c>
      <c r="Q2697" s="175">
        <f>_xll.xlShmInterpDisc($H$4,L2697)</f>
        <v>0.63838604486278849</v>
      </c>
      <c r="R2697" s="188">
        <f t="shared" si="126"/>
        <v>-1.3322121183989566E-7</v>
      </c>
      <c r="S2697" s="170">
        <f t="shared" si="127"/>
        <v>-1.3322121183989566E-7</v>
      </c>
      <c r="T2697" s="174">
        <f t="shared" si="128"/>
        <v>3.1111779819070762E-8</v>
      </c>
    </row>
    <row r="2698" spans="11:20" x14ac:dyDescent="0.2">
      <c r="K2698" s="185" t="s">
        <v>135</v>
      </c>
      <c r="L2698" s="163">
        <f>_xll.qlCalendarAdvance("TARGET",L2697,K2698,"mf")</f>
        <v>53856</v>
      </c>
      <c r="M2698" s="175">
        <v>0.63819320585823358</v>
      </c>
      <c r="N2698" s="175">
        <f>_xll.xlShmInterpDisc($E$4,L2698)</f>
        <v>0.63819320587300932</v>
      </c>
      <c r="O2698" s="175">
        <f>_xll.xlShmInterpDisc($B$4,L2698)</f>
        <v>0.63819320587300943</v>
      </c>
      <c r="P2698" s="175">
        <v>0.63819320586061845</v>
      </c>
      <c r="Q2698" s="175">
        <f>_xll.xlShmInterpDisc($H$4,L2698)</f>
        <v>0.63819320585891526</v>
      </c>
      <c r="R2698" s="188">
        <f t="shared" si="126"/>
        <v>-1.4775736190131283E-7</v>
      </c>
      <c r="S2698" s="170">
        <f t="shared" si="127"/>
        <v>-1.4775847212433746E-7</v>
      </c>
      <c r="T2698" s="174">
        <f t="shared" si="128"/>
        <v>1.7031931420774526E-8</v>
      </c>
    </row>
    <row r="2699" spans="11:20" x14ac:dyDescent="0.2">
      <c r="K2699" s="185" t="s">
        <v>135</v>
      </c>
      <c r="L2699" s="163">
        <f>_xll.qlCalendarAdvance("TARGET",L2698,K2699,"mf")</f>
        <v>53863</v>
      </c>
      <c r="M2699" s="175">
        <v>0.63800043618606528</v>
      </c>
      <c r="N2699" s="175">
        <f>_xll.xlShmInterpDisc($E$4,L2699)</f>
        <v>0.63800043620233304</v>
      </c>
      <c r="O2699" s="175">
        <f>_xll.xlShmInterpDisc($B$4,L2699)</f>
        <v>0.63800043620233315</v>
      </c>
      <c r="P2699" s="175">
        <v>0.63800043618847047</v>
      </c>
      <c r="Q2699" s="175">
        <f>_xll.xlShmInterpDisc($H$4,L2699)</f>
        <v>0.63800043618821445</v>
      </c>
      <c r="R2699" s="188">
        <f t="shared" si="126"/>
        <v>-1.6267764912925031E-7</v>
      </c>
      <c r="S2699" s="170">
        <f t="shared" si="127"/>
        <v>-1.6267875935227494E-7</v>
      </c>
      <c r="T2699" s="174">
        <f t="shared" si="128"/>
        <v>2.560174294785611E-9</v>
      </c>
    </row>
    <row r="2700" spans="11:20" x14ac:dyDescent="0.2">
      <c r="K2700" s="185" t="s">
        <v>135</v>
      </c>
      <c r="L2700" s="163">
        <f>_xll.qlCalendarAdvance("TARGET",L2699,K2700,"mf")</f>
        <v>53870</v>
      </c>
      <c r="M2700" s="175">
        <v>0.63780773597039375</v>
      </c>
      <c r="N2700" s="175">
        <f>_xll.xlShmInterpDisc($E$4,L2700)</f>
        <v>0.63780773598819129</v>
      </c>
      <c r="O2700" s="175">
        <f>_xll.xlShmInterpDisc($B$4,L2700)</f>
        <v>0.6378077359881914</v>
      </c>
      <c r="P2700" s="175">
        <v>0.63780773597281903</v>
      </c>
      <c r="Q2700" s="175">
        <f>_xll.xlShmInterpDisc($H$4,L2700)</f>
        <v>0.63780773597404883</v>
      </c>
      <c r="R2700" s="188">
        <f t="shared" si="126"/>
        <v>-1.7797541218556034E-7</v>
      </c>
      <c r="S2700" s="170">
        <f t="shared" si="127"/>
        <v>-1.7797652240858497E-7</v>
      </c>
      <c r="T2700" s="174">
        <f t="shared" si="128"/>
        <v>-1.2297940443772859E-8</v>
      </c>
    </row>
    <row r="2701" spans="11:20" x14ac:dyDescent="0.2">
      <c r="K2701" s="185" t="s">
        <v>135</v>
      </c>
      <c r="L2701" s="163">
        <f>_xll.qlCalendarAdvance("TARGET",L2700,K2701,"mf")</f>
        <v>53877</v>
      </c>
      <c r="M2701" s="175">
        <v>0.63761510533467314</v>
      </c>
      <c r="N2701" s="175">
        <f>_xll.xlShmInterpDisc($E$4,L2701)</f>
        <v>0.63761510535403765</v>
      </c>
      <c r="O2701" s="175">
        <f>_xll.xlShmInterpDisc($B$4,L2701)</f>
        <v>0.63761510535403765</v>
      </c>
      <c r="P2701" s="175">
        <v>0.63761510533711852</v>
      </c>
      <c r="Q2701" s="175">
        <f>_xll.xlShmInterpDisc($H$4,L2701)</f>
        <v>0.63761510533987231</v>
      </c>
      <c r="R2701" s="188">
        <f t="shared" si="126"/>
        <v>-1.936450999551198E-7</v>
      </c>
      <c r="S2701" s="170">
        <f t="shared" si="127"/>
        <v>-1.936450999551198E-7</v>
      </c>
      <c r="T2701" s="174">
        <f t="shared" si="128"/>
        <v>-2.7537971902802383E-8</v>
      </c>
    </row>
    <row r="2702" spans="11:20" x14ac:dyDescent="0.2">
      <c r="K2702" s="185" t="s">
        <v>135</v>
      </c>
      <c r="L2702" s="163">
        <f>_xll.qlCalendarAdvance("TARGET",L2701,K2702,"mf")</f>
        <v>53884</v>
      </c>
      <c r="M2702" s="175">
        <v>0.63742254440244817</v>
      </c>
      <c r="N2702" s="175">
        <f>_xll.xlShmInterpDisc($E$4,L2702)</f>
        <v>0.63742254442341628</v>
      </c>
      <c r="O2702" s="175">
        <f>_xll.xlShmInterpDisc($B$4,L2702)</f>
        <v>0.63742254442341639</v>
      </c>
      <c r="P2702" s="175">
        <v>0.63742254440491342</v>
      </c>
      <c r="Q2702" s="175">
        <f>_xll.xlShmInterpDisc($H$4,L2702)</f>
        <v>0.63742254440922863</v>
      </c>
      <c r="R2702" s="188">
        <f t="shared" si="126"/>
        <v>-2.0968116132280556E-7</v>
      </c>
      <c r="S2702" s="170">
        <f t="shared" si="127"/>
        <v>-2.0968227154583019E-7</v>
      </c>
      <c r="T2702" s="174">
        <f t="shared" si="128"/>
        <v>-4.3152148521130584E-8</v>
      </c>
    </row>
    <row r="2703" spans="11:20" x14ac:dyDescent="0.2">
      <c r="K2703" s="185" t="s">
        <v>135</v>
      </c>
      <c r="L2703" s="163">
        <f>_xll.qlCalendarAdvance("TARGET",L2702,K2703,"mf")</f>
        <v>53891</v>
      </c>
      <c r="M2703" s="175">
        <v>0.63723005329735372</v>
      </c>
      <c r="N2703" s="175">
        <f>_xll.xlShmInterpDisc($E$4,L2703)</f>
        <v>0.63723005331996163</v>
      </c>
      <c r="O2703" s="175">
        <f>_xll.xlShmInterpDisc($B$4,L2703)</f>
        <v>0.63723005331996174</v>
      </c>
      <c r="P2703" s="175">
        <v>0.63723005329983884</v>
      </c>
      <c r="Q2703" s="175">
        <f>_xll.xlShmInterpDisc($H$4,L2703)</f>
        <v>0.63723005330575255</v>
      </c>
      <c r="R2703" s="188">
        <f t="shared" si="126"/>
        <v>-2.2607915539651913E-7</v>
      </c>
      <c r="S2703" s="170">
        <f t="shared" si="127"/>
        <v>-2.2608026561954375E-7</v>
      </c>
      <c r="T2703" s="174">
        <f t="shared" si="128"/>
        <v>-5.9137139629683588E-8</v>
      </c>
    </row>
    <row r="2704" spans="11:20" x14ac:dyDescent="0.2">
      <c r="K2704" s="185" t="s">
        <v>135</v>
      </c>
      <c r="L2704" s="163">
        <f>_xll.qlCalendarAdvance("TARGET",L2703,K2704,"mf")</f>
        <v>53898</v>
      </c>
      <c r="M2704" s="175">
        <v>0.63703763214311504</v>
      </c>
      <c r="N2704" s="175">
        <f>_xll.xlShmInterpDisc($E$4,L2704)</f>
        <v>0.63703763216739817</v>
      </c>
      <c r="O2704" s="175">
        <f>_xll.xlShmInterpDisc($B$4,L2704)</f>
        <v>0.63703763216739817</v>
      </c>
      <c r="P2704" s="175">
        <v>0.6370376321456197</v>
      </c>
      <c r="Q2704" s="175">
        <f>_xll.xlShmInterpDisc($H$4,L2704)</f>
        <v>0.63703763215316833</v>
      </c>
      <c r="R2704" s="188">
        <f t="shared" si="126"/>
        <v>-2.4283131061508811E-7</v>
      </c>
      <c r="S2704" s="170">
        <f t="shared" si="127"/>
        <v>-2.4283131061508811E-7</v>
      </c>
      <c r="T2704" s="174">
        <f t="shared" si="128"/>
        <v>-7.5486283890313643E-8</v>
      </c>
    </row>
    <row r="2705" spans="11:20" x14ac:dyDescent="0.2">
      <c r="K2705" s="185" t="s">
        <v>135</v>
      </c>
      <c r="L2705" s="163">
        <f>_xll.qlCalendarAdvance("TARGET",L2704,K2705,"mf")</f>
        <v>53905</v>
      </c>
      <c r="M2705" s="175">
        <v>0.63684528106354688</v>
      </c>
      <c r="N2705" s="175">
        <f>_xll.xlShmInterpDisc($E$4,L2705)</f>
        <v>0.63684528108954008</v>
      </c>
      <c r="O2705" s="175">
        <f>_xll.xlShmInterpDisc($B$4,L2705)</f>
        <v>0.63684528108954019</v>
      </c>
      <c r="P2705" s="175">
        <v>0.63684528106607097</v>
      </c>
      <c r="Q2705" s="175">
        <f>_xll.xlShmInterpDisc($H$4,L2705)</f>
        <v>0.63684528107529037</v>
      </c>
      <c r="R2705" s="188">
        <f t="shared" si="126"/>
        <v>-2.599320758633894E-7</v>
      </c>
      <c r="S2705" s="170">
        <f t="shared" si="127"/>
        <v>-2.5993318608641403E-7</v>
      </c>
      <c r="T2705" s="174">
        <f t="shared" si="128"/>
        <v>-9.2194030187897624E-8</v>
      </c>
    </row>
    <row r="2706" spans="11:20" x14ac:dyDescent="0.2">
      <c r="K2706" s="185" t="s">
        <v>135</v>
      </c>
      <c r="L2706" s="163">
        <f>_xll.qlCalendarAdvance("TARGET",L2705,K2706,"mf")</f>
        <v>53912</v>
      </c>
      <c r="M2706" s="175">
        <v>0.63665300018255366</v>
      </c>
      <c r="N2706" s="175">
        <f>_xll.xlShmInterpDisc($E$4,L2706)</f>
        <v>0.63665300021029136</v>
      </c>
      <c r="O2706" s="175">
        <f>_xll.xlShmInterpDisc($B$4,L2706)</f>
        <v>0.63665300021029148</v>
      </c>
      <c r="P2706" s="175">
        <v>0.63665300018509707</v>
      </c>
      <c r="Q2706" s="175">
        <f>_xll.xlShmInterpDisc($H$4,L2706)</f>
        <v>0.63665300019602244</v>
      </c>
      <c r="R2706" s="188">
        <f t="shared" si="126"/>
        <v>-2.7737701024932448E-7</v>
      </c>
      <c r="S2706" s="170">
        <f t="shared" si="127"/>
        <v>-2.7737812047234911E-7</v>
      </c>
      <c r="T2706" s="174">
        <f t="shared" si="128"/>
        <v>-1.0925371718428778E-7</v>
      </c>
    </row>
    <row r="2707" spans="11:20" x14ac:dyDescent="0.2">
      <c r="K2707" s="185" t="s">
        <v>135</v>
      </c>
      <c r="L2707" s="163">
        <f>_xll.qlCalendarAdvance("TARGET",L2706,K2707,"mf")</f>
        <v>53919</v>
      </c>
      <c r="M2707" s="175">
        <v>0.63646078962412922</v>
      </c>
      <c r="N2707" s="175">
        <f>_xll.xlShmInterpDisc($E$4,L2707)</f>
        <v>0.63646078965364528</v>
      </c>
      <c r="O2707" s="175">
        <f>_xll.xlShmInterpDisc($B$4,L2707)</f>
        <v>0.63646078965364528</v>
      </c>
      <c r="P2707" s="175">
        <v>0.63646078962669184</v>
      </c>
      <c r="Q2707" s="175">
        <f>_xll.xlShmInterpDisc($H$4,L2707)</f>
        <v>0.63646078963935793</v>
      </c>
      <c r="R2707" s="188">
        <f t="shared" si="126"/>
        <v>-2.9516056265777024E-7</v>
      </c>
      <c r="S2707" s="170">
        <f t="shared" si="127"/>
        <v>-2.9516056265777024E-7</v>
      </c>
      <c r="T2707" s="174">
        <f t="shared" si="128"/>
        <v>-1.2666090398738561E-7</v>
      </c>
    </row>
    <row r="2708" spans="11:20" x14ac:dyDescent="0.2">
      <c r="K2708" s="185" t="s">
        <v>135</v>
      </c>
      <c r="L2708" s="163">
        <f>_xll.qlCalendarAdvance("TARGET",L2707,K2708,"mf")</f>
        <v>53926</v>
      </c>
      <c r="M2708" s="175">
        <v>0.63626864951235651</v>
      </c>
      <c r="N2708" s="175">
        <f>_xll.xlShmInterpDisc($E$4,L2708)</f>
        <v>0.63626864954368412</v>
      </c>
      <c r="O2708" s="175">
        <f>_xll.xlShmInterpDisc($B$4,L2708)</f>
        <v>0.63626864954368412</v>
      </c>
      <c r="P2708" s="175">
        <v>0.63626864951493811</v>
      </c>
      <c r="Q2708" s="175">
        <f>_xll.xlShmInterpDisc($H$4,L2708)</f>
        <v>0.63626864952937912</v>
      </c>
      <c r="R2708" s="188">
        <f t="shared" si="126"/>
        <v>-3.1327607175057892E-7</v>
      </c>
      <c r="S2708" s="170">
        <f t="shared" si="127"/>
        <v>-3.1327607175057892E-7</v>
      </c>
      <c r="T2708" s="174">
        <f t="shared" si="128"/>
        <v>-1.4441003948206799E-7</v>
      </c>
    </row>
    <row r="2709" spans="11:20" x14ac:dyDescent="0.2">
      <c r="K2709" s="185" t="s">
        <v>135</v>
      </c>
      <c r="L2709" s="163">
        <f>_xll.qlCalendarAdvance("TARGET",L2708,K2709,"mf")</f>
        <v>53933</v>
      </c>
      <c r="M2709" s="175">
        <v>0.63607657997140721</v>
      </c>
      <c r="N2709" s="175">
        <f>_xll.xlShmInterpDisc($E$4,L2709)</f>
        <v>0.63607658000457912</v>
      </c>
      <c r="O2709" s="175">
        <f>_xll.xlShmInterpDisc($B$4,L2709)</f>
        <v>0.63607658000457912</v>
      </c>
      <c r="P2709" s="175">
        <v>0.63607657997400768</v>
      </c>
      <c r="Q2709" s="175">
        <f>_xll.xlShmInterpDisc($H$4,L2709)</f>
        <v>0.63607657999025713</v>
      </c>
      <c r="R2709" s="188">
        <f t="shared" si="126"/>
        <v>-3.3171909663565202E-7</v>
      </c>
      <c r="S2709" s="170">
        <f t="shared" si="127"/>
        <v>-3.3171909663565202E-7</v>
      </c>
      <c r="T2709" s="174">
        <f t="shared" si="128"/>
        <v>-1.6249446233018716E-7</v>
      </c>
    </row>
    <row r="2710" spans="11:20" x14ac:dyDescent="0.2">
      <c r="K2710" s="185" t="s">
        <v>135</v>
      </c>
      <c r="L2710" s="163">
        <f>_xll.qlCalendarAdvance("TARGET",L2709,K2710,"mf")</f>
        <v>53940</v>
      </c>
      <c r="M2710" s="175">
        <v>0.63588458112554169</v>
      </c>
      <c r="N2710" s="175">
        <f>_xll.xlShmInterpDisc($E$4,L2710)</f>
        <v>0.63588458116059032</v>
      </c>
      <c r="O2710" s="175">
        <f>_xll.xlShmInterpDisc($B$4,L2710)</f>
        <v>0.63588458116059032</v>
      </c>
      <c r="P2710" s="175">
        <v>0.63588458112816093</v>
      </c>
      <c r="Q2710" s="175">
        <f>_xll.xlShmInterpDisc($H$4,L2710)</f>
        <v>0.63588458114625213</v>
      </c>
      <c r="R2710" s="188">
        <f t="shared" si="126"/>
        <v>-3.5048630664391567E-7</v>
      </c>
      <c r="S2710" s="170">
        <f t="shared" si="127"/>
        <v>-3.5048630664391567E-7</v>
      </c>
      <c r="T2710" s="174">
        <f t="shared" si="128"/>
        <v>-1.8091195208569388E-7</v>
      </c>
    </row>
    <row r="2711" spans="11:20" x14ac:dyDescent="0.2">
      <c r="K2711" s="185" t="s">
        <v>135</v>
      </c>
      <c r="L2711" s="163">
        <f>_xll.qlCalendarAdvance("TARGET",L2710,K2711,"mf")</f>
        <v>53947</v>
      </c>
      <c r="M2711" s="175">
        <v>0.63569265309910916</v>
      </c>
      <c r="N2711" s="175">
        <f>_xll.xlShmInterpDisc($E$4,L2711)</f>
        <v>0.63569265313606582</v>
      </c>
      <c r="O2711" s="175">
        <f>_xll.xlShmInterpDisc($B$4,L2711)</f>
        <v>0.63569265313606582</v>
      </c>
      <c r="P2711" s="175">
        <v>0.63569265310174705</v>
      </c>
      <c r="Q2711" s="175">
        <f>_xll.xlShmInterpDisc($H$4,L2711)</f>
        <v>0.6356926531217123</v>
      </c>
      <c r="R2711" s="188">
        <f t="shared" si="126"/>
        <v>-3.6956659954512361E-7</v>
      </c>
      <c r="S2711" s="170">
        <f t="shared" si="127"/>
        <v>-3.6956659954512361E-7</v>
      </c>
      <c r="T2711" s="174">
        <f t="shared" si="128"/>
        <v>-1.9965251674136653E-7</v>
      </c>
    </row>
    <row r="2712" spans="11:20" x14ac:dyDescent="0.2">
      <c r="K2712" s="185" t="s">
        <v>135</v>
      </c>
      <c r="L2712" s="163">
        <f>_xll.qlCalendarAdvance("TARGET",L2711,K2712,"mf")</f>
        <v>53954</v>
      </c>
      <c r="M2712" s="175">
        <v>0.63550079601654652</v>
      </c>
      <c r="N2712" s="175">
        <f>_xll.xlShmInterpDisc($E$4,L2712)</f>
        <v>0.63550079605544252</v>
      </c>
      <c r="O2712" s="175">
        <f>_xll.xlShmInterpDisc($B$4,L2712)</f>
        <v>0.63550079605544252</v>
      </c>
      <c r="P2712" s="175">
        <v>0.63550079601920284</v>
      </c>
      <c r="Q2712" s="175">
        <f>_xll.xlShmInterpDisc($H$4,L2712)</f>
        <v>0.63550079604107435</v>
      </c>
      <c r="R2712" s="188">
        <f t="shared" si="126"/>
        <v>-3.8895997533927584E-7</v>
      </c>
      <c r="S2712" s="170">
        <f t="shared" si="127"/>
        <v>-3.8895997533927584E-7</v>
      </c>
      <c r="T2712" s="174">
        <f t="shared" si="128"/>
        <v>-2.1871504607418046E-7</v>
      </c>
    </row>
    <row r="2713" spans="11:20" x14ac:dyDescent="0.2">
      <c r="K2713" s="185" t="s">
        <v>135</v>
      </c>
      <c r="L2713" s="163">
        <f>_xll.qlCalendarAdvance("TARGET",L2712,K2713,"mf")</f>
        <v>53961</v>
      </c>
      <c r="M2713" s="175">
        <v>0.63530901000237905</v>
      </c>
      <c r="N2713" s="175">
        <f>_xll.xlShmInterpDisc($E$4,L2713)</f>
        <v>0.63530901004324469</v>
      </c>
      <c r="O2713" s="175">
        <f>_xll.xlShmInterpDisc($B$4,L2713)</f>
        <v>0.63530901004324469</v>
      </c>
      <c r="P2713" s="175">
        <v>0.63530901000505369</v>
      </c>
      <c r="Q2713" s="175">
        <f>_xll.xlShmInterpDisc($H$4,L2713)</f>
        <v>0.63530901002886253</v>
      </c>
      <c r="R2713" s="188">
        <f t="shared" si="126"/>
        <v>-4.0865644201915075E-7</v>
      </c>
      <c r="S2713" s="170">
        <f t="shared" si="127"/>
        <v>-4.0865644201915075E-7</v>
      </c>
      <c r="T2713" s="174">
        <f t="shared" si="128"/>
        <v>-2.3808843785388945E-7</v>
      </c>
    </row>
    <row r="2714" spans="11:20" x14ac:dyDescent="0.2">
      <c r="K2714" s="185" t="s">
        <v>135</v>
      </c>
      <c r="L2714" s="163">
        <f>_xll.qlCalendarAdvance("TARGET",L2713,K2714,"mf")</f>
        <v>53968</v>
      </c>
      <c r="M2714" s="175">
        <v>0.63511729518121918</v>
      </c>
      <c r="N2714" s="175">
        <f>_xll.xlShmInterpDisc($E$4,L2714)</f>
        <v>0.63511729522408467</v>
      </c>
      <c r="O2714" s="175">
        <f>_xll.xlShmInterpDisc($B$4,L2714)</f>
        <v>0.63511729522408478</v>
      </c>
      <c r="P2714" s="175">
        <v>0.63511729518391213</v>
      </c>
      <c r="Q2714" s="175">
        <f>_xll.xlShmInterpDisc($H$4,L2714)</f>
        <v>0.63511729520968951</v>
      </c>
      <c r="R2714" s="188">
        <f t="shared" si="126"/>
        <v>-4.2865488936172369E-7</v>
      </c>
      <c r="S2714" s="170">
        <f t="shared" si="127"/>
        <v>-4.2865599958474832E-7</v>
      </c>
      <c r="T2714" s="174">
        <f t="shared" si="128"/>
        <v>-2.577738023035181E-7</v>
      </c>
    </row>
    <row r="2715" spans="11:20" x14ac:dyDescent="0.2">
      <c r="K2715" s="185" t="s">
        <v>135</v>
      </c>
      <c r="L2715" s="163">
        <f>_xll.qlCalendarAdvance("TARGET",L2714,K2715,"mf")</f>
        <v>53975</v>
      </c>
      <c r="M2715" s="175">
        <v>0.6349256516777676</v>
      </c>
      <c r="N2715" s="175">
        <f>_xll.xlShmInterpDisc($E$4,L2715)</f>
        <v>0.63492565172266247</v>
      </c>
      <c r="O2715" s="175">
        <f>_xll.xlShmInterpDisc($B$4,L2715)</f>
        <v>0.63492565172266247</v>
      </c>
      <c r="P2715" s="175">
        <v>0.63492565168047854</v>
      </c>
      <c r="Q2715" s="175">
        <f>_xll.xlShmInterpDisc($H$4,L2715)</f>
        <v>0.63492565170825477</v>
      </c>
      <c r="R2715" s="188">
        <f t="shared" si="126"/>
        <v>-4.4894865602884693E-7</v>
      </c>
      <c r="S2715" s="170">
        <f t="shared" si="127"/>
        <v>-4.4894865602884693E-7</v>
      </c>
      <c r="T2715" s="174">
        <f t="shared" si="128"/>
        <v>-2.7776225763886941E-7</v>
      </c>
    </row>
    <row r="2716" spans="11:20" x14ac:dyDescent="0.2">
      <c r="K2716" s="185" t="s">
        <v>135</v>
      </c>
      <c r="L2716" s="163">
        <f>_xll.qlCalendarAdvance("TARGET",L2715,K2716,"mf")</f>
        <v>53982</v>
      </c>
      <c r="M2716" s="175">
        <v>0.63473407961681172</v>
      </c>
      <c r="N2716" s="175">
        <f>_xll.xlShmInterpDisc($E$4,L2716)</f>
        <v>0.63473407966376494</v>
      </c>
      <c r="O2716" s="175">
        <f>_xll.xlShmInterpDisc($B$4,L2716)</f>
        <v>0.63473407966376494</v>
      </c>
      <c r="P2716" s="175">
        <v>0.63473407961954065</v>
      </c>
      <c r="Q2716" s="175">
        <f>_xll.xlShmInterpDisc($H$4,L2716)</f>
        <v>0.63473407964934558</v>
      </c>
      <c r="R2716" s="188">
        <f t="shared" si="126"/>
        <v>-4.6953219090539733E-7</v>
      </c>
      <c r="S2716" s="170">
        <f t="shared" si="127"/>
        <v>-4.6953219090539733E-7</v>
      </c>
      <c r="T2716" s="174">
        <f t="shared" si="128"/>
        <v>-2.980493629678449E-7</v>
      </c>
    </row>
    <row r="2717" spans="11:20" x14ac:dyDescent="0.2">
      <c r="K2717" s="185" t="s">
        <v>135</v>
      </c>
      <c r="L2717" s="163">
        <f>_xll.qlCalendarAdvance("TARGET",L2716,K2717,"mf")</f>
        <v>53989</v>
      </c>
      <c r="M2717" s="175">
        <v>0.63454257912322642</v>
      </c>
      <c r="N2717" s="175">
        <f>_xll.xlShmInterpDisc($E$4,L2717)</f>
        <v>0.6345425791722662</v>
      </c>
      <c r="O2717" s="175">
        <f>_xll.xlShmInterpDisc($B$4,L2717)</f>
        <v>0.63454257917226631</v>
      </c>
      <c r="P2717" s="175">
        <v>0.63454257912597312</v>
      </c>
      <c r="Q2717" s="175">
        <f>_xll.xlShmInterpDisc($H$4,L2717)</f>
        <v>0.63454257915783596</v>
      </c>
      <c r="R2717" s="188">
        <f t="shared" si="126"/>
        <v>-4.9039772243020252E-7</v>
      </c>
      <c r="S2717" s="170">
        <f t="shared" si="127"/>
        <v>-4.9039883265322715E-7</v>
      </c>
      <c r="T2717" s="174">
        <f t="shared" si="128"/>
        <v>-3.186284569522968E-7</v>
      </c>
    </row>
    <row r="2718" spans="11:20" x14ac:dyDescent="0.2">
      <c r="K2718" s="185" t="s">
        <v>135</v>
      </c>
      <c r="L2718" s="163">
        <f>_xll.qlCalendarAdvance("TARGET",L2717,K2718,"mf")</f>
        <v>53996</v>
      </c>
      <c r="M2718" s="175">
        <v>0.63435115032197309</v>
      </c>
      <c r="N2718" s="175">
        <f>_xll.xlShmInterpDisc($E$4,L2718)</f>
        <v>0.63435115037312761</v>
      </c>
      <c r="O2718" s="175">
        <f>_xll.xlShmInterpDisc($B$4,L2718)</f>
        <v>0.63435115037312773</v>
      </c>
      <c r="P2718" s="175">
        <v>0.63435115032473732</v>
      </c>
      <c r="Q2718" s="175">
        <f>_xll.xlShmInterpDisc($H$4,L2718)</f>
        <v>0.63435115035868717</v>
      </c>
      <c r="R2718" s="188">
        <f t="shared" si="126"/>
        <v>-5.115452506032625E-7</v>
      </c>
      <c r="S2718" s="170">
        <f t="shared" si="127"/>
        <v>-5.1154636082628713E-7</v>
      </c>
      <c r="T2718" s="174">
        <f t="shared" si="128"/>
        <v>-3.3949842936920049E-7</v>
      </c>
    </row>
    <row r="2719" spans="11:20" x14ac:dyDescent="0.2">
      <c r="K2719" s="185" t="s">
        <v>135</v>
      </c>
      <c r="L2719" s="163">
        <f>_xll.qlCalendarAdvance("TARGET",L2718,K2719,"mf")</f>
        <v>54003</v>
      </c>
      <c r="M2719" s="175">
        <v>0.63415979333809991</v>
      </c>
      <c r="N2719" s="175">
        <f>_xll.xlShmInterpDisc($E$4,L2719)</f>
        <v>0.6341597933913965</v>
      </c>
      <c r="O2719" s="175">
        <f>_xll.xlShmInterpDisc($B$4,L2719)</f>
        <v>0.63415979339139661</v>
      </c>
      <c r="P2719" s="175">
        <v>0.63415979334088179</v>
      </c>
      <c r="Q2719" s="175">
        <f>_xll.xlShmInterpDisc($H$4,L2719)</f>
        <v>0.63415979337694661</v>
      </c>
      <c r="R2719" s="188">
        <f t="shared" si="126"/>
        <v>-5.3296589364038027E-7</v>
      </c>
      <c r="S2719" s="170">
        <f t="shared" si="127"/>
        <v>-5.329670038634049E-7</v>
      </c>
      <c r="T2719" s="174">
        <f t="shared" si="128"/>
        <v>-3.6064817798830973E-7</v>
      </c>
    </row>
    <row r="2720" spans="11:20" x14ac:dyDescent="0.2">
      <c r="K2720" s="185" t="s">
        <v>135</v>
      </c>
      <c r="L2720" s="163">
        <f>_xll.qlCalendarAdvance("TARGET",L2719,K2720,"mf")</f>
        <v>54010</v>
      </c>
      <c r="M2720" s="175">
        <v>0.63396850829674167</v>
      </c>
      <c r="N2720" s="175">
        <f>_xll.xlShmInterpDisc($E$4,L2720)</f>
        <v>0.63396850835220708</v>
      </c>
      <c r="O2720" s="175">
        <f>_xll.xlShmInterpDisc($B$4,L2720)</f>
        <v>0.63396850835220708</v>
      </c>
      <c r="P2720" s="175">
        <v>0.63396850829954077</v>
      </c>
      <c r="Q2720" s="175">
        <f>_xll.xlShmInterpDisc($H$4,L2720)</f>
        <v>0.63396850833774843</v>
      </c>
      <c r="R2720" s="188">
        <f t="shared" si="126"/>
        <v>-5.5465410042643271E-7</v>
      </c>
      <c r="S2720" s="170">
        <f t="shared" si="127"/>
        <v>-5.5465410042643271E-7</v>
      </c>
      <c r="T2720" s="174">
        <f t="shared" si="128"/>
        <v>-3.8207659258659987E-7</v>
      </c>
    </row>
    <row r="2721" spans="11:20" x14ac:dyDescent="0.2">
      <c r="K2721" s="185" t="s">
        <v>135</v>
      </c>
      <c r="L2721" s="163">
        <f>_xll.qlCalendarAdvance("TARGET",L2720,K2721,"mf")</f>
        <v>54017</v>
      </c>
      <c r="M2721" s="175">
        <v>0.63377729532311877</v>
      </c>
      <c r="N2721" s="175">
        <f>_xll.xlShmInterpDisc($E$4,L2721)</f>
        <v>0.63377729538077943</v>
      </c>
      <c r="O2721" s="175">
        <f>_xll.xlShmInterpDisc($B$4,L2721)</f>
        <v>0.63377729538077954</v>
      </c>
      <c r="P2721" s="175">
        <v>0.63377729532593519</v>
      </c>
      <c r="Q2721" s="175">
        <f>_xll.xlShmInterpDisc($H$4,L2721)</f>
        <v>0.63377729536631278</v>
      </c>
      <c r="R2721" s="188">
        <f t="shared" si="126"/>
        <v>-5.7660654029234593E-7</v>
      </c>
      <c r="S2721" s="170">
        <f t="shared" si="127"/>
        <v>-5.7660765051537055E-7</v>
      </c>
      <c r="T2721" s="174">
        <f t="shared" si="128"/>
        <v>-4.0377590160289856E-7</v>
      </c>
    </row>
    <row r="2722" spans="11:20" x14ac:dyDescent="0.2">
      <c r="K2722" s="185" t="s">
        <v>135</v>
      </c>
      <c r="L2722" s="163">
        <f>_xll.qlCalendarAdvance("TARGET",L2721,K2722,"mf")</f>
        <v>54024</v>
      </c>
      <c r="M2722" s="175">
        <v>0.63358615454253797</v>
      </c>
      <c r="N2722" s="175">
        <f>_xll.xlShmInterpDisc($E$4,L2722)</f>
        <v>0.63358615460241985</v>
      </c>
      <c r="O2722" s="175">
        <f>_xll.xlShmInterpDisc($B$4,L2722)</f>
        <v>0.63358615460241985</v>
      </c>
      <c r="P2722" s="175">
        <v>0.63358615454537148</v>
      </c>
      <c r="Q2722" s="175">
        <f>_xll.xlShmInterpDisc($H$4,L2722)</f>
        <v>0.63358615458794587</v>
      </c>
      <c r="R2722" s="188">
        <f t="shared" si="126"/>
        <v>-5.9881877234602143E-7</v>
      </c>
      <c r="S2722" s="170">
        <f t="shared" si="127"/>
        <v>-5.9881877234602143E-7</v>
      </c>
      <c r="T2722" s="174">
        <f t="shared" si="128"/>
        <v>-4.2574388459115653E-7</v>
      </c>
    </row>
    <row r="2723" spans="11:20" x14ac:dyDescent="0.2">
      <c r="K2723" s="185" t="s">
        <v>135</v>
      </c>
      <c r="L2723" s="163">
        <f>_xll.qlCalendarAdvance("TARGET",L2722,K2723,"mf")</f>
        <v>54031</v>
      </c>
      <c r="M2723" s="175">
        <v>0.63339508608039186</v>
      </c>
      <c r="N2723" s="175">
        <f>_xll.xlShmInterpDisc($E$4,L2723)</f>
        <v>0.63339508614252016</v>
      </c>
      <c r="O2723" s="175">
        <f>_xll.xlShmInterpDisc($B$4,L2723)</f>
        <v>0.63339508614252016</v>
      </c>
      <c r="P2723" s="175">
        <v>0.63339508608324235</v>
      </c>
      <c r="Q2723" s="175">
        <f>_xll.xlShmInterpDisc($H$4,L2723)</f>
        <v>0.63339508612803963</v>
      </c>
      <c r="R2723" s="188">
        <f t="shared" si="126"/>
        <v>-6.2128302502628685E-7</v>
      </c>
      <c r="S2723" s="170">
        <f t="shared" si="127"/>
        <v>-6.2128302502628685E-7</v>
      </c>
      <c r="T2723" s="174">
        <f t="shared" si="128"/>
        <v>-4.4797276999020141E-7</v>
      </c>
    </row>
    <row r="2724" spans="11:20" x14ac:dyDescent="0.2">
      <c r="K2724" s="185" t="s">
        <v>135</v>
      </c>
      <c r="L2724" s="163">
        <f>_xll.qlCalendarAdvance("TARGET",L2723,K2724,"mf")</f>
        <v>54038</v>
      </c>
      <c r="M2724" s="175">
        <v>0.63320409006215816</v>
      </c>
      <c r="N2724" s="175">
        <f>_xll.xlShmInterpDisc($E$4,L2724)</f>
        <v>0.63320409012655776</v>
      </c>
      <c r="O2724" s="175">
        <f>_xll.xlShmInterpDisc($B$4,L2724)</f>
        <v>0.63320409012655776</v>
      </c>
      <c r="P2724" s="175">
        <v>0.63320409006502543</v>
      </c>
      <c r="Q2724" s="175">
        <f>_xll.xlShmInterpDisc($H$4,L2724)</f>
        <v>0.63320409011207135</v>
      </c>
      <c r="R2724" s="188">
        <f t="shared" si="126"/>
        <v>-6.439959676640683E-7</v>
      </c>
      <c r="S2724" s="170">
        <f t="shared" si="127"/>
        <v>-6.439959676640683E-7</v>
      </c>
      <c r="T2724" s="174">
        <f t="shared" si="128"/>
        <v>-4.7045922713095933E-7</v>
      </c>
    </row>
    <row r="2725" spans="11:20" x14ac:dyDescent="0.2">
      <c r="K2725" s="185" t="s">
        <v>135</v>
      </c>
      <c r="L2725" s="163">
        <f>_xll.qlCalendarAdvance("TARGET",L2724,K2725,"mf")</f>
        <v>54045</v>
      </c>
      <c r="M2725" s="175">
        <v>0.63301316661340012</v>
      </c>
      <c r="N2725" s="175">
        <f>_xll.xlShmInterpDisc($E$4,L2725)</f>
        <v>0.63301316668009533</v>
      </c>
      <c r="O2725" s="175">
        <f>_xll.xlShmInterpDisc($B$4,L2725)</f>
        <v>0.63301316668009533</v>
      </c>
      <c r="P2725" s="175">
        <v>0.63301316661628415</v>
      </c>
      <c r="Q2725" s="175">
        <f>_xll.xlShmInterpDisc($H$4,L2725)</f>
        <v>0.63301316666560392</v>
      </c>
      <c r="R2725" s="188">
        <f t="shared" si="126"/>
        <v>-6.6695204914424266E-7</v>
      </c>
      <c r="S2725" s="170">
        <f t="shared" si="127"/>
        <v>-6.6695204914424266E-7</v>
      </c>
      <c r="T2725" s="174">
        <f t="shared" si="128"/>
        <v>-4.9319770489830717E-7</v>
      </c>
    </row>
    <row r="2726" spans="11:20" x14ac:dyDescent="0.2">
      <c r="K2726" s="185" t="s">
        <v>135</v>
      </c>
      <c r="L2726" s="163">
        <f>_xll.qlCalendarAdvance("TARGET",L2725,K2726,"mf")</f>
        <v>54053</v>
      </c>
      <c r="M2726" s="175">
        <v>0.632795057408016</v>
      </c>
      <c r="N2726" s="175">
        <f>_xll.xlShmInterpDisc($E$4,L2726)</f>
        <v>0.63279505747736375</v>
      </c>
      <c r="O2726" s="175">
        <f>_xll.xlShmInterpDisc($B$4,L2726)</f>
        <v>0.63279505747736375</v>
      </c>
      <c r="P2726" s="175">
        <v>0.63279505741091879</v>
      </c>
      <c r="Q2726" s="175">
        <f>_xll.xlShmInterpDisc($H$4,L2726)</f>
        <v>0.63279505746286746</v>
      </c>
      <c r="R2726" s="188">
        <f t="shared" si="126"/>
        <v>-6.934774976485869E-7</v>
      </c>
      <c r="S2726" s="170">
        <f t="shared" si="127"/>
        <v>-6.934774976485869E-7</v>
      </c>
      <c r="T2726" s="174">
        <f t="shared" si="128"/>
        <v>-5.1948667589840625E-7</v>
      </c>
    </row>
    <row r="2727" spans="11:20" x14ac:dyDescent="0.2">
      <c r="K2727" s="185" t="s">
        <v>135</v>
      </c>
      <c r="L2727" s="163">
        <f>_xll.qlCalendarAdvance("TARGET",L2726,K2727,"mf")</f>
        <v>54060</v>
      </c>
      <c r="M2727" s="175">
        <v>0.63260428988848749</v>
      </c>
      <c r="N2727" s="175">
        <f>_xll.xlShmInterpDisc($E$4,L2727)</f>
        <v>0.63260428996018114</v>
      </c>
      <c r="O2727" s="175">
        <f>_xll.xlShmInterpDisc($B$4,L2727)</f>
        <v>0.63260428996018125</v>
      </c>
      <c r="P2727" s="175">
        <v>0.63260428989140671</v>
      </c>
      <c r="Q2727" s="175">
        <f>_xll.xlShmInterpDisc($H$4,L2727)</f>
        <v>0.6326042899456813</v>
      </c>
      <c r="R2727" s="188">
        <f t="shared" si="126"/>
        <v>-7.1693651015891646E-7</v>
      </c>
      <c r="S2727" s="170">
        <f t="shared" si="127"/>
        <v>-7.1693762038194109E-7</v>
      </c>
      <c r="T2727" s="174">
        <f t="shared" si="128"/>
        <v>-5.4274584826430328E-7</v>
      </c>
    </row>
    <row r="2728" spans="11:20" x14ac:dyDescent="0.2">
      <c r="K2728" s="185" t="s">
        <v>135</v>
      </c>
      <c r="L2728" s="163">
        <f>_xll.qlCalendarAdvance("TARGET",L2727,K2728,"mf")</f>
        <v>54067</v>
      </c>
      <c r="M2728" s="175">
        <v>0.63241359533361474</v>
      </c>
      <c r="N2728" s="175">
        <f>_xll.xlShmInterpDisc($E$4,L2728)</f>
        <v>0.63241359540767716</v>
      </c>
      <c r="O2728" s="175">
        <f>_xll.xlShmInterpDisc($B$4,L2728)</f>
        <v>0.63241359540767728</v>
      </c>
      <c r="P2728" s="175">
        <v>0.63241359533655017</v>
      </c>
      <c r="Q2728" s="175">
        <f>_xll.xlShmInterpDisc($H$4,L2728)</f>
        <v>0.63241359539317443</v>
      </c>
      <c r="R2728" s="188">
        <f t="shared" si="126"/>
        <v>-7.406242286123188E-7</v>
      </c>
      <c r="S2728" s="170">
        <f t="shared" si="127"/>
        <v>-7.4062533883534343E-7</v>
      </c>
      <c r="T2728" s="174">
        <f t="shared" si="128"/>
        <v>-5.6624260835747009E-7</v>
      </c>
    </row>
    <row r="2729" spans="11:20" x14ac:dyDescent="0.2">
      <c r="K2729" s="185" t="s">
        <v>135</v>
      </c>
      <c r="L2729" s="163">
        <f>_xll.qlCalendarAdvance("TARGET",L2728,K2729,"mf")</f>
        <v>54074</v>
      </c>
      <c r="M2729" s="175">
        <v>0.63222297386931181</v>
      </c>
      <c r="N2729" s="175">
        <f>_xll.xlShmInterpDisc($E$4,L2729)</f>
        <v>0.63222297394576532</v>
      </c>
      <c r="O2729" s="175">
        <f>_xll.xlShmInterpDisc($B$4,L2729)</f>
        <v>0.63222297394576532</v>
      </c>
      <c r="P2729" s="175">
        <v>0.63222297387226345</v>
      </c>
      <c r="Q2729" s="175">
        <f>_xll.xlShmInterpDisc($H$4,L2729)</f>
        <v>0.63222297393126048</v>
      </c>
      <c r="R2729" s="188">
        <f t="shared" si="126"/>
        <v>-7.645351018936708E-7</v>
      </c>
      <c r="S2729" s="170">
        <f t="shared" si="127"/>
        <v>-7.645351018936708E-7</v>
      </c>
      <c r="T2729" s="174">
        <f t="shared" si="128"/>
        <v>-5.8997029483975894E-7</v>
      </c>
    </row>
    <row r="2730" spans="11:20" x14ac:dyDescent="0.2">
      <c r="K2730" s="185" t="s">
        <v>135</v>
      </c>
      <c r="L2730" s="163">
        <f>_xll.qlCalendarAdvance("TARGET",L2729,K2730,"mf")</f>
        <v>54081</v>
      </c>
      <c r="M2730" s="175">
        <v>0.63203242562157713</v>
      </c>
      <c r="N2730" s="175">
        <f>_xll.xlShmInterpDisc($E$4,L2730)</f>
        <v>0.63203242570044338</v>
      </c>
      <c r="O2730" s="175">
        <f>_xll.xlShmInterpDisc($B$4,L2730)</f>
        <v>0.63203242570044349</v>
      </c>
      <c r="P2730" s="175">
        <v>0.63203242562454476</v>
      </c>
      <c r="Q2730" s="175">
        <f>_xll.xlShmInterpDisc($H$4,L2730)</f>
        <v>0.6320324256859372</v>
      </c>
      <c r="R2730" s="188">
        <f t="shared" si="126"/>
        <v>-7.886624686648247E-7</v>
      </c>
      <c r="S2730" s="170">
        <f t="shared" si="127"/>
        <v>-7.8866357888784933E-7</v>
      </c>
      <c r="T2730" s="174">
        <f t="shared" si="128"/>
        <v>-6.1392446681907131E-7</v>
      </c>
    </row>
    <row r="2731" spans="11:20" x14ac:dyDescent="0.2">
      <c r="K2731" s="185" t="s">
        <v>135</v>
      </c>
      <c r="L2731" s="163">
        <f>_xll.qlCalendarAdvance("TARGET",L2730,K2731,"mf")</f>
        <v>54088</v>
      </c>
      <c r="M2731" s="175">
        <v>0.63184195071649318</v>
      </c>
      <c r="N2731" s="175">
        <f>_xll.xlShmInterpDisc($E$4,L2731)</f>
        <v>0.63184195079779337</v>
      </c>
      <c r="O2731" s="175">
        <f>_xll.xlShmInterpDisc($B$4,L2731)</f>
        <v>0.63184195079779348</v>
      </c>
      <c r="P2731" s="175">
        <v>0.63184195071947657</v>
      </c>
      <c r="Q2731" s="175">
        <f>_xll.xlShmInterpDisc($H$4,L2731)</f>
        <v>0.63184195078328653</v>
      </c>
      <c r="R2731" s="188">
        <f t="shared" si="126"/>
        <v>-8.1300188803368201E-7</v>
      </c>
      <c r="S2731" s="170">
        <f t="shared" si="127"/>
        <v>-8.1300299825670663E-7</v>
      </c>
      <c r="T2731" s="174">
        <f t="shared" si="128"/>
        <v>-6.380995731802841E-7</v>
      </c>
    </row>
    <row r="2732" spans="11:20" x14ac:dyDescent="0.2">
      <c r="K2732" s="185" t="s">
        <v>135</v>
      </c>
      <c r="L2732" s="163">
        <f>_xll.qlCalendarAdvance("TARGET",L2731,K2732,"mf")</f>
        <v>54095</v>
      </c>
      <c r="M2732" s="175">
        <v>0.63165154928022571</v>
      </c>
      <c r="N2732" s="175">
        <f>_xll.xlShmInterpDisc($E$4,L2732)</f>
        <v>0.63165154936398094</v>
      </c>
      <c r="O2732" s="175">
        <f>_xll.xlShmInterpDisc($B$4,L2732)</f>
        <v>0.63165154936398105</v>
      </c>
      <c r="P2732" s="175">
        <v>0.63165154928322487</v>
      </c>
      <c r="Q2732" s="175">
        <f>_xll.xlShmInterpDisc($H$4,L2732)</f>
        <v>0.63165154934947398</v>
      </c>
      <c r="R2732" s="188">
        <f t="shared" si="126"/>
        <v>-8.3755224977721809E-7</v>
      </c>
      <c r="S2732" s="170">
        <f t="shared" si="127"/>
        <v>-8.3755336000024272E-7</v>
      </c>
      <c r="T2732" s="174">
        <f t="shared" si="128"/>
        <v>-6.6249117303129879E-7</v>
      </c>
    </row>
    <row r="2733" spans="11:20" x14ac:dyDescent="0.2">
      <c r="K2733" s="185" t="s">
        <v>135</v>
      </c>
      <c r="L2733" s="163">
        <f>_xll.qlCalendarAdvance("TARGET",L2732,K2733,"mf")</f>
        <v>54102</v>
      </c>
      <c r="M2733" s="175">
        <v>0.63146122143902461</v>
      </c>
      <c r="N2733" s="175">
        <f>_xll.xlShmInterpDisc($E$4,L2733)</f>
        <v>0.63146122152525497</v>
      </c>
      <c r="O2733" s="175">
        <f>_xll.xlShmInterpDisc($B$4,L2733)</f>
        <v>0.63146122152525508</v>
      </c>
      <c r="P2733" s="175">
        <v>0.63146122144203931</v>
      </c>
      <c r="Q2733" s="175">
        <f>_xll.xlShmInterpDisc($H$4,L2733)</f>
        <v>0.63146122151074879</v>
      </c>
      <c r="R2733" s="188">
        <f t="shared" si="126"/>
        <v>-8.6230356188821133E-7</v>
      </c>
      <c r="S2733" s="170">
        <f t="shared" si="127"/>
        <v>-8.6230467211123596E-7</v>
      </c>
      <c r="T2733" s="174">
        <f t="shared" si="128"/>
        <v>-6.8709482548001688E-7</v>
      </c>
    </row>
    <row r="2734" spans="11:20" x14ac:dyDescent="0.2">
      <c r="K2734" s="185" t="s">
        <v>135</v>
      </c>
      <c r="L2734" s="163">
        <f>_xll.qlCalendarAdvance("TARGET",L2733,K2734,"mf")</f>
        <v>54109</v>
      </c>
      <c r="M2734" s="175">
        <v>0.63127096731922261</v>
      </c>
      <c r="N2734" s="175">
        <f>_xll.xlShmInterpDisc($E$4,L2734)</f>
        <v>0.63127096740794797</v>
      </c>
      <c r="O2734" s="175">
        <f>_xll.xlShmInterpDisc($B$4,L2734)</f>
        <v>0.63127096740794808</v>
      </c>
      <c r="P2734" s="175">
        <v>0.63127096732225274</v>
      </c>
      <c r="Q2734" s="175">
        <f>_xll.xlShmInterpDisc($H$4,L2734)</f>
        <v>0.63127096739344324</v>
      </c>
      <c r="R2734" s="188">
        <f t="shared" si="126"/>
        <v>-8.8725360392061248E-7</v>
      </c>
      <c r="S2734" s="170">
        <f t="shared" si="127"/>
        <v>-8.872547141436371E-7</v>
      </c>
      <c r="T2734" s="174">
        <f t="shared" si="128"/>
        <v>-7.1190497941131525E-7</v>
      </c>
    </row>
    <row r="2735" spans="11:20" x14ac:dyDescent="0.2">
      <c r="K2735" s="185" t="s">
        <v>135</v>
      </c>
      <c r="L2735" s="163">
        <f>_xll.qlCalendarAdvance("TARGET",L2734,K2735,"mf")</f>
        <v>54116</v>
      </c>
      <c r="M2735" s="175">
        <v>0.6310807870472358</v>
      </c>
      <c r="N2735" s="175">
        <f>_xll.xlShmInterpDisc($E$4,L2735)</f>
        <v>0.6310807871384756</v>
      </c>
      <c r="O2735" s="175">
        <f>_xll.xlShmInterpDisc($B$4,L2735)</f>
        <v>0.6310807871384756</v>
      </c>
      <c r="P2735" s="175">
        <v>0.63108078705028126</v>
      </c>
      <c r="Q2735" s="175">
        <f>_xll.xlShmInterpDisc($H$4,L2735)</f>
        <v>0.63108078712397297</v>
      </c>
      <c r="R2735" s="188">
        <f t="shared" si="126"/>
        <v>-9.1239793498232302E-7</v>
      </c>
      <c r="S2735" s="170">
        <f t="shared" si="127"/>
        <v>-9.1239793498232302E-7</v>
      </c>
      <c r="T2735" s="174">
        <f t="shared" si="128"/>
        <v>-7.369171939330954E-7</v>
      </c>
    </row>
    <row r="2736" spans="11:20" x14ac:dyDescent="0.2">
      <c r="K2736" s="185" t="s">
        <v>135</v>
      </c>
      <c r="L2736" s="163">
        <f>_xll.qlCalendarAdvance("TARGET",L2735,K2736,"mf")</f>
        <v>54123</v>
      </c>
      <c r="M2736" s="175">
        <v>0.630890680749563</v>
      </c>
      <c r="N2736" s="175">
        <f>_xll.xlShmInterpDisc($E$4,L2736)</f>
        <v>0.63089068084333588</v>
      </c>
      <c r="O2736" s="175">
        <f>_xll.xlShmInterpDisc($B$4,L2736)</f>
        <v>0.63089068084333599</v>
      </c>
      <c r="P2736" s="175">
        <v>0.63089068075262367</v>
      </c>
      <c r="Q2736" s="175">
        <f>_xll.xlShmInterpDisc($H$4,L2736)</f>
        <v>0.63089068082883615</v>
      </c>
      <c r="R2736" s="188">
        <f t="shared" si="126"/>
        <v>-9.3772878351217059E-7</v>
      </c>
      <c r="S2736" s="170">
        <f t="shared" si="127"/>
        <v>-9.3772989373519522E-7</v>
      </c>
      <c r="T2736" s="174">
        <f t="shared" si="128"/>
        <v>-7.6212480770720958E-7</v>
      </c>
    </row>
    <row r="2737" spans="11:20" x14ac:dyDescent="0.2">
      <c r="K2737" s="185" t="s">
        <v>135</v>
      </c>
      <c r="L2737" s="163">
        <f>_xll.qlCalendarAdvance("TARGET",L2736,K2737,"mf")</f>
        <v>54130</v>
      </c>
      <c r="M2737" s="175">
        <v>0.63070064855278574</v>
      </c>
      <c r="N2737" s="175">
        <f>_xll.xlShmInterpDisc($E$4,L2737)</f>
        <v>0.63070064864911024</v>
      </c>
      <c r="O2737" s="175">
        <f>_xll.xlShmInterpDisc($B$4,L2737)</f>
        <v>0.63070064864911035</v>
      </c>
      <c r="P2737" s="175">
        <v>0.63070064855586139</v>
      </c>
      <c r="Q2737" s="175">
        <f>_xll.xlShmInterpDisc($H$4,L2737)</f>
        <v>0.63070064863461406</v>
      </c>
      <c r="R2737" s="188">
        <f t="shared" si="126"/>
        <v>-9.6324503928713057E-7</v>
      </c>
      <c r="S2737" s="170">
        <f t="shared" si="127"/>
        <v>-9.6324614951015519E-7</v>
      </c>
      <c r="T2737" s="174">
        <f t="shared" si="128"/>
        <v>-7.8752671051063317E-7</v>
      </c>
    </row>
    <row r="2738" spans="11:20" x14ac:dyDescent="0.2">
      <c r="K2738" s="185" t="s">
        <v>135</v>
      </c>
      <c r="L2738" s="163">
        <f>_xll.qlCalendarAdvance("TARGET",L2737,K2738,"mf")</f>
        <v>54137</v>
      </c>
      <c r="M2738" s="175">
        <v>0.6305106905835679</v>
      </c>
      <c r="N2738" s="175">
        <f>_xll.xlShmInterpDisc($E$4,L2738)</f>
        <v>0.63051069068246213</v>
      </c>
      <c r="O2738" s="175">
        <f>_xll.xlShmInterpDisc($B$4,L2738)</f>
        <v>0.63051069068246213</v>
      </c>
      <c r="P2738" s="175">
        <v>0.63051069058665843</v>
      </c>
      <c r="Q2738" s="175">
        <f>_xll.xlShmInterpDisc($H$4,L2738)</f>
        <v>0.63051069066797016</v>
      </c>
      <c r="R2738" s="188">
        <f t="shared" si="126"/>
        <v>-9.8894226141510444E-7</v>
      </c>
      <c r="S2738" s="170">
        <f t="shared" si="127"/>
        <v>-9.8894226141510444E-7</v>
      </c>
      <c r="T2738" s="174">
        <f t="shared" si="128"/>
        <v>-8.1311735122824302E-7</v>
      </c>
    </row>
    <row r="2739" spans="11:20" x14ac:dyDescent="0.2">
      <c r="K2739" s="185" t="s">
        <v>135</v>
      </c>
      <c r="L2739" s="163">
        <f>_xll.qlCalendarAdvance("TARGET",L2738,K2739,"mf")</f>
        <v>54144</v>
      </c>
      <c r="M2739" s="175">
        <v>0.630320806968656</v>
      </c>
      <c r="N2739" s="175">
        <f>_xll.xlShmInterpDisc($E$4,L2739)</f>
        <v>0.63032080707013727</v>
      </c>
      <c r="O2739" s="175">
        <f>_xll.xlShmInterpDisc($B$4,L2739)</f>
        <v>0.63032080707013727</v>
      </c>
      <c r="P2739" s="175">
        <v>0.6303208069717614</v>
      </c>
      <c r="Q2739" s="175">
        <f>_xll.xlShmInterpDisc($H$4,L2739)</f>
        <v>0.63032080705565019</v>
      </c>
      <c r="R2739" s="188">
        <f t="shared" si="126"/>
        <v>-1.0148126783349198E-6</v>
      </c>
      <c r="S2739" s="170">
        <f t="shared" si="127"/>
        <v>-1.0148126783349198E-6</v>
      </c>
      <c r="T2739" s="174">
        <f t="shared" si="128"/>
        <v>-8.3888784807584216E-7</v>
      </c>
    </row>
    <row r="2740" spans="11:20" x14ac:dyDescent="0.2">
      <c r="K2740" s="185" t="s">
        <v>135</v>
      </c>
      <c r="L2740" s="163">
        <f>_xll.qlCalendarAdvance("TARGET",L2739,K2740,"mf")</f>
        <v>54155</v>
      </c>
      <c r="M2740" s="175">
        <v>0.63002256896206499</v>
      </c>
      <c r="N2740" s="175">
        <f>_xll.xlShmInterpDisc($E$4,L2740)</f>
        <v>0.63002256906764598</v>
      </c>
      <c r="O2740" s="175">
        <f>_xll.xlShmInterpDisc($B$4,L2740)</f>
        <v>0.63002256906764598</v>
      </c>
      <c r="P2740" s="175">
        <v>0.63002256896519337</v>
      </c>
      <c r="Q2740" s="175">
        <f>_xll.xlShmInterpDisc($H$4,L2740)</f>
        <v>0.630022569053168</v>
      </c>
      <c r="R2740" s="188">
        <f t="shared" si="126"/>
        <v>-1.055809883965253E-6</v>
      </c>
      <c r="S2740" s="170">
        <f t="shared" si="127"/>
        <v>-1.055809883965253E-6</v>
      </c>
      <c r="T2740" s="174">
        <f t="shared" si="128"/>
        <v>-8.7974627582809717E-7</v>
      </c>
    </row>
    <row r="2741" spans="11:20" x14ac:dyDescent="0.2">
      <c r="K2741" s="185" t="s">
        <v>135</v>
      </c>
      <c r="L2741" s="163">
        <f>_xll.qlCalendarAdvance("TARGET",L2740,K2741,"mf")</f>
        <v>54162</v>
      </c>
      <c r="M2741" s="175">
        <v>0.62983287712651104</v>
      </c>
      <c r="N2741" s="175">
        <f>_xll.xlShmInterpDisc($E$4,L2741)</f>
        <v>0.62983287723472159</v>
      </c>
      <c r="O2741" s="175">
        <f>_xll.xlShmInterpDisc($B$4,L2741)</f>
        <v>0.62983287723472159</v>
      </c>
      <c r="P2741" s="175">
        <v>0.62983287712965363</v>
      </c>
      <c r="Q2741" s="175">
        <f>_xll.xlShmInterpDisc($H$4,L2741)</f>
        <v>0.62983287722025039</v>
      </c>
      <c r="R2741" s="188">
        <f t="shared" si="126"/>
        <v>-1.0821055163034998E-6</v>
      </c>
      <c r="S2741" s="170">
        <f t="shared" si="127"/>
        <v>-1.0821055163034998E-6</v>
      </c>
      <c r="T2741" s="174">
        <f t="shared" si="128"/>
        <v>-9.0596752322369412E-7</v>
      </c>
    </row>
    <row r="2742" spans="11:20" x14ac:dyDescent="0.2">
      <c r="K2742" s="185" t="s">
        <v>135</v>
      </c>
      <c r="L2742" s="163">
        <f>_xll.qlCalendarAdvance("TARGET",L2741,K2742,"mf")</f>
        <v>54169</v>
      </c>
      <c r="M2742" s="175">
        <v>0.62964326009859595</v>
      </c>
      <c r="N2742" s="175">
        <f>_xll.xlShmInterpDisc($E$4,L2742)</f>
        <v>0.62964326020945238</v>
      </c>
      <c r="O2742" s="175">
        <f>_xll.xlShmInterpDisc($B$4,L2742)</f>
        <v>0.62964326020945238</v>
      </c>
      <c r="P2742" s="175">
        <v>0.62964326010175298</v>
      </c>
      <c r="Q2742" s="175">
        <f>_xll.xlShmInterpDisc($H$4,L2742)</f>
        <v>0.62964326019498851</v>
      </c>
      <c r="R2742" s="188">
        <f t="shared" si="126"/>
        <v>-1.1085643514263666E-6</v>
      </c>
      <c r="S2742" s="170">
        <f t="shared" si="127"/>
        <v>-1.1085643514263666E-6</v>
      </c>
      <c r="T2742" s="174">
        <f t="shared" si="128"/>
        <v>-9.3235530407298484E-7</v>
      </c>
    </row>
    <row r="2743" spans="11:20" x14ac:dyDescent="0.2">
      <c r="K2743" s="185" t="s">
        <v>135</v>
      </c>
      <c r="L2743" s="163">
        <f>_xll.qlCalendarAdvance("TARGET",L2742,K2743,"mf")</f>
        <v>54176</v>
      </c>
      <c r="M2743" s="175">
        <v>0.62945371800543981</v>
      </c>
      <c r="N2743" s="175">
        <f>_xll.xlShmInterpDisc($E$4,L2743)</f>
        <v>0.62945371811895723</v>
      </c>
      <c r="O2743" s="175">
        <f>_xll.xlShmInterpDisc($B$4,L2743)</f>
        <v>0.62945371811895734</v>
      </c>
      <c r="P2743" s="175">
        <v>0.62945371800861105</v>
      </c>
      <c r="Q2743" s="175">
        <f>_xll.xlShmInterpDisc($H$4,L2743)</f>
        <v>0.62945371810450157</v>
      </c>
      <c r="R2743" s="188">
        <f t="shared" si="126"/>
        <v>-1.1351741768805823E-6</v>
      </c>
      <c r="S2743" s="170">
        <f t="shared" si="127"/>
        <v>-1.1351752871036069E-6</v>
      </c>
      <c r="T2743" s="174">
        <f t="shared" si="128"/>
        <v>-9.5890517748387083E-7</v>
      </c>
    </row>
    <row r="2744" spans="11:20" x14ac:dyDescent="0.2">
      <c r="K2744" s="185" t="s">
        <v>135</v>
      </c>
      <c r="L2744" s="163">
        <f>_xll.qlCalendarAdvance("TARGET",L2743,K2744,"mf")</f>
        <v>54183</v>
      </c>
      <c r="M2744" s="175">
        <v>0.6292642509742431</v>
      </c>
      <c r="N2744" s="175">
        <f>_xll.xlShmInterpDisc($E$4,L2744)</f>
        <v>0.62926425109043649</v>
      </c>
      <c r="O2744" s="175">
        <f>_xll.xlShmInterpDisc($B$4,L2744)</f>
        <v>0.62926425109043649</v>
      </c>
      <c r="P2744" s="175">
        <v>0.62926425097742833</v>
      </c>
      <c r="Q2744" s="175">
        <f>_xll.xlShmInterpDisc($H$4,L2744)</f>
        <v>0.6292642510759896</v>
      </c>
      <c r="R2744" s="188">
        <f t="shared" si="126"/>
        <v>-1.1619338824431225E-6</v>
      </c>
      <c r="S2744" s="170">
        <f t="shared" si="127"/>
        <v>-1.1619338824431225E-6</v>
      </c>
      <c r="T2744" s="174">
        <f t="shared" si="128"/>
        <v>-9.856127025642536E-7</v>
      </c>
    </row>
    <row r="2745" spans="11:20" x14ac:dyDescent="0.2">
      <c r="K2745" s="185" t="s">
        <v>135</v>
      </c>
      <c r="L2745" s="163">
        <f>_xll.qlCalendarAdvance("TARGET",L2744,K2745,"mf")</f>
        <v>54190</v>
      </c>
      <c r="M2745" s="175">
        <v>0.62907485913228745</v>
      </c>
      <c r="N2745" s="175">
        <f>_xll.xlShmInterpDisc($E$4,L2745)</f>
        <v>0.62907485925117124</v>
      </c>
      <c r="O2745" s="175">
        <f>_xll.xlShmInterpDisc($B$4,L2745)</f>
        <v>0.62907485925117135</v>
      </c>
      <c r="P2745" s="175">
        <v>0.62907485913548655</v>
      </c>
      <c r="Q2745" s="175">
        <f>_xll.xlShmInterpDisc($H$4,L2745)</f>
        <v>0.62907485923673379</v>
      </c>
      <c r="R2745" s="188">
        <f t="shared" si="126"/>
        <v>-1.1888379169988639E-6</v>
      </c>
      <c r="S2745" s="170">
        <f t="shared" si="127"/>
        <v>-1.1888390272218885E-6</v>
      </c>
      <c r="T2745" s="174">
        <f t="shared" si="128"/>
        <v>-1.01247232819901E-6</v>
      </c>
    </row>
    <row r="2746" spans="11:20" x14ac:dyDescent="0.2">
      <c r="K2746" s="185" t="s">
        <v>135</v>
      </c>
      <c r="L2746" s="163">
        <f>_xll.qlCalendarAdvance("TARGET",L2745,K2746,"mf")</f>
        <v>54197</v>
      </c>
      <c r="M2746" s="175">
        <v>0.62888554260693486</v>
      </c>
      <c r="N2746" s="175">
        <f>_xll.xlShmInterpDisc($E$4,L2746)</f>
        <v>0.62888554272852326</v>
      </c>
      <c r="O2746" s="175">
        <f>_xll.xlShmInterpDisc($B$4,L2746)</f>
        <v>0.62888554272852337</v>
      </c>
      <c r="P2746" s="175">
        <v>0.62888554261014784</v>
      </c>
      <c r="Q2746" s="175">
        <f>_xll.xlShmInterpDisc($H$4,L2746)</f>
        <v>0.62888554271409602</v>
      </c>
      <c r="R2746" s="188">
        <f t="shared" si="126"/>
        <v>-1.2158840601017573E-6</v>
      </c>
      <c r="S2746" s="170">
        <f t="shared" si="127"/>
        <v>-1.2158851703247819E-6</v>
      </c>
      <c r="T2746" s="174">
        <f t="shared" si="128"/>
        <v>-1.0394818339420908E-6</v>
      </c>
    </row>
    <row r="2747" spans="11:20" x14ac:dyDescent="0.2">
      <c r="K2747" s="185" t="s">
        <v>135</v>
      </c>
      <c r="L2747" s="163">
        <f>_xll.qlCalendarAdvance("TARGET",L2746,K2747,"mf")</f>
        <v>54204</v>
      </c>
      <c r="M2747" s="175">
        <v>0.62869630152562839</v>
      </c>
      <c r="N2747" s="175">
        <f>_xll.xlShmInterpDisc($E$4,L2747)</f>
        <v>0.62869630164993484</v>
      </c>
      <c r="O2747" s="175">
        <f>_xll.xlShmInterpDisc($B$4,L2747)</f>
        <v>0.62869630164993495</v>
      </c>
      <c r="P2747" s="175">
        <v>0.62869630152885492</v>
      </c>
      <c r="Q2747" s="175">
        <f>_xll.xlShmInterpDisc($H$4,L2747)</f>
        <v>0.62869630163551837</v>
      </c>
      <c r="R2747" s="188">
        <f t="shared" si="126"/>
        <v>-1.2430645401906304E-6</v>
      </c>
      <c r="S2747" s="170">
        <f t="shared" si="127"/>
        <v>-1.243065650413655E-6</v>
      </c>
      <c r="T2747" s="174">
        <f t="shared" si="128"/>
        <v>-1.0666345584553483E-6</v>
      </c>
    </row>
    <row r="2748" spans="11:20" x14ac:dyDescent="0.2">
      <c r="K2748" s="185" t="s">
        <v>135</v>
      </c>
      <c r="L2748" s="163">
        <f>_xll.qlCalendarAdvance("TARGET",L2747,K2748,"mf")</f>
        <v>54211</v>
      </c>
      <c r="M2748" s="175">
        <v>0.62850713601589081</v>
      </c>
      <c r="N2748" s="175">
        <f>_xll.xlShmInterpDisc($E$4,L2748)</f>
        <v>0.62850713614292852</v>
      </c>
      <c r="O2748" s="175">
        <f>_xll.xlShmInterpDisc($B$4,L2748)</f>
        <v>0.62850713614292864</v>
      </c>
      <c r="P2748" s="175">
        <v>0.62850713601913089</v>
      </c>
      <c r="Q2748" s="175">
        <f>_xll.xlShmInterpDisc($H$4,L2748)</f>
        <v>0.6285071361285236</v>
      </c>
      <c r="R2748" s="188">
        <f t="shared" si="126"/>
        <v>-1.2703771368194339E-6</v>
      </c>
      <c r="S2748" s="170">
        <f t="shared" si="127"/>
        <v>-1.2703782470424585E-6</v>
      </c>
      <c r="T2748" s="174">
        <f t="shared" si="128"/>
        <v>-1.0939271710697085E-6</v>
      </c>
    </row>
    <row r="2749" spans="11:20" x14ac:dyDescent="0.2">
      <c r="K2749" s="185" t="s">
        <v>135</v>
      </c>
      <c r="L2749" s="163">
        <f>_xll.qlCalendarAdvance("TARGET",L2748,K2749,"mf")</f>
        <v>54218</v>
      </c>
      <c r="M2749" s="175">
        <v>0.62831804620532516</v>
      </c>
      <c r="N2749" s="175">
        <f>_xll.xlShmInterpDisc($E$4,L2749)</f>
        <v>0.62831804633510691</v>
      </c>
      <c r="O2749" s="175">
        <f>_xll.xlShmInterpDisc($B$4,L2749)</f>
        <v>0.62831804633510691</v>
      </c>
      <c r="P2749" s="175">
        <v>0.62831804620857867</v>
      </c>
      <c r="Q2749" s="175">
        <f>_xll.xlShmInterpDisc($H$4,L2749)</f>
        <v>0.62831804632071409</v>
      </c>
      <c r="R2749" s="188">
        <f t="shared" si="126"/>
        <v>-1.2978174090960692E-6</v>
      </c>
      <c r="S2749" s="170">
        <f t="shared" si="127"/>
        <v>-1.2978174090960692E-6</v>
      </c>
      <c r="T2749" s="174">
        <f t="shared" si="128"/>
        <v>-1.1213541206700484E-6</v>
      </c>
    </row>
    <row r="2750" spans="11:20" x14ac:dyDescent="0.2">
      <c r="K2750" s="185" t="s">
        <v>135</v>
      </c>
      <c r="L2750" s="163">
        <f>_xll.qlCalendarAdvance("TARGET",L2749,K2750,"mf")</f>
        <v>54225</v>
      </c>
      <c r="M2750" s="175">
        <v>0.62812903222161454</v>
      </c>
      <c r="N2750" s="175">
        <f>_xll.xlShmInterpDisc($E$4,L2750)</f>
        <v>0.62812903235415241</v>
      </c>
      <c r="O2750" s="175">
        <f>_xll.xlShmInterpDisc($B$4,L2750)</f>
        <v>0.62812903235415252</v>
      </c>
      <c r="P2750" s="175">
        <v>0.62812903222488126</v>
      </c>
      <c r="Q2750" s="175">
        <f>_xll.xlShmInterpDisc($H$4,L2750)</f>
        <v>0.62812903233977246</v>
      </c>
      <c r="R2750" s="188">
        <f t="shared" si="126"/>
        <v>-1.3253786956823888E-6</v>
      </c>
      <c r="S2750" s="170">
        <f t="shared" si="127"/>
        <v>-1.3253798059054134E-6</v>
      </c>
      <c r="T2750" s="174">
        <f t="shared" si="128"/>
        <v>-1.148912076587294E-6</v>
      </c>
    </row>
    <row r="2751" spans="11:20" x14ac:dyDescent="0.2">
      <c r="K2751" s="185" t="s">
        <v>135</v>
      </c>
      <c r="L2751" s="163">
        <f>_xll.qlCalendarAdvance("TARGET",L2750,K2751,"mf")</f>
        <v>54232</v>
      </c>
      <c r="M2751" s="175">
        <v>0.62794009419252128</v>
      </c>
      <c r="N2751" s="175">
        <f>_xll.xlShmInterpDisc($E$4,L2751)</f>
        <v>0.62794009432782727</v>
      </c>
      <c r="O2751" s="175">
        <f>_xll.xlShmInterpDisc($B$4,L2751)</f>
        <v>0.62794009432782727</v>
      </c>
      <c r="P2751" s="175">
        <v>0.6279400941958011</v>
      </c>
      <c r="Q2751" s="175">
        <f>_xll.xlShmInterpDisc($H$4,L2751)</f>
        <v>0.62794009431346087</v>
      </c>
      <c r="R2751" s="188">
        <f t="shared" si="126"/>
        <v>-1.3530598863553678E-6</v>
      </c>
      <c r="S2751" s="170">
        <f t="shared" si="127"/>
        <v>-1.3530598863553678E-6</v>
      </c>
      <c r="T2751" s="174">
        <f t="shared" si="128"/>
        <v>-1.1765977081523715E-6</v>
      </c>
    </row>
    <row r="2752" spans="11:20" x14ac:dyDescent="0.2">
      <c r="K2752" s="185" t="s">
        <v>135</v>
      </c>
      <c r="L2752" s="163">
        <f>_xll.qlCalendarAdvance("TARGET",L2751,K2752,"mf")</f>
        <v>54239</v>
      </c>
      <c r="M2752" s="175">
        <v>0.62775123224588769</v>
      </c>
      <c r="N2752" s="175">
        <f>_xll.xlShmInterpDisc($E$4,L2752)</f>
        <v>0.62775123238397301</v>
      </c>
      <c r="O2752" s="175">
        <f>_xll.xlShmInterpDisc($B$4,L2752)</f>
        <v>0.62775123238397312</v>
      </c>
      <c r="P2752" s="175">
        <v>0.6277512322491805</v>
      </c>
      <c r="Q2752" s="175">
        <f>_xll.xlShmInterpDisc($H$4,L2752)</f>
        <v>0.62775123236962083</v>
      </c>
      <c r="R2752" s="188">
        <f t="shared" si="126"/>
        <v>-1.3808532095538339E-6</v>
      </c>
      <c r="S2752" s="170">
        <f t="shared" si="127"/>
        <v>-1.3808543197768586E-6</v>
      </c>
      <c r="T2752" s="174">
        <f t="shared" si="128"/>
        <v>-1.2044032438041086E-6</v>
      </c>
    </row>
    <row r="2753" spans="11:20" x14ac:dyDescent="0.2">
      <c r="K2753" s="185" t="s">
        <v>135</v>
      </c>
      <c r="L2753" s="163">
        <f>_xll.qlCalendarAdvance("TARGET",L2752,K2753,"mf")</f>
        <v>54246</v>
      </c>
      <c r="M2753" s="175">
        <v>0.62756244650963489</v>
      </c>
      <c r="N2753" s="175">
        <f>_xll.xlShmInterpDisc($E$4,L2753)</f>
        <v>0.62756244665051075</v>
      </c>
      <c r="O2753" s="175">
        <f>_xll.xlShmInterpDisc($B$4,L2753)</f>
        <v>0.62756244665051075</v>
      </c>
      <c r="P2753" s="175">
        <v>0.62756244651294046</v>
      </c>
      <c r="Q2753" s="175">
        <f>_xll.xlShmInterpDisc($H$4,L2753)</f>
        <v>0.62756244663617333</v>
      </c>
      <c r="R2753" s="188">
        <f t="shared" si="126"/>
        <v>-1.4087586652777873E-6</v>
      </c>
      <c r="S2753" s="170">
        <f t="shared" si="127"/>
        <v>-1.4087586652777873E-6</v>
      </c>
      <c r="T2753" s="174">
        <f t="shared" si="128"/>
        <v>-1.2323286835425051E-6</v>
      </c>
    </row>
    <row r="2754" spans="11:20" x14ac:dyDescent="0.2">
      <c r="K2754" s="185" t="s">
        <v>135</v>
      </c>
      <c r="L2754" s="163">
        <f>_xll.qlCalendarAdvance("TARGET",L2753,K2754,"mf")</f>
        <v>54253</v>
      </c>
      <c r="M2754" s="175">
        <v>0.62737373711176325</v>
      </c>
      <c r="N2754" s="175">
        <f>_xll.xlShmInterpDisc($E$4,L2754)</f>
        <v>0.62737373725543999</v>
      </c>
      <c r="O2754" s="175">
        <f>_xll.xlShmInterpDisc($B$4,L2754)</f>
        <v>0.6273737372554401</v>
      </c>
      <c r="P2754" s="175">
        <v>0.6273737371150816</v>
      </c>
      <c r="Q2754" s="175">
        <f>_xll.xlShmInterpDisc($H$4,L2754)</f>
        <v>0.62737373724111822</v>
      </c>
      <c r="R2754" s="188">
        <f t="shared" si="126"/>
        <v>-1.4367673717430307E-6</v>
      </c>
      <c r="S2754" s="170">
        <f t="shared" si="127"/>
        <v>-1.4367684819660553E-6</v>
      </c>
      <c r="T2754" s="174">
        <f t="shared" si="128"/>
        <v>-1.2603662558063888E-6</v>
      </c>
    </row>
    <row r="2755" spans="11:20" x14ac:dyDescent="0.2">
      <c r="K2755" s="185" t="s">
        <v>135</v>
      </c>
      <c r="L2755" s="163">
        <f>_xll.qlCalendarAdvance("TARGET",L2754,K2755,"mf")</f>
        <v>54260</v>
      </c>
      <c r="M2755" s="175">
        <v>0.62718510418035212</v>
      </c>
      <c r="N2755" s="175">
        <f>_xll.xlShmInterpDisc($E$4,L2755)</f>
        <v>0.62718510432684005</v>
      </c>
      <c r="O2755" s="175">
        <f>_xll.xlShmInterpDisc($B$4,L2755)</f>
        <v>0.62718510432684016</v>
      </c>
      <c r="P2755" s="175">
        <v>0.62718510418368312</v>
      </c>
      <c r="Q2755" s="175">
        <f>_xll.xlShmInterpDisc($H$4,L2755)</f>
        <v>0.62718510431253438</v>
      </c>
      <c r="R2755" s="188">
        <f t="shared" si="126"/>
        <v>-1.4648793289495643E-6</v>
      </c>
      <c r="S2755" s="170">
        <f t="shared" si="127"/>
        <v>-1.4648804391725889E-6</v>
      </c>
      <c r="T2755" s="174">
        <f t="shared" si="128"/>
        <v>-1.2885126299266858E-6</v>
      </c>
    </row>
    <row r="2756" spans="11:20" x14ac:dyDescent="0.2">
      <c r="K2756" s="185" t="s">
        <v>135</v>
      </c>
      <c r="L2756" s="163">
        <f>_xll.qlCalendarAdvance("TARGET",L2755,K2756,"mf")</f>
        <v>54267</v>
      </c>
      <c r="M2756" s="175">
        <v>0.6269965478435594</v>
      </c>
      <c r="N2756" s="175">
        <f>_xll.xlShmInterpDisc($E$4,L2756)</f>
        <v>0.62699654799286808</v>
      </c>
      <c r="O2756" s="175">
        <f>_xll.xlShmInterpDisc($B$4,L2756)</f>
        <v>0.62699654799286819</v>
      </c>
      <c r="P2756" s="175">
        <v>0.62699654784690273</v>
      </c>
      <c r="Q2756" s="175">
        <f>_xll.xlShmInterpDisc($H$4,L2756)</f>
        <v>0.62699654797857929</v>
      </c>
      <c r="R2756" s="188">
        <f t="shared" si="126"/>
        <v>-1.4930867653362156E-6</v>
      </c>
      <c r="S2756" s="170">
        <f t="shared" si="127"/>
        <v>-1.4930878755592403E-6</v>
      </c>
      <c r="T2756" s="174">
        <f t="shared" si="128"/>
        <v>-1.3167655854573468E-6</v>
      </c>
    </row>
    <row r="2757" spans="11:20" x14ac:dyDescent="0.2">
      <c r="K2757" s="185" t="s">
        <v>135</v>
      </c>
      <c r="L2757" s="163">
        <f>_xll.qlCalendarAdvance("TARGET",L2756,K2757,"mf")</f>
        <v>54274</v>
      </c>
      <c r="M2757" s="175">
        <v>0.62680806822962121</v>
      </c>
      <c r="N2757" s="175">
        <f>_xll.xlShmInterpDisc($E$4,L2757)</f>
        <v>0.62680806838176018</v>
      </c>
      <c r="O2757" s="175">
        <f>_xll.xlShmInterpDisc($B$4,L2757)</f>
        <v>0.62680806838176029</v>
      </c>
      <c r="P2757" s="175">
        <v>0.62680806823297708</v>
      </c>
      <c r="Q2757" s="175">
        <f>_xll.xlShmInterpDisc($H$4,L2757)</f>
        <v>0.62680806836748881</v>
      </c>
      <c r="R2757" s="188">
        <f t="shared" si="126"/>
        <v>-1.5213896809029848E-6</v>
      </c>
      <c r="S2757" s="170">
        <f t="shared" si="127"/>
        <v>-1.5213907911260094E-6</v>
      </c>
      <c r="T2757" s="174">
        <f t="shared" si="128"/>
        <v>-1.3451173508371994E-6</v>
      </c>
    </row>
    <row r="2758" spans="11:20" x14ac:dyDescent="0.2">
      <c r="K2758" s="185" t="s">
        <v>135</v>
      </c>
      <c r="L2758" s="163">
        <f>_xll.qlCalendarAdvance("TARGET",L2757,K2758,"mf")</f>
        <v>54281</v>
      </c>
      <c r="M2758" s="175">
        <v>0.62661966546685266</v>
      </c>
      <c r="N2758" s="175">
        <f>_xll.xlShmInterpDisc($E$4,L2758)</f>
        <v>0.62661966562183047</v>
      </c>
      <c r="O2758" s="175">
        <f>_xll.xlShmInterpDisc($B$4,L2758)</f>
        <v>0.62661966562183069</v>
      </c>
      <c r="P2758" s="175">
        <v>0.62661966547022063</v>
      </c>
      <c r="Q2758" s="175">
        <f>_xll.xlShmInterpDisc($H$4,L2758)</f>
        <v>0.62661966560757731</v>
      </c>
      <c r="R2758" s="188">
        <f t="shared" ref="R2758:R2821" si="129">(M2758-N2758)*10000</f>
        <v>-1.54977808364265E-6</v>
      </c>
      <c r="S2758" s="170">
        <f t="shared" ref="S2758:S2821" si="130">(M2758-O2758)*10000</f>
        <v>-1.5497803040886993E-6</v>
      </c>
      <c r="T2758" s="174">
        <f t="shared" ref="T2758:T2821" si="131">(P2758-Q2758)*10000</f>
        <v>-1.373566815843219E-6</v>
      </c>
    </row>
    <row r="2759" spans="11:20" x14ac:dyDescent="0.2">
      <c r="K2759" s="185" t="s">
        <v>135</v>
      </c>
      <c r="L2759" s="163">
        <f>_xll.qlCalendarAdvance("TARGET",L2758,K2759,"mf")</f>
        <v>54288</v>
      </c>
      <c r="M2759" s="175">
        <v>0.62643133968364606</v>
      </c>
      <c r="N2759" s="175">
        <f>_xll.xlShmInterpDisc($E$4,L2759)</f>
        <v>0.62643133984147159</v>
      </c>
      <c r="O2759" s="175">
        <f>_xll.xlShmInterpDisc($B$4,L2759)</f>
        <v>0.62643133984147159</v>
      </c>
      <c r="P2759" s="175">
        <v>0.62643133968702613</v>
      </c>
      <c r="Q2759" s="175">
        <f>_xll.xlShmInterpDisc($H$4,L2759)</f>
        <v>0.6264313398272372</v>
      </c>
      <c r="R2759" s="188">
        <f t="shared" si="129"/>
        <v>-1.5782553042242853E-6</v>
      </c>
      <c r="S2759" s="170">
        <f t="shared" si="130"/>
        <v>-1.5782553042242853E-6</v>
      </c>
      <c r="T2759" s="174">
        <f t="shared" si="131"/>
        <v>-1.4021106498063318E-6</v>
      </c>
    </row>
    <row r="2760" spans="11:20" x14ac:dyDescent="0.2">
      <c r="K2760" s="185" t="s">
        <v>135</v>
      </c>
      <c r="L2760" s="163">
        <f>_xll.qlCalendarAdvance("TARGET",L2759,K2760,"mf")</f>
        <v>54295</v>
      </c>
      <c r="M2760" s="175">
        <v>0.62624309100847231</v>
      </c>
      <c r="N2760" s="175">
        <f>_xll.xlShmInterpDisc($E$4,L2760)</f>
        <v>0.62624309116915322</v>
      </c>
      <c r="O2760" s="175">
        <f>_xll.xlShmInterpDisc($B$4,L2760)</f>
        <v>0.62624309116915333</v>
      </c>
      <c r="P2760" s="175">
        <v>0.62624309101186437</v>
      </c>
      <c r="Q2760" s="175">
        <f>_xll.xlShmInterpDisc($H$4,L2760)</f>
        <v>0.62624309115493837</v>
      </c>
      <c r="R2760" s="188">
        <f t="shared" si="129"/>
        <v>-1.6068091301946197E-6</v>
      </c>
      <c r="S2760" s="170">
        <f t="shared" si="130"/>
        <v>-1.6068102404176443E-6</v>
      </c>
      <c r="T2760" s="174">
        <f t="shared" si="131"/>
        <v>-1.4307399709423407E-6</v>
      </c>
    </row>
    <row r="2761" spans="11:20" x14ac:dyDescent="0.2">
      <c r="K2761" s="185" t="s">
        <v>135</v>
      </c>
      <c r="L2761" s="163">
        <f>_xll.qlCalendarAdvance("TARGET",L2760,K2761,"mf")</f>
        <v>54302</v>
      </c>
      <c r="M2761" s="175">
        <v>0.62605491956987958</v>
      </c>
      <c r="N2761" s="175">
        <f>_xll.xlShmInterpDisc($E$4,L2761)</f>
        <v>0.62605491973342375</v>
      </c>
      <c r="O2761" s="175">
        <f>_xll.xlShmInterpDisc($B$4,L2761)</f>
        <v>0.62605491973342386</v>
      </c>
      <c r="P2761" s="175">
        <v>0.62605491957328341</v>
      </c>
      <c r="Q2761" s="175">
        <f>_xll.xlShmInterpDisc($H$4,L2761)</f>
        <v>0.626054919719229</v>
      </c>
      <c r="R2761" s="188">
        <f t="shared" si="129"/>
        <v>-1.6354417819997025E-6</v>
      </c>
      <c r="S2761" s="170">
        <f t="shared" si="130"/>
        <v>-1.6354428922227271E-6</v>
      </c>
      <c r="T2761" s="174">
        <f t="shared" si="131"/>
        <v>-1.4594558894742704E-6</v>
      </c>
    </row>
    <row r="2762" spans="11:20" x14ac:dyDescent="0.2">
      <c r="K2762" s="185" t="s">
        <v>135</v>
      </c>
      <c r="L2762" s="163">
        <f>_xll.qlCalendarAdvance("TARGET",L2761,K2762,"mf")</f>
        <v>54309</v>
      </c>
      <c r="M2762" s="175">
        <v>0.62586682549649364</v>
      </c>
      <c r="N2762" s="175">
        <f>_xll.xlShmInterpDisc($E$4,L2762)</f>
        <v>0.6258668256629083</v>
      </c>
      <c r="O2762" s="175">
        <f>_xll.xlShmInterpDisc($B$4,L2762)</f>
        <v>0.62586682566290841</v>
      </c>
      <c r="P2762" s="175">
        <v>0.62586682549990913</v>
      </c>
      <c r="Q2762" s="175">
        <f>_xll.xlShmInterpDisc($H$4,L2762)</f>
        <v>0.6258668256487343</v>
      </c>
      <c r="R2762" s="188">
        <f t="shared" si="129"/>
        <v>-1.6641465983013859E-6</v>
      </c>
      <c r="S2762" s="170">
        <f t="shared" si="130"/>
        <v>-1.6641477085244105E-6</v>
      </c>
      <c r="T2762" s="174">
        <f t="shared" si="131"/>
        <v>-1.4882517440639731E-6</v>
      </c>
    </row>
    <row r="2763" spans="11:20" x14ac:dyDescent="0.2">
      <c r="K2763" s="185" t="s">
        <v>135</v>
      </c>
      <c r="L2763" s="163">
        <f>_xll.qlCalendarAdvance("TARGET",L2762,K2763,"mf")</f>
        <v>54316</v>
      </c>
      <c r="M2763" s="175">
        <v>0.62567880891701777</v>
      </c>
      <c r="N2763" s="175">
        <f>_xll.xlShmInterpDisc($E$4,L2763)</f>
        <v>0.62567880908630968</v>
      </c>
      <c r="O2763" s="175">
        <f>_xll.xlShmInterpDisc($B$4,L2763)</f>
        <v>0.6256788090863098</v>
      </c>
      <c r="P2763" s="175">
        <v>0.62567880892044481</v>
      </c>
      <c r="Q2763" s="175">
        <f>_xll.xlShmInterpDisc($H$4,L2763)</f>
        <v>0.62567880907215712</v>
      </c>
      <c r="R2763" s="188">
        <f t="shared" si="129"/>
        <v>-1.6929191382075715E-6</v>
      </c>
      <c r="S2763" s="170">
        <f t="shared" si="130"/>
        <v>-1.6929202484305961E-6</v>
      </c>
      <c r="T2763" s="174">
        <f t="shared" si="131"/>
        <v>-1.5171230938193503E-6</v>
      </c>
    </row>
    <row r="2764" spans="11:20" x14ac:dyDescent="0.2">
      <c r="K2764" s="185" t="s">
        <v>135</v>
      </c>
      <c r="L2764" s="163">
        <f>_xll.qlCalendarAdvance("TARGET",L2763,K2764,"mf")</f>
        <v>54323</v>
      </c>
      <c r="M2764" s="175">
        <v>0.62549086996023184</v>
      </c>
      <c r="N2764" s="175">
        <f>_xll.xlShmInterpDisc($E$4,L2764)</f>
        <v>0.62549087013240767</v>
      </c>
      <c r="O2764" s="175">
        <f>_xll.xlShmInterpDisc($B$4,L2764)</f>
        <v>0.62549087013240778</v>
      </c>
      <c r="P2764" s="175">
        <v>0.62549086996367043</v>
      </c>
      <c r="Q2764" s="175">
        <f>_xll.xlShmInterpDisc($H$4,L2764)</f>
        <v>0.62549087011827709</v>
      </c>
      <c r="R2764" s="188">
        <f t="shared" si="129"/>
        <v>-1.7217582914952345E-6</v>
      </c>
      <c r="S2764" s="170">
        <f t="shared" si="130"/>
        <v>-1.7217594017182591E-6</v>
      </c>
      <c r="T2764" s="174">
        <f t="shared" si="131"/>
        <v>-1.5460666080713281E-6</v>
      </c>
    </row>
    <row r="2765" spans="11:20" x14ac:dyDescent="0.2">
      <c r="K2765" s="185" t="s">
        <v>135</v>
      </c>
      <c r="L2765" s="163">
        <f>_xll.qlCalendarAdvance("TARGET",L2764,K2765,"mf")</f>
        <v>54330</v>
      </c>
      <c r="M2765" s="175">
        <v>0.62530300875499334</v>
      </c>
      <c r="N2765" s="175">
        <f>_xll.xlShmInterpDisc($E$4,L2765)</f>
        <v>0.62530300893005897</v>
      </c>
      <c r="O2765" s="175">
        <f>_xll.xlShmInterpDisc($B$4,L2765)</f>
        <v>0.62530300893005908</v>
      </c>
      <c r="P2765" s="175">
        <v>0.62530300875844325</v>
      </c>
      <c r="Q2765" s="175">
        <f>_xll.xlShmInterpDisc($H$4,L2765)</f>
        <v>0.62530300891595103</v>
      </c>
      <c r="R2765" s="188">
        <f t="shared" si="129"/>
        <v>-1.7506562866032027E-6</v>
      </c>
      <c r="S2765" s="170">
        <f t="shared" si="130"/>
        <v>-1.7506573968262273E-6</v>
      </c>
      <c r="T2765" s="174">
        <f t="shared" si="131"/>
        <v>-1.5750778459278081E-6</v>
      </c>
    </row>
    <row r="2766" spans="11:20" x14ac:dyDescent="0.2">
      <c r="K2766" s="185" t="s">
        <v>135</v>
      </c>
      <c r="L2766" s="163">
        <f>_xll.qlCalendarAdvance("TARGET",L2765,K2766,"mf")</f>
        <v>54337</v>
      </c>
      <c r="M2766" s="175">
        <v>0.62511522543023601</v>
      </c>
      <c r="N2766" s="175">
        <f>_xll.xlShmInterpDisc($E$4,L2766)</f>
        <v>0.6251152256081971</v>
      </c>
      <c r="O2766" s="175">
        <f>_xll.xlShmInterpDisc($B$4,L2766)</f>
        <v>0.62511522560819721</v>
      </c>
      <c r="P2766" s="175">
        <v>0.62511522543369713</v>
      </c>
      <c r="Q2766" s="175">
        <f>_xll.xlShmInterpDisc($H$4,L2766)</f>
        <v>0.62511522559411259</v>
      </c>
      <c r="R2766" s="188">
        <f t="shared" si="129"/>
        <v>-1.7796109030854268E-6</v>
      </c>
      <c r="S2766" s="170">
        <f t="shared" si="130"/>
        <v>-1.7796120133084514E-6</v>
      </c>
      <c r="T2766" s="174">
        <f t="shared" si="131"/>
        <v>-1.6041545869427409E-6</v>
      </c>
    </row>
    <row r="2767" spans="11:20" x14ac:dyDescent="0.2">
      <c r="K2767" s="185" t="s">
        <v>135</v>
      </c>
      <c r="L2767" s="163">
        <f>_xll.qlCalendarAdvance("TARGET",L2766,K2767,"mf")</f>
        <v>54344</v>
      </c>
      <c r="M2767" s="175">
        <v>0.62492752011497021</v>
      </c>
      <c r="N2767" s="175">
        <f>_xll.xlShmInterpDisc($E$4,L2767)</f>
        <v>0.6249275202958321</v>
      </c>
      <c r="O2767" s="175">
        <f>_xll.xlShmInterpDisc($B$4,L2767)</f>
        <v>0.62492752029583221</v>
      </c>
      <c r="P2767" s="175">
        <v>0.62492752011844233</v>
      </c>
      <c r="Q2767" s="175">
        <f>_xll.xlShmInterpDisc($H$4,L2767)</f>
        <v>0.62492752028177145</v>
      </c>
      <c r="R2767" s="188">
        <f t="shared" si="129"/>
        <v>-1.8086188102728329E-6</v>
      </c>
      <c r="S2767" s="170">
        <f t="shared" si="130"/>
        <v>-1.8086199204958575E-6</v>
      </c>
      <c r="T2767" s="174">
        <f t="shared" si="131"/>
        <v>-1.6332912800010035E-6</v>
      </c>
    </row>
    <row r="2768" spans="11:20" x14ac:dyDescent="0.2">
      <c r="K2768" s="185" t="s">
        <v>135</v>
      </c>
      <c r="L2768" s="163">
        <f>_xll.qlCalendarAdvance("TARGET",L2767,K2768,"mf")</f>
        <v>54351</v>
      </c>
      <c r="M2768" s="175">
        <v>0.6247398929382828</v>
      </c>
      <c r="N2768" s="175">
        <f>_xll.xlShmInterpDisc($E$4,L2768)</f>
        <v>0.62473989312205036</v>
      </c>
      <c r="O2768" s="175">
        <f>_xll.xlShmInterpDisc($B$4,L2768)</f>
        <v>0.62473989312205036</v>
      </c>
      <c r="P2768" s="175">
        <v>0.62473989294176591</v>
      </c>
      <c r="Q2768" s="175">
        <f>_xll.xlShmInterpDisc($H$4,L2768)</f>
        <v>0.62473989310801425</v>
      </c>
      <c r="R2768" s="188">
        <f t="shared" si="129"/>
        <v>-1.8376755672733225E-6</v>
      </c>
      <c r="S2768" s="170">
        <f t="shared" si="130"/>
        <v>-1.8376755672733225E-6</v>
      </c>
      <c r="T2768" s="174">
        <f t="shared" si="131"/>
        <v>-1.6624834842104974E-6</v>
      </c>
    </row>
    <row r="2769" spans="11:20" x14ac:dyDescent="0.2">
      <c r="K2769" s="185" t="s">
        <v>135</v>
      </c>
      <c r="L2769" s="163">
        <f>_xll.qlCalendarAdvance("TARGET",L2768,K2769,"mf")</f>
        <v>54358</v>
      </c>
      <c r="M2769" s="175">
        <v>0.62455234402933646</v>
      </c>
      <c r="N2769" s="175">
        <f>_xll.xlShmInterpDisc($E$4,L2769)</f>
        <v>0.62455234421601424</v>
      </c>
      <c r="O2769" s="175">
        <f>_xll.xlShmInterpDisc($B$4,L2769)</f>
        <v>0.62455234421601424</v>
      </c>
      <c r="P2769" s="175">
        <v>0.62455234403283044</v>
      </c>
      <c r="Q2769" s="175">
        <f>_xll.xlShmInterpDisc($H$4,L2769)</f>
        <v>0.62455234420200345</v>
      </c>
      <c r="R2769" s="188">
        <f t="shared" si="129"/>
        <v>-1.8667778434178217E-6</v>
      </c>
      <c r="S2769" s="170">
        <f t="shared" si="130"/>
        <v>-1.8667778434178217E-6</v>
      </c>
      <c r="T2769" s="174">
        <f t="shared" si="131"/>
        <v>-1.6917300893481979E-6</v>
      </c>
    </row>
    <row r="2770" spans="11:20" x14ac:dyDescent="0.2">
      <c r="K2770" s="185" t="s">
        <v>135</v>
      </c>
      <c r="L2770" s="163">
        <f>_xll.qlCalendarAdvance("TARGET",L2769,K2770,"mf")</f>
        <v>54365</v>
      </c>
      <c r="M2770" s="175">
        <v>0.62436487351737036</v>
      </c>
      <c r="N2770" s="175">
        <f>_xll.xlShmInterpDisc($E$4,L2770)</f>
        <v>0.62436487370696236</v>
      </c>
      <c r="O2770" s="175">
        <f>_xll.xlShmInterpDisc($B$4,L2770)</f>
        <v>0.62436487370696236</v>
      </c>
      <c r="P2770" s="175">
        <v>0.62436487352087489</v>
      </c>
      <c r="Q2770" s="175">
        <f>_xll.xlShmInterpDisc($H$4,L2770)</f>
        <v>0.62436487369297744</v>
      </c>
      <c r="R2770" s="188">
        <f t="shared" si="129"/>
        <v>-1.8959200875912074E-6</v>
      </c>
      <c r="S2770" s="170">
        <f t="shared" si="130"/>
        <v>-1.8959200875912074E-6</v>
      </c>
      <c r="T2770" s="174">
        <f t="shared" si="131"/>
        <v>-1.7210255442989819E-6</v>
      </c>
    </row>
    <row r="2771" spans="11:20" x14ac:dyDescent="0.2">
      <c r="K2771" s="185" t="s">
        <v>135</v>
      </c>
      <c r="L2771" s="163">
        <f>_xll.qlCalendarAdvance("TARGET",L2770,K2771,"mf")</f>
        <v>54372</v>
      </c>
      <c r="M2771" s="175">
        <v>0.62417748153169905</v>
      </c>
      <c r="N2771" s="175">
        <f>_xll.xlShmInterpDisc($E$4,L2771)</f>
        <v>0.62417748172420895</v>
      </c>
      <c r="O2771" s="175">
        <f>_xll.xlShmInterpDisc($B$4,L2771)</f>
        <v>0.62417748172420895</v>
      </c>
      <c r="P2771" s="175">
        <v>0.62417748153521424</v>
      </c>
      <c r="Q2771" s="175">
        <f>_xll.xlShmInterpDisc($H$4,L2771)</f>
        <v>0.62417748171025056</v>
      </c>
      <c r="R2771" s="188">
        <f t="shared" si="129"/>
        <v>-1.9250989691244058E-6</v>
      </c>
      <c r="S2771" s="170">
        <f t="shared" si="130"/>
        <v>-1.9250989691244058E-6</v>
      </c>
      <c r="T2771" s="174">
        <f t="shared" si="131"/>
        <v>-1.7503631877247017E-6</v>
      </c>
    </row>
    <row r="2772" spans="11:20" x14ac:dyDescent="0.2">
      <c r="K2772" s="185" t="s">
        <v>135</v>
      </c>
      <c r="L2772" s="163">
        <f>_xll.qlCalendarAdvance("TARGET",L2771,K2772,"mf")</f>
        <v>54379</v>
      </c>
      <c r="M2772" s="175">
        <v>0.62399016820171271</v>
      </c>
      <c r="N2772" s="175">
        <f>_xll.xlShmInterpDisc($E$4,L2772)</f>
        <v>0.62399016839714405</v>
      </c>
      <c r="O2772" s="175">
        <f>_xll.xlShmInterpDisc($B$4,L2772)</f>
        <v>0.62399016839714405</v>
      </c>
      <c r="P2772" s="175">
        <v>0.62399016820523823</v>
      </c>
      <c r="Q2772" s="175">
        <f>_xll.xlShmInterpDisc($H$4,L2772)</f>
        <v>0.62399016838321275</v>
      </c>
      <c r="R2772" s="188">
        <f t="shared" si="129"/>
        <v>-1.9543133777943922E-6</v>
      </c>
      <c r="S2772" s="170">
        <f t="shared" si="130"/>
        <v>-1.9543133777943922E-6</v>
      </c>
      <c r="T2772" s="174">
        <f t="shared" si="131"/>
        <v>-1.7797452400714064E-6</v>
      </c>
    </row>
    <row r="2773" spans="11:20" x14ac:dyDescent="0.2">
      <c r="K2773" s="185" t="s">
        <v>135</v>
      </c>
      <c r="L2773" s="163">
        <f>_xll.qlCalendarAdvance("TARGET",L2772,K2773,"mf")</f>
        <v>54386</v>
      </c>
      <c r="M2773" s="175">
        <v>0.62380293365687711</v>
      </c>
      <c r="N2773" s="175">
        <f>_xll.xlShmInterpDisc($E$4,L2773)</f>
        <v>0.62380293385523267</v>
      </c>
      <c r="O2773" s="175">
        <f>_xll.xlShmInterpDisc($B$4,L2773)</f>
        <v>0.62380293385523278</v>
      </c>
      <c r="P2773" s="175">
        <v>0.62380293366041295</v>
      </c>
      <c r="Q2773" s="175">
        <f>_xll.xlShmInterpDisc($H$4,L2773)</f>
        <v>0.62380293384132923</v>
      </c>
      <c r="R2773" s="188">
        <f t="shared" si="129"/>
        <v>-1.9835555420399942E-6</v>
      </c>
      <c r="S2773" s="170">
        <f t="shared" si="130"/>
        <v>-1.9835566522630188E-6</v>
      </c>
      <c r="T2773" s="174">
        <f t="shared" si="131"/>
        <v>-1.8091628195548992E-6</v>
      </c>
    </row>
    <row r="2774" spans="11:20" x14ac:dyDescent="0.2">
      <c r="K2774" s="185" t="s">
        <v>135</v>
      </c>
      <c r="L2774" s="163">
        <f>_xll.qlCalendarAdvance("TARGET",L2773,K2774,"mf")</f>
        <v>54393</v>
      </c>
      <c r="M2774" s="175">
        <v>0.62361577802673329</v>
      </c>
      <c r="N2774" s="175">
        <f>_xll.xlShmInterpDisc($E$4,L2774)</f>
        <v>0.62361577822801573</v>
      </c>
      <c r="O2774" s="175">
        <f>_xll.xlShmInterpDisc($B$4,L2774)</f>
        <v>0.62361577822801584</v>
      </c>
      <c r="P2774" s="175">
        <v>0.62361577803027923</v>
      </c>
      <c r="Q2774" s="175">
        <f>_xll.xlShmInterpDisc($H$4,L2774)</f>
        <v>0.62361577821414049</v>
      </c>
      <c r="R2774" s="188">
        <f t="shared" si="129"/>
        <v>-2.0128243516381872E-6</v>
      </c>
      <c r="S2774" s="170">
        <f t="shared" si="130"/>
        <v>-2.0128254618612118E-6</v>
      </c>
      <c r="T2774" s="174">
        <f t="shared" si="131"/>
        <v>-1.8386125955061061E-6</v>
      </c>
    </row>
    <row r="2775" spans="11:20" x14ac:dyDescent="0.2">
      <c r="K2775" s="185" t="s">
        <v>135</v>
      </c>
      <c r="L2775" s="163">
        <f>_xll.qlCalendarAdvance("TARGET",L2774,K2775,"mf")</f>
        <v>54400</v>
      </c>
      <c r="M2775" s="175">
        <v>0.6234287014408969</v>
      </c>
      <c r="N2775" s="175">
        <f>_xll.xlShmInterpDisc($E$4,L2775)</f>
        <v>0.62342870164510866</v>
      </c>
      <c r="O2775" s="175">
        <f>_xll.xlShmInterpDisc($B$4,L2775)</f>
        <v>0.62342870164510866</v>
      </c>
      <c r="P2775" s="175">
        <v>0.62342870144445306</v>
      </c>
      <c r="Q2775" s="175">
        <f>_xll.xlShmInterpDisc($H$4,L2775)</f>
        <v>0.62342870163126241</v>
      </c>
      <c r="R2775" s="188">
        <f t="shared" si="129"/>
        <v>-2.0421175861429219E-6</v>
      </c>
      <c r="S2775" s="170">
        <f t="shared" si="130"/>
        <v>-2.0421175861429219E-6</v>
      </c>
      <c r="T2775" s="174">
        <f t="shared" si="131"/>
        <v>-1.8680934577020025E-6</v>
      </c>
    </row>
    <row r="2776" spans="11:20" x14ac:dyDescent="0.2">
      <c r="K2776" s="185" t="s">
        <v>135</v>
      </c>
      <c r="L2776" s="163">
        <f>_xll.qlCalendarAdvance("TARGET",L2775,K2776,"mf")</f>
        <v>54407</v>
      </c>
      <c r="M2776" s="175">
        <v>0.6232417040290591</v>
      </c>
      <c r="N2776" s="175">
        <f>_xll.xlShmInterpDisc($E$4,L2776)</f>
        <v>0.62324170423620184</v>
      </c>
      <c r="O2776" s="175">
        <f>_xll.xlShmInterpDisc($B$4,L2776)</f>
        <v>0.62324170423620184</v>
      </c>
      <c r="P2776" s="175">
        <v>0.62324170403262513</v>
      </c>
      <c r="Q2776" s="175">
        <f>_xll.xlShmInterpDisc($H$4,L2776)</f>
        <v>0.62324170422238523</v>
      </c>
      <c r="R2776" s="188">
        <f t="shared" si="129"/>
        <v>-2.0714274739930261E-6</v>
      </c>
      <c r="S2776" s="170">
        <f t="shared" si="130"/>
        <v>-2.0714274739930261E-6</v>
      </c>
      <c r="T2776" s="174">
        <f t="shared" si="131"/>
        <v>-1.8976009652504899E-6</v>
      </c>
    </row>
    <row r="2777" spans="11:20" x14ac:dyDescent="0.2">
      <c r="K2777" s="185" t="s">
        <v>135</v>
      </c>
      <c r="L2777" s="163">
        <f>_xll.qlCalendarAdvance("TARGET",L2776,K2777,"mf")</f>
        <v>54414</v>
      </c>
      <c r="M2777" s="175">
        <v>0.62305478592098518</v>
      </c>
      <c r="N2777" s="175">
        <f>_xll.xlShmInterpDisc($E$4,L2777)</f>
        <v>0.62305478613106047</v>
      </c>
      <c r="O2777" s="175">
        <f>_xll.xlShmInterpDisc($B$4,L2777)</f>
        <v>0.62305478613106047</v>
      </c>
      <c r="P2777" s="175">
        <v>0.62305478592456109</v>
      </c>
      <c r="Q2777" s="175">
        <f>_xll.xlShmInterpDisc($H$4,L2777)</f>
        <v>0.62305478611727405</v>
      </c>
      <c r="R2777" s="188">
        <f t="shared" si="129"/>
        <v>-2.100752904965475E-6</v>
      </c>
      <c r="S2777" s="170">
        <f t="shared" si="130"/>
        <v>-2.100752904965475E-6</v>
      </c>
      <c r="T2777" s="174">
        <f t="shared" si="131"/>
        <v>-1.9271295670364452E-6</v>
      </c>
    </row>
    <row r="2778" spans="11:20" x14ac:dyDescent="0.2">
      <c r="K2778" s="185" t="s">
        <v>135</v>
      </c>
      <c r="L2778" s="163">
        <f>_xll.qlCalendarAdvance("TARGET",L2777,K2778,"mf")</f>
        <v>54421</v>
      </c>
      <c r="M2778" s="175">
        <v>0.62286794724651529</v>
      </c>
      <c r="N2778" s="175">
        <f>_xll.xlShmInterpDisc($E$4,L2778)</f>
        <v>0.62286794745952423</v>
      </c>
      <c r="O2778" s="175">
        <f>_xll.xlShmInterpDisc($B$4,L2778)</f>
        <v>0.62286794745952423</v>
      </c>
      <c r="P2778" s="175">
        <v>0.62286794725010075</v>
      </c>
      <c r="Q2778" s="175">
        <f>_xll.xlShmInterpDisc($H$4,L2778)</f>
        <v>0.62286794744576868</v>
      </c>
      <c r="R2778" s="188">
        <f t="shared" si="129"/>
        <v>-2.1300894381681701E-6</v>
      </c>
      <c r="S2778" s="170">
        <f t="shared" si="130"/>
        <v>-2.1300894381681701E-6</v>
      </c>
      <c r="T2778" s="174">
        <f t="shared" si="131"/>
        <v>-1.9566792630598684E-6</v>
      </c>
    </row>
    <row r="2779" spans="11:20" x14ac:dyDescent="0.2">
      <c r="K2779" s="185" t="s">
        <v>135</v>
      </c>
      <c r="L2779" s="163">
        <f>_xll.qlCalendarAdvance("TARGET",L2778,K2779,"mf")</f>
        <v>54428</v>
      </c>
      <c r="M2779" s="175">
        <v>0.6226811881355635</v>
      </c>
      <c r="N2779" s="175">
        <f>_xll.xlShmInterpDisc($E$4,L2779)</f>
        <v>0.62268118835150699</v>
      </c>
      <c r="O2779" s="175">
        <f>_xll.xlShmInterpDisc($B$4,L2779)</f>
        <v>0.62268118835150699</v>
      </c>
      <c r="P2779" s="175">
        <v>0.62268118813915863</v>
      </c>
      <c r="Q2779" s="175">
        <f>_xll.xlShmInterpDisc($H$4,L2779)</f>
        <v>0.62268118833778285</v>
      </c>
      <c r="R2779" s="188">
        <f t="shared" si="129"/>
        <v>-2.1594348531550622E-6</v>
      </c>
      <c r="S2779" s="170">
        <f t="shared" si="130"/>
        <v>-2.1594348531550622E-6</v>
      </c>
      <c r="T2779" s="174">
        <f t="shared" si="131"/>
        <v>-1.9862422817595871E-6</v>
      </c>
    </row>
    <row r="2780" spans="11:20" x14ac:dyDescent="0.2">
      <c r="K2780" s="185" t="s">
        <v>135</v>
      </c>
      <c r="L2780" s="163">
        <f>_xll.qlCalendarAdvance("TARGET",L2779,K2780,"mf")</f>
        <v>54435</v>
      </c>
      <c r="M2780" s="175">
        <v>0.62249450871811851</v>
      </c>
      <c r="N2780" s="175">
        <f>_xll.xlShmInterpDisc($E$4,L2780)</f>
        <v>0.62249450893699687</v>
      </c>
      <c r="O2780" s="175">
        <f>_xll.xlShmInterpDisc($B$4,L2780)</f>
        <v>0.62249450893699687</v>
      </c>
      <c r="P2780" s="175">
        <v>0.62249450872172318</v>
      </c>
      <c r="Q2780" s="175">
        <f>_xll.xlShmInterpDisc($H$4,L2780)</f>
        <v>0.62249450892330482</v>
      </c>
      <c r="R2780" s="188">
        <f t="shared" si="129"/>
        <v>-2.1887835988110282E-6</v>
      </c>
      <c r="S2780" s="170">
        <f t="shared" si="130"/>
        <v>-2.1887835988110282E-6</v>
      </c>
      <c r="T2780" s="174">
        <f t="shared" si="131"/>
        <v>-2.015816402689552E-6</v>
      </c>
    </row>
    <row r="2781" spans="11:20" x14ac:dyDescent="0.2">
      <c r="K2781" s="185" t="s">
        <v>135</v>
      </c>
      <c r="L2781" s="163">
        <f>_xll.qlCalendarAdvance("TARGET",L2780,K2781,"mf")</f>
        <v>54442</v>
      </c>
      <c r="M2781" s="175">
        <v>0.62230790912424272</v>
      </c>
      <c r="N2781" s="175">
        <f>_xll.xlShmInterpDisc($E$4,L2781)</f>
        <v>0.62230790934605607</v>
      </c>
      <c r="O2781" s="175">
        <f>_xll.xlShmInterpDisc($B$4,L2781)</f>
        <v>0.62230790934605607</v>
      </c>
      <c r="P2781" s="175">
        <v>0.62230790912785661</v>
      </c>
      <c r="Q2781" s="175">
        <f>_xll.xlShmInterpDisc($H$4,L2781)</f>
        <v>0.62230790933239666</v>
      </c>
      <c r="R2781" s="188">
        <f t="shared" si="129"/>
        <v>-2.2181334546900189E-6</v>
      </c>
      <c r="S2781" s="170">
        <f t="shared" si="130"/>
        <v>-2.2181334546900189E-6</v>
      </c>
      <c r="T2781" s="174">
        <f t="shared" si="131"/>
        <v>-2.0454005156267385E-6</v>
      </c>
    </row>
    <row r="2782" spans="11:20" x14ac:dyDescent="0.2">
      <c r="K2782" s="185" t="s">
        <v>135</v>
      </c>
      <c r="L2782" s="163">
        <f>_xll.qlCalendarAdvance("TARGET",L2781,K2782,"mf")</f>
        <v>54449</v>
      </c>
      <c r="M2782" s="175">
        <v>0.62212138948407214</v>
      </c>
      <c r="N2782" s="175">
        <f>_xll.xlShmInterpDisc($E$4,L2782)</f>
        <v>0.62212138970882014</v>
      </c>
      <c r="O2782" s="175">
        <f>_xll.xlShmInterpDisc($B$4,L2782)</f>
        <v>0.62212138970882025</v>
      </c>
      <c r="P2782" s="175">
        <v>0.62212138948769524</v>
      </c>
      <c r="Q2782" s="175">
        <f>_xll.xlShmInterpDisc($H$4,L2782)</f>
        <v>0.62212138969519404</v>
      </c>
      <c r="R2782" s="188">
        <f t="shared" si="129"/>
        <v>-2.2474799798999356E-6</v>
      </c>
      <c r="S2782" s="170">
        <f t="shared" si="130"/>
        <v>-2.2474810901229603E-6</v>
      </c>
      <c r="T2782" s="174">
        <f t="shared" si="131"/>
        <v>-2.0749879592329989E-6</v>
      </c>
    </row>
    <row r="2783" spans="11:20" x14ac:dyDescent="0.2">
      <c r="K2783" s="185" t="s">
        <v>135</v>
      </c>
      <c r="L2783" s="163">
        <f>_xll.qlCalendarAdvance("TARGET",L2782,K2783,"mf")</f>
        <v>54456</v>
      </c>
      <c r="M2783" s="175">
        <v>0.62193494992781684</v>
      </c>
      <c r="N2783" s="175">
        <f>_xll.xlShmInterpDisc($E$4,L2783)</f>
        <v>0.62193495015549871</v>
      </c>
      <c r="O2783" s="175">
        <f>_xll.xlShmInterpDisc($B$4,L2783)</f>
        <v>0.62193495015549882</v>
      </c>
      <c r="P2783" s="175">
        <v>0.62193494993144904</v>
      </c>
      <c r="Q2783" s="175">
        <f>_xll.xlShmInterpDisc($H$4,L2783)</f>
        <v>0.62193495014190658</v>
      </c>
      <c r="R2783" s="188">
        <f t="shared" si="129"/>
        <v>-2.27681873354868E-6</v>
      </c>
      <c r="S2783" s="170">
        <f t="shared" si="130"/>
        <v>-2.2768198437717047E-6</v>
      </c>
      <c r="T2783" s="174">
        <f t="shared" si="131"/>
        <v>-2.1045754028392594E-6</v>
      </c>
    </row>
    <row r="2784" spans="11:20" x14ac:dyDescent="0.2">
      <c r="K2784" s="185" t="s">
        <v>135</v>
      </c>
      <c r="L2784" s="163">
        <f>_xll.qlCalendarAdvance("TARGET",L2783,K2784,"mf")</f>
        <v>54463</v>
      </c>
      <c r="M2784" s="175">
        <v>0.62174859058575982</v>
      </c>
      <c r="N2784" s="175">
        <f>_xll.xlShmInterpDisc($E$4,L2784)</f>
        <v>0.62174859081637479</v>
      </c>
      <c r="O2784" s="175">
        <f>_xll.xlShmInterpDisc($B$4,L2784)</f>
        <v>0.62174859081637479</v>
      </c>
      <c r="P2784" s="175">
        <v>0.62174859058940091</v>
      </c>
      <c r="Q2784" s="175">
        <f>_xll.xlShmInterpDisc($H$4,L2784)</f>
        <v>0.62174859080281697</v>
      </c>
      <c r="R2784" s="188">
        <f t="shared" si="129"/>
        <v>-2.306149715636252E-6</v>
      </c>
      <c r="S2784" s="170">
        <f t="shared" si="130"/>
        <v>-2.306149715636252E-6</v>
      </c>
      <c r="T2784" s="174">
        <f t="shared" si="131"/>
        <v>-2.1341606259994705E-6</v>
      </c>
    </row>
    <row r="2785" spans="11:20" x14ac:dyDescent="0.2">
      <c r="K2785" s="185" t="s">
        <v>135</v>
      </c>
      <c r="L2785" s="163">
        <f>_xll.qlCalendarAdvance("TARGET",L2784,K2785,"mf")</f>
        <v>54470</v>
      </c>
      <c r="M2785" s="175">
        <v>0.62156231158825748</v>
      </c>
      <c r="N2785" s="175">
        <f>_xll.xlShmInterpDisc($E$4,L2785)</f>
        <v>0.62156231182180421</v>
      </c>
      <c r="O2785" s="175">
        <f>_xll.xlShmInterpDisc($B$4,L2785)</f>
        <v>0.62156231182180421</v>
      </c>
      <c r="P2785" s="175">
        <v>0.62156231159190745</v>
      </c>
      <c r="Q2785" s="175">
        <f>_xll.xlShmInterpDisc($H$4,L2785)</f>
        <v>0.62156231180828148</v>
      </c>
      <c r="R2785" s="188">
        <f t="shared" si="129"/>
        <v>-2.3354673750475285E-6</v>
      </c>
      <c r="S2785" s="170">
        <f t="shared" si="130"/>
        <v>-2.3354673750475285E-6</v>
      </c>
      <c r="T2785" s="174">
        <f t="shared" si="131"/>
        <v>-2.1637402980445586E-6</v>
      </c>
    </row>
    <row r="2786" spans="11:20" x14ac:dyDescent="0.2">
      <c r="K2786" s="185" t="s">
        <v>135</v>
      </c>
      <c r="L2786" s="163">
        <f>_xll.qlCalendarAdvance("TARGET",L2785,K2786,"mf")</f>
        <v>54477</v>
      </c>
      <c r="M2786" s="175">
        <v>0.62137611306573948</v>
      </c>
      <c r="N2786" s="175">
        <f>_xll.xlShmInterpDisc($E$4,L2786)</f>
        <v>0.6213761133022162</v>
      </c>
      <c r="O2786" s="175">
        <f>_xll.xlShmInterpDisc($B$4,L2786)</f>
        <v>0.62137611330221632</v>
      </c>
      <c r="P2786" s="175">
        <v>0.62137611306939822</v>
      </c>
      <c r="Q2786" s="175">
        <f>_xll.xlShmInterpDisc($H$4,L2786)</f>
        <v>0.62137611328872933</v>
      </c>
      <c r="R2786" s="188">
        <f t="shared" si="129"/>
        <v>-2.3647672708904111E-6</v>
      </c>
      <c r="S2786" s="170">
        <f t="shared" si="130"/>
        <v>-2.3647683811134357E-6</v>
      </c>
      <c r="T2786" s="174">
        <f t="shared" si="131"/>
        <v>-2.1933110883054496E-6</v>
      </c>
    </row>
    <row r="2787" spans="11:20" x14ac:dyDescent="0.2">
      <c r="K2787" s="185" t="s">
        <v>135</v>
      </c>
      <c r="L2787" s="163">
        <f>_xll.qlCalendarAdvance("TARGET",L2786,K2787,"mf")</f>
        <v>54484</v>
      </c>
      <c r="M2787" s="175">
        <v>0.62118999514870832</v>
      </c>
      <c r="N2787" s="175">
        <f>_xll.xlShmInterpDisc($E$4,L2787)</f>
        <v>0.62118999538811304</v>
      </c>
      <c r="O2787" s="175">
        <f>_xll.xlShmInterpDisc($B$4,L2787)</f>
        <v>0.62118999538811315</v>
      </c>
      <c r="P2787" s="175">
        <v>0.62118999515237561</v>
      </c>
      <c r="Q2787" s="175">
        <f>_xll.xlShmInterpDisc($H$4,L2787)</f>
        <v>0.62118999537466235</v>
      </c>
      <c r="R2787" s="188">
        <f t="shared" si="129"/>
        <v>-2.3940471827188503E-6</v>
      </c>
      <c r="S2787" s="170">
        <f t="shared" si="130"/>
        <v>-2.3940482929418749E-6</v>
      </c>
      <c r="T2787" s="174">
        <f t="shared" si="131"/>
        <v>-2.2228674456670205E-6</v>
      </c>
    </row>
    <row r="2788" spans="11:20" x14ac:dyDescent="0.2">
      <c r="K2788" s="185" t="s">
        <v>135</v>
      </c>
      <c r="L2788" s="163">
        <f>_xll.qlCalendarAdvance("TARGET",L2787,K2788,"mf")</f>
        <v>54491</v>
      </c>
      <c r="M2788" s="175">
        <v>0.621003957967739</v>
      </c>
      <c r="N2788" s="175">
        <f>_xll.xlShmInterpDisc($E$4,L2788)</f>
        <v>0.62100395821006948</v>
      </c>
      <c r="O2788" s="175">
        <f>_xll.xlShmInterpDisc($B$4,L2788)</f>
        <v>0.6210039582100696</v>
      </c>
      <c r="P2788" s="175">
        <v>0.62100395797141472</v>
      </c>
      <c r="Q2788" s="175">
        <f>_xll.xlShmInterpDisc($H$4,L2788)</f>
        <v>0.62100395819665555</v>
      </c>
      <c r="R2788" s="188">
        <f t="shared" si="129"/>
        <v>-2.4233048900867971E-6</v>
      </c>
      <c r="S2788" s="170">
        <f t="shared" si="130"/>
        <v>-2.4233060003098217E-6</v>
      </c>
      <c r="T2788" s="174">
        <f t="shared" si="131"/>
        <v>-2.2524082599062467E-6</v>
      </c>
    </row>
    <row r="2789" spans="11:20" x14ac:dyDescent="0.2">
      <c r="K2789" s="185" t="s">
        <v>135</v>
      </c>
      <c r="L2789" s="163">
        <f>_xll.qlCalendarAdvance("TARGET",L2788,K2789,"mf")</f>
        <v>54498</v>
      </c>
      <c r="M2789" s="175">
        <v>0.62081800165347922</v>
      </c>
      <c r="N2789" s="175">
        <f>_xll.xlShmInterpDisc($E$4,L2789)</f>
        <v>0.62081800189873282</v>
      </c>
      <c r="O2789" s="175">
        <f>_xll.xlShmInterpDisc($B$4,L2789)</f>
        <v>0.62081800189873282</v>
      </c>
      <c r="P2789" s="175">
        <v>0.62081800165716328</v>
      </c>
      <c r="Q2789" s="175">
        <f>_xll.xlShmInterpDisc($H$4,L2789)</f>
        <v>0.6208180018853563</v>
      </c>
      <c r="R2789" s="188">
        <f t="shared" si="129"/>
        <v>-2.4525359521021528E-6</v>
      </c>
      <c r="S2789" s="170">
        <f t="shared" si="130"/>
        <v>-2.4525359521021528E-6</v>
      </c>
      <c r="T2789" s="174">
        <f t="shared" si="131"/>
        <v>-2.2819302003540543E-6</v>
      </c>
    </row>
    <row r="2790" spans="11:20" x14ac:dyDescent="0.2">
      <c r="K2790" s="185" t="s">
        <v>135</v>
      </c>
      <c r="L2790" s="163">
        <f>_xll.qlCalendarAdvance("TARGET",L2789,K2790,"mf")</f>
        <v>54505</v>
      </c>
      <c r="M2790" s="175">
        <v>0.62063212633664888</v>
      </c>
      <c r="N2790" s="175">
        <f>_xll.xlShmInterpDisc($E$4,L2790)</f>
        <v>0.62063212658482247</v>
      </c>
      <c r="O2790" s="175">
        <f>_xll.xlShmInterpDisc($B$4,L2790)</f>
        <v>0.62063212658482259</v>
      </c>
      <c r="P2790" s="175">
        <v>0.62063212634034126</v>
      </c>
      <c r="Q2790" s="175">
        <f>_xll.xlShmInterpDisc($H$4,L2790)</f>
        <v>0.62063212657148414</v>
      </c>
      <c r="R2790" s="188">
        <f t="shared" si="129"/>
        <v>-2.481735927872819E-6</v>
      </c>
      <c r="S2790" s="170">
        <f t="shared" si="130"/>
        <v>-2.4817370380958437E-6</v>
      </c>
      <c r="T2790" s="174">
        <f t="shared" si="131"/>
        <v>-2.3114288261183447E-6</v>
      </c>
    </row>
    <row r="2791" spans="11:20" x14ac:dyDescent="0.2">
      <c r="K2791" s="185" t="s">
        <v>135</v>
      </c>
      <c r="L2791" s="163">
        <f>_xll.qlCalendarAdvance("TARGET",L2790,K2791,"mf")</f>
        <v>54512</v>
      </c>
      <c r="M2791" s="175">
        <v>0.62044633214804079</v>
      </c>
      <c r="N2791" s="175">
        <f>_xll.xlShmInterpDisc($E$4,L2791)</f>
        <v>0.62044633239913105</v>
      </c>
      <c r="O2791" s="175">
        <f>_xll.xlShmInterpDisc($B$4,L2791)</f>
        <v>0.62044633239913105</v>
      </c>
      <c r="P2791" s="175">
        <v>0.62044633215174116</v>
      </c>
      <c r="Q2791" s="175">
        <f>_xll.xlShmInterpDisc($H$4,L2791)</f>
        <v>0.62044633238583125</v>
      </c>
      <c r="R2791" s="188">
        <f t="shared" si="129"/>
        <v>-2.5109025969527465E-6</v>
      </c>
      <c r="S2791" s="170">
        <f t="shared" si="130"/>
        <v>-2.5109025969527465E-6</v>
      </c>
      <c r="T2791" s="174">
        <f t="shared" si="131"/>
        <v>-2.3409008065300441E-6</v>
      </c>
    </row>
    <row r="2792" spans="11:20" x14ac:dyDescent="0.2">
      <c r="K2792" s="185" t="s">
        <v>135</v>
      </c>
      <c r="L2792" s="163">
        <f>_xll.qlCalendarAdvance("TARGET",L2791,K2792,"mf")</f>
        <v>54519</v>
      </c>
      <c r="M2792" s="175">
        <v>0.62026061921851872</v>
      </c>
      <c r="N2792" s="175">
        <f>_xll.xlShmInterpDisc($E$4,L2792)</f>
        <v>0.62026061947252198</v>
      </c>
      <c r="O2792" s="175">
        <f>_xll.xlShmInterpDisc($B$4,L2792)</f>
        <v>0.62026061947252209</v>
      </c>
      <c r="P2792" s="175">
        <v>0.62026061922222719</v>
      </c>
      <c r="Q2792" s="175">
        <f>_xll.xlShmInterpDisc($H$4,L2792)</f>
        <v>0.62026061945926136</v>
      </c>
      <c r="R2792" s="188">
        <f t="shared" si="129"/>
        <v>-2.5400326286728614E-6</v>
      </c>
      <c r="S2792" s="170">
        <f t="shared" si="130"/>
        <v>-2.540033738895886E-6</v>
      </c>
      <c r="T2792" s="174">
        <f t="shared" si="131"/>
        <v>-2.370341700697054E-6</v>
      </c>
    </row>
    <row r="2793" spans="11:20" x14ac:dyDescent="0.2">
      <c r="K2793" s="185" t="s">
        <v>135</v>
      </c>
      <c r="L2793" s="163">
        <f>_xll.qlCalendarAdvance("TARGET",L2792,K2793,"mf")</f>
        <v>54526</v>
      </c>
      <c r="M2793" s="175">
        <v>0.62007498767901903</v>
      </c>
      <c r="N2793" s="175">
        <f>_xll.xlShmInterpDisc($E$4,L2793)</f>
        <v>0.6200749879359313</v>
      </c>
      <c r="O2793" s="175">
        <f>_xll.xlShmInterpDisc($B$4,L2793)</f>
        <v>0.6200749879359313</v>
      </c>
      <c r="P2793" s="175">
        <v>0.62007498768273528</v>
      </c>
      <c r="Q2793" s="175">
        <f>_xll.xlShmInterpDisc($H$4,L2793)</f>
        <v>0.62007498792271043</v>
      </c>
      <c r="R2793" s="188">
        <f t="shared" si="129"/>
        <v>-2.5691226923640897E-6</v>
      </c>
      <c r="S2793" s="170">
        <f t="shared" si="130"/>
        <v>-2.5691226923640897E-6</v>
      </c>
      <c r="T2793" s="174">
        <f t="shared" si="131"/>
        <v>-2.3997515086193744E-6</v>
      </c>
    </row>
    <row r="2794" spans="11:20" x14ac:dyDescent="0.2">
      <c r="K2794" s="185" t="s">
        <v>135</v>
      </c>
      <c r="L2794" s="163">
        <f>_xll.qlCalendarAdvance("TARGET",L2793,K2794,"mf")</f>
        <v>54533</v>
      </c>
      <c r="M2794" s="175">
        <v>0.61988943766054949</v>
      </c>
      <c r="N2794" s="175">
        <f>_xll.xlShmInterpDisc($E$4,L2794)</f>
        <v>0.61988943792036644</v>
      </c>
      <c r="O2794" s="175">
        <f>_xll.xlShmInterpDisc($B$4,L2794)</f>
        <v>0.61988943792036644</v>
      </c>
      <c r="P2794" s="175">
        <v>0.61988943766427362</v>
      </c>
      <c r="Q2794" s="175">
        <f>_xll.xlShmInterpDisc($H$4,L2794)</f>
        <v>0.61988943790718598</v>
      </c>
      <c r="R2794" s="188">
        <f t="shared" si="129"/>
        <v>-2.5981694573573577E-6</v>
      </c>
      <c r="S2794" s="170">
        <f t="shared" si="130"/>
        <v>-2.5981694573573577E-6</v>
      </c>
      <c r="T2794" s="174">
        <f t="shared" si="131"/>
        <v>-2.4291235689588575E-6</v>
      </c>
    </row>
    <row r="2795" spans="11:20" x14ac:dyDescent="0.2">
      <c r="K2795" s="185" t="s">
        <v>135</v>
      </c>
      <c r="L2795" s="163">
        <f>_xll.qlCalendarAdvance("TARGET",L2794,K2795,"mf")</f>
        <v>54540</v>
      </c>
      <c r="M2795" s="175">
        <v>0.61970396929418958</v>
      </c>
      <c r="N2795" s="175">
        <f>_xll.xlShmInterpDisc($E$4,L2795)</f>
        <v>0.61970396955690654</v>
      </c>
      <c r="O2795" s="175">
        <f>_xll.xlShmInterpDisc($B$4,L2795)</f>
        <v>0.61970396955690665</v>
      </c>
      <c r="P2795" s="175">
        <v>0.61970396929792126</v>
      </c>
      <c r="Q2795" s="175">
        <f>_xll.xlShmInterpDisc($H$4,L2795)</f>
        <v>0.61970396954376705</v>
      </c>
      <c r="R2795" s="188">
        <f t="shared" si="129"/>
        <v>-2.6271695929835914E-6</v>
      </c>
      <c r="S2795" s="170">
        <f t="shared" si="130"/>
        <v>-2.6271707032066161E-6</v>
      </c>
      <c r="T2795" s="174">
        <f t="shared" si="131"/>
        <v>-2.4584578817155034E-6</v>
      </c>
    </row>
    <row r="2796" spans="11:20" x14ac:dyDescent="0.2">
      <c r="K2796" s="185" t="s">
        <v>135</v>
      </c>
      <c r="L2796" s="163">
        <f>_xll.qlCalendarAdvance("TARGET",L2795,K2796,"mf")</f>
        <v>54547</v>
      </c>
      <c r="M2796" s="175">
        <v>0.61951858271109006</v>
      </c>
      <c r="N2796" s="175">
        <f>_xll.xlShmInterpDisc($E$4,L2796)</f>
        <v>0.61951858297670204</v>
      </c>
      <c r="O2796" s="175">
        <f>_xll.xlShmInterpDisc($B$4,L2796)</f>
        <v>0.61951858297670215</v>
      </c>
      <c r="P2796" s="175">
        <v>0.61951858271482929</v>
      </c>
      <c r="Q2796" s="175">
        <f>_xll.xlShmInterpDisc($H$4,L2796)</f>
        <v>0.61951858296360407</v>
      </c>
      <c r="R2796" s="188">
        <f t="shared" si="129"/>
        <v>-2.656119768573717E-6</v>
      </c>
      <c r="S2796" s="170">
        <f t="shared" si="130"/>
        <v>-2.6561208787967416E-6</v>
      </c>
      <c r="T2796" s="174">
        <f t="shared" si="131"/>
        <v>-2.4877477855511643E-6</v>
      </c>
    </row>
    <row r="2797" spans="11:20" x14ac:dyDescent="0.2">
      <c r="K2797" s="185" t="s">
        <v>135</v>
      </c>
      <c r="L2797" s="163">
        <f>_xll.qlCalendarAdvance("TARGET",L2796,K2797,"mf")</f>
        <v>54554</v>
      </c>
      <c r="M2797" s="175">
        <v>0.61933327804247251</v>
      </c>
      <c r="N2797" s="175">
        <f>_xll.xlShmInterpDisc($E$4,L2797)</f>
        <v>0.6193332783109744</v>
      </c>
      <c r="O2797" s="175">
        <f>_xll.xlShmInterpDisc($B$4,L2797)</f>
        <v>0.6193332783109744</v>
      </c>
      <c r="P2797" s="175">
        <v>0.61933327804621918</v>
      </c>
      <c r="Q2797" s="175">
        <f>_xll.xlShmInterpDisc($H$4,L2797)</f>
        <v>0.61933327829791851</v>
      </c>
      <c r="R2797" s="188">
        <f t="shared" si="129"/>
        <v>-2.6850188739047098E-6</v>
      </c>
      <c r="S2797" s="170">
        <f t="shared" si="130"/>
        <v>-2.6850188739047098E-6</v>
      </c>
      <c r="T2797" s="174">
        <f t="shared" si="131"/>
        <v>-2.5169932804658401E-6</v>
      </c>
    </row>
    <row r="2798" spans="11:20" x14ac:dyDescent="0.2">
      <c r="K2798" s="185" t="s">
        <v>135</v>
      </c>
      <c r="L2798" s="163">
        <f>_xll.qlCalendarAdvance("TARGET",L2797,K2798,"mf")</f>
        <v>54561</v>
      </c>
      <c r="M2798" s="175">
        <v>0.61914805541963025</v>
      </c>
      <c r="N2798" s="175">
        <f>_xll.xlShmInterpDisc($E$4,L2798)</f>
        <v>0.61914805569101627</v>
      </c>
      <c r="O2798" s="175">
        <f>_xll.xlShmInterpDisc($B$4,L2798)</f>
        <v>0.61914805569101639</v>
      </c>
      <c r="P2798" s="175">
        <v>0.61914805542338414</v>
      </c>
      <c r="Q2798" s="175">
        <f>_xll.xlShmInterpDisc($H$4,L2798)</f>
        <v>0.61914805567800302</v>
      </c>
      <c r="R2798" s="188">
        <f t="shared" si="129"/>
        <v>-2.7138602476384222E-6</v>
      </c>
      <c r="S2798" s="170">
        <f t="shared" si="130"/>
        <v>-2.7138613578614468E-6</v>
      </c>
      <c r="T2798" s="174">
        <f t="shared" si="131"/>
        <v>-2.5461888153444079E-6</v>
      </c>
    </row>
    <row r="2799" spans="11:20" x14ac:dyDescent="0.2">
      <c r="K2799" s="185" t="s">
        <v>135</v>
      </c>
      <c r="L2799" s="163">
        <f>_xll.qlCalendarAdvance("TARGET",L2798,K2799,"mf")</f>
        <v>54568</v>
      </c>
      <c r="M2799" s="175">
        <v>0.61896291497392686</v>
      </c>
      <c r="N2799" s="175">
        <f>_xll.xlShmInterpDisc($E$4,L2799)</f>
        <v>0.61896291524819125</v>
      </c>
      <c r="O2799" s="175">
        <f>_xll.xlShmInterpDisc($B$4,L2799)</f>
        <v>0.61896291524819136</v>
      </c>
      <c r="P2799" s="175">
        <v>0.61896291497768796</v>
      </c>
      <c r="Q2799" s="175">
        <f>_xll.xlShmInterpDisc($H$4,L2799)</f>
        <v>0.61896291523522118</v>
      </c>
      <c r="R2799" s="188">
        <f t="shared" si="129"/>
        <v>-2.742643889774854E-6</v>
      </c>
      <c r="S2799" s="170">
        <f t="shared" si="130"/>
        <v>-2.7426449999978786E-6</v>
      </c>
      <c r="T2799" s="174">
        <f t="shared" si="131"/>
        <v>-2.5753321697408182E-6</v>
      </c>
    </row>
    <row r="2800" spans="11:20" x14ac:dyDescent="0.2">
      <c r="K2800" s="185" t="s">
        <v>135</v>
      </c>
      <c r="L2800" s="163">
        <f>_xll.qlCalendarAdvance("TARGET",L2799,K2800,"mf")</f>
        <v>54575</v>
      </c>
      <c r="M2800" s="175">
        <v>0.61877785683679687</v>
      </c>
      <c r="N2800" s="175">
        <f>_xll.xlShmInterpDisc($E$4,L2800)</f>
        <v>0.61877785711393329</v>
      </c>
      <c r="O2800" s="175">
        <f>_xll.xlShmInterpDisc($B$4,L2800)</f>
        <v>0.6187778571139334</v>
      </c>
      <c r="P2800" s="175">
        <v>0.61877785684056485</v>
      </c>
      <c r="Q2800" s="175">
        <f>_xll.xlShmInterpDisc($H$4,L2800)</f>
        <v>0.61877785710100708</v>
      </c>
      <c r="R2800" s="188">
        <f t="shared" si="129"/>
        <v>-2.7713642491988821E-6</v>
      </c>
      <c r="S2800" s="170">
        <f t="shared" si="130"/>
        <v>-2.7713653594219068E-6</v>
      </c>
      <c r="T2800" s="174">
        <f t="shared" si="131"/>
        <v>-2.6044222334320466E-6</v>
      </c>
    </row>
    <row r="2801" spans="11:20" x14ac:dyDescent="0.2">
      <c r="K2801" s="185" t="s">
        <v>135</v>
      </c>
      <c r="L2801" s="163">
        <f>_xll.qlCalendarAdvance("TARGET",L2800,K2801,"mf")</f>
        <v>54582</v>
      </c>
      <c r="M2801" s="175">
        <v>0.6185928811397452</v>
      </c>
      <c r="N2801" s="175">
        <f>_xll.xlShmInterpDisc($E$4,L2801)</f>
        <v>0.61859288141974722</v>
      </c>
      <c r="O2801" s="175">
        <f>_xll.xlShmInterpDisc($B$4,L2801)</f>
        <v>0.61859288141974733</v>
      </c>
      <c r="P2801" s="175">
        <v>0.61859288114352007</v>
      </c>
      <c r="Q2801" s="175">
        <f>_xll.xlShmInterpDisc($H$4,L2801)</f>
        <v>0.6185928814068653</v>
      </c>
      <c r="R2801" s="188">
        <f t="shared" si="129"/>
        <v>-2.8000202156874821E-6</v>
      </c>
      <c r="S2801" s="170">
        <f t="shared" si="130"/>
        <v>-2.8000213259105067E-6</v>
      </c>
      <c r="T2801" s="174">
        <f t="shared" si="131"/>
        <v>-2.6334523450799452E-6</v>
      </c>
    </row>
    <row r="2802" spans="11:20" x14ac:dyDescent="0.2">
      <c r="K2802" s="185" t="s">
        <v>135</v>
      </c>
      <c r="L2802" s="163">
        <f>_xll.qlCalendarAdvance("TARGET",L2801,K2802,"mf")</f>
        <v>54589</v>
      </c>
      <c r="M2802" s="175">
        <v>0.61840798801434704</v>
      </c>
      <c r="N2802" s="175">
        <f>_xll.xlShmInterpDisc($E$4,L2802)</f>
        <v>0.618407988297208</v>
      </c>
      <c r="O2802" s="175">
        <f>_xll.xlShmInterpDisc($B$4,L2802)</f>
        <v>0.61840798829720811</v>
      </c>
      <c r="P2802" s="175">
        <v>0.61840798801812891</v>
      </c>
      <c r="Q2802" s="175">
        <f>_xll.xlShmInterpDisc($H$4,L2802)</f>
        <v>0.61840798828437094</v>
      </c>
      <c r="R2802" s="188">
        <f t="shared" si="129"/>
        <v>-2.8286095687946045E-6</v>
      </c>
      <c r="S2802" s="170">
        <f t="shared" si="130"/>
        <v>-2.8286106790176291E-6</v>
      </c>
      <c r="T2802" s="174">
        <f t="shared" si="131"/>
        <v>-2.6624202842384648E-6</v>
      </c>
    </row>
    <row r="2803" spans="11:20" x14ac:dyDescent="0.2">
      <c r="K2803" s="185" t="s">
        <v>135</v>
      </c>
      <c r="L2803" s="163">
        <f>_xll.qlCalendarAdvance("TARGET",L2802,K2803,"mf")</f>
        <v>54596</v>
      </c>
      <c r="M2803" s="175">
        <v>0.61822317759224821</v>
      </c>
      <c r="N2803" s="175">
        <f>_xll.xlShmInterpDisc($E$4,L2803)</f>
        <v>0.61822317787796088</v>
      </c>
      <c r="O2803" s="175">
        <f>_xll.xlShmInterpDisc($B$4,L2803)</f>
        <v>0.61822317787796099</v>
      </c>
      <c r="P2803" s="175">
        <v>0.61822317759603684</v>
      </c>
      <c r="Q2803" s="175">
        <f>_xll.xlShmInterpDisc($H$4,L2803)</f>
        <v>0.61822317786516945</v>
      </c>
      <c r="R2803" s="188">
        <f t="shared" si="129"/>
        <v>-2.8571267574051262E-6</v>
      </c>
      <c r="S2803" s="170">
        <f t="shared" si="130"/>
        <v>-2.8571278676281509E-6</v>
      </c>
      <c r="T2803" s="174">
        <f t="shared" si="131"/>
        <v>-2.6913260509076053E-6</v>
      </c>
    </row>
    <row r="2804" spans="11:20" x14ac:dyDescent="0.2">
      <c r="K2804" s="185" t="s">
        <v>135</v>
      </c>
      <c r="L2804" s="163">
        <f>_xll.qlCalendarAdvance("TARGET",L2803,K2804,"mf")</f>
        <v>54603</v>
      </c>
      <c r="M2804" s="175">
        <v>0.61803845000516422</v>
      </c>
      <c r="N2804" s="175">
        <f>_xll.xlShmInterpDisc($E$4,L2804)</f>
        <v>0.61803845029372118</v>
      </c>
      <c r="O2804" s="175">
        <f>_xll.xlShmInterpDisc($B$4,L2804)</f>
        <v>0.61803845029372129</v>
      </c>
      <c r="P2804" s="175">
        <v>0.61803845000895929</v>
      </c>
      <c r="Q2804" s="175">
        <f>_xll.xlShmInterpDisc($H$4,L2804)</f>
        <v>0.6180384502809757</v>
      </c>
      <c r="R2804" s="188">
        <f t="shared" si="129"/>
        <v>-2.8855695610729981E-6</v>
      </c>
      <c r="S2804" s="170">
        <f t="shared" si="130"/>
        <v>-2.8855706712960227E-6</v>
      </c>
      <c r="T2804" s="174">
        <f t="shared" si="131"/>
        <v>-2.7201640939722438E-6</v>
      </c>
    </row>
    <row r="2805" spans="11:20" x14ac:dyDescent="0.2">
      <c r="K2805" s="185" t="s">
        <v>135</v>
      </c>
      <c r="L2805" s="163">
        <f>_xll.qlCalendarAdvance("TARGET",L2804,K2805,"mf")</f>
        <v>54610</v>
      </c>
      <c r="M2805" s="175">
        <v>0.61785380538488055</v>
      </c>
      <c r="N2805" s="175">
        <f>_xll.xlShmInterpDisc($E$4,L2805)</f>
        <v>0.61785380567627413</v>
      </c>
      <c r="O2805" s="175">
        <f>_xll.xlShmInterpDisc($B$4,L2805)</f>
        <v>0.61785380567627413</v>
      </c>
      <c r="P2805" s="175">
        <v>0.61785380538868206</v>
      </c>
      <c r="Q2805" s="175">
        <f>_xll.xlShmInterpDisc($H$4,L2805)</f>
        <v>0.61785380566357517</v>
      </c>
      <c r="R2805" s="188">
        <f t="shared" si="129"/>
        <v>-2.9139357593521709E-6</v>
      </c>
      <c r="S2805" s="170">
        <f t="shared" si="130"/>
        <v>-2.9139357593521709E-6</v>
      </c>
      <c r="T2805" s="174">
        <f t="shared" si="131"/>
        <v>-2.7489310827633062E-6</v>
      </c>
    </row>
    <row r="2806" spans="11:20" x14ac:dyDescent="0.2">
      <c r="K2806" s="185" t="s">
        <v>135</v>
      </c>
      <c r="L2806" s="163">
        <f>_xll.qlCalendarAdvance("TARGET",L2805,K2806,"mf")</f>
        <v>54617</v>
      </c>
      <c r="M2806" s="175">
        <v>0.61766924386325217</v>
      </c>
      <c r="N2806" s="175">
        <f>_xll.xlShmInterpDisc($E$4,L2806)</f>
        <v>0.61766924415747437</v>
      </c>
      <c r="O2806" s="175">
        <f>_xll.xlShmInterpDisc($B$4,L2806)</f>
        <v>0.61766924415747437</v>
      </c>
      <c r="P2806" s="175">
        <v>0.61766924386706012</v>
      </c>
      <c r="Q2806" s="175">
        <f>_xll.xlShmInterpDisc($H$4,L2806)</f>
        <v>0.61766924414482249</v>
      </c>
      <c r="R2806" s="188">
        <f t="shared" si="129"/>
        <v>-2.9422220215735706E-6</v>
      </c>
      <c r="S2806" s="170">
        <f t="shared" si="130"/>
        <v>-2.9422220215735706E-6</v>
      </c>
      <c r="T2806" s="174">
        <f t="shared" si="131"/>
        <v>-2.7776236866117188E-6</v>
      </c>
    </row>
    <row r="2807" spans="11:20" x14ac:dyDescent="0.2">
      <c r="K2807" s="185" t="s">
        <v>135</v>
      </c>
      <c r="L2807" s="163">
        <f>_xll.qlCalendarAdvance("TARGET",L2806,K2807,"mf")</f>
        <v>54624</v>
      </c>
      <c r="M2807" s="175">
        <v>0.617484765572204</v>
      </c>
      <c r="N2807" s="175">
        <f>_xll.xlShmInterpDisc($E$4,L2807)</f>
        <v>0.61748476586924639</v>
      </c>
      <c r="O2807" s="175">
        <f>_xll.xlShmInterpDisc($B$4,L2807)</f>
        <v>0.6174847658692465</v>
      </c>
      <c r="P2807" s="175">
        <v>0.61748476557601817</v>
      </c>
      <c r="Q2807" s="175">
        <f>_xll.xlShmInterpDisc($H$4,L2807)</f>
        <v>0.61748476585664225</v>
      </c>
      <c r="R2807" s="188">
        <f t="shared" si="129"/>
        <v>-2.9704239068450988E-6</v>
      </c>
      <c r="S2807" s="170">
        <f t="shared" si="130"/>
        <v>-2.9704250170681235E-6</v>
      </c>
      <c r="T2807" s="174">
        <f t="shared" si="131"/>
        <v>-2.8062407952944568E-6</v>
      </c>
    </row>
    <row r="2808" spans="11:20" x14ac:dyDescent="0.2">
      <c r="K2808" s="185" t="s">
        <v>135</v>
      </c>
      <c r="L2808" s="163">
        <f>_xll.qlCalendarAdvance("TARGET",L2807,K2808,"mf")</f>
        <v>54631</v>
      </c>
      <c r="M2808" s="175">
        <v>0.61730037064372989</v>
      </c>
      <c r="N2808" s="175">
        <f>_xll.xlShmInterpDisc($E$4,L2808)</f>
        <v>0.61730037094358414</v>
      </c>
      <c r="O2808" s="175">
        <f>_xll.xlShmInterpDisc($B$4,L2808)</f>
        <v>0.61730037094358425</v>
      </c>
      <c r="P2808" s="175">
        <v>0.61730037064755017</v>
      </c>
      <c r="Q2808" s="175">
        <f>_xll.xlShmInterpDisc($H$4,L2808)</f>
        <v>0.61730037093102819</v>
      </c>
      <c r="R2808" s="188">
        <f t="shared" si="129"/>
        <v>-2.9985425253897802E-6</v>
      </c>
      <c r="S2808" s="170">
        <f t="shared" si="130"/>
        <v>-2.9985436356128048E-6</v>
      </c>
      <c r="T2808" s="174">
        <f t="shared" si="131"/>
        <v>-2.8347801883654711E-6</v>
      </c>
    </row>
    <row r="2809" spans="11:20" x14ac:dyDescent="0.2">
      <c r="K2809" s="185" t="s">
        <v>135</v>
      </c>
      <c r="L2809" s="163">
        <f>_xll.qlCalendarAdvance("TARGET",L2808,K2809,"mf")</f>
        <v>54638</v>
      </c>
      <c r="M2809" s="175">
        <v>0.61711605920989354</v>
      </c>
      <c r="N2809" s="175">
        <f>_xll.xlShmInterpDisc($E$4,L2809)</f>
        <v>0.61711605951255055</v>
      </c>
      <c r="O2809" s="175">
        <f>_xll.xlShmInterpDisc($B$4,L2809)</f>
        <v>0.61711605951255066</v>
      </c>
      <c r="P2809" s="175">
        <v>0.61711605921371959</v>
      </c>
      <c r="Q2809" s="175">
        <f>_xll.xlShmInterpDisc($H$4,L2809)</f>
        <v>0.61711605950004333</v>
      </c>
      <c r="R2809" s="188">
        <f t="shared" si="129"/>
        <v>-3.0265701056464422E-6</v>
      </c>
      <c r="S2809" s="170">
        <f t="shared" si="130"/>
        <v>-3.0265712158694669E-6</v>
      </c>
      <c r="T2809" s="174">
        <f t="shared" si="131"/>
        <v>-2.8632374249326631E-6</v>
      </c>
    </row>
    <row r="2810" spans="11:20" x14ac:dyDescent="0.2">
      <c r="K2810" s="185" t="s">
        <v>135</v>
      </c>
      <c r="L2810" s="163">
        <f>_xll.qlCalendarAdvance("TARGET",L2809,K2810,"mf")</f>
        <v>54645</v>
      </c>
      <c r="M2810" s="175">
        <v>0.61693183140282692</v>
      </c>
      <c r="N2810" s="175">
        <f>_xll.xlShmInterpDisc($E$4,L2810)</f>
        <v>0.61693183170827792</v>
      </c>
      <c r="O2810" s="175">
        <f>_xll.xlShmInterpDisc($B$4,L2810)</f>
        <v>0.61693183170827792</v>
      </c>
      <c r="P2810" s="175">
        <v>0.61693183140665908</v>
      </c>
      <c r="Q2810" s="175">
        <f>_xll.xlShmInterpDisc($H$4,L2810)</f>
        <v>0.61693183169582</v>
      </c>
      <c r="R2810" s="188">
        <f t="shared" si="129"/>
        <v>-3.0545099782841589E-6</v>
      </c>
      <c r="S2810" s="170">
        <f t="shared" si="130"/>
        <v>-3.0545099782841589E-6</v>
      </c>
      <c r="T2810" s="174">
        <f t="shared" si="131"/>
        <v>-2.891609174326959E-6</v>
      </c>
    </row>
    <row r="2811" spans="11:20" x14ac:dyDescent="0.2">
      <c r="K2811" s="185" t="s">
        <v>135</v>
      </c>
      <c r="L2811" s="163">
        <f>_xll.qlCalendarAdvance("TARGET",L2810,K2811,"mf")</f>
        <v>54652</v>
      </c>
      <c r="M2811" s="175">
        <v>0.61674768735473162</v>
      </c>
      <c r="N2811" s="175">
        <f>_xll.xlShmInterpDisc($E$4,L2811)</f>
        <v>0.61674768766296684</v>
      </c>
      <c r="O2811" s="175">
        <f>_xll.xlShmInterpDisc($B$4,L2811)</f>
        <v>0.61674768766296695</v>
      </c>
      <c r="P2811" s="175">
        <v>0.61674768735856955</v>
      </c>
      <c r="Q2811" s="175">
        <f>_xll.xlShmInterpDisc($H$4,L2811)</f>
        <v>0.61674768765055887</v>
      </c>
      <c r="R2811" s="188">
        <f t="shared" si="129"/>
        <v>-3.0823521512957086E-6</v>
      </c>
      <c r="S2811" s="170">
        <f t="shared" si="130"/>
        <v>-3.0823532615187332E-6</v>
      </c>
      <c r="T2811" s="174">
        <f t="shared" si="131"/>
        <v>-2.9198932161023095E-6</v>
      </c>
    </row>
    <row r="2812" spans="11:20" x14ac:dyDescent="0.2">
      <c r="K2812" s="185" t="s">
        <v>135</v>
      </c>
      <c r="L2812" s="163">
        <f>_xll.qlCalendarAdvance("TARGET",L2811,K2812,"mf")</f>
        <v>54659</v>
      </c>
      <c r="M2812" s="175">
        <v>0.61656362719787794</v>
      </c>
      <c r="N2812" s="175">
        <f>_xll.xlShmInterpDisc($E$4,L2812)</f>
        <v>0.61656362750888771</v>
      </c>
      <c r="O2812" s="175">
        <f>_xll.xlShmInterpDisc($B$4,L2812)</f>
        <v>0.61656362750888771</v>
      </c>
      <c r="P2812" s="175">
        <v>0.61656362720172153</v>
      </c>
      <c r="Q2812" s="175">
        <f>_xll.xlShmInterpDisc($H$4,L2812)</f>
        <v>0.61656362749653004</v>
      </c>
      <c r="R2812" s="188">
        <f t="shared" si="129"/>
        <v>-3.1100977349041159E-6</v>
      </c>
      <c r="S2812" s="170">
        <f t="shared" si="130"/>
        <v>-3.1100977349041159E-6</v>
      </c>
      <c r="T2812" s="174">
        <f t="shared" si="131"/>
        <v>-2.9480851093666161E-6</v>
      </c>
    </row>
    <row r="2813" spans="11:20" x14ac:dyDescent="0.2">
      <c r="K2813" s="185" t="s">
        <v>135</v>
      </c>
      <c r="L2813" s="163">
        <f>_xll.qlCalendarAdvance("TARGET",L2812,K2813,"mf")</f>
        <v>54666</v>
      </c>
      <c r="M2813" s="175">
        <v>0.61637965106460413</v>
      </c>
      <c r="N2813" s="175">
        <f>_xll.xlShmInterpDisc($E$4,L2813)</f>
        <v>0.61637965137837858</v>
      </c>
      <c r="O2813" s="175">
        <f>_xll.xlShmInterpDisc($B$4,L2813)</f>
        <v>0.61637965137837869</v>
      </c>
      <c r="P2813" s="175">
        <v>0.61637965106845327</v>
      </c>
      <c r="Q2813" s="175">
        <f>_xll.xlShmInterpDisc($H$4,L2813)</f>
        <v>0.61637965136607187</v>
      </c>
      <c r="R2813" s="188">
        <f t="shared" si="129"/>
        <v>-3.1377445086633315E-6</v>
      </c>
      <c r="S2813" s="170">
        <f t="shared" si="130"/>
        <v>-3.1377456188863562E-6</v>
      </c>
      <c r="T2813" s="174">
        <f t="shared" si="131"/>
        <v>-2.9761859643429034E-6</v>
      </c>
    </row>
    <row r="2814" spans="11:20" x14ac:dyDescent="0.2">
      <c r="K2814" s="185" t="s">
        <v>135</v>
      </c>
      <c r="L2814" s="163">
        <f>_xll.qlCalendarAdvance("TARGET",L2813,K2814,"mf")</f>
        <v>54673</v>
      </c>
      <c r="M2814" s="175">
        <v>0.61619575908731772</v>
      </c>
      <c r="N2814" s="175">
        <f>_xll.xlShmInterpDisc($E$4,L2814)</f>
        <v>0.61619575940384652</v>
      </c>
      <c r="O2814" s="175">
        <f>_xll.xlShmInterpDisc($B$4,L2814)</f>
        <v>0.61619575940384663</v>
      </c>
      <c r="P2814" s="175">
        <v>0.61619575909117219</v>
      </c>
      <c r="Q2814" s="175">
        <f>_xll.xlShmInterpDisc($H$4,L2814)</f>
        <v>0.61619575939159121</v>
      </c>
      <c r="R2814" s="188">
        <f t="shared" si="129"/>
        <v>-3.1652880316812571E-6</v>
      </c>
      <c r="S2814" s="170">
        <f t="shared" si="130"/>
        <v>-3.1652891419042817E-6</v>
      </c>
      <c r="T2814" s="174">
        <f t="shared" si="131"/>
        <v>-3.0041902299160483E-6</v>
      </c>
    </row>
    <row r="2815" spans="11:20" x14ac:dyDescent="0.2">
      <c r="K2815" s="185" t="s">
        <v>135</v>
      </c>
      <c r="L2815" s="163">
        <f>_xll.qlCalendarAdvance("TARGET",L2814,K2815,"mf")</f>
        <v>54680</v>
      </c>
      <c r="M2815" s="175">
        <v>0.61601195139849385</v>
      </c>
      <c r="N2815" s="175">
        <f>_xll.xlShmInterpDisc($E$4,L2815)</f>
        <v>0.61601195171776657</v>
      </c>
      <c r="O2815" s="175">
        <f>_xll.xlShmInterpDisc($B$4,L2815)</f>
        <v>0.61601195171776657</v>
      </c>
      <c r="P2815" s="175">
        <v>0.61601195140235365</v>
      </c>
      <c r="Q2815" s="175">
        <f>_xll.xlShmInterpDisc($H$4,L2815)</f>
        <v>0.61601195170556333</v>
      </c>
      <c r="R2815" s="188">
        <f t="shared" si="129"/>
        <v>-3.1927271937348678E-6</v>
      </c>
      <c r="S2815" s="170">
        <f t="shared" si="130"/>
        <v>-3.1927271937348678E-6</v>
      </c>
      <c r="T2815" s="174">
        <f t="shared" si="131"/>
        <v>-3.0320967958630263E-6</v>
      </c>
    </row>
    <row r="2816" spans="11:20" x14ac:dyDescent="0.2">
      <c r="K2816" s="185" t="s">
        <v>135</v>
      </c>
      <c r="L2816" s="163">
        <f>_xll.qlCalendarAdvance("TARGET",L2815,K2816,"mf")</f>
        <v>54687</v>
      </c>
      <c r="M2816" s="175">
        <v>0.61582822813067639</v>
      </c>
      <c r="N2816" s="175">
        <f>_xll.xlShmInterpDisc($E$4,L2816)</f>
        <v>0.61582822845268215</v>
      </c>
      <c r="O2816" s="175">
        <f>_xll.xlShmInterpDisc($B$4,L2816)</f>
        <v>0.61582822845268226</v>
      </c>
      <c r="P2816" s="175">
        <v>0.61582822813454141</v>
      </c>
      <c r="Q2816" s="175">
        <f>_xll.xlShmInterpDisc($H$4,L2816)</f>
        <v>0.61582822844053142</v>
      </c>
      <c r="R2816" s="188">
        <f t="shared" si="129"/>
        <v>-3.2200575539320653E-6</v>
      </c>
      <c r="S2816" s="170">
        <f t="shared" si="130"/>
        <v>-3.2200586641550899E-6</v>
      </c>
      <c r="T2816" s="174">
        <f t="shared" si="131"/>
        <v>-3.0599001110687141E-6</v>
      </c>
    </row>
    <row r="2817" spans="11:20" x14ac:dyDescent="0.2">
      <c r="K2817" s="185" t="s">
        <v>135</v>
      </c>
      <c r="L2817" s="163">
        <f>_xll.qlCalendarAdvance("TARGET",L2816,K2817,"mf")</f>
        <v>54694</v>
      </c>
      <c r="M2817" s="175">
        <v>0.61564458941647693</v>
      </c>
      <c r="N2817" s="175">
        <f>_xll.xlShmInterpDisc($E$4,L2817)</f>
        <v>0.61564458974120473</v>
      </c>
      <c r="O2817" s="175">
        <f>_xll.xlShmInterpDisc($B$4,L2817)</f>
        <v>0.61564458974120473</v>
      </c>
      <c r="P2817" s="175">
        <v>0.61564458942034705</v>
      </c>
      <c r="Q2817" s="175">
        <f>_xll.xlShmInterpDisc($H$4,L2817)</f>
        <v>0.61564458972910696</v>
      </c>
      <c r="R2817" s="188">
        <f t="shared" si="129"/>
        <v>-3.2472780020498249E-6</v>
      </c>
      <c r="S2817" s="170">
        <f t="shared" si="130"/>
        <v>-3.2472780020498249E-6</v>
      </c>
      <c r="T2817" s="174">
        <f t="shared" si="131"/>
        <v>-3.0875990653100871E-6</v>
      </c>
    </row>
    <row r="2818" spans="11:20" x14ac:dyDescent="0.2">
      <c r="K2818" s="185" t="s">
        <v>135</v>
      </c>
      <c r="L2818" s="163">
        <f>_xll.qlCalendarAdvance("TARGET",L2817,K2818,"mf")</f>
        <v>54701</v>
      </c>
      <c r="M2818" s="175">
        <v>0.61546103538857466</v>
      </c>
      <c r="N2818" s="175">
        <f>_xll.xlShmInterpDisc($E$4,L2818)</f>
        <v>0.61546103571601329</v>
      </c>
      <c r="O2818" s="175">
        <f>_xll.xlShmInterpDisc($B$4,L2818)</f>
        <v>0.61546103571601329</v>
      </c>
      <c r="P2818" s="175">
        <v>0.6154610353924499</v>
      </c>
      <c r="Q2818" s="175">
        <f>_xll.xlShmInterpDisc($H$4,L2818)</f>
        <v>0.61546103570396915</v>
      </c>
      <c r="R2818" s="188">
        <f t="shared" si="129"/>
        <v>-3.2743863176420973E-6</v>
      </c>
      <c r="S2818" s="170">
        <f t="shared" si="130"/>
        <v>-3.2743863176420973E-6</v>
      </c>
      <c r="T2818" s="174">
        <f t="shared" si="131"/>
        <v>-3.1151925483641207E-6</v>
      </c>
    </row>
    <row r="2819" spans="11:20" x14ac:dyDescent="0.2">
      <c r="K2819" s="185" t="s">
        <v>135</v>
      </c>
      <c r="L2819" s="163">
        <f>_xll.qlCalendarAdvance("TARGET",L2818,K2819,"mf")</f>
        <v>54708</v>
      </c>
      <c r="M2819" s="175">
        <v>0.61527756617971696</v>
      </c>
      <c r="N2819" s="175">
        <f>_xll.xlShmInterpDisc($E$4,L2819)</f>
        <v>0.61527756650985466</v>
      </c>
      <c r="O2819" s="175">
        <f>_xll.xlShmInterpDisc($B$4,L2819)</f>
        <v>0.61527756650985477</v>
      </c>
      <c r="P2819" s="175">
        <v>0.61527756618359697</v>
      </c>
      <c r="Q2819" s="175">
        <f>_xll.xlShmInterpDisc($H$4,L2819)</f>
        <v>0.61527756649786458</v>
      </c>
      <c r="R2819" s="188">
        <f t="shared" si="129"/>
        <v>-3.3013769495937595E-6</v>
      </c>
      <c r="S2819" s="170">
        <f t="shared" si="130"/>
        <v>-3.3013780598167841E-6</v>
      </c>
      <c r="T2819" s="174">
        <f t="shared" si="131"/>
        <v>-3.1426761193387165E-6</v>
      </c>
    </row>
    <row r="2820" spans="11:20" x14ac:dyDescent="0.2">
      <c r="K2820" s="185" t="s">
        <v>135</v>
      </c>
      <c r="L2820" s="163">
        <f>_xll.qlCalendarAdvance("TARGET",L2819,K2820,"mf")</f>
        <v>54715</v>
      </c>
      <c r="M2820" s="175">
        <v>0.61509418192271859</v>
      </c>
      <c r="N2820" s="175">
        <f>_xll.xlShmInterpDisc($E$4,L2820)</f>
        <v>0.61509418225554358</v>
      </c>
      <c r="O2820" s="175">
        <f>_xll.xlShmInterpDisc($B$4,L2820)</f>
        <v>0.61509418225554358</v>
      </c>
      <c r="P2820" s="175">
        <v>0.61509418192660337</v>
      </c>
      <c r="Q2820" s="175">
        <f>_xll.xlShmInterpDisc($H$4,L2820)</f>
        <v>0.61509418224360801</v>
      </c>
      <c r="R2820" s="188">
        <f t="shared" si="129"/>
        <v>-3.3282498979048114E-6</v>
      </c>
      <c r="S2820" s="170">
        <f t="shared" si="130"/>
        <v>-3.3282498979048114E-6</v>
      </c>
      <c r="T2820" s="174">
        <f t="shared" si="131"/>
        <v>-3.1700464475648005E-6</v>
      </c>
    </row>
    <row r="2821" spans="11:20" x14ac:dyDescent="0.2">
      <c r="K2821" s="185" t="s">
        <v>135</v>
      </c>
      <c r="L2821" s="163">
        <f>_xll.qlCalendarAdvance("TARGET",L2820,K2821,"mf")</f>
        <v>54722</v>
      </c>
      <c r="M2821" s="175">
        <v>0.61491088275046135</v>
      </c>
      <c r="N2821" s="175">
        <f>_xll.xlShmInterpDisc($E$4,L2821)</f>
        <v>0.61491088308596153</v>
      </c>
      <c r="O2821" s="175">
        <f>_xll.xlShmInterpDisc($B$4,L2821)</f>
        <v>0.61491088308596153</v>
      </c>
      <c r="P2821" s="175">
        <v>0.6149108827543508</v>
      </c>
      <c r="Q2821" s="175">
        <f>_xll.xlShmInterpDisc($H$4,L2821)</f>
        <v>0.61491088307408115</v>
      </c>
      <c r="R2821" s="188">
        <f t="shared" si="129"/>
        <v>-3.3550018319061792E-6</v>
      </c>
      <c r="S2821" s="170">
        <f t="shared" si="130"/>
        <v>-3.3550018319061792E-6</v>
      </c>
      <c r="T2821" s="174">
        <f t="shared" si="131"/>
        <v>-3.1973035330423727E-6</v>
      </c>
    </row>
    <row r="2822" spans="11:20" x14ac:dyDescent="0.2">
      <c r="K2822" s="185" t="s">
        <v>135</v>
      </c>
      <c r="L2822" s="163">
        <f>_xll.qlCalendarAdvance("TARGET",L2821,K2822,"mf")</f>
        <v>54729</v>
      </c>
      <c r="M2822" s="175">
        <v>0.61472766879589469</v>
      </c>
      <c r="N2822" s="175">
        <f>_xll.xlShmInterpDisc($E$4,L2822)</f>
        <v>0.61472766913405774</v>
      </c>
      <c r="O2822" s="175">
        <f>_xll.xlShmInterpDisc($B$4,L2822)</f>
        <v>0.61472766913405774</v>
      </c>
      <c r="P2822" s="175">
        <v>0.61472766879978857</v>
      </c>
      <c r="Q2822" s="175">
        <f>_xll.xlShmInterpDisc($H$4,L2822)</f>
        <v>0.61472766912223298</v>
      </c>
      <c r="R2822" s="188">
        <f t="shared" ref="R2822:R2885" si="132">(M2822-N2822)*10000</f>
        <v>-3.3816305311518136E-6</v>
      </c>
      <c r="S2822" s="170">
        <f t="shared" ref="S2822:S2885" si="133">(M2822-O2822)*10000</f>
        <v>-3.3816305311518136E-6</v>
      </c>
      <c r="T2822" s="174">
        <f t="shared" ref="T2822:T2885" si="134">(P2822-Q2822)*10000</f>
        <v>-3.2244440451023593E-6</v>
      </c>
    </row>
    <row r="2823" spans="11:20" x14ac:dyDescent="0.2">
      <c r="K2823" s="185" t="s">
        <v>135</v>
      </c>
      <c r="L2823" s="163">
        <f>_xll.qlCalendarAdvance("TARGET",L2822,K2823,"mf")</f>
        <v>54736</v>
      </c>
      <c r="M2823" s="175">
        <v>0.61454454019203508</v>
      </c>
      <c r="N2823" s="175">
        <f>_xll.xlShmInterpDisc($E$4,L2823)</f>
        <v>0.61454454053284835</v>
      </c>
      <c r="O2823" s="175">
        <f>_xll.xlShmInterpDisc($B$4,L2823)</f>
        <v>0.61454454053284846</v>
      </c>
      <c r="P2823" s="175">
        <v>0.61454454019593352</v>
      </c>
      <c r="Q2823" s="175">
        <f>_xll.xlShmInterpDisc($H$4,L2823)</f>
        <v>0.61454454052107987</v>
      </c>
      <c r="R2823" s="188">
        <f t="shared" si="132"/>
        <v>-3.4081326649726407E-6</v>
      </c>
      <c r="S2823" s="170">
        <f t="shared" si="133"/>
        <v>-3.4081337751956653E-6</v>
      </c>
      <c r="T2823" s="174">
        <f t="shared" si="134"/>
        <v>-3.2514635428526617E-6</v>
      </c>
    </row>
    <row r="2824" spans="11:20" x14ac:dyDescent="0.2">
      <c r="K2824" s="185" t="s">
        <v>135</v>
      </c>
      <c r="L2824" s="163">
        <f>_xll.qlCalendarAdvance("TARGET",L2823,K2824,"mf")</f>
        <v>54743</v>
      </c>
      <c r="M2824" s="175">
        <v>0.61436149707196597</v>
      </c>
      <c r="N2824" s="175">
        <f>_xll.xlShmInterpDisc($E$4,L2824)</f>
        <v>0.61436149741541657</v>
      </c>
      <c r="O2824" s="175">
        <f>_xll.xlShmInterpDisc($B$4,L2824)</f>
        <v>0.61436149741541668</v>
      </c>
      <c r="P2824" s="175">
        <v>0.61436149707586862</v>
      </c>
      <c r="Q2824" s="175">
        <f>_xll.xlShmInterpDisc($H$4,L2824)</f>
        <v>0.61436149740370471</v>
      </c>
      <c r="R2824" s="188">
        <f t="shared" si="132"/>
        <v>-3.4345060129226113E-6</v>
      </c>
      <c r="S2824" s="170">
        <f t="shared" si="133"/>
        <v>-3.4345071231456359E-6</v>
      </c>
      <c r="T2824" s="174">
        <f t="shared" si="134"/>
        <v>-3.2783609160702554E-6</v>
      </c>
    </row>
    <row r="2825" spans="11:20" x14ac:dyDescent="0.2">
      <c r="K2825" s="185" t="s">
        <v>135</v>
      </c>
      <c r="L2825" s="163">
        <f>_xll.qlCalendarAdvance("TARGET",L2824,K2825,"mf")</f>
        <v>54750</v>
      </c>
      <c r="M2825" s="175">
        <v>0.61417853956883739</v>
      </c>
      <c r="N2825" s="175">
        <f>_xll.xlShmInterpDisc($E$4,L2825)</f>
        <v>0.61417853991491234</v>
      </c>
      <c r="O2825" s="175">
        <f>_xll.xlShmInterpDisc($B$4,L2825)</f>
        <v>0.61417853991491234</v>
      </c>
      <c r="P2825" s="175">
        <v>0.61417853957274426</v>
      </c>
      <c r="Q2825" s="175">
        <f>_xll.xlShmInterpDisc($H$4,L2825)</f>
        <v>0.61417853990325755</v>
      </c>
      <c r="R2825" s="188">
        <f t="shared" si="132"/>
        <v>-3.4607494647787007E-6</v>
      </c>
      <c r="S2825" s="170">
        <f t="shared" si="133"/>
        <v>-3.4607494647787007E-6</v>
      </c>
      <c r="T2825" s="174">
        <f t="shared" si="134"/>
        <v>-3.3051328340860664E-6</v>
      </c>
    </row>
    <row r="2826" spans="11:20" x14ac:dyDescent="0.2">
      <c r="K2826" s="185" t="s">
        <v>135</v>
      </c>
      <c r="L2826" s="163">
        <f>_xll.qlCalendarAdvance("TARGET",L2825,K2826,"mf")</f>
        <v>54757</v>
      </c>
      <c r="M2826" s="175">
        <v>0.61399566781586612</v>
      </c>
      <c r="N2826" s="175">
        <f>_xll.xlShmInterpDisc($E$4,L2826)</f>
        <v>0.61399566816455209</v>
      </c>
      <c r="O2826" s="175">
        <f>_xll.xlShmInterpDisc($B$4,L2826)</f>
        <v>0.61399566816455209</v>
      </c>
      <c r="P2826" s="175">
        <v>0.6139956678197771</v>
      </c>
      <c r="Q2826" s="175">
        <f>_xll.xlShmInterpDisc($H$4,L2826)</f>
        <v>0.61399566815295503</v>
      </c>
      <c r="R2826" s="188">
        <f t="shared" si="132"/>
        <v>-3.4868596898718351E-6</v>
      </c>
      <c r="S2826" s="170">
        <f t="shared" si="133"/>
        <v>-3.4868596898718351E-6</v>
      </c>
      <c r="T2826" s="174">
        <f t="shared" si="134"/>
        <v>-3.3317792969000948E-6</v>
      </c>
    </row>
    <row r="2827" spans="11:20" x14ac:dyDescent="0.2">
      <c r="K2827" s="185" t="s">
        <v>135</v>
      </c>
      <c r="L2827" s="163">
        <f>_xll.qlCalendarAdvance("TARGET",L2826,K2827,"mf")</f>
        <v>54764</v>
      </c>
      <c r="M2827" s="175">
        <v>0.61381288194633588</v>
      </c>
      <c r="N2827" s="175">
        <f>_xll.xlShmInterpDisc($E$4,L2827)</f>
        <v>0.6138128822976191</v>
      </c>
      <c r="O2827" s="175">
        <f>_xll.xlShmInterpDisc($B$4,L2827)</f>
        <v>0.6138128822976191</v>
      </c>
      <c r="P2827" s="175">
        <v>0.61381288195025085</v>
      </c>
      <c r="Q2827" s="175">
        <f>_xll.xlShmInterpDisc($H$4,L2827)</f>
        <v>0.61381288228608022</v>
      </c>
      <c r="R2827" s="188">
        <f t="shared" si="132"/>
        <v>-3.5128322473099161E-6</v>
      </c>
      <c r="S2827" s="170">
        <f t="shared" si="133"/>
        <v>-3.5128322473099161E-6</v>
      </c>
      <c r="T2827" s="174">
        <f t="shared" si="134"/>
        <v>-3.3582936431741928E-6</v>
      </c>
    </row>
    <row r="2828" spans="11:20" x14ac:dyDescent="0.2">
      <c r="K2828" s="185" t="s">
        <v>135</v>
      </c>
      <c r="L2828" s="163">
        <f>_xll.qlCalendarAdvance("TARGET",L2827,K2828,"mf")</f>
        <v>54771</v>
      </c>
      <c r="M2828" s="175">
        <v>0.6136301820935961</v>
      </c>
      <c r="N2828" s="175">
        <f>_xll.xlShmInterpDisc($E$4,L2828)</f>
        <v>0.61363018244746281</v>
      </c>
      <c r="O2828" s="175">
        <f>_xll.xlShmInterpDisc($B$4,L2828)</f>
        <v>0.61363018244746281</v>
      </c>
      <c r="P2828" s="175">
        <v>0.61363018209751496</v>
      </c>
      <c r="Q2828" s="175">
        <f>_xll.xlShmInterpDisc($H$4,L2828)</f>
        <v>0.61363018243598266</v>
      </c>
      <c r="R2828" s="188">
        <f t="shared" si="132"/>
        <v>-3.5386671370929434E-6</v>
      </c>
      <c r="S2828" s="170">
        <f t="shared" si="133"/>
        <v>-3.5386671370929434E-6</v>
      </c>
      <c r="T2828" s="174">
        <f t="shared" si="134"/>
        <v>-3.384676983131385E-6</v>
      </c>
    </row>
    <row r="2829" spans="11:20" x14ac:dyDescent="0.2">
      <c r="K2829" s="185" t="s">
        <v>135</v>
      </c>
      <c r="L2829" s="163">
        <f>_xll.qlCalendarAdvance("TARGET",L2828,K2829,"mf")</f>
        <v>54778</v>
      </c>
      <c r="M2829" s="175">
        <v>0.61344756839106274</v>
      </c>
      <c r="N2829" s="175">
        <f>_xll.xlShmInterpDisc($E$4,L2829)</f>
        <v>0.61344756874749895</v>
      </c>
      <c r="O2829" s="175">
        <f>_xll.xlShmInterpDisc($B$4,L2829)</f>
        <v>0.61344756874749906</v>
      </c>
      <c r="P2829" s="175">
        <v>0.61344756839498527</v>
      </c>
      <c r="Q2829" s="175">
        <f>_xll.xlShmInterpDisc($H$4,L2829)</f>
        <v>0.61344756873607797</v>
      </c>
      <c r="R2829" s="188">
        <f t="shared" si="132"/>
        <v>-3.5643621387748681E-6</v>
      </c>
      <c r="S2829" s="170">
        <f t="shared" si="133"/>
        <v>-3.5643632489978927E-6</v>
      </c>
      <c r="T2829" s="174">
        <f t="shared" si="134"/>
        <v>-3.4109270963256222E-6</v>
      </c>
    </row>
    <row r="2830" spans="11:20" x14ac:dyDescent="0.2">
      <c r="K2830" s="185" t="s">
        <v>135</v>
      </c>
      <c r="L2830" s="163">
        <f>_xll.qlCalendarAdvance("TARGET",L2829,K2830,"mf")</f>
        <v>54785</v>
      </c>
      <c r="M2830" s="175">
        <v>0.61326504097221801</v>
      </c>
      <c r="N2830" s="175">
        <f>_xll.xlShmInterpDisc($E$4,L2830)</f>
        <v>0.61326504133120952</v>
      </c>
      <c r="O2830" s="175">
        <f>_xll.xlShmInterpDisc($B$4,L2830)</f>
        <v>0.61326504133120952</v>
      </c>
      <c r="P2830" s="175">
        <v>0.6132650409761442</v>
      </c>
      <c r="Q2830" s="175">
        <f>_xll.xlShmInterpDisc($H$4,L2830)</f>
        <v>0.61326504131984805</v>
      </c>
      <c r="R2830" s="188">
        <f t="shared" si="132"/>
        <v>-3.5899150319096407E-6</v>
      </c>
      <c r="S2830" s="170">
        <f t="shared" si="133"/>
        <v>-3.5899150319096407E-6</v>
      </c>
      <c r="T2830" s="174">
        <f t="shared" si="134"/>
        <v>-3.4370384316417812E-6</v>
      </c>
    </row>
    <row r="2831" spans="11:20" x14ac:dyDescent="0.2">
      <c r="K2831" s="185" t="s">
        <v>135</v>
      </c>
      <c r="L2831" s="163">
        <f>_xll.qlCalendarAdvance("TARGET",L2830,K2831,"mf")</f>
        <v>54792</v>
      </c>
      <c r="M2831" s="175">
        <v>0.61308259997060999</v>
      </c>
      <c r="N2831" s="175">
        <f>_xll.xlShmInterpDisc($E$4,L2831)</f>
        <v>0.61308260033214201</v>
      </c>
      <c r="O2831" s="175">
        <f>_xll.xlShmInterpDisc($B$4,L2831)</f>
        <v>0.61308260033214201</v>
      </c>
      <c r="P2831" s="175">
        <v>0.61308259997453973</v>
      </c>
      <c r="Q2831" s="175">
        <f>_xll.xlShmInterpDisc($H$4,L2831)</f>
        <v>0.61308260032084083</v>
      </c>
      <c r="R2831" s="188">
        <f t="shared" si="132"/>
        <v>-3.6153202653821381E-6</v>
      </c>
      <c r="S2831" s="170">
        <f t="shared" si="133"/>
        <v>-3.6153202653821381E-6</v>
      </c>
      <c r="T2831" s="174">
        <f t="shared" si="134"/>
        <v>-3.4630109890798622E-6</v>
      </c>
    </row>
    <row r="2832" spans="11:20" x14ac:dyDescent="0.2">
      <c r="K2832" s="185" t="s">
        <v>135</v>
      </c>
      <c r="L2832" s="163">
        <f>_xll.qlCalendarAdvance("TARGET",L2831,K2832,"mf")</f>
        <v>54799</v>
      </c>
      <c r="M2832" s="175">
        <v>0.61290024551985223</v>
      </c>
      <c r="N2832" s="175">
        <f>_xll.xlShmInterpDisc($E$4,L2832)</f>
        <v>0.61290024588391012</v>
      </c>
      <c r="O2832" s="175">
        <f>_xll.xlShmInterpDisc($B$4,L2832)</f>
        <v>0.61290024588391023</v>
      </c>
      <c r="P2832" s="175">
        <v>0.61290024552378553</v>
      </c>
      <c r="Q2832" s="175">
        <f>_xll.xlShmInterpDisc($H$4,L2832)</f>
        <v>0.61290024587266967</v>
      </c>
      <c r="R2832" s="188">
        <f t="shared" si="132"/>
        <v>-3.6405789494153851E-6</v>
      </c>
      <c r="S2832" s="170">
        <f t="shared" si="133"/>
        <v>-3.6405800596384097E-6</v>
      </c>
      <c r="T2832" s="174">
        <f t="shared" si="134"/>
        <v>-3.488841437970791E-6</v>
      </c>
    </row>
    <row r="2833" spans="11:20" x14ac:dyDescent="0.2">
      <c r="K2833" s="185" t="s">
        <v>135</v>
      </c>
      <c r="L2833" s="163">
        <f>_xll.qlCalendarAdvance("TARGET",L2832,K2833,"mf")</f>
        <v>54806</v>
      </c>
      <c r="M2833" s="175">
        <v>0.61271797775362447</v>
      </c>
      <c r="N2833" s="175">
        <f>_xll.xlShmInterpDisc($E$4,L2833)</f>
        <v>0.61271797812019324</v>
      </c>
      <c r="O2833" s="175">
        <f>_xll.xlShmInterpDisc($B$4,L2833)</f>
        <v>0.61271797812019324</v>
      </c>
      <c r="P2833" s="175">
        <v>0.61271797775756098</v>
      </c>
      <c r="Q2833" s="175">
        <f>_xll.xlShmInterpDisc($H$4,L2833)</f>
        <v>0.61271797810901385</v>
      </c>
      <c r="R2833" s="188">
        <f t="shared" si="132"/>
        <v>-3.6656877533403076E-6</v>
      </c>
      <c r="S2833" s="170">
        <f t="shared" si="133"/>
        <v>-3.6656877533403076E-6</v>
      </c>
      <c r="T2833" s="174">
        <f t="shared" si="134"/>
        <v>-3.5145286680915433E-6</v>
      </c>
    </row>
    <row r="2834" spans="11:20" x14ac:dyDescent="0.2">
      <c r="K2834" s="185" t="s">
        <v>135</v>
      </c>
      <c r="L2834" s="163">
        <f>_xll.qlCalendarAdvance("TARGET",L2833,K2834,"mf")</f>
        <v>54813</v>
      </c>
      <c r="M2834" s="175">
        <v>0.61253579680567161</v>
      </c>
      <c r="N2834" s="175">
        <f>_xll.xlShmInterpDisc($E$4,L2834)</f>
        <v>0.61253579717473605</v>
      </c>
      <c r="O2834" s="175">
        <f>_xll.xlShmInterpDisc($B$4,L2834)</f>
        <v>0.61253579717473616</v>
      </c>
      <c r="P2834" s="175">
        <v>0.61253579680961123</v>
      </c>
      <c r="Q2834" s="175">
        <f>_xll.xlShmInterpDisc($H$4,L2834)</f>
        <v>0.61253579716361839</v>
      </c>
      <c r="R2834" s="188">
        <f t="shared" si="132"/>
        <v>-3.6906444567108565E-6</v>
      </c>
      <c r="S2834" s="170">
        <f t="shared" si="133"/>
        <v>-3.6906455669338811E-6</v>
      </c>
      <c r="T2834" s="174">
        <f t="shared" si="134"/>
        <v>-3.5400715692190943E-6</v>
      </c>
    </row>
    <row r="2835" spans="11:20" x14ac:dyDescent="0.2">
      <c r="K2835" s="185" t="s">
        <v>135</v>
      </c>
      <c r="L2835" s="163">
        <f>_xll.qlCalendarAdvance("TARGET",L2834,K2835,"mf")</f>
        <v>54820</v>
      </c>
      <c r="M2835" s="175">
        <v>0.61235370280980406</v>
      </c>
      <c r="N2835" s="175">
        <f>_xll.xlShmInterpDisc($E$4,L2835)</f>
        <v>0.61235370318134885</v>
      </c>
      <c r="O2835" s="175">
        <f>_xll.xlShmInterpDisc($B$4,L2835)</f>
        <v>0.61235370318134885</v>
      </c>
      <c r="P2835" s="175">
        <v>0.61235370281374701</v>
      </c>
      <c r="Q2835" s="175">
        <f>_xll.xlShmInterpDisc($H$4,L2835)</f>
        <v>0.61235370317029325</v>
      </c>
      <c r="R2835" s="188">
        <f t="shared" si="132"/>
        <v>-3.7154479493040071E-6</v>
      </c>
      <c r="S2835" s="170">
        <f t="shared" si="133"/>
        <v>-3.7154479493040071E-6</v>
      </c>
      <c r="T2835" s="174">
        <f t="shared" si="134"/>
        <v>-3.5654623697922716E-6</v>
      </c>
    </row>
    <row r="2836" spans="11:20" x14ac:dyDescent="0.2">
      <c r="K2836" s="185" t="s">
        <v>135</v>
      </c>
      <c r="L2836" s="163">
        <f>_xll.qlCalendarAdvance("TARGET",L2835,K2836,"mf")</f>
        <v>54827</v>
      </c>
      <c r="M2836" s="175">
        <v>0.61217169589989762</v>
      </c>
      <c r="N2836" s="175">
        <f>_xll.xlShmInterpDisc($E$4,L2836)</f>
        <v>0.612171696273907</v>
      </c>
      <c r="O2836" s="175">
        <f>_xll.xlShmInterpDisc($B$4,L2836)</f>
        <v>0.612171696273907</v>
      </c>
      <c r="P2836" s="175">
        <v>0.61217169590384346</v>
      </c>
      <c r="Q2836" s="175">
        <f>_xll.xlShmInterpDisc($H$4,L2836)</f>
        <v>0.6121716962629139</v>
      </c>
      <c r="R2836" s="188">
        <f t="shared" si="132"/>
        <v>-3.740093790227661E-6</v>
      </c>
      <c r="S2836" s="170">
        <f t="shared" si="133"/>
        <v>-3.740093790227661E-6</v>
      </c>
      <c r="T2836" s="174">
        <f t="shared" si="134"/>
        <v>-3.5907044004801492E-6</v>
      </c>
    </row>
    <row r="2837" spans="11:20" x14ac:dyDescent="0.2">
      <c r="K2837" s="185" t="s">
        <v>135</v>
      </c>
      <c r="L2837" s="163">
        <f>_xll.qlCalendarAdvance("TARGET",L2836,K2837,"mf")</f>
        <v>54834</v>
      </c>
      <c r="M2837" s="175">
        <v>0.61198977620989281</v>
      </c>
      <c r="N2837" s="175">
        <f>_xll.xlShmInterpDisc($E$4,L2837)</f>
        <v>0.6119897765863509</v>
      </c>
      <c r="O2837" s="175">
        <f>_xll.xlShmInterpDisc($B$4,L2837)</f>
        <v>0.6119897765863509</v>
      </c>
      <c r="P2837" s="175">
        <v>0.61198977621384165</v>
      </c>
      <c r="Q2837" s="175">
        <f>_xll.xlShmInterpDisc($H$4,L2837)</f>
        <v>0.61198977657542086</v>
      </c>
      <c r="R2837" s="188">
        <f t="shared" si="132"/>
        <v>-3.7645808692587934E-6</v>
      </c>
      <c r="S2837" s="170">
        <f t="shared" si="133"/>
        <v>-3.7645808692587934E-6</v>
      </c>
      <c r="T2837" s="174">
        <f t="shared" si="134"/>
        <v>-3.6157921101676038E-6</v>
      </c>
    </row>
    <row r="2838" spans="11:20" x14ac:dyDescent="0.2">
      <c r="K2838" s="185" t="s">
        <v>135</v>
      </c>
      <c r="L2838" s="163">
        <f>_xll.qlCalendarAdvance("TARGET",L2837,K2838,"mf")</f>
        <v>54841</v>
      </c>
      <c r="M2838" s="175">
        <v>0.61180794387379567</v>
      </c>
      <c r="N2838" s="175">
        <f>_xll.xlShmInterpDisc($E$4,L2838)</f>
        <v>0.61180794425268636</v>
      </c>
      <c r="O2838" s="175">
        <f>_xll.xlShmInterpDisc($B$4,L2838)</f>
        <v>0.61180794425268648</v>
      </c>
      <c r="P2838" s="175">
        <v>0.6118079438777474</v>
      </c>
      <c r="Q2838" s="175">
        <f>_xll.xlShmInterpDisc($H$4,L2838)</f>
        <v>0.61180794424182006</v>
      </c>
      <c r="R2838" s="188">
        <f t="shared" si="132"/>
        <v>-3.7889069659513552E-6</v>
      </c>
      <c r="S2838" s="170">
        <f t="shared" si="133"/>
        <v>-3.7889080761743799E-6</v>
      </c>
      <c r="T2838" s="174">
        <f t="shared" si="134"/>
        <v>-3.6407266090776602E-6</v>
      </c>
    </row>
    <row r="2839" spans="11:20" x14ac:dyDescent="0.2">
      <c r="K2839" s="185" t="s">
        <v>135</v>
      </c>
      <c r="L2839" s="163">
        <f>_xll.qlCalendarAdvance("TARGET",L2838,K2839,"mf")</f>
        <v>54848</v>
      </c>
      <c r="M2839" s="175">
        <v>0.61162619902567683</v>
      </c>
      <c r="N2839" s="175">
        <f>_xll.xlShmInterpDisc($E$4,L2839)</f>
        <v>0.61162619940698382</v>
      </c>
      <c r="O2839" s="175">
        <f>_xll.xlShmInterpDisc($B$4,L2839)</f>
        <v>0.61162619940698393</v>
      </c>
      <c r="P2839" s="175">
        <v>0.61162619902963122</v>
      </c>
      <c r="Q2839" s="175">
        <f>_xll.xlShmInterpDisc($H$4,L2839)</f>
        <v>0.61162619939618146</v>
      </c>
      <c r="R2839" s="188">
        <f t="shared" si="132"/>
        <v>-3.8130698598592971E-6</v>
      </c>
      <c r="S2839" s="170">
        <f t="shared" si="133"/>
        <v>-3.8130709700823218E-6</v>
      </c>
      <c r="T2839" s="174">
        <f t="shared" si="134"/>
        <v>-3.6655023460951952E-6</v>
      </c>
    </row>
    <row r="2840" spans="11:20" x14ac:dyDescent="0.2">
      <c r="K2840" s="185" t="s">
        <v>135</v>
      </c>
      <c r="L2840" s="163">
        <f>_xll.qlCalendarAdvance("TARGET",L2839,K2840,"mf")</f>
        <v>54855</v>
      </c>
      <c r="M2840" s="175">
        <v>0.61144454179967145</v>
      </c>
      <c r="N2840" s="175">
        <f>_xll.xlShmInterpDisc($E$4,L2840)</f>
        <v>0.61144454218337818</v>
      </c>
      <c r="O2840" s="175">
        <f>_xll.xlShmInterpDisc($B$4,L2840)</f>
        <v>0.61144454218337829</v>
      </c>
      <c r="P2840" s="175">
        <v>0.61144454180362839</v>
      </c>
      <c r="Q2840" s="175">
        <f>_xll.xlShmInterpDisc($H$4,L2840)</f>
        <v>0.61144454217264033</v>
      </c>
      <c r="R2840" s="188">
        <f t="shared" si="132"/>
        <v>-3.8370673305365699E-6</v>
      </c>
      <c r="S2840" s="170">
        <f t="shared" si="133"/>
        <v>-3.8370684407595945E-6</v>
      </c>
      <c r="T2840" s="174">
        <f t="shared" si="134"/>
        <v>-3.6901193212202088E-6</v>
      </c>
    </row>
    <row r="2841" spans="11:20" x14ac:dyDescent="0.2">
      <c r="K2841" s="185" t="s">
        <v>135</v>
      </c>
      <c r="L2841" s="163">
        <f>_xll.qlCalendarAdvance("TARGET",L2840,K2841,"mf")</f>
        <v>54862</v>
      </c>
      <c r="M2841" s="175">
        <v>0.61126297232997961</v>
      </c>
      <c r="N2841" s="175">
        <f>_xll.xlShmInterpDisc($E$4,L2841)</f>
        <v>0.61126297271606944</v>
      </c>
      <c r="O2841" s="175">
        <f>_xll.xlShmInterpDisc($B$4,L2841)</f>
        <v>0.61126297271606944</v>
      </c>
      <c r="P2841" s="175">
        <v>0.611262972333939</v>
      </c>
      <c r="Q2841" s="175">
        <f>_xll.xlShmInterpDisc($H$4,L2841)</f>
        <v>0.61126297270539653</v>
      </c>
      <c r="R2841" s="188">
        <f t="shared" si="132"/>
        <v>-3.8608982677601489E-6</v>
      </c>
      <c r="S2841" s="170">
        <f t="shared" si="133"/>
        <v>-3.8608982677601489E-6</v>
      </c>
      <c r="T2841" s="174">
        <f t="shared" si="134"/>
        <v>-3.7145753140066518E-6</v>
      </c>
    </row>
    <row r="2842" spans="11:20" x14ac:dyDescent="0.2">
      <c r="K2842" s="185" t="s">
        <v>135</v>
      </c>
      <c r="L2842" s="163">
        <f>_xll.qlCalendarAdvance("TARGET",L2841,K2842,"mf")</f>
        <v>54869</v>
      </c>
      <c r="M2842" s="175">
        <v>0.6110814907508656</v>
      </c>
      <c r="N2842" s="175">
        <f>_xll.xlShmInterpDisc($E$4,L2842)</f>
        <v>0.61108149113932153</v>
      </c>
      <c r="O2842" s="175">
        <f>_xll.xlShmInterpDisc($B$4,L2842)</f>
        <v>0.61108149113932164</v>
      </c>
      <c r="P2842" s="175">
        <v>0.61108149075482743</v>
      </c>
      <c r="Q2842" s="175">
        <f>_xll.xlShmInterpDisc($H$4,L2842)</f>
        <v>0.61108149112871413</v>
      </c>
      <c r="R2842" s="188">
        <f t="shared" si="132"/>
        <v>-3.8845593408609602E-6</v>
      </c>
      <c r="S2842" s="170">
        <f t="shared" si="133"/>
        <v>-3.8845604510839848E-6</v>
      </c>
      <c r="T2842" s="174">
        <f t="shared" si="134"/>
        <v>-3.7388669937854502E-6</v>
      </c>
    </row>
    <row r="2843" spans="11:20" x14ac:dyDescent="0.2">
      <c r="K2843" s="185" t="s">
        <v>135</v>
      </c>
      <c r="L2843" s="163">
        <f>_xll.qlCalendarAdvance("TARGET",L2842,K2843,"mf")</f>
        <v>54876</v>
      </c>
      <c r="M2843" s="175">
        <v>0.61090009719665805</v>
      </c>
      <c r="N2843" s="175">
        <f>_xll.xlShmInterpDisc($E$4,L2843)</f>
        <v>0.61090009758746311</v>
      </c>
      <c r="O2843" s="175">
        <f>_xll.xlShmInterpDisc($B$4,L2843)</f>
        <v>0.61090009758746311</v>
      </c>
      <c r="P2843" s="175">
        <v>0.61090009720062211</v>
      </c>
      <c r="Q2843" s="175">
        <f>_xll.xlShmInterpDisc($H$4,L2843)</f>
        <v>0.61090009757692154</v>
      </c>
      <c r="R2843" s="188">
        <f t="shared" si="132"/>
        <v>-3.9080505498390039E-6</v>
      </c>
      <c r="S2843" s="170">
        <f t="shared" si="133"/>
        <v>-3.9080505498390039E-6</v>
      </c>
      <c r="T2843" s="174">
        <f t="shared" si="134"/>
        <v>-3.7629943605566041E-6</v>
      </c>
    </row>
    <row r="2844" spans="11:20" x14ac:dyDescent="0.2">
      <c r="K2844" s="185" t="s">
        <v>135</v>
      </c>
      <c r="L2844" s="163">
        <f>_xll.qlCalendarAdvance("TARGET",L2843,K2844,"mf")</f>
        <v>54883</v>
      </c>
      <c r="M2844" s="175">
        <v>0.61071879180175015</v>
      </c>
      <c r="N2844" s="175">
        <f>_xll.xlShmInterpDisc($E$4,L2844)</f>
        <v>0.61071879219488667</v>
      </c>
      <c r="O2844" s="175">
        <f>_xll.xlShmInterpDisc($B$4,L2844)</f>
        <v>0.61071879219488667</v>
      </c>
      <c r="P2844" s="175">
        <v>0.6107187918057162</v>
      </c>
      <c r="Q2844" s="175">
        <f>_xll.xlShmInterpDisc($H$4,L2844)</f>
        <v>0.6107187921844115</v>
      </c>
      <c r="R2844" s="188">
        <f t="shared" si="132"/>
        <v>-3.9313652333561322E-6</v>
      </c>
      <c r="S2844" s="170">
        <f t="shared" si="133"/>
        <v>-3.9313652333561322E-6</v>
      </c>
      <c r="T2844" s="174">
        <f t="shared" si="134"/>
        <v>-3.786952973428015E-6</v>
      </c>
    </row>
    <row r="2845" spans="11:20" x14ac:dyDescent="0.2">
      <c r="K2845" s="185" t="s">
        <v>135</v>
      </c>
      <c r="L2845" s="163">
        <f>_xll.qlCalendarAdvance("TARGET",L2844,K2845,"mf")</f>
        <v>54890</v>
      </c>
      <c r="M2845" s="175">
        <v>0.61053757470059844</v>
      </c>
      <c r="N2845" s="175">
        <f>_xll.xlShmInterpDisc($E$4,L2845)</f>
        <v>0.61053757509604922</v>
      </c>
      <c r="O2845" s="175">
        <f>_xll.xlShmInterpDisc($B$4,L2845)</f>
        <v>0.61053757509604922</v>
      </c>
      <c r="P2845" s="175">
        <v>0.61053757470456671</v>
      </c>
      <c r="Q2845" s="175">
        <f>_xll.xlShmInterpDisc($H$4,L2845)</f>
        <v>0.61053757508564077</v>
      </c>
      <c r="R2845" s="188">
        <f t="shared" si="132"/>
        <v>-3.9545078323044436E-6</v>
      </c>
      <c r="S2845" s="170">
        <f t="shared" si="133"/>
        <v>-3.9545078323044436E-6</v>
      </c>
      <c r="T2845" s="174">
        <f t="shared" si="134"/>
        <v>-3.8107406119536336E-6</v>
      </c>
    </row>
    <row r="2846" spans="11:20" x14ac:dyDescent="0.2">
      <c r="K2846" s="185" t="s">
        <v>135</v>
      </c>
      <c r="L2846" s="163">
        <f>_xll.qlCalendarAdvance("TARGET",L2845,K2846,"mf")</f>
        <v>54897</v>
      </c>
      <c r="M2846" s="175">
        <v>0.6103564460277241</v>
      </c>
      <c r="N2846" s="175">
        <f>_xll.xlShmInterpDisc($E$4,L2846)</f>
        <v>0.61035644642547116</v>
      </c>
      <c r="O2846" s="175">
        <f>_xll.xlShmInterpDisc($B$4,L2846)</f>
        <v>0.61035644642547127</v>
      </c>
      <c r="P2846" s="175">
        <v>0.61035644603169437</v>
      </c>
      <c r="Q2846" s="175">
        <f>_xll.xlShmInterpDisc($H$4,L2846)</f>
        <v>0.61035644641513009</v>
      </c>
      <c r="R2846" s="188">
        <f t="shared" si="132"/>
        <v>-3.9774705751227657E-6</v>
      </c>
      <c r="S2846" s="170">
        <f t="shared" si="133"/>
        <v>-3.9774716853457903E-6</v>
      </c>
      <c r="T2846" s="174">
        <f t="shared" si="134"/>
        <v>-3.8343572761334599E-6</v>
      </c>
    </row>
    <row r="2847" spans="11:20" x14ac:dyDescent="0.2">
      <c r="K2847" s="185" t="s">
        <v>135</v>
      </c>
      <c r="L2847" s="163">
        <f>_xll.qlCalendarAdvance("TARGET",L2846,K2847,"mf")</f>
        <v>54904</v>
      </c>
      <c r="M2847" s="175">
        <v>0.61017540591771169</v>
      </c>
      <c r="N2847" s="175">
        <f>_xll.xlShmInterpDisc($E$4,L2847)</f>
        <v>0.61017540631773715</v>
      </c>
      <c r="O2847" s="175">
        <f>_xll.xlShmInterpDisc($B$4,L2847)</f>
        <v>0.61017540631773726</v>
      </c>
      <c r="P2847" s="175">
        <v>0.61017540592168384</v>
      </c>
      <c r="Q2847" s="175">
        <f>_xll.xlShmInterpDisc($H$4,L2847)</f>
        <v>0.61017540630746381</v>
      </c>
      <c r="R2847" s="188">
        <f t="shared" si="132"/>
        <v>-4.0002545720341232E-6</v>
      </c>
      <c r="S2847" s="170">
        <f t="shared" si="133"/>
        <v>-4.0002556822571478E-6</v>
      </c>
      <c r="T2847" s="174">
        <f t="shared" si="134"/>
        <v>-3.8577996352984201E-6</v>
      </c>
    </row>
    <row r="2848" spans="11:20" x14ac:dyDescent="0.2">
      <c r="K2848" s="185" t="s">
        <v>135</v>
      </c>
      <c r="L2848" s="163">
        <f>_xll.qlCalendarAdvance("TARGET",L2847,K2848,"mf")</f>
        <v>54911</v>
      </c>
      <c r="M2848" s="175">
        <v>0.6099944545052095</v>
      </c>
      <c r="N2848" s="175">
        <f>_xll.xlShmInterpDisc($E$4,L2848)</f>
        <v>0.60999445490749538</v>
      </c>
      <c r="O2848" s="175">
        <f>_xll.xlShmInterpDisc($B$4,L2848)</f>
        <v>0.60999445490749538</v>
      </c>
      <c r="P2848" s="175">
        <v>0.60999445450918344</v>
      </c>
      <c r="Q2848" s="175">
        <f>_xll.xlShmInterpDisc($H$4,L2848)</f>
        <v>0.60999445489729009</v>
      </c>
      <c r="R2848" s="188">
        <f t="shared" si="132"/>
        <v>-4.0228587128154913E-6</v>
      </c>
      <c r="S2848" s="170">
        <f t="shared" si="133"/>
        <v>-4.0228587128154913E-6</v>
      </c>
      <c r="T2848" s="174">
        <f t="shared" si="134"/>
        <v>-3.8810665792254895E-6</v>
      </c>
    </row>
    <row r="2849" spans="11:20" x14ac:dyDescent="0.2">
      <c r="K2849" s="185" t="s">
        <v>135</v>
      </c>
      <c r="L2849" s="163">
        <f>_xll.qlCalendarAdvance("TARGET",L2848,K2849,"mf")</f>
        <v>54918</v>
      </c>
      <c r="M2849" s="175">
        <v>0.60981359192492957</v>
      </c>
      <c r="N2849" s="175">
        <f>_xll.xlShmInterpDisc($E$4,L2849)</f>
        <v>0.60981359232945753</v>
      </c>
      <c r="O2849" s="175">
        <f>_xll.xlShmInterpDisc($B$4,L2849)</f>
        <v>0.60981359232945753</v>
      </c>
      <c r="P2849" s="175">
        <v>0.60981359192890505</v>
      </c>
      <c r="Q2849" s="175">
        <f>_xll.xlShmInterpDisc($H$4,L2849)</f>
        <v>0.60981359231932086</v>
      </c>
      <c r="R2849" s="188">
        <f t="shared" si="132"/>
        <v>-4.0452796667977964E-6</v>
      </c>
      <c r="S2849" s="170">
        <f t="shared" si="133"/>
        <v>-4.0452796667977964E-6</v>
      </c>
      <c r="T2849" s="174">
        <f t="shared" si="134"/>
        <v>-3.9041581079146681E-6</v>
      </c>
    </row>
    <row r="2850" spans="11:20" x14ac:dyDescent="0.2">
      <c r="K2850" s="185" t="s">
        <v>135</v>
      </c>
      <c r="L2850" s="163">
        <f>_xll.qlCalendarAdvance("TARGET",L2849,K2850,"mf")</f>
        <v>54925</v>
      </c>
      <c r="M2850" s="175">
        <v>0.60963281831164728</v>
      </c>
      <c r="N2850" s="175">
        <f>_xll.xlShmInterpDisc($E$4,L2850)</f>
        <v>0.60963281871839858</v>
      </c>
      <c r="O2850" s="175">
        <f>_xll.xlShmInterpDisc($B$4,L2850)</f>
        <v>0.60963281871839858</v>
      </c>
      <c r="P2850" s="175">
        <v>0.60963281831562433</v>
      </c>
      <c r="Q2850" s="175">
        <f>_xll.xlShmInterpDisc($H$4,L2850)</f>
        <v>0.60963281870833108</v>
      </c>
      <c r="R2850" s="188">
        <f t="shared" si="132"/>
        <v>-4.0675129930889398E-6</v>
      </c>
      <c r="S2850" s="170">
        <f t="shared" si="133"/>
        <v>-4.0675129930889398E-6</v>
      </c>
      <c r="T2850" s="174">
        <f t="shared" si="134"/>
        <v>-3.9270675600278082E-6</v>
      </c>
    </row>
    <row r="2851" spans="11:20" x14ac:dyDescent="0.2">
      <c r="K2851" s="185" t="s">
        <v>135</v>
      </c>
      <c r="L2851" s="163">
        <f>_xll.qlCalendarAdvance("TARGET",L2850,K2851,"mf")</f>
        <v>54932</v>
      </c>
      <c r="M2851" s="175">
        <v>0.60945213380020113</v>
      </c>
      <c r="N2851" s="175">
        <f>_xll.xlShmInterpDisc($E$4,L2851)</f>
        <v>0.60945213420915711</v>
      </c>
      <c r="O2851" s="175">
        <f>_xll.xlShmInterpDisc($B$4,L2851)</f>
        <v>0.60945213420915711</v>
      </c>
      <c r="P2851" s="175">
        <v>0.60945213380417962</v>
      </c>
      <c r="Q2851" s="175">
        <f>_xll.xlShmInterpDisc($H$4,L2851)</f>
        <v>0.60945213419915911</v>
      </c>
      <c r="R2851" s="188">
        <f t="shared" si="132"/>
        <v>-4.0895598019119461E-6</v>
      </c>
      <c r="S2851" s="170">
        <f t="shared" si="133"/>
        <v>-4.0895598019119461E-6</v>
      </c>
      <c r="T2851" s="174">
        <f t="shared" si="134"/>
        <v>-3.9497949355649098E-6</v>
      </c>
    </row>
    <row r="2852" spans="11:20" x14ac:dyDescent="0.2">
      <c r="K2852" s="185" t="s">
        <v>135</v>
      </c>
      <c r="L2852" s="163">
        <f>_xll.qlCalendarAdvance("TARGET",L2851,K2852,"mf")</f>
        <v>54939</v>
      </c>
      <c r="M2852" s="175">
        <v>0.60927153852549287</v>
      </c>
      <c r="N2852" s="175">
        <f>_xll.xlShmInterpDisc($E$4,L2852)</f>
        <v>0.60927153893663466</v>
      </c>
      <c r="O2852" s="175">
        <f>_xll.xlShmInterpDisc($B$4,L2852)</f>
        <v>0.60927153893663477</v>
      </c>
      <c r="P2852" s="175">
        <v>0.60927153852947269</v>
      </c>
      <c r="Q2852" s="175">
        <f>_xll.xlShmInterpDisc($H$4,L2852)</f>
        <v>0.60927153892670682</v>
      </c>
      <c r="R2852" s="188">
        <f t="shared" si="132"/>
        <v>-4.1114178728207662E-6</v>
      </c>
      <c r="S2852" s="170">
        <f t="shared" si="133"/>
        <v>-4.1114189830437908E-6</v>
      </c>
      <c r="T2852" s="174">
        <f t="shared" si="134"/>
        <v>-3.9723413447489975E-6</v>
      </c>
    </row>
    <row r="2853" spans="11:20" x14ac:dyDescent="0.2">
      <c r="K2853" s="185" t="s">
        <v>135</v>
      </c>
      <c r="L2853" s="163">
        <f>_xll.qlCalendarAdvance("TARGET",L2852,K2853,"mf")</f>
        <v>54946</v>
      </c>
      <c r="M2853" s="175">
        <v>0.60909103262248743</v>
      </c>
      <c r="N2853" s="175">
        <f>_xll.xlShmInterpDisc($E$4,L2853)</f>
        <v>0.60909103303579615</v>
      </c>
      <c r="O2853" s="175">
        <f>_xll.xlShmInterpDisc($B$4,L2853)</f>
        <v>0.60909103303579626</v>
      </c>
      <c r="P2853" s="175">
        <v>0.60909103262646846</v>
      </c>
      <c r="Q2853" s="175">
        <f>_xll.xlShmInterpDisc($H$4,L2853)</f>
        <v>0.6090910330259387</v>
      </c>
      <c r="R2853" s="188">
        <f t="shared" si="132"/>
        <v>-4.1330872058154E-6</v>
      </c>
      <c r="S2853" s="170">
        <f t="shared" si="133"/>
        <v>-4.1330883160384246E-6</v>
      </c>
      <c r="T2853" s="174">
        <f t="shared" si="134"/>
        <v>-3.9947023466879727E-6</v>
      </c>
    </row>
    <row r="2854" spans="11:20" x14ac:dyDescent="0.2">
      <c r="K2854" s="185" t="s">
        <v>135</v>
      </c>
      <c r="L2854" s="163">
        <f>_xll.qlCalendarAdvance("TARGET",L2853,K2854,"mf")</f>
        <v>54953</v>
      </c>
      <c r="M2854" s="175">
        <v>0.60891061622621279</v>
      </c>
      <c r="N2854" s="175">
        <f>_xll.xlShmInterpDisc($E$4,L2854)</f>
        <v>0.60891061664166912</v>
      </c>
      <c r="O2854" s="175">
        <f>_xll.xlShmInterpDisc($B$4,L2854)</f>
        <v>0.60891061664166901</v>
      </c>
      <c r="P2854" s="175">
        <v>0.60891061623019493</v>
      </c>
      <c r="Q2854" s="175">
        <f>_xll.xlShmInterpDisc($H$4,L2854)</f>
        <v>0.60891061663188228</v>
      </c>
      <c r="R2854" s="188">
        <f t="shared" si="132"/>
        <v>-4.154563360003749E-6</v>
      </c>
      <c r="S2854" s="170">
        <f t="shared" si="133"/>
        <v>-4.1545622497807244E-6</v>
      </c>
      <c r="T2854" s="174">
        <f t="shared" si="134"/>
        <v>-4.0168735004897371E-6</v>
      </c>
    </row>
    <row r="2855" spans="11:20" x14ac:dyDescent="0.2">
      <c r="K2855" s="185" t="s">
        <v>135</v>
      </c>
      <c r="L2855" s="163">
        <f>_xll.qlCalendarAdvance("TARGET",L2854,K2855,"mf")</f>
        <v>54960</v>
      </c>
      <c r="M2855" s="175">
        <v>0.60873028947175911</v>
      </c>
      <c r="N2855" s="175">
        <f>_xll.xlShmInterpDisc($E$4,L2855)</f>
        <v>0.60873028988934352</v>
      </c>
      <c r="O2855" s="175">
        <f>_xll.xlShmInterpDisc($B$4,L2855)</f>
        <v>0.60873028988934352</v>
      </c>
      <c r="P2855" s="175">
        <v>0.60873028947574237</v>
      </c>
      <c r="Q2855" s="175">
        <f>_xll.xlShmInterpDisc($H$4,L2855)</f>
        <v>0.60873028987962807</v>
      </c>
      <c r="R2855" s="188">
        <f t="shared" si="132"/>
        <v>-4.175844114939764E-6</v>
      </c>
      <c r="S2855" s="170">
        <f t="shared" si="133"/>
        <v>-4.175844114939764E-6</v>
      </c>
      <c r="T2855" s="174">
        <f t="shared" si="134"/>
        <v>-4.0388570266003399E-6</v>
      </c>
    </row>
    <row r="2856" spans="11:20" x14ac:dyDescent="0.2">
      <c r="K2856" s="185" t="s">
        <v>135</v>
      </c>
      <c r="L2856" s="163">
        <f>_xll.qlCalendarAdvance("TARGET",L2855,K2856,"mf")</f>
        <v>54967</v>
      </c>
      <c r="M2856" s="175">
        <v>0.60855005249427996</v>
      </c>
      <c r="N2856" s="175">
        <f>_xll.xlShmInterpDisc($E$4,L2856)</f>
        <v>0.60855005291397313</v>
      </c>
      <c r="O2856" s="175">
        <f>_xll.xlShmInterpDisc($B$4,L2856)</f>
        <v>0.60855005291397302</v>
      </c>
      <c r="P2856" s="175">
        <v>0.6085500524982641</v>
      </c>
      <c r="Q2856" s="175">
        <f>_xll.xlShmInterpDisc($H$4,L2856)</f>
        <v>0.60855005290432929</v>
      </c>
      <c r="R2856" s="188">
        <f t="shared" si="132"/>
        <v>-4.1969316910694943E-6</v>
      </c>
      <c r="S2856" s="170">
        <f t="shared" si="133"/>
        <v>-4.1969305808464696E-6</v>
      </c>
      <c r="T2856" s="174">
        <f t="shared" si="134"/>
        <v>-4.0606518147967563E-6</v>
      </c>
    </row>
    <row r="2857" spans="11:20" x14ac:dyDescent="0.2">
      <c r="K2857" s="185" t="s">
        <v>135</v>
      </c>
      <c r="L2857" s="163">
        <f>_xll.qlCalendarAdvance("TARGET",L2856,K2857,"mf")</f>
        <v>54974</v>
      </c>
      <c r="M2857" s="175">
        <v>0.60836990542899116</v>
      </c>
      <c r="N2857" s="175">
        <f>_xll.xlShmInterpDisc($E$4,L2857)</f>
        <v>0.608369905850773</v>
      </c>
      <c r="O2857" s="175">
        <f>_xll.xlShmInterpDisc($B$4,L2857)</f>
        <v>0.60836990585077311</v>
      </c>
      <c r="P2857" s="175">
        <v>0.60836990543297609</v>
      </c>
      <c r="Q2857" s="175">
        <f>_xll.xlShmInterpDisc($H$4,L2857)</f>
        <v>0.60836990584120154</v>
      </c>
      <c r="R2857" s="188">
        <f t="shared" si="132"/>
        <v>-4.2178183168317673E-6</v>
      </c>
      <c r="S2857" s="170">
        <f t="shared" si="133"/>
        <v>-4.217819427054792E-6</v>
      </c>
      <c r="T2857" s="174">
        <f t="shared" si="134"/>
        <v>-4.0822545344099126E-6</v>
      </c>
    </row>
    <row r="2858" spans="11:20" x14ac:dyDescent="0.2">
      <c r="K2858" s="185" t="s">
        <v>135</v>
      </c>
      <c r="L2858" s="163">
        <f>_xll.qlCalendarAdvance("TARGET",L2857,K2858,"mf")</f>
        <v>54981</v>
      </c>
      <c r="M2858" s="175">
        <v>0.60818984841117085</v>
      </c>
      <c r="N2858" s="175">
        <f>_xll.xlShmInterpDisc($E$4,L2858)</f>
        <v>0.6081898488350217</v>
      </c>
      <c r="O2858" s="175">
        <f>_xll.xlShmInterpDisc($B$4,L2858)</f>
        <v>0.6081898488350217</v>
      </c>
      <c r="P2858" s="175">
        <v>0.60818984841515666</v>
      </c>
      <c r="Q2858" s="175">
        <f>_xll.xlShmInterpDisc($H$4,L2858)</f>
        <v>0.60818984882552274</v>
      </c>
      <c r="R2858" s="188">
        <f t="shared" si="132"/>
        <v>-4.2385084331186818E-6</v>
      </c>
      <c r="S2858" s="170">
        <f t="shared" si="133"/>
        <v>-4.2385084331186818E-6</v>
      </c>
      <c r="T2858" s="174">
        <f t="shared" si="134"/>
        <v>-4.1036607445477102E-6</v>
      </c>
    </row>
    <row r="2859" spans="11:20" x14ac:dyDescent="0.2">
      <c r="K2859" s="185" t="s">
        <v>135</v>
      </c>
      <c r="L2859" s="163">
        <f>_xll.qlCalendarAdvance("TARGET",L2858,K2859,"mf")</f>
        <v>54988</v>
      </c>
      <c r="M2859" s="175">
        <v>0.60800988157616009</v>
      </c>
      <c r="N2859" s="175">
        <f>_xll.xlShmInterpDisc($E$4,L2859)</f>
        <v>0.60800988200205952</v>
      </c>
      <c r="O2859" s="175">
        <f>_xll.xlShmInterpDisc($B$4,L2859)</f>
        <v>0.60800988200205952</v>
      </c>
      <c r="P2859" s="175">
        <v>0.60800988158014646</v>
      </c>
      <c r="Q2859" s="175">
        <f>_xll.xlShmInterpDisc($H$4,L2859)</f>
        <v>0.60800988199263362</v>
      </c>
      <c r="R2859" s="188">
        <f t="shared" si="132"/>
        <v>-4.2589942683690651E-6</v>
      </c>
      <c r="S2859" s="170">
        <f t="shared" si="133"/>
        <v>-4.2589942683690651E-6</v>
      </c>
      <c r="T2859" s="174">
        <f t="shared" si="134"/>
        <v>-4.1248715554331739E-6</v>
      </c>
    </row>
    <row r="2860" spans="11:20" x14ac:dyDescent="0.2">
      <c r="K2860" s="185" t="s">
        <v>135</v>
      </c>
      <c r="L2860" s="163">
        <f>_xll.qlCalendarAdvance("TARGET",L2859,K2860,"mf")</f>
        <v>54995</v>
      </c>
      <c r="M2860" s="175">
        <v>0.60783000505936113</v>
      </c>
      <c r="N2860" s="175">
        <f>_xll.xlShmInterpDisc($E$4,L2860)</f>
        <v>0.60783000548728916</v>
      </c>
      <c r="O2860" s="175">
        <f>_xll.xlShmInterpDisc($B$4,L2860)</f>
        <v>0.60783000548728916</v>
      </c>
      <c r="P2860" s="175">
        <v>0.60783000506334817</v>
      </c>
      <c r="Q2860" s="175">
        <f>_xll.xlShmInterpDisc($H$4,L2860)</f>
        <v>0.60783000547793664</v>
      </c>
      <c r="R2860" s="188">
        <f t="shared" si="132"/>
        <v>-4.279280263475016E-6</v>
      </c>
      <c r="S2860" s="170">
        <f t="shared" si="133"/>
        <v>-4.279280263475016E-6</v>
      </c>
      <c r="T2860" s="174">
        <f t="shared" si="134"/>
        <v>-4.1458847466202542E-6</v>
      </c>
    </row>
    <row r="2861" spans="11:20" x14ac:dyDescent="0.2">
      <c r="K2861" s="185" t="s">
        <v>135</v>
      </c>
      <c r="L2861" s="163">
        <f>_xll.qlCalendarAdvance("TARGET",L2860,K2861,"mf")</f>
        <v>55002</v>
      </c>
      <c r="M2861" s="175">
        <v>0.60765021899623939</v>
      </c>
      <c r="N2861" s="175">
        <f>_xll.xlShmInterpDisc($E$4,L2861)</f>
        <v>0.60765021942617536</v>
      </c>
      <c r="O2861" s="175">
        <f>_xll.xlShmInterpDisc($B$4,L2861)</f>
        <v>0.60765021942617548</v>
      </c>
      <c r="P2861" s="175">
        <v>0.60765021900022675</v>
      </c>
      <c r="Q2861" s="175">
        <f>_xll.xlShmInterpDisc($H$4,L2861)</f>
        <v>0.60765021941689679</v>
      </c>
      <c r="R2861" s="188">
        <f t="shared" si="132"/>
        <v>-4.2993597570983866E-6</v>
      </c>
      <c r="S2861" s="170">
        <f t="shared" si="133"/>
        <v>-4.2993608673214112E-6</v>
      </c>
      <c r="T2861" s="174">
        <f t="shared" si="134"/>
        <v>-4.1667003181089513E-6</v>
      </c>
    </row>
    <row r="2862" spans="11:20" x14ac:dyDescent="0.2">
      <c r="K2862" s="185" t="s">
        <v>135</v>
      </c>
      <c r="L2862" s="163">
        <f>_xll.qlCalendarAdvance("TARGET",L2861,K2862,"mf")</f>
        <v>55009</v>
      </c>
      <c r="M2862" s="175">
        <v>0.60747052352232134</v>
      </c>
      <c r="N2862" s="175">
        <f>_xll.xlShmInterpDisc($E$4,L2862)</f>
        <v>0.60747052395424483</v>
      </c>
      <c r="O2862" s="175">
        <f>_xll.xlShmInterpDisc($B$4,L2862)</f>
        <v>0.60747052395424495</v>
      </c>
      <c r="P2862" s="175">
        <v>0.60747052352630904</v>
      </c>
      <c r="Q2862" s="175">
        <f>_xll.xlShmInterpDisc($H$4,L2862)</f>
        <v>0.60747052394504053</v>
      </c>
      <c r="R2862" s="188">
        <f t="shared" si="132"/>
        <v>-4.3192349696852261E-6</v>
      </c>
      <c r="S2862" s="170">
        <f t="shared" si="133"/>
        <v>-4.3192360799082508E-6</v>
      </c>
      <c r="T2862" s="174">
        <f t="shared" si="134"/>
        <v>-4.1873149392301912E-6</v>
      </c>
    </row>
    <row r="2863" spans="11:20" x14ac:dyDescent="0.2">
      <c r="K2863" s="185" t="s">
        <v>135</v>
      </c>
      <c r="L2863" s="163">
        <f>_xll.qlCalendarAdvance("TARGET",L2862,K2863,"mf")</f>
        <v>55016</v>
      </c>
      <c r="M2863" s="175">
        <v>0.60729091877319608</v>
      </c>
      <c r="N2863" s="175">
        <f>_xll.xlShmInterpDisc($E$4,L2863)</f>
        <v>0.60729091920708633</v>
      </c>
      <c r="O2863" s="175">
        <f>_xll.xlShmInterpDisc($B$4,L2863)</f>
        <v>0.60729091920708644</v>
      </c>
      <c r="P2863" s="175">
        <v>0.60729091877718411</v>
      </c>
      <c r="Q2863" s="175">
        <f>_xll.xlShmInterpDisc($H$4,L2863)</f>
        <v>0.60729091919795675</v>
      </c>
      <c r="R2863" s="188">
        <f t="shared" si="132"/>
        <v>-4.3389025705664608E-6</v>
      </c>
      <c r="S2863" s="170">
        <f t="shared" si="133"/>
        <v>-4.3389036807894854E-6</v>
      </c>
      <c r="T2863" s="174">
        <f t="shared" si="134"/>
        <v>-4.2077263895379247E-6</v>
      </c>
    </row>
    <row r="2864" spans="11:20" x14ac:dyDescent="0.2">
      <c r="K2864" s="185" t="s">
        <v>135</v>
      </c>
      <c r="L2864" s="163">
        <f>_xll.qlCalendarAdvance("TARGET",L2863,K2864,"mf")</f>
        <v>55023</v>
      </c>
      <c r="M2864" s="175">
        <v>0.60711140488451421</v>
      </c>
      <c r="N2864" s="175">
        <f>_xll.xlShmInterpDisc($E$4,L2864)</f>
        <v>0.60711140532035035</v>
      </c>
      <c r="O2864" s="175">
        <f>_xll.xlShmInterpDisc($B$4,L2864)</f>
        <v>0.60711140532035035</v>
      </c>
      <c r="P2864" s="175">
        <v>0.60711140488850224</v>
      </c>
      <c r="Q2864" s="175">
        <f>_xll.xlShmInterpDisc($H$4,L2864)</f>
        <v>0.6071114053112957</v>
      </c>
      <c r="R2864" s="188">
        <f t="shared" si="132"/>
        <v>-4.3583614495190659E-6</v>
      </c>
      <c r="S2864" s="170">
        <f t="shared" si="133"/>
        <v>-4.3583614495190659E-6</v>
      </c>
      <c r="T2864" s="174">
        <f t="shared" si="134"/>
        <v>-4.2279346690321518E-6</v>
      </c>
    </row>
    <row r="2865" spans="11:20" x14ac:dyDescent="0.2">
      <c r="K2865" s="185" t="s">
        <v>135</v>
      </c>
      <c r="L2865" s="163">
        <f>_xll.qlCalendarAdvance("TARGET",L2864,K2865,"mf")</f>
        <v>55030</v>
      </c>
      <c r="M2865" s="175">
        <v>0.60693198199198761</v>
      </c>
      <c r="N2865" s="175">
        <f>_xll.xlShmInterpDisc($E$4,L2865)</f>
        <v>0.60693198242974855</v>
      </c>
      <c r="O2865" s="175">
        <f>_xll.xlShmInterpDisc($B$4,L2865)</f>
        <v>0.60693198242974855</v>
      </c>
      <c r="P2865" s="175">
        <v>0.60693198199597576</v>
      </c>
      <c r="Q2865" s="175">
        <f>_xll.xlShmInterpDisc($H$4,L2865)</f>
        <v>0.60693198242076929</v>
      </c>
      <c r="R2865" s="188">
        <f t="shared" si="132"/>
        <v>-4.3776093860969922E-6</v>
      </c>
      <c r="S2865" s="170">
        <f t="shared" si="133"/>
        <v>-4.3776093860969922E-6</v>
      </c>
      <c r="T2865" s="174">
        <f t="shared" si="134"/>
        <v>-4.247935336820774E-6</v>
      </c>
    </row>
    <row r="2866" spans="11:20" x14ac:dyDescent="0.2">
      <c r="K2866" s="185" t="s">
        <v>135</v>
      </c>
      <c r="L2866" s="163">
        <f>_xll.qlCalendarAdvance("TARGET",L2865,K2866,"mf")</f>
        <v>55037</v>
      </c>
      <c r="M2866" s="175">
        <v>0.60675265023139013</v>
      </c>
      <c r="N2866" s="175">
        <f>_xll.xlShmInterpDisc($E$4,L2866)</f>
        <v>0.60675265067105433</v>
      </c>
      <c r="O2866" s="175">
        <f>_xll.xlShmInterpDisc($B$4,L2866)</f>
        <v>0.60675265067105444</v>
      </c>
      <c r="P2866" s="175">
        <v>0.60675265023537817</v>
      </c>
      <c r="Q2866" s="175">
        <f>_xll.xlShmInterpDisc($H$4,L2866)</f>
        <v>0.60675265066215123</v>
      </c>
      <c r="R2866" s="188">
        <f t="shared" si="132"/>
        <v>-4.3966419394081413E-6</v>
      </c>
      <c r="S2866" s="170">
        <f t="shared" si="133"/>
        <v>-4.3966430496311659E-6</v>
      </c>
      <c r="T2866" s="174">
        <f t="shared" si="134"/>
        <v>-4.2677306133498405E-6</v>
      </c>
    </row>
    <row r="2867" spans="11:20" x14ac:dyDescent="0.2">
      <c r="K2867" s="185" t="s">
        <v>135</v>
      </c>
      <c r="L2867" s="163">
        <f>_xll.qlCalendarAdvance("TARGET",L2866,K2867,"mf")</f>
        <v>55044</v>
      </c>
      <c r="M2867" s="175">
        <v>0.60657340973855689</v>
      </c>
      <c r="N2867" s="175">
        <f>_xll.xlShmInterpDisc($E$4,L2867)</f>
        <v>0.60657341018010347</v>
      </c>
      <c r="O2867" s="175">
        <f>_xll.xlShmInterpDisc($B$4,L2867)</f>
        <v>0.60657341018010347</v>
      </c>
      <c r="P2867" s="175">
        <v>0.60657340974254481</v>
      </c>
      <c r="Q2867" s="175">
        <f>_xll.xlShmInterpDisc($H$4,L2867)</f>
        <v>0.60657341017127653</v>
      </c>
      <c r="R2867" s="188">
        <f t="shared" si="132"/>
        <v>-4.4154657707906608E-6</v>
      </c>
      <c r="S2867" s="170">
        <f t="shared" si="133"/>
        <v>-4.4154657707906608E-6</v>
      </c>
      <c r="T2867" s="174">
        <f t="shared" si="134"/>
        <v>-4.2873171679502775E-6</v>
      </c>
    </row>
    <row r="2868" spans="11:20" x14ac:dyDescent="0.2">
      <c r="K2868" s="185" t="s">
        <v>135</v>
      </c>
      <c r="L2868" s="163">
        <f>_xll.qlCalendarAdvance("TARGET",L2867,K2868,"mf")</f>
        <v>55051</v>
      </c>
      <c r="M2868" s="175">
        <v>0.60639426064938429</v>
      </c>
      <c r="N2868" s="175">
        <f>_xll.xlShmInterpDisc($E$4,L2868)</f>
        <v>0.60639426109279138</v>
      </c>
      <c r="O2868" s="175">
        <f>_xll.xlShmInterpDisc($B$4,L2868)</f>
        <v>0.60639426109279149</v>
      </c>
      <c r="P2868" s="175">
        <v>0.60639426065337199</v>
      </c>
      <c r="Q2868" s="175">
        <f>_xll.xlShmInterpDisc($H$4,L2868)</f>
        <v>0.60639426108404126</v>
      </c>
      <c r="R2868" s="188">
        <f t="shared" si="132"/>
        <v>-4.4340708882373292E-6</v>
      </c>
      <c r="S2868" s="170">
        <f t="shared" si="133"/>
        <v>-4.4340719984603538E-6</v>
      </c>
      <c r="T2868" s="174">
        <f t="shared" si="134"/>
        <v>-4.3066927801760357E-6</v>
      </c>
    </row>
    <row r="2869" spans="11:20" x14ac:dyDescent="0.2">
      <c r="K2869" s="185" t="s">
        <v>135</v>
      </c>
      <c r="L2869" s="163">
        <f>_xll.qlCalendarAdvance("TARGET",L2868,K2869,"mf")</f>
        <v>55058</v>
      </c>
      <c r="M2869" s="175">
        <v>0.60621520309982979</v>
      </c>
      <c r="N2869" s="175">
        <f>_xll.xlShmInterpDisc($E$4,L2869)</f>
        <v>0.60621520354507596</v>
      </c>
      <c r="O2869" s="175">
        <f>_xll.xlShmInterpDisc($B$4,L2869)</f>
        <v>0.60621520354507596</v>
      </c>
      <c r="P2869" s="175">
        <v>0.60621520310381716</v>
      </c>
      <c r="Q2869" s="175">
        <f>_xll.xlShmInterpDisc($H$4,L2869)</f>
        <v>0.60621520353640301</v>
      </c>
      <c r="R2869" s="188">
        <f t="shared" si="132"/>
        <v>-4.4524617326402449E-6</v>
      </c>
      <c r="S2869" s="170">
        <f t="shared" si="133"/>
        <v>-4.4524617326402449E-6</v>
      </c>
      <c r="T2869" s="174">
        <f t="shared" si="134"/>
        <v>-4.3258585602501398E-6</v>
      </c>
    </row>
    <row r="2870" spans="11:20" x14ac:dyDescent="0.2">
      <c r="K2870" s="185" t="s">
        <v>135</v>
      </c>
      <c r="L2870" s="163">
        <f>_xll.qlCalendarAdvance("TARGET",L2869,K2870,"mf")</f>
        <v>55065</v>
      </c>
      <c r="M2870" s="175">
        <v>0.60603623722591238</v>
      </c>
      <c r="N2870" s="175">
        <f>_xll.xlShmInterpDisc($E$4,L2870)</f>
        <v>0.60603623767297576</v>
      </c>
      <c r="O2870" s="175">
        <f>_xll.xlShmInterpDisc($B$4,L2870)</f>
        <v>0.60603623767297576</v>
      </c>
      <c r="P2870" s="175">
        <v>0.60603623722989941</v>
      </c>
      <c r="Q2870" s="175">
        <f>_xll.xlShmInterpDisc($H$4,L2870)</f>
        <v>0.60603623766438031</v>
      </c>
      <c r="R2870" s="188">
        <f t="shared" si="132"/>
        <v>-4.4706338631073095E-6</v>
      </c>
      <c r="S2870" s="170">
        <f t="shared" si="133"/>
        <v>-4.4706338631073095E-6</v>
      </c>
      <c r="T2870" s="174">
        <f t="shared" si="134"/>
        <v>-4.3448089570574666E-6</v>
      </c>
    </row>
    <row r="2871" spans="11:20" x14ac:dyDescent="0.2">
      <c r="K2871" s="185" t="s">
        <v>135</v>
      </c>
      <c r="L2871" s="163">
        <f>_xll.qlCalendarAdvance("TARGET",L2870,K2871,"mf")</f>
        <v>55072</v>
      </c>
      <c r="M2871" s="175">
        <v>0.60585736316371153</v>
      </c>
      <c r="N2871" s="175">
        <f>_xll.xlShmInterpDisc($E$4,L2871)</f>
        <v>0.60585736361257014</v>
      </c>
      <c r="O2871" s="175">
        <f>_xll.xlShmInterpDisc($B$4,L2871)</f>
        <v>0.60585736361257014</v>
      </c>
      <c r="P2871" s="175">
        <v>0.605857363167698</v>
      </c>
      <c r="Q2871" s="175">
        <f>_xll.xlShmInterpDisc($H$4,L2871)</f>
        <v>0.60585736360405262</v>
      </c>
      <c r="R2871" s="188">
        <f t="shared" si="132"/>
        <v>-4.4885861694154983E-6</v>
      </c>
      <c r="S2871" s="170">
        <f t="shared" si="133"/>
        <v>-4.4885861694154983E-6</v>
      </c>
      <c r="T2871" s="174">
        <f t="shared" si="134"/>
        <v>-4.3635461910440654E-6</v>
      </c>
    </row>
    <row r="2872" spans="11:20" x14ac:dyDescent="0.2">
      <c r="K2872" s="185" t="s">
        <v>135</v>
      </c>
      <c r="L2872" s="163">
        <f>_xll.qlCalendarAdvance("TARGET",L2871,K2872,"mf")</f>
        <v>55079</v>
      </c>
      <c r="M2872" s="175">
        <v>0.60567858104936778</v>
      </c>
      <c r="N2872" s="175">
        <f>_xll.xlShmInterpDisc($E$4,L2872)</f>
        <v>0.60567858149999965</v>
      </c>
      <c r="O2872" s="175">
        <f>_xll.xlShmInterpDisc($B$4,L2872)</f>
        <v>0.60567858149999965</v>
      </c>
      <c r="P2872" s="175">
        <v>0.60567858105335359</v>
      </c>
      <c r="Q2872" s="175">
        <f>_xll.xlShmInterpDisc($H$4,L2872)</f>
        <v>0.6056785814915604</v>
      </c>
      <c r="R2872" s="188">
        <f t="shared" si="132"/>
        <v>-4.5063186515648113E-6</v>
      </c>
      <c r="S2872" s="170">
        <f t="shared" si="133"/>
        <v>-4.5063186515648113E-6</v>
      </c>
      <c r="T2872" s="174">
        <f t="shared" si="134"/>
        <v>-4.3820680417638869E-6</v>
      </c>
    </row>
    <row r="2873" spans="11:20" x14ac:dyDescent="0.2">
      <c r="K2873" s="185" t="s">
        <v>135</v>
      </c>
      <c r="L2873" s="163">
        <f>_xll.qlCalendarAdvance("TARGET",L2872,K2873,"mf")</f>
        <v>55086</v>
      </c>
      <c r="M2873" s="175">
        <v>0.60549989101908253</v>
      </c>
      <c r="N2873" s="175">
        <f>_xll.xlShmInterpDisc($E$4,L2873)</f>
        <v>0.60549989147146521</v>
      </c>
      <c r="O2873" s="175">
        <f>_xll.xlShmInterpDisc($B$4,L2873)</f>
        <v>0.60549989147146543</v>
      </c>
      <c r="P2873" s="175">
        <v>0.60549989102306767</v>
      </c>
      <c r="Q2873" s="175">
        <f>_xll.xlShmInterpDisc($H$4,L2873)</f>
        <v>0.60549989146310479</v>
      </c>
      <c r="R2873" s="188">
        <f t="shared" si="132"/>
        <v>-4.52382686866315E-6</v>
      </c>
      <c r="S2873" s="170">
        <f t="shared" si="133"/>
        <v>-4.5238290891091992E-6</v>
      </c>
      <c r="T2873" s="174">
        <f t="shared" si="134"/>
        <v>-4.4003711785478572E-6</v>
      </c>
    </row>
    <row r="2874" spans="11:20" x14ac:dyDescent="0.2">
      <c r="K2874" s="185" t="s">
        <v>135</v>
      </c>
      <c r="L2874" s="163">
        <f>_xll.qlCalendarAdvance("TARGET",L2873,K2874,"mf")</f>
        <v>55093</v>
      </c>
      <c r="M2874" s="175">
        <v>0.60532129320911776</v>
      </c>
      <c r="N2874" s="175">
        <f>_xll.xlShmInterpDisc($E$4,L2874)</f>
        <v>0.60532129366322907</v>
      </c>
      <c r="O2874" s="175">
        <f>_xll.xlShmInterpDisc($B$4,L2874)</f>
        <v>0.60532129366322918</v>
      </c>
      <c r="P2874" s="175">
        <v>0.60532129321310202</v>
      </c>
      <c r="Q2874" s="175">
        <f>_xll.xlShmInterpDisc($H$4,L2874)</f>
        <v>0.60532129365494769</v>
      </c>
      <c r="R2874" s="188">
        <f t="shared" si="132"/>
        <v>-4.5411130411565637E-6</v>
      </c>
      <c r="S2874" s="170">
        <f t="shared" si="133"/>
        <v>-4.5411141513795883E-6</v>
      </c>
      <c r="T2874" s="174">
        <f t="shared" si="134"/>
        <v>-4.418456711619001E-6</v>
      </c>
    </row>
    <row r="2875" spans="11:20" x14ac:dyDescent="0.2">
      <c r="K2875" s="185" t="s">
        <v>135</v>
      </c>
      <c r="L2875" s="163">
        <f>_xll.qlCalendarAdvance("TARGET",L2874,K2875,"mf")</f>
        <v>55100</v>
      </c>
      <c r="M2875" s="175">
        <v>0.605142787755796</v>
      </c>
      <c r="N2875" s="175">
        <f>_xll.xlShmInterpDisc($E$4,L2875)</f>
        <v>0.60514278821161338</v>
      </c>
      <c r="O2875" s="175">
        <f>_xll.xlShmInterpDisc($B$4,L2875)</f>
        <v>0.60514278821161338</v>
      </c>
      <c r="P2875" s="175">
        <v>0.60514278775977925</v>
      </c>
      <c r="Q2875" s="175">
        <f>_xll.xlShmInterpDisc($H$4,L2875)</f>
        <v>0.60514278820341139</v>
      </c>
      <c r="R2875" s="188">
        <f t="shared" si="132"/>
        <v>-4.5581738383759784E-6</v>
      </c>
      <c r="S2875" s="170">
        <f t="shared" si="133"/>
        <v>-4.5581738383759784E-6</v>
      </c>
      <c r="T2875" s="174">
        <f t="shared" si="134"/>
        <v>-4.4363213103082444E-6</v>
      </c>
    </row>
    <row r="2876" spans="11:20" x14ac:dyDescent="0.2">
      <c r="K2876" s="185" t="s">
        <v>135</v>
      </c>
      <c r="L2876" s="163">
        <f>_xll.qlCalendarAdvance("TARGET",L2875,K2876,"mf")</f>
        <v>55107</v>
      </c>
      <c r="M2876" s="175">
        <v>0.60496437479549992</v>
      </c>
      <c r="N2876" s="175">
        <f>_xll.xlShmInterpDisc($E$4,L2876)</f>
        <v>0.60496437525300084</v>
      </c>
      <c r="O2876" s="175">
        <f>_xll.xlShmInterpDisc($B$4,L2876)</f>
        <v>0.60496437525300084</v>
      </c>
      <c r="P2876" s="175">
        <v>0.60496437479948217</v>
      </c>
      <c r="Q2876" s="175">
        <f>_xll.xlShmInterpDisc($H$4,L2876)</f>
        <v>0.60496437524487878</v>
      </c>
      <c r="R2876" s="188">
        <f t="shared" si="132"/>
        <v>-4.5750092603213943E-6</v>
      </c>
      <c r="S2876" s="170">
        <f t="shared" si="133"/>
        <v>-4.5750092603213943E-6</v>
      </c>
      <c r="T2876" s="174">
        <f t="shared" si="134"/>
        <v>-4.453966084838612E-6</v>
      </c>
    </row>
    <row r="2877" spans="11:20" x14ac:dyDescent="0.2">
      <c r="K2877" s="185" t="s">
        <v>135</v>
      </c>
      <c r="L2877" s="163">
        <f>_xll.qlCalendarAdvance("TARGET",L2876,K2877,"mf")</f>
        <v>55114</v>
      </c>
      <c r="M2877" s="175">
        <v>0.60478605446467315</v>
      </c>
      <c r="N2877" s="175">
        <f>_xll.xlShmInterpDisc($E$4,L2877)</f>
        <v>0.60478605492383486</v>
      </c>
      <c r="O2877" s="175">
        <f>_xll.xlShmInterpDisc($B$4,L2877)</f>
        <v>0.60478605492383486</v>
      </c>
      <c r="P2877" s="175">
        <v>0.60478605446865452</v>
      </c>
      <c r="Q2877" s="175">
        <f>_xll.xlShmInterpDisc($H$4,L2877)</f>
        <v>0.60478605491579296</v>
      </c>
      <c r="R2877" s="188">
        <f t="shared" si="132"/>
        <v>-4.591617086546762E-6</v>
      </c>
      <c r="S2877" s="170">
        <f t="shared" si="133"/>
        <v>-4.591617086546762E-6</v>
      </c>
      <c r="T2877" s="174">
        <f t="shared" si="134"/>
        <v>-4.4713843738719561E-6</v>
      </c>
    </row>
    <row r="2878" spans="11:20" x14ac:dyDescent="0.2">
      <c r="K2878" s="185" t="s">
        <v>135</v>
      </c>
      <c r="L2878" s="163">
        <f>_xll.qlCalendarAdvance("TARGET",L2877,K2878,"mf")</f>
        <v>55121</v>
      </c>
      <c r="M2878" s="175">
        <v>0.60460782689981929</v>
      </c>
      <c r="N2878" s="175">
        <f>_xll.xlShmInterpDisc($E$4,L2878)</f>
        <v>0.6046078273606188</v>
      </c>
      <c r="O2878" s="175">
        <f>_xll.xlShmInterpDisc($B$4,L2878)</f>
        <v>0.6046078273606188</v>
      </c>
      <c r="P2878" s="175">
        <v>0.60460782690379933</v>
      </c>
      <c r="Q2878" s="175">
        <f>_xll.xlShmInterpDisc($H$4,L2878)</f>
        <v>0.60460782735265761</v>
      </c>
      <c r="R2878" s="188">
        <f t="shared" si="132"/>
        <v>-4.6079950966060323E-6</v>
      </c>
      <c r="S2878" s="170">
        <f t="shared" si="133"/>
        <v>-4.6079950966060323E-6</v>
      </c>
      <c r="T2878" s="174">
        <f t="shared" si="134"/>
        <v>-4.4885828387464244E-6</v>
      </c>
    </row>
    <row r="2879" spans="11:20" x14ac:dyDescent="0.2">
      <c r="K2879" s="185" t="s">
        <v>135</v>
      </c>
      <c r="L2879" s="163">
        <f>_xll.qlCalendarAdvance("TARGET",L2878,K2879,"mf")</f>
        <v>55128</v>
      </c>
      <c r="M2879" s="175">
        <v>0.60442969223750176</v>
      </c>
      <c r="N2879" s="175">
        <f>_xll.xlShmInterpDisc($E$4,L2879)</f>
        <v>0.6044296926999162</v>
      </c>
      <c r="O2879" s="175">
        <f>_xll.xlShmInterpDisc($B$4,L2879)</f>
        <v>0.6044296926999162</v>
      </c>
      <c r="P2879" s="175">
        <v>0.60442969224148047</v>
      </c>
      <c r="Q2879" s="175">
        <f>_xll.xlShmInterpDisc($H$4,L2879)</f>
        <v>0.60442969269203595</v>
      </c>
      <c r="R2879" s="188">
        <f t="shared" si="132"/>
        <v>-4.6241444007222299E-6</v>
      </c>
      <c r="S2879" s="170">
        <f t="shared" si="133"/>
        <v>-4.6241444007222299E-6</v>
      </c>
      <c r="T2879" s="174">
        <f t="shared" si="134"/>
        <v>-4.5055548181238692E-6</v>
      </c>
    </row>
    <row r="2880" spans="11:20" x14ac:dyDescent="0.2">
      <c r="K2880" s="185" t="s">
        <v>135</v>
      </c>
      <c r="L2880" s="163">
        <f>_xll.qlCalendarAdvance("TARGET",L2879,K2880,"mf")</f>
        <v>55135</v>
      </c>
      <c r="M2880" s="175">
        <v>0.60425165061434449</v>
      </c>
      <c r="N2880" s="175">
        <f>_xll.xlShmInterpDisc($E$4,L2880)</f>
        <v>0.60425165107835044</v>
      </c>
      <c r="O2880" s="175">
        <f>_xll.xlShmInterpDisc($B$4,L2880)</f>
        <v>0.60425165107835066</v>
      </c>
      <c r="P2880" s="175">
        <v>0.60425165061832176</v>
      </c>
      <c r="Q2880" s="175">
        <f>_xll.xlShmInterpDisc($H$4,L2880)</f>
        <v>0.60425165107055168</v>
      </c>
      <c r="R2880" s="188">
        <f t="shared" si="132"/>
        <v>-4.6400594477802315E-6</v>
      </c>
      <c r="S2880" s="170">
        <f t="shared" si="133"/>
        <v>-4.6400616682262807E-6</v>
      </c>
      <c r="T2880" s="174">
        <f t="shared" si="134"/>
        <v>-4.5222992017812658E-6</v>
      </c>
    </row>
    <row r="2881" spans="11:20" x14ac:dyDescent="0.2">
      <c r="K2881" s="185" t="s">
        <v>135</v>
      </c>
      <c r="L2881" s="163">
        <f>_xll.qlCalendarAdvance("TARGET",L2880,K2881,"mf")</f>
        <v>55142</v>
      </c>
      <c r="M2881" s="175">
        <v>0.60407370216703105</v>
      </c>
      <c r="N2881" s="175">
        <f>_xll.xlShmInterpDisc($E$4,L2881)</f>
        <v>0.60407370263260574</v>
      </c>
      <c r="O2881" s="175">
        <f>_xll.xlShmInterpDisc($B$4,L2881)</f>
        <v>0.60407370263260574</v>
      </c>
      <c r="P2881" s="175">
        <v>0.60407370217100698</v>
      </c>
      <c r="Q2881" s="175">
        <f>_xll.xlShmInterpDisc($H$4,L2881)</f>
        <v>0.60407370262488869</v>
      </c>
      <c r="R2881" s="188">
        <f t="shared" si="132"/>
        <v>-4.655746899118185E-6</v>
      </c>
      <c r="S2881" s="170">
        <f t="shared" si="133"/>
        <v>-4.655746899118185E-6</v>
      </c>
      <c r="T2881" s="174">
        <f t="shared" si="134"/>
        <v>-4.5388170999416388E-6</v>
      </c>
    </row>
    <row r="2882" spans="11:20" x14ac:dyDescent="0.2">
      <c r="K2882" s="185" t="s">
        <v>135</v>
      </c>
      <c r="L2882" s="163">
        <f>_xll.qlCalendarAdvance("TARGET",L2881,K2882,"mf")</f>
        <v>55149</v>
      </c>
      <c r="M2882" s="175">
        <v>0.60389584703230514</v>
      </c>
      <c r="N2882" s="175">
        <f>_xll.xlShmInterpDisc($E$4,L2882)</f>
        <v>0.60389584749942493</v>
      </c>
      <c r="O2882" s="175">
        <f>_xll.xlShmInterpDisc($B$4,L2882)</f>
        <v>0.60389584749942504</v>
      </c>
      <c r="P2882" s="175">
        <v>0.60389584703627952</v>
      </c>
      <c r="Q2882" s="175">
        <f>_xll.xlShmInterpDisc($H$4,L2882)</f>
        <v>0.60389584749178993</v>
      </c>
      <c r="R2882" s="188">
        <f t="shared" si="132"/>
        <v>-4.6711978729518933E-6</v>
      </c>
      <c r="S2882" s="170">
        <f t="shared" si="133"/>
        <v>-4.6711989831749179E-6</v>
      </c>
      <c r="T2882" s="174">
        <f t="shared" si="134"/>
        <v>-4.5551040717128899E-6</v>
      </c>
    </row>
    <row r="2883" spans="11:20" x14ac:dyDescent="0.2">
      <c r="K2883" s="185" t="s">
        <v>135</v>
      </c>
      <c r="L2883" s="163">
        <f>_xll.qlCalendarAdvance("TARGET",L2882,K2883,"mf")</f>
        <v>55156</v>
      </c>
      <c r="M2883" s="175">
        <v>0.60371808534696991</v>
      </c>
      <c r="N2883" s="175">
        <f>_xll.xlShmInterpDisc($E$4,L2883)</f>
        <v>0.60371808581561148</v>
      </c>
      <c r="O2883" s="175">
        <f>_xll.xlShmInterpDisc($B$4,L2883)</f>
        <v>0.60371808581561148</v>
      </c>
      <c r="P2883" s="175">
        <v>0.60371808535094251</v>
      </c>
      <c r="Q2883" s="175">
        <f>_xll.xlShmInterpDisc($H$4,L2883)</f>
        <v>0.60371808580805897</v>
      </c>
      <c r="R2883" s="188">
        <f t="shared" si="132"/>
        <v>-4.6864156999504303E-6</v>
      </c>
      <c r="S2883" s="170">
        <f t="shared" si="133"/>
        <v>-4.6864156999504303E-6</v>
      </c>
      <c r="T2883" s="174">
        <f t="shared" si="134"/>
        <v>-4.5711645579871174E-6</v>
      </c>
    </row>
    <row r="2884" spans="11:20" x14ac:dyDescent="0.2">
      <c r="K2884" s="185" t="s">
        <v>135</v>
      </c>
      <c r="L2884" s="163">
        <f>_xll.qlCalendarAdvance("TARGET",L2883,K2884,"mf")</f>
        <v>55163</v>
      </c>
      <c r="M2884" s="175">
        <v>0.60354041724788832</v>
      </c>
      <c r="N2884" s="175">
        <f>_xll.xlShmInterpDisc($E$4,L2884)</f>
        <v>0.6035404177180278</v>
      </c>
      <c r="O2884" s="175">
        <f>_xll.xlShmInterpDisc($B$4,L2884)</f>
        <v>0.60354041771802791</v>
      </c>
      <c r="P2884" s="175">
        <v>0.60354041725185914</v>
      </c>
      <c r="Q2884" s="175">
        <f>_xll.xlShmInterpDisc($H$4,L2884)</f>
        <v>0.60354041771055822</v>
      </c>
      <c r="R2884" s="188">
        <f t="shared" si="132"/>
        <v>-4.7013948289986729E-6</v>
      </c>
      <c r="S2884" s="170">
        <f t="shared" si="133"/>
        <v>-4.7013959392216975E-6</v>
      </c>
      <c r="T2884" s="174">
        <f t="shared" si="134"/>
        <v>-4.586990787203149E-6</v>
      </c>
    </row>
    <row r="2885" spans="11:20" x14ac:dyDescent="0.2">
      <c r="K2885" s="185" t="s">
        <v>135</v>
      </c>
      <c r="L2885" s="163">
        <f>_xll.qlCalendarAdvance("TARGET",L2884,K2885,"mf")</f>
        <v>55170</v>
      </c>
      <c r="M2885" s="175">
        <v>0.60336284287198272</v>
      </c>
      <c r="N2885" s="175">
        <f>_xll.xlShmInterpDisc($E$4,L2885)</f>
        <v>0.6033628433435968</v>
      </c>
      <c r="O2885" s="175">
        <f>_xll.xlShmInterpDisc($B$4,L2885)</f>
        <v>0.6033628433435968</v>
      </c>
      <c r="P2885" s="175">
        <v>0.60336284287595188</v>
      </c>
      <c r="Q2885" s="175">
        <f>_xll.xlShmInterpDisc($H$4,L2885)</f>
        <v>0.60336284333621037</v>
      </c>
      <c r="R2885" s="188">
        <f t="shared" si="132"/>
        <v>-4.7161408112117442E-6</v>
      </c>
      <c r="S2885" s="170">
        <f t="shared" si="133"/>
        <v>-4.7161408112117442E-6</v>
      </c>
      <c r="T2885" s="174">
        <f t="shared" si="134"/>
        <v>-4.602584979807034E-6</v>
      </c>
    </row>
    <row r="2886" spans="11:20" x14ac:dyDescent="0.2">
      <c r="K2886" s="185" t="s">
        <v>135</v>
      </c>
      <c r="L2886" s="163">
        <f>_xll.qlCalendarAdvance("TARGET",L2885,K2886,"mf")</f>
        <v>55177</v>
      </c>
      <c r="M2886" s="175">
        <v>0.60318536235623521</v>
      </c>
      <c r="N2886" s="175">
        <f>_xll.xlShmInterpDisc($E$4,L2886)</f>
        <v>0.60318536282929991</v>
      </c>
      <c r="O2886" s="175">
        <f>_xll.xlShmInterpDisc($B$4,L2886)</f>
        <v>0.60318536282930002</v>
      </c>
      <c r="P2886" s="175">
        <v>0.60318536236020237</v>
      </c>
      <c r="Q2886" s="175">
        <f>_xll.xlShmInterpDisc($H$4,L2886)</f>
        <v>0.60318536282199708</v>
      </c>
      <c r="R2886" s="188">
        <f t="shared" ref="R2886:R2949" si="135">(M2886-N2886)*10000</f>
        <v>-4.7306469852514965E-6</v>
      </c>
      <c r="S2886" s="170">
        <f t="shared" ref="S2886:S2949" si="136">(M2886-O2886)*10000</f>
        <v>-4.7306480954745211E-6</v>
      </c>
      <c r="T2886" s="174">
        <f t="shared" ref="T2886:T2949" si="137">(P2886-Q2886)*10000</f>
        <v>-4.6179471357987723E-6</v>
      </c>
    </row>
    <row r="2887" spans="11:20" x14ac:dyDescent="0.2">
      <c r="K2887" s="185" t="s">
        <v>135</v>
      </c>
      <c r="L2887" s="163">
        <f>_xll.qlCalendarAdvance("TARGET",L2886,K2887,"mf")</f>
        <v>55184</v>
      </c>
      <c r="M2887" s="175">
        <v>0.60300797583768717</v>
      </c>
      <c r="N2887" s="175">
        <f>_xll.xlShmInterpDisc($E$4,L2887)</f>
        <v>0.60300797631217851</v>
      </c>
      <c r="O2887" s="175">
        <f>_xll.xlShmInterpDisc($B$4,L2887)</f>
        <v>0.60300797631217851</v>
      </c>
      <c r="P2887" s="175">
        <v>0.60300797584165211</v>
      </c>
      <c r="Q2887" s="175">
        <f>_xll.xlShmInterpDisc($H$4,L2887)</f>
        <v>0.6030079763049595</v>
      </c>
      <c r="R2887" s="188">
        <f t="shared" si="135"/>
        <v>-4.7449133511179298E-6</v>
      </c>
      <c r="S2887" s="170">
        <f t="shared" si="136"/>
        <v>-4.7449133511179298E-6</v>
      </c>
      <c r="T2887" s="174">
        <f t="shared" si="137"/>
        <v>-4.63307392450929E-6</v>
      </c>
    </row>
    <row r="2888" spans="11:20" x14ac:dyDescent="0.2">
      <c r="K2888" s="185" t="s">
        <v>135</v>
      </c>
      <c r="L2888" s="163">
        <f>_xll.qlCalendarAdvance("TARGET",L2887,K2888,"mf")</f>
        <v>55191</v>
      </c>
      <c r="M2888" s="175">
        <v>0.60283068345343893</v>
      </c>
      <c r="N2888" s="175">
        <f>_xll.xlShmInterpDisc($E$4,L2888)</f>
        <v>0.60283068392933292</v>
      </c>
      <c r="O2888" s="175">
        <f>_xll.xlShmInterpDisc($B$4,L2888)</f>
        <v>0.60283068392933303</v>
      </c>
      <c r="P2888" s="175">
        <v>0.60283068345740187</v>
      </c>
      <c r="Q2888" s="175">
        <f>_xll.xlShmInterpDisc($H$4,L2888)</f>
        <v>0.6028306839221983</v>
      </c>
      <c r="R2888" s="188">
        <f t="shared" si="135"/>
        <v>-4.758939908811044E-6</v>
      </c>
      <c r="S2888" s="170">
        <f t="shared" si="136"/>
        <v>-4.7589410190340686E-6</v>
      </c>
      <c r="T2888" s="174">
        <f t="shared" si="137"/>
        <v>-4.6479642357155626E-6</v>
      </c>
    </row>
    <row r="2889" spans="11:20" x14ac:dyDescent="0.2">
      <c r="K2889" s="185" t="s">
        <v>135</v>
      </c>
      <c r="L2889" s="163">
        <f>_xll.qlCalendarAdvance("TARGET",L2888,K2889,"mf")</f>
        <v>55198</v>
      </c>
      <c r="M2889" s="175">
        <v>0.60265348534065033</v>
      </c>
      <c r="N2889" s="175">
        <f>_xll.xlShmInterpDisc($E$4,L2889)</f>
        <v>0.602653485817923</v>
      </c>
      <c r="O2889" s="175">
        <f>_xll.xlShmInterpDisc($B$4,L2889)</f>
        <v>0.602653485817923</v>
      </c>
      <c r="P2889" s="175">
        <v>0.60265348534461094</v>
      </c>
      <c r="Q2889" s="175">
        <f>_xll.xlShmInterpDisc($H$4,L2889)</f>
        <v>0.60265348581087286</v>
      </c>
      <c r="R2889" s="188">
        <f t="shared" si="135"/>
        <v>-4.7727266583308392E-6</v>
      </c>
      <c r="S2889" s="170">
        <f t="shared" si="136"/>
        <v>-4.7727266583308392E-6</v>
      </c>
      <c r="T2889" s="174">
        <f t="shared" si="137"/>
        <v>-4.6626191796406147E-6</v>
      </c>
    </row>
    <row r="2890" spans="11:20" x14ac:dyDescent="0.2">
      <c r="K2890" s="185" t="s">
        <v>135</v>
      </c>
      <c r="L2890" s="163">
        <f>_xll.qlCalendarAdvance("TARGET",L2889,K2890,"mf")</f>
        <v>55205</v>
      </c>
      <c r="M2890" s="175">
        <v>0.60247638163654016</v>
      </c>
      <c r="N2890" s="175">
        <f>_xll.xlShmInterpDisc($E$4,L2890)</f>
        <v>0.60247638211516719</v>
      </c>
      <c r="O2890" s="175">
        <f>_xll.xlShmInterpDisc($B$4,L2890)</f>
        <v>0.6024763821151673</v>
      </c>
      <c r="P2890" s="175">
        <v>0.60247638164049855</v>
      </c>
      <c r="Q2890" s="175">
        <f>_xll.xlShmInterpDisc($H$4,L2890)</f>
        <v>0.60247638210820209</v>
      </c>
      <c r="R2890" s="188">
        <f t="shared" si="135"/>
        <v>-4.7862702690082415E-6</v>
      </c>
      <c r="S2890" s="170">
        <f t="shared" si="136"/>
        <v>-4.7862713792312661E-6</v>
      </c>
      <c r="T2890" s="174">
        <f t="shared" si="137"/>
        <v>-4.6770354256153723E-6</v>
      </c>
    </row>
    <row r="2891" spans="11:20" x14ac:dyDescent="0.2">
      <c r="K2891" s="185" t="s">
        <v>135</v>
      </c>
      <c r="L2891" s="163">
        <f>_xll.qlCalendarAdvance("TARGET",L2890,K2891,"mf")</f>
        <v>55212</v>
      </c>
      <c r="M2891" s="175">
        <v>0.60229937247838616</v>
      </c>
      <c r="N2891" s="175">
        <f>_xll.xlShmInterpDisc($E$4,L2891)</f>
        <v>0.60229937295834346</v>
      </c>
      <c r="O2891" s="175">
        <f>_xll.xlShmInterpDisc($B$4,L2891)</f>
        <v>0.60229937295834346</v>
      </c>
      <c r="P2891" s="175">
        <v>0.60229937248234222</v>
      </c>
      <c r="Q2891" s="175">
        <f>_xll.xlShmInterpDisc($H$4,L2891)</f>
        <v>0.60229937295146363</v>
      </c>
      <c r="R2891" s="188">
        <f t="shared" si="135"/>
        <v>-4.7995729612893001E-6</v>
      </c>
      <c r="S2891" s="170">
        <f t="shared" si="136"/>
        <v>-4.7995729612893001E-6</v>
      </c>
      <c r="T2891" s="174">
        <f t="shared" si="137"/>
        <v>-4.6912140838628602E-6</v>
      </c>
    </row>
    <row r="2892" spans="11:20" x14ac:dyDescent="0.2">
      <c r="K2892" s="185" t="s">
        <v>135</v>
      </c>
      <c r="L2892" s="163">
        <f>_xll.qlCalendarAdvance("TARGET",L2891,K2892,"mf")</f>
        <v>55219</v>
      </c>
      <c r="M2892" s="175">
        <v>0.60212245800352526</v>
      </c>
      <c r="N2892" s="175">
        <f>_xll.xlShmInterpDisc($E$4,L2892)</f>
        <v>0.60212245848478818</v>
      </c>
      <c r="O2892" s="175">
        <f>_xll.xlShmInterpDisc($B$4,L2892)</f>
        <v>0.60212245848478829</v>
      </c>
      <c r="P2892" s="175">
        <v>0.60212245800747899</v>
      </c>
      <c r="Q2892" s="175">
        <f>_xll.xlShmInterpDisc($H$4,L2892)</f>
        <v>0.60212245847799406</v>
      </c>
      <c r="R2892" s="188">
        <f t="shared" si="135"/>
        <v>-4.812629184058892E-6</v>
      </c>
      <c r="S2892" s="170">
        <f t="shared" si="136"/>
        <v>-4.8126302942819166E-6</v>
      </c>
      <c r="T2892" s="174">
        <f t="shared" si="137"/>
        <v>-4.7051507134909798E-6</v>
      </c>
    </row>
    <row r="2893" spans="11:20" x14ac:dyDescent="0.2">
      <c r="K2893" s="185" t="s">
        <v>135</v>
      </c>
      <c r="L2893" s="163">
        <f>_xll.qlCalendarAdvance("TARGET",L2892,K2893,"mf")</f>
        <v>55226</v>
      </c>
      <c r="M2893" s="175">
        <v>0.60194563834935289</v>
      </c>
      <c r="N2893" s="175">
        <f>_xll.xlShmInterpDisc($E$4,L2893)</f>
        <v>0.60194563883189711</v>
      </c>
      <c r="O2893" s="175">
        <f>_xll.xlShmInterpDisc($B$4,L2893)</f>
        <v>0.60194563883189711</v>
      </c>
      <c r="P2893" s="175">
        <v>0.60194563835330395</v>
      </c>
      <c r="Q2893" s="175">
        <f>_xll.xlShmInterpDisc($H$4,L2893)</f>
        <v>0.60194563882518892</v>
      </c>
      <c r="R2893" s="188">
        <f t="shared" si="135"/>
        <v>-4.8254422679860909E-6</v>
      </c>
      <c r="S2893" s="170">
        <f t="shared" si="136"/>
        <v>-4.8254422679860909E-6</v>
      </c>
      <c r="T2893" s="174">
        <f t="shared" si="137"/>
        <v>-4.7188497553918296E-6</v>
      </c>
    </row>
    <row r="2894" spans="11:20" x14ac:dyDescent="0.2">
      <c r="K2894" s="185" t="s">
        <v>135</v>
      </c>
      <c r="L2894" s="163">
        <f>_xll.qlCalendarAdvance("TARGET",L2893,K2894,"mf")</f>
        <v>55233</v>
      </c>
      <c r="M2894" s="175">
        <v>0.60176891365332341</v>
      </c>
      <c r="N2894" s="175">
        <f>_xll.xlShmInterpDisc($E$4,L2894)</f>
        <v>0.60176891413712408</v>
      </c>
      <c r="O2894" s="175">
        <f>_xll.xlShmInterpDisc($B$4,L2894)</f>
        <v>0.60176891413712419</v>
      </c>
      <c r="P2894" s="175">
        <v>0.60176891365727181</v>
      </c>
      <c r="Q2894" s="175">
        <f>_xll.xlShmInterpDisc($H$4,L2894)</f>
        <v>0.60176891413050237</v>
      </c>
      <c r="R2894" s="188">
        <f t="shared" si="135"/>
        <v>-4.8380066619557738E-6</v>
      </c>
      <c r="S2894" s="170">
        <f t="shared" si="136"/>
        <v>-4.8380077721787984E-6</v>
      </c>
      <c r="T2894" s="174">
        <f t="shared" si="137"/>
        <v>-4.7323056584502865E-6</v>
      </c>
    </row>
    <row r="2895" spans="11:20" x14ac:dyDescent="0.2">
      <c r="K2895" s="185" t="s">
        <v>135</v>
      </c>
      <c r="L2895" s="163">
        <f>_xll.qlCalendarAdvance("TARGET",L2894,K2895,"mf")</f>
        <v>55240</v>
      </c>
      <c r="M2895" s="175">
        <v>0.60159228405294951</v>
      </c>
      <c r="N2895" s="175">
        <f>_xll.xlShmInterpDisc($E$4,L2895)</f>
        <v>0.60159228453798219</v>
      </c>
      <c r="O2895" s="175">
        <f>_xll.xlShmInterpDisc($B$4,L2895)</f>
        <v>0.60159228453798219</v>
      </c>
      <c r="P2895" s="175">
        <v>0.60159228405689513</v>
      </c>
      <c r="Q2895" s="175">
        <f>_xll.xlShmInterpDisc($H$4,L2895)</f>
        <v>0.60159228453144709</v>
      </c>
      <c r="R2895" s="188">
        <f t="shared" si="135"/>
        <v>-4.8503268068600391E-6</v>
      </c>
      <c r="S2895" s="170">
        <f t="shared" si="136"/>
        <v>-4.8503268068600391E-6</v>
      </c>
      <c r="T2895" s="174">
        <f t="shared" si="137"/>
        <v>-4.7455195328893751E-6</v>
      </c>
    </row>
    <row r="2896" spans="11:20" x14ac:dyDescent="0.2">
      <c r="K2896" s="185" t="s">
        <v>135</v>
      </c>
      <c r="L2896" s="163">
        <f>_xll.qlCalendarAdvance("TARGET",L2895,K2896,"mf")</f>
        <v>55247</v>
      </c>
      <c r="M2896" s="175">
        <v>0.60141574968580291</v>
      </c>
      <c r="N2896" s="175">
        <f>_xll.xlShmInterpDisc($E$4,L2896)</f>
        <v>0.60141575017204274</v>
      </c>
      <c r="O2896" s="175">
        <f>_xll.xlShmInterpDisc($B$4,L2896)</f>
        <v>0.60141575017204274</v>
      </c>
      <c r="P2896" s="175">
        <v>0.60141574968974565</v>
      </c>
      <c r="Q2896" s="175">
        <f>_xll.xlShmInterpDisc($H$4,L2896)</f>
        <v>0.60141575016559456</v>
      </c>
      <c r="R2896" s="188">
        <f t="shared" si="135"/>
        <v>-4.8623982618067885E-6</v>
      </c>
      <c r="S2896" s="170">
        <f t="shared" si="136"/>
        <v>-4.8623982618067885E-6</v>
      </c>
      <c r="T2896" s="174">
        <f t="shared" si="137"/>
        <v>-4.7584891582630462E-6</v>
      </c>
    </row>
    <row r="2897" spans="11:20" x14ac:dyDescent="0.2">
      <c r="K2897" s="185" t="s">
        <v>135</v>
      </c>
      <c r="L2897" s="163">
        <f>_xll.qlCalendarAdvance("TARGET",L2896,K2897,"mf")</f>
        <v>55254</v>
      </c>
      <c r="M2897" s="175">
        <v>0.6012393106895132</v>
      </c>
      <c r="N2897" s="175">
        <f>_xll.xlShmInterpDisc($E$4,L2897)</f>
        <v>0.60123931117693552</v>
      </c>
      <c r="O2897" s="175">
        <f>_xll.xlShmInterpDisc($B$4,L2897)</f>
        <v>0.60123931117693552</v>
      </c>
      <c r="P2897" s="175">
        <v>0.60123931069345316</v>
      </c>
      <c r="Q2897" s="175">
        <f>_xll.xlShmInterpDisc($H$4,L2897)</f>
        <v>0.60123931117057461</v>
      </c>
      <c r="R2897" s="188">
        <f t="shared" si="135"/>
        <v>-4.874223247242071E-6</v>
      </c>
      <c r="S2897" s="170">
        <f t="shared" si="136"/>
        <v>-4.874223247242071E-6</v>
      </c>
      <c r="T2897" s="174">
        <f t="shared" si="137"/>
        <v>-4.7712145345712997E-6</v>
      </c>
    </row>
    <row r="2898" spans="11:20" x14ac:dyDescent="0.2">
      <c r="K2898" s="185" t="s">
        <v>135</v>
      </c>
      <c r="L2898" s="163">
        <f>_xll.qlCalendarAdvance("TARGET",L2897,K2898,"mf")</f>
        <v>55261</v>
      </c>
      <c r="M2898" s="175">
        <v>0.60106296720176888</v>
      </c>
      <c r="N2898" s="175">
        <f>_xll.xlShmInterpDisc($E$4,L2898)</f>
        <v>0.60106296769034862</v>
      </c>
      <c r="O2898" s="175">
        <f>_xll.xlShmInterpDisc($B$4,L2898)</f>
        <v>0.60106296769034862</v>
      </c>
      <c r="P2898" s="175">
        <v>0.60106296720570584</v>
      </c>
      <c r="Q2898" s="175">
        <f>_xll.xlShmInterpDisc($H$4,L2898)</f>
        <v>0.60106296768407541</v>
      </c>
      <c r="R2898" s="188">
        <f t="shared" si="135"/>
        <v>-4.8857973222737883E-6</v>
      </c>
      <c r="S2898" s="170">
        <f t="shared" si="136"/>
        <v>-4.8857973222737883E-6</v>
      </c>
      <c r="T2898" s="174">
        <f t="shared" si="137"/>
        <v>-4.7836956618141357E-6</v>
      </c>
    </row>
    <row r="2899" spans="11:20" x14ac:dyDescent="0.2">
      <c r="K2899" s="185" t="s">
        <v>135</v>
      </c>
      <c r="L2899" s="163">
        <f>_xll.qlCalendarAdvance("TARGET",L2898,K2899,"mf")</f>
        <v>55268</v>
      </c>
      <c r="M2899" s="175">
        <v>0.60088671936031657</v>
      </c>
      <c r="N2899" s="175">
        <f>_xll.xlShmInterpDisc($E$4,L2899)</f>
        <v>0.60088671985002873</v>
      </c>
      <c r="O2899" s="175">
        <f>_xll.xlShmInterpDisc($B$4,L2899)</f>
        <v>0.60088671985002873</v>
      </c>
      <c r="P2899" s="175">
        <v>0.60088671936425053</v>
      </c>
      <c r="Q2899" s="175">
        <f>_xll.xlShmInterpDisc($H$4,L2899)</f>
        <v>0.60088671984384356</v>
      </c>
      <c r="R2899" s="188">
        <f t="shared" si="135"/>
        <v>-4.8971215971249649E-6</v>
      </c>
      <c r="S2899" s="170">
        <f t="shared" si="136"/>
        <v>-4.8971215971249649E-6</v>
      </c>
      <c r="T2899" s="174">
        <f t="shared" si="137"/>
        <v>-4.795930319545505E-6</v>
      </c>
    </row>
    <row r="2900" spans="11:20" x14ac:dyDescent="0.2">
      <c r="K2900" s="185" t="s">
        <v>135</v>
      </c>
      <c r="L2900" s="163">
        <f>_xll.qlCalendarAdvance("TARGET",L2899,K2900,"mf")</f>
        <v>55275</v>
      </c>
      <c r="M2900" s="175">
        <v>0.60071056730296113</v>
      </c>
      <c r="N2900" s="175">
        <f>_xll.xlShmInterpDisc($E$4,L2900)</f>
        <v>0.6007105677937804</v>
      </c>
      <c r="O2900" s="175">
        <f>_xll.xlShmInterpDisc($B$4,L2900)</f>
        <v>0.60071056779378063</v>
      </c>
      <c r="P2900" s="175">
        <v>0.60071056730689187</v>
      </c>
      <c r="Q2900" s="175">
        <f>_xll.xlShmInterpDisc($H$4,L2900)</f>
        <v>0.60071056778768361</v>
      </c>
      <c r="R2900" s="188">
        <f t="shared" si="135"/>
        <v>-4.9081927411265269E-6</v>
      </c>
      <c r="S2900" s="170">
        <f t="shared" si="136"/>
        <v>-4.9081949615725762E-6</v>
      </c>
      <c r="T2900" s="174">
        <f t="shared" si="137"/>
        <v>-4.8079173975423828E-6</v>
      </c>
    </row>
    <row r="2901" spans="11:20" x14ac:dyDescent="0.2">
      <c r="K2901" s="185" t="s">
        <v>135</v>
      </c>
      <c r="L2901" s="163">
        <f>_xll.qlCalendarAdvance("TARGET",L2900,K2901,"mf")</f>
        <v>55282</v>
      </c>
      <c r="M2901" s="175">
        <v>0.60053451116756529</v>
      </c>
      <c r="N2901" s="175">
        <f>_xll.xlShmInterpDisc($E$4,L2901)</f>
        <v>0.60053451165946692</v>
      </c>
      <c r="O2901" s="175">
        <f>_xll.xlShmInterpDisc($B$4,L2901)</f>
        <v>0.60053451165946692</v>
      </c>
      <c r="P2901" s="175">
        <v>0.6005345111714927</v>
      </c>
      <c r="Q2901" s="175">
        <f>_xll.xlShmInterpDisc($H$4,L2901)</f>
        <v>0.60053451165345861</v>
      </c>
      <c r="R2901" s="188">
        <f t="shared" si="135"/>
        <v>-4.9190163053935976E-6</v>
      </c>
      <c r="S2901" s="170">
        <f t="shared" si="136"/>
        <v>-4.9190163053935976E-6</v>
      </c>
      <c r="T2901" s="174">
        <f t="shared" si="137"/>
        <v>-4.8196591162508184E-6</v>
      </c>
    </row>
    <row r="2902" spans="11:20" x14ac:dyDescent="0.2">
      <c r="K2902" s="185" t="s">
        <v>135</v>
      </c>
      <c r="L2902" s="163">
        <f>_xll.qlCalendarAdvance("TARGET",L2901,K2902,"mf")</f>
        <v>55289</v>
      </c>
      <c r="M2902" s="175">
        <v>0.60035855109205016</v>
      </c>
      <c r="N2902" s="175">
        <f>_xll.xlShmInterpDisc($E$4,L2902)</f>
        <v>0.60035855158500862</v>
      </c>
      <c r="O2902" s="175">
        <f>_xll.xlShmInterpDisc($B$4,L2902)</f>
        <v>0.60035855158500862</v>
      </c>
      <c r="P2902" s="175">
        <v>0.60035855109597425</v>
      </c>
      <c r="Q2902" s="175">
        <f>_xll.xlShmInterpDisc($H$4,L2902)</f>
        <v>0.60035855157908935</v>
      </c>
      <c r="R2902" s="188">
        <f t="shared" si="135"/>
        <v>-4.9295845183650044E-6</v>
      </c>
      <c r="S2902" s="170">
        <f t="shared" si="136"/>
        <v>-4.9295845183650044E-6</v>
      </c>
      <c r="T2902" s="174">
        <f t="shared" si="137"/>
        <v>-4.8311510347787134E-6</v>
      </c>
    </row>
    <row r="2903" spans="11:20" x14ac:dyDescent="0.2">
      <c r="K2903" s="185" t="s">
        <v>135</v>
      </c>
      <c r="L2903" s="163">
        <f>_xll.qlCalendarAdvance("TARGET",L2902,K2903,"mf")</f>
        <v>55296</v>
      </c>
      <c r="M2903" s="175">
        <v>0.60018268721439461</v>
      </c>
      <c r="N2903" s="175">
        <f>_xll.xlShmInterpDisc($E$4,L2903)</f>
        <v>0.60018268770838479</v>
      </c>
      <c r="O2903" s="175">
        <f>_xll.xlShmInterpDisc($B$4,L2903)</f>
        <v>0.60018268770838479</v>
      </c>
      <c r="P2903" s="175">
        <v>0.60018268721831536</v>
      </c>
      <c r="Q2903" s="175">
        <f>_xll.xlShmInterpDisc($H$4,L2903)</f>
        <v>0.60018268770255478</v>
      </c>
      <c r="R2903" s="188">
        <f t="shared" si="135"/>
        <v>-4.939901820932846E-6</v>
      </c>
      <c r="S2903" s="170">
        <f t="shared" si="136"/>
        <v>-4.939901820932846E-6</v>
      </c>
      <c r="T2903" s="174">
        <f t="shared" si="137"/>
        <v>-4.8423942633490924E-6</v>
      </c>
    </row>
    <row r="2904" spans="11:20" x14ac:dyDescent="0.2">
      <c r="K2904" s="185" t="s">
        <v>135</v>
      </c>
      <c r="L2904" s="163">
        <f>_xll.qlCalendarAdvance("TARGET",L2903,K2904,"mf")</f>
        <v>55303</v>
      </c>
      <c r="M2904" s="175">
        <v>0.60000691967263575</v>
      </c>
      <c r="N2904" s="175">
        <f>_xll.xlShmInterpDisc($E$4,L2904)</f>
        <v>0.60000692016763213</v>
      </c>
      <c r="O2904" s="175">
        <f>_xll.xlShmInterpDisc($B$4,L2904)</f>
        <v>0.60000692016763213</v>
      </c>
      <c r="P2904" s="175">
        <v>0.60000691967655295</v>
      </c>
      <c r="Q2904" s="175">
        <f>_xll.xlShmInterpDisc($H$4,L2904)</f>
        <v>0.60000692016189161</v>
      </c>
      <c r="R2904" s="188">
        <f t="shared" si="135"/>
        <v>-4.9499637722050238E-6</v>
      </c>
      <c r="S2904" s="170">
        <f t="shared" si="136"/>
        <v>-4.9499637722050238E-6</v>
      </c>
      <c r="T2904" s="174">
        <f t="shared" si="137"/>
        <v>-4.8533865815159061E-6</v>
      </c>
    </row>
    <row r="2905" spans="11:20" x14ac:dyDescent="0.2">
      <c r="K2905" s="185" t="s">
        <v>135</v>
      </c>
      <c r="L2905" s="163">
        <f>_xll.qlCalendarAdvance("TARGET",L2904,K2905,"mf")</f>
        <v>55310</v>
      </c>
      <c r="M2905" s="175">
        <v>0.59983124860486781</v>
      </c>
      <c r="N2905" s="175">
        <f>_xll.xlShmInterpDisc($E$4,L2905)</f>
        <v>0.59983124910084495</v>
      </c>
      <c r="O2905" s="175">
        <f>_xll.xlShmInterpDisc($B$4,L2905)</f>
        <v>0.59983124910084507</v>
      </c>
      <c r="P2905" s="175">
        <v>0.59983124860878145</v>
      </c>
      <c r="Q2905" s="175">
        <f>_xll.xlShmInterpDisc($H$4,L2905)</f>
        <v>0.59983124909519436</v>
      </c>
      <c r="R2905" s="188">
        <f t="shared" si="135"/>
        <v>-4.9597714824045624E-6</v>
      </c>
      <c r="S2905" s="170">
        <f t="shared" si="136"/>
        <v>-4.9597725926275871E-6</v>
      </c>
      <c r="T2905" s="174">
        <f t="shared" si="137"/>
        <v>-4.8641290995021791E-6</v>
      </c>
    </row>
    <row r="2906" spans="11:20" x14ac:dyDescent="0.2">
      <c r="K2906" s="185" t="s">
        <v>135</v>
      </c>
      <c r="L2906" s="163">
        <f>_xll.qlCalendarAdvance("TARGET",L2905,K2906,"mf")</f>
        <v>55317</v>
      </c>
      <c r="M2906" s="175">
        <v>0.59965567414924359</v>
      </c>
      <c r="N2906" s="175">
        <f>_xll.xlShmInterpDisc($E$4,L2906)</f>
        <v>0.59965567464617608</v>
      </c>
      <c r="O2906" s="175">
        <f>_xll.xlShmInterpDisc($B$4,L2906)</f>
        <v>0.59965567464617608</v>
      </c>
      <c r="P2906" s="175">
        <v>0.59965567415315346</v>
      </c>
      <c r="Q2906" s="175">
        <f>_xll.xlShmInterpDisc($H$4,L2906)</f>
        <v>0.59965567464061553</v>
      </c>
      <c r="R2906" s="188">
        <f t="shared" si="135"/>
        <v>-4.9693249515314619E-6</v>
      </c>
      <c r="S2906" s="170">
        <f t="shared" si="136"/>
        <v>-4.9693249515314619E-6</v>
      </c>
      <c r="T2906" s="174">
        <f t="shared" si="137"/>
        <v>-4.8746207070848868E-6</v>
      </c>
    </row>
    <row r="2907" spans="11:20" x14ac:dyDescent="0.2">
      <c r="K2907" s="185" t="s">
        <v>135</v>
      </c>
      <c r="L2907" s="163">
        <f>_xll.qlCalendarAdvance("TARGET",L2906,K2907,"mf")</f>
        <v>55324</v>
      </c>
      <c r="M2907" s="175">
        <v>0.59948019644397288</v>
      </c>
      <c r="N2907" s="175">
        <f>_xll.xlShmInterpDisc($E$4,L2907)</f>
        <v>0.59948019694183519</v>
      </c>
      <c r="O2907" s="175">
        <f>_xll.xlShmInterpDisc($B$4,L2907)</f>
        <v>0.59948019694183519</v>
      </c>
      <c r="P2907" s="175">
        <v>0.59948019644787909</v>
      </c>
      <c r="Q2907" s="175">
        <f>_xll.xlShmInterpDisc($H$4,L2907)</f>
        <v>0.59948019693636512</v>
      </c>
      <c r="R2907" s="188">
        <f t="shared" si="135"/>
        <v>-4.9786230693626976E-6</v>
      </c>
      <c r="S2907" s="170">
        <f t="shared" si="136"/>
        <v>-4.9786230693626976E-6</v>
      </c>
      <c r="T2907" s="174">
        <f t="shared" si="137"/>
        <v>-4.8848602940410046E-6</v>
      </c>
    </row>
    <row r="2908" spans="11:20" x14ac:dyDescent="0.2">
      <c r="K2908" s="185" t="s">
        <v>135</v>
      </c>
      <c r="L2908" s="163">
        <f>_xll.qlCalendarAdvance("TARGET",L2907,K2908,"mf")</f>
        <v>55331</v>
      </c>
      <c r="M2908" s="175">
        <v>0.59930481562732341</v>
      </c>
      <c r="N2908" s="175">
        <f>_xll.xlShmInterpDisc($E$4,L2908)</f>
        <v>0.59930481612608966</v>
      </c>
      <c r="O2908" s="175">
        <f>_xll.xlShmInterpDisc($B$4,L2908)</f>
        <v>0.59930481612608977</v>
      </c>
      <c r="P2908" s="175">
        <v>0.59930481563122573</v>
      </c>
      <c r="Q2908" s="175">
        <f>_xll.xlShmInterpDisc($H$4,L2908)</f>
        <v>0.59930481612071052</v>
      </c>
      <c r="R2908" s="188">
        <f t="shared" si="135"/>
        <v>-4.9876625052291956E-6</v>
      </c>
      <c r="S2908" s="170">
        <f t="shared" si="136"/>
        <v>-4.9876636154522203E-6</v>
      </c>
      <c r="T2908" s="174">
        <f t="shared" si="137"/>
        <v>-4.8948478603705325E-6</v>
      </c>
    </row>
    <row r="2909" spans="11:20" x14ac:dyDescent="0.2">
      <c r="K2909" s="185" t="s">
        <v>135</v>
      </c>
      <c r="L2909" s="163">
        <f>_xll.qlCalendarAdvance("TARGET",L2908,K2909,"mf")</f>
        <v>55338</v>
      </c>
      <c r="M2909" s="175">
        <v>0.5991295318376203</v>
      </c>
      <c r="N2909" s="175">
        <f>_xll.xlShmInterpDisc($E$4,L2909)</f>
        <v>0.59912953233726485</v>
      </c>
      <c r="O2909" s="175">
        <f>_xll.xlShmInterpDisc($B$4,L2909)</f>
        <v>0.59912953233726496</v>
      </c>
      <c r="P2909" s="175">
        <v>0.59912953184151863</v>
      </c>
      <c r="Q2909" s="175">
        <f>_xll.xlShmInterpDisc($H$4,L2909)</f>
        <v>0.59912953233197686</v>
      </c>
      <c r="R2909" s="188">
        <f t="shared" si="135"/>
        <v>-4.9964454795770052E-6</v>
      </c>
      <c r="S2909" s="170">
        <f t="shared" si="136"/>
        <v>-4.9964465898000299E-6</v>
      </c>
      <c r="T2909" s="174">
        <f t="shared" si="137"/>
        <v>-4.9045822958504459E-6</v>
      </c>
    </row>
    <row r="2910" spans="11:20" x14ac:dyDescent="0.2">
      <c r="K2910" s="185" t="s">
        <v>135</v>
      </c>
      <c r="L2910" s="163">
        <f>_xll.qlCalendarAdvance("TARGET",L2909,K2910,"mf")</f>
        <v>55345</v>
      </c>
      <c r="M2910" s="175">
        <v>0.5989543452132462</v>
      </c>
      <c r="N2910" s="175">
        <f>_xll.xlShmInterpDisc($E$4,L2910)</f>
        <v>0.5989543457137434</v>
      </c>
      <c r="O2910" s="175">
        <f>_xll.xlShmInterpDisc($B$4,L2910)</f>
        <v>0.5989543457137434</v>
      </c>
      <c r="P2910" s="175">
        <v>0.59895434521714042</v>
      </c>
      <c r="Q2910" s="175">
        <f>_xll.xlShmInterpDisc($H$4,L2910)</f>
        <v>0.59895434570854666</v>
      </c>
      <c r="R2910" s="188">
        <f t="shared" si="135"/>
        <v>-5.0049719924061264E-6</v>
      </c>
      <c r="S2910" s="170">
        <f t="shared" si="136"/>
        <v>-5.0049719924061264E-6</v>
      </c>
      <c r="T2910" s="174">
        <f t="shared" si="137"/>
        <v>-4.9140624902577201E-6</v>
      </c>
    </row>
    <row r="2911" spans="11:20" x14ac:dyDescent="0.2">
      <c r="K2911" s="185" t="s">
        <v>135</v>
      </c>
      <c r="L2911" s="163">
        <f>_xll.qlCalendarAdvance("TARGET",L2910,K2911,"mf")</f>
        <v>55352</v>
      </c>
      <c r="M2911" s="175">
        <v>0.5987792558926408</v>
      </c>
      <c r="N2911" s="175">
        <f>_xll.xlShmInterpDisc($E$4,L2911)</f>
        <v>0.59877925639396479</v>
      </c>
      <c r="O2911" s="175">
        <f>_xll.xlShmInterpDisc($B$4,L2911)</f>
        <v>0.5987792563939649</v>
      </c>
      <c r="P2911" s="175">
        <v>0.59877925589653103</v>
      </c>
      <c r="Q2911" s="175">
        <f>_xll.xlShmInterpDisc($H$4,L2911)</f>
        <v>0.59877925638885987</v>
      </c>
      <c r="R2911" s="188">
        <f t="shared" si="135"/>
        <v>-5.01323982327051E-6</v>
      </c>
      <c r="S2911" s="170">
        <f t="shared" si="136"/>
        <v>-5.0132409334935346E-6</v>
      </c>
      <c r="T2911" s="174">
        <f t="shared" si="137"/>
        <v>-4.9232884435923552E-6</v>
      </c>
    </row>
    <row r="2912" spans="11:20" x14ac:dyDescent="0.2">
      <c r="K2912" s="185" t="s">
        <v>135</v>
      </c>
      <c r="L2912" s="163">
        <f>_xll.qlCalendarAdvance("TARGET",L2911,K2912,"mf")</f>
        <v>55359</v>
      </c>
      <c r="M2912" s="175">
        <v>0.59860426401430145</v>
      </c>
      <c r="N2912" s="175">
        <f>_xll.xlShmInterpDisc($E$4,L2912)</f>
        <v>0.59860426451642645</v>
      </c>
      <c r="O2912" s="175">
        <f>_xll.xlShmInterpDisc($B$4,L2912)</f>
        <v>0.59860426451642657</v>
      </c>
      <c r="P2912" s="175">
        <v>0.59860426401818734</v>
      </c>
      <c r="Q2912" s="175">
        <f>_xll.xlShmInterpDisc($H$4,L2912)</f>
        <v>0.59860426451141335</v>
      </c>
      <c r="R2912" s="188">
        <f t="shared" si="135"/>
        <v>-5.0212500823931805E-6</v>
      </c>
      <c r="S2912" s="170">
        <f t="shared" si="136"/>
        <v>-5.0212511926162051E-6</v>
      </c>
      <c r="T2912" s="174">
        <f t="shared" si="137"/>
        <v>-4.9322601558543511E-6</v>
      </c>
    </row>
    <row r="2913" spans="11:20" x14ac:dyDescent="0.2">
      <c r="K2913" s="185" t="s">
        <v>135</v>
      </c>
      <c r="L2913" s="163">
        <f>_xll.qlCalendarAdvance("TARGET",L2912,K2913,"mf")</f>
        <v>55366</v>
      </c>
      <c r="M2913" s="175">
        <v>0.59842936971678251</v>
      </c>
      <c r="N2913" s="175">
        <f>_xll.xlShmInterpDisc($E$4,L2913)</f>
        <v>0.59842937021968257</v>
      </c>
      <c r="O2913" s="175">
        <f>_xll.xlShmInterpDisc($B$4,L2913)</f>
        <v>0.59842937021968257</v>
      </c>
      <c r="P2913" s="175">
        <v>0.59842936972066418</v>
      </c>
      <c r="Q2913" s="175">
        <f>_xll.xlShmInterpDisc($H$4,L2913)</f>
        <v>0.59842937021476172</v>
      </c>
      <c r="R2913" s="188">
        <f t="shared" si="135"/>
        <v>-5.0290005493280887E-6</v>
      </c>
      <c r="S2913" s="170">
        <f t="shared" si="136"/>
        <v>-5.0290005493280887E-6</v>
      </c>
      <c r="T2913" s="174">
        <f t="shared" si="137"/>
        <v>-4.9409754065976585E-6</v>
      </c>
    </row>
    <row r="2914" spans="11:20" x14ac:dyDescent="0.2">
      <c r="K2914" s="185" t="s">
        <v>135</v>
      </c>
      <c r="L2914" s="163">
        <f>_xll.qlCalendarAdvance("TARGET",L2913,K2914,"mf")</f>
        <v>55373</v>
      </c>
      <c r="M2914" s="175">
        <v>0.59825457313869546</v>
      </c>
      <c r="N2914" s="175">
        <f>_xll.xlShmInterpDisc($E$4,L2914)</f>
        <v>0.5982545736423448</v>
      </c>
      <c r="O2914" s="175">
        <f>_xll.xlShmInterpDisc($B$4,L2914)</f>
        <v>0.5982545736423448</v>
      </c>
      <c r="P2914" s="175">
        <v>0.59825457314257291</v>
      </c>
      <c r="Q2914" s="175">
        <f>_xll.xlShmInterpDisc($H$4,L2914)</f>
        <v>0.59825457363751644</v>
      </c>
      <c r="R2914" s="188">
        <f t="shared" si="135"/>
        <v>-5.0364934445212839E-6</v>
      </c>
      <c r="S2914" s="170">
        <f t="shared" si="136"/>
        <v>-5.0364934445212839E-6</v>
      </c>
      <c r="T2914" s="174">
        <f t="shared" si="137"/>
        <v>-4.9494353060453022E-6</v>
      </c>
    </row>
    <row r="2915" spans="11:20" x14ac:dyDescent="0.2">
      <c r="K2915" s="185" t="s">
        <v>135</v>
      </c>
      <c r="L2915" s="163">
        <f>_xll.qlCalendarAdvance("TARGET",L2914,K2915,"mf")</f>
        <v>55380</v>
      </c>
      <c r="M2915" s="175">
        <v>0.59807987441870913</v>
      </c>
      <c r="N2915" s="175">
        <f>_xll.xlShmInterpDisc($E$4,L2915)</f>
        <v>0.59807987492308157</v>
      </c>
      <c r="O2915" s="175">
        <f>_xll.xlShmInterpDisc($B$4,L2915)</f>
        <v>0.59807987492308157</v>
      </c>
      <c r="P2915" s="175">
        <v>0.59807987442258204</v>
      </c>
      <c r="Q2915" s="175">
        <f>_xll.xlShmInterpDisc($H$4,L2915)</f>
        <v>0.59807987491834602</v>
      </c>
      <c r="R2915" s="188">
        <f t="shared" si="135"/>
        <v>-5.0437243270806675E-6</v>
      </c>
      <c r="S2915" s="170">
        <f t="shared" si="136"/>
        <v>-5.0437243270806675E-6</v>
      </c>
      <c r="T2915" s="174">
        <f t="shared" si="137"/>
        <v>-4.9576398541972821E-6</v>
      </c>
    </row>
    <row r="2916" spans="11:20" x14ac:dyDescent="0.2">
      <c r="K2916" s="185" t="s">
        <v>135</v>
      </c>
      <c r="L2916" s="163">
        <f>_xll.qlCalendarAdvance("TARGET",L2915,K2916,"mf")</f>
        <v>55387</v>
      </c>
      <c r="M2916" s="175">
        <v>0.59790527369554902</v>
      </c>
      <c r="N2916" s="175">
        <f>_xll.xlShmInterpDisc($E$4,L2916)</f>
        <v>0.59790527420061856</v>
      </c>
      <c r="O2916" s="175">
        <f>_xll.xlShmInterpDisc($B$4,L2916)</f>
        <v>0.59790527420061845</v>
      </c>
      <c r="P2916" s="175">
        <v>0.59790527369941737</v>
      </c>
      <c r="Q2916" s="175">
        <f>_xll.xlShmInterpDisc($H$4,L2916)</f>
        <v>0.59790527419597606</v>
      </c>
      <c r="R2916" s="188">
        <f t="shared" si="135"/>
        <v>-5.0506954174522889E-6</v>
      </c>
      <c r="S2916" s="170">
        <f t="shared" si="136"/>
        <v>-5.0506943072292643E-6</v>
      </c>
      <c r="T2916" s="174">
        <f t="shared" si="137"/>
        <v>-4.965586830607549E-6</v>
      </c>
    </row>
    <row r="2917" spans="11:20" x14ac:dyDescent="0.2">
      <c r="K2917" s="185" t="s">
        <v>135</v>
      </c>
      <c r="L2917" s="163">
        <f>_xll.qlCalendarAdvance("TARGET",L2916,K2917,"mf")</f>
        <v>55394</v>
      </c>
      <c r="M2917" s="175">
        <v>0.59773077110799766</v>
      </c>
      <c r="N2917" s="175">
        <f>_xll.xlShmInterpDisc($E$4,L2917)</f>
        <v>0.59773077161373822</v>
      </c>
      <c r="O2917" s="175">
        <f>_xll.xlShmInterpDisc($B$4,L2917)</f>
        <v>0.59773077161373811</v>
      </c>
      <c r="P2917" s="175">
        <v>0.59773077111186157</v>
      </c>
      <c r="Q2917" s="175">
        <f>_xll.xlShmInterpDisc($H$4,L2917)</f>
        <v>0.59773077160918908</v>
      </c>
      <c r="R2917" s="188">
        <f t="shared" si="135"/>
        <v>-5.0574056054131233E-6</v>
      </c>
      <c r="S2917" s="170">
        <f t="shared" si="136"/>
        <v>-5.0574044951900987E-6</v>
      </c>
      <c r="T2917" s="174">
        <f t="shared" si="137"/>
        <v>-4.9732751250530782E-6</v>
      </c>
    </row>
    <row r="2918" spans="11:20" x14ac:dyDescent="0.2">
      <c r="K2918" s="185" t="s">
        <v>135</v>
      </c>
      <c r="L2918" s="163">
        <f>_xll.qlCalendarAdvance("TARGET",L2917,K2918,"mf")</f>
        <v>55401</v>
      </c>
      <c r="M2918" s="175">
        <v>0.59755636679489454</v>
      </c>
      <c r="N2918" s="175">
        <f>_xll.xlShmInterpDisc($E$4,L2918)</f>
        <v>0.59755636730127981</v>
      </c>
      <c r="O2918" s="175">
        <f>_xll.xlShmInterpDisc($B$4,L2918)</f>
        <v>0.59755636730127992</v>
      </c>
      <c r="P2918" s="175">
        <v>0.59755636679875379</v>
      </c>
      <c r="Q2918" s="175">
        <f>_xll.xlShmInterpDisc($H$4,L2918)</f>
        <v>0.59755636729682449</v>
      </c>
      <c r="R2918" s="188">
        <f t="shared" si="135"/>
        <v>-5.0638526705171216E-6</v>
      </c>
      <c r="S2918" s="170">
        <f t="shared" si="136"/>
        <v>-5.0638537807401462E-6</v>
      </c>
      <c r="T2918" s="174">
        <f t="shared" si="137"/>
        <v>-4.980706957979919E-6</v>
      </c>
    </row>
    <row r="2919" spans="11:20" x14ac:dyDescent="0.2">
      <c r="K2919" s="185" t="s">
        <v>135</v>
      </c>
      <c r="L2919" s="163">
        <f>_xll.qlCalendarAdvance("TARGET",L2918,K2919,"mf")</f>
        <v>55408</v>
      </c>
      <c r="M2919" s="175">
        <v>0.5973820608951359</v>
      </c>
      <c r="N2919" s="175">
        <f>_xll.xlShmInterpDisc($E$4,L2919)</f>
        <v>0.5973820614021399</v>
      </c>
      <c r="O2919" s="175">
        <f>_xll.xlShmInterpDisc($B$4,L2919)</f>
        <v>0.59738206140214001</v>
      </c>
      <c r="P2919" s="175">
        <v>0.59738206089899049</v>
      </c>
      <c r="Q2919" s="175">
        <f>_xll.xlShmInterpDisc($H$4,L2919)</f>
        <v>0.5973820613977785</v>
      </c>
      <c r="R2919" s="188">
        <f t="shared" si="135"/>
        <v>-5.0700399434333576E-6</v>
      </c>
      <c r="S2919" s="170">
        <f t="shared" si="136"/>
        <v>-5.0700410536563822E-6</v>
      </c>
      <c r="T2919" s="174">
        <f t="shared" si="137"/>
        <v>-4.9878801089420222E-6</v>
      </c>
    </row>
    <row r="2920" spans="11:20" x14ac:dyDescent="0.2">
      <c r="K2920" s="185" t="s">
        <v>135</v>
      </c>
      <c r="L2920" s="163">
        <f>_xll.qlCalendarAdvance("TARGET",L2919,K2920,"mf")</f>
        <v>55415</v>
      </c>
      <c r="M2920" s="175">
        <v>0.59720785354767469</v>
      </c>
      <c r="N2920" s="175">
        <f>_xll.xlShmInterpDisc($E$4,L2920)</f>
        <v>0.5972078540552711</v>
      </c>
      <c r="O2920" s="175">
        <f>_xll.xlShmInterpDisc($B$4,L2920)</f>
        <v>0.5972078540552711</v>
      </c>
      <c r="P2920" s="175">
        <v>0.59720785355152428</v>
      </c>
      <c r="Q2920" s="175">
        <f>_xll.xlShmInterpDisc($H$4,L2920)</f>
        <v>0.59720785405100396</v>
      </c>
      <c r="R2920" s="188">
        <f t="shared" si="135"/>
        <v>-5.0759640934927575E-6</v>
      </c>
      <c r="S2920" s="170">
        <f t="shared" si="136"/>
        <v>-5.0759640934927575E-6</v>
      </c>
      <c r="T2920" s="174">
        <f t="shared" si="137"/>
        <v>-4.9947967983854369E-6</v>
      </c>
    </row>
    <row r="2921" spans="11:20" x14ac:dyDescent="0.2">
      <c r="K2921" s="185" t="s">
        <v>135</v>
      </c>
      <c r="L2921" s="163">
        <f>_xll.qlCalendarAdvance("TARGET",L2920,K2921,"mf")</f>
        <v>55422</v>
      </c>
      <c r="M2921" s="175">
        <v>0.5970337448915205</v>
      </c>
      <c r="N2921" s="175">
        <f>_xll.xlShmInterpDisc($E$4,L2921)</f>
        <v>0.59703374539968324</v>
      </c>
      <c r="O2921" s="175">
        <f>_xll.xlShmInterpDisc($B$4,L2921)</f>
        <v>0.59703374539968324</v>
      </c>
      <c r="P2921" s="175">
        <v>0.5970337448953652</v>
      </c>
      <c r="Q2921" s="175">
        <f>_xll.xlShmInterpDisc($H$4,L2921)</f>
        <v>0.59703374539551035</v>
      </c>
      <c r="R2921" s="188">
        <f t="shared" si="135"/>
        <v>-5.0816273411413704E-6</v>
      </c>
      <c r="S2921" s="170">
        <f t="shared" si="136"/>
        <v>-5.0816273411413704E-6</v>
      </c>
      <c r="T2921" s="174">
        <f t="shared" si="137"/>
        <v>-5.0014514751950401E-6</v>
      </c>
    </row>
    <row r="2922" spans="11:20" x14ac:dyDescent="0.2">
      <c r="K2922" s="185" t="s">
        <v>135</v>
      </c>
      <c r="L2922" s="163">
        <f>_xll.qlCalendarAdvance("TARGET",L2921,K2922,"mf")</f>
        <v>55429</v>
      </c>
      <c r="M2922" s="175">
        <v>0.59685973506573964</v>
      </c>
      <c r="N2922" s="175">
        <f>_xll.xlShmInterpDisc($E$4,L2922)</f>
        <v>0.59685973557444227</v>
      </c>
      <c r="O2922" s="175">
        <f>_xll.xlShmInterpDisc($B$4,L2922)</f>
        <v>0.59685973557444238</v>
      </c>
      <c r="P2922" s="175">
        <v>0.59685973506957934</v>
      </c>
      <c r="Q2922" s="175">
        <f>_xll.xlShmInterpDisc($H$4,L2922)</f>
        <v>0.59685973557036431</v>
      </c>
      <c r="R2922" s="188">
        <f t="shared" si="135"/>
        <v>-5.0870263557101225E-6</v>
      </c>
      <c r="S2922" s="170">
        <f t="shared" si="136"/>
        <v>-5.0870274659331471E-6</v>
      </c>
      <c r="T2922" s="174">
        <f t="shared" si="137"/>
        <v>-5.0078496904859549E-6</v>
      </c>
    </row>
    <row r="2923" spans="11:20" x14ac:dyDescent="0.2">
      <c r="K2923" s="185" t="s">
        <v>135</v>
      </c>
      <c r="L2923" s="163">
        <f>_xll.qlCalendarAdvance("TARGET",L2922,K2923,"mf")</f>
        <v>55436</v>
      </c>
      <c r="M2923" s="175">
        <v>0.59668582420945471</v>
      </c>
      <c r="N2923" s="175">
        <f>_xll.xlShmInterpDisc($E$4,L2923)</f>
        <v>0.59668582471867115</v>
      </c>
      <c r="O2923" s="175">
        <f>_xll.xlShmInterpDisc($B$4,L2923)</f>
        <v>0.59668582471867115</v>
      </c>
      <c r="P2923" s="175">
        <v>0.59668582421328953</v>
      </c>
      <c r="Q2923" s="175">
        <f>_xll.xlShmInterpDisc($H$4,L2923)</f>
        <v>0.59668582471468801</v>
      </c>
      <c r="R2923" s="188">
        <f t="shared" si="135"/>
        <v>-5.0921644678680877E-6</v>
      </c>
      <c r="S2923" s="170">
        <f t="shared" si="136"/>
        <v>-5.0921644678680877E-6</v>
      </c>
      <c r="T2923" s="174">
        <f t="shared" si="137"/>
        <v>-5.0139847829200335E-6</v>
      </c>
    </row>
    <row r="2924" spans="11:20" x14ac:dyDescent="0.2">
      <c r="K2924" s="185" t="s">
        <v>135</v>
      </c>
      <c r="L2924" s="163">
        <f>_xll.qlCalendarAdvance("TARGET",L2923,K2924,"mf")</f>
        <v>55443</v>
      </c>
      <c r="M2924" s="175">
        <v>0.59651201246184526</v>
      </c>
      <c r="N2924" s="175">
        <f>_xll.xlShmInterpDisc($E$4,L2924)</f>
        <v>0.59651201297154888</v>
      </c>
      <c r="O2924" s="175">
        <f>_xll.xlShmInterpDisc($B$4,L2924)</f>
        <v>0.59651201297154899</v>
      </c>
      <c r="P2924" s="175">
        <v>0.59651201246567487</v>
      </c>
      <c r="Q2924" s="175">
        <f>_xll.xlShmInterpDisc($H$4,L2924)</f>
        <v>0.5965120129676611</v>
      </c>
      <c r="R2924" s="188">
        <f t="shared" si="135"/>
        <v>-5.0970361265001429E-6</v>
      </c>
      <c r="S2924" s="170">
        <f t="shared" si="136"/>
        <v>-5.0970372367231676E-6</v>
      </c>
      <c r="T2924" s="174">
        <f t="shared" si="137"/>
        <v>-5.019862303612399E-6</v>
      </c>
    </row>
    <row r="2925" spans="11:20" x14ac:dyDescent="0.2">
      <c r="K2925" s="185" t="s">
        <v>135</v>
      </c>
      <c r="L2925" s="163">
        <f>_xll.qlCalendarAdvance("TARGET",L2924,K2925,"mf")</f>
        <v>55450</v>
      </c>
      <c r="M2925" s="175">
        <v>0.59633829996214682</v>
      </c>
      <c r="N2925" s="175">
        <f>_xll.xlShmInterpDisc($E$4,L2925)</f>
        <v>0.59633830047231162</v>
      </c>
      <c r="O2925" s="175">
        <f>_xll.xlShmInterpDisc($B$4,L2925)</f>
        <v>0.59633830047231151</v>
      </c>
      <c r="P2925" s="175">
        <v>0.59633829996597121</v>
      </c>
      <c r="Q2925" s="175">
        <f>_xll.xlShmInterpDisc($H$4,L2925)</f>
        <v>0.59633830046851921</v>
      </c>
      <c r="R2925" s="188">
        <f t="shared" si="135"/>
        <v>-5.1016479929444358E-6</v>
      </c>
      <c r="S2925" s="170">
        <f t="shared" si="136"/>
        <v>-5.1016468827214112E-6</v>
      </c>
      <c r="T2925" s="174">
        <f t="shared" si="137"/>
        <v>-5.0254800321170023E-6</v>
      </c>
    </row>
    <row r="2926" spans="11:20" x14ac:dyDescent="0.2">
      <c r="K2926" s="185" t="s">
        <v>135</v>
      </c>
      <c r="L2926" s="163">
        <f>_xll.qlCalendarAdvance("TARGET",L2925,K2926,"mf")</f>
        <v>55457</v>
      </c>
      <c r="M2926" s="175">
        <v>0.5961646868496514</v>
      </c>
      <c r="N2926" s="175">
        <f>_xll.xlShmInterpDisc($E$4,L2926)</f>
        <v>0.59616468736025063</v>
      </c>
      <c r="O2926" s="175">
        <f>_xll.xlShmInterpDisc($B$4,L2926)</f>
        <v>0.59616468736025074</v>
      </c>
      <c r="P2926" s="175">
        <v>0.59616468685347057</v>
      </c>
      <c r="Q2926" s="175">
        <f>_xll.xlShmInterpDisc($H$4,L2926)</f>
        <v>0.59616468735655426</v>
      </c>
      <c r="R2926" s="188">
        <f t="shared" si="135"/>
        <v>-5.1059922956397941E-6</v>
      </c>
      <c r="S2926" s="170">
        <f t="shared" si="136"/>
        <v>-5.1059934058628187E-6</v>
      </c>
      <c r="T2926" s="174">
        <f t="shared" si="137"/>
        <v>-5.0308368582108187E-6</v>
      </c>
    </row>
    <row r="2927" spans="11:20" x14ac:dyDescent="0.2">
      <c r="K2927" s="185" t="s">
        <v>135</v>
      </c>
      <c r="L2927" s="163">
        <f>_xll.qlCalendarAdvance("TARGET",L2926,K2927,"mf")</f>
        <v>55464</v>
      </c>
      <c r="M2927" s="175">
        <v>0.59599117326370743</v>
      </c>
      <c r="N2927" s="175">
        <f>_xll.xlShmInterpDisc($E$4,L2927)</f>
        <v>0.59599117377471489</v>
      </c>
      <c r="O2927" s="175">
        <f>_xll.xlShmInterpDisc($B$4,L2927)</f>
        <v>0.595991173774715</v>
      </c>
      <c r="P2927" s="175">
        <v>0.59599117326752116</v>
      </c>
      <c r="Q2927" s="175">
        <f>_xll.xlShmInterpDisc($H$4,L2927)</f>
        <v>0.59599117377111444</v>
      </c>
      <c r="R2927" s="188">
        <f t="shared" si="135"/>
        <v>-5.1100745857013408E-6</v>
      </c>
      <c r="S2927" s="170">
        <f t="shared" si="136"/>
        <v>-5.1100756959243654E-6</v>
      </c>
      <c r="T2927" s="174">
        <f t="shared" si="137"/>
        <v>-5.0359327818938482E-6</v>
      </c>
    </row>
    <row r="2928" spans="11:20" x14ac:dyDescent="0.2">
      <c r="K2928" s="185" t="s">
        <v>135</v>
      </c>
      <c r="L2928" s="163">
        <f>_xll.qlCalendarAdvance("TARGET",L2927,K2928,"mf")</f>
        <v>55471</v>
      </c>
      <c r="M2928" s="175">
        <v>0.59581775934371961</v>
      </c>
      <c r="N2928" s="175">
        <f>_xll.xlShmInterpDisc($E$4,L2928)</f>
        <v>0.59581775985510887</v>
      </c>
      <c r="O2928" s="175">
        <f>_xll.xlShmInterpDisc($B$4,L2928)</f>
        <v>0.59581775985510899</v>
      </c>
      <c r="P2928" s="175">
        <v>0.59581775934752779</v>
      </c>
      <c r="Q2928" s="175">
        <f>_xll.xlShmInterpDisc($H$4,L2928)</f>
        <v>0.59581775985160457</v>
      </c>
      <c r="R2928" s="188">
        <f t="shared" si="135"/>
        <v>-5.1138926426830267E-6</v>
      </c>
      <c r="S2928" s="170">
        <f t="shared" si="136"/>
        <v>-5.1138937529060513E-6</v>
      </c>
      <c r="T2928" s="174">
        <f t="shared" si="137"/>
        <v>-5.0407678031660907E-6</v>
      </c>
    </row>
    <row r="2929" spans="11:20" x14ac:dyDescent="0.2">
      <c r="K2929" s="185" t="s">
        <v>135</v>
      </c>
      <c r="L2929" s="163">
        <f>_xll.qlCalendarAdvance("TARGET",L2928,K2929,"mf")</f>
        <v>55478</v>
      </c>
      <c r="M2929" s="175">
        <v>0.5956444452291485</v>
      </c>
      <c r="N2929" s="175">
        <f>_xll.xlShmInterpDisc($E$4,L2929)</f>
        <v>0.59564444574089315</v>
      </c>
      <c r="O2929" s="175">
        <f>_xll.xlShmInterpDisc($B$4,L2929)</f>
        <v>0.59564444574089315</v>
      </c>
      <c r="P2929" s="175">
        <v>0.59564444523295124</v>
      </c>
      <c r="Q2929" s="175">
        <f>_xll.xlShmInterpDisc($H$4,L2929)</f>
        <v>0.59564444573748532</v>
      </c>
      <c r="R2929" s="188">
        <f t="shared" si="135"/>
        <v>-5.1174464665848518E-6</v>
      </c>
      <c r="S2929" s="170">
        <f t="shared" si="136"/>
        <v>-5.1174464665848518E-6</v>
      </c>
      <c r="T2929" s="174">
        <f t="shared" si="137"/>
        <v>-5.0453408118045218E-6</v>
      </c>
    </row>
    <row r="2930" spans="11:20" x14ac:dyDescent="0.2">
      <c r="K2930" s="185" t="s">
        <v>135</v>
      </c>
      <c r="L2930" s="163">
        <f>_xll.qlCalendarAdvance("TARGET",L2929,K2930,"mf")</f>
        <v>55485</v>
      </c>
      <c r="M2930" s="175">
        <v>0.59547123105951116</v>
      </c>
      <c r="N2930" s="175">
        <f>_xll.xlShmInterpDisc($E$4,L2930)</f>
        <v>0.59547123157158466</v>
      </c>
      <c r="O2930" s="175">
        <f>_xll.xlShmInterpDisc($B$4,L2930)</f>
        <v>0.59547123157158477</v>
      </c>
      <c r="P2930" s="175">
        <v>0.59547123106330824</v>
      </c>
      <c r="Q2930" s="175">
        <f>_xll.xlShmInterpDisc($H$4,L2930)</f>
        <v>0.59547123156827353</v>
      </c>
      <c r="R2930" s="188">
        <f t="shared" si="135"/>
        <v>-5.1207349471837915E-6</v>
      </c>
      <c r="S2930" s="170">
        <f t="shared" si="136"/>
        <v>-5.1207360574068161E-6</v>
      </c>
      <c r="T2930" s="174">
        <f t="shared" si="137"/>
        <v>-5.0496529180321659E-6</v>
      </c>
    </row>
    <row r="2931" spans="11:20" x14ac:dyDescent="0.2">
      <c r="K2931" s="185" t="s">
        <v>135</v>
      </c>
      <c r="L2931" s="163">
        <f>_xll.qlCalendarAdvance("TARGET",L2930,K2931,"mf")</f>
        <v>55492</v>
      </c>
      <c r="M2931" s="175">
        <v>0.5952981169743804</v>
      </c>
      <c r="N2931" s="175">
        <f>_xll.xlShmInterpDisc($E$4,L2931)</f>
        <v>0.59529811748675643</v>
      </c>
      <c r="O2931" s="175">
        <f>_xll.xlShmInterpDisc($B$4,L2931)</f>
        <v>0.59529811748675632</v>
      </c>
      <c r="P2931" s="175">
        <v>0.59529811697817181</v>
      </c>
      <c r="Q2931" s="175">
        <f>_xll.xlShmInterpDisc($H$4,L2931)</f>
        <v>0.59529811748354233</v>
      </c>
      <c r="R2931" s="188">
        <f t="shared" si="135"/>
        <v>-5.1237603049258951E-6</v>
      </c>
      <c r="S2931" s="170">
        <f t="shared" si="136"/>
        <v>-5.1237591947028704E-6</v>
      </c>
      <c r="T2931" s="174">
        <f t="shared" si="137"/>
        <v>-5.0537052320720477E-6</v>
      </c>
    </row>
    <row r="2932" spans="11:20" x14ac:dyDescent="0.2">
      <c r="K2932" s="185" t="s">
        <v>135</v>
      </c>
      <c r="L2932" s="163">
        <f>_xll.qlCalendarAdvance("TARGET",L2931,K2932,"mf")</f>
        <v>55499</v>
      </c>
      <c r="M2932" s="175">
        <v>0.5951251031133854</v>
      </c>
      <c r="N2932" s="175">
        <f>_xll.xlShmInterpDisc($E$4,L2932)</f>
        <v>0.59512510362603743</v>
      </c>
      <c r="O2932" s="175">
        <f>_xll.xlShmInterpDisc($B$4,L2932)</f>
        <v>0.59512510362603743</v>
      </c>
      <c r="P2932" s="175">
        <v>0.59512510311717115</v>
      </c>
      <c r="Q2932" s="175">
        <f>_xll.xlShmInterpDisc($H$4,L2932)</f>
        <v>0.59512510362292059</v>
      </c>
      <c r="R2932" s="188">
        <f t="shared" si="135"/>
        <v>-5.1265203193651132E-6</v>
      </c>
      <c r="S2932" s="170">
        <f t="shared" si="136"/>
        <v>-5.1265203193651132E-6</v>
      </c>
      <c r="T2932" s="174">
        <f t="shared" si="137"/>
        <v>-5.0574944232550934E-6</v>
      </c>
    </row>
    <row r="2933" spans="11:20" x14ac:dyDescent="0.2">
      <c r="K2933" s="185" t="s">
        <v>135</v>
      </c>
      <c r="L2933" s="163">
        <f>_xll.qlCalendarAdvance("TARGET",L2932,K2933,"mf")</f>
        <v>55506</v>
      </c>
      <c r="M2933" s="175">
        <v>0.59495218961621121</v>
      </c>
      <c r="N2933" s="175">
        <f>_xll.xlShmInterpDisc($E$4,L2933)</f>
        <v>0.5949521901291126</v>
      </c>
      <c r="O2933" s="175">
        <f>_xll.xlShmInterpDisc($B$4,L2933)</f>
        <v>0.5949521901291126</v>
      </c>
      <c r="P2933" s="175">
        <v>0.59495218961999108</v>
      </c>
      <c r="Q2933" s="175">
        <f>_xll.xlShmInterpDisc($H$4,L2933)</f>
        <v>0.59495219012609324</v>
      </c>
      <c r="R2933" s="188">
        <f t="shared" si="135"/>
        <v>-5.1290138802784213E-6</v>
      </c>
      <c r="S2933" s="170">
        <f t="shared" si="136"/>
        <v>-5.1290138802784213E-6</v>
      </c>
      <c r="T2933" s="174">
        <f t="shared" si="137"/>
        <v>-5.0610216018043275E-6</v>
      </c>
    </row>
    <row r="2934" spans="11:20" x14ac:dyDescent="0.2">
      <c r="K2934" s="185" t="s">
        <v>135</v>
      </c>
      <c r="L2934" s="163">
        <f>_xll.qlCalendarAdvance("TARGET",L2933,K2934,"mf")</f>
        <v>55514</v>
      </c>
      <c r="M2934" s="175">
        <v>0.59475469726460561</v>
      </c>
      <c r="N2934" s="175">
        <f>_xll.xlShmInterpDisc($E$4,L2934)</f>
        <v>0.59475469777775969</v>
      </c>
      <c r="O2934" s="175">
        <f>_xll.xlShmInterpDisc($B$4,L2934)</f>
        <v>0.59475469777775969</v>
      </c>
      <c r="P2934" s="175">
        <v>0.59475469726837871</v>
      </c>
      <c r="Q2934" s="175">
        <f>_xll.xlShmInterpDisc($H$4,L2934)</f>
        <v>0.59475469777485179</v>
      </c>
      <c r="R2934" s="188">
        <f t="shared" si="135"/>
        <v>-5.1315407478824682E-6</v>
      </c>
      <c r="S2934" s="170">
        <f t="shared" si="136"/>
        <v>-5.1315407478824682E-6</v>
      </c>
      <c r="T2934" s="174">
        <f t="shared" si="137"/>
        <v>-5.0647308569296001E-6</v>
      </c>
    </row>
    <row r="2935" spans="11:20" x14ac:dyDescent="0.2">
      <c r="K2935" s="185" t="s">
        <v>135</v>
      </c>
      <c r="L2935" s="163">
        <f>_xll.qlCalendarAdvance("TARGET",L2934,K2935,"mf")</f>
        <v>55521</v>
      </c>
      <c r="M2935" s="175">
        <v>0.59458199930338917</v>
      </c>
      <c r="N2935" s="175">
        <f>_xll.xlShmInterpDisc($E$4,L2935)</f>
        <v>0.59458199981673587</v>
      </c>
      <c r="O2935" s="175">
        <f>_xll.xlShmInterpDisc($B$4,L2935)</f>
        <v>0.59458199981673587</v>
      </c>
      <c r="P2935" s="175">
        <v>0.59458199930715627</v>
      </c>
      <c r="Q2935" s="175">
        <f>_xll.xlShmInterpDisc($H$4,L2935)</f>
        <v>0.59458199981392601</v>
      </c>
      <c r="R2935" s="188">
        <f t="shared" si="135"/>
        <v>-5.1334669848301928E-6</v>
      </c>
      <c r="S2935" s="170">
        <f t="shared" si="136"/>
        <v>-5.1334669848301928E-6</v>
      </c>
      <c r="T2935" s="174">
        <f t="shared" si="137"/>
        <v>-5.0676973728513985E-6</v>
      </c>
    </row>
    <row r="2936" spans="11:20" x14ac:dyDescent="0.2">
      <c r="K2936" s="185" t="s">
        <v>135</v>
      </c>
      <c r="L2936" s="163">
        <f>_xll.qlCalendarAdvance("TARGET",L2935,K2936,"mf")</f>
        <v>55528</v>
      </c>
      <c r="M2936" s="175">
        <v>0.59440940214536697</v>
      </c>
      <c r="N2936" s="175">
        <f>_xll.xlShmInterpDisc($E$4,L2936)</f>
        <v>0.59440940265887987</v>
      </c>
      <c r="O2936" s="175">
        <f>_xll.xlShmInterpDisc($B$4,L2936)</f>
        <v>0.59440940265887998</v>
      </c>
      <c r="P2936" s="175">
        <v>0.59440940214912807</v>
      </c>
      <c r="Q2936" s="175">
        <f>_xll.xlShmInterpDisc($H$4,L2936)</f>
        <v>0.59440940265616826</v>
      </c>
      <c r="R2936" s="188">
        <f t="shared" si="135"/>
        <v>-5.1351289886980567E-6</v>
      </c>
      <c r="S2936" s="170">
        <f t="shared" si="136"/>
        <v>-5.1351300989210813E-6</v>
      </c>
      <c r="T2936" s="174">
        <f t="shared" si="137"/>
        <v>-5.0704018761393854E-6</v>
      </c>
    </row>
    <row r="2937" spans="11:20" x14ac:dyDescent="0.2">
      <c r="K2937" s="185" t="s">
        <v>135</v>
      </c>
      <c r="L2937" s="163">
        <f>_xll.qlCalendarAdvance("TARGET",L2936,K2937,"mf")</f>
        <v>55535</v>
      </c>
      <c r="M2937" s="175">
        <v>0.59423690593045553</v>
      </c>
      <c r="N2937" s="175">
        <f>_xll.xlShmInterpDisc($E$4,L2937)</f>
        <v>0.59423690644410809</v>
      </c>
      <c r="O2937" s="175">
        <f>_xll.xlShmInterpDisc($B$4,L2937)</f>
        <v>0.5942369064441082</v>
      </c>
      <c r="P2937" s="175">
        <v>0.59423690593421052</v>
      </c>
      <c r="Q2937" s="175">
        <f>_xll.xlShmInterpDisc($H$4,L2937)</f>
        <v>0.59423690644149496</v>
      </c>
      <c r="R2937" s="188">
        <f t="shared" si="135"/>
        <v>-5.1365256492630351E-6</v>
      </c>
      <c r="S2937" s="170">
        <f t="shared" si="136"/>
        <v>-5.1365267594860597E-6</v>
      </c>
      <c r="T2937" s="174">
        <f t="shared" si="137"/>
        <v>-5.0728443667935608E-6</v>
      </c>
    </row>
    <row r="2938" spans="11:20" x14ac:dyDescent="0.2">
      <c r="K2938" s="185" t="s">
        <v>135</v>
      </c>
      <c r="L2938" s="163">
        <f>_xll.qlCalendarAdvance("TARGET",L2937,K2938,"mf")</f>
        <v>55542</v>
      </c>
      <c r="M2938" s="175">
        <v>0.59406451079862677</v>
      </c>
      <c r="N2938" s="175">
        <f>_xll.xlShmInterpDisc($E$4,L2938)</f>
        <v>0.59406451131239268</v>
      </c>
      <c r="O2938" s="175">
        <f>_xll.xlShmInterpDisc($B$4,L2938)</f>
        <v>0.59406451131239268</v>
      </c>
      <c r="P2938" s="175">
        <v>0.59406451080237554</v>
      </c>
      <c r="Q2938" s="175">
        <f>_xll.xlShmInterpDisc($H$4,L2938)</f>
        <v>0.59406451130987792</v>
      </c>
      <c r="R2938" s="188">
        <f t="shared" si="135"/>
        <v>-5.1376591869711774E-6</v>
      </c>
      <c r="S2938" s="170">
        <f t="shared" si="136"/>
        <v>-5.1376591869711774E-6</v>
      </c>
      <c r="T2938" s="174">
        <f t="shared" si="137"/>
        <v>-5.0750237345908999E-6</v>
      </c>
    </row>
    <row r="2939" spans="11:20" x14ac:dyDescent="0.2">
      <c r="K2939" s="185" t="s">
        <v>135</v>
      </c>
      <c r="L2939" s="163">
        <f>_xll.qlCalendarAdvance("TARGET",L2938,K2939,"mf")</f>
        <v>55549</v>
      </c>
      <c r="M2939" s="175">
        <v>0.59389221688990834</v>
      </c>
      <c r="N2939" s="175">
        <f>_xll.xlShmInterpDisc($E$4,L2939)</f>
        <v>0.59389221740376075</v>
      </c>
      <c r="O2939" s="175">
        <f>_xll.xlShmInterpDisc($B$4,L2939)</f>
        <v>0.59389221740376086</v>
      </c>
      <c r="P2939" s="175">
        <v>0.59389221689365079</v>
      </c>
      <c r="Q2939" s="175">
        <f>_xll.xlShmInterpDisc($H$4,L2939)</f>
        <v>0.59389221740134501</v>
      </c>
      <c r="R2939" s="188">
        <f t="shared" si="135"/>
        <v>-5.1385240507073604E-6</v>
      </c>
      <c r="S2939" s="170">
        <f t="shared" si="136"/>
        <v>-5.138525160930385E-6</v>
      </c>
      <c r="T2939" s="174">
        <f t="shared" si="137"/>
        <v>-5.0769421999774522E-6</v>
      </c>
    </row>
    <row r="2940" spans="11:20" x14ac:dyDescent="0.2">
      <c r="K2940" s="185" t="s">
        <v>135</v>
      </c>
      <c r="L2940" s="163">
        <f>_xll.qlCalendarAdvance("TARGET",L2939,K2940,"mf")</f>
        <v>55556</v>
      </c>
      <c r="M2940" s="175">
        <v>0.59372002434438342</v>
      </c>
      <c r="N2940" s="175">
        <f>_xll.xlShmInterpDisc($E$4,L2940)</f>
        <v>0.593720024858296</v>
      </c>
      <c r="O2940" s="175">
        <f>_xll.xlShmInterpDisc($B$4,L2940)</f>
        <v>0.59372002485829611</v>
      </c>
      <c r="P2940" s="175">
        <v>0.59372002434811955</v>
      </c>
      <c r="Q2940" s="175">
        <f>_xll.xlShmInterpDisc($H$4,L2940)</f>
        <v>0.59372002485597941</v>
      </c>
      <c r="R2940" s="188">
        <f t="shared" si="135"/>
        <v>-5.1391257915867072E-6</v>
      </c>
      <c r="S2940" s="170">
        <f t="shared" si="136"/>
        <v>-5.1391269018097319E-6</v>
      </c>
      <c r="T2940" s="174">
        <f t="shared" si="137"/>
        <v>-5.078598652730193E-6</v>
      </c>
    </row>
    <row r="2941" spans="11:20" x14ac:dyDescent="0.2">
      <c r="K2941" s="185" t="s">
        <v>135</v>
      </c>
      <c r="L2941" s="163">
        <f>_xll.qlCalendarAdvance("TARGET",L2940,K2941,"mf")</f>
        <v>55563</v>
      </c>
      <c r="M2941" s="175">
        <v>0.59354793330219091</v>
      </c>
      <c r="N2941" s="175">
        <f>_xll.xlShmInterpDisc($E$4,L2941)</f>
        <v>0.59354793381613724</v>
      </c>
      <c r="O2941" s="175">
        <f>_xll.xlShmInterpDisc($B$4,L2941)</f>
        <v>0.59354793381613735</v>
      </c>
      <c r="P2941" s="175">
        <v>0.59354793330592059</v>
      </c>
      <c r="Q2941" s="175">
        <f>_xll.xlShmInterpDisc($H$4,L2941)</f>
        <v>0.59354793381391979</v>
      </c>
      <c r="R2941" s="188">
        <f t="shared" si="135"/>
        <v>-5.1394632993861933E-6</v>
      </c>
      <c r="S2941" s="170">
        <f t="shared" si="136"/>
        <v>-5.1394644096092179E-6</v>
      </c>
      <c r="T2941" s="174">
        <f t="shared" si="137"/>
        <v>-5.0799919826260975E-6</v>
      </c>
    </row>
    <row r="2942" spans="11:20" x14ac:dyDescent="0.2">
      <c r="K2942" s="185" t="s">
        <v>135</v>
      </c>
      <c r="L2942" s="163">
        <f>_xll.qlCalendarAdvance("TARGET",L2941,K2942,"mf")</f>
        <v>55570</v>
      </c>
      <c r="M2942" s="175">
        <v>0.59337594390352522</v>
      </c>
      <c r="N2942" s="175">
        <f>_xll.xlShmInterpDisc($E$4,L2942)</f>
        <v>0.59337594441747876</v>
      </c>
      <c r="O2942" s="175">
        <f>_xll.xlShmInterpDisc($B$4,L2942)</f>
        <v>0.59337594441747876</v>
      </c>
      <c r="P2942" s="175">
        <v>0.59337594390724846</v>
      </c>
      <c r="Q2942" s="175">
        <f>_xll.xlShmInterpDisc($H$4,L2942)</f>
        <v>0.59337594441536079</v>
      </c>
      <c r="R2942" s="188">
        <f t="shared" si="135"/>
        <v>-5.1395354638827939E-6</v>
      </c>
      <c r="S2942" s="170">
        <f t="shared" si="136"/>
        <v>-5.1395354638827939E-6</v>
      </c>
      <c r="T2942" s="174">
        <f t="shared" si="137"/>
        <v>-5.0811232998881906E-6</v>
      </c>
    </row>
    <row r="2943" spans="11:20" x14ac:dyDescent="0.2">
      <c r="K2943" s="185" t="s">
        <v>135</v>
      </c>
      <c r="L2943" s="163">
        <f>_xll.qlCalendarAdvance("TARGET",L2942,K2943,"mf")</f>
        <v>55577</v>
      </c>
      <c r="M2943" s="175">
        <v>0.59320405628863593</v>
      </c>
      <c r="N2943" s="175">
        <f>_xll.xlShmInterpDisc($E$4,L2943)</f>
        <v>0.59320405680257016</v>
      </c>
      <c r="O2943" s="175">
        <f>_xll.xlShmInterpDisc($B$4,L2943)</f>
        <v>0.59320405680257027</v>
      </c>
      <c r="P2943" s="175">
        <v>0.59320405629235251</v>
      </c>
      <c r="Q2943" s="175">
        <f>_xll.xlShmInterpDisc($H$4,L2943)</f>
        <v>0.59320405680055188</v>
      </c>
      <c r="R2943" s="188">
        <f t="shared" si="135"/>
        <v>-5.1393422850765091E-6</v>
      </c>
      <c r="S2943" s="170">
        <f t="shared" si="136"/>
        <v>-5.1393433952995338E-6</v>
      </c>
      <c r="T2943" s="174">
        <f t="shared" si="137"/>
        <v>-5.0819937147394967E-6</v>
      </c>
    </row>
    <row r="2944" spans="11:20" x14ac:dyDescent="0.2">
      <c r="K2944" s="185" t="s">
        <v>135</v>
      </c>
      <c r="L2944" s="163">
        <f>_xll.qlCalendarAdvance("TARGET",L2943,K2944,"mf")</f>
        <v>55584</v>
      </c>
      <c r="M2944" s="175">
        <v>0.59303227059782848</v>
      </c>
      <c r="N2944" s="175">
        <f>_xll.xlShmInterpDisc($E$4,L2944)</f>
        <v>0.59303227111171697</v>
      </c>
      <c r="O2944" s="175">
        <f>_xll.xlShmInterpDisc($B$4,L2944)</f>
        <v>0.59303227111171708</v>
      </c>
      <c r="P2944" s="175">
        <v>0.59303227060153851</v>
      </c>
      <c r="Q2944" s="175">
        <f>_xll.xlShmInterpDisc($H$4,L2944)</f>
        <v>0.59303227110979861</v>
      </c>
      <c r="R2944" s="188">
        <f t="shared" si="135"/>
        <v>-5.1388848731903636E-6</v>
      </c>
      <c r="S2944" s="170">
        <f t="shared" si="136"/>
        <v>-5.1388859834133882E-6</v>
      </c>
      <c r="T2944" s="174">
        <f t="shared" si="137"/>
        <v>-5.0826010067339666E-6</v>
      </c>
    </row>
    <row r="2945" spans="11:20" x14ac:dyDescent="0.2">
      <c r="K2945" s="185" t="s">
        <v>135</v>
      </c>
      <c r="L2945" s="163">
        <f>_xll.qlCalendarAdvance("TARGET",L2944,K2945,"mf")</f>
        <v>55591</v>
      </c>
      <c r="M2945" s="175">
        <v>0.59286058697146349</v>
      </c>
      <c r="N2945" s="175">
        <f>_xll.xlShmInterpDisc($E$4,L2945)</f>
        <v>0.59286058748527981</v>
      </c>
      <c r="O2945" s="175">
        <f>_xll.xlShmInterpDisc($B$4,L2945)</f>
        <v>0.59286058748527992</v>
      </c>
      <c r="P2945" s="175">
        <v>0.59286058697516675</v>
      </c>
      <c r="Q2945" s="175">
        <f>_xll.xlShmInterpDisc($H$4,L2945)</f>
        <v>0.5928605874834616</v>
      </c>
      <c r="R2945" s="188">
        <f t="shared" si="135"/>
        <v>-5.1381632282243572E-6</v>
      </c>
      <c r="S2945" s="170">
        <f t="shared" si="136"/>
        <v>-5.1381643384473819E-6</v>
      </c>
      <c r="T2945" s="174">
        <f t="shared" si="137"/>
        <v>-5.0829485065406743E-6</v>
      </c>
    </row>
    <row r="2946" spans="11:20" x14ac:dyDescent="0.2">
      <c r="K2946" s="185" t="s">
        <v>135</v>
      </c>
      <c r="L2946" s="163">
        <f>_xll.qlCalendarAdvance("TARGET",L2945,K2946,"mf")</f>
        <v>55598</v>
      </c>
      <c r="M2946" s="175">
        <v>0.59268900554995685</v>
      </c>
      <c r="N2946" s="175">
        <f>_xll.xlShmInterpDisc($E$4,L2946)</f>
        <v>0.59268900606367469</v>
      </c>
      <c r="O2946" s="175">
        <f>_xll.xlShmInterpDisc($B$4,L2946)</f>
        <v>0.59268900606367469</v>
      </c>
      <c r="P2946" s="175">
        <v>0.59268900555365334</v>
      </c>
      <c r="Q2946" s="175">
        <f>_xll.xlShmInterpDisc($H$4,L2946)</f>
        <v>0.59268900606195662</v>
      </c>
      <c r="R2946" s="188">
        <f t="shared" si="135"/>
        <v>-5.1371784604015147E-6</v>
      </c>
      <c r="S2946" s="170">
        <f t="shared" si="136"/>
        <v>-5.1371784604015147E-6</v>
      </c>
      <c r="T2946" s="174">
        <f t="shared" si="137"/>
        <v>-5.0830328834905458E-6</v>
      </c>
    </row>
    <row r="2947" spans="11:20" x14ac:dyDescent="0.2">
      <c r="K2947" s="185" t="s">
        <v>135</v>
      </c>
      <c r="L2947" s="163">
        <f>_xll.qlCalendarAdvance("TARGET",L2946,K2947,"mf")</f>
        <v>55605</v>
      </c>
      <c r="M2947" s="175">
        <v>0.59251752647377987</v>
      </c>
      <c r="N2947" s="175">
        <f>_xll.xlShmInterpDisc($E$4,L2947)</f>
        <v>0.5925175269873727</v>
      </c>
      <c r="O2947" s="175">
        <f>_xll.xlShmInterpDisc($B$4,L2947)</f>
        <v>0.5925175269873727</v>
      </c>
      <c r="P2947" s="175">
        <v>0.59251752647746947</v>
      </c>
      <c r="Q2947" s="175">
        <f>_xll.xlShmInterpDisc($H$4,L2947)</f>
        <v>0.59251752698575511</v>
      </c>
      <c r="R2947" s="188">
        <f t="shared" si="135"/>
        <v>-5.1359283492757868E-6</v>
      </c>
      <c r="S2947" s="170">
        <f t="shared" si="136"/>
        <v>-5.1359283492757868E-6</v>
      </c>
      <c r="T2947" s="174">
        <f t="shared" si="137"/>
        <v>-5.0828563580296304E-6</v>
      </c>
    </row>
    <row r="2948" spans="11:20" x14ac:dyDescent="0.2">
      <c r="K2948" s="185" t="s">
        <v>135</v>
      </c>
      <c r="L2948" s="163">
        <f>_xll.qlCalendarAdvance("TARGET",L2947,K2948,"mf")</f>
        <v>55612</v>
      </c>
      <c r="M2948" s="175">
        <v>0.59234614988345913</v>
      </c>
      <c r="N2948" s="175">
        <f>_xll.xlShmInterpDisc($E$4,L2948)</f>
        <v>0.59234615039690042</v>
      </c>
      <c r="O2948" s="175">
        <f>_xll.xlShmInterpDisc($B$4,L2948)</f>
        <v>0.59234615039690053</v>
      </c>
      <c r="P2948" s="175">
        <v>0.59234614988714185</v>
      </c>
      <c r="Q2948" s="175">
        <f>_xll.xlShmInterpDisc($H$4,L2948)</f>
        <v>0.59234615039538363</v>
      </c>
      <c r="R2948" s="188">
        <f t="shared" si="135"/>
        <v>-5.1344128948471734E-6</v>
      </c>
      <c r="S2948" s="170">
        <f t="shared" si="136"/>
        <v>-5.1344140050701981E-6</v>
      </c>
      <c r="T2948" s="174">
        <f t="shared" si="137"/>
        <v>-5.0824178199349035E-6</v>
      </c>
    </row>
    <row r="2949" spans="11:20" x14ac:dyDescent="0.2">
      <c r="K2949" s="185" t="s">
        <v>135</v>
      </c>
      <c r="L2949" s="163">
        <f>_xll.qlCalendarAdvance("TARGET",L2948,K2949,"mf")</f>
        <v>55619</v>
      </c>
      <c r="M2949" s="175">
        <v>0.59217487591957618</v>
      </c>
      <c r="N2949" s="175">
        <f>_xll.xlShmInterpDisc($E$4,L2949)</f>
        <v>0.59217487643283995</v>
      </c>
      <c r="O2949" s="175">
        <f>_xll.xlShmInterpDisc($B$4,L2949)</f>
        <v>0.59217487643284006</v>
      </c>
      <c r="P2949" s="175">
        <v>0.59217487592325202</v>
      </c>
      <c r="Q2949" s="175">
        <f>_xll.xlShmInterpDisc($H$4,L2949)</f>
        <v>0.59217487643142397</v>
      </c>
      <c r="R2949" s="188">
        <f t="shared" si="135"/>
        <v>-5.1326376482307978E-6</v>
      </c>
      <c r="S2949" s="170">
        <f t="shared" si="136"/>
        <v>-5.1326387584538224E-6</v>
      </c>
      <c r="T2949" s="174">
        <f t="shared" si="137"/>
        <v>-5.0817194896524143E-6</v>
      </c>
    </row>
    <row r="2950" spans="11:20" x14ac:dyDescent="0.2">
      <c r="K2950" s="185" t="s">
        <v>135</v>
      </c>
      <c r="L2950" s="163">
        <f>_xll.qlCalendarAdvance("TARGET",L2949,K2950,"mf")</f>
        <v>55626</v>
      </c>
      <c r="M2950" s="175">
        <v>0.59200370472276842</v>
      </c>
      <c r="N2950" s="175">
        <f>_xll.xlShmInterpDisc($E$4,L2950)</f>
        <v>0.59200370523582813</v>
      </c>
      <c r="O2950" s="175">
        <f>_xll.xlShmInterpDisc($B$4,L2950)</f>
        <v>0.59200370523582813</v>
      </c>
      <c r="P2950" s="175">
        <v>0.59200370472643704</v>
      </c>
      <c r="Q2950" s="175">
        <f>_xll.xlShmInterpDisc($H$4,L2950)</f>
        <v>0.59200370523451318</v>
      </c>
      <c r="R2950" s="188">
        <f t="shared" ref="R2950:R3013" si="138">(M2950-N2950)*10000</f>
        <v>-5.1305970583115368E-6</v>
      </c>
      <c r="S2950" s="170">
        <f t="shared" ref="S2950:S3013" si="139">(M2950-O2950)*10000</f>
        <v>-5.1305970583115368E-6</v>
      </c>
      <c r="T2950" s="174">
        <f t="shared" ref="T2950:T3013" si="140">(P2950-Q2950)*10000</f>
        <v>-5.0807613671821628E-6</v>
      </c>
    </row>
    <row r="2951" spans="11:20" x14ac:dyDescent="0.2">
      <c r="K2951" s="185" t="s">
        <v>135</v>
      </c>
      <c r="L2951" s="163">
        <f>_xll.qlCalendarAdvance("TARGET",L2950,K2951,"mf")</f>
        <v>55633</v>
      </c>
      <c r="M2951" s="175">
        <v>0.59183263643372774</v>
      </c>
      <c r="N2951" s="175">
        <f>_xll.xlShmInterpDisc($E$4,L2951)</f>
        <v>0.59183263694655686</v>
      </c>
      <c r="O2951" s="175">
        <f>_xll.xlShmInterpDisc($B$4,L2951)</f>
        <v>0.59183263694655708</v>
      </c>
      <c r="P2951" s="175">
        <v>0.59183263643738926</v>
      </c>
      <c r="Q2951" s="175">
        <f>_xll.xlShmInterpDisc($H$4,L2951)</f>
        <v>0.59183263694534327</v>
      </c>
      <c r="R2951" s="188">
        <f t="shared" si="138"/>
        <v>-5.1282911250893903E-6</v>
      </c>
      <c r="S2951" s="170">
        <f t="shared" si="139"/>
        <v>-5.1282933455354396E-6</v>
      </c>
      <c r="T2951" s="174">
        <f t="shared" si="140"/>
        <v>-5.0795401218550751E-6</v>
      </c>
    </row>
    <row r="2952" spans="11:20" x14ac:dyDescent="0.2">
      <c r="K2952" s="185" t="s">
        <v>135</v>
      </c>
      <c r="L2952" s="163">
        <f>_xll.qlCalendarAdvance("TARGET",L2951,K2952,"mf")</f>
        <v>55641</v>
      </c>
      <c r="M2952" s="175">
        <v>0.59163725600774486</v>
      </c>
      <c r="N2952" s="175">
        <f>_xll.xlShmInterpDisc($E$4,L2952)</f>
        <v>0.59163725652027854</v>
      </c>
      <c r="O2952" s="175">
        <f>_xll.xlShmInterpDisc($B$4,L2952)</f>
        <v>0.59163725652027865</v>
      </c>
      <c r="P2952" s="175">
        <v>0.59163725601139827</v>
      </c>
      <c r="Q2952" s="175">
        <f>_xll.xlShmInterpDisc($H$4,L2952)</f>
        <v>0.59163725651918087</v>
      </c>
      <c r="R2952" s="188">
        <f t="shared" si="138"/>
        <v>-5.1253368216208628E-6</v>
      </c>
      <c r="S2952" s="170">
        <f t="shared" si="139"/>
        <v>-5.1253379318438874E-6</v>
      </c>
      <c r="T2952" s="174">
        <f t="shared" si="140"/>
        <v>-5.0778259375050538E-6</v>
      </c>
    </row>
    <row r="2953" spans="11:20" x14ac:dyDescent="0.2">
      <c r="K2953" s="185" t="s">
        <v>135</v>
      </c>
      <c r="L2953" s="163">
        <f>_xll.qlCalendarAdvance("TARGET",L2952,K2953,"mf")</f>
        <v>55648</v>
      </c>
      <c r="M2953" s="175">
        <v>0.5914664087093634</v>
      </c>
      <c r="N2953" s="175">
        <f>_xll.xlShmInterpDisc($E$4,L2953)</f>
        <v>0.59146640922161042</v>
      </c>
      <c r="O2953" s="175">
        <f>_xll.xlShmInterpDisc($B$4,L2953)</f>
        <v>0.59146640922161042</v>
      </c>
      <c r="P2953" s="175">
        <v>0.59146640871300948</v>
      </c>
      <c r="Q2953" s="175">
        <f>_xll.xlShmInterpDisc($H$4,L2953)</f>
        <v>0.59146640922061422</v>
      </c>
      <c r="R2953" s="188">
        <f t="shared" si="138"/>
        <v>-5.1224702257712806E-6</v>
      </c>
      <c r="S2953" s="170">
        <f t="shared" si="139"/>
        <v>-5.1224702257712806E-6</v>
      </c>
      <c r="T2953" s="174">
        <f t="shared" si="140"/>
        <v>-5.0760473602196043E-6</v>
      </c>
    </row>
    <row r="2954" spans="11:20" x14ac:dyDescent="0.2">
      <c r="K2954" s="185" t="s">
        <v>135</v>
      </c>
      <c r="L2954" s="163">
        <f>_xll.qlCalendarAdvance("TARGET",L2953,K2954,"mf")</f>
        <v>55655</v>
      </c>
      <c r="M2954" s="175">
        <v>0.5912956647612827</v>
      </c>
      <c r="N2954" s="175">
        <f>_xll.xlShmInterpDisc($E$4,L2954)</f>
        <v>0.59129566527321709</v>
      </c>
      <c r="O2954" s="175">
        <f>_xll.xlShmInterpDisc($B$4,L2954)</f>
        <v>0.59129566527321709</v>
      </c>
      <c r="P2954" s="175">
        <v>0.59129566476492146</v>
      </c>
      <c r="Q2954" s="175">
        <f>_xll.xlShmInterpDisc($H$4,L2954)</f>
        <v>0.59129566527232258</v>
      </c>
      <c r="R2954" s="188">
        <f t="shared" si="138"/>
        <v>-5.1193438377339362E-6</v>
      </c>
      <c r="S2954" s="170">
        <f t="shared" si="139"/>
        <v>-5.1193438377339362E-6</v>
      </c>
      <c r="T2954" s="174">
        <f t="shared" si="140"/>
        <v>-5.0740112111924418E-6</v>
      </c>
    </row>
    <row r="2955" spans="11:20" x14ac:dyDescent="0.2">
      <c r="K2955" s="185" t="s">
        <v>135</v>
      </c>
      <c r="L2955" s="163">
        <f>_xll.qlCalendarAdvance("TARGET",L2954,K2955,"mf")</f>
        <v>55662</v>
      </c>
      <c r="M2955" s="175">
        <v>0.59112502430442349</v>
      </c>
      <c r="N2955" s="175">
        <f>_xll.xlShmInterpDisc($E$4,L2955)</f>
        <v>0.59112502481601858</v>
      </c>
      <c r="O2955" s="175">
        <f>_xll.xlShmInterpDisc($B$4,L2955)</f>
        <v>0.59112502481601858</v>
      </c>
      <c r="P2955" s="175">
        <v>0.5911250243080548</v>
      </c>
      <c r="Q2955" s="175">
        <f>_xll.xlShmInterpDisc($H$4,L2955)</f>
        <v>0.59112502481522611</v>
      </c>
      <c r="R2955" s="188">
        <f t="shared" si="138"/>
        <v>-5.1159509961706817E-6</v>
      </c>
      <c r="S2955" s="170">
        <f t="shared" si="139"/>
        <v>-5.1159509961706817E-6</v>
      </c>
      <c r="T2955" s="174">
        <f t="shared" si="140"/>
        <v>-5.0717130495314677E-6</v>
      </c>
    </row>
    <row r="2956" spans="11:20" x14ac:dyDescent="0.2">
      <c r="K2956" s="185" t="s">
        <v>135</v>
      </c>
      <c r="L2956" s="163">
        <f>_xll.qlCalendarAdvance("TARGET",L2955,K2956,"mf")</f>
        <v>55669</v>
      </c>
      <c r="M2956" s="175">
        <v>0.59095448747976054</v>
      </c>
      <c r="N2956" s="175">
        <f>_xll.xlShmInterpDisc($E$4,L2956)</f>
        <v>0.59095448799099037</v>
      </c>
      <c r="O2956" s="175">
        <f>_xll.xlShmInterpDisc($B$4,L2956)</f>
        <v>0.59095448799099048</v>
      </c>
      <c r="P2956" s="175">
        <v>0.59095448748338442</v>
      </c>
      <c r="Q2956" s="175">
        <f>_xll.xlShmInterpDisc($H$4,L2956)</f>
        <v>0.59095448799030015</v>
      </c>
      <c r="R2956" s="188">
        <f t="shared" si="138"/>
        <v>-5.112298362419665E-6</v>
      </c>
      <c r="S2956" s="170">
        <f t="shared" si="139"/>
        <v>-5.1122994726426896E-6</v>
      </c>
      <c r="T2956" s="174">
        <f t="shared" si="140"/>
        <v>-5.0691573161287806E-6</v>
      </c>
    </row>
    <row r="2957" spans="11:20" x14ac:dyDescent="0.2">
      <c r="K2957" s="185" t="s">
        <v>135</v>
      </c>
      <c r="L2957" s="163">
        <f>_xll.qlCalendarAdvance("TARGET",L2956,K2957,"mf")</f>
        <v>55676</v>
      </c>
      <c r="M2957" s="175">
        <v>0.59078405442832427</v>
      </c>
      <c r="N2957" s="175">
        <f>_xll.xlShmInterpDisc($E$4,L2957)</f>
        <v>0.59078405493916275</v>
      </c>
      <c r="O2957" s="175">
        <f>_xll.xlShmInterpDisc($B$4,L2957)</f>
        <v>0.59078405493916286</v>
      </c>
      <c r="P2957" s="175">
        <v>0.5907840544319406</v>
      </c>
      <c r="Q2957" s="175">
        <f>_xll.xlShmInterpDisc($H$4,L2957)</f>
        <v>0.59078405493857489</v>
      </c>
      <c r="R2957" s="188">
        <f t="shared" si="138"/>
        <v>-5.1083848262578613E-6</v>
      </c>
      <c r="S2957" s="170">
        <f t="shared" si="139"/>
        <v>-5.1083859364808859E-6</v>
      </c>
      <c r="T2957" s="174">
        <f t="shared" si="140"/>
        <v>-5.0663429007613558E-6</v>
      </c>
    </row>
    <row r="2958" spans="11:20" x14ac:dyDescent="0.2">
      <c r="K2958" s="185" t="s">
        <v>135</v>
      </c>
      <c r="L2958" s="163">
        <f>_xll.qlCalendarAdvance("TARGET",L2957,K2958,"mf")</f>
        <v>55683</v>
      </c>
      <c r="M2958" s="175">
        <v>0.59061372529119949</v>
      </c>
      <c r="N2958" s="175">
        <f>_xll.xlShmInterpDisc($E$4,L2958)</f>
        <v>0.59061372580162075</v>
      </c>
      <c r="O2958" s="175">
        <f>_xll.xlShmInterpDisc($B$4,L2958)</f>
        <v>0.59061372580162075</v>
      </c>
      <c r="P2958" s="175">
        <v>0.59061372529480827</v>
      </c>
      <c r="Q2958" s="175">
        <f>_xll.xlShmInterpDisc($H$4,L2958)</f>
        <v>0.59061372580113536</v>
      </c>
      <c r="R2958" s="188">
        <f t="shared" si="138"/>
        <v>-5.1042126081313199E-6</v>
      </c>
      <c r="S2958" s="170">
        <f t="shared" si="139"/>
        <v>-5.1042126081313199E-6</v>
      </c>
      <c r="T2958" s="174">
        <f t="shared" si="140"/>
        <v>-5.063270913652218E-6</v>
      </c>
    </row>
    <row r="2959" spans="11:20" x14ac:dyDescent="0.2">
      <c r="K2959" s="185" t="s">
        <v>135</v>
      </c>
      <c r="L2959" s="163">
        <f>_xll.qlCalendarAdvance("TARGET",L2958,K2959,"mf")</f>
        <v>55690</v>
      </c>
      <c r="M2959" s="175">
        <v>0.59044350020952641</v>
      </c>
      <c r="N2959" s="175">
        <f>_xll.xlShmInterpDisc($E$4,L2959)</f>
        <v>0.59044350071950424</v>
      </c>
      <c r="O2959" s="175">
        <f>_xll.xlShmInterpDisc($B$4,L2959)</f>
        <v>0.59044350071950424</v>
      </c>
      <c r="P2959" s="175">
        <v>0.59044350021312753</v>
      </c>
      <c r="Q2959" s="175">
        <f>_xll.xlShmInterpDisc($H$4,L2959)</f>
        <v>0.59044350071912144</v>
      </c>
      <c r="R2959" s="188">
        <f t="shared" si="138"/>
        <v>-5.0997783773709671E-6</v>
      </c>
      <c r="S2959" s="170">
        <f t="shared" si="139"/>
        <v>-5.0997783773709671E-6</v>
      </c>
      <c r="T2959" s="174">
        <f t="shared" si="140"/>
        <v>-5.0599391343553179E-6</v>
      </c>
    </row>
    <row r="2960" spans="11:20" x14ac:dyDescent="0.2">
      <c r="K2960" s="185" t="s">
        <v>135</v>
      </c>
      <c r="L2960" s="163">
        <f>_xll.qlCalendarAdvance("TARGET",L2959,K2960,"mf")</f>
        <v>55697</v>
      </c>
      <c r="M2960" s="175">
        <v>0.59027337932449986</v>
      </c>
      <c r="N2960" s="175">
        <f>_xll.xlShmInterpDisc($E$4,L2960)</f>
        <v>0.59027337983400829</v>
      </c>
      <c r="O2960" s="175">
        <f>_xll.xlShmInterpDisc($B$4,L2960)</f>
        <v>0.59027337983400829</v>
      </c>
      <c r="P2960" s="175">
        <v>0.59027337932809321</v>
      </c>
      <c r="Q2960" s="175">
        <f>_xll.xlShmInterpDisc($H$4,L2960)</f>
        <v>0.5902733798337283</v>
      </c>
      <c r="R2960" s="188">
        <f t="shared" si="138"/>
        <v>-5.0950843544228519E-6</v>
      </c>
      <c r="S2960" s="170">
        <f t="shared" si="139"/>
        <v>-5.0950843544228519E-6</v>
      </c>
      <c r="T2960" s="174">
        <f t="shared" si="140"/>
        <v>-5.0563508935397294E-6</v>
      </c>
    </row>
    <row r="2961" spans="11:20" x14ac:dyDescent="0.2">
      <c r="K2961" s="185" t="s">
        <v>135</v>
      </c>
      <c r="L2961" s="163">
        <f>_xll.qlCalendarAdvance("TARGET",L2960,K2961,"mf")</f>
        <v>55704</v>
      </c>
      <c r="M2961" s="175">
        <v>0.59010336277736941</v>
      </c>
      <c r="N2961" s="175">
        <f>_xll.xlShmInterpDisc($E$4,L2961)</f>
        <v>0.59010336328638258</v>
      </c>
      <c r="O2961" s="175">
        <f>_xll.xlShmInterpDisc($B$4,L2961)</f>
        <v>0.59010336328638258</v>
      </c>
      <c r="P2961" s="175">
        <v>0.59010336278095488</v>
      </c>
      <c r="Q2961" s="175">
        <f>_xll.xlShmInterpDisc($H$4,L2961)</f>
        <v>0.5901033632862055</v>
      </c>
      <c r="R2961" s="188">
        <f t="shared" si="138"/>
        <v>-5.0901316495099991E-6</v>
      </c>
      <c r="S2961" s="170">
        <f t="shared" si="139"/>
        <v>-5.0901316495099991E-6</v>
      </c>
      <c r="T2961" s="174">
        <f t="shared" si="140"/>
        <v>-5.0525061912054525E-6</v>
      </c>
    </row>
    <row r="2962" spans="11:20" x14ac:dyDescent="0.2">
      <c r="K2962" s="185" t="s">
        <v>135</v>
      </c>
      <c r="L2962" s="163">
        <f>_xll.qlCalendarAdvance("TARGET",L2961,K2962,"mf")</f>
        <v>55711</v>
      </c>
      <c r="M2962" s="175">
        <v>0.58993345070943937</v>
      </c>
      <c r="N2962" s="175">
        <f>_xll.xlShmInterpDisc($E$4,L2962)</f>
        <v>0.58993345121793117</v>
      </c>
      <c r="O2962" s="175">
        <f>_xll.xlShmInterpDisc($B$4,L2962)</f>
        <v>0.58993345121793128</v>
      </c>
      <c r="P2962" s="175">
        <v>0.58993345071301706</v>
      </c>
      <c r="Q2962" s="175">
        <f>_xll.xlShmInterpDisc($H$4,L2962)</f>
        <v>0.58993345121785734</v>
      </c>
      <c r="R2962" s="188">
        <f t="shared" si="138"/>
        <v>-5.0849180421863593E-6</v>
      </c>
      <c r="S2962" s="170">
        <f t="shared" si="139"/>
        <v>-5.084919152409384E-6</v>
      </c>
      <c r="T2962" s="174">
        <f t="shared" si="140"/>
        <v>-5.0484028069064379E-6</v>
      </c>
    </row>
    <row r="2963" spans="11:20" x14ac:dyDescent="0.2">
      <c r="K2963" s="185" t="s">
        <v>135</v>
      </c>
      <c r="L2963" s="163">
        <f>_xll.qlCalendarAdvance("TARGET",L2962,K2963,"mf")</f>
        <v>55718</v>
      </c>
      <c r="M2963" s="175">
        <v>0.5897636432620692</v>
      </c>
      <c r="N2963" s="175">
        <f>_xll.xlShmInterpDisc($E$4,L2963)</f>
        <v>0.589763643770014</v>
      </c>
      <c r="O2963" s="175">
        <f>_xll.xlShmInterpDisc($B$4,L2963)</f>
        <v>0.58976364377001411</v>
      </c>
      <c r="P2963" s="175">
        <v>0.5897636432656389</v>
      </c>
      <c r="Q2963" s="175">
        <f>_xll.xlShmInterpDisc($H$4,L2963)</f>
        <v>0.58976364377004342</v>
      </c>
      <c r="R2963" s="188">
        <f t="shared" si="138"/>
        <v>-5.0794479733440312E-6</v>
      </c>
      <c r="S2963" s="170">
        <f t="shared" si="139"/>
        <v>-5.0794490835670558E-6</v>
      </c>
      <c r="T2963" s="174">
        <f t="shared" si="140"/>
        <v>-5.0440451815347842E-6</v>
      </c>
    </row>
    <row r="2964" spans="11:20" x14ac:dyDescent="0.2">
      <c r="K2964" s="185" t="s">
        <v>135</v>
      </c>
      <c r="L2964" s="163">
        <f>_xll.qlCalendarAdvance("TARGET",L2963,K2964,"mf")</f>
        <v>55725</v>
      </c>
      <c r="M2964" s="175">
        <v>0.5895939405766728</v>
      </c>
      <c r="N2964" s="175">
        <f>_xll.xlShmInterpDisc($E$4,L2964)</f>
        <v>0.58959394108404484</v>
      </c>
      <c r="O2964" s="175">
        <f>_xll.xlShmInterpDisc($B$4,L2964)</f>
        <v>0.58959394108404495</v>
      </c>
      <c r="P2964" s="175">
        <v>0.58959394058023451</v>
      </c>
      <c r="Q2964" s="175">
        <f>_xll.xlShmInterpDisc($H$4,L2964)</f>
        <v>0.58959394108417773</v>
      </c>
      <c r="R2964" s="188">
        <f t="shared" si="138"/>
        <v>-5.07372033275999E-6</v>
      </c>
      <c r="S2964" s="170">
        <f t="shared" si="139"/>
        <v>-5.0737214429830146E-6</v>
      </c>
      <c r="T2964" s="174">
        <f t="shared" si="140"/>
        <v>-5.0394322048674667E-6</v>
      </c>
    </row>
    <row r="2965" spans="11:20" x14ac:dyDescent="0.2">
      <c r="K2965" s="185" t="s">
        <v>135</v>
      </c>
      <c r="L2965" s="163">
        <f>_xll.qlCalendarAdvance("TARGET",L2964,K2965,"mf")</f>
        <v>55732</v>
      </c>
      <c r="M2965" s="175">
        <v>0.58942434279471889</v>
      </c>
      <c r="N2965" s="175">
        <f>_xll.xlShmInterpDisc($E$4,L2965)</f>
        <v>0.58942434330149251</v>
      </c>
      <c r="O2965" s="175">
        <f>_xll.xlShmInterpDisc($B$4,L2965)</f>
        <v>0.58942434330149251</v>
      </c>
      <c r="P2965" s="175">
        <v>0.5894243427982726</v>
      </c>
      <c r="Q2965" s="175">
        <f>_xll.xlShmInterpDisc($H$4,L2965)</f>
        <v>0.58942434330172888</v>
      </c>
      <c r="R2965" s="188">
        <f t="shared" si="138"/>
        <v>-5.0677362306572604E-6</v>
      </c>
      <c r="S2965" s="170">
        <f t="shared" si="139"/>
        <v>-5.0677362306572604E-6</v>
      </c>
      <c r="T2965" s="174">
        <f t="shared" si="140"/>
        <v>-5.0345627666814607E-6</v>
      </c>
    </row>
    <row r="2966" spans="11:20" x14ac:dyDescent="0.2">
      <c r="K2966" s="185" t="s">
        <v>135</v>
      </c>
      <c r="L2966" s="163">
        <f>_xll.qlCalendarAdvance("TARGET",L2965,K2966,"mf")</f>
        <v>55739</v>
      </c>
      <c r="M2966" s="175">
        <v>0.58925485005773093</v>
      </c>
      <c r="N2966" s="175">
        <f>_xll.xlShmInterpDisc($E$4,L2966)</f>
        <v>0.58925485056388027</v>
      </c>
      <c r="O2966" s="175">
        <f>_xll.xlShmInterpDisc($B$4,L2966)</f>
        <v>0.58925485056388027</v>
      </c>
      <c r="P2966" s="175">
        <v>0.58925485006127654</v>
      </c>
      <c r="Q2966" s="175">
        <f>_xll.xlShmInterpDisc($H$4,L2966)</f>
        <v>0.58925485056422033</v>
      </c>
      <c r="R2966" s="188">
        <f t="shared" si="138"/>
        <v>-5.0614934465897932E-6</v>
      </c>
      <c r="S2966" s="170">
        <f t="shared" si="139"/>
        <v>-5.0614934465897932E-6</v>
      </c>
      <c r="T2966" s="174">
        <f t="shared" si="140"/>
        <v>-5.029437977199791E-6</v>
      </c>
    </row>
    <row r="2967" spans="11:20" x14ac:dyDescent="0.2">
      <c r="K2967" s="185" t="s">
        <v>135</v>
      </c>
      <c r="L2967" s="163">
        <f>_xll.qlCalendarAdvance("TARGET",L2966,K2967,"mf")</f>
        <v>55746</v>
      </c>
      <c r="M2967" s="175">
        <v>0.58908546250728688</v>
      </c>
      <c r="N2967" s="175">
        <f>_xll.xlShmInterpDisc($E$4,L2967)</f>
        <v>0.58908546301278664</v>
      </c>
      <c r="O2967" s="175">
        <f>_xll.xlShmInterpDisc($B$4,L2967)</f>
        <v>0.58908546301278664</v>
      </c>
      <c r="P2967" s="175">
        <v>0.58908546251082439</v>
      </c>
      <c r="Q2967" s="175">
        <f>_xll.xlShmInterpDisc($H$4,L2967)</f>
        <v>0.5890854630132305</v>
      </c>
      <c r="R2967" s="188">
        <f t="shared" si="138"/>
        <v>-5.0549975316727114E-6</v>
      </c>
      <c r="S2967" s="170">
        <f t="shared" si="139"/>
        <v>-5.0549975316727114E-6</v>
      </c>
      <c r="T2967" s="174">
        <f t="shared" si="140"/>
        <v>-5.0240611670915314E-6</v>
      </c>
    </row>
    <row r="2968" spans="11:20" x14ac:dyDescent="0.2">
      <c r="K2968" s="185" t="s">
        <v>135</v>
      </c>
      <c r="L2968" s="163">
        <f>_xll.qlCalendarAdvance("TARGET",L2967,K2968,"mf")</f>
        <v>55753</v>
      </c>
      <c r="M2968" s="175">
        <v>0.58891618028501991</v>
      </c>
      <c r="N2968" s="175">
        <f>_xll.xlShmInterpDisc($E$4,L2968)</f>
        <v>0.58891618078984409</v>
      </c>
      <c r="O2968" s="175">
        <f>_xll.xlShmInterpDisc($B$4,L2968)</f>
        <v>0.58891618078984409</v>
      </c>
      <c r="P2968" s="175">
        <v>0.5889161802885492</v>
      </c>
      <c r="Q2968" s="175">
        <f>_xll.xlShmInterpDisc($H$4,L2968)</f>
        <v>0.58891618079039199</v>
      </c>
      <c r="R2968" s="188">
        <f t="shared" si="138"/>
        <v>-5.0482418245678673E-6</v>
      </c>
      <c r="S2968" s="170">
        <f t="shared" si="139"/>
        <v>-5.0482418245678673E-6</v>
      </c>
      <c r="T2968" s="174">
        <f t="shared" si="140"/>
        <v>-5.0184278954645833E-6</v>
      </c>
    </row>
    <row r="2969" spans="11:20" x14ac:dyDescent="0.2">
      <c r="K2969" s="185" t="s">
        <v>135</v>
      </c>
      <c r="L2969" s="163">
        <f>_xll.qlCalendarAdvance("TARGET",L2968,K2969,"mf")</f>
        <v>55760</v>
      </c>
      <c r="M2969" s="175">
        <v>0.588747003532617</v>
      </c>
      <c r="N2969" s="175">
        <f>_xll.xlShmInterpDisc($E$4,L2969)</f>
        <v>0.58874700403674052</v>
      </c>
      <c r="O2969" s="175">
        <f>_xll.xlShmInterpDisc($B$4,L2969)</f>
        <v>0.58874700403674052</v>
      </c>
      <c r="P2969" s="175">
        <v>0.58874700353613796</v>
      </c>
      <c r="Q2969" s="175">
        <f>_xll.xlShmInterpDisc($H$4,L2969)</f>
        <v>0.58874700403739244</v>
      </c>
      <c r="R2969" s="188">
        <f t="shared" si="138"/>
        <v>-5.0412352070594579E-6</v>
      </c>
      <c r="S2969" s="170">
        <f t="shared" si="139"/>
        <v>-5.0412352070594579E-6</v>
      </c>
      <c r="T2969" s="174">
        <f t="shared" si="140"/>
        <v>-5.0125448236570946E-6</v>
      </c>
    </row>
    <row r="2970" spans="11:20" x14ac:dyDescent="0.2">
      <c r="K2970" s="185" t="s">
        <v>135</v>
      </c>
      <c r="L2970" s="163">
        <f>_xll.qlCalendarAdvance("TARGET",L2969,K2970,"mf")</f>
        <v>55767</v>
      </c>
      <c r="M2970" s="175">
        <v>0.58857793239182055</v>
      </c>
      <c r="N2970" s="175">
        <f>_xll.xlShmInterpDisc($E$4,L2970)</f>
        <v>0.58857793289521765</v>
      </c>
      <c r="O2970" s="175">
        <f>_xll.xlShmInterpDisc($B$4,L2970)</f>
        <v>0.58857793289521765</v>
      </c>
      <c r="P2970" s="175">
        <v>0.58857793239533307</v>
      </c>
      <c r="Q2970" s="175">
        <f>_xll.xlShmInterpDisc($H$4,L2970)</f>
        <v>0.58857793289597393</v>
      </c>
      <c r="R2970" s="188">
        <f t="shared" si="138"/>
        <v>-5.0339710178093355E-6</v>
      </c>
      <c r="S2970" s="170">
        <f t="shared" si="139"/>
        <v>-5.0339710178093355E-6</v>
      </c>
      <c r="T2970" s="174">
        <f t="shared" si="140"/>
        <v>-5.0064086209999914E-6</v>
      </c>
    </row>
    <row r="2971" spans="11:20" x14ac:dyDescent="0.2">
      <c r="K2971" s="185" t="s">
        <v>135</v>
      </c>
      <c r="L2971" s="163">
        <f>_xll.qlCalendarAdvance("TARGET",L2970,K2971,"mf")</f>
        <v>55774</v>
      </c>
      <c r="M2971" s="175">
        <v>0.58840896700442702</v>
      </c>
      <c r="N2971" s="175">
        <f>_xll.xlShmInterpDisc($E$4,L2971)</f>
        <v>0.5884089675070725</v>
      </c>
      <c r="O2971" s="175">
        <f>_xll.xlShmInterpDisc($B$4,L2971)</f>
        <v>0.5884089675070725</v>
      </c>
      <c r="P2971" s="175">
        <v>0.58840896700793111</v>
      </c>
      <c r="Q2971" s="175">
        <f>_xll.xlShmInterpDisc($H$4,L2971)</f>
        <v>0.58840896750793314</v>
      </c>
      <c r="R2971" s="188">
        <f t="shared" si="138"/>
        <v>-5.0264548079326232E-6</v>
      </c>
      <c r="S2971" s="170">
        <f t="shared" si="139"/>
        <v>-5.0264548079326232E-6</v>
      </c>
      <c r="T2971" s="174">
        <f t="shared" si="140"/>
        <v>-5.0000203977162982E-6</v>
      </c>
    </row>
    <row r="2972" spans="11:20" x14ac:dyDescent="0.2">
      <c r="K2972" s="185" t="s">
        <v>135</v>
      </c>
      <c r="L2972" s="163">
        <f>_xll.qlCalendarAdvance("TARGET",L2971,K2972,"mf")</f>
        <v>55781</v>
      </c>
      <c r="M2972" s="175">
        <v>0.58824010751228772</v>
      </c>
      <c r="N2972" s="175">
        <f>_xll.xlShmInterpDisc($E$4,L2972)</f>
        <v>0.58824010801415627</v>
      </c>
      <c r="O2972" s="175">
        <f>_xll.xlShmInterpDisc($B$4,L2972)</f>
        <v>0.58824010801415638</v>
      </c>
      <c r="P2972" s="175">
        <v>0.58824010751578326</v>
      </c>
      <c r="Q2972" s="175">
        <f>_xll.xlShmInterpDisc($H$4,L2972)</f>
        <v>0.5882401080151215</v>
      </c>
      <c r="R2972" s="188">
        <f t="shared" si="138"/>
        <v>-5.0186854672062964E-6</v>
      </c>
      <c r="S2972" s="170">
        <f t="shared" si="139"/>
        <v>-5.018686577429321E-6</v>
      </c>
      <c r="T2972" s="174">
        <f t="shared" si="140"/>
        <v>-4.9933823742520644E-6</v>
      </c>
    </row>
    <row r="2973" spans="11:20" x14ac:dyDescent="0.2">
      <c r="K2973" s="185" t="s">
        <v>135</v>
      </c>
      <c r="L2973" s="163">
        <f>_xll.qlCalendarAdvance("TARGET",L2972,K2973,"mf")</f>
        <v>55788</v>
      </c>
      <c r="M2973" s="175">
        <v>0.58807135405730837</v>
      </c>
      <c r="N2973" s="175">
        <f>_xll.xlShmInterpDisc($E$4,L2973)</f>
        <v>0.58807135455837489</v>
      </c>
      <c r="O2973" s="175">
        <f>_xll.xlShmInterpDisc($B$4,L2973)</f>
        <v>0.58807135455837489</v>
      </c>
      <c r="P2973" s="175">
        <v>0.58807135406079547</v>
      </c>
      <c r="Q2973" s="175">
        <f>_xll.xlShmInterpDisc($H$4,L2973)</f>
        <v>0.5880713545594447</v>
      </c>
      <c r="R2973" s="188">
        <f t="shared" si="138"/>
        <v>-5.0106652160764042E-6</v>
      </c>
      <c r="S2973" s="170">
        <f t="shared" si="139"/>
        <v>-5.0106652160764042E-6</v>
      </c>
      <c r="T2973" s="174">
        <f t="shared" si="140"/>
        <v>-4.9864923301612407E-6</v>
      </c>
    </row>
    <row r="2974" spans="11:20" x14ac:dyDescent="0.2">
      <c r="K2974" s="185" t="s">
        <v>135</v>
      </c>
      <c r="L2974" s="163">
        <f>_xll.qlCalendarAdvance("TARGET",L2973,K2974,"mf")</f>
        <v>55795</v>
      </c>
      <c r="M2974" s="175">
        <v>0.58790270678144962</v>
      </c>
      <c r="N2974" s="175">
        <f>_xll.xlShmInterpDisc($E$4,L2974)</f>
        <v>0.58790270728168881</v>
      </c>
      <c r="O2974" s="175">
        <f>_xll.xlShmInterpDisc($B$4,L2974)</f>
        <v>0.58790270728168881</v>
      </c>
      <c r="P2974" s="175">
        <v>0.58790270678492806</v>
      </c>
      <c r="Q2974" s="175">
        <f>_xll.xlShmInterpDisc($H$4,L2974)</f>
        <v>0.58790270728286331</v>
      </c>
      <c r="R2974" s="188">
        <f t="shared" si="138"/>
        <v>-5.0023918340968976E-6</v>
      </c>
      <c r="S2974" s="170">
        <f t="shared" si="139"/>
        <v>-5.0023918340968976E-6</v>
      </c>
      <c r="T2974" s="174">
        <f t="shared" si="140"/>
        <v>-4.9793524858898763E-6</v>
      </c>
    </row>
    <row r="2975" spans="11:20" x14ac:dyDescent="0.2">
      <c r="K2975" s="185" t="s">
        <v>135</v>
      </c>
      <c r="L2975" s="163">
        <f>_xll.qlCalendarAdvance("TARGET",L2974,K2975,"mf")</f>
        <v>55802</v>
      </c>
      <c r="M2975" s="175">
        <v>0.58773416582672622</v>
      </c>
      <c r="N2975" s="175">
        <f>_xll.xlShmInterpDisc($E$4,L2975)</f>
        <v>0.58773416632611308</v>
      </c>
      <c r="O2975" s="175">
        <f>_xll.xlShmInterpDisc($B$4,L2975)</f>
        <v>0.58773416632611308</v>
      </c>
      <c r="P2975" s="175">
        <v>0.58773416583019611</v>
      </c>
      <c r="Q2975" s="175">
        <f>_xll.xlShmInterpDisc($H$4,L2975)</f>
        <v>0.5877341663273925</v>
      </c>
      <c r="R2975" s="188">
        <f t="shared" si="138"/>
        <v>-4.9938686519368503E-6</v>
      </c>
      <c r="S2975" s="170">
        <f t="shared" si="139"/>
        <v>-4.9938686519368503E-6</v>
      </c>
      <c r="T2975" s="174">
        <f t="shared" si="140"/>
        <v>-4.9719639516609959E-6</v>
      </c>
    </row>
    <row r="2976" spans="11:20" x14ac:dyDescent="0.2">
      <c r="K2976" s="185" t="s">
        <v>135</v>
      </c>
      <c r="L2976" s="163">
        <f>_xll.qlCalendarAdvance("TARGET",L2975,K2976,"mf")</f>
        <v>55809</v>
      </c>
      <c r="M2976" s="175">
        <v>0.58756573133520773</v>
      </c>
      <c r="N2976" s="175">
        <f>_xll.xlShmInterpDisc($E$4,L2976)</f>
        <v>0.5875657318337173</v>
      </c>
      <c r="O2976" s="175">
        <f>_xll.xlShmInterpDisc($B$4,L2976)</f>
        <v>0.5875657318337173</v>
      </c>
      <c r="P2976" s="175">
        <v>0.58756573133866885</v>
      </c>
      <c r="Q2976" s="175">
        <f>_xll.xlShmInterpDisc($H$4,L2976)</f>
        <v>0.58756573183510175</v>
      </c>
      <c r="R2976" s="188">
        <f t="shared" si="138"/>
        <v>-4.9850956695962623E-6</v>
      </c>
      <c r="S2976" s="170">
        <f t="shared" si="139"/>
        <v>-4.9850956695962623E-6</v>
      </c>
      <c r="T2976" s="174">
        <f t="shared" si="140"/>
        <v>-4.9643289479206487E-6</v>
      </c>
    </row>
    <row r="2977" spans="11:20" x14ac:dyDescent="0.2">
      <c r="K2977" s="185" t="s">
        <v>135</v>
      </c>
      <c r="L2977" s="163">
        <f>_xll.qlCalendarAdvance("TARGET",L2976,K2977,"mf")</f>
        <v>55816</v>
      </c>
      <c r="M2977" s="175">
        <v>0.58739740344901814</v>
      </c>
      <c r="N2977" s="175">
        <f>_xll.xlShmInterpDisc($E$4,L2977)</f>
        <v>0.58739740394662543</v>
      </c>
      <c r="O2977" s="175">
        <f>_xll.xlShmInterpDisc($B$4,L2977)</f>
        <v>0.58739740394662543</v>
      </c>
      <c r="P2977" s="175">
        <v>0.58739740345247049</v>
      </c>
      <c r="Q2977" s="175">
        <f>_xll.xlShmInterpDisc($H$4,L2977)</f>
        <v>0.5873974039481149</v>
      </c>
      <c r="R2977" s="188">
        <f t="shared" si="138"/>
        <v>-4.9760728870751336E-6</v>
      </c>
      <c r="S2977" s="170">
        <f t="shared" si="139"/>
        <v>-4.9760728870751336E-6</v>
      </c>
      <c r="T2977" s="174">
        <f t="shared" si="140"/>
        <v>-4.9564441439997609E-6</v>
      </c>
    </row>
    <row r="2978" spans="11:20" x14ac:dyDescent="0.2">
      <c r="K2978" s="185" t="s">
        <v>135</v>
      </c>
      <c r="L2978" s="163">
        <f>_xll.qlCalendarAdvance("TARGET",L2977,K2978,"mf")</f>
        <v>55823</v>
      </c>
      <c r="M2978" s="175">
        <v>0.58722918231033594</v>
      </c>
      <c r="N2978" s="175">
        <f>_xll.xlShmInterpDisc($E$4,L2978)</f>
        <v>0.58722918280701608</v>
      </c>
      <c r="O2978" s="175">
        <f>_xll.xlShmInterpDisc($B$4,L2978)</f>
        <v>0.58722918280701608</v>
      </c>
      <c r="P2978" s="175">
        <v>0.58722918231377941</v>
      </c>
      <c r="Q2978" s="175">
        <f>_xll.xlShmInterpDisc($H$4,L2978)</f>
        <v>0.58722918280861081</v>
      </c>
      <c r="R2978" s="188">
        <f t="shared" si="138"/>
        <v>-4.9668014145964889E-6</v>
      </c>
      <c r="S2978" s="170">
        <f t="shared" si="139"/>
        <v>-4.9668014145964889E-6</v>
      </c>
      <c r="T2978" s="174">
        <f t="shared" si="140"/>
        <v>-4.9483139807904308E-6</v>
      </c>
    </row>
    <row r="2979" spans="11:20" x14ac:dyDescent="0.2">
      <c r="K2979" s="185" t="s">
        <v>135</v>
      </c>
      <c r="L2979" s="163">
        <f>_xll.qlCalendarAdvance("TARGET",L2978,K2979,"mf")</f>
        <v>55830</v>
      </c>
      <c r="M2979" s="175">
        <v>0.58706106806139424</v>
      </c>
      <c r="N2979" s="175">
        <f>_xll.xlShmInterpDisc($E$4,L2979)</f>
        <v>0.58706106855712248</v>
      </c>
      <c r="O2979" s="175">
        <f>_xll.xlShmInterpDisc($B$4,L2979)</f>
        <v>0.58706106855712248</v>
      </c>
      <c r="P2979" s="175">
        <v>0.58706106806482883</v>
      </c>
      <c r="Q2979" s="175">
        <f>_xll.xlShmInterpDisc($H$4,L2979)</f>
        <v>0.58706106855882245</v>
      </c>
      <c r="R2979" s="188">
        <f t="shared" si="138"/>
        <v>-4.9572823623833528E-6</v>
      </c>
      <c r="S2979" s="170">
        <f t="shared" si="139"/>
        <v>-4.9572823623833528E-6</v>
      </c>
      <c r="T2979" s="174">
        <f t="shared" si="140"/>
        <v>-4.9399362378466094E-6</v>
      </c>
    </row>
    <row r="2980" spans="11:20" x14ac:dyDescent="0.2">
      <c r="K2980" s="185" t="s">
        <v>135</v>
      </c>
      <c r="L2980" s="163">
        <f>_xll.qlCalendarAdvance("TARGET",L2979,K2980,"mf")</f>
        <v>55837</v>
      </c>
      <c r="M2980" s="175">
        <v>0.58689306084448034</v>
      </c>
      <c r="N2980" s="175">
        <f>_xll.xlShmInterpDisc($E$4,L2980)</f>
        <v>0.58689306133923203</v>
      </c>
      <c r="O2980" s="175">
        <f>_xll.xlShmInterpDisc($B$4,L2980)</f>
        <v>0.58689306133923203</v>
      </c>
      <c r="P2980" s="175">
        <v>0.58689306084790605</v>
      </c>
      <c r="Q2980" s="175">
        <f>_xll.xlShmInterpDisc($H$4,L2980)</f>
        <v>0.58689306134103747</v>
      </c>
      <c r="R2980" s="188">
        <f t="shared" si="138"/>
        <v>-4.94751684065875E-6</v>
      </c>
      <c r="S2980" s="170">
        <f t="shared" si="139"/>
        <v>-4.94751684065875E-6</v>
      </c>
      <c r="T2980" s="174">
        <f t="shared" si="140"/>
        <v>-4.9313142458373704E-6</v>
      </c>
    </row>
    <row r="2981" spans="11:20" x14ac:dyDescent="0.2">
      <c r="K2981" s="185" t="s">
        <v>135</v>
      </c>
      <c r="L2981" s="163">
        <f>_xll.qlCalendarAdvance("TARGET",L2980,K2981,"mf")</f>
        <v>55844</v>
      </c>
      <c r="M2981" s="175">
        <v>0.58672516080193637</v>
      </c>
      <c r="N2981" s="175">
        <f>_xll.xlShmInterpDisc($E$4,L2981)</f>
        <v>0.58672516129568697</v>
      </c>
      <c r="O2981" s="175">
        <f>_xll.xlShmInterpDisc($B$4,L2981)</f>
        <v>0.58672516129568697</v>
      </c>
      <c r="P2981" s="175">
        <v>0.58672516080535309</v>
      </c>
      <c r="Q2981" s="175">
        <f>_xll.xlShmInterpDisc($H$4,L2981)</f>
        <v>0.58672516129759789</v>
      </c>
      <c r="R2981" s="188">
        <f t="shared" si="138"/>
        <v>-4.9375059596457049E-6</v>
      </c>
      <c r="S2981" s="170">
        <f t="shared" si="139"/>
        <v>-4.9375059596457049E-6</v>
      </c>
      <c r="T2981" s="174">
        <f t="shared" si="140"/>
        <v>-4.9224480047627139E-6</v>
      </c>
    </row>
    <row r="2982" spans="11:20" x14ac:dyDescent="0.2">
      <c r="K2982" s="185" t="s">
        <v>135</v>
      </c>
      <c r="L2982" s="163">
        <f>_xll.qlCalendarAdvance("TARGET",L2981,K2982,"mf")</f>
        <v>55851</v>
      </c>
      <c r="M2982" s="175">
        <v>0.58655736807615877</v>
      </c>
      <c r="N2982" s="175">
        <f>_xll.xlShmInterpDisc($E$4,L2982)</f>
        <v>0.58655736856888363</v>
      </c>
      <c r="O2982" s="175">
        <f>_xll.xlShmInterpDisc($B$4,L2982)</f>
        <v>0.58655736856888374</v>
      </c>
      <c r="P2982" s="175">
        <v>0.58655736807956638</v>
      </c>
      <c r="Q2982" s="175">
        <f>_xll.xlShmInterpDisc($H$4,L2982)</f>
        <v>0.58655736857090024</v>
      </c>
      <c r="R2982" s="188">
        <f t="shared" si="138"/>
        <v>-4.9272486091211931E-6</v>
      </c>
      <c r="S2982" s="170">
        <f t="shared" si="139"/>
        <v>-4.9272497193442177E-6</v>
      </c>
      <c r="T2982" s="174">
        <f t="shared" si="140"/>
        <v>-4.9133386248456645E-6</v>
      </c>
    </row>
    <row r="2983" spans="11:20" x14ac:dyDescent="0.2">
      <c r="K2983" s="185" t="s">
        <v>135</v>
      </c>
      <c r="L2983" s="163">
        <f>_xll.qlCalendarAdvance("TARGET",L2982,K2983,"mf")</f>
        <v>55858</v>
      </c>
      <c r="M2983" s="175">
        <v>0.58638968280959847</v>
      </c>
      <c r="N2983" s="175">
        <f>_xll.xlShmInterpDisc($E$4,L2983)</f>
        <v>0.58638968330127328</v>
      </c>
      <c r="O2983" s="175">
        <f>_xll.xlShmInterpDisc($B$4,L2983)</f>
        <v>0.58638968330127328</v>
      </c>
      <c r="P2983" s="175">
        <v>0.58638968281299697</v>
      </c>
      <c r="Q2983" s="175">
        <f>_xll.xlShmInterpDisc($H$4,L2983)</f>
        <v>0.58638968330339569</v>
      </c>
      <c r="R2983" s="188">
        <f t="shared" si="138"/>
        <v>-4.9167481197542884E-6</v>
      </c>
      <c r="S2983" s="170">
        <f t="shared" si="139"/>
        <v>-4.9167481197542884E-6</v>
      </c>
      <c r="T2983" s="174">
        <f t="shared" si="140"/>
        <v>-4.9039872163092468E-6</v>
      </c>
    </row>
    <row r="2984" spans="11:20" x14ac:dyDescent="0.2">
      <c r="K2984" s="185" t="s">
        <v>135</v>
      </c>
      <c r="L2984" s="163">
        <f>_xll.qlCalendarAdvance("TARGET",L2983,K2984,"mf")</f>
        <v>55865</v>
      </c>
      <c r="M2984" s="175">
        <v>0.58622210514476092</v>
      </c>
      <c r="N2984" s="175">
        <f>_xll.xlShmInterpDisc($E$4,L2984)</f>
        <v>0.58622210563536115</v>
      </c>
      <c r="O2984" s="175">
        <f>_xll.xlShmInterpDisc($B$4,L2984)</f>
        <v>0.58622210563536137</v>
      </c>
      <c r="P2984" s="175">
        <v>0.58622210514815021</v>
      </c>
      <c r="Q2984" s="175">
        <f>_xll.xlShmInterpDisc($H$4,L2984)</f>
        <v>0.58622210563758936</v>
      </c>
      <c r="R2984" s="188">
        <f t="shared" si="138"/>
        <v>-4.9060022710989415E-6</v>
      </c>
      <c r="S2984" s="170">
        <f t="shared" si="139"/>
        <v>-4.9060044915449907E-6</v>
      </c>
      <c r="T2984" s="174">
        <f t="shared" si="140"/>
        <v>-4.8943915587074116E-6</v>
      </c>
    </row>
    <row r="2985" spans="11:20" x14ac:dyDescent="0.2">
      <c r="K2985" s="185" t="s">
        <v>135</v>
      </c>
      <c r="L2985" s="163">
        <f>_xll.qlCalendarAdvance("TARGET",L2984,K2985,"mf")</f>
        <v>55872</v>
      </c>
      <c r="M2985" s="175">
        <v>0.58605463522420598</v>
      </c>
      <c r="N2985" s="175">
        <f>_xll.xlShmInterpDisc($E$4,L2985)</f>
        <v>0.58605463571370764</v>
      </c>
      <c r="O2985" s="175">
        <f>_xll.xlShmInterpDisc($B$4,L2985)</f>
        <v>0.58605463571370764</v>
      </c>
      <c r="P2985" s="175">
        <v>0.58605463522758594</v>
      </c>
      <c r="Q2985" s="175">
        <f>_xll.xlShmInterpDisc($H$4,L2985)</f>
        <v>0.58605463571604166</v>
      </c>
      <c r="R2985" s="188">
        <f t="shared" si="138"/>
        <v>-4.8950166142702756E-6</v>
      </c>
      <c r="S2985" s="170">
        <f t="shared" si="139"/>
        <v>-4.8950166142702756E-6</v>
      </c>
      <c r="T2985" s="174">
        <f t="shared" si="140"/>
        <v>-4.884557203155282E-6</v>
      </c>
    </row>
    <row r="2986" spans="11:20" x14ac:dyDescent="0.2">
      <c r="K2986" s="185" t="s">
        <v>135</v>
      </c>
      <c r="L2986" s="163">
        <f>_xll.qlCalendarAdvance("TARGET",L2985,K2986,"mf")</f>
        <v>55880</v>
      </c>
      <c r="M2986" s="175">
        <v>0.58586337314400838</v>
      </c>
      <c r="N2986" s="175">
        <f>_xll.xlShmInterpDisc($E$4,L2986)</f>
        <v>0.58586337363222496</v>
      </c>
      <c r="O2986" s="175">
        <f>_xll.xlShmInterpDisc($B$4,L2986)</f>
        <v>0.58586337363222496</v>
      </c>
      <c r="P2986" s="175">
        <v>0.5858633731473778</v>
      </c>
      <c r="Q2986" s="175">
        <f>_xll.xlShmInterpDisc($H$4,L2986)</f>
        <v>0.58586337363468011</v>
      </c>
      <c r="R2986" s="188">
        <f t="shared" si="138"/>
        <v>-4.8821657827602394E-6</v>
      </c>
      <c r="S2986" s="170">
        <f t="shared" si="139"/>
        <v>-4.8821657827602394E-6</v>
      </c>
      <c r="T2986" s="174">
        <f t="shared" si="140"/>
        <v>-4.8730230961524512E-6</v>
      </c>
    </row>
    <row r="2987" spans="11:20" x14ac:dyDescent="0.2">
      <c r="K2987" s="185" t="s">
        <v>135</v>
      </c>
      <c r="L2987" s="163">
        <f>_xll.qlCalendarAdvance("TARGET",L2986,K2987,"mf")</f>
        <v>55887</v>
      </c>
      <c r="M2987" s="175">
        <v>0.58569613458436054</v>
      </c>
      <c r="N2987" s="175">
        <f>_xll.xlShmInterpDisc($E$4,L2987)</f>
        <v>0.58569613507142682</v>
      </c>
      <c r="O2987" s="175">
        <f>_xll.xlShmInterpDisc($B$4,L2987)</f>
        <v>0.58569613507142682</v>
      </c>
      <c r="P2987" s="175">
        <v>0.58569613458772074</v>
      </c>
      <c r="Q2987" s="175">
        <f>_xll.xlShmInterpDisc($H$4,L2987)</f>
        <v>0.5856961350739881</v>
      </c>
      <c r="R2987" s="188">
        <f t="shared" si="138"/>
        <v>-4.8706627620020981E-6</v>
      </c>
      <c r="S2987" s="170">
        <f t="shared" si="139"/>
        <v>-4.8706627620020981E-6</v>
      </c>
      <c r="T2987" s="174">
        <f t="shared" si="140"/>
        <v>-4.8626735971168955E-6</v>
      </c>
    </row>
    <row r="2988" spans="11:20" x14ac:dyDescent="0.2">
      <c r="K2988" s="185" t="s">
        <v>135</v>
      </c>
      <c r="L2988" s="163">
        <f>_xll.qlCalendarAdvance("TARGET",L2987,K2988,"mf")</f>
        <v>55894</v>
      </c>
      <c r="M2988" s="175">
        <v>0.58552900421739507</v>
      </c>
      <c r="N2988" s="175">
        <f>_xll.xlShmInterpDisc($E$4,L2988)</f>
        <v>0.58552900470328717</v>
      </c>
      <c r="O2988" s="175">
        <f>_xll.xlShmInterpDisc($B$4,L2988)</f>
        <v>0.58552900470328717</v>
      </c>
      <c r="P2988" s="175">
        <v>0.58552900422074583</v>
      </c>
      <c r="Q2988" s="175">
        <f>_xll.xlShmInterpDisc($H$4,L2988)</f>
        <v>0.58552900470595459</v>
      </c>
      <c r="R2988" s="188">
        <f t="shared" si="138"/>
        <v>-4.8589210432936625E-6</v>
      </c>
      <c r="S2988" s="170">
        <f t="shared" si="139"/>
        <v>-4.8589210432936625E-6</v>
      </c>
      <c r="T2988" s="174">
        <f t="shared" si="140"/>
        <v>-4.8520876205770946E-6</v>
      </c>
    </row>
    <row r="2989" spans="11:20" x14ac:dyDescent="0.2">
      <c r="K2989" s="185" t="s">
        <v>135</v>
      </c>
      <c r="L2989" s="163">
        <f>_xll.qlCalendarAdvance("TARGET",L2988,K2989,"mf")</f>
        <v>55901</v>
      </c>
      <c r="M2989" s="175">
        <v>0.58536198218589741</v>
      </c>
      <c r="N2989" s="175">
        <f>_xll.xlShmInterpDisc($E$4,L2989)</f>
        <v>0.58536198267059147</v>
      </c>
      <c r="O2989" s="175">
        <f>_xll.xlShmInterpDisc($B$4,L2989)</f>
        <v>0.58536198267059147</v>
      </c>
      <c r="P2989" s="175">
        <v>0.58536198218923852</v>
      </c>
      <c r="Q2989" s="175">
        <f>_xll.xlShmInterpDisc($H$4,L2989)</f>
        <v>0.58536198267336514</v>
      </c>
      <c r="R2989" s="188">
        <f t="shared" si="138"/>
        <v>-4.8469406266349324E-6</v>
      </c>
      <c r="S2989" s="170">
        <f t="shared" si="139"/>
        <v>-4.8469406266349324E-6</v>
      </c>
      <c r="T2989" s="174">
        <f t="shared" si="140"/>
        <v>-4.8412662767560732E-6</v>
      </c>
    </row>
    <row r="2990" spans="11:20" x14ac:dyDescent="0.2">
      <c r="K2990" s="185" t="s">
        <v>135</v>
      </c>
      <c r="L2990" s="163">
        <f>_xll.qlCalendarAdvance("TARGET",L2989,K2990,"mf")</f>
        <v>55908</v>
      </c>
      <c r="M2990" s="175">
        <v>0.58519506863270743</v>
      </c>
      <c r="N2990" s="175">
        <f>_xll.xlShmInterpDisc($E$4,L2990)</f>
        <v>0.58519506911617969</v>
      </c>
      <c r="O2990" s="175">
        <f>_xll.xlShmInterpDisc($B$4,L2990)</f>
        <v>0.5851950691161798</v>
      </c>
      <c r="P2990" s="175">
        <v>0.5851950686360391</v>
      </c>
      <c r="Q2990" s="175">
        <f>_xll.xlShmInterpDisc($H$4,L2990)</f>
        <v>0.58519506911905972</v>
      </c>
      <c r="R2990" s="188">
        <f t="shared" si="138"/>
        <v>-4.8347226222489326E-6</v>
      </c>
      <c r="S2990" s="170">
        <f t="shared" si="139"/>
        <v>-4.8347237324719572E-6</v>
      </c>
      <c r="T2990" s="174">
        <f t="shared" si="140"/>
        <v>-4.8302062349847574E-6</v>
      </c>
    </row>
    <row r="2991" spans="11:20" x14ac:dyDescent="0.2">
      <c r="K2991" s="185" t="s">
        <v>135</v>
      </c>
      <c r="L2991" s="163">
        <f>_xll.qlCalendarAdvance("TARGET",L2990,K2991,"mf")</f>
        <v>55915</v>
      </c>
      <c r="M2991" s="175">
        <v>0.58502826370071959</v>
      </c>
      <c r="N2991" s="175">
        <f>_xll.xlShmInterpDisc($E$4,L2991)</f>
        <v>0.5850282641829464</v>
      </c>
      <c r="O2991" s="175">
        <f>_xll.xlShmInterpDisc($B$4,L2991)</f>
        <v>0.5850282641829464</v>
      </c>
      <c r="P2991" s="175">
        <v>0.5850282637040416</v>
      </c>
      <c r="Q2991" s="175">
        <f>_xll.xlShmInterpDisc($H$4,L2991)</f>
        <v>0.58502826418593279</v>
      </c>
      <c r="R2991" s="188">
        <f t="shared" si="138"/>
        <v>-4.8222681403586876E-6</v>
      </c>
      <c r="S2991" s="170">
        <f t="shared" si="139"/>
        <v>-4.8222681403586876E-6</v>
      </c>
      <c r="T2991" s="174">
        <f t="shared" si="140"/>
        <v>-4.8189119361552457E-6</v>
      </c>
    </row>
    <row r="2992" spans="11:20" x14ac:dyDescent="0.2">
      <c r="K2992" s="185" t="s">
        <v>135</v>
      </c>
      <c r="L2992" s="163">
        <f>_xll.qlCalendarAdvance("TARGET",L2991,K2992,"mf")</f>
        <v>55922</v>
      </c>
      <c r="M2992" s="175">
        <v>0.58486156753288254</v>
      </c>
      <c r="N2992" s="175">
        <f>_xll.xlShmInterpDisc($E$4,L2992)</f>
        <v>0.58486156801384059</v>
      </c>
      <c r="O2992" s="175">
        <f>_xll.xlShmInterpDisc($B$4,L2992)</f>
        <v>0.58486156801384059</v>
      </c>
      <c r="P2992" s="175">
        <v>0.584861567536195</v>
      </c>
      <c r="Q2992" s="175">
        <f>_xll.xlShmInterpDisc($H$4,L2992)</f>
        <v>0.58486156801693334</v>
      </c>
      <c r="R2992" s="188">
        <f t="shared" si="138"/>
        <v>-4.8095805116332713E-6</v>
      </c>
      <c r="S2992" s="170">
        <f t="shared" si="139"/>
        <v>-4.8095805116332713E-6</v>
      </c>
      <c r="T2992" s="174">
        <f t="shared" si="140"/>
        <v>-4.8073833802675381E-6</v>
      </c>
    </row>
    <row r="2993" spans="11:20" x14ac:dyDescent="0.2">
      <c r="K2993" s="185" t="s">
        <v>135</v>
      </c>
      <c r="L2993" s="163">
        <f>_xll.qlCalendarAdvance("TARGET",L2992,K2993,"mf")</f>
        <v>55929</v>
      </c>
      <c r="M2993" s="175">
        <v>0.58469498027219968</v>
      </c>
      <c r="N2993" s="175">
        <f>_xll.xlShmInterpDisc($E$4,L2993)</f>
        <v>0.58469498075186521</v>
      </c>
      <c r="O2993" s="175">
        <f>_xll.xlShmInterpDisc($B$4,L2993)</f>
        <v>0.58469498075186532</v>
      </c>
      <c r="P2993" s="175">
        <v>0.58469498027550248</v>
      </c>
      <c r="Q2993" s="175">
        <f>_xll.xlShmInterpDisc($H$4,L2993)</f>
        <v>0.58469498075506454</v>
      </c>
      <c r="R2993" s="188">
        <f t="shared" si="138"/>
        <v>-4.7966552951805852E-6</v>
      </c>
      <c r="S2993" s="170">
        <f t="shared" si="139"/>
        <v>-4.7966564054036098E-6</v>
      </c>
      <c r="T2993" s="174">
        <f t="shared" si="140"/>
        <v>-4.7956205673216346E-6</v>
      </c>
    </row>
    <row r="2994" spans="11:20" x14ac:dyDescent="0.2">
      <c r="K2994" s="185" t="s">
        <v>135</v>
      </c>
      <c r="L2994" s="163">
        <f>_xll.qlCalendarAdvance("TARGET",L2993,K2994,"mf")</f>
        <v>55936</v>
      </c>
      <c r="M2994" s="175">
        <v>0.58452850206172868</v>
      </c>
      <c r="N2994" s="175">
        <f>_xll.xlShmInterpDisc($E$4,L2994)</f>
        <v>0.58452850254007871</v>
      </c>
      <c r="O2994" s="175">
        <f>_xll.xlShmInterpDisc($B$4,L2994)</f>
        <v>0.58452850254007871</v>
      </c>
      <c r="P2994" s="175">
        <v>0.58452850206502183</v>
      </c>
      <c r="Q2994" s="175">
        <f>_xll.xlShmInterpDisc($H$4,L2994)</f>
        <v>0.58452850254338462</v>
      </c>
      <c r="R2994" s="188">
        <f t="shared" si="138"/>
        <v>-4.7835002625618017E-6</v>
      </c>
      <c r="S2994" s="170">
        <f t="shared" si="139"/>
        <v>-4.7835002625618017E-6</v>
      </c>
      <c r="T2994" s="174">
        <f t="shared" si="140"/>
        <v>-4.7836279382096336E-6</v>
      </c>
    </row>
    <row r="2995" spans="11:20" x14ac:dyDescent="0.2">
      <c r="K2995" s="185" t="s">
        <v>135</v>
      </c>
      <c r="L2995" s="163">
        <f>_xll.qlCalendarAdvance("TARGET",L2994,K2995,"mf")</f>
        <v>55943</v>
      </c>
      <c r="M2995" s="175">
        <v>0.58436213304458184</v>
      </c>
      <c r="N2995" s="175">
        <f>_xll.xlShmInterpDisc($E$4,L2995)</f>
        <v>0.58436213352159305</v>
      </c>
      <c r="O2995" s="175">
        <f>_xll.xlShmInterpDisc($B$4,L2995)</f>
        <v>0.58436213352159305</v>
      </c>
      <c r="P2995" s="175">
        <v>0.58436213304786511</v>
      </c>
      <c r="Q2995" s="175">
        <f>_xll.xlShmInterpDisc($H$4,L2995)</f>
        <v>0.58436213352500566</v>
      </c>
      <c r="R2995" s="188">
        <f t="shared" si="138"/>
        <v>-4.770112083107847E-6</v>
      </c>
      <c r="S2995" s="170">
        <f t="shared" si="139"/>
        <v>-4.770112083107847E-6</v>
      </c>
      <c r="T2995" s="174">
        <f t="shared" si="140"/>
        <v>-4.7714054929315353E-6</v>
      </c>
    </row>
    <row r="2996" spans="11:20" x14ac:dyDescent="0.2">
      <c r="K2996" s="185" t="s">
        <v>135</v>
      </c>
      <c r="L2996" s="163">
        <f>_xll.qlCalendarAdvance("TARGET",L2995,K2996,"mf")</f>
        <v>55950</v>
      </c>
      <c r="M2996" s="175">
        <v>0.58419587336392587</v>
      </c>
      <c r="N2996" s="175">
        <f>_xll.xlShmInterpDisc($E$4,L2996)</f>
        <v>0.58419587383957505</v>
      </c>
      <c r="O2996" s="175">
        <f>_xll.xlShmInterpDisc($B$4,L2996)</f>
        <v>0.58419587383957505</v>
      </c>
      <c r="P2996" s="175">
        <v>0.58419587336719936</v>
      </c>
      <c r="Q2996" s="175">
        <f>_xll.xlShmInterpDisc($H$4,L2996)</f>
        <v>0.58419587384309435</v>
      </c>
      <c r="R2996" s="188">
        <f t="shared" si="138"/>
        <v>-4.7564918670417455E-6</v>
      </c>
      <c r="S2996" s="170">
        <f t="shared" si="139"/>
        <v>-4.7564918670417455E-6</v>
      </c>
      <c r="T2996" s="174">
        <f t="shared" si="140"/>
        <v>-4.7589499008182656E-6</v>
      </c>
    </row>
    <row r="2997" spans="11:20" x14ac:dyDescent="0.2">
      <c r="K2997" s="185" t="s">
        <v>135</v>
      </c>
      <c r="L2997" s="163">
        <f>_xll.qlCalendarAdvance("TARGET",L2996,K2997,"mf")</f>
        <v>55957</v>
      </c>
      <c r="M2997" s="175">
        <v>0.58402972316298174</v>
      </c>
      <c r="N2997" s="175">
        <f>_xll.xlShmInterpDisc($E$4,L2997)</f>
        <v>0.58402972363724615</v>
      </c>
      <c r="O2997" s="175">
        <f>_xll.xlShmInterpDisc($B$4,L2997)</f>
        <v>0.58402972363724615</v>
      </c>
      <c r="P2997" s="175">
        <v>0.58402972316624546</v>
      </c>
      <c r="Q2997" s="175">
        <f>_xll.xlShmInterpDisc($H$4,L2997)</f>
        <v>0.58402972364087224</v>
      </c>
      <c r="R2997" s="188">
        <f t="shared" si="138"/>
        <v>-4.742644055255596E-6</v>
      </c>
      <c r="S2997" s="170">
        <f t="shared" si="139"/>
        <v>-4.742644055255596E-6</v>
      </c>
      <c r="T2997" s="174">
        <f t="shared" si="140"/>
        <v>-4.7462678232079725E-6</v>
      </c>
    </row>
    <row r="2998" spans="11:20" x14ac:dyDescent="0.2">
      <c r="K2998" s="185" t="s">
        <v>135</v>
      </c>
      <c r="L2998" s="163">
        <f>_xll.qlCalendarAdvance("TARGET",L2997,K2998,"mf")</f>
        <v>55964</v>
      </c>
      <c r="M2998" s="175">
        <v>0.58386368258502552</v>
      </c>
      <c r="N2998" s="175">
        <f>_xll.xlShmInterpDisc($E$4,L2998)</f>
        <v>0.58386368305788217</v>
      </c>
      <c r="O2998" s="175">
        <f>_xll.xlShmInterpDisc($B$4,L2998)</f>
        <v>0.58386368305788217</v>
      </c>
      <c r="P2998" s="175">
        <v>0.58386368258827914</v>
      </c>
      <c r="Q2998" s="175">
        <f>_xll.xlShmInterpDisc($H$4,L2998)</f>
        <v>0.58386368306161496</v>
      </c>
      <c r="R2998" s="188">
        <f t="shared" si="138"/>
        <v>-4.728566427303349E-6</v>
      </c>
      <c r="S2998" s="170">
        <f t="shared" si="139"/>
        <v>-4.728566427303349E-6</v>
      </c>
      <c r="T2998" s="174">
        <f t="shared" si="140"/>
        <v>-4.7333581498776311E-6</v>
      </c>
    </row>
    <row r="2999" spans="11:20" x14ac:dyDescent="0.2">
      <c r="K2999" s="185" t="s">
        <v>135</v>
      </c>
      <c r="L2999" s="163">
        <f>_xll.qlCalendarAdvance("TARGET",L2998,K2999,"mf")</f>
        <v>55971</v>
      </c>
      <c r="M2999" s="175">
        <v>0.58369775177338712</v>
      </c>
      <c r="N2999" s="175">
        <f>_xll.xlShmInterpDisc($E$4,L2999)</f>
        <v>0.58369775224481324</v>
      </c>
      <c r="O2999" s="175">
        <f>_xll.xlShmInterpDisc($B$4,L2999)</f>
        <v>0.58369775224481313</v>
      </c>
      <c r="P2999" s="175">
        <v>0.58369775177663075</v>
      </c>
      <c r="Q2999" s="175">
        <f>_xll.xlShmInterpDisc($H$4,L2999)</f>
        <v>0.58369775224865295</v>
      </c>
      <c r="R2999" s="188">
        <f t="shared" si="138"/>
        <v>-4.7142612036310538E-6</v>
      </c>
      <c r="S2999" s="170">
        <f t="shared" si="139"/>
        <v>-4.7142600934080292E-6</v>
      </c>
      <c r="T2999" s="174">
        <f t="shared" si="140"/>
        <v>-4.7202219910502663E-6</v>
      </c>
    </row>
    <row r="3000" spans="11:20" x14ac:dyDescent="0.2">
      <c r="K3000" s="185" t="s">
        <v>135</v>
      </c>
      <c r="L3000" s="163">
        <f>_xll.qlCalendarAdvance("TARGET",L2999,K3000,"mf")</f>
        <v>55982</v>
      </c>
      <c r="M3000" s="175">
        <v>0.583437225472757</v>
      </c>
      <c r="N3000" s="175">
        <f>_xll.xlShmInterpDisc($E$4,L3000)</f>
        <v>0.58343722594188974</v>
      </c>
      <c r="O3000" s="175">
        <f>_xll.xlShmInterpDisc($B$4,L3000)</f>
        <v>0.58343722594188974</v>
      </c>
      <c r="P3000" s="175">
        <v>0.58343722547598498</v>
      </c>
      <c r="Q3000" s="175">
        <f>_xll.xlShmInterpDisc($H$4,L3000)</f>
        <v>0.58343722594589742</v>
      </c>
      <c r="R3000" s="188">
        <f t="shared" si="138"/>
        <v>-4.691327326611372E-6</v>
      </c>
      <c r="S3000" s="170">
        <f t="shared" si="139"/>
        <v>-4.691327326611372E-6</v>
      </c>
      <c r="T3000" s="174">
        <f t="shared" si="140"/>
        <v>-4.6991244229133144E-6</v>
      </c>
    </row>
    <row r="3001" spans="11:20" x14ac:dyDescent="0.2">
      <c r="K3001" s="185" t="s">
        <v>135</v>
      </c>
      <c r="L3001" s="163">
        <f>_xll.qlCalendarAdvance("TARGET",L3000,K3001,"mf")</f>
        <v>55989</v>
      </c>
      <c r="M3001" s="175">
        <v>0.58327157757589476</v>
      </c>
      <c r="N3001" s="175">
        <f>_xll.xlShmInterpDisc($E$4,L3001)</f>
        <v>0.58327157804353902</v>
      </c>
      <c r="O3001" s="175">
        <f>_xll.xlShmInterpDisc($B$4,L3001)</f>
        <v>0.58327157804353902</v>
      </c>
      <c r="P3001" s="175">
        <v>0.58327157757911252</v>
      </c>
      <c r="Q3001" s="175">
        <f>_xll.xlShmInterpDisc($H$4,L3001)</f>
        <v>0.58327157804765373</v>
      </c>
      <c r="R3001" s="188">
        <f t="shared" si="138"/>
        <v>-4.6764425665202225E-6</v>
      </c>
      <c r="S3001" s="170">
        <f t="shared" si="139"/>
        <v>-4.6764425665202225E-6</v>
      </c>
      <c r="T3001" s="174">
        <f t="shared" si="140"/>
        <v>-4.6854120583361691E-6</v>
      </c>
    </row>
    <row r="3002" spans="11:20" x14ac:dyDescent="0.2">
      <c r="K3002" s="185" t="s">
        <v>135</v>
      </c>
      <c r="L3002" s="163">
        <f>_xll.qlCalendarAdvance("TARGET",L3001,K3002,"mf")</f>
        <v>55996</v>
      </c>
      <c r="M3002" s="175">
        <v>0.58310603995768884</v>
      </c>
      <c r="N3002" s="175">
        <f>_xll.xlShmInterpDisc($E$4,L3002)</f>
        <v>0.5831060404238223</v>
      </c>
      <c r="O3002" s="175">
        <f>_xll.xlShmInterpDisc($B$4,L3002)</f>
        <v>0.58310604042382241</v>
      </c>
      <c r="P3002" s="175">
        <v>0.58310603996089638</v>
      </c>
      <c r="Q3002" s="175">
        <f>_xll.xlShmInterpDisc($H$4,L3002)</f>
        <v>0.58310604042804415</v>
      </c>
      <c r="R3002" s="188">
        <f t="shared" si="138"/>
        <v>-4.6613346516011234E-6</v>
      </c>
      <c r="S3002" s="170">
        <f t="shared" si="139"/>
        <v>-4.661335761824148E-6</v>
      </c>
      <c r="T3002" s="174">
        <f t="shared" si="140"/>
        <v>-4.6714776491540988E-6</v>
      </c>
    </row>
    <row r="3003" spans="11:20" x14ac:dyDescent="0.2">
      <c r="K3003" s="185" t="s">
        <v>135</v>
      </c>
      <c r="L3003" s="163">
        <f>_xll.qlCalendarAdvance("TARGET",L3002,K3003,"mf")</f>
        <v>56003</v>
      </c>
      <c r="M3003" s="175">
        <v>0.58294061276171882</v>
      </c>
      <c r="N3003" s="175">
        <f>_xll.xlShmInterpDisc($E$4,L3003)</f>
        <v>0.58294061322631952</v>
      </c>
      <c r="O3003" s="175">
        <f>_xll.xlShmInterpDisc($B$4,L3003)</f>
        <v>0.58294061322631952</v>
      </c>
      <c r="P3003" s="175">
        <v>0.58294061276491616</v>
      </c>
      <c r="Q3003" s="175">
        <f>_xll.xlShmInterpDisc($H$4,L3003)</f>
        <v>0.58294061323064839</v>
      </c>
      <c r="R3003" s="188">
        <f t="shared" si="138"/>
        <v>-4.6460069125231485E-6</v>
      </c>
      <c r="S3003" s="170">
        <f t="shared" si="139"/>
        <v>-4.6460069125231485E-6</v>
      </c>
      <c r="T3003" s="174">
        <f t="shared" si="140"/>
        <v>-4.6573223055901281E-6</v>
      </c>
    </row>
    <row r="3004" spans="11:20" x14ac:dyDescent="0.2">
      <c r="K3004" s="185" t="s">
        <v>135</v>
      </c>
      <c r="L3004" s="163">
        <f>_xll.qlCalendarAdvance("TARGET",L3003,K3004,"mf")</f>
        <v>56010</v>
      </c>
      <c r="M3004" s="175">
        <v>0.58277529613161871</v>
      </c>
      <c r="N3004" s="175">
        <f>_xll.xlShmInterpDisc($E$4,L3004)</f>
        <v>0.58277529659466476</v>
      </c>
      <c r="O3004" s="175">
        <f>_xll.xlShmInterpDisc($B$4,L3004)</f>
        <v>0.58277529659466476</v>
      </c>
      <c r="P3004" s="175">
        <v>0.58277529613480594</v>
      </c>
      <c r="Q3004" s="175">
        <f>_xll.xlShmInterpDisc($H$4,L3004)</f>
        <v>0.58277529659910066</v>
      </c>
      <c r="R3004" s="188">
        <f t="shared" si="138"/>
        <v>-4.6304604595093224E-6</v>
      </c>
      <c r="S3004" s="170">
        <f t="shared" si="139"/>
        <v>-4.6304604595093224E-6</v>
      </c>
      <c r="T3004" s="174">
        <f t="shared" si="140"/>
        <v>-4.6429471378672815E-6</v>
      </c>
    </row>
    <row r="3005" spans="11:20" x14ac:dyDescent="0.2">
      <c r="K3005" s="185" t="s">
        <v>135</v>
      </c>
      <c r="L3005" s="163">
        <f>_xll.qlCalendarAdvance("TARGET",L3004,K3005,"mf")</f>
        <v>56017</v>
      </c>
      <c r="M3005" s="175">
        <v>0.58261009021107735</v>
      </c>
      <c r="N3005" s="175">
        <f>_xll.xlShmInterpDisc($E$4,L3005)</f>
        <v>0.58261009067254643</v>
      </c>
      <c r="O3005" s="175">
        <f>_xll.xlShmInterpDisc($B$4,L3005)</f>
        <v>0.58261009067254654</v>
      </c>
      <c r="P3005" s="175">
        <v>0.58261009021425425</v>
      </c>
      <c r="Q3005" s="175">
        <f>_xll.xlShmInterpDisc($H$4,L3005)</f>
        <v>0.58261009067708946</v>
      </c>
      <c r="R3005" s="188">
        <f t="shared" si="138"/>
        <v>-4.6146908516675467E-6</v>
      </c>
      <c r="S3005" s="170">
        <f t="shared" si="139"/>
        <v>-4.6146919618905713E-6</v>
      </c>
      <c r="T3005" s="174">
        <f t="shared" si="140"/>
        <v>-4.6283521459855592E-6</v>
      </c>
    </row>
    <row r="3006" spans="11:20" x14ac:dyDescent="0.2">
      <c r="K3006" s="185" t="s">
        <v>135</v>
      </c>
      <c r="L3006" s="163">
        <f>_xll.qlCalendarAdvance("TARGET",L3005,K3006,"mf")</f>
        <v>56024</v>
      </c>
      <c r="M3006" s="175">
        <v>0.58244499514383774</v>
      </c>
      <c r="N3006" s="175">
        <f>_xll.xlShmInterpDisc($E$4,L3006)</f>
        <v>0.58244499560370833</v>
      </c>
      <c r="O3006" s="175">
        <f>_xll.xlShmInterpDisc($B$4,L3006)</f>
        <v>0.58244499560370833</v>
      </c>
      <c r="P3006" s="175">
        <v>0.58244499514700432</v>
      </c>
      <c r="Q3006" s="175">
        <f>_xll.xlShmInterpDisc($H$4,L3006)</f>
        <v>0.5824449956083585</v>
      </c>
      <c r="R3006" s="188">
        <f t="shared" si="138"/>
        <v>-4.5987058605589937E-6</v>
      </c>
      <c r="S3006" s="170">
        <f t="shared" si="139"/>
        <v>-4.5987058605589937E-6</v>
      </c>
      <c r="T3006" s="174">
        <f t="shared" si="140"/>
        <v>-4.6135417708370596E-6</v>
      </c>
    </row>
    <row r="3007" spans="11:20" x14ac:dyDescent="0.2">
      <c r="K3007" s="185" t="s">
        <v>135</v>
      </c>
      <c r="L3007" s="163">
        <f>_xll.qlCalendarAdvance("TARGET",L3006,K3007,"mf")</f>
        <v>56031</v>
      </c>
      <c r="M3007" s="175">
        <v>0.58228001107369798</v>
      </c>
      <c r="N3007" s="175">
        <f>_xll.xlShmInterpDisc($E$4,L3007)</f>
        <v>0.58228001153194842</v>
      </c>
      <c r="O3007" s="175">
        <f>_xll.xlShmInterpDisc($B$4,L3007)</f>
        <v>0.58228001153194842</v>
      </c>
      <c r="P3007" s="175">
        <v>0.58228001107685412</v>
      </c>
      <c r="Q3007" s="175">
        <f>_xll.xlShmInterpDisc($H$4,L3007)</f>
        <v>0.58228001153670572</v>
      </c>
      <c r="R3007" s="188">
        <f t="shared" si="138"/>
        <v>-4.5825043759606388E-6</v>
      </c>
      <c r="S3007" s="170">
        <f t="shared" si="139"/>
        <v>-4.5825043759606388E-6</v>
      </c>
      <c r="T3007" s="174">
        <f t="shared" si="140"/>
        <v>-4.5985160124217828E-6</v>
      </c>
    </row>
    <row r="3008" spans="11:20" x14ac:dyDescent="0.2">
      <c r="K3008" s="185" t="s">
        <v>135</v>
      </c>
      <c r="L3008" s="163">
        <f>_xll.qlCalendarAdvance("TARGET",L3007,K3008,"mf")</f>
        <v>56038</v>
      </c>
      <c r="M3008" s="175">
        <v>0.58211513814451044</v>
      </c>
      <c r="N3008" s="175">
        <f>_xll.xlShmInterpDisc($E$4,L3008)</f>
        <v>0.58211513860111919</v>
      </c>
      <c r="O3008" s="175">
        <f>_xll.xlShmInterpDisc($B$4,L3008)</f>
        <v>0.58211513860111919</v>
      </c>
      <c r="P3008" s="175">
        <v>0.58211513814765614</v>
      </c>
      <c r="Q3008" s="175">
        <f>_xll.xlShmInterpDisc($H$4,L3008)</f>
        <v>0.58211513860598374</v>
      </c>
      <c r="R3008" s="188">
        <f t="shared" si="138"/>
        <v>-4.5660875080955066E-6</v>
      </c>
      <c r="S3008" s="170">
        <f t="shared" si="139"/>
        <v>-4.5660875080955066E-6</v>
      </c>
      <c r="T3008" s="174">
        <f t="shared" si="140"/>
        <v>-4.5832759809627532E-6</v>
      </c>
    </row>
    <row r="3009" spans="11:20" x14ac:dyDescent="0.2">
      <c r="K3009" s="185" t="s">
        <v>135</v>
      </c>
      <c r="L3009" s="163">
        <f>_xll.qlCalendarAdvance("TARGET",L3008,K3009,"mf")</f>
        <v>56045</v>
      </c>
      <c r="M3009" s="175">
        <v>0.58195037650018233</v>
      </c>
      <c r="N3009" s="175">
        <f>_xll.xlShmInterpDisc($E$4,L3009)</f>
        <v>0.58195037695512808</v>
      </c>
      <c r="O3009" s="175">
        <f>_xll.xlShmInterpDisc($B$4,L3009)</f>
        <v>0.58195037695512808</v>
      </c>
      <c r="P3009" s="175">
        <v>0.5819503765033176</v>
      </c>
      <c r="Q3009" s="175">
        <f>_xll.xlShmInterpDisc($H$4,L3009)</f>
        <v>0.58195037696009977</v>
      </c>
      <c r="R3009" s="188">
        <f t="shared" si="138"/>
        <v>-4.5494574774096463E-6</v>
      </c>
      <c r="S3009" s="170">
        <f t="shared" si="139"/>
        <v>-4.5494574774096463E-6</v>
      </c>
      <c r="T3009" s="174">
        <f t="shared" si="140"/>
        <v>-4.5678216764599711E-6</v>
      </c>
    </row>
    <row r="3010" spans="11:20" x14ac:dyDescent="0.2">
      <c r="K3010" s="185" t="s">
        <v>135</v>
      </c>
      <c r="L3010" s="163">
        <f>_xll.qlCalendarAdvance("TARGET",L3009,K3010,"mf")</f>
        <v>56052</v>
      </c>
      <c r="M3010" s="175">
        <v>0.58178572628467562</v>
      </c>
      <c r="N3010" s="175">
        <f>_xll.xlShmInterpDisc($E$4,L3010)</f>
        <v>0.58178572673793705</v>
      </c>
      <c r="O3010" s="175">
        <f>_xll.xlShmInterpDisc($B$4,L3010)</f>
        <v>0.58178572673793705</v>
      </c>
      <c r="P3010" s="175">
        <v>0.58178572628780023</v>
      </c>
      <c r="Q3010" s="175">
        <f>_xll.xlShmInterpDisc($H$4,L3010)</f>
        <v>0.58178572674301599</v>
      </c>
      <c r="R3010" s="188">
        <f t="shared" si="138"/>
        <v>-4.5326142839030581E-6</v>
      </c>
      <c r="S3010" s="170">
        <f t="shared" si="139"/>
        <v>-4.5326142839030581E-6</v>
      </c>
      <c r="T3010" s="174">
        <f t="shared" si="140"/>
        <v>-4.5521575398055347E-6</v>
      </c>
    </row>
    <row r="3011" spans="11:20" x14ac:dyDescent="0.2">
      <c r="K3011" s="185" t="s">
        <v>135</v>
      </c>
      <c r="L3011" s="163">
        <f>_xll.qlCalendarAdvance("TARGET",L3010,K3011,"mf")</f>
        <v>56059</v>
      </c>
      <c r="M3011" s="175">
        <v>0.58162118764200688</v>
      </c>
      <c r="N3011" s="175">
        <f>_xll.xlShmInterpDisc($E$4,L3011)</f>
        <v>0.58162118809356289</v>
      </c>
      <c r="O3011" s="175">
        <f>_xll.xlShmInterpDisc($B$4,L3011)</f>
        <v>0.58162118809356289</v>
      </c>
      <c r="P3011" s="175">
        <v>0.58162118764512094</v>
      </c>
      <c r="Q3011" s="175">
        <f>_xll.xlShmInterpDisc($H$4,L3011)</f>
        <v>0.58162118809874908</v>
      </c>
      <c r="R3011" s="188">
        <f t="shared" si="138"/>
        <v>-4.5155601480217911E-6</v>
      </c>
      <c r="S3011" s="170">
        <f t="shared" si="139"/>
        <v>-4.5155601480217911E-6</v>
      </c>
      <c r="T3011" s="174">
        <f t="shared" si="140"/>
        <v>-4.536281350553395E-6</v>
      </c>
    </row>
    <row r="3012" spans="11:20" x14ac:dyDescent="0.2">
      <c r="K3012" s="185" t="s">
        <v>135</v>
      </c>
      <c r="L3012" s="163">
        <f>_xll.qlCalendarAdvance("TARGET",L3011,K3012,"mf")</f>
        <v>56066</v>
      </c>
      <c r="M3012" s="175">
        <v>0.5814567607162473</v>
      </c>
      <c r="N3012" s="175">
        <f>_xll.xlShmInterpDisc($E$4,L3012)</f>
        <v>0.58145676116607703</v>
      </c>
      <c r="O3012" s="175">
        <f>_xll.xlShmInterpDisc($B$4,L3012)</f>
        <v>0.58145676116607703</v>
      </c>
      <c r="P3012" s="175">
        <v>0.58145676071935071</v>
      </c>
      <c r="Q3012" s="175">
        <f>_xll.xlShmInterpDisc($H$4,L3012)</f>
        <v>0.58145676117137057</v>
      </c>
      <c r="R3012" s="188">
        <f t="shared" si="138"/>
        <v>-4.4982972902118945E-6</v>
      </c>
      <c r="S3012" s="170">
        <f t="shared" si="139"/>
        <v>-4.4982972902118945E-6</v>
      </c>
      <c r="T3012" s="174">
        <f t="shared" si="140"/>
        <v>-4.520198659818675E-6</v>
      </c>
    </row>
    <row r="3013" spans="11:20" x14ac:dyDescent="0.2">
      <c r="K3013" s="185" t="s">
        <v>135</v>
      </c>
      <c r="L3013" s="163">
        <f>_xll.qlCalendarAdvance("TARGET",L3012,K3013,"mf")</f>
        <v>56073</v>
      </c>
      <c r="M3013" s="175">
        <v>0.58129244565152305</v>
      </c>
      <c r="N3013" s="175">
        <f>_xll.xlShmInterpDisc($E$4,L3013)</f>
        <v>0.58129244609960573</v>
      </c>
      <c r="O3013" s="175">
        <f>_xll.xlShmInterpDisc($B$4,L3013)</f>
        <v>0.58129244609960562</v>
      </c>
      <c r="P3013" s="175">
        <v>0.58129244565461591</v>
      </c>
      <c r="Q3013" s="175">
        <f>_xll.xlShmInterpDisc($H$4,L3013)</f>
        <v>0.58129244610500641</v>
      </c>
      <c r="R3013" s="188">
        <f t="shared" si="138"/>
        <v>-4.480826820696393E-6</v>
      </c>
      <c r="S3013" s="170">
        <f t="shared" si="139"/>
        <v>-4.4808257104733684E-6</v>
      </c>
      <c r="T3013" s="174">
        <f t="shared" si="140"/>
        <v>-4.5039050267092762E-6</v>
      </c>
    </row>
    <row r="3014" spans="11:20" x14ac:dyDescent="0.2">
      <c r="K3014" s="185" t="s">
        <v>135</v>
      </c>
      <c r="L3014" s="163">
        <f>_xll.qlCalendarAdvance("TARGET",L3013,K3014,"mf")</f>
        <v>56080</v>
      </c>
      <c r="M3014" s="175">
        <v>0.5811282425920149</v>
      </c>
      <c r="N3014" s="175">
        <f>_xll.xlShmInterpDisc($E$4,L3014)</f>
        <v>0.58112824303832977</v>
      </c>
      <c r="O3014" s="175">
        <f>_xll.xlShmInterpDisc($B$4,L3014)</f>
        <v>0.58112824303832988</v>
      </c>
      <c r="P3014" s="175">
        <v>0.58112824259509699</v>
      </c>
      <c r="Q3014" s="175">
        <f>_xll.xlShmInterpDisc($H$4,L3014)</f>
        <v>0.58112824304383781</v>
      </c>
      <c r="R3014" s="188">
        <f t="shared" ref="R3014:R3077" si="141">(M3014-N3014)*10000</f>
        <v>-4.4631487394752867E-6</v>
      </c>
      <c r="S3014" s="170">
        <f t="shared" ref="S3014:S3077" si="142">(M3014-O3014)*10000</f>
        <v>-4.4631498496983113E-6</v>
      </c>
      <c r="T3014" s="174">
        <f t="shared" ref="T3014:T3077" si="143">(P3014-Q3014)*10000</f>
        <v>-4.487408222786371E-6</v>
      </c>
    </row>
    <row r="3015" spans="11:20" x14ac:dyDescent="0.2">
      <c r="K3015" s="185" t="s">
        <v>135</v>
      </c>
      <c r="L3015" s="163">
        <f>_xll.qlCalendarAdvance("TARGET",L3014,K3015,"mf")</f>
        <v>56087</v>
      </c>
      <c r="M3015" s="175">
        <v>0.5809641516819587</v>
      </c>
      <c r="N3015" s="175">
        <f>_xll.xlShmInterpDisc($E$4,L3015)</f>
        <v>0.58096415212648533</v>
      </c>
      <c r="O3015" s="175">
        <f>_xll.xlShmInterpDisc($B$4,L3015)</f>
        <v>0.58096415212648533</v>
      </c>
      <c r="P3015" s="175">
        <v>0.58096415168503002</v>
      </c>
      <c r="Q3015" s="175">
        <f>_xll.xlShmInterpDisc($H$4,L3015)</f>
        <v>0.58096415213210051</v>
      </c>
      <c r="R3015" s="188">
        <f t="shared" si="141"/>
        <v>-4.4452663772176493E-6</v>
      </c>
      <c r="S3015" s="170">
        <f t="shared" si="142"/>
        <v>-4.4452663772176493E-6</v>
      </c>
      <c r="T3015" s="174">
        <f t="shared" si="143"/>
        <v>-4.4707049173808855E-6</v>
      </c>
    </row>
    <row r="3016" spans="11:20" x14ac:dyDescent="0.2">
      <c r="K3016" s="185" t="s">
        <v>135</v>
      </c>
      <c r="L3016" s="163">
        <f>_xll.qlCalendarAdvance("TARGET",L3015,K3016,"mf")</f>
        <v>56094</v>
      </c>
      <c r="M3016" s="175">
        <v>0.58080017306564458</v>
      </c>
      <c r="N3016" s="175">
        <f>_xll.xlShmInterpDisc($E$4,L3016)</f>
        <v>0.58080017350836266</v>
      </c>
      <c r="O3016" s="175">
        <f>_xll.xlShmInterpDisc($B$4,L3016)</f>
        <v>0.58080017350836266</v>
      </c>
      <c r="P3016" s="175">
        <v>0.58080017306870513</v>
      </c>
      <c r="Q3016" s="175">
        <f>_xll.xlShmInterpDisc($H$4,L3016)</f>
        <v>0.58080017351408519</v>
      </c>
      <c r="R3016" s="188">
        <f t="shared" si="141"/>
        <v>-4.4271808441465055E-6</v>
      </c>
      <c r="S3016" s="170">
        <f t="shared" si="142"/>
        <v>-4.4271808441465055E-6</v>
      </c>
      <c r="T3016" s="174">
        <f t="shared" si="143"/>
        <v>-4.4538006616079429E-6</v>
      </c>
    </row>
    <row r="3017" spans="11:20" x14ac:dyDescent="0.2">
      <c r="K3017" s="185" t="s">
        <v>135</v>
      </c>
      <c r="L3017" s="163">
        <f>_xll.qlCalendarAdvance("TARGET",L3016,K3017,"mf")</f>
        <v>56101</v>
      </c>
      <c r="M3017" s="175">
        <v>0.58063630688741841</v>
      </c>
      <c r="N3017" s="175">
        <f>_xll.xlShmInterpDisc($E$4,L3017)</f>
        <v>0.58063630732830751</v>
      </c>
      <c r="O3017" s="175">
        <f>_xll.xlShmInterpDisc($B$4,L3017)</f>
        <v>0.58063630732830751</v>
      </c>
      <c r="P3017" s="175">
        <v>0.58063630689046797</v>
      </c>
      <c r="Q3017" s="175">
        <f>_xll.xlShmInterpDisc($H$4,L3017)</f>
        <v>0.58063630733413729</v>
      </c>
      <c r="R3017" s="188">
        <f t="shared" si="141"/>
        <v>-4.4088910300388306E-6</v>
      </c>
      <c r="S3017" s="170">
        <f t="shared" si="142"/>
        <v>-4.4088910300388306E-6</v>
      </c>
      <c r="T3017" s="174">
        <f t="shared" si="143"/>
        <v>-4.4366932350214938E-6</v>
      </c>
    </row>
    <row r="3018" spans="11:20" x14ac:dyDescent="0.2">
      <c r="K3018" s="185" t="s">
        <v>135</v>
      </c>
      <c r="L3018" s="163">
        <f>_xll.qlCalendarAdvance("TARGET",L3017,K3018,"mf")</f>
        <v>56108</v>
      </c>
      <c r="M3018" s="175">
        <v>0.5804725532916799</v>
      </c>
      <c r="N3018" s="175">
        <f>_xll.xlShmInterpDisc($E$4,L3018)</f>
        <v>0.58047255373072038</v>
      </c>
      <c r="O3018" s="175">
        <f>_xll.xlShmInterpDisc($B$4,L3018)</f>
        <v>0.58047255373072026</v>
      </c>
      <c r="P3018" s="175">
        <v>0.58047255329471881</v>
      </c>
      <c r="Q3018" s="175">
        <f>_xll.xlShmInterpDisc($H$4,L3018)</f>
        <v>0.58047255373665729</v>
      </c>
      <c r="R3018" s="188">
        <f t="shared" si="141"/>
        <v>-4.3904047064557972E-6</v>
      </c>
      <c r="S3018" s="170">
        <f t="shared" si="142"/>
        <v>-4.3904035962327725E-6</v>
      </c>
      <c r="T3018" s="174">
        <f t="shared" si="143"/>
        <v>-4.4193848580675876E-6</v>
      </c>
    </row>
    <row r="3019" spans="11:20" x14ac:dyDescent="0.2">
      <c r="K3019" s="185" t="s">
        <v>135</v>
      </c>
      <c r="L3019" s="163">
        <f>_xll.qlCalendarAdvance("TARGET",L3018,K3019,"mf")</f>
        <v>56115</v>
      </c>
      <c r="M3019" s="175">
        <v>0.58030891242288452</v>
      </c>
      <c r="N3019" s="175">
        <f>_xll.xlShmInterpDisc($E$4,L3019)</f>
        <v>0.58030891286005615</v>
      </c>
      <c r="O3019" s="175">
        <f>_xll.xlShmInterpDisc($B$4,L3019)</f>
        <v>0.58030891286005615</v>
      </c>
      <c r="P3019" s="175">
        <v>0.58030891242591232</v>
      </c>
      <c r="Q3019" s="175">
        <f>_xll.xlShmInterpDisc($H$4,L3019)</f>
        <v>0.58030891286610042</v>
      </c>
      <c r="R3019" s="188">
        <f t="shared" si="141"/>
        <v>-4.3717163222822819E-6</v>
      </c>
      <c r="S3019" s="170">
        <f t="shared" si="142"/>
        <v>-4.3717163222822819E-6</v>
      </c>
      <c r="T3019" s="174">
        <f t="shared" si="143"/>
        <v>-4.4018810818613474E-6</v>
      </c>
    </row>
    <row r="3020" spans="11:20" x14ac:dyDescent="0.2">
      <c r="K3020" s="185" t="s">
        <v>135</v>
      </c>
      <c r="L3020" s="163">
        <f>_xll.qlCalendarAdvance("TARGET",L3019,K3020,"mf")</f>
        <v>56122</v>
      </c>
      <c r="M3020" s="175">
        <v>0.5801453844255422</v>
      </c>
      <c r="N3020" s="175">
        <f>_xll.xlShmInterpDisc($E$4,L3020)</f>
        <v>0.58014538486082534</v>
      </c>
      <c r="O3020" s="175">
        <f>_xll.xlShmInterpDisc($B$4,L3020)</f>
        <v>0.58014538486082534</v>
      </c>
      <c r="P3020" s="175">
        <v>0.58014538442855912</v>
      </c>
      <c r="Q3020" s="175">
        <f>_xll.xlShmInterpDisc($H$4,L3020)</f>
        <v>0.58014538486697687</v>
      </c>
      <c r="R3020" s="188">
        <f t="shared" si="141"/>
        <v>-4.352831428633408E-6</v>
      </c>
      <c r="S3020" s="170">
        <f t="shared" si="142"/>
        <v>-4.352831428633408E-6</v>
      </c>
      <c r="T3020" s="174">
        <f t="shared" si="143"/>
        <v>-4.3841774655106747E-6</v>
      </c>
    </row>
    <row r="3021" spans="11:20" x14ac:dyDescent="0.2">
      <c r="K3021" s="185" t="s">
        <v>135</v>
      </c>
      <c r="L3021" s="163">
        <f>_xll.qlCalendarAdvance("TARGET",L3020,K3021,"mf")</f>
        <v>56129</v>
      </c>
      <c r="M3021" s="175">
        <v>0.57998196944421831</v>
      </c>
      <c r="N3021" s="175">
        <f>_xll.xlShmInterpDisc($E$4,L3021)</f>
        <v>0.57998196987759332</v>
      </c>
      <c r="O3021" s="175">
        <f>_xll.xlShmInterpDisc($B$4,L3021)</f>
        <v>0.57998196987759332</v>
      </c>
      <c r="P3021" s="175">
        <v>0.57998196944722413</v>
      </c>
      <c r="Q3021" s="175">
        <f>_xll.xlShmInterpDisc($H$4,L3021)</f>
        <v>0.57998196988385198</v>
      </c>
      <c r="R3021" s="188">
        <f t="shared" si="141"/>
        <v>-4.3337500255091754E-6</v>
      </c>
      <c r="S3021" s="170">
        <f t="shared" si="142"/>
        <v>-4.3337500255091754E-6</v>
      </c>
      <c r="T3021" s="174">
        <f t="shared" si="143"/>
        <v>-4.3662784499076679E-6</v>
      </c>
    </row>
    <row r="3022" spans="11:20" x14ac:dyDescent="0.2">
      <c r="K3022" s="185" t="s">
        <v>135</v>
      </c>
      <c r="L3022" s="163">
        <f>_xll.qlCalendarAdvance("TARGET",L3021,K3022,"mf")</f>
        <v>56136</v>
      </c>
      <c r="M3022" s="175">
        <v>0.57981866762353262</v>
      </c>
      <c r="N3022" s="175">
        <f>_xll.xlShmInterpDisc($E$4,L3022)</f>
        <v>0.57981866805498028</v>
      </c>
      <c r="O3022" s="175">
        <f>_xll.xlShmInterpDisc($B$4,L3022)</f>
        <v>0.57981866805498028</v>
      </c>
      <c r="P3022" s="175">
        <v>0.57981866762652756</v>
      </c>
      <c r="Q3022" s="175">
        <f>_xll.xlShmInterpDisc($H$4,L3022)</f>
        <v>0.57981866806134608</v>
      </c>
      <c r="R3022" s="188">
        <f t="shared" si="141"/>
        <v>-4.3144765538016827E-6</v>
      </c>
      <c r="S3022" s="170">
        <f t="shared" si="142"/>
        <v>-4.3144765538016827E-6</v>
      </c>
      <c r="T3022" s="174">
        <f t="shared" si="143"/>
        <v>-4.3481851452753517E-6</v>
      </c>
    </row>
    <row r="3023" spans="11:20" x14ac:dyDescent="0.2">
      <c r="K3023" s="185" t="s">
        <v>135</v>
      </c>
      <c r="L3023" s="163">
        <f>_xll.qlCalendarAdvance("TARGET",L3022,K3023,"mf")</f>
        <v>56143</v>
      </c>
      <c r="M3023" s="175">
        <v>0.57965547910816051</v>
      </c>
      <c r="N3023" s="175">
        <f>_xll.xlShmInterpDisc($E$4,L3023)</f>
        <v>0.57965547953766139</v>
      </c>
      <c r="O3023" s="175">
        <f>_xll.xlShmInterpDisc($B$4,L3023)</f>
        <v>0.57965547953766139</v>
      </c>
      <c r="P3023" s="175">
        <v>0.57965547911114423</v>
      </c>
      <c r="Q3023" s="175">
        <f>_xll.xlShmInterpDisc($H$4,L3023)</f>
        <v>0.57965547954413454</v>
      </c>
      <c r="R3023" s="188">
        <f t="shared" si="141"/>
        <v>-4.2950087930648806E-6</v>
      </c>
      <c r="S3023" s="170">
        <f t="shared" si="142"/>
        <v>-4.2950087930648806E-6</v>
      </c>
      <c r="T3023" s="174">
        <f t="shared" si="143"/>
        <v>-4.3299031027288493E-6</v>
      </c>
    </row>
    <row r="3024" spans="11:20" x14ac:dyDescent="0.2">
      <c r="K3024" s="185" t="s">
        <v>135</v>
      </c>
      <c r="L3024" s="163">
        <f>_xll.qlCalendarAdvance("TARGET",L3023,K3024,"mf")</f>
        <v>56150</v>
      </c>
      <c r="M3024" s="175">
        <v>0.57949240404283209</v>
      </c>
      <c r="N3024" s="175">
        <f>_xll.xlShmInterpDisc($E$4,L3024)</f>
        <v>0.57949240447036732</v>
      </c>
      <c r="O3024" s="175">
        <f>_xll.xlShmInterpDisc($B$4,L3024)</f>
        <v>0.57949240447036732</v>
      </c>
      <c r="P3024" s="175">
        <v>0.57949240404580471</v>
      </c>
      <c r="Q3024" s="175">
        <f>_xll.xlShmInterpDisc($H$4,L3024)</f>
        <v>0.5794924044769475</v>
      </c>
      <c r="R3024" s="188">
        <f t="shared" si="141"/>
        <v>-4.2753522944138922E-6</v>
      </c>
      <c r="S3024" s="170">
        <f t="shared" si="142"/>
        <v>-4.2753522944138922E-6</v>
      </c>
      <c r="T3024" s="174">
        <f t="shared" si="143"/>
        <v>-4.311427881376062E-6</v>
      </c>
    </row>
    <row r="3025" spans="11:20" x14ac:dyDescent="0.2">
      <c r="K3025" s="185" t="s">
        <v>135</v>
      </c>
      <c r="L3025" s="163">
        <f>_xll.qlCalendarAdvance("TARGET",L3024,K3025,"mf")</f>
        <v>56157</v>
      </c>
      <c r="M3025" s="175">
        <v>0.57932944257233299</v>
      </c>
      <c r="N3025" s="175">
        <f>_xll.xlShmInterpDisc($E$4,L3025)</f>
        <v>0.57932944299788336</v>
      </c>
      <c r="O3025" s="175">
        <f>_xll.xlShmInterpDisc($B$4,L3025)</f>
        <v>0.57932944299788336</v>
      </c>
      <c r="P3025" s="175">
        <v>0.5793294425752944</v>
      </c>
      <c r="Q3025" s="175">
        <f>_xll.xlShmInterpDisc($H$4,L3025)</f>
        <v>0.57932944300457068</v>
      </c>
      <c r="R3025" s="188">
        <f t="shared" si="141"/>
        <v>-4.2555037271796436E-6</v>
      </c>
      <c r="S3025" s="170">
        <f t="shared" si="142"/>
        <v>-4.2555037271796436E-6</v>
      </c>
      <c r="T3025" s="174">
        <f t="shared" si="143"/>
        <v>-4.2927628118860639E-6</v>
      </c>
    </row>
    <row r="3026" spans="11:20" x14ac:dyDescent="0.2">
      <c r="K3026" s="185" t="s">
        <v>135</v>
      </c>
      <c r="L3026" s="163">
        <f>_xll.qlCalendarAdvance("TARGET",L3025,K3026,"mf")</f>
        <v>56164</v>
      </c>
      <c r="M3026" s="175">
        <v>0.57916659484150346</v>
      </c>
      <c r="N3026" s="175">
        <f>_xll.xlShmInterpDisc($E$4,L3026)</f>
        <v>0.57916659526505043</v>
      </c>
      <c r="O3026" s="175">
        <f>_xll.xlShmInterpDisc($B$4,L3026)</f>
        <v>0.57916659526505043</v>
      </c>
      <c r="P3026" s="175">
        <v>0.57916659484445365</v>
      </c>
      <c r="Q3026" s="175">
        <f>_xll.xlShmInterpDisc($H$4,L3026)</f>
        <v>0.57916659527184489</v>
      </c>
      <c r="R3026" s="188">
        <f t="shared" si="141"/>
        <v>-4.2354697527002827E-6</v>
      </c>
      <c r="S3026" s="170">
        <f t="shared" si="142"/>
        <v>-4.2354697527002827E-6</v>
      </c>
      <c r="T3026" s="174">
        <f t="shared" si="143"/>
        <v>-4.2739123351509534E-6</v>
      </c>
    </row>
    <row r="3027" spans="11:20" x14ac:dyDescent="0.2">
      <c r="K3027" s="185" t="s">
        <v>135</v>
      </c>
      <c r="L3027" s="163">
        <f>_xll.qlCalendarAdvance("TARGET",L3026,K3027,"mf")</f>
        <v>56171</v>
      </c>
      <c r="M3027" s="175">
        <v>0.57900386099523937</v>
      </c>
      <c r="N3027" s="175">
        <f>_xll.xlShmInterpDisc($E$4,L3027)</f>
        <v>0.5790038614167643</v>
      </c>
      <c r="O3027" s="175">
        <f>_xll.xlShmInterpDisc($B$4,L3027)</f>
        <v>0.57900386141676419</v>
      </c>
      <c r="P3027" s="175">
        <v>0.57900386099817835</v>
      </c>
      <c r="Q3027" s="175">
        <f>_xll.xlShmInterpDisc($H$4,L3027)</f>
        <v>0.57900386142366567</v>
      </c>
      <c r="R3027" s="188">
        <f t="shared" si="141"/>
        <v>-4.2152492607527847E-6</v>
      </c>
      <c r="S3027" s="170">
        <f t="shared" si="142"/>
        <v>-4.2152481505297601E-6</v>
      </c>
      <c r="T3027" s="174">
        <f t="shared" si="143"/>
        <v>-4.2548731205016566E-6</v>
      </c>
    </row>
    <row r="3028" spans="11:20" x14ac:dyDescent="0.2">
      <c r="K3028" s="185" t="s">
        <v>135</v>
      </c>
      <c r="L3028" s="163">
        <f>_xll.qlCalendarAdvance("TARGET",L3027,K3028,"mf")</f>
        <v>56178</v>
      </c>
      <c r="M3028" s="175">
        <v>0.57884124117849167</v>
      </c>
      <c r="N3028" s="175">
        <f>_xll.xlShmInterpDisc($E$4,L3028)</f>
        <v>0.57884124159797601</v>
      </c>
      <c r="O3028" s="175">
        <f>_xll.xlShmInterpDisc($B$4,L3028)</f>
        <v>0.57884124159797601</v>
      </c>
      <c r="P3028" s="175">
        <v>0.57884124118141933</v>
      </c>
      <c r="Q3028" s="175">
        <f>_xll.xlShmInterpDisc($H$4,L3028)</f>
        <v>0.57884124160498451</v>
      </c>
      <c r="R3028" s="188">
        <f t="shared" si="141"/>
        <v>-4.1948433615601743E-6</v>
      </c>
      <c r="S3028" s="170">
        <f t="shared" si="142"/>
        <v>-4.1948433615601743E-6</v>
      </c>
      <c r="T3028" s="174">
        <f t="shared" si="143"/>
        <v>-4.2356518292763212E-6</v>
      </c>
    </row>
    <row r="3029" spans="11:20" x14ac:dyDescent="0.2">
      <c r="K3029" s="185" t="s">
        <v>135</v>
      </c>
      <c r="L3029" s="163">
        <f>_xll.qlCalendarAdvance("TARGET",L3028,K3029,"mf")</f>
        <v>56185</v>
      </c>
      <c r="M3029" s="175">
        <v>0.57867873553626659</v>
      </c>
      <c r="N3029" s="175">
        <f>_xll.xlShmInterpDisc($E$4,L3029)</f>
        <v>0.57867873595369224</v>
      </c>
      <c r="O3029" s="175">
        <f>_xll.xlShmInterpDisc($B$4,L3029)</f>
        <v>0.57867873595369235</v>
      </c>
      <c r="P3029" s="175">
        <v>0.57867873553918281</v>
      </c>
      <c r="Q3029" s="175">
        <f>_xll.xlShmInterpDisc($H$4,L3029)</f>
        <v>0.57867873596080777</v>
      </c>
      <c r="R3029" s="188">
        <f t="shared" si="141"/>
        <v>-4.1742564960145501E-6</v>
      </c>
      <c r="S3029" s="170">
        <f t="shared" si="142"/>
        <v>-4.1742576062375747E-6</v>
      </c>
      <c r="T3029" s="174">
        <f t="shared" si="143"/>
        <v>-4.216249571697972E-6</v>
      </c>
    </row>
    <row r="3030" spans="11:20" x14ac:dyDescent="0.2">
      <c r="K3030" s="185" t="s">
        <v>135</v>
      </c>
      <c r="L3030" s="163">
        <f>_xll.qlCalendarAdvance("TARGET",L3029,K3030,"mf")</f>
        <v>56192</v>
      </c>
      <c r="M3030" s="175">
        <v>0.57851634421362563</v>
      </c>
      <c r="N3030" s="175">
        <f>_xll.xlShmInterpDisc($E$4,L3030)</f>
        <v>0.57851634462897461</v>
      </c>
      <c r="O3030" s="175">
        <f>_xll.xlShmInterpDisc($B$4,L3030)</f>
        <v>0.57851634462897461</v>
      </c>
      <c r="P3030" s="175">
        <v>0.57851634421653064</v>
      </c>
      <c r="Q3030" s="175">
        <f>_xll.xlShmInterpDisc($H$4,L3030)</f>
        <v>0.57851634463619706</v>
      </c>
      <c r="R3030" s="188">
        <f t="shared" si="141"/>
        <v>-4.1534897743389365E-6</v>
      </c>
      <c r="S3030" s="170">
        <f t="shared" si="142"/>
        <v>-4.1534897743389365E-6</v>
      </c>
      <c r="T3030" s="174">
        <f t="shared" si="143"/>
        <v>-4.1966641273205596E-6</v>
      </c>
    </row>
    <row r="3031" spans="11:20" x14ac:dyDescent="0.2">
      <c r="K3031" s="185" t="s">
        <v>135</v>
      </c>
      <c r="L3031" s="163">
        <f>_xll.qlCalendarAdvance("TARGET",L3030,K3031,"mf")</f>
        <v>56199</v>
      </c>
      <c r="M3031" s="175">
        <v>0.57835406735568573</v>
      </c>
      <c r="N3031" s="175">
        <f>_xll.xlShmInterpDisc($E$4,L3031)</f>
        <v>0.57835406776894016</v>
      </c>
      <c r="O3031" s="175">
        <f>_xll.xlShmInterpDisc($B$4,L3031)</f>
        <v>0.57835406776894016</v>
      </c>
      <c r="P3031" s="175">
        <v>0.5783540673585793</v>
      </c>
      <c r="Q3031" s="175">
        <f>_xll.xlShmInterpDisc($H$4,L3031)</f>
        <v>0.57835406777626952</v>
      </c>
      <c r="R3031" s="188">
        <f t="shared" si="141"/>
        <v>-4.1325443067563583E-6</v>
      </c>
      <c r="S3031" s="170">
        <f t="shared" si="142"/>
        <v>-4.1325443067563583E-6</v>
      </c>
      <c r="T3031" s="174">
        <f t="shared" si="143"/>
        <v>-4.1769021574822318E-6</v>
      </c>
    </row>
    <row r="3032" spans="11:20" x14ac:dyDescent="0.2">
      <c r="K3032" s="185" t="s">
        <v>135</v>
      </c>
      <c r="L3032" s="163">
        <f>_xll.qlCalendarAdvance("TARGET",L3031,K3032,"mf")</f>
        <v>56206</v>
      </c>
      <c r="M3032" s="175">
        <v>0.57819190510761942</v>
      </c>
      <c r="N3032" s="175">
        <f>_xll.xlShmInterpDisc($E$4,L3032)</f>
        <v>0.57819190551876143</v>
      </c>
      <c r="O3032" s="175">
        <f>_xll.xlShmInterpDisc($B$4,L3032)</f>
        <v>0.57819190551876143</v>
      </c>
      <c r="P3032" s="175">
        <v>0.57819190511050156</v>
      </c>
      <c r="Q3032" s="175">
        <f>_xll.xlShmInterpDisc($H$4,L3032)</f>
        <v>0.57819190552619759</v>
      </c>
      <c r="R3032" s="188">
        <f t="shared" si="141"/>
        <v>-4.1114200932668155E-6</v>
      </c>
      <c r="S3032" s="170">
        <f t="shared" si="142"/>
        <v>-4.1114200932668155E-6</v>
      </c>
      <c r="T3032" s="174">
        <f t="shared" si="143"/>
        <v>-4.1569603315139148E-6</v>
      </c>
    </row>
    <row r="3033" spans="11:20" x14ac:dyDescent="0.2">
      <c r="K3033" s="185" t="s">
        <v>135</v>
      </c>
      <c r="L3033" s="163">
        <f>_xll.qlCalendarAdvance("TARGET",L3032,K3033,"mf")</f>
        <v>56213</v>
      </c>
      <c r="M3033" s="175">
        <v>0.57802985761465431</v>
      </c>
      <c r="N3033" s="175">
        <f>_xll.xlShmInterpDisc($E$4,L3033)</f>
        <v>0.57802985802366635</v>
      </c>
      <c r="O3033" s="175">
        <f>_xll.xlShmInterpDisc($B$4,L3033)</f>
        <v>0.57802985802366647</v>
      </c>
      <c r="P3033" s="175">
        <v>0.5780298576175249</v>
      </c>
      <c r="Q3033" s="175">
        <f>_xll.xlShmInterpDisc($H$4,L3033)</f>
        <v>0.57802985803120943</v>
      </c>
      <c r="R3033" s="188">
        <f t="shared" si="141"/>
        <v>-4.0901204645393818E-6</v>
      </c>
      <c r="S3033" s="170">
        <f t="shared" si="142"/>
        <v>-4.0901215747624065E-6</v>
      </c>
      <c r="T3033" s="174">
        <f t="shared" si="143"/>
        <v>-4.1368453107537562E-6</v>
      </c>
    </row>
    <row r="3034" spans="11:20" x14ac:dyDescent="0.2">
      <c r="K3034" s="185" t="s">
        <v>135</v>
      </c>
      <c r="L3034" s="163">
        <f>_xll.qlCalendarAdvance("TARGET",L3033,K3034,"mf")</f>
        <v>56220</v>
      </c>
      <c r="M3034" s="175">
        <v>0.57786792502207351</v>
      </c>
      <c r="N3034" s="175">
        <f>_xll.xlShmInterpDisc($E$4,L3034)</f>
        <v>0.5778679254289385</v>
      </c>
      <c r="O3034" s="175">
        <f>_xll.xlShmInterpDisc($B$4,L3034)</f>
        <v>0.5778679254289385</v>
      </c>
      <c r="P3034" s="175">
        <v>0.57786792502493267</v>
      </c>
      <c r="Q3034" s="175">
        <f>_xll.xlShmInterpDisc($H$4,L3034)</f>
        <v>0.57786792543658827</v>
      </c>
      <c r="R3034" s="188">
        <f t="shared" si="141"/>
        <v>-4.0686498614661559E-6</v>
      </c>
      <c r="S3034" s="170">
        <f t="shared" si="142"/>
        <v>-4.0686498614661559E-6</v>
      </c>
      <c r="T3034" s="174">
        <f t="shared" si="143"/>
        <v>-4.1165559849787314E-6</v>
      </c>
    </row>
    <row r="3035" spans="11:20" x14ac:dyDescent="0.2">
      <c r="K3035" s="185" t="s">
        <v>135</v>
      </c>
      <c r="L3035" s="163">
        <f>_xll.qlCalendarAdvance("TARGET",L3034,K3035,"mf")</f>
        <v>56227</v>
      </c>
      <c r="M3035" s="175">
        <v>0.57770610747521633</v>
      </c>
      <c r="N3035" s="175">
        <f>_xll.xlShmInterpDisc($E$4,L3035)</f>
        <v>0.57770610787991683</v>
      </c>
      <c r="O3035" s="175">
        <f>_xll.xlShmInterpDisc($B$4,L3035)</f>
        <v>0.57770610787991694</v>
      </c>
      <c r="P3035" s="175">
        <v>0.57770610747806384</v>
      </c>
      <c r="Q3035" s="175">
        <f>_xll.xlShmInterpDisc($H$4,L3035)</f>
        <v>0.57770610788767329</v>
      </c>
      <c r="R3035" s="188">
        <f t="shared" si="141"/>
        <v>-4.0470049533780639E-6</v>
      </c>
      <c r="S3035" s="170">
        <f t="shared" si="142"/>
        <v>-4.0470060636010885E-6</v>
      </c>
      <c r="T3035" s="174">
        <f t="shared" si="143"/>
        <v>-4.0960945746348898E-6</v>
      </c>
    </row>
    <row r="3036" spans="11:20" x14ac:dyDescent="0.2">
      <c r="K3036" s="185" t="s">
        <v>135</v>
      </c>
      <c r="L3036" s="163">
        <f>_xll.qlCalendarAdvance("TARGET",L3035,K3036,"mf")</f>
        <v>56234</v>
      </c>
      <c r="M3036" s="175">
        <v>0.57754440511947658</v>
      </c>
      <c r="N3036" s="175">
        <f>_xll.xlShmInterpDisc($E$4,L3036)</f>
        <v>0.57754440552199593</v>
      </c>
      <c r="O3036" s="175">
        <f>_xll.xlShmInterpDisc($B$4,L3036)</f>
        <v>0.57754440552199593</v>
      </c>
      <c r="P3036" s="175">
        <v>0.57754440512231264</v>
      </c>
      <c r="Q3036" s="175">
        <f>_xll.xlShmInterpDisc($H$4,L3036)</f>
        <v>0.57754440552985897</v>
      </c>
      <c r="R3036" s="188">
        <f t="shared" si="141"/>
        <v>-4.025193511836278E-6</v>
      </c>
      <c r="S3036" s="170">
        <f t="shared" si="142"/>
        <v>-4.025193511836278E-6</v>
      </c>
      <c r="T3036" s="174">
        <f t="shared" si="143"/>
        <v>-4.0754633001682805E-6</v>
      </c>
    </row>
    <row r="3037" spans="11:20" x14ac:dyDescent="0.2">
      <c r="K3037" s="185" t="s">
        <v>135</v>
      </c>
      <c r="L3037" s="163">
        <f>_xll.qlCalendarAdvance("TARGET",L3036,K3037,"mf")</f>
        <v>56241</v>
      </c>
      <c r="M3037" s="175">
        <v>0.57738281810030478</v>
      </c>
      <c r="N3037" s="175">
        <f>_xll.xlShmInterpDisc($E$4,L3037)</f>
        <v>0.577382818500626</v>
      </c>
      <c r="O3037" s="175">
        <f>_xll.xlShmInterpDisc($B$4,L3037)</f>
        <v>0.577382818500626</v>
      </c>
      <c r="P3037" s="175">
        <v>0.57738281810312919</v>
      </c>
      <c r="Q3037" s="175">
        <f>_xll.xlShmInterpDisc($H$4,L3037)</f>
        <v>0.57738281850859552</v>
      </c>
      <c r="R3037" s="188">
        <f t="shared" si="141"/>
        <v>-4.0032122061717246E-6</v>
      </c>
      <c r="S3037" s="170">
        <f t="shared" si="142"/>
        <v>-4.0032122061717246E-6</v>
      </c>
      <c r="T3037" s="174">
        <f t="shared" si="143"/>
        <v>-4.0546632718019282E-6</v>
      </c>
    </row>
    <row r="3038" spans="11:20" x14ac:dyDescent="0.2">
      <c r="K3038" s="185" t="s">
        <v>135</v>
      </c>
      <c r="L3038" s="163">
        <f>_xll.qlCalendarAdvance("TARGET",L3037,K3038,"mf")</f>
        <v>56248</v>
      </c>
      <c r="M3038" s="175">
        <v>0.57722134656320645</v>
      </c>
      <c r="N3038" s="175">
        <f>_xll.xlShmInterpDisc($E$4,L3038)</f>
        <v>0.57722134696131278</v>
      </c>
      <c r="O3038" s="175">
        <f>_xll.xlShmInterpDisc($B$4,L3038)</f>
        <v>0.57722134696131289</v>
      </c>
      <c r="P3038" s="175">
        <v>0.57722134656601909</v>
      </c>
      <c r="Q3038" s="175">
        <f>_xll.xlShmInterpDisc($H$4,L3038)</f>
        <v>0.57722134696938887</v>
      </c>
      <c r="R3038" s="188">
        <f t="shared" si="141"/>
        <v>-3.9810632568304527E-6</v>
      </c>
      <c r="S3038" s="170">
        <f t="shared" si="142"/>
        <v>-3.9810643670534773E-6</v>
      </c>
      <c r="T3038" s="174">
        <f t="shared" si="143"/>
        <v>-4.0336978202049067E-6</v>
      </c>
    </row>
    <row r="3039" spans="11:20" x14ac:dyDescent="0.2">
      <c r="K3039" s="185" t="s">
        <v>135</v>
      </c>
      <c r="L3039" s="163">
        <f>_xll.qlCalendarAdvance("TARGET",L3038,K3039,"mf")</f>
        <v>56255</v>
      </c>
      <c r="M3039" s="175">
        <v>0.57705999065374303</v>
      </c>
      <c r="N3039" s="175">
        <f>_xll.xlShmInterpDisc($E$4,L3039)</f>
        <v>0.57705999104961825</v>
      </c>
      <c r="O3039" s="175">
        <f>_xll.xlShmInterpDisc($B$4,L3039)</f>
        <v>0.57705999104961836</v>
      </c>
      <c r="P3039" s="175">
        <v>0.57705999065654412</v>
      </c>
      <c r="Q3039" s="175">
        <f>_xll.xlShmInterpDisc($H$4,L3039)</f>
        <v>0.57705999105780081</v>
      </c>
      <c r="R3039" s="188">
        <f t="shared" si="141"/>
        <v>-3.9587522149275856E-6</v>
      </c>
      <c r="S3039" s="170">
        <f t="shared" si="142"/>
        <v>-3.9587533251506102E-6</v>
      </c>
      <c r="T3039" s="174">
        <f t="shared" si="143"/>
        <v>-4.0125669453772161E-6</v>
      </c>
    </row>
    <row r="3040" spans="11:20" x14ac:dyDescent="0.2">
      <c r="K3040" s="185" t="s">
        <v>135</v>
      </c>
      <c r="L3040" s="163">
        <f>_xll.qlCalendarAdvance("TARGET",L3039,K3040,"mf")</f>
        <v>56262</v>
      </c>
      <c r="M3040" s="175">
        <v>0.57689875051753181</v>
      </c>
      <c r="N3040" s="175">
        <f>_xll.xlShmInterpDisc($E$4,L3040)</f>
        <v>0.57689875091115983</v>
      </c>
      <c r="O3040" s="175">
        <f>_xll.xlShmInterpDisc($B$4,L3040)</f>
        <v>0.57689875091115994</v>
      </c>
      <c r="P3040" s="175">
        <v>0.57689875052032114</v>
      </c>
      <c r="Q3040" s="175">
        <f>_xll.xlShmInterpDisc($H$4,L3040)</f>
        <v>0.57689875091944864</v>
      </c>
      <c r="R3040" s="188">
        <f t="shared" si="141"/>
        <v>-3.9362801906861478E-6</v>
      </c>
      <c r="S3040" s="170">
        <f t="shared" si="142"/>
        <v>-3.9362813009091724E-6</v>
      </c>
      <c r="T3040" s="174">
        <f t="shared" si="143"/>
        <v>-3.9912750882109549E-6</v>
      </c>
    </row>
    <row r="3041" spans="11:20" x14ac:dyDescent="0.2">
      <c r="K3041" s="185" t="s">
        <v>135</v>
      </c>
      <c r="L3041" s="163">
        <f>_xll.qlCalendarAdvance("TARGET",L3040,K3041,"mf")</f>
        <v>56269</v>
      </c>
      <c r="M3041" s="175">
        <v>0.57673762630024605</v>
      </c>
      <c r="N3041" s="175">
        <f>_xll.xlShmInterpDisc($E$4,L3041)</f>
        <v>0.57673762669161066</v>
      </c>
      <c r="O3041" s="175">
        <f>_xll.xlShmInterpDisc($B$4,L3041)</f>
        <v>0.57673762669161066</v>
      </c>
      <c r="P3041" s="175">
        <v>0.5767376263030235</v>
      </c>
      <c r="Q3041" s="175">
        <f>_xll.xlShmInterpDisc($H$4,L3041)</f>
        <v>0.57673762670000572</v>
      </c>
      <c r="R3041" s="188">
        <f t="shared" si="141"/>
        <v>-3.9136460738831147E-6</v>
      </c>
      <c r="S3041" s="170">
        <f t="shared" si="142"/>
        <v>-3.9136460738831147E-6</v>
      </c>
      <c r="T3041" s="174">
        <f t="shared" si="143"/>
        <v>-3.969822248706123E-6</v>
      </c>
    </row>
    <row r="3042" spans="11:20" x14ac:dyDescent="0.2">
      <c r="K3042" s="185" t="s">
        <v>135</v>
      </c>
      <c r="L3042" s="163">
        <f>_xll.qlCalendarAdvance("TARGET",L3041,K3042,"mf")</f>
        <v>56276</v>
      </c>
      <c r="M3042" s="175">
        <v>0.57657661814761441</v>
      </c>
      <c r="N3042" s="175">
        <f>_xll.xlShmInterpDisc($E$4,L3042)</f>
        <v>0.57657661853669984</v>
      </c>
      <c r="O3042" s="175">
        <f>_xll.xlShmInterpDisc($B$4,L3042)</f>
        <v>0.57657661853669984</v>
      </c>
      <c r="P3042" s="175">
        <v>0.57657661815038008</v>
      </c>
      <c r="Q3042" s="175">
        <f>_xll.xlShmInterpDisc($H$4,L3042)</f>
        <v>0.57657661854520115</v>
      </c>
      <c r="R3042" s="188">
        <f t="shared" si="141"/>
        <v>-3.8908543054105849E-6</v>
      </c>
      <c r="S3042" s="170">
        <f t="shared" si="142"/>
        <v>-3.8908543054105849E-6</v>
      </c>
      <c r="T3042" s="174">
        <f t="shared" si="143"/>
        <v>-3.9482106473087697E-6</v>
      </c>
    </row>
    <row r="3043" spans="11:20" x14ac:dyDescent="0.2">
      <c r="K3043" s="185" t="s">
        <v>135</v>
      </c>
      <c r="L3043" s="163">
        <f>_xll.qlCalendarAdvance("TARGET",L3042,K3043,"mf")</f>
        <v>56283</v>
      </c>
      <c r="M3043" s="175">
        <v>0.57641572620542214</v>
      </c>
      <c r="N3043" s="175">
        <f>_xll.xlShmInterpDisc($E$4,L3043)</f>
        <v>0.57641572659221285</v>
      </c>
      <c r="O3043" s="175">
        <f>_xll.xlShmInterpDisc($B$4,L3043)</f>
        <v>0.57641572659221285</v>
      </c>
      <c r="P3043" s="175">
        <v>0.57641572620817605</v>
      </c>
      <c r="Q3043" s="175">
        <f>_xll.xlShmInterpDisc($H$4,L3043)</f>
        <v>0.57641572660082019</v>
      </c>
      <c r="R3043" s="188">
        <f t="shared" si="141"/>
        <v>-3.8679071057146075E-6</v>
      </c>
      <c r="S3043" s="170">
        <f t="shared" si="142"/>
        <v>-3.8679071057146075E-6</v>
      </c>
      <c r="T3043" s="174">
        <f t="shared" si="143"/>
        <v>-3.9264413942419196E-6</v>
      </c>
    </row>
    <row r="3044" spans="11:20" x14ac:dyDescent="0.2">
      <c r="K3044" s="185" t="s">
        <v>135</v>
      </c>
      <c r="L3044" s="163">
        <f>_xll.qlCalendarAdvance("TARGET",L3043,K3044,"mf")</f>
        <v>56290</v>
      </c>
      <c r="M3044" s="175">
        <v>0.57625495061951004</v>
      </c>
      <c r="N3044" s="175">
        <f>_xll.xlShmInterpDisc($E$4,L3044)</f>
        <v>0.5762549510039906</v>
      </c>
      <c r="O3044" s="175">
        <f>_xll.xlShmInterpDisc($B$4,L3044)</f>
        <v>0.5762549510039906</v>
      </c>
      <c r="P3044" s="175">
        <v>0.57625495062225218</v>
      </c>
      <c r="Q3044" s="175">
        <f>_xll.xlShmInterpDisc($H$4,L3044)</f>
        <v>0.57625495101270396</v>
      </c>
      <c r="R3044" s="188">
        <f t="shared" si="141"/>
        <v>-3.8448055850182072E-6</v>
      </c>
      <c r="S3044" s="170">
        <f t="shared" si="142"/>
        <v>-3.8448055850182072E-6</v>
      </c>
      <c r="T3044" s="174">
        <f t="shared" si="143"/>
        <v>-3.9045178201746467E-6</v>
      </c>
    </row>
    <row r="3045" spans="11:20" x14ac:dyDescent="0.2">
      <c r="K3045" s="185" t="s">
        <v>135</v>
      </c>
      <c r="L3045" s="163">
        <f>_xll.qlCalendarAdvance("TARGET",L3044,K3045,"mf")</f>
        <v>56297</v>
      </c>
      <c r="M3045" s="175">
        <v>0.57609429153577518</v>
      </c>
      <c r="N3045" s="175">
        <f>_xll.xlShmInterpDisc($E$4,L3045)</f>
        <v>0.57609429191793027</v>
      </c>
      <c r="O3045" s="175">
        <f>_xll.xlShmInterpDisc($B$4,L3045)</f>
        <v>0.57609429191793027</v>
      </c>
      <c r="P3045" s="175">
        <v>0.57609429153850544</v>
      </c>
      <c r="Q3045" s="175">
        <f>_xll.xlShmInterpDisc($H$4,L3045)</f>
        <v>0.57609429192674955</v>
      </c>
      <c r="R3045" s="188">
        <f t="shared" si="141"/>
        <v>-3.8215508535444087E-6</v>
      </c>
      <c r="S3045" s="170">
        <f t="shared" si="142"/>
        <v>-3.8215508535444087E-6</v>
      </c>
      <c r="T3045" s="174">
        <f t="shared" si="143"/>
        <v>-3.8824410353299754E-6</v>
      </c>
    </row>
    <row r="3046" spans="11:20" x14ac:dyDescent="0.2">
      <c r="K3046" s="185" t="s">
        <v>135</v>
      </c>
      <c r="L3046" s="163">
        <f>_xll.qlCalendarAdvance("TARGET",L3045,K3046,"mf")</f>
        <v>56304</v>
      </c>
      <c r="M3046" s="175">
        <v>0.57593374910017081</v>
      </c>
      <c r="N3046" s="175">
        <f>_xll.xlShmInterpDisc($E$4,L3046)</f>
        <v>0.57593374947998532</v>
      </c>
      <c r="O3046" s="175">
        <f>_xll.xlShmInterpDisc($B$4,L3046)</f>
        <v>0.57593374947998532</v>
      </c>
      <c r="P3046" s="175">
        <v>0.57593374910288908</v>
      </c>
      <c r="Q3046" s="175">
        <f>_xll.xlShmInterpDisc($H$4,L3046)</f>
        <v>0.57593374948891052</v>
      </c>
      <c r="R3046" s="188">
        <f t="shared" si="141"/>
        <v>-3.7981451317392612E-6</v>
      </c>
      <c r="S3046" s="170">
        <f t="shared" si="142"/>
        <v>-3.7981451317392612E-6</v>
      </c>
      <c r="T3046" s="174">
        <f t="shared" si="143"/>
        <v>-3.8602143703769798E-6</v>
      </c>
    </row>
    <row r="3047" spans="11:20" x14ac:dyDescent="0.2">
      <c r="K3047" s="185" t="s">
        <v>135</v>
      </c>
      <c r="L3047" s="163">
        <f>_xll.qlCalendarAdvance("TARGET",L3046,K3047,"mf")</f>
        <v>56311</v>
      </c>
      <c r="M3047" s="175">
        <v>0.57577332345870591</v>
      </c>
      <c r="N3047" s="175">
        <f>_xll.xlShmInterpDisc($E$4,L3047)</f>
        <v>0.57577332383616531</v>
      </c>
      <c r="O3047" s="175">
        <f>_xll.xlShmInterpDisc($B$4,L3047)</f>
        <v>0.57577332383616531</v>
      </c>
      <c r="P3047" s="175">
        <v>0.57577332346141219</v>
      </c>
      <c r="Q3047" s="175">
        <f>_xll.xlShmInterpDisc($H$4,L3047)</f>
        <v>0.57577332384519631</v>
      </c>
      <c r="R3047" s="188">
        <f t="shared" si="141"/>
        <v>-3.7745939707178877E-6</v>
      </c>
      <c r="S3047" s="170">
        <f t="shared" si="142"/>
        <v>-3.7745939707178877E-6</v>
      </c>
      <c r="T3047" s="174">
        <f t="shared" si="143"/>
        <v>-3.8378411559847336E-6</v>
      </c>
    </row>
    <row r="3048" spans="11:20" x14ac:dyDescent="0.2">
      <c r="K3048" s="185" t="s">
        <v>135</v>
      </c>
      <c r="L3048" s="163">
        <f>_xll.qlCalendarAdvance("TARGET",L3047,K3048,"mf")</f>
        <v>56318</v>
      </c>
      <c r="M3048" s="175">
        <v>0.57561301475744642</v>
      </c>
      <c r="N3048" s="175">
        <f>_xll.xlShmInterpDisc($E$4,L3048)</f>
        <v>0.57561301513253582</v>
      </c>
      <c r="O3048" s="175">
        <f>_xll.xlShmInterpDisc($B$4,L3048)</f>
        <v>0.57561301513253593</v>
      </c>
      <c r="P3048" s="175">
        <v>0.57561301476014082</v>
      </c>
      <c r="Q3048" s="175">
        <f>_xll.xlShmInterpDisc($H$4,L3048)</f>
        <v>0.57561301514167262</v>
      </c>
      <c r="R3048" s="188">
        <f t="shared" si="141"/>
        <v>-3.7508940398112145E-6</v>
      </c>
      <c r="S3048" s="170">
        <f t="shared" si="142"/>
        <v>-3.7508951500342391E-6</v>
      </c>
      <c r="T3048" s="174">
        <f t="shared" si="143"/>
        <v>-3.8153180614841631E-6</v>
      </c>
    </row>
    <row r="3049" spans="11:20" x14ac:dyDescent="0.2">
      <c r="K3049" s="185" t="s">
        <v>135</v>
      </c>
      <c r="L3049" s="163">
        <f>_xll.qlCalendarAdvance("TARGET",L3048,K3049,"mf")</f>
        <v>56325</v>
      </c>
      <c r="M3049" s="175">
        <v>0.575452823142514</v>
      </c>
      <c r="N3049" s="175">
        <f>_xll.xlShmInterpDisc($E$4,L3049)</f>
        <v>0.57545282351521931</v>
      </c>
      <c r="O3049" s="175">
        <f>_xll.xlShmInterpDisc($B$4,L3049)</f>
        <v>0.57545282351521931</v>
      </c>
      <c r="P3049" s="175">
        <v>0.5754528231451963</v>
      </c>
      <c r="Q3049" s="175">
        <f>_xll.xlShmInterpDisc($H$4,L3049)</f>
        <v>0.57545282352446148</v>
      </c>
      <c r="R3049" s="188">
        <f t="shared" si="141"/>
        <v>-3.7270531105804139E-6</v>
      </c>
      <c r="S3049" s="170">
        <f t="shared" si="142"/>
        <v>-3.7270531105804139E-6</v>
      </c>
      <c r="T3049" s="174">
        <f t="shared" si="143"/>
        <v>-3.7926517482134159E-6</v>
      </c>
    </row>
    <row r="3050" spans="11:20" x14ac:dyDescent="0.2">
      <c r="K3050" s="185" t="s">
        <v>135</v>
      </c>
      <c r="L3050" s="163">
        <f>_xll.qlCalendarAdvance("TARGET",L3049,K3050,"mf")</f>
        <v>56332</v>
      </c>
      <c r="M3050" s="175">
        <v>0.57529274876008707</v>
      </c>
      <c r="N3050" s="175">
        <f>_xll.xlShmInterpDisc($E$4,L3050)</f>
        <v>0.57529274913039374</v>
      </c>
      <c r="O3050" s="175">
        <f>_xll.xlShmInterpDisc($B$4,L3050)</f>
        <v>0.57529274913039374</v>
      </c>
      <c r="P3050" s="175">
        <v>0.57529274876275738</v>
      </c>
      <c r="Q3050" s="175">
        <f>_xll.xlShmInterpDisc($H$4,L3050)</f>
        <v>0.57529274913974149</v>
      </c>
      <c r="R3050" s="188">
        <f t="shared" si="141"/>
        <v>-3.7030667421333874E-6</v>
      </c>
      <c r="S3050" s="170">
        <f t="shared" si="142"/>
        <v>-3.7030667421333874E-6</v>
      </c>
      <c r="T3050" s="174">
        <f t="shared" si="143"/>
        <v>-3.7698411059494674E-6</v>
      </c>
    </row>
    <row r="3051" spans="11:20" x14ac:dyDescent="0.2">
      <c r="K3051" s="185" t="s">
        <v>135</v>
      </c>
      <c r="L3051" s="163">
        <f>_xll.qlCalendarAdvance("TARGET",L3050,K3051,"mf")</f>
        <v>56339</v>
      </c>
      <c r="M3051" s="175">
        <v>0.57513279175639997</v>
      </c>
      <c r="N3051" s="175">
        <f>_xll.xlShmInterpDisc($E$4,L3051)</f>
        <v>0.57513279212429436</v>
      </c>
      <c r="O3051" s="175">
        <f>_xll.xlShmInterpDisc($B$4,L3051)</f>
        <v>0.57513279212429436</v>
      </c>
      <c r="P3051" s="175">
        <v>0.57513279175905818</v>
      </c>
      <c r="Q3051" s="175">
        <f>_xll.xlShmInterpDisc($H$4,L3051)</f>
        <v>0.57513279213374724</v>
      </c>
      <c r="R3051" s="188">
        <f t="shared" si="141"/>
        <v>-3.678943816254332E-6</v>
      </c>
      <c r="S3051" s="170">
        <f t="shared" si="142"/>
        <v>-3.678943816254332E-6</v>
      </c>
      <c r="T3051" s="174">
        <f t="shared" si="143"/>
        <v>-3.7468905755844162E-6</v>
      </c>
    </row>
    <row r="3052" spans="11:20" x14ac:dyDescent="0.2">
      <c r="K3052" s="185" t="s">
        <v>135</v>
      </c>
      <c r="L3052" s="163">
        <f>_xll.qlCalendarAdvance("TARGET",L3051,K3052,"mf")</f>
        <v>56346</v>
      </c>
      <c r="M3052" s="175">
        <v>0.57497295227774425</v>
      </c>
      <c r="N3052" s="175">
        <f>_xll.xlShmInterpDisc($E$4,L3052)</f>
        <v>0.57497295264321224</v>
      </c>
      <c r="O3052" s="175">
        <f>_xll.xlShmInterpDisc($B$4,L3052)</f>
        <v>0.57497295264321235</v>
      </c>
      <c r="P3052" s="175">
        <v>0.57497295228039036</v>
      </c>
      <c r="Q3052" s="175">
        <f>_xll.xlShmInterpDisc($H$4,L3052)</f>
        <v>0.57497295265277049</v>
      </c>
      <c r="R3052" s="188">
        <f t="shared" si="141"/>
        <v>-3.6546798920511492E-6</v>
      </c>
      <c r="S3052" s="170">
        <f t="shared" si="142"/>
        <v>-3.6546810022741738E-6</v>
      </c>
      <c r="T3052" s="174">
        <f t="shared" si="143"/>
        <v>-3.7238012673412868E-6</v>
      </c>
    </row>
    <row r="3053" spans="11:20" x14ac:dyDescent="0.2">
      <c r="K3053" s="185" t="s">
        <v>135</v>
      </c>
      <c r="L3053" s="163">
        <f>_xll.qlCalendarAdvance("TARGET",L3052,K3053,"mf")</f>
        <v>56353</v>
      </c>
      <c r="M3053" s="175">
        <v>0.57481323047046717</v>
      </c>
      <c r="N3053" s="175">
        <f>_xll.xlShmInterpDisc($E$4,L3053)</f>
        <v>0.57481323083349545</v>
      </c>
      <c r="O3053" s="175">
        <f>_xll.xlShmInterpDisc($B$4,L3053)</f>
        <v>0.57481323083349545</v>
      </c>
      <c r="P3053" s="175">
        <v>0.57481323047310107</v>
      </c>
      <c r="Q3053" s="175">
        <f>_xll.xlShmInterpDisc($H$4,L3053)</f>
        <v>0.57481323084315883</v>
      </c>
      <c r="R3053" s="188">
        <f t="shared" si="141"/>
        <v>-3.6302827410850114E-6</v>
      </c>
      <c r="S3053" s="170">
        <f t="shared" si="142"/>
        <v>-3.6302827410850114E-6</v>
      </c>
      <c r="T3053" s="174">
        <f t="shared" si="143"/>
        <v>-3.7005776221121778E-6</v>
      </c>
    </row>
    <row r="3054" spans="11:20" x14ac:dyDescent="0.2">
      <c r="K3054" s="185" t="s">
        <v>135</v>
      </c>
      <c r="L3054" s="163">
        <f>_xll.qlCalendarAdvance("TARGET",L3053,K3054,"mf")</f>
        <v>56360</v>
      </c>
      <c r="M3054" s="175">
        <v>0.5746536264809734</v>
      </c>
      <c r="N3054" s="175">
        <f>_xll.xlShmInterpDisc($E$4,L3054)</f>
        <v>0.57465362684154853</v>
      </c>
      <c r="O3054" s="175">
        <f>_xll.xlShmInterpDisc($B$4,L3054)</f>
        <v>0.57465362684154853</v>
      </c>
      <c r="P3054" s="175">
        <v>0.57465362648359519</v>
      </c>
      <c r="Q3054" s="175">
        <f>_xll.xlShmInterpDisc($H$4,L3054)</f>
        <v>0.57465362685131693</v>
      </c>
      <c r="R3054" s="188">
        <f t="shared" si="141"/>
        <v>-3.6057512531328939E-6</v>
      </c>
      <c r="S3054" s="170">
        <f t="shared" si="142"/>
        <v>-3.6057512531328939E-6</v>
      </c>
      <c r="T3054" s="174">
        <f t="shared" si="143"/>
        <v>-3.6772174194510399E-6</v>
      </c>
    </row>
    <row r="3055" spans="11:20" x14ac:dyDescent="0.2">
      <c r="K3055" s="185" t="s">
        <v>135</v>
      </c>
      <c r="L3055" s="163">
        <f>_xll.qlCalendarAdvance("TARGET",L3054,K3055,"mf")</f>
        <v>56367</v>
      </c>
      <c r="M3055" s="175">
        <v>0.57449414045572389</v>
      </c>
      <c r="N3055" s="175">
        <f>_xll.xlShmInterpDisc($E$4,L3055)</f>
        <v>0.57449414081383277</v>
      </c>
      <c r="O3055" s="175">
        <f>_xll.xlShmInterpDisc($B$4,L3055)</f>
        <v>0.57449414081383277</v>
      </c>
      <c r="P3055" s="175">
        <v>0.57449414045833347</v>
      </c>
      <c r="Q3055" s="175">
        <f>_xll.xlShmInterpDisc($H$4,L3055)</f>
        <v>0.57449414082370609</v>
      </c>
      <c r="R3055" s="188">
        <f t="shared" si="141"/>
        <v>-3.5810887588638707E-6</v>
      </c>
      <c r="S3055" s="170">
        <f t="shared" si="142"/>
        <v>-3.5810887588638707E-6</v>
      </c>
      <c r="T3055" s="174">
        <f t="shared" si="143"/>
        <v>-3.6537262104729962E-6</v>
      </c>
    </row>
    <row r="3056" spans="11:20" x14ac:dyDescent="0.2">
      <c r="K3056" s="185" t="s">
        <v>135</v>
      </c>
      <c r="L3056" s="163">
        <f>_xll.qlCalendarAdvance("TARGET",L3055,K3056,"mf")</f>
        <v>56374</v>
      </c>
      <c r="M3056" s="175">
        <v>0.57433477254123622</v>
      </c>
      <c r="N3056" s="175">
        <f>_xll.xlShmInterpDisc($E$4,L3056)</f>
        <v>0.57433477289686596</v>
      </c>
      <c r="O3056" s="175">
        <f>_xll.xlShmInterpDisc($B$4,L3056)</f>
        <v>0.57433477289686607</v>
      </c>
      <c r="P3056" s="175">
        <v>0.57433477254383358</v>
      </c>
      <c r="Q3056" s="175">
        <f>_xll.xlShmInterpDisc($H$4,L3056)</f>
        <v>0.57433477290684409</v>
      </c>
      <c r="R3056" s="188">
        <f t="shared" si="141"/>
        <v>-3.5562974787239909E-6</v>
      </c>
      <c r="S3056" s="170">
        <f t="shared" si="142"/>
        <v>-3.5562985889470156E-6</v>
      </c>
      <c r="T3056" s="174">
        <f t="shared" si="143"/>
        <v>-3.6301051054010713E-6</v>
      </c>
    </row>
    <row r="3057" spans="11:20" x14ac:dyDescent="0.2">
      <c r="K3057" s="185" t="s">
        <v>135</v>
      </c>
      <c r="L3057" s="163">
        <f>_xll.qlCalendarAdvance("TARGET",L3056,K3057,"mf")</f>
        <v>56381</v>
      </c>
      <c r="M3057" s="175">
        <v>0.57417552288408513</v>
      </c>
      <c r="N3057" s="175">
        <f>_xll.xlShmInterpDisc($E$4,L3057)</f>
        <v>0.57417552323722321</v>
      </c>
      <c r="O3057" s="175">
        <f>_xll.xlShmInterpDisc($B$4,L3057)</f>
        <v>0.57417552323722321</v>
      </c>
      <c r="P3057" s="175">
        <v>0.5741755228866704</v>
      </c>
      <c r="Q3057" s="175">
        <f>_xll.xlShmInterpDisc($H$4,L3057)</f>
        <v>0.57417552324730603</v>
      </c>
      <c r="R3057" s="188">
        <f t="shared" si="141"/>
        <v>-3.5313807433823285E-6</v>
      </c>
      <c r="S3057" s="170">
        <f t="shared" si="142"/>
        <v>-3.5313807433823285E-6</v>
      </c>
      <c r="T3057" s="174">
        <f t="shared" si="143"/>
        <v>-3.6063563246813146E-6</v>
      </c>
    </row>
    <row r="3058" spans="11:20" x14ac:dyDescent="0.2">
      <c r="K3058" s="185" t="s">
        <v>135</v>
      </c>
      <c r="L3058" s="163">
        <f>_xll.qlCalendarAdvance("TARGET",L3057,K3058,"mf")</f>
        <v>56388</v>
      </c>
      <c r="M3058" s="175">
        <v>0.57401639163090235</v>
      </c>
      <c r="N3058" s="175">
        <f>_xll.xlShmInterpDisc($E$4,L3058)</f>
        <v>0.57401639198153609</v>
      </c>
      <c r="O3058" s="175">
        <f>_xll.xlShmInterpDisc($B$4,L3058)</f>
        <v>0.57401639198153609</v>
      </c>
      <c r="P3058" s="175">
        <v>0.57401639163347518</v>
      </c>
      <c r="Q3058" s="175">
        <f>_xll.xlShmInterpDisc($H$4,L3058)</f>
        <v>0.57401639199172327</v>
      </c>
      <c r="R3058" s="188">
        <f t="shared" si="141"/>
        <v>-3.5063374426158589E-6</v>
      </c>
      <c r="S3058" s="170">
        <f t="shared" si="142"/>
        <v>-3.5063374426158589E-6</v>
      </c>
      <c r="T3058" s="174">
        <f t="shared" si="143"/>
        <v>-3.5824809785367506E-6</v>
      </c>
    </row>
    <row r="3059" spans="11:20" x14ac:dyDescent="0.2">
      <c r="K3059" s="185" t="s">
        <v>135</v>
      </c>
      <c r="L3059" s="163">
        <f>_xll.qlCalendarAdvance("TARGET",L3058,K3059,"mf")</f>
        <v>56395</v>
      </c>
      <c r="M3059" s="175">
        <v>0.57385737892837596</v>
      </c>
      <c r="N3059" s="175">
        <f>_xll.xlShmInterpDisc($E$4,L3059)</f>
        <v>0.57385737927649327</v>
      </c>
      <c r="O3059" s="175">
        <f>_xll.xlShmInterpDisc($B$4,L3059)</f>
        <v>0.57385737927649338</v>
      </c>
      <c r="P3059" s="175">
        <v>0.57385737893093658</v>
      </c>
      <c r="Q3059" s="175">
        <f>_xll.xlShmInterpDisc($H$4,L3059)</f>
        <v>0.57385737928678504</v>
      </c>
      <c r="R3059" s="188">
        <f t="shared" si="141"/>
        <v>-3.4811731275397051E-6</v>
      </c>
      <c r="S3059" s="170">
        <f t="shared" si="142"/>
        <v>-3.4811742377627297E-6</v>
      </c>
      <c r="T3059" s="174">
        <f t="shared" si="143"/>
        <v>-3.5584846180825025E-6</v>
      </c>
    </row>
    <row r="3060" spans="11:20" x14ac:dyDescent="0.2">
      <c r="K3060" s="185" t="s">
        <v>135</v>
      </c>
      <c r="L3060" s="163">
        <f>_xll.qlCalendarAdvance("TARGET",L3059,K3060,"mf")</f>
        <v>56402</v>
      </c>
      <c r="M3060" s="175">
        <v>0.57369848492325182</v>
      </c>
      <c r="N3060" s="175">
        <f>_xll.xlShmInterpDisc($E$4,L3060)</f>
        <v>0.5736984852688406</v>
      </c>
      <c r="O3060" s="175">
        <f>_xll.xlShmInterpDisc($B$4,L3060)</f>
        <v>0.5736984852688406</v>
      </c>
      <c r="P3060" s="175">
        <v>0.5736984849258</v>
      </c>
      <c r="Q3060" s="175">
        <f>_xll.xlShmInterpDisc($H$4,L3060)</f>
        <v>0.5736984852792365</v>
      </c>
      <c r="R3060" s="188">
        <f t="shared" si="141"/>
        <v>-3.4558877981538672E-6</v>
      </c>
      <c r="S3060" s="170">
        <f t="shared" si="142"/>
        <v>-3.4558877981538672E-6</v>
      </c>
      <c r="T3060" s="174">
        <f t="shared" si="143"/>
        <v>-3.534365022872521E-6</v>
      </c>
    </row>
    <row r="3061" spans="11:20" x14ac:dyDescent="0.2">
      <c r="K3061" s="185" t="s">
        <v>135</v>
      </c>
      <c r="L3061" s="163">
        <f>_xll.qlCalendarAdvance("TARGET",L3060,K3061,"mf")</f>
        <v>56409</v>
      </c>
      <c r="M3061" s="175">
        <v>0.57353970976233226</v>
      </c>
      <c r="N3061" s="175">
        <f>_xll.xlShmInterpDisc($E$4,L3061)</f>
        <v>0.57353971010538085</v>
      </c>
      <c r="O3061" s="175">
        <f>_xll.xlShmInterpDisc($B$4,L3061)</f>
        <v>0.57353971010538085</v>
      </c>
      <c r="P3061" s="175">
        <v>0.57353970976486812</v>
      </c>
      <c r="Q3061" s="175">
        <f>_xll.xlShmInterpDisc($H$4,L3061)</f>
        <v>0.57353971011588101</v>
      </c>
      <c r="R3061" s="188">
        <f t="shared" si="141"/>
        <v>-3.4304858953504436E-6</v>
      </c>
      <c r="S3061" s="170">
        <f t="shared" si="142"/>
        <v>-3.4304858953504436E-6</v>
      </c>
      <c r="T3061" s="174">
        <f t="shared" si="143"/>
        <v>-3.5101288542449538E-6</v>
      </c>
    </row>
    <row r="3062" spans="11:20" x14ac:dyDescent="0.2">
      <c r="K3062" s="185" t="s">
        <v>135</v>
      </c>
      <c r="L3062" s="163">
        <f>_xll.qlCalendarAdvance("TARGET",L3061,K3062,"mf")</f>
        <v>56416</v>
      </c>
      <c r="M3062" s="175">
        <v>0.57338105359247749</v>
      </c>
      <c r="N3062" s="175">
        <f>_xll.xlShmInterpDisc($E$4,L3062)</f>
        <v>0.57338105393297423</v>
      </c>
      <c r="O3062" s="175">
        <f>_xll.xlShmInterpDisc($B$4,L3062)</f>
        <v>0.57338105393297434</v>
      </c>
      <c r="P3062" s="175">
        <v>0.57338105359500102</v>
      </c>
      <c r="Q3062" s="175">
        <f>_xll.xlShmInterpDisc($H$4,L3062)</f>
        <v>0.5733810539435783</v>
      </c>
      <c r="R3062" s="188">
        <f t="shared" si="141"/>
        <v>-3.4049674191294343E-6</v>
      </c>
      <c r="S3062" s="170">
        <f t="shared" si="142"/>
        <v>-3.404968529352459E-6</v>
      </c>
      <c r="T3062" s="174">
        <f t="shared" si="143"/>
        <v>-3.4857727815307271E-6</v>
      </c>
    </row>
    <row r="3063" spans="11:20" x14ac:dyDescent="0.2">
      <c r="K3063" s="185" t="s">
        <v>135</v>
      </c>
      <c r="L3063" s="163">
        <f>_xll.qlCalendarAdvance("TARGET",L3062,K3063,"mf")</f>
        <v>56423</v>
      </c>
      <c r="M3063" s="175">
        <v>0.57322251656060419</v>
      </c>
      <c r="N3063" s="175">
        <f>_xll.xlShmInterpDisc($E$4,L3063)</f>
        <v>0.57322251689853798</v>
      </c>
      <c r="O3063" s="175">
        <f>_xll.xlShmInterpDisc($B$4,L3063)</f>
        <v>0.57322251689853798</v>
      </c>
      <c r="P3063" s="175">
        <v>0.5732225165631154</v>
      </c>
      <c r="Q3063" s="175">
        <f>_xll.xlShmInterpDisc($H$4,L3063)</f>
        <v>0.57322251690924586</v>
      </c>
      <c r="R3063" s="188">
        <f t="shared" si="141"/>
        <v>-3.3793379206059626E-6</v>
      </c>
      <c r="S3063" s="170">
        <f t="shared" si="142"/>
        <v>-3.3793379206059626E-6</v>
      </c>
      <c r="T3063" s="174">
        <f t="shared" si="143"/>
        <v>-3.4613045762910133E-6</v>
      </c>
    </row>
    <row r="3064" spans="11:20" x14ac:dyDescent="0.2">
      <c r="K3064" s="185" t="s">
        <v>135</v>
      </c>
      <c r="L3064" s="163">
        <f>_xll.qlCalendarAdvance("TARGET",L3063,K3064,"mf")</f>
        <v>56430</v>
      </c>
      <c r="M3064" s="175">
        <v>0.57306409881368714</v>
      </c>
      <c r="N3064" s="175">
        <f>_xll.xlShmInterpDisc($E$4,L3064)</f>
        <v>0.57306409914904677</v>
      </c>
      <c r="O3064" s="175">
        <f>_xll.xlShmInterpDisc($B$4,L3064)</f>
        <v>0.57306409914904677</v>
      </c>
      <c r="P3064" s="175">
        <v>0.57306409881618592</v>
      </c>
      <c r="Q3064" s="175">
        <f>_xll.xlShmInterpDisc($H$4,L3064)</f>
        <v>0.57306409915985845</v>
      </c>
      <c r="R3064" s="188">
        <f t="shared" si="141"/>
        <v>-3.3535962895570037E-6</v>
      </c>
      <c r="S3064" s="170">
        <f t="shared" si="142"/>
        <v>-3.3535962895570037E-6</v>
      </c>
      <c r="T3064" s="174">
        <f t="shared" si="143"/>
        <v>-3.436725348748837E-6</v>
      </c>
    </row>
    <row r="3065" spans="11:20" x14ac:dyDescent="0.2">
      <c r="K3065" s="185" t="s">
        <v>135</v>
      </c>
      <c r="L3065" s="163">
        <f>_xll.qlCalendarAdvance("TARGET",L3064,K3065,"mf")</f>
        <v>56437</v>
      </c>
      <c r="M3065" s="175">
        <v>0.57290580049875806</v>
      </c>
      <c r="N3065" s="175">
        <f>_xll.xlShmInterpDisc($E$4,L3065)</f>
        <v>0.57290580083153264</v>
      </c>
      <c r="O3065" s="175">
        <f>_xll.xlShmInterpDisc($B$4,L3065)</f>
        <v>0.57290580083153275</v>
      </c>
      <c r="P3065" s="175">
        <v>0.5729058005012444</v>
      </c>
      <c r="Q3065" s="175">
        <f>_xll.xlShmInterpDisc($H$4,L3065)</f>
        <v>0.57290580084244791</v>
      </c>
      <c r="R3065" s="188">
        <f t="shared" si="141"/>
        <v>-3.3277458566516316E-6</v>
      </c>
      <c r="S3065" s="170">
        <f t="shared" si="142"/>
        <v>-3.3277469668746562E-6</v>
      </c>
      <c r="T3065" s="174">
        <f t="shared" si="143"/>
        <v>-3.4120350989041981E-6</v>
      </c>
    </row>
    <row r="3066" spans="11:20" x14ac:dyDescent="0.2">
      <c r="K3066" s="185" t="s">
        <v>135</v>
      </c>
      <c r="L3066" s="163">
        <f>_xll.qlCalendarAdvance("TARGET",L3065,K3066,"mf")</f>
        <v>56444</v>
      </c>
      <c r="M3066" s="175">
        <v>0.5727476217629065</v>
      </c>
      <c r="N3066" s="175">
        <f>_xll.xlShmInterpDisc($E$4,L3066)</f>
        <v>0.57274762209308538</v>
      </c>
      <c r="O3066" s="175">
        <f>_xll.xlShmInterpDisc($B$4,L3066)</f>
        <v>0.5727476220930855</v>
      </c>
      <c r="P3066" s="175">
        <v>0.5727476217653803</v>
      </c>
      <c r="Q3066" s="175">
        <f>_xll.xlShmInterpDisc($H$4,L3066)</f>
        <v>0.57274762210410413</v>
      </c>
      <c r="R3066" s="188">
        <f t="shared" si="141"/>
        <v>-3.3017888423358954E-6</v>
      </c>
      <c r="S3066" s="170">
        <f t="shared" si="142"/>
        <v>-3.30178995255892E-6</v>
      </c>
      <c r="T3066" s="174">
        <f t="shared" si="143"/>
        <v>-3.3872382676491952E-6</v>
      </c>
    </row>
    <row r="3067" spans="11:20" x14ac:dyDescent="0.2">
      <c r="K3067" s="185" t="s">
        <v>135</v>
      </c>
      <c r="L3067" s="163">
        <f>_xll.qlCalendarAdvance("TARGET",L3066,K3067,"mf")</f>
        <v>56451</v>
      </c>
      <c r="M3067" s="175">
        <v>0.5725895627532791</v>
      </c>
      <c r="N3067" s="175">
        <f>_xll.xlShmInterpDisc($E$4,L3067)</f>
        <v>0.57258956308085207</v>
      </c>
      <c r="O3067" s="175">
        <f>_xll.xlShmInterpDisc($B$4,L3067)</f>
        <v>0.57258956308085218</v>
      </c>
      <c r="P3067" s="175">
        <v>0.57258956275574047</v>
      </c>
      <c r="Q3067" s="175">
        <f>_xll.xlShmInterpDisc($H$4,L3067)</f>
        <v>0.57258956309197406</v>
      </c>
      <c r="R3067" s="188">
        <f t="shared" si="141"/>
        <v>-3.2757296875018937E-6</v>
      </c>
      <c r="S3067" s="170">
        <f t="shared" si="142"/>
        <v>-3.2757307977249184E-6</v>
      </c>
      <c r="T3067" s="174">
        <f t="shared" si="143"/>
        <v>-3.362335965206853E-6</v>
      </c>
    </row>
    <row r="3068" spans="11:20" x14ac:dyDescent="0.2">
      <c r="K3068" s="185" t="s">
        <v>135</v>
      </c>
      <c r="L3068" s="163">
        <f>_xll.qlCalendarAdvance("TARGET",L3067,K3068,"mf")</f>
        <v>56458</v>
      </c>
      <c r="M3068" s="175">
        <v>0.57243162361708089</v>
      </c>
      <c r="N3068" s="175">
        <f>_xll.xlShmInterpDisc($E$4,L3068)</f>
        <v>0.57243162394203773</v>
      </c>
      <c r="O3068" s="175">
        <f>_xll.xlShmInterpDisc($B$4,L3068)</f>
        <v>0.57243162394203773</v>
      </c>
      <c r="P3068" s="175">
        <v>0.57243162361952971</v>
      </c>
      <c r="Q3068" s="175">
        <f>_xll.xlShmInterpDisc($H$4,L3068)</f>
        <v>0.57243162395326275</v>
      </c>
      <c r="R3068" s="188">
        <f t="shared" si="141"/>
        <v>-3.2495683921496266E-6</v>
      </c>
      <c r="S3068" s="170">
        <f t="shared" si="142"/>
        <v>-3.2495683921496266E-6</v>
      </c>
      <c r="T3068" s="174">
        <f t="shared" si="143"/>
        <v>-3.3373304120232206E-6</v>
      </c>
    </row>
    <row r="3069" spans="11:20" x14ac:dyDescent="0.2">
      <c r="K3069" s="185" t="s">
        <v>135</v>
      </c>
      <c r="L3069" s="163">
        <f>_xll.qlCalendarAdvance("TARGET",L3068,K3069,"mf")</f>
        <v>56465</v>
      </c>
      <c r="M3069" s="175">
        <v>0.57227380450157395</v>
      </c>
      <c r="N3069" s="175">
        <f>_xll.xlShmInterpDisc($E$4,L3069)</f>
        <v>0.57227380482390477</v>
      </c>
      <c r="O3069" s="175">
        <f>_xll.xlShmInterpDisc($B$4,L3069)</f>
        <v>0.57227380482390477</v>
      </c>
      <c r="P3069" s="175">
        <v>0.57227380450401022</v>
      </c>
      <c r="Q3069" s="175">
        <f>_xll.xlShmInterpDisc($H$4,L3069)</f>
        <v>0.57227380483523282</v>
      </c>
      <c r="R3069" s="188">
        <f t="shared" si="141"/>
        <v>-3.2233082869481677E-6</v>
      </c>
      <c r="S3069" s="170">
        <f t="shared" si="142"/>
        <v>-3.2233082869481677E-6</v>
      </c>
      <c r="T3069" s="174">
        <f t="shared" si="143"/>
        <v>-3.3122260489903965E-6</v>
      </c>
    </row>
    <row r="3070" spans="11:20" x14ac:dyDescent="0.2">
      <c r="K3070" s="185" t="s">
        <v>135</v>
      </c>
      <c r="L3070" s="163">
        <f>_xll.qlCalendarAdvance("TARGET",L3069,K3070,"mf")</f>
        <v>56472</v>
      </c>
      <c r="M3070" s="175">
        <v>0.57211610555407855</v>
      </c>
      <c r="N3070" s="175">
        <f>_xll.xlShmInterpDisc($E$4,L3070)</f>
        <v>0.57211610587377382</v>
      </c>
      <c r="O3070" s="175">
        <f>_xll.xlShmInterpDisc($B$4,L3070)</f>
        <v>0.57211610587377382</v>
      </c>
      <c r="P3070" s="175">
        <v>0.57211610555650227</v>
      </c>
      <c r="Q3070" s="175">
        <f>_xll.xlShmInterpDisc($H$4,L3070)</f>
        <v>0.57211610588520456</v>
      </c>
      <c r="R3070" s="188">
        <f t="shared" si="141"/>
        <v>-3.1969527025665911E-6</v>
      </c>
      <c r="S3070" s="170">
        <f t="shared" si="142"/>
        <v>-3.1969527025665911E-6</v>
      </c>
      <c r="T3070" s="174">
        <f t="shared" si="143"/>
        <v>-3.2870228761083808E-6</v>
      </c>
    </row>
    <row r="3071" spans="11:20" x14ac:dyDescent="0.2">
      <c r="K3071" s="185" t="s">
        <v>135</v>
      </c>
      <c r="L3071" s="163">
        <f>_xll.qlCalendarAdvance("TARGET",L3070,K3071,"mf")</f>
        <v>56479</v>
      </c>
      <c r="M3071" s="175">
        <v>0.5719585269219728</v>
      </c>
      <c r="N3071" s="175">
        <f>_xll.xlShmInterpDisc($E$4,L3071)</f>
        <v>0.57195852723902296</v>
      </c>
      <c r="O3071" s="175">
        <f>_xll.xlShmInterpDisc($B$4,L3071)</f>
        <v>0.57195852723902307</v>
      </c>
      <c r="P3071" s="175">
        <v>0.57195852692438387</v>
      </c>
      <c r="Q3071" s="175">
        <f>_xll.xlShmInterpDisc($H$4,L3071)</f>
        <v>0.5719585272505564</v>
      </c>
      <c r="R3071" s="188">
        <f t="shared" si="141"/>
        <v>-3.1705016390048968E-6</v>
      </c>
      <c r="S3071" s="170">
        <f t="shared" si="142"/>
        <v>-3.1705027492279214E-6</v>
      </c>
      <c r="T3071" s="174">
        <f t="shared" si="143"/>
        <v>-3.261725334269272E-6</v>
      </c>
    </row>
    <row r="3072" spans="11:20" x14ac:dyDescent="0.2">
      <c r="K3072" s="185" t="s">
        <v>135</v>
      </c>
      <c r="L3072" s="163">
        <f>_xll.qlCalendarAdvance("TARGET",L3071,K3072,"mf")</f>
        <v>56486</v>
      </c>
      <c r="M3072" s="175">
        <v>0.57180106875269288</v>
      </c>
      <c r="N3072" s="175">
        <f>_xll.xlShmInterpDisc($E$4,L3072)</f>
        <v>0.57180106906708894</v>
      </c>
      <c r="O3072" s="175">
        <f>_xll.xlShmInterpDisc($B$4,L3072)</f>
        <v>0.57180106906708894</v>
      </c>
      <c r="P3072" s="175">
        <v>0.5718010687550914</v>
      </c>
      <c r="Q3072" s="175">
        <f>_xll.xlShmInterpDisc($H$4,L3072)</f>
        <v>0.57180106907872474</v>
      </c>
      <c r="R3072" s="188">
        <f t="shared" si="141"/>
        <v>-3.1439606473782078E-6</v>
      </c>
      <c r="S3072" s="170">
        <f t="shared" si="142"/>
        <v>-3.1439606473782078E-6</v>
      </c>
      <c r="T3072" s="174">
        <f t="shared" si="143"/>
        <v>-3.2363334234730701E-6</v>
      </c>
    </row>
    <row r="3073" spans="11:20" x14ac:dyDescent="0.2">
      <c r="K3073" s="185" t="s">
        <v>135</v>
      </c>
      <c r="L3073" s="163">
        <f>_xll.qlCalendarAdvance("TARGET",L3072,K3073,"mf")</f>
        <v>56493</v>
      </c>
      <c r="M3073" s="175">
        <v>0.57164373119373313</v>
      </c>
      <c r="N3073" s="175">
        <f>_xll.xlShmInterpDisc($E$4,L3073)</f>
        <v>0.57164373150546599</v>
      </c>
      <c r="O3073" s="175">
        <f>_xll.xlShmInterpDisc($B$4,L3073)</f>
        <v>0.57164373150546599</v>
      </c>
      <c r="P3073" s="175">
        <v>0.571643731196119</v>
      </c>
      <c r="Q3073" s="175">
        <f>_xll.xlShmInterpDisc($H$4,L3073)</f>
        <v>0.57164373151720405</v>
      </c>
      <c r="R3073" s="188">
        <f t="shared" si="141"/>
        <v>-3.1173286174634995E-6</v>
      </c>
      <c r="S3073" s="170">
        <f t="shared" si="142"/>
        <v>-3.1173286174634995E-6</v>
      </c>
      <c r="T3073" s="174">
        <f t="shared" si="143"/>
        <v>-3.2108504743888489E-6</v>
      </c>
    </row>
    <row r="3074" spans="11:20" x14ac:dyDescent="0.2">
      <c r="K3074" s="185" t="s">
        <v>135</v>
      </c>
      <c r="L3074" s="163">
        <f>_xll.qlCalendarAdvance("TARGET",L3073,K3074,"mf")</f>
        <v>56500</v>
      </c>
      <c r="M3074" s="175">
        <v>0.57148651439264542</v>
      </c>
      <c r="N3074" s="175">
        <f>_xll.xlShmInterpDisc($E$4,L3074)</f>
        <v>0.57148651470170675</v>
      </c>
      <c r="O3074" s="175">
        <f>_xll.xlShmInterpDisc($B$4,L3074)</f>
        <v>0.57148651470170675</v>
      </c>
      <c r="P3074" s="175">
        <v>0.57148651439501874</v>
      </c>
      <c r="Q3074" s="175">
        <f>_xll.xlShmInterpDisc($H$4,L3074)</f>
        <v>0.57148651471354694</v>
      </c>
      <c r="R3074" s="188">
        <f t="shared" si="141"/>
        <v>-3.0906133208219444E-6</v>
      </c>
      <c r="S3074" s="170">
        <f t="shared" si="142"/>
        <v>-3.0906133208219444E-6</v>
      </c>
      <c r="T3074" s="174">
        <f t="shared" si="143"/>
        <v>-3.1852820381317315E-6</v>
      </c>
    </row>
    <row r="3075" spans="11:20" x14ac:dyDescent="0.2">
      <c r="K3075" s="185" t="s">
        <v>135</v>
      </c>
      <c r="L3075" s="163">
        <f>_xll.qlCalendarAdvance("TARGET",L3074,K3075,"mf")</f>
        <v>56507</v>
      </c>
      <c r="M3075" s="175">
        <v>0.57132941849704111</v>
      </c>
      <c r="N3075" s="175">
        <f>_xll.xlShmInterpDisc($E$4,L3075)</f>
        <v>0.57132941880342214</v>
      </c>
      <c r="O3075" s="175">
        <f>_xll.xlShmInterpDisc($B$4,L3075)</f>
        <v>0.57132941880342214</v>
      </c>
      <c r="P3075" s="175">
        <v>0.57132941849940178</v>
      </c>
      <c r="Q3075" s="175">
        <f>_xll.xlShmInterpDisc($H$4,L3075)</f>
        <v>0.57132941881536425</v>
      </c>
      <c r="R3075" s="188">
        <f t="shared" si="141"/>
        <v>-3.0638103165614439E-6</v>
      </c>
      <c r="S3075" s="170">
        <f t="shared" si="142"/>
        <v>-3.0638103165614439E-6</v>
      </c>
      <c r="T3075" s="174">
        <f t="shared" si="143"/>
        <v>-3.1596247840326441E-6</v>
      </c>
    </row>
    <row r="3076" spans="11:20" x14ac:dyDescent="0.2">
      <c r="K3076" s="185" t="s">
        <v>135</v>
      </c>
      <c r="L3076" s="163">
        <f>_xll.qlCalendarAdvance("TARGET",L3075,K3076,"mf")</f>
        <v>56514</v>
      </c>
      <c r="M3076" s="175">
        <v>0.57117244365458864</v>
      </c>
      <c r="N3076" s="175">
        <f>_xll.xlShmInterpDisc($E$4,L3076)</f>
        <v>0.57117244395828148</v>
      </c>
      <c r="O3076" s="175">
        <f>_xll.xlShmInterpDisc($B$4,L3076)</f>
        <v>0.57117244395828148</v>
      </c>
      <c r="P3076" s="175">
        <v>0.57117244365693665</v>
      </c>
      <c r="Q3076" s="175">
        <f>_xll.xlShmInterpDisc($H$4,L3076)</f>
        <v>0.57117244397032529</v>
      </c>
      <c r="R3076" s="188">
        <f t="shared" si="141"/>
        <v>-3.036928486466195E-6</v>
      </c>
      <c r="S3076" s="170">
        <f t="shared" si="142"/>
        <v>-3.036928486466195E-6</v>
      </c>
      <c r="T3076" s="174">
        <f t="shared" si="143"/>
        <v>-3.1338864836527591E-6</v>
      </c>
    </row>
    <row r="3077" spans="11:20" x14ac:dyDescent="0.2">
      <c r="K3077" s="185" t="s">
        <v>135</v>
      </c>
      <c r="L3077" s="163">
        <f>_xll.qlCalendarAdvance("TARGET",L3076,K3077,"mf")</f>
        <v>56521</v>
      </c>
      <c r="M3077" s="175">
        <v>0.57101559001301583</v>
      </c>
      <c r="N3077" s="175">
        <f>_xll.xlShmInterpDisc($E$4,L3077)</f>
        <v>0.57101559031401239</v>
      </c>
      <c r="O3077" s="175">
        <f>_xll.xlShmInterpDisc($B$4,L3077)</f>
        <v>0.57101559031401239</v>
      </c>
      <c r="P3077" s="175">
        <v>0.57101559001535107</v>
      </c>
      <c r="Q3077" s="175">
        <f>_xll.xlShmInterpDisc($H$4,L3077)</f>
        <v>0.5710155903261579</v>
      </c>
      <c r="R3077" s="188">
        <f t="shared" si="141"/>
        <v>-3.0099656100901484E-6</v>
      </c>
      <c r="S3077" s="170">
        <f t="shared" si="142"/>
        <v>-3.0099656100901484E-6</v>
      </c>
      <c r="T3077" s="174">
        <f t="shared" si="143"/>
        <v>-3.1080682472151011E-6</v>
      </c>
    </row>
    <row r="3078" spans="11:20" x14ac:dyDescent="0.2">
      <c r="K3078" s="185" t="s">
        <v>135</v>
      </c>
      <c r="L3078" s="163">
        <f>_xll.qlCalendarAdvance("TARGET",L3077,K3078,"mf")</f>
        <v>56528</v>
      </c>
      <c r="M3078" s="175">
        <v>0.57085885772010836</v>
      </c>
      <c r="N3078" s="175">
        <f>_xll.xlShmInterpDisc($E$4,L3078)</f>
        <v>0.57085885801840119</v>
      </c>
      <c r="O3078" s="175">
        <f>_xll.xlShmInterpDisc($B$4,L3078)</f>
        <v>0.57085885801840119</v>
      </c>
      <c r="P3078" s="175">
        <v>0.57085885772243083</v>
      </c>
      <c r="Q3078" s="175">
        <f>_xll.xlShmInterpDisc($H$4,L3078)</f>
        <v>0.57085885803064795</v>
      </c>
      <c r="R3078" s="188">
        <f t="shared" ref="R3078:R3141" si="144">(M3078-N3078)*10000</f>
        <v>-2.982928348771452E-6</v>
      </c>
      <c r="S3078" s="170">
        <f t="shared" ref="S3078:S3141" si="145">(M3078-O3078)*10000</f>
        <v>-2.982928348771452E-6</v>
      </c>
      <c r="T3078" s="174">
        <f t="shared" ref="T3078:T3141" si="146">(P3078-Q3078)*10000</f>
        <v>-3.0821711849426947E-6</v>
      </c>
    </row>
    <row r="3079" spans="11:20" x14ac:dyDescent="0.2">
      <c r="K3079" s="185" t="s">
        <v>135</v>
      </c>
      <c r="L3079" s="163">
        <f>_xll.qlCalendarAdvance("TARGET",L3078,K3079,"mf")</f>
        <v>56535</v>
      </c>
      <c r="M3079" s="175">
        <v>0.57070224692371097</v>
      </c>
      <c r="N3079" s="175">
        <f>_xll.xlShmInterpDisc($E$4,L3079)</f>
        <v>0.57070224721929275</v>
      </c>
      <c r="O3079" s="175">
        <f>_xll.xlShmInterpDisc($B$4,L3079)</f>
        <v>0.57070224721929275</v>
      </c>
      <c r="P3079" s="175">
        <v>0.57070224692602078</v>
      </c>
      <c r="Q3079" s="175">
        <f>_xll.xlShmInterpDisc($H$4,L3079)</f>
        <v>0.57070224723164065</v>
      </c>
      <c r="R3079" s="188">
        <f t="shared" si="144"/>
        <v>-2.9558178127331303E-6</v>
      </c>
      <c r="S3079" s="170">
        <f t="shared" si="145"/>
        <v>-2.9558178127331303E-6</v>
      </c>
      <c r="T3079" s="174">
        <f t="shared" si="146"/>
        <v>-3.0561986275046138E-6</v>
      </c>
    </row>
    <row r="3080" spans="11:20" x14ac:dyDescent="0.2">
      <c r="K3080" s="185" t="s">
        <v>135</v>
      </c>
      <c r="L3080" s="163">
        <f>_xll.qlCalendarAdvance("TARGET",L3079,K3080,"mf")</f>
        <v>56542</v>
      </c>
      <c r="M3080" s="175">
        <v>0.57054575777172722</v>
      </c>
      <c r="N3080" s="175">
        <f>_xll.xlShmInterpDisc($E$4,L3080)</f>
        <v>0.57054575806459062</v>
      </c>
      <c r="O3080" s="175">
        <f>_xll.xlShmInterpDisc($B$4,L3080)</f>
        <v>0.57054575806459062</v>
      </c>
      <c r="P3080" s="175">
        <v>0.57054575777402439</v>
      </c>
      <c r="Q3080" s="175">
        <f>_xll.xlShmInterpDisc($H$4,L3080)</f>
        <v>0.57054575807703956</v>
      </c>
      <c r="R3080" s="188">
        <f t="shared" si="144"/>
        <v>-2.9286340019751833E-6</v>
      </c>
      <c r="S3080" s="170">
        <f t="shared" si="145"/>
        <v>-2.9286340019751833E-6</v>
      </c>
      <c r="T3080" s="174">
        <f t="shared" si="146"/>
        <v>-3.030151685123883E-6</v>
      </c>
    </row>
    <row r="3081" spans="11:20" x14ac:dyDescent="0.2">
      <c r="K3081" s="185" t="s">
        <v>135</v>
      </c>
      <c r="L3081" s="163">
        <f>_xll.qlCalendarAdvance("TARGET",L3080,K3081,"mf")</f>
        <v>56549</v>
      </c>
      <c r="M3081" s="175">
        <v>0.57038939041211889</v>
      </c>
      <c r="N3081" s="175">
        <f>_xll.xlShmInterpDisc($E$4,L3081)</f>
        <v>0.57038939070225725</v>
      </c>
      <c r="O3081" s="175">
        <f>_xll.xlShmInterpDisc($B$4,L3081)</f>
        <v>0.57038939070225725</v>
      </c>
      <c r="P3081" s="175">
        <v>0.57038939041440329</v>
      </c>
      <c r="Q3081" s="175">
        <f>_xll.xlShmInterpDisc($H$4,L3081)</f>
        <v>0.57038939071480699</v>
      </c>
      <c r="R3081" s="188">
        <f t="shared" si="144"/>
        <v>-2.9013835778357588E-6</v>
      </c>
      <c r="S3081" s="170">
        <f t="shared" si="145"/>
        <v>-2.9013835778357588E-6</v>
      </c>
      <c r="T3081" s="174">
        <f t="shared" si="146"/>
        <v>-3.0040370191386501E-6</v>
      </c>
    </row>
    <row r="3082" spans="11:20" x14ac:dyDescent="0.2">
      <c r="K3082" s="185" t="s">
        <v>135</v>
      </c>
      <c r="L3082" s="163">
        <f>_xll.qlCalendarAdvance("TARGET",L3081,K3082,"mf")</f>
        <v>56556</v>
      </c>
      <c r="M3082" s="175">
        <v>0.57023314499290756</v>
      </c>
      <c r="N3082" s="175">
        <f>_xll.xlShmInterpDisc($E$4,L3082)</f>
        <v>0.57023314528031399</v>
      </c>
      <c r="O3082" s="175">
        <f>_xll.xlShmInterpDisc($B$4,L3082)</f>
        <v>0.57023314528031399</v>
      </c>
      <c r="P3082" s="175">
        <v>0.57023314499517908</v>
      </c>
      <c r="Q3082" s="175">
        <f>_xll.xlShmInterpDisc($H$4,L3082)</f>
        <v>0.57023314529296432</v>
      </c>
      <c r="R3082" s="188">
        <f t="shared" si="144"/>
        <v>-2.8740643198688076E-6</v>
      </c>
      <c r="S3082" s="170">
        <f t="shared" si="145"/>
        <v>-2.8740643198688076E-6</v>
      </c>
      <c r="T3082" s="174">
        <f t="shared" si="146"/>
        <v>-2.9778524091028657E-6</v>
      </c>
    </row>
    <row r="3083" spans="11:20" x14ac:dyDescent="0.2">
      <c r="K3083" s="185" t="s">
        <v>135</v>
      </c>
      <c r="L3083" s="163">
        <f>_xll.qlCalendarAdvance("TARGET",L3082,K3083,"mf")</f>
        <v>56563</v>
      </c>
      <c r="M3083" s="175">
        <v>0.57007702166217289</v>
      </c>
      <c r="N3083" s="175">
        <f>_xll.xlShmInterpDisc($E$4,L3083)</f>
        <v>0.57007702194684129</v>
      </c>
      <c r="O3083" s="175">
        <f>_xll.xlShmInterpDisc($B$4,L3083)</f>
        <v>0.57007702194684129</v>
      </c>
      <c r="P3083" s="175">
        <v>0.57007702166443164</v>
      </c>
      <c r="Q3083" s="175">
        <f>_xll.xlShmInterpDisc($H$4,L3083)</f>
        <v>0.57007702195959209</v>
      </c>
      <c r="R3083" s="188">
        <f t="shared" si="144"/>
        <v>-2.846683999635502E-6</v>
      </c>
      <c r="S3083" s="170">
        <f t="shared" si="145"/>
        <v>-2.846683999635502E-6</v>
      </c>
      <c r="T3083" s="174">
        <f t="shared" si="146"/>
        <v>-2.9516045163546778E-6</v>
      </c>
    </row>
    <row r="3084" spans="11:20" x14ac:dyDescent="0.2">
      <c r="K3084" s="185" t="s">
        <v>135</v>
      </c>
      <c r="L3084" s="163">
        <f>_xll.qlCalendarAdvance("TARGET",L3083,K3084,"mf")</f>
        <v>56570</v>
      </c>
      <c r="M3084" s="175">
        <v>0.56992102056805416</v>
      </c>
      <c r="N3084" s="175">
        <f>_xll.xlShmInterpDisc($E$4,L3084)</f>
        <v>0.56992102084997853</v>
      </c>
      <c r="O3084" s="175">
        <f>_xll.xlShmInterpDisc($B$4,L3084)</f>
        <v>0.56992102084997853</v>
      </c>
      <c r="P3084" s="175">
        <v>0.56992102057030014</v>
      </c>
      <c r="Q3084" s="175">
        <f>_xll.xlShmInterpDisc($H$4,L3084)</f>
        <v>0.56992102086282947</v>
      </c>
      <c r="R3084" s="188">
        <f t="shared" si="144"/>
        <v>-2.8192437273588666E-6</v>
      </c>
      <c r="S3084" s="170">
        <f t="shared" si="145"/>
        <v>-2.8192437273588666E-6</v>
      </c>
      <c r="T3084" s="174">
        <f t="shared" si="146"/>
        <v>-2.9252933408940862E-6</v>
      </c>
    </row>
    <row r="3085" spans="11:20" x14ac:dyDescent="0.2">
      <c r="K3085" s="185" t="s">
        <v>135</v>
      </c>
      <c r="L3085" s="163">
        <f>_xll.qlCalendarAdvance("TARGET",L3084,K3085,"mf")</f>
        <v>56577</v>
      </c>
      <c r="M3085" s="175">
        <v>0.56976514185874994</v>
      </c>
      <c r="N3085" s="175">
        <f>_xll.xlShmInterpDisc($E$4,L3085)</f>
        <v>0.5697651421379244</v>
      </c>
      <c r="O3085" s="175">
        <f>_xll.xlShmInterpDisc($B$4,L3085)</f>
        <v>0.5697651421379244</v>
      </c>
      <c r="P3085" s="175">
        <v>0.56976514186098304</v>
      </c>
      <c r="Q3085" s="175">
        <f>_xll.xlShmInterpDisc($H$4,L3085)</f>
        <v>0.56976514215087526</v>
      </c>
      <c r="R3085" s="188">
        <f t="shared" si="144"/>
        <v>-2.7917446132619261E-6</v>
      </c>
      <c r="S3085" s="170">
        <f t="shared" si="145"/>
        <v>-2.7917446132619261E-6</v>
      </c>
      <c r="T3085" s="174">
        <f t="shared" si="146"/>
        <v>-2.8989222133901649E-6</v>
      </c>
    </row>
    <row r="3086" spans="11:20" x14ac:dyDescent="0.2">
      <c r="K3086" s="185" t="s">
        <v>135</v>
      </c>
      <c r="L3086" s="163">
        <f>_xll.qlCalendarAdvance("TARGET",L3085,K3086,"mf")</f>
        <v>56584</v>
      </c>
      <c r="M3086" s="175">
        <v>0.56960938568251795</v>
      </c>
      <c r="N3086" s="175">
        <f>_xll.xlShmInterpDisc($E$4,L3086)</f>
        <v>0.56960938595893695</v>
      </c>
      <c r="O3086" s="175">
        <f>_xll.xlShmInterpDisc($B$4,L3086)</f>
        <v>0.56960938595893695</v>
      </c>
      <c r="P3086" s="175">
        <v>0.56960938568473818</v>
      </c>
      <c r="Q3086" s="175">
        <f>_xll.xlShmInterpDisc($H$4,L3086)</f>
        <v>0.56960938597198763</v>
      </c>
      <c r="R3086" s="188">
        <f t="shared" si="144"/>
        <v>-2.7641899880137544E-6</v>
      </c>
      <c r="S3086" s="170">
        <f t="shared" si="145"/>
        <v>-2.7641899880137544E-6</v>
      </c>
      <c r="T3086" s="174">
        <f t="shared" si="146"/>
        <v>-2.8724944645119876E-6</v>
      </c>
    </row>
    <row r="3087" spans="11:20" x14ac:dyDescent="0.2">
      <c r="K3087" s="185" t="s">
        <v>135</v>
      </c>
      <c r="L3087" s="163">
        <f>_xll.qlCalendarAdvance("TARGET",L3086,K3087,"mf")</f>
        <v>56591</v>
      </c>
      <c r="M3087" s="175">
        <v>0.56945375218767535</v>
      </c>
      <c r="N3087" s="175">
        <f>_xll.xlShmInterpDisc($E$4,L3087)</f>
        <v>0.56945375246133367</v>
      </c>
      <c r="O3087" s="175">
        <f>_xll.xlShmInterpDisc($B$4,L3087)</f>
        <v>0.56945375246133367</v>
      </c>
      <c r="P3087" s="175">
        <v>0.5694537521898827</v>
      </c>
      <c r="Q3087" s="175">
        <f>_xll.xlShmInterpDisc($H$4,L3087)</f>
        <v>0.56945375247448382</v>
      </c>
      <c r="R3087" s="188">
        <f t="shared" si="144"/>
        <v>-2.7365831822834252E-6</v>
      </c>
      <c r="S3087" s="170">
        <f t="shared" si="145"/>
        <v>-2.7365831822834252E-6</v>
      </c>
      <c r="T3087" s="174">
        <f t="shared" si="146"/>
        <v>-2.8460112044825792E-6</v>
      </c>
    </row>
    <row r="3088" spans="11:20" x14ac:dyDescent="0.2">
      <c r="K3088" s="185" t="s">
        <v>135</v>
      </c>
      <c r="L3088" s="163">
        <f>_xll.qlCalendarAdvance("TARGET",L3087,K3088,"mf")</f>
        <v>56598</v>
      </c>
      <c r="M3088" s="175">
        <v>0.56929824152259867</v>
      </c>
      <c r="N3088" s="175">
        <f>_xll.xlShmInterpDisc($E$4,L3088)</f>
        <v>0.56929824179349142</v>
      </c>
      <c r="O3088" s="175">
        <f>_xll.xlShmInterpDisc($B$4,L3088)</f>
        <v>0.56929824179349142</v>
      </c>
      <c r="P3088" s="175">
        <v>0.56929824152479314</v>
      </c>
      <c r="Q3088" s="175">
        <f>_xll.xlShmInterpDisc($H$4,L3088)</f>
        <v>0.56929824180674082</v>
      </c>
      <c r="R3088" s="188">
        <f t="shared" si="144"/>
        <v>-2.7089275267400126E-6</v>
      </c>
      <c r="S3088" s="170">
        <f t="shared" si="145"/>
        <v>-2.7089275267400126E-6</v>
      </c>
      <c r="T3088" s="174">
        <f t="shared" si="146"/>
        <v>-2.8194768741940379E-6</v>
      </c>
    </row>
    <row r="3089" spans="11:20" x14ac:dyDescent="0.2">
      <c r="K3089" s="185" t="s">
        <v>135</v>
      </c>
      <c r="L3089" s="163">
        <f>_xll.qlCalendarAdvance("TARGET",L3088,K3089,"mf")</f>
        <v>56605</v>
      </c>
      <c r="M3089" s="175">
        <v>0.56914285383572438</v>
      </c>
      <c r="N3089" s="175">
        <f>_xll.xlShmInterpDisc($E$4,L3089)</f>
        <v>0.56914285410384668</v>
      </c>
      <c r="O3089" s="175">
        <f>_xll.xlShmInterpDisc($B$4,L3089)</f>
        <v>0.56914285410384668</v>
      </c>
      <c r="P3089" s="175">
        <v>0.56914285383790597</v>
      </c>
      <c r="Q3089" s="175">
        <f>_xll.xlShmInterpDisc($H$4,L3089)</f>
        <v>0.56914285411719534</v>
      </c>
      <c r="R3089" s="188">
        <f t="shared" si="144"/>
        <v>-2.6812230213835164E-6</v>
      </c>
      <c r="S3089" s="170">
        <f t="shared" si="145"/>
        <v>-2.6812230213835164E-6</v>
      </c>
      <c r="T3089" s="174">
        <f t="shared" si="146"/>
        <v>-2.7928936940924132E-6</v>
      </c>
    </row>
    <row r="3090" spans="11:20" x14ac:dyDescent="0.2">
      <c r="K3090" s="185" t="s">
        <v>135</v>
      </c>
      <c r="L3090" s="163">
        <f>_xll.qlCalendarAdvance("TARGET",L3089,K3090,"mf")</f>
        <v>56612</v>
      </c>
      <c r="M3090" s="175">
        <v>0.5689875892755486</v>
      </c>
      <c r="N3090" s="175">
        <f>_xll.xlShmInterpDisc($E$4,L3090)</f>
        <v>0.56898758954089601</v>
      </c>
      <c r="O3090" s="175">
        <f>_xll.xlShmInterpDisc($B$4,L3090)</f>
        <v>0.56898758954089612</v>
      </c>
      <c r="P3090" s="175">
        <v>0.56898758927771731</v>
      </c>
      <c r="Q3090" s="175">
        <f>_xll.xlShmInterpDisc($H$4,L3090)</f>
        <v>0.56898758955434359</v>
      </c>
      <c r="R3090" s="188">
        <f t="shared" si="144"/>
        <v>-2.6534741071060353E-6</v>
      </c>
      <c r="S3090" s="170">
        <f t="shared" si="145"/>
        <v>-2.6534752173290599E-6</v>
      </c>
      <c r="T3090" s="174">
        <f t="shared" si="146"/>
        <v>-2.7662627744007295E-6</v>
      </c>
    </row>
    <row r="3091" spans="11:20" x14ac:dyDescent="0.2">
      <c r="K3091" s="185" t="s">
        <v>135</v>
      </c>
      <c r="L3091" s="163">
        <f>_xll.qlCalendarAdvance("TARGET",L3090,K3091,"mf")</f>
        <v>56619</v>
      </c>
      <c r="M3091" s="175">
        <v>0.56883244799062704</v>
      </c>
      <c r="N3091" s="175">
        <f>_xll.xlShmInterpDisc($E$4,L3091)</f>
        <v>0.56883244825319557</v>
      </c>
      <c r="O3091" s="175">
        <f>_xll.xlShmInterpDisc($B$4,L3091)</f>
        <v>0.56883244825319557</v>
      </c>
      <c r="P3091" s="175">
        <v>0.56883244799278287</v>
      </c>
      <c r="Q3091" s="175">
        <f>_xll.xlShmInterpDisc($H$4,L3091)</f>
        <v>0.56883244826674162</v>
      </c>
      <c r="R3091" s="188">
        <f t="shared" si="144"/>
        <v>-2.6256852247996676E-6</v>
      </c>
      <c r="S3091" s="170">
        <f t="shared" si="145"/>
        <v>-2.6256852247996676E-6</v>
      </c>
      <c r="T3091" s="174">
        <f t="shared" si="146"/>
        <v>-2.7395874457880609E-6</v>
      </c>
    </row>
    <row r="3092" spans="11:20" x14ac:dyDescent="0.2">
      <c r="K3092" s="185" t="s">
        <v>135</v>
      </c>
      <c r="L3092" s="163">
        <f>_xll.qlCalendarAdvance("TARGET",L3091,K3092,"mf")</f>
        <v>56626</v>
      </c>
      <c r="M3092" s="175">
        <v>0.56867743012957539</v>
      </c>
      <c r="N3092" s="175">
        <f>_xll.xlShmInterpDisc($E$4,L3092)</f>
        <v>0.56867743038936103</v>
      </c>
      <c r="O3092" s="175">
        <f>_xll.xlShmInterpDisc($B$4,L3092)</f>
        <v>0.56867743038936103</v>
      </c>
      <c r="P3092" s="175">
        <v>0.56867743013171823</v>
      </c>
      <c r="Q3092" s="175">
        <f>_xll.xlShmInterpDisc($H$4,L3092)</f>
        <v>0.56867743040300567</v>
      </c>
      <c r="R3092" s="188">
        <f t="shared" si="144"/>
        <v>-2.5978563744644134E-6</v>
      </c>
      <c r="S3092" s="170">
        <f t="shared" si="145"/>
        <v>-2.5978563744644134E-6</v>
      </c>
      <c r="T3092" s="174">
        <f t="shared" si="146"/>
        <v>-2.712874369592555E-6</v>
      </c>
    </row>
    <row r="3093" spans="11:20" x14ac:dyDescent="0.2">
      <c r="K3093" s="185" t="s">
        <v>135</v>
      </c>
      <c r="L3093" s="163">
        <f>_xll.qlCalendarAdvance("TARGET",L3092,K3093,"mf")</f>
        <v>56633</v>
      </c>
      <c r="M3093" s="175">
        <v>0.56852253584106982</v>
      </c>
      <c r="N3093" s="175">
        <f>_xll.xlShmInterpDisc($E$4,L3093)</f>
        <v>0.56852253609806902</v>
      </c>
      <c r="O3093" s="175">
        <f>_xll.xlShmInterpDisc($B$4,L3093)</f>
        <v>0.56852253609806902</v>
      </c>
      <c r="P3093" s="175">
        <v>0.56852253584319967</v>
      </c>
      <c r="Q3093" s="175">
        <f>_xll.xlShmInterpDisc($H$4,L3093)</f>
        <v>0.5685225361118118</v>
      </c>
      <c r="R3093" s="188">
        <f t="shared" si="144"/>
        <v>-2.5699919969923712E-6</v>
      </c>
      <c r="S3093" s="170">
        <f t="shared" si="145"/>
        <v>-2.5699919969923712E-6</v>
      </c>
      <c r="T3093" s="174">
        <f t="shared" si="146"/>
        <v>-2.6861213253681626E-6</v>
      </c>
    </row>
    <row r="3094" spans="11:20" x14ac:dyDescent="0.2">
      <c r="K3094" s="185" t="s">
        <v>135</v>
      </c>
      <c r="L3094" s="163">
        <f>_xll.qlCalendarAdvance("TARGET",L3093,K3094,"mf")</f>
        <v>56640</v>
      </c>
      <c r="M3094" s="175">
        <v>0.56836776527384614</v>
      </c>
      <c r="N3094" s="175">
        <f>_xll.xlShmInterpDisc($E$4,L3094)</f>
        <v>0.56836776552805557</v>
      </c>
      <c r="O3094" s="175">
        <f>_xll.xlShmInterpDisc($B$4,L3094)</f>
        <v>0.56836776552805568</v>
      </c>
      <c r="P3094" s="175">
        <v>0.56836776527596311</v>
      </c>
      <c r="Q3094" s="175">
        <f>_xll.xlShmInterpDisc($H$4,L3094)</f>
        <v>0.56836776554189639</v>
      </c>
      <c r="R3094" s="188">
        <f t="shared" si="144"/>
        <v>-2.5420943128295903E-6</v>
      </c>
      <c r="S3094" s="170">
        <f t="shared" si="145"/>
        <v>-2.5420954230526149E-6</v>
      </c>
      <c r="T3094" s="174">
        <f t="shared" si="146"/>
        <v>-2.6593327540069822E-6</v>
      </c>
    </row>
    <row r="3095" spans="11:20" x14ac:dyDescent="0.2">
      <c r="K3095" s="185" t="s">
        <v>135</v>
      </c>
      <c r="L3095" s="163">
        <f>_xll.qlCalendarAdvance("TARGET",L3094,K3095,"mf")</f>
        <v>56647</v>
      </c>
      <c r="M3095" s="175">
        <v>0.56821311857670065</v>
      </c>
      <c r="N3095" s="175">
        <f>_xll.xlShmInterpDisc($E$4,L3095)</f>
        <v>0.56821311882811754</v>
      </c>
      <c r="O3095" s="175">
        <f>_xll.xlShmInterpDisc($B$4,L3095)</f>
        <v>0.56821311882811754</v>
      </c>
      <c r="P3095" s="175">
        <v>0.56821311857880463</v>
      </c>
      <c r="Q3095" s="175">
        <f>_xll.xlShmInterpDisc($H$4,L3095)</f>
        <v>0.56821311884205605</v>
      </c>
      <c r="R3095" s="188">
        <f t="shared" si="144"/>
        <v>-2.5141688730911937E-6</v>
      </c>
      <c r="S3095" s="170">
        <f t="shared" si="145"/>
        <v>-2.5141688730911937E-6</v>
      </c>
      <c r="T3095" s="174">
        <f t="shared" si="146"/>
        <v>-2.6325142066241369E-6</v>
      </c>
    </row>
    <row r="3096" spans="11:20" x14ac:dyDescent="0.2">
      <c r="K3096" s="185" t="s">
        <v>135</v>
      </c>
      <c r="L3096" s="163">
        <f>_xll.qlCalendarAdvance("TARGET",L3095,K3096,"mf")</f>
        <v>56654</v>
      </c>
      <c r="M3096" s="175">
        <v>0.56805859589849017</v>
      </c>
      <c r="N3096" s="175">
        <f>_xll.xlShmInterpDisc($E$4,L3096)</f>
        <v>0.56805859614711152</v>
      </c>
      <c r="O3096" s="175">
        <f>_xll.xlShmInterpDisc($B$4,L3096)</f>
        <v>0.56805859614711152</v>
      </c>
      <c r="P3096" s="175">
        <v>0.56805859590058116</v>
      </c>
      <c r="Q3096" s="175">
        <f>_xll.xlShmInterpDisc($H$4,L3096)</f>
        <v>0.56805859616114751</v>
      </c>
      <c r="R3096" s="188">
        <f t="shared" si="144"/>
        <v>-2.4862134573311323E-6</v>
      </c>
      <c r="S3096" s="170">
        <f t="shared" si="145"/>
        <v>-2.4862134573311323E-6</v>
      </c>
      <c r="T3096" s="174">
        <f t="shared" si="146"/>
        <v>-2.6056634627735775E-6</v>
      </c>
    </row>
    <row r="3097" spans="11:20" x14ac:dyDescent="0.2">
      <c r="K3097" s="185" t="s">
        <v>135</v>
      </c>
      <c r="L3097" s="163">
        <f>_xll.qlCalendarAdvance("TARGET",L3096,K3097,"mf")</f>
        <v>56661</v>
      </c>
      <c r="M3097" s="175">
        <v>0.56790419738813191</v>
      </c>
      <c r="N3097" s="175">
        <f>_xll.xlShmInterpDisc($E$4,L3097)</f>
        <v>0.56790419763395528</v>
      </c>
      <c r="O3097" s="175">
        <f>_xll.xlShmInterpDisc($B$4,L3097)</f>
        <v>0.56790419763395539</v>
      </c>
      <c r="P3097" s="175">
        <v>0.56790419739020992</v>
      </c>
      <c r="Q3097" s="175">
        <f>_xll.xlShmInterpDisc($H$4,L3097)</f>
        <v>0.56790419764808842</v>
      </c>
      <c r="R3097" s="188">
        <f t="shared" si="144"/>
        <v>-2.4582336166645291E-6</v>
      </c>
      <c r="S3097" s="170">
        <f t="shared" si="145"/>
        <v>-2.4582347268875537E-6</v>
      </c>
      <c r="T3097" s="174">
        <f t="shared" si="146"/>
        <v>-2.5787849633474025E-6</v>
      </c>
    </row>
    <row r="3098" spans="11:20" x14ac:dyDescent="0.2">
      <c r="K3098" s="185" t="s">
        <v>135</v>
      </c>
      <c r="L3098" s="163">
        <f>_xll.qlCalendarAdvance("TARGET",L3097,K3098,"mf")</f>
        <v>56668</v>
      </c>
      <c r="M3098" s="175">
        <v>0.56774992319460338</v>
      </c>
      <c r="N3098" s="175">
        <f>_xll.xlShmInterpDisc($E$4,L3098)</f>
        <v>0.56774992343762687</v>
      </c>
      <c r="O3098" s="175">
        <f>_xll.xlShmInterpDisc($B$4,L3098)</f>
        <v>0.56774992343762687</v>
      </c>
      <c r="P3098" s="175">
        <v>0.56774992319666839</v>
      </c>
      <c r="Q3098" s="175">
        <f>_xll.xlShmInterpDisc($H$4,L3098)</f>
        <v>0.56774992345185693</v>
      </c>
      <c r="R3098" s="188">
        <f t="shared" si="144"/>
        <v>-2.4302349022065073E-6</v>
      </c>
      <c r="S3098" s="170">
        <f t="shared" si="145"/>
        <v>-2.4302349022065073E-6</v>
      </c>
      <c r="T3098" s="174">
        <f t="shared" si="146"/>
        <v>-2.5518853696837596E-6</v>
      </c>
    </row>
    <row r="3099" spans="11:20" x14ac:dyDescent="0.2">
      <c r="K3099" s="185" t="s">
        <v>135</v>
      </c>
      <c r="L3099" s="163">
        <f>_xll.qlCalendarAdvance("TARGET",L3098,K3099,"mf")</f>
        <v>56675</v>
      </c>
      <c r="M3099" s="175">
        <v>0.56759577346694345</v>
      </c>
      <c r="N3099" s="175">
        <f>_xll.xlShmInterpDisc($E$4,L3099)</f>
        <v>0.56759577370716485</v>
      </c>
      <c r="O3099" s="175">
        <f>_xll.xlShmInterpDisc($B$4,L3099)</f>
        <v>0.56759577370716485</v>
      </c>
      <c r="P3099" s="175">
        <v>0.56759577346899548</v>
      </c>
      <c r="Q3099" s="175">
        <f>_xll.xlShmInterpDisc($H$4,L3099)</f>
        <v>0.56759577372149173</v>
      </c>
      <c r="R3099" s="188">
        <f t="shared" si="144"/>
        <v>-2.402213983287993E-6</v>
      </c>
      <c r="S3099" s="170">
        <f t="shared" si="145"/>
        <v>-2.402213983287993E-6</v>
      </c>
      <c r="T3099" s="174">
        <f t="shared" si="146"/>
        <v>-2.5249624613365995E-6</v>
      </c>
    </row>
    <row r="3100" spans="11:20" x14ac:dyDescent="0.2">
      <c r="K3100" s="185" t="s">
        <v>135</v>
      </c>
      <c r="L3100" s="163">
        <f>_xll.qlCalendarAdvance("TARGET",L3099,K3100,"mf")</f>
        <v>56682</v>
      </c>
      <c r="M3100" s="175">
        <v>0.56744174835425132</v>
      </c>
      <c r="N3100" s="175">
        <f>_xll.xlShmInterpDisc($E$4,L3100)</f>
        <v>0.56744174859166918</v>
      </c>
      <c r="O3100" s="175">
        <f>_xll.xlShmInterpDisc($B$4,L3100)</f>
        <v>0.56744174859166929</v>
      </c>
      <c r="P3100" s="175">
        <v>0.56744174835629035</v>
      </c>
      <c r="Q3100" s="175">
        <f>_xll.xlShmInterpDisc($H$4,L3100)</f>
        <v>0.56744174860609253</v>
      </c>
      <c r="R3100" s="188">
        <f t="shared" si="144"/>
        <v>-2.3741786314701585E-6</v>
      </c>
      <c r="S3100" s="170">
        <f t="shared" si="145"/>
        <v>-2.3741797416931831E-6</v>
      </c>
      <c r="T3100" s="174">
        <f t="shared" si="146"/>
        <v>-2.4980217894210455E-6</v>
      </c>
    </row>
    <row r="3101" spans="11:20" x14ac:dyDescent="0.2">
      <c r="K3101" s="185" t="s">
        <v>135</v>
      </c>
      <c r="L3101" s="163">
        <f>_xll.qlCalendarAdvance("TARGET",L3100,K3101,"mf")</f>
        <v>56689</v>
      </c>
      <c r="M3101" s="175">
        <v>0.56728784800568743</v>
      </c>
      <c r="N3101" s="175">
        <f>_xll.xlShmInterpDisc($E$4,L3101)</f>
        <v>0.56728784824030054</v>
      </c>
      <c r="O3101" s="175">
        <f>_xll.xlShmInterpDisc($B$4,L3101)</f>
        <v>0.56728784824030054</v>
      </c>
      <c r="P3101" s="175">
        <v>0.56728784800771348</v>
      </c>
      <c r="Q3101" s="175">
        <f>_xll.xlShmInterpDisc($H$4,L3101)</f>
        <v>0.56728784825482004</v>
      </c>
      <c r="R3101" s="188">
        <f t="shared" si="144"/>
        <v>-2.3461310671990532E-6</v>
      </c>
      <c r="S3101" s="170">
        <f t="shared" si="145"/>
        <v>-2.3461310671990532E-6</v>
      </c>
      <c r="T3101" s="174">
        <f t="shared" si="146"/>
        <v>-2.4710655743831467E-6</v>
      </c>
    </row>
    <row r="3102" spans="11:20" x14ac:dyDescent="0.2">
      <c r="K3102" s="185" t="s">
        <v>135</v>
      </c>
      <c r="L3102" s="163">
        <f>_xll.qlCalendarAdvance("TARGET",L3101,K3102,"mf")</f>
        <v>56696</v>
      </c>
      <c r="M3102" s="175">
        <v>0.56713407257047299</v>
      </c>
      <c r="N3102" s="175">
        <f>_xll.xlShmInterpDisc($E$4,L3102)</f>
        <v>0.56713407280228034</v>
      </c>
      <c r="O3102" s="175">
        <f>_xll.xlShmInterpDisc($B$4,L3102)</f>
        <v>0.56713407280228034</v>
      </c>
      <c r="P3102" s="175">
        <v>0.56713407257248594</v>
      </c>
      <c r="Q3102" s="175">
        <f>_xll.xlShmInterpDisc($H$4,L3102)</f>
        <v>0.56713407281689587</v>
      </c>
      <c r="R3102" s="188">
        <f t="shared" si="144"/>
        <v>-2.3180735109207262E-6</v>
      </c>
      <c r="S3102" s="170">
        <f t="shared" si="145"/>
        <v>-2.3180735109207262E-6</v>
      </c>
      <c r="T3102" s="174">
        <f t="shared" si="146"/>
        <v>-2.4440993673380262E-6</v>
      </c>
    </row>
    <row r="3103" spans="11:20" x14ac:dyDescent="0.2">
      <c r="K3103" s="185" t="s">
        <v>135</v>
      </c>
      <c r="L3103" s="163">
        <f>_xll.qlCalendarAdvance("TARGET",L3102,K3103,"mf")</f>
        <v>56703</v>
      </c>
      <c r="M3103" s="175">
        <v>0.56698042219789069</v>
      </c>
      <c r="N3103" s="175">
        <f>_xll.xlShmInterpDisc($E$4,L3103)</f>
        <v>0.56698042242689162</v>
      </c>
      <c r="O3103" s="175">
        <f>_xll.xlShmInterpDisc($B$4,L3103)</f>
        <v>0.56698042242689162</v>
      </c>
      <c r="P3103" s="175">
        <v>0.56698042219989075</v>
      </c>
      <c r="Q3103" s="175">
        <f>_xll.xlShmInterpDisc($H$4,L3103)</f>
        <v>0.56698042244160274</v>
      </c>
      <c r="R3103" s="188">
        <f t="shared" si="144"/>
        <v>-2.2900092933042515E-6</v>
      </c>
      <c r="S3103" s="170">
        <f t="shared" si="145"/>
        <v>-2.2900092933042515E-6</v>
      </c>
      <c r="T3103" s="174">
        <f t="shared" si="146"/>
        <v>-2.4171198376166103E-6</v>
      </c>
    </row>
    <row r="3104" spans="11:20" x14ac:dyDescent="0.2">
      <c r="K3104" s="185" t="s">
        <v>135</v>
      </c>
      <c r="L3104" s="163">
        <f>_xll.qlCalendarAdvance("TARGET",L3103,K3104,"mf")</f>
        <v>56710</v>
      </c>
      <c r="M3104" s="175">
        <v>0.56682689703728473</v>
      </c>
      <c r="N3104" s="175">
        <f>_xll.xlShmInterpDisc($E$4,L3104)</f>
        <v>0.56682689726347857</v>
      </c>
      <c r="O3104" s="175">
        <f>_xll.xlShmInterpDisc($B$4,L3104)</f>
        <v>0.56682689726347868</v>
      </c>
      <c r="P3104" s="175">
        <v>0.56682689703927158</v>
      </c>
      <c r="Q3104" s="175">
        <f>_xll.xlShmInterpDisc($H$4,L3104)</f>
        <v>0.56682689727828517</v>
      </c>
      <c r="R3104" s="188">
        <f t="shared" si="144"/>
        <v>-2.2619384143496291E-6</v>
      </c>
      <c r="S3104" s="170">
        <f t="shared" si="145"/>
        <v>-2.2619395245726537E-6</v>
      </c>
      <c r="T3104" s="174">
        <f t="shared" si="146"/>
        <v>-2.3901358670030959E-6</v>
      </c>
    </row>
    <row r="3105" spans="11:20" x14ac:dyDescent="0.2">
      <c r="K3105" s="185" t="s">
        <v>135</v>
      </c>
      <c r="L3105" s="163">
        <f>_xll.qlCalendarAdvance("TARGET",L3104,K3105,"mf")</f>
        <v>56717</v>
      </c>
      <c r="M3105" s="175">
        <v>0.56667349723806015</v>
      </c>
      <c r="N3105" s="175">
        <f>_xll.xlShmInterpDisc($E$4,L3105)</f>
        <v>0.56667349746144702</v>
      </c>
      <c r="O3105" s="175">
        <f>_xll.xlShmInterpDisc($B$4,L3105)</f>
        <v>0.56667349746144702</v>
      </c>
      <c r="P3105" s="175">
        <v>0.56667349724003391</v>
      </c>
      <c r="Q3105" s="175">
        <f>_xll.xlShmInterpDisc($H$4,L3105)</f>
        <v>0.56667349747634876</v>
      </c>
      <c r="R3105" s="188">
        <f t="shared" si="144"/>
        <v>-2.2338686456180312E-6</v>
      </c>
      <c r="S3105" s="170">
        <f t="shared" si="145"/>
        <v>-2.2338686456180312E-6</v>
      </c>
      <c r="T3105" s="174">
        <f t="shared" si="146"/>
        <v>-2.3631485657205076E-6</v>
      </c>
    </row>
    <row r="3106" spans="11:20" x14ac:dyDescent="0.2">
      <c r="K3106" s="185" t="s">
        <v>135</v>
      </c>
      <c r="L3106" s="163">
        <f>_xll.qlCalendarAdvance("TARGET",L3105,K3106,"mf")</f>
        <v>56724</v>
      </c>
      <c r="M3106" s="175">
        <v>0.56652022294968396</v>
      </c>
      <c r="N3106" s="175">
        <f>_xll.xlShmInterpDisc($E$4,L3106)</f>
        <v>0.56652022317026418</v>
      </c>
      <c r="O3106" s="175">
        <f>_xll.xlShmInterpDisc($B$4,L3106)</f>
        <v>0.56652022317026418</v>
      </c>
      <c r="P3106" s="175">
        <v>0.56652022295164473</v>
      </c>
      <c r="Q3106" s="175">
        <f>_xll.xlShmInterpDisc($H$4,L3106)</f>
        <v>0.56652022318526074</v>
      </c>
      <c r="R3106" s="188">
        <f t="shared" si="144"/>
        <v>-2.2058022075555073E-6</v>
      </c>
      <c r="S3106" s="170">
        <f t="shared" si="145"/>
        <v>-2.2058022075555073E-6</v>
      </c>
      <c r="T3106" s="174">
        <f t="shared" si="146"/>
        <v>-2.3361601542148946E-6</v>
      </c>
    </row>
    <row r="3107" spans="11:20" x14ac:dyDescent="0.2">
      <c r="K3107" s="185" t="s">
        <v>135</v>
      </c>
      <c r="L3107" s="163">
        <f>_xll.qlCalendarAdvance("TARGET",L3106,K3107,"mf")</f>
        <v>56731</v>
      </c>
      <c r="M3107" s="175">
        <v>0.56636707432168487</v>
      </c>
      <c r="N3107" s="175">
        <f>_xll.xlShmInterpDisc($E$4,L3107)</f>
        <v>0.56636707453945889</v>
      </c>
      <c r="O3107" s="175">
        <f>_xll.xlShmInterpDisc($B$4,L3107)</f>
        <v>0.56636707453945889</v>
      </c>
      <c r="P3107" s="175">
        <v>0.56636707432363254</v>
      </c>
      <c r="Q3107" s="175">
        <f>_xll.xlShmInterpDisc($H$4,L3107)</f>
        <v>0.56636707455454993</v>
      </c>
      <c r="R3107" s="188">
        <f t="shared" si="144"/>
        <v>-2.1777402103850818E-6</v>
      </c>
      <c r="S3107" s="170">
        <f t="shared" si="145"/>
        <v>-2.1777402103850818E-6</v>
      </c>
      <c r="T3107" s="174">
        <f t="shared" si="146"/>
        <v>-2.309173963155331E-6</v>
      </c>
    </row>
    <row r="3108" spans="11:20" x14ac:dyDescent="0.2">
      <c r="K3108" s="185" t="s">
        <v>135</v>
      </c>
      <c r="L3108" s="163">
        <f>_xll.qlCalendarAdvance("TARGET",L3107,K3108,"mf")</f>
        <v>56738</v>
      </c>
      <c r="M3108" s="175">
        <v>0.56621405150365334</v>
      </c>
      <c r="N3108" s="175">
        <f>_xll.xlShmInterpDisc($E$4,L3108)</f>
        <v>0.56621405171862194</v>
      </c>
      <c r="O3108" s="175">
        <f>_xll.xlShmInterpDisc($B$4,L3108)</f>
        <v>0.56621405171862194</v>
      </c>
      <c r="P3108" s="175">
        <v>0.56621405150558801</v>
      </c>
      <c r="Q3108" s="175">
        <f>_xll.xlShmInterpDisc($H$4,L3108)</f>
        <v>0.56621405173380734</v>
      </c>
      <c r="R3108" s="188">
        <f t="shared" si="144"/>
        <v>-2.1496859847758287E-6</v>
      </c>
      <c r="S3108" s="170">
        <f t="shared" si="145"/>
        <v>-2.1496859847758287E-6</v>
      </c>
      <c r="T3108" s="174">
        <f t="shared" si="146"/>
        <v>-2.2821933232108904E-6</v>
      </c>
    </row>
    <row r="3109" spans="11:20" x14ac:dyDescent="0.2">
      <c r="K3109" s="185" t="s">
        <v>135</v>
      </c>
      <c r="L3109" s="163">
        <f>_xll.qlCalendarAdvance("TARGET",L3108,K3109,"mf")</f>
        <v>56745</v>
      </c>
      <c r="M3109" s="175">
        <v>0.56606115464524176</v>
      </c>
      <c r="N3109" s="175">
        <f>_xll.xlShmInterpDisc($E$4,L3109)</f>
        <v>0.56606115485740593</v>
      </c>
      <c r="O3109" s="175">
        <f>_xll.xlShmInterpDisc($B$4,L3109)</f>
        <v>0.56606115485740593</v>
      </c>
      <c r="P3109" s="175">
        <v>0.56606115464716333</v>
      </c>
      <c r="Q3109" s="175">
        <f>_xll.xlShmInterpDisc($H$4,L3109)</f>
        <v>0.56606115487268549</v>
      </c>
      <c r="R3109" s="188">
        <f t="shared" si="144"/>
        <v>-2.1216417511737973E-6</v>
      </c>
      <c r="S3109" s="170">
        <f t="shared" si="145"/>
        <v>-2.1216417511737973E-6</v>
      </c>
      <c r="T3109" s="174">
        <f t="shared" si="146"/>
        <v>-2.2552215650506469E-6</v>
      </c>
    </row>
    <row r="3110" spans="11:20" x14ac:dyDescent="0.2">
      <c r="K3110" s="185" t="s">
        <v>135</v>
      </c>
      <c r="L3110" s="163">
        <f>_xll.qlCalendarAdvance("TARGET",L3109,K3110,"mf")</f>
        <v>56752</v>
      </c>
      <c r="M3110" s="175">
        <v>0.5659083838961646</v>
      </c>
      <c r="N3110" s="175">
        <f>_xll.xlShmInterpDisc($E$4,L3110)</f>
        <v>0.56590838410552591</v>
      </c>
      <c r="O3110" s="175">
        <f>_xll.xlShmInterpDisc($B$4,L3110)</f>
        <v>0.5659083841055258</v>
      </c>
      <c r="P3110" s="175">
        <v>0.56590838389807308</v>
      </c>
      <c r="Q3110" s="175">
        <f>_xll.xlShmInterpDisc($H$4,L3110)</f>
        <v>0.56590838412089917</v>
      </c>
      <c r="R3110" s="188">
        <f t="shared" si="144"/>
        <v>-2.0936130606941106E-6</v>
      </c>
      <c r="S3110" s="170">
        <f t="shared" si="145"/>
        <v>-2.0936119504710859E-6</v>
      </c>
      <c r="T3110" s="174">
        <f t="shared" si="146"/>
        <v>-2.2282609091206496E-6</v>
      </c>
    </row>
    <row r="3111" spans="11:20" x14ac:dyDescent="0.2">
      <c r="K3111" s="185" t="s">
        <v>135</v>
      </c>
      <c r="L3111" s="163">
        <f>_xll.qlCalendarAdvance("TARGET",L3110,K3111,"mf")</f>
        <v>56759</v>
      </c>
      <c r="M3111" s="175">
        <v>0.56575573940619839</v>
      </c>
      <c r="N3111" s="175">
        <f>_xll.xlShmInterpDisc($E$4,L3111)</f>
        <v>0.5657557396127586</v>
      </c>
      <c r="O3111" s="175">
        <f>_xll.xlShmInterpDisc($B$4,L3111)</f>
        <v>0.5657557396127586</v>
      </c>
      <c r="P3111" s="175">
        <v>0.56575573940809376</v>
      </c>
      <c r="Q3111" s="175">
        <f>_xll.xlShmInterpDisc($H$4,L3111)</f>
        <v>0.56575573962822534</v>
      </c>
      <c r="R3111" s="188">
        <f t="shared" si="144"/>
        <v>-2.0656021337828179E-6</v>
      </c>
      <c r="S3111" s="170">
        <f t="shared" si="145"/>
        <v>-2.0656021337828179E-6</v>
      </c>
      <c r="T3111" s="174">
        <f t="shared" si="146"/>
        <v>-2.201315796312997E-6</v>
      </c>
    </row>
    <row r="3112" spans="11:20" x14ac:dyDescent="0.2">
      <c r="K3112" s="185" t="s">
        <v>135</v>
      </c>
      <c r="L3112" s="163">
        <f>_xll.qlCalendarAdvance("TARGET",L3111,K3112,"mf")</f>
        <v>56766</v>
      </c>
      <c r="M3112" s="175">
        <v>0.56560322132518226</v>
      </c>
      <c r="N3112" s="175">
        <f>_xll.xlShmInterpDisc($E$4,L3112)</f>
        <v>0.56560322152894349</v>
      </c>
      <c r="O3112" s="175">
        <f>_xll.xlShmInterpDisc($B$4,L3112)</f>
        <v>0.56560322152894349</v>
      </c>
      <c r="P3112" s="175">
        <v>0.56560322132706464</v>
      </c>
      <c r="Q3112" s="175">
        <f>_xll.xlShmInterpDisc($H$4,L3112)</f>
        <v>0.56560322154450338</v>
      </c>
      <c r="R3112" s="188">
        <f t="shared" si="144"/>
        <v>-2.0376123011089931E-6</v>
      </c>
      <c r="S3112" s="170">
        <f t="shared" si="145"/>
        <v>-2.0376123011089931E-6</v>
      </c>
      <c r="T3112" s="174">
        <f t="shared" si="146"/>
        <v>-2.1743873368507138E-6</v>
      </c>
    </row>
    <row r="3113" spans="11:20" x14ac:dyDescent="0.2">
      <c r="K3113" s="185" t="s">
        <v>135</v>
      </c>
      <c r="L3113" s="163">
        <f>_xll.qlCalendarAdvance("TARGET",L3112,K3113,"mf")</f>
        <v>56773</v>
      </c>
      <c r="M3113" s="175">
        <v>0.56545082980301775</v>
      </c>
      <c r="N3113" s="175">
        <f>_xll.xlShmInterpDisc($E$4,L3113)</f>
        <v>0.56545083000398222</v>
      </c>
      <c r="O3113" s="175">
        <f>_xll.xlShmInterpDisc($B$4,L3113)</f>
        <v>0.56545083000398222</v>
      </c>
      <c r="P3113" s="175">
        <v>0.56545082980488692</v>
      </c>
      <c r="Q3113" s="175">
        <f>_xll.xlShmInterpDisc($H$4,L3113)</f>
        <v>0.56545083001963503</v>
      </c>
      <c r="R3113" s="188">
        <f t="shared" si="144"/>
        <v>-2.0096446728956607E-6</v>
      </c>
      <c r="S3113" s="170">
        <f t="shared" si="145"/>
        <v>-2.0096446728956607E-6</v>
      </c>
      <c r="T3113" s="174">
        <f t="shared" si="146"/>
        <v>-2.1474810818489232E-6</v>
      </c>
    </row>
    <row r="3114" spans="11:20" x14ac:dyDescent="0.2">
      <c r="K3114" s="185" t="s">
        <v>135</v>
      </c>
      <c r="L3114" s="163">
        <f>_xll.qlCalendarAdvance("TARGET",L3113,K3114,"mf")</f>
        <v>56780</v>
      </c>
      <c r="M3114" s="175">
        <v>0.56529856498966879</v>
      </c>
      <c r="N3114" s="175">
        <f>_xll.xlShmInterpDisc($E$4,L3114)</f>
        <v>0.56529856518783927</v>
      </c>
      <c r="O3114" s="175">
        <f>_xll.xlShmInterpDisc($B$4,L3114)</f>
        <v>0.56529856518783927</v>
      </c>
      <c r="P3114" s="175">
        <v>0.56529856499152487</v>
      </c>
      <c r="Q3114" s="175">
        <f>_xll.xlShmInterpDisc($H$4,L3114)</f>
        <v>0.56529856520358457</v>
      </c>
      <c r="R3114" s="188">
        <f t="shared" si="144"/>
        <v>-1.981704800257944E-6</v>
      </c>
      <c r="S3114" s="170">
        <f t="shared" si="145"/>
        <v>-1.981704800257944E-6</v>
      </c>
      <c r="T3114" s="174">
        <f t="shared" si="146"/>
        <v>-2.120597031307625E-6</v>
      </c>
    </row>
    <row r="3115" spans="11:20" x14ac:dyDescent="0.2">
      <c r="K3115" s="185" t="s">
        <v>135</v>
      </c>
      <c r="L3115" s="163">
        <f>_xll.qlCalendarAdvance("TARGET",L3114,K3115,"mf")</f>
        <v>56787</v>
      </c>
      <c r="M3115" s="175">
        <v>0.56514642703516216</v>
      </c>
      <c r="N3115" s="175">
        <f>_xll.xlShmInterpDisc($E$4,L3115)</f>
        <v>0.56514642723054154</v>
      </c>
      <c r="O3115" s="175">
        <f>_xll.xlShmInterpDisc($B$4,L3115)</f>
        <v>0.56514642723054154</v>
      </c>
      <c r="P3115" s="175">
        <v>0.56514642703700513</v>
      </c>
      <c r="Q3115" s="175">
        <f>_xll.xlShmInterpDisc($H$4,L3115)</f>
        <v>0.5651464272463792</v>
      </c>
      <c r="R3115" s="188">
        <f t="shared" si="144"/>
        <v>-1.9537937934188676E-6</v>
      </c>
      <c r="S3115" s="170">
        <f t="shared" si="145"/>
        <v>-1.9537937934188676E-6</v>
      </c>
      <c r="T3115" s="174">
        <f t="shared" si="146"/>
        <v>-2.0937407363419425E-6</v>
      </c>
    </row>
    <row r="3116" spans="11:20" x14ac:dyDescent="0.2">
      <c r="K3116" s="185" t="s">
        <v>135</v>
      </c>
      <c r="L3116" s="163">
        <f>_xll.qlCalendarAdvance("TARGET",L3115,K3116,"mf")</f>
        <v>56794</v>
      </c>
      <c r="M3116" s="175">
        <v>0.56499441608958745</v>
      </c>
      <c r="N3116" s="175">
        <f>_xll.xlShmInterpDisc($E$4,L3116)</f>
        <v>0.56499441628217917</v>
      </c>
      <c r="O3116" s="175">
        <f>_xll.xlShmInterpDisc($B$4,L3116)</f>
        <v>0.56499441628217917</v>
      </c>
      <c r="P3116" s="175">
        <v>0.56499441609141732</v>
      </c>
      <c r="Q3116" s="175">
        <f>_xll.xlShmInterpDisc($H$4,L3116)</f>
        <v>0.56499441629810876</v>
      </c>
      <c r="R3116" s="188">
        <f t="shared" si="144"/>
        <v>-1.9259172034935546E-6</v>
      </c>
      <c r="S3116" s="170">
        <f t="shared" si="145"/>
        <v>-1.9259172034935546E-6</v>
      </c>
      <c r="T3116" s="174">
        <f t="shared" si="146"/>
        <v>-2.0669144173979248E-6</v>
      </c>
    </row>
    <row r="3117" spans="11:20" x14ac:dyDescent="0.2">
      <c r="K3117" s="185" t="s">
        <v>135</v>
      </c>
      <c r="L3117" s="163">
        <f>_xll.qlCalendarAdvance("TARGET",L3116,K3117,"mf")</f>
        <v>56801</v>
      </c>
      <c r="M3117" s="175">
        <v>0.56484253230309756</v>
      </c>
      <c r="N3117" s="175">
        <f>_xll.xlShmInterpDisc($E$4,L3117)</f>
        <v>0.56484253249290517</v>
      </c>
      <c r="O3117" s="175">
        <f>_xll.xlShmInterpDisc($B$4,L3117)</f>
        <v>0.56484253249290517</v>
      </c>
      <c r="P3117" s="175">
        <v>0.56484253230491444</v>
      </c>
      <c r="Q3117" s="175">
        <f>_xll.xlShmInterpDisc($H$4,L3117)</f>
        <v>0.56484253250892635</v>
      </c>
      <c r="R3117" s="188">
        <f t="shared" si="144"/>
        <v>-1.8980761407050295E-6</v>
      </c>
      <c r="S3117" s="170">
        <f t="shared" si="145"/>
        <v>-1.8980761407050295E-6</v>
      </c>
      <c r="T3117" s="174">
        <f t="shared" si="146"/>
        <v>-2.0401191846985967E-6</v>
      </c>
    </row>
    <row r="3118" spans="11:20" x14ac:dyDescent="0.2">
      <c r="K3118" s="185" t="s">
        <v>135</v>
      </c>
      <c r="L3118" s="163">
        <f>_xll.qlCalendarAdvance("TARGET",L3117,K3118,"mf")</f>
        <v>56808</v>
      </c>
      <c r="M3118" s="175">
        <v>0.56469077582590788</v>
      </c>
      <c r="N3118" s="175">
        <f>_xll.xlShmInterpDisc($E$4,L3118)</f>
        <v>0.56469077601293538</v>
      </c>
      <c r="O3118" s="175">
        <f>_xll.xlShmInterpDisc($B$4,L3118)</f>
        <v>0.56469077601293538</v>
      </c>
      <c r="P3118" s="175">
        <v>0.56469077582771166</v>
      </c>
      <c r="Q3118" s="175">
        <f>_xll.xlShmInterpDisc($H$4,L3118)</f>
        <v>0.56469077602904783</v>
      </c>
      <c r="R3118" s="188">
        <f t="shared" si="144"/>
        <v>-1.870275045945391E-6</v>
      </c>
      <c r="S3118" s="170">
        <f t="shared" si="145"/>
        <v>-1.870275045945391E-6</v>
      </c>
      <c r="T3118" s="174">
        <f t="shared" si="146"/>
        <v>-2.0133616995821058E-6</v>
      </c>
    </row>
    <row r="3119" spans="11:20" x14ac:dyDescent="0.2">
      <c r="K3119" s="185" t="s">
        <v>135</v>
      </c>
      <c r="L3119" s="163">
        <f>_xll.qlCalendarAdvance("TARGET",L3118,K3119,"mf")</f>
        <v>56815</v>
      </c>
      <c r="M3119" s="175">
        <v>0.56453914680829764</v>
      </c>
      <c r="N3119" s="175">
        <f>_xll.xlShmInterpDisc($E$4,L3119)</f>
        <v>0.56453914699254937</v>
      </c>
      <c r="O3119" s="175">
        <f>_xll.xlShmInterpDisc($B$4,L3119)</f>
        <v>0.56453914699254937</v>
      </c>
      <c r="P3119" s="175">
        <v>0.56453914681008832</v>
      </c>
      <c r="Q3119" s="175">
        <f>_xll.xlShmInterpDisc($H$4,L3119)</f>
        <v>0.56453914700875296</v>
      </c>
      <c r="R3119" s="188">
        <f t="shared" si="144"/>
        <v>-1.8425172498837128E-6</v>
      </c>
      <c r="S3119" s="170">
        <f t="shared" si="145"/>
        <v>-1.8425172498837128E-6</v>
      </c>
      <c r="T3119" s="174">
        <f t="shared" si="146"/>
        <v>-1.9866464029405506E-6</v>
      </c>
    </row>
    <row r="3120" spans="11:20" x14ac:dyDescent="0.2">
      <c r="K3120" s="185" t="s">
        <v>135</v>
      </c>
      <c r="L3120" s="163">
        <f>_xll.qlCalendarAdvance("TARGET",L3119,K3120,"mf")</f>
        <v>56822</v>
      </c>
      <c r="M3120" s="175">
        <v>0.56438764540060948</v>
      </c>
      <c r="N3120" s="175">
        <f>_xll.xlShmInterpDisc($E$4,L3120)</f>
        <v>0.56438764558208987</v>
      </c>
      <c r="O3120" s="175">
        <f>_xll.xlShmInterpDisc($B$4,L3120)</f>
        <v>0.56438764558208998</v>
      </c>
      <c r="P3120" s="175">
        <v>0.56438764540238695</v>
      </c>
      <c r="Q3120" s="175">
        <f>_xll.xlShmInterpDisc($H$4,L3120)</f>
        <v>0.56438764559838417</v>
      </c>
      <c r="R3120" s="188">
        <f t="shared" si="144"/>
        <v>-1.8148038627430196E-6</v>
      </c>
      <c r="S3120" s="170">
        <f t="shared" si="145"/>
        <v>-1.8148049729660443E-6</v>
      </c>
      <c r="T3120" s="174">
        <f t="shared" si="146"/>
        <v>-1.9599721845509066E-6</v>
      </c>
    </row>
    <row r="3121" spans="11:20" x14ac:dyDescent="0.2">
      <c r="K3121" s="185" t="s">
        <v>135</v>
      </c>
      <c r="L3121" s="163">
        <f>_xll.qlCalendarAdvance("TARGET",L3120,K3121,"mf")</f>
        <v>56829</v>
      </c>
      <c r="M3121" s="175">
        <v>0.56423627175324909</v>
      </c>
      <c r="N3121" s="175">
        <f>_xll.xlShmInterpDisc($E$4,L3121)</f>
        <v>0.56423627193196324</v>
      </c>
      <c r="O3121" s="175">
        <f>_xll.xlShmInterpDisc($B$4,L3121)</f>
        <v>0.56423627193196324</v>
      </c>
      <c r="P3121" s="175">
        <v>0.56423627175501345</v>
      </c>
      <c r="Q3121" s="175">
        <f>_xll.xlShmInterpDisc($H$4,L3121)</f>
        <v>0.5642362719483478</v>
      </c>
      <c r="R3121" s="188">
        <f t="shared" si="144"/>
        <v>-1.7871415458614592E-6</v>
      </c>
      <c r="S3121" s="170">
        <f t="shared" si="145"/>
        <v>-1.7871415458614592E-6</v>
      </c>
      <c r="T3121" s="174">
        <f t="shared" si="146"/>
        <v>-1.9333434853052722E-6</v>
      </c>
    </row>
    <row r="3122" spans="11:20" x14ac:dyDescent="0.2">
      <c r="K3122" s="185" t="s">
        <v>135</v>
      </c>
      <c r="L3122" s="163">
        <f>_xll.qlCalendarAdvance("TARGET",L3121,K3122,"mf")</f>
        <v>56836</v>
      </c>
      <c r="M3122" s="175">
        <v>0.56408502601668642</v>
      </c>
      <c r="N3122" s="175">
        <f>_xll.xlShmInterpDisc($E$4,L3122)</f>
        <v>0.56408502619263945</v>
      </c>
      <c r="O3122" s="175">
        <f>_xll.xlShmInterpDisc($B$4,L3122)</f>
        <v>0.56408502619263945</v>
      </c>
      <c r="P3122" s="175">
        <v>0.56408502601843769</v>
      </c>
      <c r="Q3122" s="175">
        <f>_xll.xlShmInterpDisc($H$4,L3122)</f>
        <v>0.56408502620911405</v>
      </c>
      <c r="R3122" s="188">
        <f t="shared" si="144"/>
        <v>-1.7595302992390316E-6</v>
      </c>
      <c r="S3122" s="170">
        <f t="shared" si="145"/>
        <v>-1.7595302992390316E-6</v>
      </c>
      <c r="T3122" s="174">
        <f t="shared" si="146"/>
        <v>-1.9067636358727214E-6</v>
      </c>
    </row>
    <row r="3123" spans="11:20" x14ac:dyDescent="0.2">
      <c r="K3123" s="185" t="s">
        <v>135</v>
      </c>
      <c r="L3123" s="163">
        <f>_xll.qlCalendarAdvance("TARGET",L3122,K3123,"mf")</f>
        <v>56843</v>
      </c>
      <c r="M3123" s="175">
        <v>0.56393390834145485</v>
      </c>
      <c r="N3123" s="175">
        <f>_xll.xlShmInterpDisc($E$4,L3123)</f>
        <v>0.56393390851465242</v>
      </c>
      <c r="O3123" s="175">
        <f>_xll.xlShmInterpDisc($B$4,L3123)</f>
        <v>0.56393390851465242</v>
      </c>
      <c r="P3123" s="175">
        <v>0.56393390834319301</v>
      </c>
      <c r="Q3123" s="175">
        <f>_xll.xlShmInterpDisc($H$4,L3123)</f>
        <v>0.56393390853121672</v>
      </c>
      <c r="R3123" s="188">
        <f t="shared" si="144"/>
        <v>-1.7319756739908598E-6</v>
      </c>
      <c r="S3123" s="170">
        <f t="shared" si="145"/>
        <v>-1.7319756739908598E-6</v>
      </c>
      <c r="T3123" s="174">
        <f t="shared" si="146"/>
        <v>-1.8802370771453525E-6</v>
      </c>
    </row>
    <row r="3124" spans="11:20" x14ac:dyDescent="0.2">
      <c r="K3124" s="185" t="s">
        <v>135</v>
      </c>
      <c r="L3124" s="163">
        <f>_xll.qlCalendarAdvance("TARGET",L3123,K3124,"mf")</f>
        <v>56850</v>
      </c>
      <c r="M3124" s="175">
        <v>0.56378291887815191</v>
      </c>
      <c r="N3124" s="175">
        <f>_xll.xlShmInterpDisc($E$4,L3124)</f>
        <v>0.5637829190485999</v>
      </c>
      <c r="O3124" s="175">
        <f>_xll.xlShmInterpDisc($B$4,L3124)</f>
        <v>0.5637829190485999</v>
      </c>
      <c r="P3124" s="175">
        <v>0.56378291887987697</v>
      </c>
      <c r="Q3124" s="175">
        <f>_xll.xlShmInterpDisc($H$4,L3124)</f>
        <v>0.56378291906525357</v>
      </c>
      <c r="R3124" s="188">
        <f t="shared" si="144"/>
        <v>-1.7044798905629932E-6</v>
      </c>
      <c r="S3124" s="170">
        <f t="shared" si="145"/>
        <v>-1.7044798905629932E-6</v>
      </c>
      <c r="T3124" s="174">
        <f t="shared" si="146"/>
        <v>-1.8537660295692149E-6</v>
      </c>
    </row>
    <row r="3125" spans="11:20" x14ac:dyDescent="0.2">
      <c r="K3125" s="185" t="s">
        <v>135</v>
      </c>
      <c r="L3125" s="163">
        <f>_xll.qlCalendarAdvance("TARGET",L3124,K3125,"mf")</f>
        <v>56857</v>
      </c>
      <c r="M3125" s="175">
        <v>0.56363205777743919</v>
      </c>
      <c r="N3125" s="175">
        <f>_xll.xlShmInterpDisc($E$4,L3125)</f>
        <v>0.56363205794514382</v>
      </c>
      <c r="O3125" s="175">
        <f>_xll.xlShmInterpDisc($B$4,L3125)</f>
        <v>0.56363205794514393</v>
      </c>
      <c r="P3125" s="175">
        <v>0.56363205777915115</v>
      </c>
      <c r="Q3125" s="175">
        <f>_xll.xlShmInterpDisc($H$4,L3125)</f>
        <v>0.56363205796188665</v>
      </c>
      <c r="R3125" s="188">
        <f t="shared" si="144"/>
        <v>-1.6770462796245056E-6</v>
      </c>
      <c r="S3125" s="170">
        <f t="shared" si="145"/>
        <v>-1.6770473898475302E-6</v>
      </c>
      <c r="T3125" s="174">
        <f t="shared" si="146"/>
        <v>-1.827354934036407E-6</v>
      </c>
    </row>
    <row r="3126" spans="11:20" x14ac:dyDescent="0.2">
      <c r="K3126" s="185" t="s">
        <v>135</v>
      </c>
      <c r="L3126" s="163">
        <f>_xll.qlCalendarAdvance("TARGET",L3125,K3126,"mf")</f>
        <v>56864</v>
      </c>
      <c r="M3126" s="175">
        <v>0.56348132519004279</v>
      </c>
      <c r="N3126" s="175">
        <f>_xll.xlShmInterpDisc($E$4,L3126)</f>
        <v>0.56348132535501061</v>
      </c>
      <c r="O3126" s="175">
        <f>_xll.xlShmInterpDisc($B$4,L3126)</f>
        <v>0.56348132535501072</v>
      </c>
      <c r="P3126" s="175">
        <v>0.56348132519174166</v>
      </c>
      <c r="Q3126" s="175">
        <f>_xll.xlShmInterpDisc($H$4,L3126)</f>
        <v>0.56348132537184226</v>
      </c>
      <c r="R3126" s="188">
        <f t="shared" si="144"/>
        <v>-1.6496781718444709E-6</v>
      </c>
      <c r="S3126" s="170">
        <f t="shared" si="145"/>
        <v>-1.6496792820674955E-6</v>
      </c>
      <c r="T3126" s="174">
        <f t="shared" si="146"/>
        <v>-1.8010060109929782E-6</v>
      </c>
    </row>
    <row r="3127" spans="11:20" x14ac:dyDescent="0.2">
      <c r="K3127" s="185" t="s">
        <v>135</v>
      </c>
      <c r="L3127" s="163">
        <f>_xll.qlCalendarAdvance("TARGET",L3126,K3127,"mf")</f>
        <v>56871</v>
      </c>
      <c r="M3127" s="175">
        <v>0.56333072126675288</v>
      </c>
      <c r="N3127" s="175">
        <f>_xll.xlShmInterpDisc($E$4,L3127)</f>
        <v>0.56333072142899088</v>
      </c>
      <c r="O3127" s="175">
        <f>_xll.xlShmInterpDisc($B$4,L3127)</f>
        <v>0.56333072142899099</v>
      </c>
      <c r="P3127" s="175">
        <v>0.56333072126843864</v>
      </c>
      <c r="Q3127" s="175">
        <f>_xll.xlShmInterpDisc($H$4,L3127)</f>
        <v>0.5633307214459109</v>
      </c>
      <c r="R3127" s="188">
        <f t="shared" si="144"/>
        <v>-1.6223800081149875E-6</v>
      </c>
      <c r="S3127" s="170">
        <f t="shared" si="145"/>
        <v>-1.6223811183380121E-6</v>
      </c>
      <c r="T3127" s="174">
        <f t="shared" si="146"/>
        <v>-1.7747225911080022E-6</v>
      </c>
    </row>
    <row r="3128" spans="11:20" x14ac:dyDescent="0.2">
      <c r="K3128" s="185" t="s">
        <v>135</v>
      </c>
      <c r="L3128" s="163">
        <f>_xll.qlCalendarAdvance("TARGET",L3127,K3128,"mf")</f>
        <v>56878</v>
      </c>
      <c r="M3128" s="175">
        <v>0.56318024615842444</v>
      </c>
      <c r="N3128" s="175">
        <f>_xll.xlShmInterpDisc($E$4,L3128)</f>
        <v>0.56318024631793984</v>
      </c>
      <c r="O3128" s="175">
        <f>_xll.xlShmInterpDisc($B$4,L3128)</f>
        <v>0.56318024631793984</v>
      </c>
      <c r="P3128" s="175">
        <v>0.5631802461600971</v>
      </c>
      <c r="Q3128" s="175">
        <f>_xll.xlShmInterpDisc($H$4,L3128)</f>
        <v>0.56318024633494779</v>
      </c>
      <c r="R3128" s="188">
        <f t="shared" si="144"/>
        <v>-1.5951540088821048E-6</v>
      </c>
      <c r="S3128" s="170">
        <f t="shared" si="145"/>
        <v>-1.5951540088821048E-6</v>
      </c>
      <c r="T3128" s="174">
        <f t="shared" si="146"/>
        <v>-1.7485068948275284E-6</v>
      </c>
    </row>
    <row r="3129" spans="11:20" x14ac:dyDescent="0.2">
      <c r="K3129" s="185" t="s">
        <v>135</v>
      </c>
      <c r="L3129" s="163">
        <f>_xll.qlCalendarAdvance("TARGET",L3128,K3129,"mf")</f>
        <v>56885</v>
      </c>
      <c r="M3129" s="175">
        <v>0.56302990001597697</v>
      </c>
      <c r="N3129" s="175">
        <f>_xll.xlShmInterpDisc($E$4,L3129)</f>
        <v>0.56302990017277743</v>
      </c>
      <c r="O3129" s="175">
        <f>_xll.xlShmInterpDisc($B$4,L3129)</f>
        <v>0.56302990017277743</v>
      </c>
      <c r="P3129" s="175">
        <v>0.56302990001763653</v>
      </c>
      <c r="Q3129" s="175">
        <f>_xll.xlShmInterpDisc($H$4,L3129)</f>
        <v>0.56302990018987298</v>
      </c>
      <c r="R3129" s="188">
        <f t="shared" si="144"/>
        <v>-1.5680046150379212E-6</v>
      </c>
      <c r="S3129" s="170">
        <f t="shared" si="145"/>
        <v>-1.5680046150379212E-6</v>
      </c>
      <c r="T3129" s="174">
        <f t="shared" si="146"/>
        <v>-1.7223644732666799E-6</v>
      </c>
    </row>
    <row r="3130" spans="11:20" x14ac:dyDescent="0.2">
      <c r="K3130" s="185" t="s">
        <v>135</v>
      </c>
      <c r="L3130" s="163">
        <f>_xll.qlCalendarAdvance("TARGET",L3129,K3130,"mf")</f>
        <v>56892</v>
      </c>
      <c r="M3130" s="175">
        <v>0.56287968299039515</v>
      </c>
      <c r="N3130" s="175">
        <f>_xll.xlShmInterpDisc($E$4,L3130)</f>
        <v>0.56287968314448833</v>
      </c>
      <c r="O3130" s="175">
        <f>_xll.xlShmInterpDisc($B$4,L3130)</f>
        <v>0.56287968314448833</v>
      </c>
      <c r="P3130" s="175">
        <v>0.5628796829920415</v>
      </c>
      <c r="Q3130" s="175">
        <f>_xll.xlShmInterpDisc($H$4,L3130)</f>
        <v>0.56287968316167136</v>
      </c>
      <c r="R3130" s="188">
        <f t="shared" si="144"/>
        <v>-1.5409318265824368E-6</v>
      </c>
      <c r="S3130" s="170">
        <f t="shared" si="145"/>
        <v>-1.5409318265824368E-6</v>
      </c>
      <c r="T3130" s="174">
        <f t="shared" si="146"/>
        <v>-1.6962986570945304E-6</v>
      </c>
    </row>
    <row r="3131" spans="11:20" x14ac:dyDescent="0.2">
      <c r="K3131" s="185" t="s">
        <v>135</v>
      </c>
      <c r="L3131" s="163">
        <f>_xll.qlCalendarAdvance("TARGET",L3130,K3131,"mf")</f>
        <v>56899</v>
      </c>
      <c r="M3131" s="175">
        <v>0.56272959523272814</v>
      </c>
      <c r="N3131" s="175">
        <f>_xll.xlShmInterpDisc($E$4,L3131)</f>
        <v>0.56272959538412259</v>
      </c>
      <c r="O3131" s="175">
        <f>_xll.xlShmInterpDisc($B$4,L3131)</f>
        <v>0.56272959538412259</v>
      </c>
      <c r="P3131" s="175">
        <v>0.5627295952343615</v>
      </c>
      <c r="Q3131" s="175">
        <f>_xll.xlShmInterpDisc($H$4,L3131)</f>
        <v>0.56272959540139267</v>
      </c>
      <c r="R3131" s="188">
        <f t="shared" si="144"/>
        <v>-1.5139445252998485E-6</v>
      </c>
      <c r="S3131" s="170">
        <f t="shared" si="145"/>
        <v>-1.5139445252998485E-6</v>
      </c>
      <c r="T3131" s="174">
        <f t="shared" si="146"/>
        <v>-1.6703116667571294E-6</v>
      </c>
    </row>
    <row r="3132" spans="11:20" x14ac:dyDescent="0.2">
      <c r="K3132" s="185" t="s">
        <v>135</v>
      </c>
      <c r="L3132" s="163">
        <f>_xll.qlCalendarAdvance("TARGET",L3131,K3132,"mf")</f>
        <v>56906</v>
      </c>
      <c r="M3132" s="175">
        <v>0.56257963689409085</v>
      </c>
      <c r="N3132" s="175">
        <f>_xll.xlShmInterpDisc($E$4,L3132)</f>
        <v>0.56257963704279512</v>
      </c>
      <c r="O3132" s="175">
        <f>_xll.xlShmInterpDisc($B$4,L3132)</f>
        <v>0.56257963704279512</v>
      </c>
      <c r="P3132" s="175">
        <v>0.562579636895711</v>
      </c>
      <c r="Q3132" s="175">
        <f>_xll.xlShmInterpDisc($H$4,L3132)</f>
        <v>0.56257963706015168</v>
      </c>
      <c r="R3132" s="188">
        <f t="shared" si="144"/>
        <v>-1.4870427111901563E-6</v>
      </c>
      <c r="S3132" s="170">
        <f t="shared" si="145"/>
        <v>-1.4870427111901563E-6</v>
      </c>
      <c r="T3132" s="174">
        <f t="shared" si="146"/>
        <v>-1.6444068329235506E-6</v>
      </c>
    </row>
    <row r="3133" spans="11:20" x14ac:dyDescent="0.2">
      <c r="K3133" s="185" t="s">
        <v>135</v>
      </c>
      <c r="L3133" s="163">
        <f>_xll.qlCalendarAdvance("TARGET",L3132,K3133,"mf")</f>
        <v>56913</v>
      </c>
      <c r="M3133" s="175">
        <v>0.56242980812566323</v>
      </c>
      <c r="N3133" s="175">
        <f>_xll.xlShmInterpDisc($E$4,L3133)</f>
        <v>0.5624298082716862</v>
      </c>
      <c r="O3133" s="175">
        <f>_xll.xlShmInterpDisc($B$4,L3133)</f>
        <v>0.5624298082716862</v>
      </c>
      <c r="P3133" s="175">
        <v>0.5624298081272705</v>
      </c>
      <c r="Q3133" s="175">
        <f>_xll.xlShmInterpDisc($H$4,L3133)</f>
        <v>0.56242980828912914</v>
      </c>
      <c r="R3133" s="188">
        <f t="shared" si="144"/>
        <v>-1.4602297149224341E-6</v>
      </c>
      <c r="S3133" s="170">
        <f t="shared" si="145"/>
        <v>-1.4602297149224341E-6</v>
      </c>
      <c r="T3133" s="174">
        <f t="shared" si="146"/>
        <v>-1.6185863760398433E-6</v>
      </c>
    </row>
    <row r="3134" spans="11:20" x14ac:dyDescent="0.2">
      <c r="K3134" s="185" t="s">
        <v>135</v>
      </c>
      <c r="L3134" s="163">
        <f>_xll.qlCalendarAdvance("TARGET",L3133,K3134,"mf")</f>
        <v>56920</v>
      </c>
      <c r="M3134" s="175">
        <v>0.56228010907869075</v>
      </c>
      <c r="N3134" s="175">
        <f>_xll.xlShmInterpDisc($E$4,L3134)</f>
        <v>0.56228010922204164</v>
      </c>
      <c r="O3134" s="175">
        <f>_xll.xlShmInterpDisc($B$4,L3134)</f>
        <v>0.56228010922204175</v>
      </c>
      <c r="P3134" s="175">
        <v>0.56228010908028492</v>
      </c>
      <c r="Q3134" s="175">
        <f>_xll.xlShmInterpDisc($H$4,L3134)</f>
        <v>0.5622801092395705</v>
      </c>
      <c r="R3134" s="188">
        <f t="shared" si="144"/>
        <v>-1.4335088671657559E-6</v>
      </c>
      <c r="S3134" s="170">
        <f t="shared" si="145"/>
        <v>-1.4335099773887805E-6</v>
      </c>
      <c r="T3134" s="174">
        <f t="shared" si="146"/>
        <v>-1.5928558472211307E-6</v>
      </c>
    </row>
    <row r="3135" spans="11:20" x14ac:dyDescent="0.2">
      <c r="K3135" s="185" t="s">
        <v>135</v>
      </c>
      <c r="L3135" s="163">
        <f>_xll.qlCalendarAdvance("TARGET",L3134,K3135,"mf")</f>
        <v>56927</v>
      </c>
      <c r="M3135" s="175">
        <v>0.56213053990448447</v>
      </c>
      <c r="N3135" s="175">
        <f>_xll.xlShmInterpDisc($E$4,L3135)</f>
        <v>0.56213054004517304</v>
      </c>
      <c r="O3135" s="175">
        <f>_xll.xlShmInterpDisc($B$4,L3135)</f>
        <v>0.56213054004517315</v>
      </c>
      <c r="P3135" s="175">
        <v>0.56213053990606554</v>
      </c>
      <c r="Q3135" s="175">
        <f>_xll.xlShmInterpDisc($H$4,L3135)</f>
        <v>0.56213054006278751</v>
      </c>
      <c r="R3135" s="188">
        <f t="shared" si="144"/>
        <v>-1.4068857190352446E-6</v>
      </c>
      <c r="S3135" s="170">
        <f t="shared" si="145"/>
        <v>-1.4068868292582692E-6</v>
      </c>
      <c r="T3135" s="174">
        <f t="shared" si="146"/>
        <v>-1.5672196873595112E-6</v>
      </c>
    </row>
    <row r="3136" spans="11:20" x14ac:dyDescent="0.2">
      <c r="K3136" s="185" t="s">
        <v>135</v>
      </c>
      <c r="L3136" s="163">
        <f>_xll.qlCalendarAdvance("TARGET",L3135,K3136,"mf")</f>
        <v>56934</v>
      </c>
      <c r="M3136" s="175">
        <v>0.5619811007544212</v>
      </c>
      <c r="N3136" s="175">
        <f>_xll.xlShmInterpDisc($E$4,L3136)</f>
        <v>0.56198110089245756</v>
      </c>
      <c r="O3136" s="175">
        <f>_xll.xlShmInterpDisc($B$4,L3136)</f>
        <v>0.56198110089245756</v>
      </c>
      <c r="P3136" s="175">
        <v>0.56198110075598928</v>
      </c>
      <c r="Q3136" s="175">
        <f>_xll.xlShmInterpDisc($H$4,L3136)</f>
        <v>0.56198110091015707</v>
      </c>
      <c r="R3136" s="188">
        <f t="shared" si="144"/>
        <v>-1.3803636011999743E-6</v>
      </c>
      <c r="S3136" s="170">
        <f t="shared" si="145"/>
        <v>-1.3803636011999743E-6</v>
      </c>
      <c r="T3136" s="174">
        <f t="shared" si="146"/>
        <v>-1.5416778964549849E-6</v>
      </c>
    </row>
    <row r="3137" spans="11:20" x14ac:dyDescent="0.2">
      <c r="K3137" s="185" t="s">
        <v>135</v>
      </c>
      <c r="L3137" s="163">
        <f>_xll.qlCalendarAdvance("TARGET",L3136,K3137,"mf")</f>
        <v>56941</v>
      </c>
      <c r="M3137" s="175">
        <v>0.56183179177994413</v>
      </c>
      <c r="N3137" s="175">
        <f>_xll.xlShmInterpDisc($E$4,L3137)</f>
        <v>0.5618317919153385</v>
      </c>
      <c r="O3137" s="175">
        <f>_xll.xlShmInterpDisc($B$4,L3137)</f>
        <v>0.5618317919153385</v>
      </c>
      <c r="P3137" s="175">
        <v>0.56183179178149911</v>
      </c>
      <c r="Q3137" s="175">
        <f>_xll.xlShmInterpDisc($H$4,L3137)</f>
        <v>0.56183179193312272</v>
      </c>
      <c r="R3137" s="188">
        <f t="shared" si="144"/>
        <v>-1.3539436238829694E-6</v>
      </c>
      <c r="S3137" s="170">
        <f t="shared" si="145"/>
        <v>-1.3539436238829694E-6</v>
      </c>
      <c r="T3137" s="174">
        <f t="shared" si="146"/>
        <v>-1.5162360256226748E-6</v>
      </c>
    </row>
    <row r="3138" spans="11:20" x14ac:dyDescent="0.2">
      <c r="K3138" s="185" t="s">
        <v>135</v>
      </c>
      <c r="L3138" s="163">
        <f>_xll.qlCalendarAdvance("TARGET",L3137,K3138,"mf")</f>
        <v>56948</v>
      </c>
      <c r="M3138" s="175">
        <v>0.56168261313256185</v>
      </c>
      <c r="N3138" s="175">
        <f>_xll.xlShmInterpDisc($E$4,L3138)</f>
        <v>0.56168261326532487</v>
      </c>
      <c r="O3138" s="175">
        <f>_xll.xlShmInterpDisc($B$4,L3138)</f>
        <v>0.56168261326532487</v>
      </c>
      <c r="P3138" s="175">
        <v>0.56168261313410373</v>
      </c>
      <c r="Q3138" s="175">
        <f>_xll.xlShmInterpDisc($H$4,L3138)</f>
        <v>0.56168261328319369</v>
      </c>
      <c r="R3138" s="188">
        <f t="shared" si="144"/>
        <v>-1.3276302279763286E-6</v>
      </c>
      <c r="S3138" s="170">
        <f t="shared" si="145"/>
        <v>-1.3276302279763286E-6</v>
      </c>
      <c r="T3138" s="174">
        <f t="shared" si="146"/>
        <v>-1.4908996259777041E-6</v>
      </c>
    </row>
    <row r="3139" spans="11:20" x14ac:dyDescent="0.2">
      <c r="K3139" s="185" t="s">
        <v>135</v>
      </c>
      <c r="L3139" s="163">
        <f>_xll.qlCalendarAdvance("TARGET",L3138,K3139,"mf")</f>
        <v>56955</v>
      </c>
      <c r="M3139" s="175">
        <v>0.56153356496384987</v>
      </c>
      <c r="N3139" s="175">
        <f>_xll.xlShmInterpDisc($E$4,L3139)</f>
        <v>0.56153356509399255</v>
      </c>
      <c r="O3139" s="175">
        <f>_xll.xlShmInterpDisc($B$4,L3139)</f>
        <v>0.56153356509399255</v>
      </c>
      <c r="P3139" s="175">
        <v>0.56153356496537876</v>
      </c>
      <c r="Q3139" s="175">
        <f>_xll.xlShmInterpDisc($H$4,L3139)</f>
        <v>0.56153356511194541</v>
      </c>
      <c r="R3139" s="188">
        <f t="shared" si="144"/>
        <v>-1.3014267441491256E-6</v>
      </c>
      <c r="S3139" s="170">
        <f t="shared" si="145"/>
        <v>-1.3014267441491256E-6</v>
      </c>
      <c r="T3139" s="174">
        <f t="shared" si="146"/>
        <v>-1.4656664770740235E-6</v>
      </c>
    </row>
    <row r="3140" spans="11:20" x14ac:dyDescent="0.2">
      <c r="K3140" s="185" t="s">
        <v>135</v>
      </c>
      <c r="L3140" s="163">
        <f>_xll.qlCalendarAdvance("TARGET",L3139,K3140,"mf")</f>
        <v>56962</v>
      </c>
      <c r="M3140" s="175">
        <v>0.56138464742544969</v>
      </c>
      <c r="N3140" s="175">
        <f>_xll.xlShmInterpDisc($E$4,L3140)</f>
        <v>0.56138464755298367</v>
      </c>
      <c r="O3140" s="175">
        <f>_xll.xlShmInterpDisc($B$4,L3140)</f>
        <v>0.56138464755298367</v>
      </c>
      <c r="P3140" s="175">
        <v>0.56138464742696548</v>
      </c>
      <c r="Q3140" s="175">
        <f>_xll.xlShmInterpDisc($H$4,L3140)</f>
        <v>0.56138464757102002</v>
      </c>
      <c r="R3140" s="188">
        <f t="shared" si="144"/>
        <v>-1.2753398337395083E-6</v>
      </c>
      <c r="S3140" s="170">
        <f t="shared" si="145"/>
        <v>-1.2753398337395083E-6</v>
      </c>
      <c r="T3140" s="174">
        <f t="shared" si="146"/>
        <v>-1.4405454606958301E-6</v>
      </c>
    </row>
    <row r="3141" spans="11:20" x14ac:dyDescent="0.2">
      <c r="K3141" s="185" t="s">
        <v>135</v>
      </c>
      <c r="L3141" s="163">
        <f>_xll.qlCalendarAdvance("TARGET",L3140,K3141,"mf")</f>
        <v>56969</v>
      </c>
      <c r="M3141" s="175">
        <v>0.56123586066906972</v>
      </c>
      <c r="N3141" s="175">
        <f>_xll.xlShmInterpDisc($E$4,L3141)</f>
        <v>0.56123586079400656</v>
      </c>
      <c r="O3141" s="175">
        <f>_xll.xlShmInterpDisc($B$4,L3141)</f>
        <v>0.56123586079400656</v>
      </c>
      <c r="P3141" s="175">
        <v>0.56123586067057252</v>
      </c>
      <c r="Q3141" s="175">
        <f>_xll.xlShmInterpDisc($H$4,L3141)</f>
        <v>0.56123586081212629</v>
      </c>
      <c r="R3141" s="188">
        <f t="shared" si="144"/>
        <v>-1.249368386524452E-6</v>
      </c>
      <c r="S3141" s="170">
        <f t="shared" si="145"/>
        <v>-1.249368386524452E-6</v>
      </c>
      <c r="T3141" s="174">
        <f t="shared" si="146"/>
        <v>-1.4155376870661485E-6</v>
      </c>
    </row>
    <row r="3142" spans="11:20" x14ac:dyDescent="0.2">
      <c r="K3142" s="185" t="s">
        <v>135</v>
      </c>
      <c r="L3142" s="163">
        <f>_xll.qlCalendarAdvance("TARGET",L3141,K3142,"mf")</f>
        <v>56976</v>
      </c>
      <c r="M3142" s="175">
        <v>0.56108720484648489</v>
      </c>
      <c r="N3142" s="175">
        <f>_xll.xlShmInterpDisc($E$4,L3142)</f>
        <v>0.56108720496883679</v>
      </c>
      <c r="O3142" s="175">
        <f>_xll.xlShmInterpDisc($B$4,L3142)</f>
        <v>0.56108720496883679</v>
      </c>
      <c r="P3142" s="175">
        <v>0.56108720484797481</v>
      </c>
      <c r="Q3142" s="175">
        <f>_xll.xlShmInterpDisc($H$4,L3142)</f>
        <v>0.56108720498703946</v>
      </c>
      <c r="R3142" s="188">
        <f t="shared" ref="R3142:R3205" si="147">(M3142-N3142)*10000</f>
        <v>-1.2235190638421045E-6</v>
      </c>
      <c r="S3142" s="170">
        <f t="shared" ref="S3142:S3205" si="148">(M3142-O3142)*10000</f>
        <v>-1.2235190638421045E-6</v>
      </c>
      <c r="T3142" s="174">
        <f t="shared" ref="T3142:T3205" si="149">(P3142-Q3142)*10000</f>
        <v>-1.3906464868540525E-6</v>
      </c>
    </row>
    <row r="3143" spans="11:20" x14ac:dyDescent="0.2">
      <c r="K3143" s="185" t="s">
        <v>135</v>
      </c>
      <c r="L3143" s="163">
        <f>_xll.qlCalendarAdvance("TARGET",L3142,K3143,"mf")</f>
        <v>56983</v>
      </c>
      <c r="M3143" s="175">
        <v>0.56093868010953729</v>
      </c>
      <c r="N3143" s="175">
        <f>_xll.xlShmInterpDisc($E$4,L3143)</f>
        <v>0.5609386802293167</v>
      </c>
      <c r="O3143" s="175">
        <f>_xll.xlShmInterpDisc($B$4,L3143)</f>
        <v>0.5609386802293167</v>
      </c>
      <c r="P3143" s="175">
        <v>0.56093868011101411</v>
      </c>
      <c r="Q3143" s="175">
        <f>_xll.xlShmInterpDisc($H$4,L3143)</f>
        <v>0.56093868024760174</v>
      </c>
      <c r="R3143" s="188">
        <f t="shared" si="147"/>
        <v>-1.197794086138515E-6</v>
      </c>
      <c r="S3143" s="170">
        <f t="shared" si="148"/>
        <v>-1.197794086138515E-6</v>
      </c>
      <c r="T3143" s="174">
        <f t="shared" si="149"/>
        <v>-1.3658763009516406E-6</v>
      </c>
    </row>
    <row r="3144" spans="11:20" x14ac:dyDescent="0.2">
      <c r="K3144" s="185" t="s">
        <v>135</v>
      </c>
      <c r="L3144" s="163">
        <f>_xll.qlCalendarAdvance("TARGET",L3143,K3144,"mf")</f>
        <v>56990</v>
      </c>
      <c r="M3144" s="175">
        <v>0.56079028661013608</v>
      </c>
      <c r="N3144" s="175">
        <f>_xll.xlShmInterpDisc($E$4,L3144)</f>
        <v>0.56079028672735565</v>
      </c>
      <c r="O3144" s="175">
        <f>_xll.xlShmInterpDisc($B$4,L3144)</f>
        <v>0.56079028672735576</v>
      </c>
      <c r="P3144" s="175">
        <v>0.56079028661159991</v>
      </c>
      <c r="Q3144" s="175">
        <f>_xll.xlShmInterpDisc($H$4,L3144)</f>
        <v>0.56079028674572284</v>
      </c>
      <c r="R3144" s="188">
        <f t="shared" si="147"/>
        <v>-1.1721956738597328E-6</v>
      </c>
      <c r="S3144" s="170">
        <f t="shared" si="148"/>
        <v>-1.1721967840827574E-6</v>
      </c>
      <c r="T3144" s="174">
        <f t="shared" si="149"/>
        <v>-1.3412293498049621E-6</v>
      </c>
    </row>
    <row r="3145" spans="11:20" x14ac:dyDescent="0.2">
      <c r="K3145" s="185" t="s">
        <v>135</v>
      </c>
      <c r="L3145" s="163">
        <f>_xll.qlCalendarAdvance("TARGET",L3144,K3145,"mf")</f>
        <v>56997</v>
      </c>
      <c r="M3145" s="175">
        <v>0.56064202450025735</v>
      </c>
      <c r="N3145" s="175">
        <f>_xll.xlShmInterpDisc($E$4,L3145)</f>
        <v>0.56064202461493051</v>
      </c>
      <c r="O3145" s="175">
        <f>_xll.xlShmInterpDisc($B$4,L3145)</f>
        <v>0.56064202461493051</v>
      </c>
      <c r="P3145" s="175">
        <v>0.56064202450170819</v>
      </c>
      <c r="Q3145" s="175">
        <f>_xll.xlShmInterpDisc($H$4,L3145)</f>
        <v>0.56064202463337942</v>
      </c>
      <c r="R3145" s="188">
        <f t="shared" si="147"/>
        <v>-1.1467315985669302E-6</v>
      </c>
      <c r="S3145" s="170">
        <f t="shared" si="148"/>
        <v>-1.1467315985669302E-6</v>
      </c>
      <c r="T3145" s="174">
        <f t="shared" si="149"/>
        <v>-1.3167122947521648E-6</v>
      </c>
    </row>
    <row r="3146" spans="11:20" x14ac:dyDescent="0.2">
      <c r="K3146" s="185" t="s">
        <v>135</v>
      </c>
      <c r="L3146" s="163">
        <f>_xll.qlCalendarAdvance("TARGET",L3145,K3146,"mf")</f>
        <v>57004</v>
      </c>
      <c r="M3146" s="175">
        <v>0.56049389393194493</v>
      </c>
      <c r="N3146" s="175">
        <f>_xll.xlShmInterpDisc($E$4,L3146)</f>
        <v>0.56049389404408534</v>
      </c>
      <c r="O3146" s="175">
        <f>_xll.xlShmInterpDisc($B$4,L3146)</f>
        <v>0.56049389404408534</v>
      </c>
      <c r="P3146" s="175">
        <v>0.56049389393338278</v>
      </c>
      <c r="Q3146" s="175">
        <f>_xll.xlShmInterpDisc($H$4,L3146)</f>
        <v>0.56049389406261552</v>
      </c>
      <c r="R3146" s="188">
        <f t="shared" si="147"/>
        <v>-1.1214040807061565E-6</v>
      </c>
      <c r="S3146" s="170">
        <f t="shared" si="148"/>
        <v>-1.1214040807061565E-6</v>
      </c>
      <c r="T3146" s="174">
        <f t="shared" si="149"/>
        <v>-1.2923273562392978E-6</v>
      </c>
    </row>
    <row r="3147" spans="11:20" x14ac:dyDescent="0.2">
      <c r="K3147" s="185" t="s">
        <v>135</v>
      </c>
      <c r="L3147" s="163">
        <f>_xll.qlCalendarAdvance("TARGET",L3146,K3147,"mf")</f>
        <v>57011</v>
      </c>
      <c r="M3147" s="175">
        <v>0.56034589505731047</v>
      </c>
      <c r="N3147" s="175">
        <f>_xll.xlShmInterpDisc($E$4,L3147)</f>
        <v>0.56034589516693178</v>
      </c>
      <c r="O3147" s="175">
        <f>_xll.xlShmInterpDisc($B$4,L3147)</f>
        <v>0.56034589516693178</v>
      </c>
      <c r="P3147" s="175">
        <v>0.56034589505873533</v>
      </c>
      <c r="Q3147" s="175">
        <f>_xll.xlShmInterpDisc($H$4,L3147)</f>
        <v>0.5603458951855429</v>
      </c>
      <c r="R3147" s="188">
        <f t="shared" si="147"/>
        <v>-1.0962131202774117E-6</v>
      </c>
      <c r="S3147" s="170">
        <f t="shared" si="148"/>
        <v>-1.0962131202774117E-6</v>
      </c>
      <c r="T3147" s="174">
        <f t="shared" si="149"/>
        <v>-1.2680756444893859E-6</v>
      </c>
    </row>
    <row r="3148" spans="11:20" x14ac:dyDescent="0.2">
      <c r="K3148" s="185" t="s">
        <v>135</v>
      </c>
      <c r="L3148" s="163">
        <f>_xll.qlCalendarAdvance("TARGET",L3147,K3148,"mf")</f>
        <v>57018</v>
      </c>
      <c r="M3148" s="175">
        <v>0.56019802802853291</v>
      </c>
      <c r="N3148" s="175">
        <f>_xll.xlShmInterpDisc($E$4,L3148)</f>
        <v>0.56019802813564956</v>
      </c>
      <c r="O3148" s="175">
        <f>_xll.xlShmInterpDisc($B$4,L3148)</f>
        <v>0.56019802813564956</v>
      </c>
      <c r="P3148" s="175">
        <v>0.56019802802994489</v>
      </c>
      <c r="Q3148" s="175">
        <f>_xll.xlShmInterpDisc($H$4,L3148)</f>
        <v>0.56019802815434117</v>
      </c>
      <c r="R3148" s="188">
        <f t="shared" si="147"/>
        <v>-1.0711664888418682E-6</v>
      </c>
      <c r="S3148" s="170">
        <f t="shared" si="148"/>
        <v>-1.0711664888418682E-6</v>
      </c>
      <c r="T3148" s="174">
        <f t="shared" si="149"/>
        <v>-1.2439627106175521E-6</v>
      </c>
    </row>
    <row r="3149" spans="11:20" x14ac:dyDescent="0.2">
      <c r="K3149" s="185" t="s">
        <v>135</v>
      </c>
      <c r="L3149" s="163">
        <f>_xll.qlCalendarAdvance("TARGET",L3148,K3149,"mf")</f>
        <v>57025</v>
      </c>
      <c r="M3149" s="175">
        <v>0.56005029299785947</v>
      </c>
      <c r="N3149" s="175">
        <f>_xll.xlShmInterpDisc($E$4,L3149)</f>
        <v>0.560050293102486</v>
      </c>
      <c r="O3149" s="175">
        <f>_xll.xlShmInterpDisc($B$4,L3149)</f>
        <v>0.56005029310248611</v>
      </c>
      <c r="P3149" s="175">
        <v>0.56005029299925846</v>
      </c>
      <c r="Q3149" s="175">
        <f>_xll.xlShmInterpDisc($H$4,L3149)</f>
        <v>0.56005029312125776</v>
      </c>
      <c r="R3149" s="188">
        <f t="shared" si="147"/>
        <v>-1.0462652966225505E-6</v>
      </c>
      <c r="S3149" s="170">
        <f t="shared" si="148"/>
        <v>-1.0462664068455751E-6</v>
      </c>
      <c r="T3149" s="174">
        <f t="shared" si="149"/>
        <v>-1.219992995515895E-6</v>
      </c>
    </row>
    <row r="3150" spans="11:20" x14ac:dyDescent="0.2">
      <c r="K3150" s="185" t="s">
        <v>135</v>
      </c>
      <c r="L3150" s="163">
        <f>_xll.qlCalendarAdvance("TARGET",L3149,K3150,"mf")</f>
        <v>57032</v>
      </c>
      <c r="M3150" s="175">
        <v>0.5599026901176053</v>
      </c>
      <c r="N3150" s="175">
        <f>_xll.xlShmInterpDisc($E$4,L3150)</f>
        <v>0.55990269021975692</v>
      </c>
      <c r="O3150" s="175">
        <f>_xll.xlShmInterpDisc($B$4,L3150)</f>
        <v>0.55990269021975692</v>
      </c>
      <c r="P3150" s="175">
        <v>0.55990269011899141</v>
      </c>
      <c r="Q3150" s="175">
        <f>_xll.xlShmInterpDisc($H$4,L3150)</f>
        <v>0.55990269023860828</v>
      </c>
      <c r="R3150" s="188">
        <f t="shared" si="147"/>
        <v>-1.0215162049576065E-6</v>
      </c>
      <c r="S3150" s="170">
        <f t="shared" si="148"/>
        <v>-1.0215162049576065E-6</v>
      </c>
      <c r="T3150" s="174">
        <f t="shared" si="149"/>
        <v>-1.1961687196304638E-6</v>
      </c>
    </row>
    <row r="3151" spans="11:20" x14ac:dyDescent="0.2">
      <c r="K3151" s="185" t="s">
        <v>135</v>
      </c>
      <c r="L3151" s="163">
        <f>_xll.qlCalendarAdvance("TARGET",L3150,K3151,"mf")</f>
        <v>57039</v>
      </c>
      <c r="M3151" s="175">
        <v>0.55975521954015417</v>
      </c>
      <c r="N3151" s="175">
        <f>_xll.xlShmInterpDisc($E$4,L3151)</f>
        <v>0.55975521963984609</v>
      </c>
      <c r="O3151" s="175">
        <f>_xll.xlShmInterpDisc($B$4,L3151)</f>
        <v>0.55975521963984609</v>
      </c>
      <c r="P3151" s="175">
        <v>0.55975521954152718</v>
      </c>
      <c r="Q3151" s="175">
        <f>_xll.xlShmInterpDisc($H$4,L3151)</f>
        <v>0.55975521965877661</v>
      </c>
      <c r="R3151" s="188">
        <f t="shared" si="147"/>
        <v>-9.9691921384703619E-7</v>
      </c>
      <c r="S3151" s="170">
        <f t="shared" si="148"/>
        <v>-9.9691921384703619E-7</v>
      </c>
      <c r="T3151" s="174">
        <f t="shared" si="149"/>
        <v>-1.1724943238533569E-6</v>
      </c>
    </row>
    <row r="3152" spans="11:20" x14ac:dyDescent="0.2">
      <c r="K3152" s="185" t="s">
        <v>135</v>
      </c>
      <c r="L3152" s="163">
        <f>_xll.qlCalendarAdvance("TARGET",L3151,K3152,"mf")</f>
        <v>57046</v>
      </c>
      <c r="M3152" s="175">
        <v>0.55960788141795781</v>
      </c>
      <c r="N3152" s="175">
        <f>_xll.xlShmInterpDisc($E$4,L3152)</f>
        <v>0.55960788151520591</v>
      </c>
      <c r="O3152" s="175">
        <f>_xll.xlShmInterpDisc($B$4,L3152)</f>
        <v>0.55960788151520591</v>
      </c>
      <c r="P3152" s="175">
        <v>0.55960788141931805</v>
      </c>
      <c r="Q3152" s="175">
        <f>_xll.xlShmInterpDisc($H$4,L3152)</f>
        <v>0.55960788153421526</v>
      </c>
      <c r="R3152" s="188">
        <f t="shared" si="147"/>
        <v>-9.7248098462898724E-7</v>
      </c>
      <c r="S3152" s="170">
        <f t="shared" si="148"/>
        <v>-9.7248098462898724E-7</v>
      </c>
      <c r="T3152" s="174">
        <f t="shared" si="149"/>
        <v>-1.1489720286306238E-6</v>
      </c>
    </row>
    <row r="3153" spans="11:20" x14ac:dyDescent="0.2">
      <c r="K3153" s="185" t="s">
        <v>135</v>
      </c>
      <c r="L3153" s="163">
        <f>_xll.qlCalendarAdvance("TARGET",L3152,K3153,"mf")</f>
        <v>57053</v>
      </c>
      <c r="M3153" s="175">
        <v>0.5594606759035371</v>
      </c>
      <c r="N3153" s="175">
        <f>_xll.xlShmInterpDisc($E$4,L3153)</f>
        <v>0.55946067599835747</v>
      </c>
      <c r="O3153" s="175">
        <f>_xll.xlShmInterpDisc($B$4,L3153)</f>
        <v>0.55946067599835758</v>
      </c>
      <c r="P3153" s="175">
        <v>0.55946067590488446</v>
      </c>
      <c r="Q3153" s="175">
        <f>_xll.xlShmInterpDisc($H$4,L3153)</f>
        <v>0.55946067601744531</v>
      </c>
      <c r="R3153" s="188">
        <f t="shared" si="147"/>
        <v>-9.4820373774950895E-7</v>
      </c>
      <c r="S3153" s="170">
        <f t="shared" si="148"/>
        <v>-9.4820484797253357E-7</v>
      </c>
      <c r="T3153" s="174">
        <f t="shared" si="149"/>
        <v>-1.125608495300412E-6</v>
      </c>
    </row>
    <row r="3154" spans="11:20" x14ac:dyDescent="0.2">
      <c r="K3154" s="185" t="s">
        <v>135</v>
      </c>
      <c r="L3154" s="163">
        <f>_xll.qlCalendarAdvance("TARGET",L3153,K3154,"mf")</f>
        <v>57060</v>
      </c>
      <c r="M3154" s="175">
        <v>0.55931360314948142</v>
      </c>
      <c r="N3154" s="175">
        <f>_xll.xlShmInterpDisc($E$4,L3154)</f>
        <v>0.55931360324189072</v>
      </c>
      <c r="O3154" s="175">
        <f>_xll.xlShmInterpDisc($B$4,L3154)</f>
        <v>0.55931360324189072</v>
      </c>
      <c r="P3154" s="175">
        <v>0.55931360315081602</v>
      </c>
      <c r="Q3154" s="175">
        <f>_xll.xlShmInterpDisc($H$4,L3154)</f>
        <v>0.5593136032610565</v>
      </c>
      <c r="R3154" s="188">
        <f t="shared" si="147"/>
        <v>-9.2409302432372442E-7</v>
      </c>
      <c r="S3154" s="170">
        <f t="shared" si="148"/>
        <v>-9.2409302432372442E-7</v>
      </c>
      <c r="T3154" s="174">
        <f t="shared" si="149"/>
        <v>-1.1024048340857462E-6</v>
      </c>
    </row>
    <row r="3155" spans="11:20" x14ac:dyDescent="0.2">
      <c r="K3155" s="185" t="s">
        <v>135</v>
      </c>
      <c r="L3155" s="163">
        <f>_xll.qlCalendarAdvance("TARGET",L3154,K3155,"mf")</f>
        <v>57067</v>
      </c>
      <c r="M3155" s="175">
        <v>0.55916666330844944</v>
      </c>
      <c r="N3155" s="175">
        <f>_xll.xlShmInterpDisc($E$4,L3155)</f>
        <v>0.55916666339846466</v>
      </c>
      <c r="O3155" s="175">
        <f>_xll.xlShmInterpDisc($B$4,L3155)</f>
        <v>0.55916666339846466</v>
      </c>
      <c r="P3155" s="175">
        <v>0.55916666330977116</v>
      </c>
      <c r="Q3155" s="175">
        <f>_xll.xlShmInterpDisc($H$4,L3155)</f>
        <v>0.55916666341770782</v>
      </c>
      <c r="R3155" s="188">
        <f t="shared" si="147"/>
        <v>-9.0015217502070755E-7</v>
      </c>
      <c r="S3155" s="170">
        <f t="shared" si="148"/>
        <v>-9.0015217502070755E-7</v>
      </c>
      <c r="T3155" s="174">
        <f t="shared" si="149"/>
        <v>-1.0793665961017496E-6</v>
      </c>
    </row>
    <row r="3156" spans="11:20" x14ac:dyDescent="0.2">
      <c r="K3156" s="185" t="s">
        <v>135</v>
      </c>
      <c r="L3156" s="163">
        <f>_xll.qlCalendarAdvance("TARGET",L3155,K3156,"mf")</f>
        <v>57074</v>
      </c>
      <c r="M3156" s="175">
        <v>0.55901985653316899</v>
      </c>
      <c r="N3156" s="175">
        <f>_xll.xlShmInterpDisc($E$4,L3156)</f>
        <v>0.55901985662080711</v>
      </c>
      <c r="O3156" s="175">
        <f>_xll.xlShmInterpDisc($B$4,L3156)</f>
        <v>0.55901985662080711</v>
      </c>
      <c r="P3156" s="175">
        <v>0.55901985653447783</v>
      </c>
      <c r="Q3156" s="175">
        <f>_xll.xlShmInterpDisc($H$4,L3156)</f>
        <v>0.55901985664012743</v>
      </c>
      <c r="R3156" s="188">
        <f t="shared" si="147"/>
        <v>-8.7638118984045832E-7</v>
      </c>
      <c r="S3156" s="170">
        <f t="shared" si="148"/>
        <v>-8.7638118984045832E-7</v>
      </c>
      <c r="T3156" s="174">
        <f t="shared" si="149"/>
        <v>-1.0564960017944713E-6</v>
      </c>
    </row>
    <row r="3157" spans="11:20" x14ac:dyDescent="0.2">
      <c r="K3157" s="185" t="s">
        <v>135</v>
      </c>
      <c r="L3157" s="163">
        <f>_xll.qlCalendarAdvance("TARGET",L3156,K3157,"mf")</f>
        <v>57081</v>
      </c>
      <c r="M3157" s="175">
        <v>0.55887318297643684</v>
      </c>
      <c r="N3157" s="175">
        <f>_xll.xlShmInterpDisc($E$4,L3157)</f>
        <v>0.55887318306171563</v>
      </c>
      <c r="O3157" s="175">
        <f>_xll.xlShmInterpDisc($B$4,L3157)</f>
        <v>0.55887318306171563</v>
      </c>
      <c r="P3157" s="175">
        <v>0.55887318297773292</v>
      </c>
      <c r="Q3157" s="175">
        <f>_xll.xlShmInterpDisc($H$4,L3157)</f>
        <v>0.55887318308111278</v>
      </c>
      <c r="R3157" s="188">
        <f t="shared" si="147"/>
        <v>-8.5278784034414912E-7</v>
      </c>
      <c r="S3157" s="170">
        <f t="shared" si="148"/>
        <v>-8.5278784034414912E-7</v>
      </c>
      <c r="T3157" s="174">
        <f t="shared" si="149"/>
        <v>-1.0337986022790346E-6</v>
      </c>
    </row>
    <row r="3158" spans="11:20" x14ac:dyDescent="0.2">
      <c r="K3158" s="185" t="s">
        <v>135</v>
      </c>
      <c r="L3158" s="163">
        <f>_xll.qlCalendarAdvance("TARGET",L3157,K3158,"mf")</f>
        <v>57088</v>
      </c>
      <c r="M3158" s="175">
        <v>0.55872664279112005</v>
      </c>
      <c r="N3158" s="175">
        <f>_xll.xlShmInterpDisc($E$4,L3158)</f>
        <v>0.55872664287405749</v>
      </c>
      <c r="O3158" s="175">
        <f>_xll.xlShmInterpDisc($B$4,L3158)</f>
        <v>0.5587266428740576</v>
      </c>
      <c r="P3158" s="175">
        <v>0.55872664279240336</v>
      </c>
      <c r="Q3158" s="175">
        <f>_xll.xlShmInterpDisc($H$4,L3158)</f>
        <v>0.55872664289353091</v>
      </c>
      <c r="R3158" s="188">
        <f t="shared" si="147"/>
        <v>-8.2937434697782919E-7</v>
      </c>
      <c r="S3158" s="170">
        <f t="shared" si="148"/>
        <v>-8.2937545720085382E-7</v>
      </c>
      <c r="T3158" s="174">
        <f t="shared" si="149"/>
        <v>-1.0112755077784641E-6</v>
      </c>
    </row>
    <row r="3159" spans="11:20" x14ac:dyDescent="0.2">
      <c r="K3159" s="185" t="s">
        <v>135</v>
      </c>
      <c r="L3159" s="163">
        <f>_xll.qlCalendarAdvance("TARGET",L3158,K3159,"mf")</f>
        <v>57095</v>
      </c>
      <c r="M3159" s="175">
        <v>0.55858023613015484</v>
      </c>
      <c r="N3159" s="175">
        <f>_xll.xlShmInterpDisc($E$4,L3159)</f>
        <v>0.55858023621076958</v>
      </c>
      <c r="O3159" s="175">
        <f>_xll.xlShmInterpDisc($B$4,L3159)</f>
        <v>0.55858023621076958</v>
      </c>
      <c r="P3159" s="175">
        <v>0.55858023613142527</v>
      </c>
      <c r="Q3159" s="175">
        <f>_xll.xlShmInterpDisc($H$4,L3159)</f>
        <v>0.55858023623031861</v>
      </c>
      <c r="R3159" s="188">
        <f t="shared" si="147"/>
        <v>-8.0614737107964629E-7</v>
      </c>
      <c r="S3159" s="170">
        <f t="shared" si="148"/>
        <v>-8.0614737107964629E-7</v>
      </c>
      <c r="T3159" s="174">
        <f t="shared" si="149"/>
        <v>-9.8893337963090744E-7</v>
      </c>
    </row>
    <row r="3160" spans="11:20" x14ac:dyDescent="0.2">
      <c r="K3160" s="185" t="s">
        <v>135</v>
      </c>
      <c r="L3160" s="163">
        <f>_xll.qlCalendarAdvance("TARGET",L3159,K3160,"mf")</f>
        <v>57102</v>
      </c>
      <c r="M3160" s="175">
        <v>0.5584339631465477</v>
      </c>
      <c r="N3160" s="175">
        <f>_xll.xlShmInterpDisc($E$4,L3160)</f>
        <v>0.55843396322485828</v>
      </c>
      <c r="O3160" s="175">
        <f>_xll.xlShmInterpDisc($B$4,L3160)</f>
        <v>0.55843396322485828</v>
      </c>
      <c r="P3160" s="175">
        <v>0.55843396314780536</v>
      </c>
      <c r="Q3160" s="175">
        <f>_xll.xlShmInterpDisc($H$4,L3160)</f>
        <v>0.55843396324448269</v>
      </c>
      <c r="R3160" s="188">
        <f t="shared" si="147"/>
        <v>-7.8310580242657579E-7</v>
      </c>
      <c r="S3160" s="170">
        <f t="shared" si="148"/>
        <v>-7.8310580242657579E-7</v>
      </c>
      <c r="T3160" s="174">
        <f t="shared" si="149"/>
        <v>-9.6677332805938931E-7</v>
      </c>
    </row>
    <row r="3161" spans="11:20" x14ac:dyDescent="0.2">
      <c r="K3161" s="185" t="s">
        <v>135</v>
      </c>
      <c r="L3161" s="163">
        <f>_xll.qlCalendarAdvance("TARGET",L3160,K3161,"mf")</f>
        <v>57109</v>
      </c>
      <c r="M3161" s="175">
        <v>0.55828782399337473</v>
      </c>
      <c r="N3161" s="175">
        <f>_xll.xlShmInterpDisc($E$4,L3161)</f>
        <v>0.55828782406940058</v>
      </c>
      <c r="O3161" s="175">
        <f>_xll.xlShmInterpDisc($B$4,L3161)</f>
        <v>0.5582878240694007</v>
      </c>
      <c r="P3161" s="175">
        <v>0.55828782399461963</v>
      </c>
      <c r="Q3161" s="175">
        <f>_xll.xlShmInterpDisc($H$4,L3161)</f>
        <v>0.55828782408909994</v>
      </c>
      <c r="R3161" s="188">
        <f t="shared" si="147"/>
        <v>-7.602585228028147E-7</v>
      </c>
      <c r="S3161" s="170">
        <f t="shared" si="148"/>
        <v>-7.6025963302583932E-7</v>
      </c>
      <c r="T3161" s="174">
        <f t="shared" si="149"/>
        <v>-9.4480312462508209E-7</v>
      </c>
    </row>
    <row r="3162" spans="11:20" x14ac:dyDescent="0.2">
      <c r="K3162" s="185" t="s">
        <v>135</v>
      </c>
      <c r="L3162" s="163">
        <f>_xll.qlCalendarAdvance("TARGET",L3161,K3162,"mf")</f>
        <v>57116</v>
      </c>
      <c r="M3162" s="175">
        <v>0.55814181882378333</v>
      </c>
      <c r="N3162" s="175">
        <f>_xll.xlShmInterpDisc($E$4,L3162)</f>
        <v>0.558141818897544</v>
      </c>
      <c r="O3162" s="175">
        <f>_xll.xlShmInterpDisc($B$4,L3162)</f>
        <v>0.558141818897544</v>
      </c>
      <c r="P3162" s="175">
        <v>0.55814181882501557</v>
      </c>
      <c r="Q3162" s="175">
        <f>_xll.xlShmInterpDisc($H$4,L3162)</f>
        <v>0.55814181891731762</v>
      </c>
      <c r="R3162" s="188">
        <f t="shared" si="147"/>
        <v>-7.3760664243138763E-7</v>
      </c>
      <c r="S3162" s="170">
        <f t="shared" si="148"/>
        <v>-7.3760664243138763E-7</v>
      </c>
      <c r="T3162" s="174">
        <f t="shared" si="149"/>
        <v>-9.2302054888193652E-7</v>
      </c>
    </row>
    <row r="3163" spans="11:20" x14ac:dyDescent="0.2">
      <c r="K3163" s="185" t="s">
        <v>135</v>
      </c>
      <c r="L3163" s="163">
        <f>_xll.qlCalendarAdvance("TARGET",L3162,K3163,"mf")</f>
        <v>57123</v>
      </c>
      <c r="M3163" s="175">
        <v>0.55799594779099038</v>
      </c>
      <c r="N3163" s="175">
        <f>_xll.xlShmInterpDisc($E$4,L3163)</f>
        <v>0.55799594786250584</v>
      </c>
      <c r="O3163" s="175">
        <f>_xll.xlShmInterpDisc($B$4,L3163)</f>
        <v>0.55799594786250573</v>
      </c>
      <c r="P3163" s="175">
        <v>0.55799594779220985</v>
      </c>
      <c r="Q3163" s="175">
        <f>_xll.xlShmInterpDisc($H$4,L3163)</f>
        <v>0.55799594788235352</v>
      </c>
      <c r="R3163" s="188">
        <f t="shared" si="147"/>
        <v>-7.1515460220439309E-7</v>
      </c>
      <c r="S3163" s="170">
        <f t="shared" si="148"/>
        <v>-7.1515349198136846E-7</v>
      </c>
      <c r="T3163" s="174">
        <f t="shared" si="149"/>
        <v>-9.0143670306019885E-7</v>
      </c>
    </row>
    <row r="3164" spans="11:20" x14ac:dyDescent="0.2">
      <c r="K3164" s="185" t="s">
        <v>135</v>
      </c>
      <c r="L3164" s="163">
        <f>_xll.qlCalendarAdvance("TARGET",L3163,K3164,"mf")</f>
        <v>57130</v>
      </c>
      <c r="M3164" s="175">
        <v>0.55785021104828403</v>
      </c>
      <c r="N3164" s="175">
        <f>_xll.xlShmInterpDisc($E$4,L3164)</f>
        <v>0.55785021111757449</v>
      </c>
      <c r="O3164" s="175">
        <f>_xll.xlShmInterpDisc($B$4,L3164)</f>
        <v>0.55785021111757449</v>
      </c>
      <c r="P3164" s="175">
        <v>0.55785021104949073</v>
      </c>
      <c r="Q3164" s="175">
        <f>_xll.xlShmInterpDisc($H$4,L3164)</f>
        <v>0.55785021113749567</v>
      </c>
      <c r="R3164" s="188">
        <f t="shared" si="147"/>
        <v>-6.9290462256788032E-7</v>
      </c>
      <c r="S3164" s="170">
        <f t="shared" si="148"/>
        <v>-6.9290462256788032E-7</v>
      </c>
      <c r="T3164" s="174">
        <f t="shared" si="149"/>
        <v>-8.8004936671381984E-7</v>
      </c>
    </row>
    <row r="3165" spans="11:20" x14ac:dyDescent="0.2">
      <c r="K3165" s="185" t="s">
        <v>135</v>
      </c>
      <c r="L3165" s="163">
        <f>_xll.qlCalendarAdvance("TARGET",L3164,K3165,"mf")</f>
        <v>57137</v>
      </c>
      <c r="M3165" s="175">
        <v>0.55770460874902306</v>
      </c>
      <c r="N3165" s="175">
        <f>_xll.xlShmInterpDisc($E$4,L3165)</f>
        <v>0.55770460881610939</v>
      </c>
      <c r="O3165" s="175">
        <f>_xll.xlShmInterpDisc($B$4,L3165)</f>
        <v>0.55770460881610939</v>
      </c>
      <c r="P3165" s="175">
        <v>0.5577046087502171</v>
      </c>
      <c r="Q3165" s="175">
        <f>_xll.xlShmInterpDisc($H$4,L3165)</f>
        <v>0.55770460883610362</v>
      </c>
      <c r="R3165" s="188">
        <f t="shared" si="147"/>
        <v>-6.7086336485999709E-7</v>
      </c>
      <c r="S3165" s="170">
        <f t="shared" si="148"/>
        <v>-6.7086336485999709E-7</v>
      </c>
      <c r="T3165" s="174">
        <f t="shared" si="149"/>
        <v>-8.5886520118094722E-7</v>
      </c>
    </row>
    <row r="3166" spans="11:20" x14ac:dyDescent="0.2">
      <c r="K3166" s="185" t="s">
        <v>135</v>
      </c>
      <c r="L3166" s="163">
        <f>_xll.qlCalendarAdvance("TARGET",L3165,K3166,"mf")</f>
        <v>57144</v>
      </c>
      <c r="M3166" s="175">
        <v>0.5575591410466374</v>
      </c>
      <c r="N3166" s="175">
        <f>_xll.xlShmInterpDisc($E$4,L3166)</f>
        <v>0.55755914111154081</v>
      </c>
      <c r="O3166" s="175">
        <f>_xll.xlShmInterpDisc($B$4,L3166)</f>
        <v>0.55755914111154081</v>
      </c>
      <c r="P3166" s="175">
        <v>0.55755914104781878</v>
      </c>
      <c r="Q3166" s="175">
        <f>_xll.xlShmInterpDisc($H$4,L3166)</f>
        <v>0.55755914113160754</v>
      </c>
      <c r="R3166" s="188">
        <f t="shared" si="147"/>
        <v>-6.4903415974981726E-7</v>
      </c>
      <c r="S3166" s="170">
        <f t="shared" si="148"/>
        <v>-6.4903415974981726E-7</v>
      </c>
      <c r="T3166" s="174">
        <f t="shared" si="149"/>
        <v>-8.3788753713065489E-7</v>
      </c>
    </row>
    <row r="3167" spans="11:20" x14ac:dyDescent="0.2">
      <c r="K3167" s="185" t="s">
        <v>135</v>
      </c>
      <c r="L3167" s="163">
        <f>_xll.qlCalendarAdvance("TARGET",L3166,K3167,"mf")</f>
        <v>57151</v>
      </c>
      <c r="M3167" s="175">
        <v>0.55741380809462848</v>
      </c>
      <c r="N3167" s="175">
        <f>_xll.xlShmInterpDisc($E$4,L3167)</f>
        <v>0.55741380815737029</v>
      </c>
      <c r="O3167" s="175">
        <f>_xll.xlShmInterpDisc($B$4,L3167)</f>
        <v>0.55741380815737041</v>
      </c>
      <c r="P3167" s="175">
        <v>0.55741380809579721</v>
      </c>
      <c r="Q3167" s="175">
        <f>_xll.xlShmInterpDisc($H$4,L3167)</f>
        <v>0.5574138081775093</v>
      </c>
      <c r="R3167" s="188">
        <f t="shared" si="147"/>
        <v>-6.2741811746036547E-7</v>
      </c>
      <c r="S3167" s="170">
        <f t="shared" si="148"/>
        <v>-6.2741922768339009E-7</v>
      </c>
      <c r="T3167" s="174">
        <f t="shared" si="149"/>
        <v>-8.1712081545504134E-7</v>
      </c>
    </row>
    <row r="3168" spans="11:20" x14ac:dyDescent="0.2">
      <c r="K3168" s="185" t="s">
        <v>135</v>
      </c>
      <c r="L3168" s="163">
        <f>_xll.qlCalendarAdvance("TARGET",L3167,K3168,"mf")</f>
        <v>57158</v>
      </c>
      <c r="M3168" s="175">
        <v>0.5572686100465688</v>
      </c>
      <c r="N3168" s="175">
        <f>_xll.xlShmInterpDisc($E$4,L3168)</f>
        <v>0.5572686101071711</v>
      </c>
      <c r="O3168" s="175">
        <f>_xll.xlShmInterpDisc($B$4,L3168)</f>
        <v>0.5572686101071711</v>
      </c>
      <c r="P3168" s="175">
        <v>0.55726861004772488</v>
      </c>
      <c r="Q3168" s="175">
        <f>_xll.xlShmInterpDisc($H$4,L3168)</f>
        <v>0.55726861012738171</v>
      </c>
      <c r="R3168" s="188">
        <f t="shared" si="147"/>
        <v>-6.0602300955281407E-7</v>
      </c>
      <c r="S3168" s="170">
        <f t="shared" si="148"/>
        <v>-6.0602300955281407E-7</v>
      </c>
      <c r="T3168" s="174">
        <f t="shared" si="149"/>
        <v>-7.9656836682318044E-7</v>
      </c>
    </row>
    <row r="3169" spans="11:20" x14ac:dyDescent="0.2">
      <c r="K3169" s="185" t="s">
        <v>135</v>
      </c>
      <c r="L3169" s="163">
        <f>_xll.qlCalendarAdvance("TARGET",L3168,K3169,"mf")</f>
        <v>57165</v>
      </c>
      <c r="M3169" s="175">
        <v>0.55712354705610279</v>
      </c>
      <c r="N3169" s="175">
        <f>_xll.xlShmInterpDisc($E$4,L3169)</f>
        <v>0.557123547114588</v>
      </c>
      <c r="O3169" s="175">
        <f>_xll.xlShmInterpDisc($B$4,L3169)</f>
        <v>0.55712354711458789</v>
      </c>
      <c r="P3169" s="175">
        <v>0.5571235470572462</v>
      </c>
      <c r="Q3169" s="175">
        <f>_xll.xlShmInterpDisc($H$4,L3169)</f>
        <v>0.55712354713486967</v>
      </c>
      <c r="R3169" s="188">
        <f t="shared" si="147"/>
        <v>-5.8485216669623696E-7</v>
      </c>
      <c r="S3169" s="170">
        <f t="shared" si="148"/>
        <v>-5.8485105647321234E-7</v>
      </c>
      <c r="T3169" s="174">
        <f t="shared" si="149"/>
        <v>-7.762346321271707E-7</v>
      </c>
    </row>
    <row r="3170" spans="11:20" x14ac:dyDescent="0.2">
      <c r="K3170" s="185" t="s">
        <v>135</v>
      </c>
      <c r="L3170" s="163">
        <f>_xll.qlCalendarAdvance("TARGET",L3169,K3170,"mf")</f>
        <v>57172</v>
      </c>
      <c r="M3170" s="175">
        <v>0.5569786192769467</v>
      </c>
      <c r="N3170" s="175">
        <f>_xll.xlShmInterpDisc($E$4,L3170)</f>
        <v>0.55697861933333737</v>
      </c>
      <c r="O3170" s="175">
        <f>_xll.xlShmInterpDisc($B$4,L3170)</f>
        <v>0.55697861933333737</v>
      </c>
      <c r="P3170" s="175">
        <v>0.55697861927807757</v>
      </c>
      <c r="Q3170" s="175">
        <f>_xll.xlShmInterpDisc($H$4,L3170)</f>
        <v>0.55697861935368975</v>
      </c>
      <c r="R3170" s="188">
        <f t="shared" si="147"/>
        <v>-5.6390669911365876E-7</v>
      </c>
      <c r="S3170" s="170">
        <f t="shared" si="148"/>
        <v>-5.6390669911365876E-7</v>
      </c>
      <c r="T3170" s="174">
        <f t="shared" si="149"/>
        <v>-7.5612183181306136E-7</v>
      </c>
    </row>
    <row r="3171" spans="11:20" x14ac:dyDescent="0.2">
      <c r="K3171" s="185" t="s">
        <v>135</v>
      </c>
      <c r="L3171" s="163">
        <f>_xll.qlCalendarAdvance("TARGET",L3170,K3171,"mf")</f>
        <v>57179</v>
      </c>
      <c r="M3171" s="175">
        <v>0.55683382686288874</v>
      </c>
      <c r="N3171" s="175">
        <f>_xll.xlShmInterpDisc($E$4,L3171)</f>
        <v>0.55683382691720829</v>
      </c>
      <c r="O3171" s="175">
        <f>_xll.xlShmInterpDisc($B$4,L3171)</f>
        <v>0.55683382691720817</v>
      </c>
      <c r="P3171" s="175">
        <v>0.55683382686400706</v>
      </c>
      <c r="Q3171" s="175">
        <f>_xll.xlShmInterpDisc($H$4,L3171)</f>
        <v>0.55683382693763084</v>
      </c>
      <c r="R3171" s="188">
        <f t="shared" si="147"/>
        <v>-5.4319548858927647E-7</v>
      </c>
      <c r="S3171" s="170">
        <f t="shared" si="148"/>
        <v>-5.4319437836625184E-7</v>
      </c>
      <c r="T3171" s="174">
        <f t="shared" si="149"/>
        <v>-7.3623773744202481E-7</v>
      </c>
    </row>
    <row r="3172" spans="11:20" x14ac:dyDescent="0.2">
      <c r="K3172" s="185" t="s">
        <v>135</v>
      </c>
      <c r="L3172" s="163">
        <f>_xll.qlCalendarAdvance("TARGET",L3171,K3172,"mf")</f>
        <v>57186</v>
      </c>
      <c r="M3172" s="175">
        <v>0.55668916996778939</v>
      </c>
      <c r="N3172" s="175">
        <f>_xll.xlShmInterpDisc($E$4,L3172)</f>
        <v>0.55668917002006113</v>
      </c>
      <c r="O3172" s="175">
        <f>_xll.xlShmInterpDisc($B$4,L3172)</f>
        <v>0.55668917002006113</v>
      </c>
      <c r="P3172" s="175">
        <v>0.55668916996889517</v>
      </c>
      <c r="Q3172" s="175">
        <f>_xll.xlShmInterpDisc($H$4,L3172)</f>
        <v>0.5566891700405534</v>
      </c>
      <c r="R3172" s="188">
        <f t="shared" si="147"/>
        <v>-5.2271742490006545E-7</v>
      </c>
      <c r="S3172" s="170">
        <f t="shared" si="148"/>
        <v>-5.2271742490006545E-7</v>
      </c>
      <c r="T3172" s="174">
        <f t="shared" si="149"/>
        <v>-7.1658234901406104E-7</v>
      </c>
    </row>
    <row r="3173" spans="11:20" x14ac:dyDescent="0.2">
      <c r="K3173" s="185" t="s">
        <v>135</v>
      </c>
      <c r="L3173" s="163">
        <f>_xll.qlCalendarAdvance("TARGET",L3172,K3173,"mf")</f>
        <v>57193</v>
      </c>
      <c r="M3173" s="175">
        <v>0.55654464874558185</v>
      </c>
      <c r="N3173" s="175">
        <f>_xll.xlShmInterpDisc($E$4,L3173)</f>
        <v>0.55654464879582988</v>
      </c>
      <c r="O3173" s="175">
        <f>_xll.xlShmInterpDisc($B$4,L3173)</f>
        <v>0.55654464879582988</v>
      </c>
      <c r="P3173" s="175">
        <v>0.5565446487466752</v>
      </c>
      <c r="Q3173" s="175">
        <f>_xll.xlShmInterpDisc($H$4,L3173)</f>
        <v>0.55654464881639143</v>
      </c>
      <c r="R3173" s="188">
        <f t="shared" si="147"/>
        <v>-5.024802796071981E-7</v>
      </c>
      <c r="S3173" s="170">
        <f t="shared" si="148"/>
        <v>-5.024802796071981E-7</v>
      </c>
      <c r="T3173" s="174">
        <f t="shared" si="149"/>
        <v>-6.971623278673178E-7</v>
      </c>
    </row>
    <row r="3174" spans="11:20" x14ac:dyDescent="0.2">
      <c r="K3174" s="185" t="s">
        <v>135</v>
      </c>
      <c r="L3174" s="163">
        <f>_xll.qlCalendarAdvance("TARGET",L3173,K3174,"mf")</f>
        <v>57200</v>
      </c>
      <c r="M3174" s="175">
        <v>0.55640026335027182</v>
      </c>
      <c r="N3174" s="175">
        <f>_xll.xlShmInterpDisc($E$4,L3174)</f>
        <v>0.55640026339852033</v>
      </c>
      <c r="O3174" s="175">
        <f>_xll.xlShmInterpDisc($B$4,L3174)</f>
        <v>0.55640026339852044</v>
      </c>
      <c r="P3174" s="175">
        <v>0.55640026335135262</v>
      </c>
      <c r="Q3174" s="175">
        <f>_xll.xlShmInterpDisc($H$4,L3174)</f>
        <v>0.55640026341915072</v>
      </c>
      <c r="R3174" s="188">
        <f t="shared" si="147"/>
        <v>-4.8248516293369903E-7</v>
      </c>
      <c r="S3174" s="170">
        <f t="shared" si="148"/>
        <v>-4.8248627315672366E-7</v>
      </c>
      <c r="T3174" s="174">
        <f t="shared" si="149"/>
        <v>-6.7798100467086897E-7</v>
      </c>
    </row>
    <row r="3175" spans="11:20" x14ac:dyDescent="0.2">
      <c r="K3175" s="185" t="s">
        <v>135</v>
      </c>
      <c r="L3175" s="163">
        <f>_xll.qlCalendarAdvance("TARGET",L3174,K3175,"mf")</f>
        <v>57207</v>
      </c>
      <c r="M3175" s="175">
        <v>0.55625601393593782</v>
      </c>
      <c r="N3175" s="175">
        <f>_xll.xlShmInterpDisc($E$4,L3175)</f>
        <v>0.55625601398221158</v>
      </c>
      <c r="O3175" s="175">
        <f>_xll.xlShmInterpDisc($B$4,L3175)</f>
        <v>0.55625601398221158</v>
      </c>
      <c r="P3175" s="175">
        <v>0.55625601393700619</v>
      </c>
      <c r="Q3175" s="175">
        <f>_xll.xlShmInterpDisc($H$4,L3175)</f>
        <v>0.55625601400291014</v>
      </c>
      <c r="R3175" s="188">
        <f t="shared" si="147"/>
        <v>-4.6273762599469137E-7</v>
      </c>
      <c r="S3175" s="170">
        <f t="shared" si="148"/>
        <v>-4.6273762599469137E-7</v>
      </c>
      <c r="T3175" s="174">
        <f t="shared" si="149"/>
        <v>-6.5903948964773917E-7</v>
      </c>
    </row>
    <row r="3176" spans="11:20" x14ac:dyDescent="0.2">
      <c r="K3176" s="185" t="s">
        <v>135</v>
      </c>
      <c r="L3176" s="163">
        <f>_xll.qlCalendarAdvance("TARGET",L3175,K3176,"mf")</f>
        <v>57214</v>
      </c>
      <c r="M3176" s="175">
        <v>0.55611190065673133</v>
      </c>
      <c r="N3176" s="175">
        <f>_xll.xlShmInterpDisc($E$4,L3176)</f>
        <v>0.55611190070105576</v>
      </c>
      <c r="O3176" s="175">
        <f>_xll.xlShmInterpDisc($B$4,L3176)</f>
        <v>0.55611190070105576</v>
      </c>
      <c r="P3176" s="175">
        <v>0.55611190065778726</v>
      </c>
      <c r="Q3176" s="175">
        <f>_xll.xlShmInterpDisc($H$4,L3176)</f>
        <v>0.55611190072182193</v>
      </c>
      <c r="R3176" s="188">
        <f t="shared" si="147"/>
        <v>-4.4324433012832287E-7</v>
      </c>
      <c r="S3176" s="170">
        <f t="shared" si="148"/>
        <v>-4.4324433012832287E-7</v>
      </c>
      <c r="T3176" s="174">
        <f t="shared" si="149"/>
        <v>-6.4034666458212541E-7</v>
      </c>
    </row>
    <row r="3177" spans="11:20" x14ac:dyDescent="0.2">
      <c r="K3177" s="185" t="s">
        <v>135</v>
      </c>
      <c r="L3177" s="163">
        <f>_xll.qlCalendarAdvance("TARGET",L3176,K3177,"mf")</f>
        <v>57221</v>
      </c>
      <c r="M3177" s="175">
        <v>0.55596792366687753</v>
      </c>
      <c r="N3177" s="175">
        <f>_xll.xlShmInterpDisc($E$4,L3177)</f>
        <v>0.55596792370927806</v>
      </c>
      <c r="O3177" s="175">
        <f>_xll.xlShmInterpDisc($B$4,L3177)</f>
        <v>0.55596792370927806</v>
      </c>
      <c r="P3177" s="175">
        <v>0.55596792366792103</v>
      </c>
      <c r="Q3177" s="175">
        <f>_xll.xlShmInterpDisc($H$4,L3177)</f>
        <v>0.5559679237301115</v>
      </c>
      <c r="R3177" s="188">
        <f t="shared" si="147"/>
        <v>-4.2400527533459353E-7</v>
      </c>
      <c r="S3177" s="170">
        <f t="shared" si="148"/>
        <v>-4.2400527533459353E-7</v>
      </c>
      <c r="T3177" s="174">
        <f t="shared" si="149"/>
        <v>-6.2190474992007694E-7</v>
      </c>
    </row>
    <row r="3178" spans="11:20" x14ac:dyDescent="0.2">
      <c r="K3178" s="185" t="s">
        <v>135</v>
      </c>
      <c r="L3178" s="163">
        <f>_xll.qlCalendarAdvance("TARGET",L3177,K3178,"mf")</f>
        <v>57228</v>
      </c>
      <c r="M3178" s="175">
        <v>0.55582408312067477</v>
      </c>
      <c r="N3178" s="175">
        <f>_xll.xlShmInterpDisc($E$4,L3178)</f>
        <v>0.55582408316117726</v>
      </c>
      <c r="O3178" s="175">
        <f>_xll.xlShmInterpDisc($B$4,L3178)</f>
        <v>0.55582408316117726</v>
      </c>
      <c r="P3178" s="175">
        <v>0.55582408312170584</v>
      </c>
      <c r="Q3178" s="175">
        <f>_xll.xlShmInterpDisc($H$4,L3178)</f>
        <v>0.55582408318207743</v>
      </c>
      <c r="R3178" s="188">
        <f t="shared" si="147"/>
        <v>-4.0502490250560186E-7</v>
      </c>
      <c r="S3178" s="170">
        <f t="shared" si="148"/>
        <v>-4.0502490250560186E-7</v>
      </c>
      <c r="T3178" s="174">
        <f t="shared" si="149"/>
        <v>-6.03715966107643E-7</v>
      </c>
    </row>
    <row r="3179" spans="11:20" x14ac:dyDescent="0.2">
      <c r="K3179" s="185" t="s">
        <v>135</v>
      </c>
      <c r="L3179" s="163">
        <f>_xll.qlCalendarAdvance("TARGET",L3178,K3179,"mf")</f>
        <v>57235</v>
      </c>
      <c r="M3179" s="175">
        <v>0.55568037917249502</v>
      </c>
      <c r="N3179" s="175">
        <f>_xll.xlShmInterpDisc($E$4,L3179)</f>
        <v>0.55568037921112612</v>
      </c>
      <c r="O3179" s="175">
        <f>_xll.xlShmInterpDisc($B$4,L3179)</f>
        <v>0.55568037921112612</v>
      </c>
      <c r="P3179" s="175">
        <v>0.55568037917351376</v>
      </c>
      <c r="Q3179" s="175">
        <f>_xll.xlShmInterpDisc($H$4,L3179)</f>
        <v>0.55568037923209246</v>
      </c>
      <c r="R3179" s="188">
        <f t="shared" si="147"/>
        <v>-3.8631098320252022E-7</v>
      </c>
      <c r="S3179" s="170">
        <f t="shared" si="148"/>
        <v>-3.8631098320252022E-7</v>
      </c>
      <c r="T3179" s="174">
        <f t="shared" si="149"/>
        <v>-5.8578697448297135E-7</v>
      </c>
    </row>
    <row r="3180" spans="11:20" x14ac:dyDescent="0.2">
      <c r="K3180" s="185" t="s">
        <v>135</v>
      </c>
      <c r="L3180" s="163">
        <f>_xll.qlCalendarAdvance("TARGET",L3179,K3180,"mf")</f>
        <v>57242</v>
      </c>
      <c r="M3180" s="175">
        <v>0.55553681197678451</v>
      </c>
      <c r="N3180" s="175">
        <f>_xll.xlShmInterpDisc($E$4,L3180)</f>
        <v>0.55553681201357086</v>
      </c>
      <c r="O3180" s="175">
        <f>_xll.xlShmInterpDisc($B$4,L3180)</f>
        <v>0.55553681201357086</v>
      </c>
      <c r="P3180" s="175">
        <v>0.55553681197779092</v>
      </c>
      <c r="Q3180" s="175">
        <f>_xll.xlShmInterpDisc($H$4,L3180)</f>
        <v>0.55553681203460303</v>
      </c>
      <c r="R3180" s="188">
        <f t="shared" si="147"/>
        <v>-3.6786351742534862E-7</v>
      </c>
      <c r="S3180" s="170">
        <f t="shared" si="148"/>
        <v>-3.6786351742534862E-7</v>
      </c>
      <c r="T3180" s="174">
        <f t="shared" si="149"/>
        <v>-5.6812110571513585E-7</v>
      </c>
    </row>
    <row r="3181" spans="11:20" x14ac:dyDescent="0.2">
      <c r="K3181" s="185" t="s">
        <v>135</v>
      </c>
      <c r="L3181" s="163">
        <f>_xll.qlCalendarAdvance("TARGET",L3180,K3181,"mf")</f>
        <v>57249</v>
      </c>
      <c r="M3181" s="175">
        <v>0.55539338168806351</v>
      </c>
      <c r="N3181" s="175">
        <f>_xll.xlShmInterpDisc($E$4,L3181)</f>
        <v>0.55539338172303232</v>
      </c>
      <c r="O3181" s="175">
        <f>_xll.xlShmInterpDisc($B$4,L3181)</f>
        <v>0.55539338172303232</v>
      </c>
      <c r="P3181" s="175">
        <v>0.55539338168905761</v>
      </c>
      <c r="Q3181" s="175">
        <f>_xll.xlShmInterpDisc($H$4,L3181)</f>
        <v>0.55539338174412956</v>
      </c>
      <c r="R3181" s="188">
        <f t="shared" si="147"/>
        <v>-3.4968805628921018E-7</v>
      </c>
      <c r="S3181" s="170">
        <f t="shared" si="148"/>
        <v>-3.4968805628921018E-7</v>
      </c>
      <c r="T3181" s="174">
        <f t="shared" si="149"/>
        <v>-5.5071947002716115E-7</v>
      </c>
    </row>
    <row r="3182" spans="11:20" x14ac:dyDescent="0.2">
      <c r="K3182" s="185" t="s">
        <v>135</v>
      </c>
      <c r="L3182" s="163">
        <f>_xll.qlCalendarAdvance("TARGET",L3181,K3182,"mf")</f>
        <v>57256</v>
      </c>
      <c r="M3182" s="175">
        <v>0.55525008846092638</v>
      </c>
      <c r="N3182" s="175">
        <f>_xll.xlShmInterpDisc($E$4,L3182)</f>
        <v>0.5552500884941054</v>
      </c>
      <c r="O3182" s="175">
        <f>_xll.xlShmInterpDisc($B$4,L3182)</f>
        <v>0.5552500884941054</v>
      </c>
      <c r="P3182" s="175">
        <v>0.55525008846190815</v>
      </c>
      <c r="Q3182" s="175">
        <f>_xll.xlShmInterpDisc($H$4,L3182)</f>
        <v>0.55525008851526725</v>
      </c>
      <c r="R3182" s="188">
        <f t="shared" si="147"/>
        <v>-3.3179015090922803E-7</v>
      </c>
      <c r="S3182" s="170">
        <f t="shared" si="148"/>
        <v>-3.3179015090922803E-7</v>
      </c>
      <c r="T3182" s="174">
        <f t="shared" si="149"/>
        <v>-5.3359094920324424E-7</v>
      </c>
    </row>
    <row r="3183" spans="11:20" x14ac:dyDescent="0.2">
      <c r="K3183" s="185" t="s">
        <v>135</v>
      </c>
      <c r="L3183" s="163">
        <f>_xll.qlCalendarAdvance("TARGET",L3182,K3183,"mf")</f>
        <v>57263</v>
      </c>
      <c r="M3183" s="175">
        <v>0.55510693245004217</v>
      </c>
      <c r="N3183" s="175">
        <f>_xll.xlShmInterpDisc($E$4,L3183)</f>
        <v>0.55510693248145937</v>
      </c>
      <c r="O3183" s="175">
        <f>_xll.xlShmInterpDisc($B$4,L3183)</f>
        <v>0.55510693248145937</v>
      </c>
      <c r="P3183" s="175">
        <v>0.55510693245101161</v>
      </c>
      <c r="Q3183" s="175">
        <f>_xll.xlShmInterpDisc($H$4,L3183)</f>
        <v>0.55510693250268539</v>
      </c>
      <c r="R3183" s="188">
        <f t="shared" si="147"/>
        <v>-3.1417202173145142E-7</v>
      </c>
      <c r="S3183" s="170">
        <f t="shared" si="148"/>
        <v>-3.1417202173145142E-7</v>
      </c>
      <c r="T3183" s="174">
        <f t="shared" si="149"/>
        <v>-5.1673776368943436E-7</v>
      </c>
    </row>
    <row r="3184" spans="11:20" x14ac:dyDescent="0.2">
      <c r="K3184" s="185" t="s">
        <v>135</v>
      </c>
      <c r="L3184" s="163">
        <f>_xll.qlCalendarAdvance("TARGET",L3183,K3184,"mf")</f>
        <v>57270</v>
      </c>
      <c r="M3184" s="175">
        <v>0.55496391381015475</v>
      </c>
      <c r="N3184" s="175">
        <f>_xll.xlShmInterpDisc($E$4,L3184)</f>
        <v>0.55496391383983878</v>
      </c>
      <c r="O3184" s="175">
        <f>_xll.xlShmInterpDisc($B$4,L3184)</f>
        <v>0.55496391383983878</v>
      </c>
      <c r="P3184" s="175">
        <v>0.55496391381111199</v>
      </c>
      <c r="Q3184" s="175">
        <f>_xll.xlShmInterpDisc($H$4,L3184)</f>
        <v>0.55496391386112842</v>
      </c>
      <c r="R3184" s="188">
        <f t="shared" si="147"/>
        <v>-2.968403300940281E-7</v>
      </c>
      <c r="S3184" s="170">
        <f t="shared" si="148"/>
        <v>-2.968403300940281E-7</v>
      </c>
      <c r="T3184" s="174">
        <f t="shared" si="149"/>
        <v>-5.0016435437783002E-7</v>
      </c>
    </row>
    <row r="3185" spans="11:20" x14ac:dyDescent="0.2">
      <c r="K3185" s="185" t="s">
        <v>135</v>
      </c>
      <c r="L3185" s="163">
        <f>_xll.qlCalendarAdvance("TARGET",L3184,K3185,"mf")</f>
        <v>57277</v>
      </c>
      <c r="M3185" s="175">
        <v>0.55482103269608307</v>
      </c>
      <c r="N3185" s="175">
        <f>_xll.xlShmInterpDisc($E$4,L3185)</f>
        <v>0.55482103272406269</v>
      </c>
      <c r="O3185" s="175">
        <f>_xll.xlShmInterpDisc($B$4,L3185)</f>
        <v>0.55482103272406269</v>
      </c>
      <c r="P3185" s="175">
        <v>0.55482103269702809</v>
      </c>
      <c r="Q3185" s="175">
        <f>_xll.xlShmInterpDisc($H$4,L3185)</f>
        <v>0.5548210327454155</v>
      </c>
      <c r="R3185" s="188">
        <f t="shared" si="147"/>
        <v>-2.797961862199827E-7</v>
      </c>
      <c r="S3185" s="170">
        <f t="shared" si="148"/>
        <v>-2.797961862199827E-7</v>
      </c>
      <c r="T3185" s="174">
        <f t="shared" si="149"/>
        <v>-4.838740519375051E-7</v>
      </c>
    </row>
    <row r="3186" spans="11:20" x14ac:dyDescent="0.2">
      <c r="K3186" s="185" t="s">
        <v>135</v>
      </c>
      <c r="L3186" s="163">
        <f>_xll.qlCalendarAdvance("TARGET",L3185,K3186,"mf")</f>
        <v>57284</v>
      </c>
      <c r="M3186" s="175">
        <v>0.55467828926272089</v>
      </c>
      <c r="N3186" s="175">
        <f>_xll.xlShmInterpDisc($E$4,L3186)</f>
        <v>0.55467828928902563</v>
      </c>
      <c r="O3186" s="175">
        <f>_xll.xlShmInterpDisc($B$4,L3186)</f>
        <v>0.55467828928902563</v>
      </c>
      <c r="P3186" s="175">
        <v>0.55467828926365381</v>
      </c>
      <c r="Q3186" s="175">
        <f>_xll.xlShmInterpDisc($H$4,L3186)</f>
        <v>0.55467828931044094</v>
      </c>
      <c r="R3186" s="188">
        <f t="shared" si="147"/>
        <v>-2.6304736167048759E-7</v>
      </c>
      <c r="S3186" s="170">
        <f t="shared" si="148"/>
        <v>-2.6304736167048759E-7</v>
      </c>
      <c r="T3186" s="174">
        <f t="shared" si="149"/>
        <v>-4.6787129726055809E-7</v>
      </c>
    </row>
    <row r="3187" spans="11:20" x14ac:dyDescent="0.2">
      <c r="K3187" s="185" t="s">
        <v>135</v>
      </c>
      <c r="L3187" s="163">
        <f>_xll.qlCalendarAdvance("TARGET",L3186,K3187,"mf")</f>
        <v>57291</v>
      </c>
      <c r="M3187" s="175">
        <v>0.55453568366503814</v>
      </c>
      <c r="N3187" s="175">
        <f>_xll.xlShmInterpDisc($E$4,L3187)</f>
        <v>0.55453568368969752</v>
      </c>
      <c r="O3187" s="175">
        <f>_xll.xlShmInterpDisc($B$4,L3187)</f>
        <v>0.55453568368969752</v>
      </c>
      <c r="P3187" s="175">
        <v>0.55453568366595885</v>
      </c>
      <c r="Q3187" s="175">
        <f>_xll.xlShmInterpDisc($H$4,L3187)</f>
        <v>0.5545356837111749</v>
      </c>
      <c r="R3187" s="188">
        <f t="shared" si="147"/>
        <v>-2.4659385644554277E-7</v>
      </c>
      <c r="S3187" s="170">
        <f t="shared" si="148"/>
        <v>-2.4659385644554277E-7</v>
      </c>
      <c r="T3187" s="174">
        <f t="shared" si="149"/>
        <v>-4.521605312390875E-7</v>
      </c>
    </row>
    <row r="3188" spans="11:20" x14ac:dyDescent="0.2">
      <c r="K3188" s="185" t="s">
        <v>135</v>
      </c>
      <c r="L3188" s="163">
        <f>_xll.qlCalendarAdvance("TARGET",L3187,K3188,"mf")</f>
        <v>57298</v>
      </c>
      <c r="M3188" s="175">
        <v>0.55439321605807956</v>
      </c>
      <c r="N3188" s="175">
        <f>_xll.xlShmInterpDisc($E$4,L3188)</f>
        <v>0.55439321608112402</v>
      </c>
      <c r="O3188" s="175">
        <f>_xll.xlShmInterpDisc($B$4,L3188)</f>
        <v>0.55439321608112402</v>
      </c>
      <c r="P3188" s="175">
        <v>0.55439321605898817</v>
      </c>
      <c r="Q3188" s="175">
        <f>_xll.xlShmInterpDisc($H$4,L3188)</f>
        <v>0.55439321610266268</v>
      </c>
      <c r="R3188" s="188">
        <f t="shared" si="147"/>
        <v>-2.3044455232934524E-7</v>
      </c>
      <c r="S3188" s="170">
        <f t="shared" si="148"/>
        <v>-2.3044455232934524E-7</v>
      </c>
      <c r="T3188" s="174">
        <f t="shared" si="149"/>
        <v>-4.3674508454216721E-7</v>
      </c>
    </row>
    <row r="3189" spans="11:20" x14ac:dyDescent="0.2">
      <c r="K3189" s="185" t="s">
        <v>135</v>
      </c>
      <c r="L3189" s="163">
        <f>_xll.qlCalendarAdvance("TARGET",L3188,K3189,"mf")</f>
        <v>57305</v>
      </c>
      <c r="M3189" s="175">
        <v>0.55425088659696631</v>
      </c>
      <c r="N3189" s="175">
        <f>_xll.xlShmInterpDisc($E$4,L3189)</f>
        <v>0.55425088661842625</v>
      </c>
      <c r="O3189" s="175">
        <f>_xll.xlShmInterpDisc($B$4,L3189)</f>
        <v>0.55425088661842625</v>
      </c>
      <c r="P3189" s="175">
        <v>0.55425088659786281</v>
      </c>
      <c r="Q3189" s="175">
        <f>_xll.xlShmInterpDisc($H$4,L3189)</f>
        <v>0.55425088664002597</v>
      </c>
      <c r="R3189" s="188">
        <f t="shared" si="147"/>
        <v>-2.1459944932189501E-7</v>
      </c>
      <c r="S3189" s="170">
        <f t="shared" si="148"/>
        <v>-2.1459944932189501E-7</v>
      </c>
      <c r="T3189" s="174">
        <f t="shared" si="149"/>
        <v>-4.2163161850794495E-7</v>
      </c>
    </row>
    <row r="3190" spans="11:20" x14ac:dyDescent="0.2">
      <c r="K3190" s="185" t="s">
        <v>135</v>
      </c>
      <c r="L3190" s="163">
        <f>_xll.qlCalendarAdvance("TARGET",L3189,K3190,"mf")</f>
        <v>57312</v>
      </c>
      <c r="M3190" s="175">
        <v>0.55410869543689534</v>
      </c>
      <c r="N3190" s="175">
        <f>_xll.xlShmInterpDisc($E$4,L3190)</f>
        <v>0.55410869545680197</v>
      </c>
      <c r="O3190" s="175">
        <f>_xll.xlShmInterpDisc($B$4,L3190)</f>
        <v>0.55410869545680186</v>
      </c>
      <c r="P3190" s="175">
        <v>0.55410869543777974</v>
      </c>
      <c r="Q3190" s="175">
        <f>_xll.xlShmInterpDisc($H$4,L3190)</f>
        <v>0.55410869547846198</v>
      </c>
      <c r="R3190" s="188">
        <f t="shared" si="147"/>
        <v>-1.9906631898436444E-7</v>
      </c>
      <c r="S3190" s="170">
        <f t="shared" si="148"/>
        <v>-1.9906520876133982E-7</v>
      </c>
      <c r="T3190" s="174">
        <f t="shared" si="149"/>
        <v>-4.0682235358246999E-7</v>
      </c>
    </row>
    <row r="3191" spans="11:20" x14ac:dyDescent="0.2">
      <c r="K3191" s="185" t="s">
        <v>135</v>
      </c>
      <c r="L3191" s="163">
        <f>_xll.qlCalendarAdvance("TARGET",L3190,K3191,"mf")</f>
        <v>57319</v>
      </c>
      <c r="M3191" s="175">
        <v>0.55396664273314022</v>
      </c>
      <c r="N3191" s="175">
        <f>_xll.xlShmInterpDisc($E$4,L3191)</f>
        <v>0.55396664275152474</v>
      </c>
      <c r="O3191" s="175">
        <f>_xll.xlShmInterpDisc($B$4,L3191)</f>
        <v>0.55396664275152485</v>
      </c>
      <c r="P3191" s="175">
        <v>0.55396664273401264</v>
      </c>
      <c r="Q3191" s="175">
        <f>_xll.xlShmInterpDisc($H$4,L3191)</f>
        <v>0.55396664277324481</v>
      </c>
      <c r="R3191" s="188">
        <f t="shared" si="147"/>
        <v>-1.8384516131675355E-7</v>
      </c>
      <c r="S3191" s="170">
        <f t="shared" si="148"/>
        <v>-1.8384627153977817E-7</v>
      </c>
      <c r="T3191" s="174">
        <f t="shared" si="149"/>
        <v>-3.9232173065784082E-7</v>
      </c>
    </row>
    <row r="3192" spans="11:20" x14ac:dyDescent="0.2">
      <c r="K3192" s="185" t="s">
        <v>135</v>
      </c>
      <c r="L3192" s="163">
        <f>_xll.qlCalendarAdvance("TARGET",L3191,K3192,"mf")</f>
        <v>57326</v>
      </c>
      <c r="M3192" s="175">
        <v>0.55382472864105081</v>
      </c>
      <c r="N3192" s="175">
        <f>_xll.xlShmInterpDisc($E$4,L3192)</f>
        <v>0.5538247286579453</v>
      </c>
      <c r="O3192" s="175">
        <f>_xll.xlShmInterpDisc($B$4,L3192)</f>
        <v>0.5538247286579453</v>
      </c>
      <c r="P3192" s="175">
        <v>0.55382472864191123</v>
      </c>
      <c r="Q3192" s="175">
        <f>_xll.xlShmInterpDisc($H$4,L3192)</f>
        <v>0.55382472867972454</v>
      </c>
      <c r="R3192" s="188">
        <f t="shared" si="147"/>
        <v>-1.6894485810325932E-7</v>
      </c>
      <c r="S3192" s="170">
        <f t="shared" si="148"/>
        <v>-1.6894485810325932E-7</v>
      </c>
      <c r="T3192" s="174">
        <f t="shared" si="149"/>
        <v>-3.7813308040313132E-7</v>
      </c>
    </row>
    <row r="3193" spans="11:20" x14ac:dyDescent="0.2">
      <c r="K3193" s="185" t="s">
        <v>135</v>
      </c>
      <c r="L3193" s="163">
        <f>_xll.qlCalendarAdvance("TARGET",L3192,K3193,"mf")</f>
        <v>57333</v>
      </c>
      <c r="M3193" s="175">
        <v>0.55368295331605366</v>
      </c>
      <c r="N3193" s="175">
        <f>_xll.xlShmInterpDisc($E$4,L3193)</f>
        <v>0.55368295333149042</v>
      </c>
      <c r="O3193" s="175">
        <f>_xll.xlShmInterpDisc($B$4,L3193)</f>
        <v>0.55368295333149053</v>
      </c>
      <c r="P3193" s="175">
        <v>0.55368295331690209</v>
      </c>
      <c r="Q3193" s="175">
        <f>_xll.xlShmInterpDisc($H$4,L3193)</f>
        <v>0.5536829533533284</v>
      </c>
      <c r="R3193" s="188">
        <f t="shared" si="147"/>
        <v>-1.5436762978993102E-7</v>
      </c>
      <c r="S3193" s="170">
        <f t="shared" si="148"/>
        <v>-1.5436874001295564E-7</v>
      </c>
      <c r="T3193" s="174">
        <f t="shared" si="149"/>
        <v>-3.6426306415648924E-7</v>
      </c>
    </row>
    <row r="3194" spans="11:20" x14ac:dyDescent="0.2">
      <c r="K3194" s="185" t="s">
        <v>135</v>
      </c>
      <c r="L3194" s="163">
        <f>_xll.qlCalendarAdvance("TARGET",L3193,K3194,"mf")</f>
        <v>57341</v>
      </c>
      <c r="M3194" s="175">
        <v>0.55352109449157216</v>
      </c>
      <c r="N3194" s="175">
        <f>_xll.xlShmInterpDisc($E$4,L3194)</f>
        <v>0.55352109450538312</v>
      </c>
      <c r="O3194" s="175">
        <f>_xll.xlShmInterpDisc($B$4,L3194)</f>
        <v>0.55352109450538312</v>
      </c>
      <c r="P3194" s="175">
        <v>0.55352109449240694</v>
      </c>
      <c r="Q3194" s="175">
        <f>_xll.xlShmInterpDisc($H$4,L3194)</f>
        <v>0.55352109452728748</v>
      </c>
      <c r="R3194" s="188">
        <f t="shared" si="147"/>
        <v>-1.3810952381732022E-7</v>
      </c>
      <c r="S3194" s="170">
        <f t="shared" si="148"/>
        <v>-1.3810952381732022E-7</v>
      </c>
      <c r="T3194" s="174">
        <f t="shared" si="149"/>
        <v>-3.4880542898463318E-7</v>
      </c>
    </row>
    <row r="3195" spans="11:20" x14ac:dyDescent="0.2">
      <c r="K3195" s="185" t="s">
        <v>135</v>
      </c>
      <c r="L3195" s="163">
        <f>_xll.qlCalendarAdvance("TARGET",L3194,K3195,"mf")</f>
        <v>57348</v>
      </c>
      <c r="M3195" s="175">
        <v>0.55337961704836414</v>
      </c>
      <c r="N3195" s="175">
        <f>_xll.xlShmInterpDisc($E$4,L3195)</f>
        <v>0.55337961706078831</v>
      </c>
      <c r="O3195" s="175">
        <f>_xll.xlShmInterpDisc($B$4,L3195)</f>
        <v>0.5533796170607882</v>
      </c>
      <c r="P3195" s="175">
        <v>0.55337961704918703</v>
      </c>
      <c r="Q3195" s="175">
        <f>_xll.xlShmInterpDisc($H$4,L3195)</f>
        <v>0.55337961708275007</v>
      </c>
      <c r="R3195" s="188">
        <f t="shared" si="147"/>
        <v>-1.2424172801672739E-7</v>
      </c>
      <c r="S3195" s="170">
        <f t="shared" si="148"/>
        <v>-1.2424061779370277E-7</v>
      </c>
      <c r="T3195" s="174">
        <f t="shared" si="149"/>
        <v>-3.3563041235140645E-7</v>
      </c>
    </row>
    <row r="3196" spans="11:20" x14ac:dyDescent="0.2">
      <c r="K3196" s="185" t="s">
        <v>135</v>
      </c>
      <c r="L3196" s="163">
        <f>_xll.qlCalendarAdvance("TARGET",L3195,K3196,"mf")</f>
        <v>57355</v>
      </c>
      <c r="M3196" s="175">
        <v>0.55323827886123478</v>
      </c>
      <c r="N3196" s="175">
        <f>_xll.xlShmInterpDisc($E$4,L3196)</f>
        <v>0.5532382788723057</v>
      </c>
      <c r="O3196" s="175">
        <f>_xll.xlShmInterpDisc($B$4,L3196)</f>
        <v>0.5532382788723057</v>
      </c>
      <c r="P3196" s="175">
        <v>0.5532382788620458</v>
      </c>
      <c r="Q3196" s="175">
        <f>_xll.xlShmInterpDisc($H$4,L3196)</f>
        <v>0.55323827889432453</v>
      </c>
      <c r="R3196" s="188">
        <f t="shared" si="147"/>
        <v>-1.1070921956957136E-7</v>
      </c>
      <c r="S3196" s="170">
        <f t="shared" si="148"/>
        <v>-1.1070921956957136E-7</v>
      </c>
      <c r="T3196" s="174">
        <f t="shared" si="149"/>
        <v>-3.2278735240254264E-7</v>
      </c>
    </row>
    <row r="3197" spans="11:20" x14ac:dyDescent="0.2">
      <c r="K3197" s="185" t="s">
        <v>135</v>
      </c>
      <c r="L3197" s="163">
        <f>_xll.qlCalendarAdvance("TARGET",L3196,K3197,"mf")</f>
        <v>57362</v>
      </c>
      <c r="M3197" s="175">
        <v>0.5530970800859315</v>
      </c>
      <c r="N3197" s="175">
        <f>_xll.xlShmInterpDisc($E$4,L3197)</f>
        <v>0.55309708009568315</v>
      </c>
      <c r="O3197" s="175">
        <f>_xll.xlShmInterpDisc($B$4,L3197)</f>
        <v>0.55309708009568326</v>
      </c>
      <c r="P3197" s="175">
        <v>0.55309708008673064</v>
      </c>
      <c r="Q3197" s="175">
        <f>_xll.xlShmInterpDisc($H$4,L3197)</f>
        <v>0.55309708011775849</v>
      </c>
      <c r="R3197" s="188">
        <f t="shared" si="147"/>
        <v>-9.7516439367950625E-8</v>
      </c>
      <c r="S3197" s="170">
        <f t="shared" si="148"/>
        <v>-9.751754959097525E-8</v>
      </c>
      <c r="T3197" s="174">
        <f t="shared" si="149"/>
        <v>-3.10278469584091E-7</v>
      </c>
    </row>
    <row r="3198" spans="11:20" x14ac:dyDescent="0.2">
      <c r="K3198" s="185" t="s">
        <v>135</v>
      </c>
      <c r="L3198" s="163">
        <f>_xll.qlCalendarAdvance("TARGET",L3197,K3198,"mf")</f>
        <v>57369</v>
      </c>
      <c r="M3198" s="175">
        <v>0.55295602087827889</v>
      </c>
      <c r="N3198" s="175">
        <f>_xll.xlShmInterpDisc($E$4,L3198)</f>
        <v>0.55295602088674634</v>
      </c>
      <c r="O3198" s="175">
        <f>_xll.xlShmInterpDisc($B$4,L3198)</f>
        <v>0.55295602088674634</v>
      </c>
      <c r="P3198" s="175">
        <v>0.55295602087906637</v>
      </c>
      <c r="Q3198" s="175">
        <f>_xll.xlShmInterpDisc($H$4,L3198)</f>
        <v>0.5529560209088773</v>
      </c>
      <c r="R3198" s="188">
        <f t="shared" si="147"/>
        <v>-8.4674489642111439E-8</v>
      </c>
      <c r="S3198" s="170">
        <f t="shared" si="148"/>
        <v>-8.4674489642111439E-8</v>
      </c>
      <c r="T3198" s="174">
        <f t="shared" si="149"/>
        <v>-2.9810931501117466E-7</v>
      </c>
    </row>
    <row r="3199" spans="11:20" x14ac:dyDescent="0.2">
      <c r="K3199" s="185" t="s">
        <v>135</v>
      </c>
      <c r="L3199" s="163">
        <f>_xll.qlCalendarAdvance("TARGET",L3198,K3199,"mf")</f>
        <v>57376</v>
      </c>
      <c r="M3199" s="175">
        <v>0.552815101394181</v>
      </c>
      <c r="N3199" s="175">
        <f>_xll.xlShmInterpDisc($E$4,L3199)</f>
        <v>0.55281510140139878</v>
      </c>
      <c r="O3199" s="175">
        <f>_xll.xlShmInterpDisc($B$4,L3199)</f>
        <v>0.55281510140139878</v>
      </c>
      <c r="P3199" s="175">
        <v>0.5528151013949566</v>
      </c>
      <c r="Q3199" s="175">
        <f>_xll.xlShmInterpDisc($H$4,L3199)</f>
        <v>0.55281510142358514</v>
      </c>
      <c r="R3199" s="188">
        <f t="shared" si="147"/>
        <v>-7.2177819276930677E-8</v>
      </c>
      <c r="S3199" s="170">
        <f t="shared" si="148"/>
        <v>-7.2177819276930677E-8</v>
      </c>
      <c r="T3199" s="174">
        <f t="shared" si="149"/>
        <v>-2.8628543979891674E-7</v>
      </c>
    </row>
    <row r="3200" spans="11:20" x14ac:dyDescent="0.2">
      <c r="K3200" s="185" t="s">
        <v>135</v>
      </c>
      <c r="L3200" s="163">
        <f>_xll.qlCalendarAdvance("TARGET",L3199,K3200,"mf")</f>
        <v>57383</v>
      </c>
      <c r="M3200" s="175">
        <v>0.55267432178961895</v>
      </c>
      <c r="N3200" s="175">
        <f>_xll.xlShmInterpDisc($E$4,L3200)</f>
        <v>0.55267432179562292</v>
      </c>
      <c r="O3200" s="175">
        <f>_xll.xlShmInterpDisc($B$4,L3200)</f>
        <v>0.55267432179562292</v>
      </c>
      <c r="P3200" s="175">
        <v>0.55267432179038289</v>
      </c>
      <c r="Q3200" s="175">
        <f>_xll.xlShmInterpDisc($H$4,L3200)</f>
        <v>0.5526743218178638</v>
      </c>
      <c r="R3200" s="188">
        <f t="shared" si="147"/>
        <v>-6.0039750948703841E-8</v>
      </c>
      <c r="S3200" s="170">
        <f t="shared" si="148"/>
        <v>-6.0039750948703841E-8</v>
      </c>
      <c r="T3200" s="174">
        <f t="shared" si="149"/>
        <v>-2.748090643933665E-7</v>
      </c>
    </row>
    <row r="3201" spans="11:20" x14ac:dyDescent="0.2">
      <c r="K3201" s="185" t="s">
        <v>135</v>
      </c>
      <c r="L3201" s="163">
        <f>_xll.qlCalendarAdvance("TARGET",L3200,K3201,"mf")</f>
        <v>57390</v>
      </c>
      <c r="M3201" s="175">
        <v>0.55253368222065358</v>
      </c>
      <c r="N3201" s="175">
        <f>_xll.xlShmInterpDisc($E$4,L3201)</f>
        <v>0.55253368222547961</v>
      </c>
      <c r="O3201" s="175">
        <f>_xll.xlShmInterpDisc($B$4,L3201)</f>
        <v>0.55253368222547961</v>
      </c>
      <c r="P3201" s="175">
        <v>0.55253368222140586</v>
      </c>
      <c r="Q3201" s="175">
        <f>_xll.xlShmInterpDisc($H$4,L3201)</f>
        <v>0.55253368224777455</v>
      </c>
      <c r="R3201" s="188">
        <f t="shared" si="147"/>
        <v>-4.826028465743093E-8</v>
      </c>
      <c r="S3201" s="170">
        <f t="shared" si="148"/>
        <v>-4.826028465743093E-8</v>
      </c>
      <c r="T3201" s="174">
        <f t="shared" si="149"/>
        <v>-2.6368685013267168E-7</v>
      </c>
    </row>
    <row r="3202" spans="11:20" x14ac:dyDescent="0.2">
      <c r="K3202" s="185" t="s">
        <v>135</v>
      </c>
      <c r="L3202" s="163">
        <f>_xll.qlCalendarAdvance("TARGET",L3201,K3202,"mf")</f>
        <v>57397</v>
      </c>
      <c r="M3202" s="175">
        <v>0.55239318284342409</v>
      </c>
      <c r="N3202" s="175">
        <f>_xll.xlShmInterpDisc($E$4,L3202)</f>
        <v>0.55239318284710837</v>
      </c>
      <c r="O3202" s="175">
        <f>_xll.xlShmInterpDisc($B$4,L3202)</f>
        <v>0.55239318284710837</v>
      </c>
      <c r="P3202" s="175">
        <v>0.55239318284416472</v>
      </c>
      <c r="Q3202" s="175">
        <f>_xll.xlShmInterpDisc($H$4,L3202)</f>
        <v>0.55239318286945682</v>
      </c>
      <c r="R3202" s="188">
        <f t="shared" si="147"/>
        <v>-3.684275107218582E-8</v>
      </c>
      <c r="S3202" s="170">
        <f t="shared" si="148"/>
        <v>-3.684275107218582E-8</v>
      </c>
      <c r="T3202" s="174">
        <f t="shared" si="149"/>
        <v>-2.5292101746288154E-7</v>
      </c>
    </row>
    <row r="3203" spans="11:20" x14ac:dyDescent="0.2">
      <c r="K3203" s="185" t="s">
        <v>135</v>
      </c>
      <c r="L3203" s="163">
        <f>_xll.qlCalendarAdvance("TARGET",L3202,K3203,"mf")</f>
        <v>57404</v>
      </c>
      <c r="M3203" s="175">
        <v>0.55225282381414909</v>
      </c>
      <c r="N3203" s="175">
        <f>_xll.xlShmInterpDisc($E$4,L3203)</f>
        <v>0.55225282381672847</v>
      </c>
      <c r="O3203" s="175">
        <f>_xll.xlShmInterpDisc($B$4,L3203)</f>
        <v>0.55225282381672847</v>
      </c>
      <c r="P3203" s="175">
        <v>0.55225282381487806</v>
      </c>
      <c r="Q3203" s="175">
        <f>_xll.xlShmInterpDisc($H$4,L3203)</f>
        <v>0.55225282383912977</v>
      </c>
      <c r="R3203" s="188">
        <f t="shared" si="147"/>
        <v>-2.5793811531116262E-8</v>
      </c>
      <c r="S3203" s="170">
        <f t="shared" si="148"/>
        <v>-2.5793811531116262E-8</v>
      </c>
      <c r="T3203" s="174">
        <f t="shared" si="149"/>
        <v>-2.4251711749911919E-7</v>
      </c>
    </row>
    <row r="3204" spans="11:20" x14ac:dyDescent="0.2">
      <c r="K3204" s="185" t="s">
        <v>135</v>
      </c>
      <c r="L3204" s="163">
        <f>_xll.qlCalendarAdvance("TARGET",L3203,K3204,"mf")</f>
        <v>57411</v>
      </c>
      <c r="M3204" s="175">
        <v>0.55211260528912631</v>
      </c>
      <c r="N3204" s="175">
        <f>_xll.xlShmInterpDisc($E$4,L3204)</f>
        <v>0.5521126052906381</v>
      </c>
      <c r="O3204" s="175">
        <f>_xll.xlShmInterpDisc($B$4,L3204)</f>
        <v>0.5521126052906381</v>
      </c>
      <c r="P3204" s="175">
        <v>0.55211260528984363</v>
      </c>
      <c r="Q3204" s="175">
        <f>_xll.xlShmInterpDisc($H$4,L3204)</f>
        <v>0.5521126053130917</v>
      </c>
      <c r="R3204" s="188">
        <f t="shared" si="147"/>
        <v>-1.5117906926320757E-8</v>
      </c>
      <c r="S3204" s="170">
        <f t="shared" si="148"/>
        <v>-1.5117906926320757E-8</v>
      </c>
      <c r="T3204" s="174">
        <f t="shared" si="149"/>
        <v>-2.3248070135650778E-7</v>
      </c>
    </row>
    <row r="3205" spans="11:20" x14ac:dyDescent="0.2">
      <c r="K3205" s="185" t="s">
        <v>135</v>
      </c>
      <c r="L3205" s="163">
        <f>_xll.qlCalendarAdvance("TARGET",L3204,K3205,"mf")</f>
        <v>57418</v>
      </c>
      <c r="M3205" s="175">
        <v>0.55197252742473335</v>
      </c>
      <c r="N3205" s="175">
        <f>_xll.xlShmInterpDisc($E$4,L3205)</f>
        <v>0.55197252742521508</v>
      </c>
      <c r="O3205" s="175">
        <f>_xll.xlShmInterpDisc($B$4,L3205)</f>
        <v>0.55197252742521508</v>
      </c>
      <c r="P3205" s="175">
        <v>0.55197252742543912</v>
      </c>
      <c r="Q3205" s="175">
        <f>_xll.xlShmInterpDisc($H$4,L3205)</f>
        <v>0.55197252744772052</v>
      </c>
      <c r="R3205" s="188">
        <f t="shared" si="147"/>
        <v>-4.8172577038485542E-9</v>
      </c>
      <c r="S3205" s="170">
        <f t="shared" si="148"/>
        <v>-4.8172577038485542E-9</v>
      </c>
      <c r="T3205" s="174">
        <f t="shared" si="149"/>
        <v>-2.2281398948109654E-7</v>
      </c>
    </row>
    <row r="3206" spans="11:20" x14ac:dyDescent="0.2">
      <c r="K3206" s="185" t="s">
        <v>135</v>
      </c>
      <c r="L3206" s="163">
        <f>_xll.qlCalendarAdvance("TARGET",L3205,K3206,"mf")</f>
        <v>57425</v>
      </c>
      <c r="M3206" s="175">
        <v>0.55183259037724341</v>
      </c>
      <c r="N3206" s="175">
        <f>_xll.xlShmInterpDisc($E$4,L3206)</f>
        <v>0.55183259037673349</v>
      </c>
      <c r="O3206" s="175">
        <f>_xll.xlShmInterpDisc($B$4,L3206)</f>
        <v>0.55183259037673349</v>
      </c>
      <c r="P3206" s="175">
        <v>0.55183259037793775</v>
      </c>
      <c r="Q3206" s="175">
        <f>_xll.xlShmInterpDisc($H$4,L3206)</f>
        <v>0.55183259039929</v>
      </c>
      <c r="R3206" s="188">
        <f t="shared" ref="R3206:R3269" si="150">(M3206-N3206)*10000</f>
        <v>5.099254352103344E-9</v>
      </c>
      <c r="S3206" s="170">
        <f t="shared" ref="S3206:S3269" si="151">(M3206-O3206)*10000</f>
        <v>5.099254352103344E-9</v>
      </c>
      <c r="T3206" s="174">
        <f t="shared" ref="T3206:T3269" si="152">(P3206-Q3206)*10000</f>
        <v>-2.1352253298800861E-7</v>
      </c>
    </row>
    <row r="3207" spans="11:20" x14ac:dyDescent="0.2">
      <c r="K3207" s="185" t="s">
        <v>135</v>
      </c>
      <c r="L3207" s="163">
        <f>_xll.qlCalendarAdvance("TARGET",L3206,K3207,"mf")</f>
        <v>57432</v>
      </c>
      <c r="M3207" s="175">
        <v>0.55169279420956718</v>
      </c>
      <c r="N3207" s="175">
        <f>_xll.xlShmInterpDisc($E$4,L3207)</f>
        <v>0.55169279420810402</v>
      </c>
      <c r="O3207" s="175">
        <f>_xll.xlShmInterpDisc($B$4,L3207)</f>
        <v>0.55169279420810402</v>
      </c>
      <c r="P3207" s="175">
        <v>0.55169279421025008</v>
      </c>
      <c r="Q3207" s="175">
        <f>_xll.xlShmInterpDisc($H$4,L3207)</f>
        <v>0.55169279423071094</v>
      </c>
      <c r="R3207" s="188">
        <f t="shared" si="150"/>
        <v>1.4631629241534938E-8</v>
      </c>
      <c r="S3207" s="170">
        <f t="shared" si="151"/>
        <v>1.4631629241534938E-8</v>
      </c>
      <c r="T3207" s="174">
        <f t="shared" si="152"/>
        <v>-2.0460855232329322E-7</v>
      </c>
    </row>
    <row r="3208" spans="11:20" x14ac:dyDescent="0.2">
      <c r="K3208" s="185" t="s">
        <v>135</v>
      </c>
      <c r="L3208" s="163">
        <f>_xll.qlCalendarAdvance("TARGET",L3207,K3208,"mf")</f>
        <v>57439</v>
      </c>
      <c r="M3208" s="175">
        <v>0.55155313873935929</v>
      </c>
      <c r="N3208" s="175">
        <f>_xll.xlShmInterpDisc($E$4,L3208)</f>
        <v>0.55155313873698109</v>
      </c>
      <c r="O3208" s="175">
        <f>_xll.xlShmInterpDisc($B$4,L3208)</f>
        <v>0.55155313873698109</v>
      </c>
      <c r="P3208" s="175">
        <v>0.55155313874003076</v>
      </c>
      <c r="Q3208" s="175">
        <f>_xll.xlShmInterpDisc($H$4,L3208)</f>
        <v>0.55155313875963785</v>
      </c>
      <c r="R3208" s="188">
        <f t="shared" si="150"/>
        <v>2.3782087410495478E-8</v>
      </c>
      <c r="S3208" s="170">
        <f t="shared" si="151"/>
        <v>2.3782087410495478E-8</v>
      </c>
      <c r="T3208" s="174">
        <f t="shared" si="152"/>
        <v>-1.9607093726392577E-7</v>
      </c>
    </row>
    <row r="3209" spans="11:20" x14ac:dyDescent="0.2">
      <c r="K3209" s="185" t="s">
        <v>135</v>
      </c>
      <c r="L3209" s="163">
        <f>_xll.qlCalendarAdvance("TARGET",L3208,K3209,"mf")</f>
        <v>57446</v>
      </c>
      <c r="M3209" s="175">
        <v>0.5514136237442997</v>
      </c>
      <c r="N3209" s="175">
        <f>_xll.xlShmInterpDisc($E$4,L3209)</f>
        <v>0.5514136237410443</v>
      </c>
      <c r="O3209" s="175">
        <f>_xll.xlShmInterpDisc($B$4,L3209)</f>
        <v>0.5514136237410443</v>
      </c>
      <c r="P3209" s="175">
        <v>0.55141362374495972</v>
      </c>
      <c r="Q3209" s="175">
        <f>_xll.xlShmInterpDisc($H$4,L3209)</f>
        <v>0.55141362376375036</v>
      </c>
      <c r="R3209" s="188">
        <f t="shared" si="150"/>
        <v>3.255395952805884E-8</v>
      </c>
      <c r="S3209" s="170">
        <f t="shared" si="151"/>
        <v>3.255395952805884E-8</v>
      </c>
      <c r="T3209" s="174">
        <f t="shared" si="152"/>
        <v>-1.8790635714083237E-7</v>
      </c>
    </row>
    <row r="3210" spans="11:20" x14ac:dyDescent="0.2">
      <c r="K3210" s="185" t="s">
        <v>135</v>
      </c>
      <c r="L3210" s="163">
        <f>_xll.qlCalendarAdvance("TARGET",L3209,K3210,"mf")</f>
        <v>57453</v>
      </c>
      <c r="M3210" s="175">
        <v>0.55127424900180755</v>
      </c>
      <c r="N3210" s="175">
        <f>_xll.xlShmInterpDisc($E$4,L3210)</f>
        <v>0.55127424899771271</v>
      </c>
      <c r="O3210" s="175">
        <f>_xll.xlShmInterpDisc($B$4,L3210)</f>
        <v>0.55127424899771271</v>
      </c>
      <c r="P3210" s="175">
        <v>0.55127424900245625</v>
      </c>
      <c r="Q3210" s="175">
        <f>_xll.xlShmInterpDisc($H$4,L3210)</f>
        <v>0.55127424902046751</v>
      </c>
      <c r="R3210" s="188">
        <f t="shared" si="150"/>
        <v>4.0948355817249649E-8</v>
      </c>
      <c r="S3210" s="170">
        <f t="shared" si="151"/>
        <v>4.0948355817249649E-8</v>
      </c>
      <c r="T3210" s="174">
        <f t="shared" si="152"/>
        <v>-1.8011259150796377E-7</v>
      </c>
    </row>
    <row r="3211" spans="11:20" x14ac:dyDescent="0.2">
      <c r="K3211" s="185" t="s">
        <v>135</v>
      </c>
      <c r="L3211" s="163">
        <f>_xll.qlCalendarAdvance("TARGET",L3210,K3211,"mf")</f>
        <v>57460</v>
      </c>
      <c r="M3211" s="175">
        <v>0.55113501428904144</v>
      </c>
      <c r="N3211" s="175">
        <f>_xll.xlShmInterpDisc($E$4,L3211)</f>
        <v>0.55113501428414458</v>
      </c>
      <c r="O3211" s="175">
        <f>_xll.xlShmInterpDisc($B$4,L3211)</f>
        <v>0.55113501428414458</v>
      </c>
      <c r="P3211" s="175">
        <v>0.55113501428967893</v>
      </c>
      <c r="Q3211" s="175">
        <f>_xll.xlShmInterpDisc($H$4,L3211)</f>
        <v>0.55113501430694745</v>
      </c>
      <c r="R3211" s="188">
        <f t="shared" si="150"/>
        <v>4.896860694714178E-8</v>
      </c>
      <c r="S3211" s="170">
        <f t="shared" si="151"/>
        <v>4.896860694714178E-8</v>
      </c>
      <c r="T3211" s="174">
        <f t="shared" si="152"/>
        <v>-1.7268519947322147E-7</v>
      </c>
    </row>
    <row r="3212" spans="11:20" x14ac:dyDescent="0.2">
      <c r="K3212" s="185" t="s">
        <v>135</v>
      </c>
      <c r="L3212" s="163">
        <f>_xll.qlCalendarAdvance("TARGET",L3211,K3212,"mf")</f>
        <v>57467</v>
      </c>
      <c r="M3212" s="175">
        <v>0.55099591938289949</v>
      </c>
      <c r="N3212" s="175">
        <f>_xll.xlShmInterpDisc($E$4,L3212)</f>
        <v>0.55099591937723769</v>
      </c>
      <c r="O3212" s="175">
        <f>_xll.xlShmInterpDisc($B$4,L3212)</f>
        <v>0.55099591937723769</v>
      </c>
      <c r="P3212" s="175">
        <v>0.55099591938352555</v>
      </c>
      <c r="Q3212" s="175">
        <f>_xll.xlShmInterpDisc($H$4,L3212)</f>
        <v>0.55099591940008796</v>
      </c>
      <c r="R3212" s="188">
        <f t="shared" si="150"/>
        <v>5.6618043586809108E-8</v>
      </c>
      <c r="S3212" s="170">
        <f t="shared" si="151"/>
        <v>5.6618043586809108E-8</v>
      </c>
      <c r="T3212" s="174">
        <f t="shared" si="152"/>
        <v>-1.6562418103660548E-7</v>
      </c>
    </row>
    <row r="3213" spans="11:20" x14ac:dyDescent="0.2">
      <c r="K3213" s="185" t="s">
        <v>135</v>
      </c>
      <c r="L3213" s="163">
        <f>_xll.qlCalendarAdvance("TARGET",L3212,K3213,"mf")</f>
        <v>57474</v>
      </c>
      <c r="M3213" s="175">
        <v>0.55085696406001938</v>
      </c>
      <c r="N3213" s="175">
        <f>_xll.xlShmInterpDisc($E$4,L3213)</f>
        <v>0.55085696405362938</v>
      </c>
      <c r="O3213" s="175">
        <f>_xll.xlShmInterpDisc($B$4,L3213)</f>
        <v>0.55085696405362938</v>
      </c>
      <c r="P3213" s="175">
        <v>0.55085696406063422</v>
      </c>
      <c r="Q3213" s="175">
        <f>_xll.xlShmInterpDisc($H$4,L3213)</f>
        <v>0.55085696407652662</v>
      </c>
      <c r="R3213" s="188">
        <f t="shared" si="150"/>
        <v>6.389999640532551E-8</v>
      </c>
      <c r="S3213" s="170">
        <f t="shared" si="151"/>
        <v>6.389999640532551E-8</v>
      </c>
      <c r="T3213" s="174">
        <f t="shared" si="152"/>
        <v>-1.5892398508299266E-7</v>
      </c>
    </row>
    <row r="3214" spans="11:20" x14ac:dyDescent="0.2">
      <c r="K3214" s="185" t="s">
        <v>135</v>
      </c>
      <c r="L3214" s="163">
        <f>_xll.qlCalendarAdvance("TARGET",L3213,K3214,"mf")</f>
        <v>57481</v>
      </c>
      <c r="M3214" s="175">
        <v>0.5507181480967791</v>
      </c>
      <c r="N3214" s="175">
        <f>_xll.xlShmInterpDisc($E$4,L3214)</f>
        <v>0.55071814808969755</v>
      </c>
      <c r="O3214" s="175">
        <f>_xll.xlShmInterpDisc($B$4,L3214)</f>
        <v>0.55071814808969755</v>
      </c>
      <c r="P3214" s="175">
        <v>0.55071814809738284</v>
      </c>
      <c r="Q3214" s="175">
        <f>_xll.xlShmInterpDisc($H$4,L3214)</f>
        <v>0.55071814811264108</v>
      </c>
      <c r="R3214" s="188">
        <f t="shared" si="150"/>
        <v>7.081557562571561E-8</v>
      </c>
      <c r="S3214" s="170">
        <f t="shared" si="151"/>
        <v>7.081557562571561E-8</v>
      </c>
      <c r="T3214" s="174">
        <f t="shared" si="152"/>
        <v>-1.5258239116633376E-7</v>
      </c>
    </row>
    <row r="3215" spans="11:20" x14ac:dyDescent="0.2">
      <c r="K3215" s="185" t="s">
        <v>135</v>
      </c>
      <c r="L3215" s="163">
        <f>_xll.qlCalendarAdvance("TARGET",L3214,K3215,"mf")</f>
        <v>57488</v>
      </c>
      <c r="M3215" s="175">
        <v>0.55057947126929663</v>
      </c>
      <c r="N3215" s="175">
        <f>_xll.xlShmInterpDisc($E$4,L3215)</f>
        <v>0.55057947126155971</v>
      </c>
      <c r="O3215" s="175">
        <f>_xll.xlShmInterpDisc($B$4,L3215)</f>
        <v>0.55057947126155971</v>
      </c>
      <c r="P3215" s="175">
        <v>0.55057947126988915</v>
      </c>
      <c r="Q3215" s="175">
        <f>_xll.xlShmInterpDisc($H$4,L3215)</f>
        <v>0.55057947128454898</v>
      </c>
      <c r="R3215" s="188">
        <f t="shared" si="150"/>
        <v>7.7369222140077909E-8</v>
      </c>
      <c r="S3215" s="170">
        <f t="shared" si="151"/>
        <v>7.7369222140077909E-8</v>
      </c>
      <c r="T3215" s="174">
        <f t="shared" si="152"/>
        <v>-1.4659828906360417E-7</v>
      </c>
    </row>
    <row r="3216" spans="11:20" x14ac:dyDescent="0.2">
      <c r="K3216" s="185" t="s">
        <v>135</v>
      </c>
      <c r="L3216" s="163">
        <f>_xll.qlCalendarAdvance("TARGET",L3215,K3216,"mf")</f>
        <v>57495</v>
      </c>
      <c r="M3216" s="175">
        <v>0.55044093335343014</v>
      </c>
      <c r="N3216" s="175">
        <f>_xll.xlShmInterpDisc($E$4,L3216)</f>
        <v>0.55044093334507371</v>
      </c>
      <c r="O3216" s="175">
        <f>_xll.xlShmInterpDisc($B$4,L3216)</f>
        <v>0.55044093334507382</v>
      </c>
      <c r="P3216" s="175">
        <v>0.55044093335401156</v>
      </c>
      <c r="Q3216" s="175">
        <f>_xll.xlShmInterpDisc($H$4,L3216)</f>
        <v>0.55044093336810818</v>
      </c>
      <c r="R3216" s="188">
        <f t="shared" si="150"/>
        <v>8.3564266617486282E-8</v>
      </c>
      <c r="S3216" s="170">
        <f t="shared" si="151"/>
        <v>8.3563156394461657E-8</v>
      </c>
      <c r="T3216" s="174">
        <f t="shared" si="152"/>
        <v>-1.4096612765968075E-7</v>
      </c>
    </row>
    <row r="3217" spans="11:20" x14ac:dyDescent="0.2">
      <c r="K3217" s="185" t="s">
        <v>135</v>
      </c>
      <c r="L3217" s="163">
        <f>_xll.qlCalendarAdvance("TARGET",L3216,K3217,"mf")</f>
        <v>57502</v>
      </c>
      <c r="M3217" s="175">
        <v>0.55030253412477859</v>
      </c>
      <c r="N3217" s="175">
        <f>_xll.xlShmInterpDisc($E$4,L3217)</f>
        <v>0.55030253411583852</v>
      </c>
      <c r="O3217" s="175">
        <f>_xll.xlShmInterpDisc($B$4,L3217)</f>
        <v>0.5503025341158384</v>
      </c>
      <c r="P3217" s="175">
        <v>0.5503025341253488</v>
      </c>
      <c r="Q3217" s="175">
        <f>_xll.xlShmInterpDisc($H$4,L3217)</f>
        <v>0.5503025341389175</v>
      </c>
      <c r="R3217" s="188">
        <f t="shared" si="150"/>
        <v>8.940070905794073E-8</v>
      </c>
      <c r="S3217" s="170">
        <f t="shared" si="151"/>
        <v>8.9401819280965356E-8</v>
      </c>
      <c r="T3217" s="174">
        <f t="shared" si="152"/>
        <v>-1.3568701717758813E-7</v>
      </c>
    </row>
    <row r="3218" spans="11:20" x14ac:dyDescent="0.2">
      <c r="K3218" s="185" t="s">
        <v>135</v>
      </c>
      <c r="L3218" s="163">
        <f>_xll.qlCalendarAdvance("TARGET",L3217,K3218,"mf")</f>
        <v>57509</v>
      </c>
      <c r="M3218" s="175">
        <v>0.55016427335868134</v>
      </c>
      <c r="N3218" s="175">
        <f>_xll.xlShmInterpDisc($E$4,L3218)</f>
        <v>0.55016427334919304</v>
      </c>
      <c r="O3218" s="175">
        <f>_xll.xlShmInterpDisc($B$4,L3218)</f>
        <v>0.55016427334919304</v>
      </c>
      <c r="P3218" s="175">
        <v>0.55016427335924056</v>
      </c>
      <c r="Q3218" s="175">
        <f>_xll.xlShmInterpDisc($H$4,L3218)</f>
        <v>0.55016427337231588</v>
      </c>
      <c r="R3218" s="188">
        <f t="shared" si="150"/>
        <v>9.4882990353539753E-8</v>
      </c>
      <c r="S3218" s="170">
        <f t="shared" si="151"/>
        <v>9.4882990353539753E-8</v>
      </c>
      <c r="T3218" s="174">
        <f t="shared" si="152"/>
        <v>-1.3075318605615394E-7</v>
      </c>
    </row>
    <row r="3219" spans="11:20" x14ac:dyDescent="0.2">
      <c r="K3219" s="185" t="s">
        <v>135</v>
      </c>
      <c r="L3219" s="163">
        <f>_xll.qlCalendarAdvance("TARGET",L3218,K3219,"mf")</f>
        <v>57516</v>
      </c>
      <c r="M3219" s="175">
        <v>0.55002615083021889</v>
      </c>
      <c r="N3219" s="175">
        <f>_xll.xlShmInterpDisc($E$4,L3219)</f>
        <v>0.55002615082021744</v>
      </c>
      <c r="O3219" s="175">
        <f>_xll.xlShmInterpDisc($B$4,L3219)</f>
        <v>0.55002615082021744</v>
      </c>
      <c r="P3219" s="175">
        <v>0.55002615083076711</v>
      </c>
      <c r="Q3219" s="175">
        <f>_xll.xlShmInterpDisc($H$4,L3219)</f>
        <v>0.55002615084338369</v>
      </c>
      <c r="R3219" s="188">
        <f t="shared" si="150"/>
        <v>1.0001444117335723E-7</v>
      </c>
      <c r="S3219" s="170">
        <f t="shared" si="151"/>
        <v>1.0001444117335723E-7</v>
      </c>
      <c r="T3219" s="174">
        <f t="shared" si="152"/>
        <v>-1.2616574451840279E-7</v>
      </c>
    </row>
    <row r="3220" spans="11:20" x14ac:dyDescent="0.2">
      <c r="K3220" s="185" t="s">
        <v>135</v>
      </c>
      <c r="L3220" s="163">
        <f>_xll.qlCalendarAdvance("TARGET",L3219,K3220,"mf")</f>
        <v>57523</v>
      </c>
      <c r="M3220" s="175">
        <v>0.54988816631421289</v>
      </c>
      <c r="N3220" s="175">
        <f>_xll.xlShmInterpDisc($E$4,L3220)</f>
        <v>0.54988816630373305</v>
      </c>
      <c r="O3220" s="175">
        <f>_xll.xlShmInterpDisc($B$4,L3220)</f>
        <v>0.54988816630373316</v>
      </c>
      <c r="P3220" s="175">
        <v>0.54988816631475013</v>
      </c>
      <c r="Q3220" s="175">
        <f>_xll.xlShmInterpDisc($H$4,L3220)</f>
        <v>0.54988816632694215</v>
      </c>
      <c r="R3220" s="188">
        <f t="shared" si="150"/>
        <v>1.0479839218646703E-7</v>
      </c>
      <c r="S3220" s="170">
        <f t="shared" si="151"/>
        <v>1.047972819634424E-7</v>
      </c>
      <c r="T3220" s="174">
        <f t="shared" si="152"/>
        <v>-1.2192025167223619E-7</v>
      </c>
    </row>
    <row r="3221" spans="11:20" x14ac:dyDescent="0.2">
      <c r="K3221" s="185" t="s">
        <v>135</v>
      </c>
      <c r="L3221" s="163">
        <f>_xll.qlCalendarAdvance("TARGET",L3220,K3221,"mf")</f>
        <v>57530</v>
      </c>
      <c r="M3221" s="175">
        <v>0.54975031958522613</v>
      </c>
      <c r="N3221" s="175">
        <f>_xll.xlShmInterpDisc($E$4,L3221)</f>
        <v>0.54975031957430276</v>
      </c>
      <c r="O3221" s="175">
        <f>_xll.xlShmInterpDisc($B$4,L3221)</f>
        <v>0.54975031957430276</v>
      </c>
      <c r="P3221" s="175">
        <v>0.54975031958575238</v>
      </c>
      <c r="Q3221" s="175">
        <f>_xll.xlShmInterpDisc($H$4,L3221)</f>
        <v>0.54975031959755394</v>
      </c>
      <c r="R3221" s="188">
        <f t="shared" si="150"/>
        <v>1.0923373316984453E-7</v>
      </c>
      <c r="S3221" s="170">
        <f t="shared" si="151"/>
        <v>1.0923373316984453E-7</v>
      </c>
      <c r="T3221" s="174">
        <f t="shared" si="152"/>
        <v>-1.1801559729462952E-7</v>
      </c>
    </row>
    <row r="3222" spans="11:20" x14ac:dyDescent="0.2">
      <c r="K3222" s="185" t="s">
        <v>135</v>
      </c>
      <c r="L3222" s="163">
        <f>_xll.qlCalendarAdvance("TARGET",L3221,K3222,"mf")</f>
        <v>57537</v>
      </c>
      <c r="M3222" s="175">
        <v>0.54961261041756282</v>
      </c>
      <c r="N3222" s="175">
        <f>_xll.xlShmInterpDisc($E$4,L3222)</f>
        <v>0.54961261040623022</v>
      </c>
      <c r="O3222" s="175">
        <f>_xll.xlShmInterpDisc($B$4,L3222)</f>
        <v>0.54961261040623022</v>
      </c>
      <c r="P3222" s="175">
        <v>0.5496126104180783</v>
      </c>
      <c r="Q3222" s="175">
        <f>_xll.xlShmInterpDisc($H$4,L3222)</f>
        <v>0.54961261042952303</v>
      </c>
      <c r="R3222" s="188">
        <f t="shared" si="150"/>
        <v>1.1332601523861285E-7</v>
      </c>
      <c r="S3222" s="170">
        <f t="shared" si="151"/>
        <v>1.1332601523861285E-7</v>
      </c>
      <c r="T3222" s="174">
        <f t="shared" si="152"/>
        <v>-1.1444734049348426E-7</v>
      </c>
    </row>
    <row r="3223" spans="11:20" x14ac:dyDescent="0.2">
      <c r="K3223" s="185" t="s">
        <v>135</v>
      </c>
      <c r="L3223" s="163">
        <f>_xll.qlCalendarAdvance("TARGET",L3222,K3223,"mf")</f>
        <v>57544</v>
      </c>
      <c r="M3223" s="175">
        <v>0.54947503858526903</v>
      </c>
      <c r="N3223" s="175">
        <f>_xll.xlShmInterpDisc($E$4,L3223)</f>
        <v>0.54947503857356117</v>
      </c>
      <c r="O3223" s="175">
        <f>_xll.xlShmInterpDisc($B$4,L3223)</f>
        <v>0.54947503857356106</v>
      </c>
      <c r="P3223" s="175">
        <v>0.54947503858577362</v>
      </c>
      <c r="Q3223" s="175">
        <f>_xll.xlShmInterpDisc($H$4,L3223)</f>
        <v>0.54947503859689495</v>
      </c>
      <c r="R3223" s="188">
        <f t="shared" si="150"/>
        <v>1.1707856906184588E-7</v>
      </c>
      <c r="S3223" s="170">
        <f t="shared" si="151"/>
        <v>1.1707967928487051E-7</v>
      </c>
      <c r="T3223" s="174">
        <f t="shared" si="152"/>
        <v>-1.1121326082275118E-7</v>
      </c>
    </row>
    <row r="3224" spans="11:20" x14ac:dyDescent="0.2">
      <c r="K3224" s="185" t="s">
        <v>135</v>
      </c>
      <c r="L3224" s="163">
        <f>_xll.qlCalendarAdvance("TARGET",L3223,K3224,"mf")</f>
        <v>57551</v>
      </c>
      <c r="M3224" s="175">
        <v>0.5493376038621326</v>
      </c>
      <c r="N3224" s="175">
        <f>_xll.xlShmInterpDisc($E$4,L3224)</f>
        <v>0.54933760385008301</v>
      </c>
      <c r="O3224" s="175">
        <f>_xll.xlShmInterpDisc($B$4,L3224)</f>
        <v>0.54933760385008301</v>
      </c>
      <c r="P3224" s="175">
        <v>0.5493376038626262</v>
      </c>
      <c r="Q3224" s="175">
        <f>_xll.xlShmInterpDisc($H$4,L3224)</f>
        <v>0.54933760387345731</v>
      </c>
      <c r="R3224" s="188">
        <f t="shared" si="150"/>
        <v>1.2049583553164211E-7</v>
      </c>
      <c r="S3224" s="170">
        <f t="shared" si="151"/>
        <v>1.2049583553164211E-7</v>
      </c>
      <c r="T3224" s="174">
        <f t="shared" si="152"/>
        <v>-1.0831113783638102E-7</v>
      </c>
    </row>
    <row r="3225" spans="11:20" x14ac:dyDescent="0.2">
      <c r="K3225" s="185" t="s">
        <v>135</v>
      </c>
      <c r="L3225" s="163">
        <f>_xll.qlCalendarAdvance("TARGET",L3224,K3225,"mf")</f>
        <v>57558</v>
      </c>
      <c r="M3225" s="175">
        <v>0.54920030602168302</v>
      </c>
      <c r="N3225" s="175">
        <f>_xll.xlShmInterpDisc($E$4,L3225)</f>
        <v>0.54920030600932546</v>
      </c>
      <c r="O3225" s="175">
        <f>_xll.xlShmInterpDisc($B$4,L3225)</f>
        <v>0.54920030600932557</v>
      </c>
      <c r="P3225" s="175">
        <v>0.54920030602216596</v>
      </c>
      <c r="Q3225" s="175">
        <f>_xll.xlShmInterpDisc($H$4,L3225)</f>
        <v>0.54920030603273962</v>
      </c>
      <c r="R3225" s="188">
        <f t="shared" si="150"/>
        <v>1.235755942019523E-7</v>
      </c>
      <c r="S3225" s="170">
        <f t="shared" si="151"/>
        <v>1.2357448397892767E-7</v>
      </c>
      <c r="T3225" s="174">
        <f t="shared" si="152"/>
        <v>-1.0573653064227528E-7</v>
      </c>
    </row>
    <row r="3226" spans="11:20" x14ac:dyDescent="0.2">
      <c r="K3226" s="185" t="s">
        <v>135</v>
      </c>
      <c r="L3226" s="163">
        <f>_xll.qlCalendarAdvance("TARGET",L3225,K3226,"mf")</f>
        <v>57565</v>
      </c>
      <c r="M3226" s="175">
        <v>0.54906314483719265</v>
      </c>
      <c r="N3226" s="175">
        <f>_xll.xlShmInterpDisc($E$4,L3226)</f>
        <v>0.54906314482456031</v>
      </c>
      <c r="O3226" s="175">
        <f>_xll.xlShmInterpDisc($B$4,L3226)</f>
        <v>0.54906314482456031</v>
      </c>
      <c r="P3226" s="175">
        <v>0.54906314483766483</v>
      </c>
      <c r="Q3226" s="175">
        <f>_xll.xlShmInterpDisc($H$4,L3226)</f>
        <v>0.54906314484801377</v>
      </c>
      <c r="R3226" s="188">
        <f t="shared" si="150"/>
        <v>1.2632339618789956E-7</v>
      </c>
      <c r="S3226" s="170">
        <f t="shared" si="151"/>
        <v>1.2632339618789956E-7</v>
      </c>
      <c r="T3226" s="174">
        <f t="shared" si="152"/>
        <v>-1.0348943924043397E-7</v>
      </c>
    </row>
    <row r="3227" spans="11:20" x14ac:dyDescent="0.2">
      <c r="K3227" s="185" t="s">
        <v>135</v>
      </c>
      <c r="L3227" s="163">
        <f>_xll.qlCalendarAdvance("TARGET",L3226,K3227,"mf")</f>
        <v>57572</v>
      </c>
      <c r="M3227" s="175">
        <v>0.54892612008167563</v>
      </c>
      <c r="N3227" s="175">
        <f>_xll.xlShmInterpDisc($E$4,L3227)</f>
        <v>0.54892612006880137</v>
      </c>
      <c r="O3227" s="175">
        <f>_xll.xlShmInterpDisc($B$4,L3227)</f>
        <v>0.54892612006880137</v>
      </c>
      <c r="P3227" s="175">
        <v>0.54892612008213715</v>
      </c>
      <c r="Q3227" s="175">
        <f>_xll.xlShmInterpDisc($H$4,L3227)</f>
        <v>0.54892612009229358</v>
      </c>
      <c r="R3227" s="188">
        <f t="shared" si="150"/>
        <v>1.2874257215855778E-7</v>
      </c>
      <c r="S3227" s="170">
        <f t="shared" si="151"/>
        <v>1.2874257215855778E-7</v>
      </c>
      <c r="T3227" s="174">
        <f t="shared" si="152"/>
        <v>-1.0156431251573395E-7</v>
      </c>
    </row>
    <row r="3228" spans="11:20" x14ac:dyDescent="0.2">
      <c r="K3228" s="185" t="s">
        <v>135</v>
      </c>
      <c r="L3228" s="163">
        <f>_xll.qlCalendarAdvance("TARGET",L3227,K3228,"mf")</f>
        <v>57579</v>
      </c>
      <c r="M3228" s="175">
        <v>0.54878923152788894</v>
      </c>
      <c r="N3228" s="175">
        <f>_xll.xlShmInterpDisc($E$4,L3228)</f>
        <v>0.54878923151480563</v>
      </c>
      <c r="O3228" s="175">
        <f>_xll.xlShmInterpDisc($B$4,L3228)</f>
        <v>0.54878923151480563</v>
      </c>
      <c r="P3228" s="175">
        <v>0.5487892315283398</v>
      </c>
      <c r="Q3228" s="175">
        <f>_xll.xlShmInterpDisc($H$4,L3228)</f>
        <v>0.54878923153833592</v>
      </c>
      <c r="R3228" s="188">
        <f t="shared" si="150"/>
        <v>1.3083312211392695E-7</v>
      </c>
      <c r="S3228" s="170">
        <f t="shared" si="151"/>
        <v>1.3083312211392695E-7</v>
      </c>
      <c r="T3228" s="174">
        <f t="shared" si="152"/>
        <v>-9.9961150468175219E-8</v>
      </c>
    </row>
    <row r="3229" spans="11:20" x14ac:dyDescent="0.2">
      <c r="K3229" s="185" t="s">
        <v>135</v>
      </c>
      <c r="L3229" s="163">
        <f>_xll.qlCalendarAdvance("TARGET",L3228,K3229,"mf")</f>
        <v>57586</v>
      </c>
      <c r="M3229" s="175">
        <v>0.54865247894833258</v>
      </c>
      <c r="N3229" s="175">
        <f>_xll.xlShmInterpDisc($E$4,L3229)</f>
        <v>0.54865247893507241</v>
      </c>
      <c r="O3229" s="175">
        <f>_xll.xlShmInterpDisc($B$4,L3229)</f>
        <v>0.54865247893507241</v>
      </c>
      <c r="P3229" s="175">
        <v>0.54865247894877267</v>
      </c>
      <c r="Q3229" s="175">
        <f>_xll.xlShmInterpDisc($H$4,L3229)</f>
        <v>0.54865247895864022</v>
      </c>
      <c r="R3229" s="188">
        <f t="shared" si="150"/>
        <v>1.3260170739215482E-7</v>
      </c>
      <c r="S3229" s="170">
        <f t="shared" si="151"/>
        <v>1.3260170739215482E-7</v>
      </c>
      <c r="T3229" s="174">
        <f t="shared" si="152"/>
        <v>-9.8675512205659288E-8</v>
      </c>
    </row>
    <row r="3230" spans="11:20" x14ac:dyDescent="0.2">
      <c r="K3230" s="185" t="s">
        <v>135</v>
      </c>
      <c r="L3230" s="163">
        <f>_xll.qlCalendarAdvance("TARGET",L3229,K3230,"mf")</f>
        <v>57593</v>
      </c>
      <c r="M3230" s="175">
        <v>0.54851586211524861</v>
      </c>
      <c r="N3230" s="175">
        <f>_xll.xlShmInterpDisc($E$4,L3230)</f>
        <v>0.548515862101844</v>
      </c>
      <c r="O3230" s="175">
        <f>_xll.xlShmInterpDisc($B$4,L3230)</f>
        <v>0.548515862101844</v>
      </c>
      <c r="P3230" s="175">
        <v>0.54851586211567815</v>
      </c>
      <c r="Q3230" s="175">
        <f>_xll.xlShmInterpDisc($H$4,L3230)</f>
        <v>0.54851586212544878</v>
      </c>
      <c r="R3230" s="188">
        <f t="shared" si="150"/>
        <v>1.3404610754719215E-7</v>
      </c>
      <c r="S3230" s="170">
        <f t="shared" si="151"/>
        <v>1.3404610754719215E-7</v>
      </c>
      <c r="T3230" s="174">
        <f t="shared" si="152"/>
        <v>-9.7706287505161526E-8</v>
      </c>
    </row>
    <row r="3231" spans="11:20" x14ac:dyDescent="0.2">
      <c r="K3231" s="185" t="s">
        <v>135</v>
      </c>
      <c r="L3231" s="163">
        <f>_xll.qlCalendarAdvance("TARGET",L3230,K3231,"mf")</f>
        <v>57600</v>
      </c>
      <c r="M3231" s="175">
        <v>0.5483793808006231</v>
      </c>
      <c r="N3231" s="175">
        <f>_xll.xlShmInterpDisc($E$4,L3231)</f>
        <v>0.5483793807871058</v>
      </c>
      <c r="O3231" s="175">
        <f>_xll.xlShmInterpDisc($B$4,L3231)</f>
        <v>0.5483793807871058</v>
      </c>
      <c r="P3231" s="175">
        <v>0.54837938080104209</v>
      </c>
      <c r="Q3231" s="175">
        <f>_xll.xlShmInterpDisc($H$4,L3231)</f>
        <v>0.548379380810747</v>
      </c>
      <c r="R3231" s="188">
        <f t="shared" si="150"/>
        <v>1.3517298391718668E-7</v>
      </c>
      <c r="S3231" s="170">
        <f t="shared" si="151"/>
        <v>1.3517298391718668E-7</v>
      </c>
      <c r="T3231" s="174">
        <f t="shared" si="152"/>
        <v>-9.7049035474583434E-8</v>
      </c>
    </row>
    <row r="3232" spans="11:20" x14ac:dyDescent="0.2">
      <c r="K3232" s="185" t="s">
        <v>135</v>
      </c>
      <c r="L3232" s="163">
        <f>_xll.qlCalendarAdvance("TARGET",L3231,K3232,"mf")</f>
        <v>57607</v>
      </c>
      <c r="M3232" s="175">
        <v>0.54824303477618508</v>
      </c>
      <c r="N3232" s="175">
        <f>_xll.xlShmInterpDisc($E$4,L3232)</f>
        <v>0.54824303476258662</v>
      </c>
      <c r="O3232" s="175">
        <f>_xll.xlShmInterpDisc($B$4,L3232)</f>
        <v>0.54824303476258662</v>
      </c>
      <c r="P3232" s="175">
        <v>0.54824303477659353</v>
      </c>
      <c r="Q3232" s="175">
        <f>_xll.xlShmInterpDisc($H$4,L3232)</f>
        <v>0.54824303478626368</v>
      </c>
      <c r="R3232" s="188">
        <f t="shared" si="150"/>
        <v>1.3598455694818767E-7</v>
      </c>
      <c r="S3232" s="170">
        <f t="shared" si="151"/>
        <v>1.3598455694818767E-7</v>
      </c>
      <c r="T3232" s="174">
        <f t="shared" si="152"/>
        <v>-9.670153566787576E-8</v>
      </c>
    </row>
    <row r="3233" spans="11:20" x14ac:dyDescent="0.2">
      <c r="K3233" s="185" t="s">
        <v>135</v>
      </c>
      <c r="L3233" s="163">
        <f>_xll.qlCalendarAdvance("TARGET",L3232,K3233,"mf")</f>
        <v>57614</v>
      </c>
      <c r="M3233" s="175">
        <v>0.5481068238134067</v>
      </c>
      <c r="N3233" s="175">
        <f>_xll.xlShmInterpDisc($E$4,L3233)</f>
        <v>0.5481068237997585</v>
      </c>
      <c r="O3233" s="175">
        <f>_xll.xlShmInterpDisc($B$4,L3233)</f>
        <v>0.5481068237997585</v>
      </c>
      <c r="P3233" s="175">
        <v>0.54810682381380471</v>
      </c>
      <c r="Q3233" s="175">
        <f>_xll.xlShmInterpDisc($H$4,L3233)</f>
        <v>0.54810682382347087</v>
      </c>
      <c r="R3233" s="188">
        <f t="shared" si="150"/>
        <v>1.3648193686321974E-7</v>
      </c>
      <c r="S3233" s="170">
        <f t="shared" si="151"/>
        <v>1.3648193686321974E-7</v>
      </c>
      <c r="T3233" s="174">
        <f t="shared" si="152"/>
        <v>-9.6661567638989254E-8</v>
      </c>
    </row>
    <row r="3234" spans="11:20" x14ac:dyDescent="0.2">
      <c r="K3234" s="185" t="s">
        <v>135</v>
      </c>
      <c r="L3234" s="163">
        <f>_xll.qlCalendarAdvance("TARGET",L3233,K3234,"mf")</f>
        <v>57621</v>
      </c>
      <c r="M3234" s="175">
        <v>0.54797074768350418</v>
      </c>
      <c r="N3234" s="175">
        <f>_xll.xlShmInterpDisc($E$4,L3234)</f>
        <v>0.54797074766983744</v>
      </c>
      <c r="O3234" s="175">
        <f>_xll.xlShmInterpDisc($B$4,L3234)</f>
        <v>0.54797074766983744</v>
      </c>
      <c r="P3234" s="175">
        <v>0.54797074768389176</v>
      </c>
      <c r="Q3234" s="175">
        <f>_xll.xlShmInterpDisc($H$4,L3234)</f>
        <v>0.54797074769358445</v>
      </c>
      <c r="R3234" s="188">
        <f t="shared" si="150"/>
        <v>1.3666734410833214E-7</v>
      </c>
      <c r="S3234" s="170">
        <f t="shared" si="151"/>
        <v>1.3666734410833214E-7</v>
      </c>
      <c r="T3234" s="174">
        <f t="shared" si="152"/>
        <v>-9.6926910941874667E-8</v>
      </c>
    </row>
    <row r="3235" spans="11:20" x14ac:dyDescent="0.2">
      <c r="K3235" s="185" t="s">
        <v>135</v>
      </c>
      <c r="L3235" s="163">
        <f>_xll.qlCalendarAdvance("TARGET",L3234,K3235,"mf")</f>
        <v>57628</v>
      </c>
      <c r="M3235" s="175">
        <v>0.54783480615743729</v>
      </c>
      <c r="N3235" s="175">
        <f>_xll.xlShmInterpDisc($E$4,L3235)</f>
        <v>0.54783480614378266</v>
      </c>
      <c r="O3235" s="175">
        <f>_xll.xlShmInterpDisc($B$4,L3235)</f>
        <v>0.54783480614378266</v>
      </c>
      <c r="P3235" s="175">
        <v>0.54783480615781444</v>
      </c>
      <c r="Q3235" s="175">
        <f>_xll.xlShmInterpDisc($H$4,L3235)</f>
        <v>0.54783480616756386</v>
      </c>
      <c r="R3235" s="188">
        <f t="shared" si="150"/>
        <v>1.36546329798648E-7</v>
      </c>
      <c r="S3235" s="170">
        <f t="shared" si="151"/>
        <v>1.36546329798648E-7</v>
      </c>
      <c r="T3235" s="174">
        <f t="shared" si="152"/>
        <v>-9.7494234907458122E-8</v>
      </c>
    </row>
    <row r="3236" spans="11:20" x14ac:dyDescent="0.2">
      <c r="K3236" s="185" t="s">
        <v>135</v>
      </c>
      <c r="L3236" s="163">
        <f>_xll.qlCalendarAdvance("TARGET",L3235,K3236,"mf")</f>
        <v>57635</v>
      </c>
      <c r="M3236" s="175">
        <v>0.5476989990059099</v>
      </c>
      <c r="N3236" s="175">
        <f>_xll.xlShmInterpDisc($E$4,L3236)</f>
        <v>0.54769899899229801</v>
      </c>
      <c r="O3236" s="175">
        <f>_xll.xlShmInterpDisc($B$4,L3236)</f>
        <v>0.54769899899229801</v>
      </c>
      <c r="P3236" s="175">
        <v>0.54769899900627661</v>
      </c>
      <c r="Q3236" s="175">
        <f>_xll.xlShmInterpDisc($H$4,L3236)</f>
        <v>0.54769899901611285</v>
      </c>
      <c r="R3236" s="188">
        <f t="shared" si="150"/>
        <v>1.3611889393416732E-7</v>
      </c>
      <c r="S3236" s="170">
        <f t="shared" si="151"/>
        <v>1.3611889393416732E-7</v>
      </c>
      <c r="T3236" s="174">
        <f t="shared" si="152"/>
        <v>-9.8362429312714994E-8</v>
      </c>
    </row>
    <row r="3237" spans="11:20" x14ac:dyDescent="0.2">
      <c r="K3237" s="185" t="s">
        <v>135</v>
      </c>
      <c r="L3237" s="163">
        <f>_xll.qlCalendarAdvance("TARGET",L3236,K3237,"mf")</f>
        <v>57642</v>
      </c>
      <c r="M3237" s="175">
        <v>0.54756332599936997</v>
      </c>
      <c r="N3237" s="175">
        <f>_xll.xlShmInterpDisc($E$4,L3237)</f>
        <v>0.54756332598583102</v>
      </c>
      <c r="O3237" s="175">
        <f>_xll.xlShmInterpDisc($B$4,L3237)</f>
        <v>0.54756332598583113</v>
      </c>
      <c r="P3237" s="175">
        <v>0.54756332599972635</v>
      </c>
      <c r="Q3237" s="175">
        <f>_xll.xlShmInterpDisc($H$4,L3237)</f>
        <v>0.54756332600967883</v>
      </c>
      <c r="R3237" s="188">
        <f t="shared" si="150"/>
        <v>1.3538947740698859E-7</v>
      </c>
      <c r="S3237" s="170">
        <f t="shared" si="151"/>
        <v>1.3538836718396396E-7</v>
      </c>
      <c r="T3237" s="174">
        <f t="shared" si="152"/>
        <v>-9.9524832819497533E-8</v>
      </c>
    </row>
    <row r="3238" spans="11:20" x14ac:dyDescent="0.2">
      <c r="K3238" s="185" t="s">
        <v>135</v>
      </c>
      <c r="L3238" s="163">
        <f>_xll.qlCalendarAdvance("TARGET",L3237,K3238,"mf")</f>
        <v>57649</v>
      </c>
      <c r="M3238" s="175">
        <v>0.54742778690800953</v>
      </c>
      <c r="N3238" s="175">
        <f>_xll.xlShmInterpDisc($E$4,L3238)</f>
        <v>0.54742778689457383</v>
      </c>
      <c r="O3238" s="175">
        <f>_xll.xlShmInterpDisc($B$4,L3238)</f>
        <v>0.54742778689457383</v>
      </c>
      <c r="P3238" s="175">
        <v>0.5474277869083557</v>
      </c>
      <c r="Q3238" s="175">
        <f>_xll.xlShmInterpDisc($H$4,L3238)</f>
        <v>0.54742778691845406</v>
      </c>
      <c r="R3238" s="188">
        <f t="shared" si="150"/>
        <v>1.3435696999408719E-7</v>
      </c>
      <c r="S3238" s="170">
        <f t="shared" si="151"/>
        <v>1.3435696999408719E-7</v>
      </c>
      <c r="T3238" s="174">
        <f t="shared" si="152"/>
        <v>-1.0098366587385499E-7</v>
      </c>
    </row>
    <row r="3239" spans="11:20" x14ac:dyDescent="0.2">
      <c r="K3239" s="185" t="s">
        <v>135</v>
      </c>
      <c r="L3239" s="163">
        <f>_xll.qlCalendarAdvance("TARGET",L3238,K3239,"mf")</f>
        <v>57656</v>
      </c>
      <c r="M3239" s="175">
        <v>0.54729238150176585</v>
      </c>
      <c r="N3239" s="175">
        <f>_xll.xlShmInterpDisc($E$4,L3239)</f>
        <v>0.54729238148846293</v>
      </c>
      <c r="O3239" s="175">
        <f>_xll.xlShmInterpDisc($B$4,L3239)</f>
        <v>0.54729238148846282</v>
      </c>
      <c r="P3239" s="175">
        <v>0.54729238150210158</v>
      </c>
      <c r="Q3239" s="175">
        <f>_xll.xlShmInterpDisc($H$4,L3239)</f>
        <v>0.54729238151237491</v>
      </c>
      <c r="R3239" s="188">
        <f t="shared" si="150"/>
        <v>1.3302914325663551E-7</v>
      </c>
      <c r="S3239" s="170">
        <f t="shared" si="151"/>
        <v>1.3303025347966013E-7</v>
      </c>
      <c r="T3239" s="174">
        <f t="shared" si="152"/>
        <v>-1.0273337736066424E-7</v>
      </c>
    </row>
    <row r="3240" spans="11:20" x14ac:dyDescent="0.2">
      <c r="K3240" s="185" t="s">
        <v>135</v>
      </c>
      <c r="L3240" s="163">
        <f>_xll.qlCalendarAdvance("TARGET",L3239,K3240,"mf")</f>
        <v>57663</v>
      </c>
      <c r="M3240" s="175">
        <v>0.54715710955031971</v>
      </c>
      <c r="N3240" s="175">
        <f>_xll.xlShmInterpDisc($E$4,L3240)</f>
        <v>0.54715710953717911</v>
      </c>
      <c r="O3240" s="175">
        <f>_xll.xlShmInterpDisc($B$4,L3240)</f>
        <v>0.54715710953717911</v>
      </c>
      <c r="P3240" s="175">
        <v>0.54715710955064534</v>
      </c>
      <c r="Q3240" s="175">
        <f>_xll.xlShmInterpDisc($H$4,L3240)</f>
        <v>0.54715710956112262</v>
      </c>
      <c r="R3240" s="188">
        <f t="shared" si="150"/>
        <v>1.3140599719463353E-7</v>
      </c>
      <c r="S3240" s="170">
        <f t="shared" si="151"/>
        <v>1.3140599719463353E-7</v>
      </c>
      <c r="T3240" s="174">
        <f t="shared" si="152"/>
        <v>-1.0477285705690065E-7</v>
      </c>
    </row>
    <row r="3241" spans="11:20" x14ac:dyDescent="0.2">
      <c r="K3241" s="185" t="s">
        <v>135</v>
      </c>
      <c r="L3241" s="163">
        <f>_xll.qlCalendarAdvance("TARGET",L3240,K3241,"mf")</f>
        <v>57670</v>
      </c>
      <c r="M3241" s="175">
        <v>0.54702197082309778</v>
      </c>
      <c r="N3241" s="175">
        <f>_xll.xlShmInterpDisc($E$4,L3241)</f>
        <v>0.54702197081014869</v>
      </c>
      <c r="O3241" s="175">
        <f>_xll.xlShmInterpDisc($B$4,L3241)</f>
        <v>0.54702197081014869</v>
      </c>
      <c r="P3241" s="175">
        <v>0.54702197082341308</v>
      </c>
      <c r="Q3241" s="175">
        <f>_xll.xlShmInterpDisc($H$4,L3241)</f>
        <v>0.54702197083412296</v>
      </c>
      <c r="R3241" s="188">
        <f t="shared" si="150"/>
        <v>1.2949086247715513E-7</v>
      </c>
      <c r="S3241" s="170">
        <f t="shared" si="151"/>
        <v>1.2949086247715513E-7</v>
      </c>
      <c r="T3241" s="174">
        <f t="shared" si="152"/>
        <v>-1.0709877429349035E-7</v>
      </c>
    </row>
    <row r="3242" spans="11:20" x14ac:dyDescent="0.2">
      <c r="K3242" s="185" t="s">
        <v>135</v>
      </c>
      <c r="L3242" s="163">
        <f>_xll.qlCalendarAdvance("TARGET",L3241,K3242,"mf")</f>
        <v>57677</v>
      </c>
      <c r="M3242" s="175">
        <v>0.54688696508927093</v>
      </c>
      <c r="N3242" s="175">
        <f>_xll.xlShmInterpDisc($E$4,L3242)</f>
        <v>0.54688696507654244</v>
      </c>
      <c r="O3242" s="175">
        <f>_xll.xlShmInterpDisc($B$4,L3242)</f>
        <v>0.54688696507654244</v>
      </c>
      <c r="P3242" s="175">
        <v>0.54688696508957624</v>
      </c>
      <c r="Q3242" s="175">
        <f>_xll.xlShmInterpDisc($H$4,L3242)</f>
        <v>0.54688696510054691</v>
      </c>
      <c r="R3242" s="188">
        <f t="shared" si="150"/>
        <v>1.2728484932722495E-7</v>
      </c>
      <c r="S3242" s="170">
        <f t="shared" si="151"/>
        <v>1.2728484932722495E-7</v>
      </c>
      <c r="T3242" s="174">
        <f t="shared" si="152"/>
        <v>-1.0970668817833484E-7</v>
      </c>
    </row>
    <row r="3243" spans="11:20" x14ac:dyDescent="0.2">
      <c r="K3243" s="185" t="s">
        <v>135</v>
      </c>
      <c r="L3243" s="163">
        <f>_xll.qlCalendarAdvance("TARGET",L3242,K3243,"mf")</f>
        <v>57684</v>
      </c>
      <c r="M3243" s="175">
        <v>0.54675209211775577</v>
      </c>
      <c r="N3243" s="175">
        <f>_xll.xlShmInterpDisc($E$4,L3243)</f>
        <v>0.54675209210527653</v>
      </c>
      <c r="O3243" s="175">
        <f>_xll.xlShmInterpDisc($B$4,L3243)</f>
        <v>0.54675209210527653</v>
      </c>
      <c r="P3243" s="175">
        <v>0.54675209211805076</v>
      </c>
      <c r="Q3243" s="175">
        <f>_xll.xlShmInterpDisc($H$4,L3243)</f>
        <v>0.54675209212931064</v>
      </c>
      <c r="R3243" s="188">
        <f t="shared" si="150"/>
        <v>1.2479239863694147E-7</v>
      </c>
      <c r="S3243" s="170">
        <f t="shared" si="151"/>
        <v>1.2479239863694147E-7</v>
      </c>
      <c r="T3243" s="174">
        <f t="shared" si="152"/>
        <v>-1.1259881915748338E-7</v>
      </c>
    </row>
    <row r="3244" spans="11:20" x14ac:dyDescent="0.2">
      <c r="K3244" s="185" t="s">
        <v>135</v>
      </c>
      <c r="L3244" s="163">
        <f>_xll.qlCalendarAdvance("TARGET",L3243,K3244,"mf")</f>
        <v>57691</v>
      </c>
      <c r="M3244" s="175">
        <v>0.54661735167721381</v>
      </c>
      <c r="N3244" s="175">
        <f>_xll.xlShmInterpDisc($E$4,L3244)</f>
        <v>0.54661735166501224</v>
      </c>
      <c r="O3244" s="175">
        <f>_xll.xlShmInterpDisc($B$4,L3244)</f>
        <v>0.54661735166501235</v>
      </c>
      <c r="P3244" s="175">
        <v>0.54661735167749881</v>
      </c>
      <c r="Q3244" s="175">
        <f>_xll.xlShmInterpDisc($H$4,L3244)</f>
        <v>0.54661735168907566</v>
      </c>
      <c r="R3244" s="188">
        <f t="shared" si="150"/>
        <v>1.2201573085235395E-7</v>
      </c>
      <c r="S3244" s="170">
        <f t="shared" si="151"/>
        <v>1.2201462062932933E-7</v>
      </c>
      <c r="T3244" s="174">
        <f t="shared" si="152"/>
        <v>-1.157685058927882E-7</v>
      </c>
    </row>
    <row r="3245" spans="11:20" x14ac:dyDescent="0.2">
      <c r="K3245" s="185" t="s">
        <v>135</v>
      </c>
      <c r="L3245" s="163">
        <f>_xll.qlCalendarAdvance("TARGET",L3244,K3245,"mf")</f>
        <v>57698</v>
      </c>
      <c r="M3245" s="175">
        <v>0.5464827435360522</v>
      </c>
      <c r="N3245" s="175">
        <f>_xll.xlShmInterpDisc($E$4,L3245)</f>
        <v>0.54648274352415671</v>
      </c>
      <c r="O3245" s="175">
        <f>_xll.xlShmInterpDisc($B$4,L3245)</f>
        <v>0.54648274352415671</v>
      </c>
      <c r="P3245" s="175">
        <v>0.5464827435363272</v>
      </c>
      <c r="Q3245" s="175">
        <f>_xll.xlShmInterpDisc($H$4,L3245)</f>
        <v>0.54648274354824855</v>
      </c>
      <c r="R3245" s="188">
        <f t="shared" si="150"/>
        <v>1.189548459734624E-7</v>
      </c>
      <c r="S3245" s="170">
        <f t="shared" si="151"/>
        <v>1.189548459734624E-7</v>
      </c>
      <c r="T3245" s="174">
        <f t="shared" si="152"/>
        <v>-1.1921352793820006E-7</v>
      </c>
    </row>
    <row r="3246" spans="11:20" x14ac:dyDescent="0.2">
      <c r="K3246" s="185" t="s">
        <v>135</v>
      </c>
      <c r="L3246" s="163">
        <f>_xll.qlCalendarAdvance("TARGET",L3245,K3246,"mf")</f>
        <v>57706</v>
      </c>
      <c r="M3246" s="175">
        <v>0.5463290673622555</v>
      </c>
      <c r="N3246" s="175">
        <f>_xll.xlShmInterpDisc($E$4,L3246)</f>
        <v>0.54632906735074382</v>
      </c>
      <c r="O3246" s="175">
        <f>_xll.xlShmInterpDisc($B$4,L3246)</f>
        <v>0.54632906735074382</v>
      </c>
      <c r="P3246" s="175">
        <v>0.54632906736251896</v>
      </c>
      <c r="Q3246" s="175">
        <f>_xll.xlShmInterpDisc($H$4,L3246)</f>
        <v>0.54632906737486764</v>
      </c>
      <c r="R3246" s="188">
        <f t="shared" si="150"/>
        <v>1.1511680497733323E-7</v>
      </c>
      <c r="S3246" s="170">
        <f t="shared" si="151"/>
        <v>1.1511680497733323E-7</v>
      </c>
      <c r="T3246" s="174">
        <f t="shared" si="152"/>
        <v>-1.2348677635998229E-7</v>
      </c>
    </row>
    <row r="3247" spans="11:20" x14ac:dyDescent="0.2">
      <c r="K3247" s="185" t="s">
        <v>135</v>
      </c>
      <c r="L3247" s="163">
        <f>_xll.qlCalendarAdvance("TARGET",L3246,K3247,"mf")</f>
        <v>57713</v>
      </c>
      <c r="M3247" s="175">
        <v>0.54619474193873019</v>
      </c>
      <c r="N3247" s="175">
        <f>_xll.xlShmInterpDisc($E$4,L3247)</f>
        <v>0.54619474192758399</v>
      </c>
      <c r="O3247" s="175">
        <f>_xll.xlShmInterpDisc($B$4,L3247)</f>
        <v>0.5461947419275841</v>
      </c>
      <c r="P3247" s="175">
        <v>0.54619474193898376</v>
      </c>
      <c r="Q3247" s="175">
        <f>_xll.xlShmInterpDisc($H$4,L3247)</f>
        <v>0.54619474195173523</v>
      </c>
      <c r="R3247" s="188">
        <f t="shared" si="150"/>
        <v>1.1146195078026722E-7</v>
      </c>
      <c r="S3247" s="170">
        <f t="shared" si="151"/>
        <v>1.1146084055724259E-7</v>
      </c>
      <c r="T3247" s="174">
        <f t="shared" si="152"/>
        <v>-1.2751466549332235E-7</v>
      </c>
    </row>
    <row r="3248" spans="11:20" x14ac:dyDescent="0.2">
      <c r="K3248" s="185" t="s">
        <v>135</v>
      </c>
      <c r="L3248" s="163">
        <f>_xll.qlCalendarAdvance("TARGET",L3247,K3248,"mf")</f>
        <v>57720</v>
      </c>
      <c r="M3248" s="175">
        <v>0.5460605480850671</v>
      </c>
      <c r="N3248" s="175">
        <f>_xll.xlShmInterpDisc($E$4,L3248)</f>
        <v>0.54606054807431392</v>
      </c>
      <c r="O3248" s="175">
        <f>_xll.xlShmInterpDisc($B$4,L3248)</f>
        <v>0.54606054807431392</v>
      </c>
      <c r="P3248" s="175">
        <v>0.54606054808531068</v>
      </c>
      <c r="Q3248" s="175">
        <f>_xll.xlShmInterpDisc($H$4,L3248)</f>
        <v>0.54606054809849192</v>
      </c>
      <c r="R3248" s="188">
        <f t="shared" si="150"/>
        <v>1.0753176127309416E-7</v>
      </c>
      <c r="S3248" s="170">
        <f t="shared" si="151"/>
        <v>1.0753176127309416E-7</v>
      </c>
      <c r="T3248" s="174">
        <f t="shared" si="152"/>
        <v>-1.3181233882164634E-7</v>
      </c>
    </row>
    <row r="3249" spans="11:20" x14ac:dyDescent="0.2">
      <c r="K3249" s="185" t="s">
        <v>135</v>
      </c>
      <c r="L3249" s="163">
        <f>_xll.qlCalendarAdvance("TARGET",L3248,K3249,"mf")</f>
        <v>57727</v>
      </c>
      <c r="M3249" s="175">
        <v>0.54592648556862033</v>
      </c>
      <c r="N3249" s="175">
        <f>_xll.xlShmInterpDisc($E$4,L3249)</f>
        <v>0.54592648555828727</v>
      </c>
      <c r="O3249" s="175">
        <f>_xll.xlShmInterpDisc($B$4,L3249)</f>
        <v>0.54592648555828727</v>
      </c>
      <c r="P3249" s="175">
        <v>0.54592648556885415</v>
      </c>
      <c r="Q3249" s="175">
        <f>_xll.xlShmInterpDisc($H$4,L3249)</f>
        <v>0.54592648558249157</v>
      </c>
      <c r="R3249" s="188">
        <f t="shared" si="150"/>
        <v>1.0333067734791257E-7</v>
      </c>
      <c r="S3249" s="170">
        <f t="shared" si="151"/>
        <v>1.0333067734791257E-7</v>
      </c>
      <c r="T3249" s="174">
        <f t="shared" si="152"/>
        <v>-1.363742452298311E-7</v>
      </c>
    </row>
    <row r="3250" spans="11:20" x14ac:dyDescent="0.2">
      <c r="K3250" s="185" t="s">
        <v>135</v>
      </c>
      <c r="L3250" s="163">
        <f>_xll.qlCalendarAdvance("TARGET",L3249,K3250,"mf")</f>
        <v>57734</v>
      </c>
      <c r="M3250" s="175">
        <v>0.54579255415649097</v>
      </c>
      <c r="N3250" s="175">
        <f>_xll.xlShmInterpDisc($E$4,L3250)</f>
        <v>0.54579255414660488</v>
      </c>
      <c r="O3250" s="175">
        <f>_xll.xlShmInterpDisc($B$4,L3250)</f>
        <v>0.54579255414660488</v>
      </c>
      <c r="P3250" s="175">
        <v>0.54579255415671479</v>
      </c>
      <c r="Q3250" s="175">
        <f>_xll.xlShmInterpDisc($H$4,L3250)</f>
        <v>0.54579255417083494</v>
      </c>
      <c r="R3250" s="188">
        <f t="shared" si="150"/>
        <v>9.8860919450771689E-8</v>
      </c>
      <c r="S3250" s="170">
        <f t="shared" si="151"/>
        <v>9.8860919450771689E-8</v>
      </c>
      <c r="T3250" s="174">
        <f t="shared" si="152"/>
        <v>-1.4120149494090128E-7</v>
      </c>
    </row>
    <row r="3251" spans="11:20" x14ac:dyDescent="0.2">
      <c r="K3251" s="185" t="s">
        <v>135</v>
      </c>
      <c r="L3251" s="163">
        <f>_xll.qlCalendarAdvance("TARGET",L3250,K3251,"mf")</f>
        <v>57741</v>
      </c>
      <c r="M3251" s="175">
        <v>0.54565875361552618</v>
      </c>
      <c r="N3251" s="175">
        <f>_xll.xlShmInterpDisc($E$4,L3251)</f>
        <v>0.54565875360611371</v>
      </c>
      <c r="O3251" s="175">
        <f>_xll.xlShmInterpDisc($B$4,L3251)</f>
        <v>0.54565875360611382</v>
      </c>
      <c r="P3251" s="175">
        <v>0.54565875361574023</v>
      </c>
      <c r="Q3251" s="175">
        <f>_xll.xlShmInterpDisc($H$4,L3251)</f>
        <v>0.54565875363036909</v>
      </c>
      <c r="R3251" s="188">
        <f t="shared" si="150"/>
        <v>9.4124708027720771E-8</v>
      </c>
      <c r="S3251" s="170">
        <f t="shared" si="151"/>
        <v>9.4123597804696146E-8</v>
      </c>
      <c r="T3251" s="174">
        <f t="shared" si="152"/>
        <v>-1.4628853683973375E-7</v>
      </c>
    </row>
    <row r="3252" spans="11:20" x14ac:dyDescent="0.2">
      <c r="K3252" s="185" t="s">
        <v>135</v>
      </c>
      <c r="L3252" s="163">
        <f>_xll.qlCalendarAdvance("TARGET",L3251,K3252,"mf")</f>
        <v>57748</v>
      </c>
      <c r="M3252" s="175">
        <v>0.54552508371231989</v>
      </c>
      <c r="N3252" s="175">
        <f>_xll.xlShmInterpDisc($E$4,L3252)</f>
        <v>0.54552508370340758</v>
      </c>
      <c r="O3252" s="175">
        <f>_xll.xlShmInterpDisc($B$4,L3252)</f>
        <v>0.54552508370340758</v>
      </c>
      <c r="P3252" s="175">
        <v>0.54552508371252417</v>
      </c>
      <c r="Q3252" s="175">
        <f>_xll.xlShmInterpDisc($H$4,L3252)</f>
        <v>0.54552508372768749</v>
      </c>
      <c r="R3252" s="188">
        <f t="shared" si="150"/>
        <v>8.9123153301784441E-8</v>
      </c>
      <c r="S3252" s="170">
        <f t="shared" si="151"/>
        <v>8.9123153301784441E-8</v>
      </c>
      <c r="T3252" s="174">
        <f t="shared" si="152"/>
        <v>-1.5163315048027926E-7</v>
      </c>
    </row>
    <row r="3253" spans="11:20" x14ac:dyDescent="0.2">
      <c r="K3253" s="185" t="s">
        <v>135</v>
      </c>
      <c r="L3253" s="163">
        <f>_xll.qlCalendarAdvance("TARGET",L3252,K3253,"mf")</f>
        <v>57755</v>
      </c>
      <c r="M3253" s="175">
        <v>0.54539154421321279</v>
      </c>
      <c r="N3253" s="175">
        <f>_xll.xlShmInterpDisc($E$4,L3253)</f>
        <v>0.54539154420482661</v>
      </c>
      <c r="O3253" s="175">
        <f>_xll.xlShmInterpDisc($B$4,L3253)</f>
        <v>0.54539154420482672</v>
      </c>
      <c r="P3253" s="175">
        <v>0.5453915442134073</v>
      </c>
      <c r="Q3253" s="175">
        <f>_xll.xlShmInterpDisc($H$4,L3253)</f>
        <v>0.54539154422913061</v>
      </c>
      <c r="R3253" s="188">
        <f t="shared" si="150"/>
        <v>8.3861806388085824E-8</v>
      </c>
      <c r="S3253" s="170">
        <f t="shared" si="151"/>
        <v>8.3860696165061199E-8</v>
      </c>
      <c r="T3253" s="174">
        <f t="shared" si="152"/>
        <v>-1.5723311541648854E-7</v>
      </c>
    </row>
    <row r="3254" spans="11:20" x14ac:dyDescent="0.2">
      <c r="K3254" s="185" t="s">
        <v>135</v>
      </c>
      <c r="L3254" s="163">
        <f>_xll.qlCalendarAdvance("TARGET",L3253,K3254,"mf")</f>
        <v>57762</v>
      </c>
      <c r="M3254" s="175">
        <v>0.54525813488429253</v>
      </c>
      <c r="N3254" s="175">
        <f>_xll.xlShmInterpDisc($E$4,L3254)</f>
        <v>0.54525813487645847</v>
      </c>
      <c r="O3254" s="175">
        <f>_xll.xlShmInterpDisc($B$4,L3254)</f>
        <v>0.54525813487645847</v>
      </c>
      <c r="P3254" s="175">
        <v>0.54525813488447727</v>
      </c>
      <c r="Q3254" s="175">
        <f>_xll.xlShmInterpDisc($H$4,L3254)</f>
        <v>0.54525813490078601</v>
      </c>
      <c r="R3254" s="188">
        <f t="shared" si="150"/>
        <v>7.8340667286624921E-8</v>
      </c>
      <c r="S3254" s="170">
        <f t="shared" si="151"/>
        <v>7.8340667286624921E-8</v>
      </c>
      <c r="T3254" s="174">
        <f t="shared" si="152"/>
        <v>-1.63087321425337E-7</v>
      </c>
    </row>
    <row r="3255" spans="11:20" x14ac:dyDescent="0.2">
      <c r="K3255" s="185" t="s">
        <v>135</v>
      </c>
      <c r="L3255" s="163">
        <f>_xll.qlCalendarAdvance("TARGET",L3254,K3255,"mf")</f>
        <v>57769</v>
      </c>
      <c r="M3255" s="175">
        <v>0.54512485549139389</v>
      </c>
      <c r="N3255" s="175">
        <f>_xll.xlShmInterpDisc($E$4,L3255)</f>
        <v>0.54512485548413747</v>
      </c>
      <c r="O3255" s="175">
        <f>_xll.xlShmInterpDisc($B$4,L3255)</f>
        <v>0.54512485548413747</v>
      </c>
      <c r="P3255" s="175">
        <v>0.54512485549156897</v>
      </c>
      <c r="Q3255" s="175">
        <f>_xll.xlShmInterpDisc($H$4,L3255)</f>
        <v>0.54512485550848822</v>
      </c>
      <c r="R3255" s="188">
        <f t="shared" si="150"/>
        <v>7.2564176889500231E-8</v>
      </c>
      <c r="S3255" s="170">
        <f t="shared" si="151"/>
        <v>7.2564176889500231E-8</v>
      </c>
      <c r="T3255" s="174">
        <f t="shared" si="152"/>
        <v>-1.6919243783775073E-7</v>
      </c>
    </row>
    <row r="3256" spans="11:20" x14ac:dyDescent="0.2">
      <c r="K3256" s="185" t="s">
        <v>135</v>
      </c>
      <c r="L3256" s="163">
        <f>_xll.qlCalendarAdvance("TARGET",L3255,K3256,"mf")</f>
        <v>57776</v>
      </c>
      <c r="M3256" s="175">
        <v>0.54499170580009892</v>
      </c>
      <c r="N3256" s="175">
        <f>_xll.xlShmInterpDisc($E$4,L3256)</f>
        <v>0.54499170579344547</v>
      </c>
      <c r="O3256" s="175">
        <f>_xll.xlShmInterpDisc($B$4,L3256)</f>
        <v>0.54499170579344558</v>
      </c>
      <c r="P3256" s="175">
        <v>0.54499170580026435</v>
      </c>
      <c r="Q3256" s="175">
        <f>_xll.xlShmInterpDisc($H$4,L3256)</f>
        <v>0.54499170581781875</v>
      </c>
      <c r="R3256" s="188">
        <f t="shared" si="150"/>
        <v>6.6534555642761006E-8</v>
      </c>
      <c r="S3256" s="170">
        <f t="shared" si="151"/>
        <v>6.6533445419736381E-8</v>
      </c>
      <c r="T3256" s="174">
        <f t="shared" si="152"/>
        <v>-1.7554402376163125E-7</v>
      </c>
    </row>
    <row r="3257" spans="11:20" x14ac:dyDescent="0.2">
      <c r="K3257" s="185" t="s">
        <v>135</v>
      </c>
      <c r="L3257" s="163">
        <f>_xll.qlCalendarAdvance("TARGET",L3256,K3257,"mf")</f>
        <v>57783</v>
      </c>
      <c r="M3257" s="175">
        <v>0.54485868557573702</v>
      </c>
      <c r="N3257" s="175">
        <f>_xll.xlShmInterpDisc($E$4,L3257)</f>
        <v>0.54485868556971184</v>
      </c>
      <c r="O3257" s="175">
        <f>_xll.xlShmInterpDisc($B$4,L3257)</f>
        <v>0.54485868556971184</v>
      </c>
      <c r="P3257" s="175">
        <v>0.54485868557589279</v>
      </c>
      <c r="Q3257" s="175">
        <f>_xll.xlShmInterpDisc($H$4,L3257)</f>
        <v>0.54485868559410711</v>
      </c>
      <c r="R3257" s="188">
        <f t="shared" si="150"/>
        <v>6.0251803546407245E-8</v>
      </c>
      <c r="S3257" s="170">
        <f t="shared" si="151"/>
        <v>6.0251803546407245E-8</v>
      </c>
      <c r="T3257" s="174">
        <f t="shared" si="152"/>
        <v>-1.8214318942000318E-7</v>
      </c>
    </row>
    <row r="3258" spans="11:20" x14ac:dyDescent="0.2">
      <c r="K3258" s="185" t="s">
        <v>135</v>
      </c>
      <c r="L3258" s="163">
        <f>_xll.qlCalendarAdvance("TARGET",L3257,K3258,"mf")</f>
        <v>57790</v>
      </c>
      <c r="M3258" s="175">
        <v>0.5447257945833851</v>
      </c>
      <c r="N3258" s="175">
        <f>_xll.xlShmInterpDisc($E$4,L3258)</f>
        <v>0.54472579457801318</v>
      </c>
      <c r="O3258" s="175">
        <f>_xll.xlShmInterpDisc($B$4,L3258)</f>
        <v>0.54472579457801318</v>
      </c>
      <c r="P3258" s="175">
        <v>0.54472579458353143</v>
      </c>
      <c r="Q3258" s="175">
        <f>_xll.xlShmInterpDisc($H$4,L3258)</f>
        <v>0.54472579460242976</v>
      </c>
      <c r="R3258" s="188">
        <f t="shared" si="150"/>
        <v>5.3719251269512824E-8</v>
      </c>
      <c r="S3258" s="170">
        <f t="shared" si="151"/>
        <v>5.3719251269512824E-8</v>
      </c>
      <c r="T3258" s="174">
        <f t="shared" si="152"/>
        <v>-1.8898327347471877E-7</v>
      </c>
    </row>
    <row r="3259" spans="11:20" x14ac:dyDescent="0.2">
      <c r="K3259" s="185" t="s">
        <v>135</v>
      </c>
      <c r="L3259" s="163">
        <f>_xll.qlCalendarAdvance("TARGET",L3258,K3259,"mf")</f>
        <v>57797</v>
      </c>
      <c r="M3259" s="175">
        <v>0.54459303258786818</v>
      </c>
      <c r="N3259" s="175">
        <f>_xll.xlShmInterpDisc($E$4,L3259)</f>
        <v>0.54459303258317404</v>
      </c>
      <c r="O3259" s="175">
        <f>_xll.xlShmInterpDisc($B$4,L3259)</f>
        <v>0.54459303258317404</v>
      </c>
      <c r="P3259" s="175">
        <v>0.54459303258800495</v>
      </c>
      <c r="Q3259" s="175">
        <f>_xll.xlShmInterpDisc($H$4,L3259)</f>
        <v>0.54459303260761149</v>
      </c>
      <c r="R3259" s="188">
        <f t="shared" si="150"/>
        <v>4.6941339704176244E-8</v>
      </c>
      <c r="S3259" s="170">
        <f t="shared" si="151"/>
        <v>4.6941339704176244E-8</v>
      </c>
      <c r="T3259" s="174">
        <f t="shared" si="152"/>
        <v>-1.9606538614880265E-7</v>
      </c>
    </row>
    <row r="3260" spans="11:20" x14ac:dyDescent="0.2">
      <c r="K3260" s="185" t="s">
        <v>135</v>
      </c>
      <c r="L3260" s="163">
        <f>_xll.qlCalendarAdvance("TARGET",L3259,K3260,"mf")</f>
        <v>57804</v>
      </c>
      <c r="M3260" s="175">
        <v>0.54446039935375878</v>
      </c>
      <c r="N3260" s="175">
        <f>_xll.xlShmInterpDisc($E$4,L3260)</f>
        <v>0.54446039934976675</v>
      </c>
      <c r="O3260" s="175">
        <f>_xll.xlShmInterpDisc($B$4,L3260)</f>
        <v>0.54446039934976675</v>
      </c>
      <c r="P3260" s="175">
        <v>0.54446039935388602</v>
      </c>
      <c r="Q3260" s="175">
        <f>_xll.xlShmInterpDisc($H$4,L3260)</f>
        <v>0.54446039937422475</v>
      </c>
      <c r="R3260" s="188">
        <f t="shared" si="150"/>
        <v>3.9920289296446754E-8</v>
      </c>
      <c r="S3260" s="170">
        <f t="shared" si="151"/>
        <v>3.9920289296446754E-8</v>
      </c>
      <c r="T3260" s="174">
        <f t="shared" si="152"/>
        <v>-2.0338730699620555E-7</v>
      </c>
    </row>
    <row r="3261" spans="11:20" x14ac:dyDescent="0.2">
      <c r="K3261" s="185" t="s">
        <v>135</v>
      </c>
      <c r="L3261" s="163">
        <f>_xll.qlCalendarAdvance("TARGET",L3260,K3261,"mf")</f>
        <v>57811</v>
      </c>
      <c r="M3261" s="175">
        <v>0.54432789464537767</v>
      </c>
      <c r="N3261" s="175">
        <f>_xll.xlShmInterpDisc($E$4,L3261)</f>
        <v>0.54432789464211184</v>
      </c>
      <c r="O3261" s="175">
        <f>_xll.xlShmInterpDisc($B$4,L3261)</f>
        <v>0.54432789464211195</v>
      </c>
      <c r="P3261" s="175">
        <v>0.54432789464549536</v>
      </c>
      <c r="Q3261" s="175">
        <f>_xll.xlShmInterpDisc($H$4,L3261)</f>
        <v>0.54432789466658971</v>
      </c>
      <c r="R3261" s="188">
        <f t="shared" si="150"/>
        <v>3.2658320492373605E-8</v>
      </c>
      <c r="S3261" s="170">
        <f t="shared" si="151"/>
        <v>3.265721026934898E-8</v>
      </c>
      <c r="T3261" s="174">
        <f t="shared" si="152"/>
        <v>-2.1094348490180437E-7</v>
      </c>
    </row>
    <row r="3262" spans="11:20" x14ac:dyDescent="0.2">
      <c r="K3262" s="185" t="s">
        <v>135</v>
      </c>
      <c r="L3262" s="163">
        <f>_xll.qlCalendarAdvance("TARGET",L3261,K3262,"mf")</f>
        <v>57818</v>
      </c>
      <c r="M3262" s="175">
        <v>0.54419551822679346</v>
      </c>
      <c r="N3262" s="175">
        <f>_xll.xlShmInterpDisc($E$4,L3262)</f>
        <v>0.54419551822427803</v>
      </c>
      <c r="O3262" s="175">
        <f>_xll.xlShmInterpDisc($B$4,L3262)</f>
        <v>0.54419551822427803</v>
      </c>
      <c r="P3262" s="175">
        <v>0.54419551822690182</v>
      </c>
      <c r="Q3262" s="175">
        <f>_xll.xlShmInterpDisc($H$4,L3262)</f>
        <v>0.5441955182487751</v>
      </c>
      <c r="R3262" s="188">
        <f t="shared" si="150"/>
        <v>2.5154323068932172E-8</v>
      </c>
      <c r="S3262" s="170">
        <f t="shared" si="151"/>
        <v>2.5154323068932172E-8</v>
      </c>
      <c r="T3262" s="174">
        <f t="shared" si="152"/>
        <v>-2.1873280964257447E-7</v>
      </c>
    </row>
    <row r="3263" spans="11:20" x14ac:dyDescent="0.2">
      <c r="K3263" s="185" t="s">
        <v>135</v>
      </c>
      <c r="L3263" s="163">
        <f>_xll.qlCalendarAdvance("TARGET",L3262,K3263,"mf")</f>
        <v>57825</v>
      </c>
      <c r="M3263" s="175">
        <v>0.54406326986182363</v>
      </c>
      <c r="N3263" s="175">
        <f>_xll.xlShmInterpDisc($E$4,L3263)</f>
        <v>0.54406326986008191</v>
      </c>
      <c r="O3263" s="175">
        <f>_xll.xlShmInterpDisc($B$4,L3263)</f>
        <v>0.54406326986008202</v>
      </c>
      <c r="P3263" s="175">
        <v>0.54406326986192255</v>
      </c>
      <c r="Q3263" s="175">
        <f>_xll.xlShmInterpDisc($H$4,L3263)</f>
        <v>0.54406326988459797</v>
      </c>
      <c r="R3263" s="188">
        <f t="shared" si="150"/>
        <v>1.7417178810319456E-8</v>
      </c>
      <c r="S3263" s="170">
        <f t="shared" si="151"/>
        <v>1.7416068587294831E-8</v>
      </c>
      <c r="T3263" s="174">
        <f t="shared" si="152"/>
        <v>-2.2675417099549122E-7</v>
      </c>
    </row>
    <row r="3264" spans="11:20" x14ac:dyDescent="0.2">
      <c r="K3264" s="185" t="s">
        <v>135</v>
      </c>
      <c r="L3264" s="163">
        <f>_xll.qlCalendarAdvance("TARGET",L3263,K3264,"mf")</f>
        <v>57832</v>
      </c>
      <c r="M3264" s="175">
        <v>0.54393114931403375</v>
      </c>
      <c r="N3264" s="175">
        <f>_xll.xlShmInterpDisc($E$4,L3264)</f>
        <v>0.54393114931308939</v>
      </c>
      <c r="O3264" s="175">
        <f>_xll.xlShmInterpDisc($B$4,L3264)</f>
        <v>0.54393114931308939</v>
      </c>
      <c r="P3264" s="175">
        <v>0.54393114931412334</v>
      </c>
      <c r="Q3264" s="175">
        <f>_xll.xlShmInterpDisc($H$4,L3264)</f>
        <v>0.54393114933762354</v>
      </c>
      <c r="R3264" s="188">
        <f t="shared" si="150"/>
        <v>9.4435570474615815E-9</v>
      </c>
      <c r="S3264" s="170">
        <f t="shared" si="151"/>
        <v>9.4435570474615815E-9</v>
      </c>
      <c r="T3264" s="174">
        <f t="shared" si="152"/>
        <v>-2.3500201784543151E-7</v>
      </c>
    </row>
    <row r="3265" spans="11:20" x14ac:dyDescent="0.2">
      <c r="K3265" s="185" t="s">
        <v>135</v>
      </c>
      <c r="L3265" s="163">
        <f>_xll.qlCalendarAdvance("TARGET",L3264,K3265,"mf")</f>
        <v>57839</v>
      </c>
      <c r="M3265" s="175">
        <v>0.54379915634673803</v>
      </c>
      <c r="N3265" s="175">
        <f>_xll.xlShmInterpDisc($E$4,L3265)</f>
        <v>0.54379915634661424</v>
      </c>
      <c r="O3265" s="175">
        <f>_xll.xlShmInterpDisc($B$4,L3265)</f>
        <v>0.54379915634661424</v>
      </c>
      <c r="P3265" s="175">
        <v>0.5437991563468183</v>
      </c>
      <c r="Q3265" s="175">
        <f>_xll.xlShmInterpDisc($H$4,L3265)</f>
        <v>0.54379915637116605</v>
      </c>
      <c r="R3265" s="188">
        <f t="shared" si="150"/>
        <v>1.2378986724570495E-9</v>
      </c>
      <c r="S3265" s="170">
        <f t="shared" si="151"/>
        <v>1.2378986724570495E-9</v>
      </c>
      <c r="T3265" s="174">
        <f t="shared" si="152"/>
        <v>-2.4347746041541996E-7</v>
      </c>
    </row>
    <row r="3266" spans="11:20" x14ac:dyDescent="0.2">
      <c r="K3266" s="185" t="s">
        <v>135</v>
      </c>
      <c r="L3266" s="163">
        <f>_xll.qlCalendarAdvance("TARGET",L3265,K3266,"mf")</f>
        <v>57846</v>
      </c>
      <c r="M3266" s="175">
        <v>0.54366729072299969</v>
      </c>
      <c r="N3266" s="175">
        <f>_xll.xlShmInterpDisc($E$4,L3266)</f>
        <v>0.54366729072371933</v>
      </c>
      <c r="O3266" s="175">
        <f>_xll.xlShmInterpDisc($B$4,L3266)</f>
        <v>0.54366729072371933</v>
      </c>
      <c r="P3266" s="175">
        <v>0.54366729072307063</v>
      </c>
      <c r="Q3266" s="175">
        <f>_xll.xlShmInterpDisc($H$4,L3266)</f>
        <v>0.54366729074828846</v>
      </c>
      <c r="R3266" s="188">
        <f t="shared" si="150"/>
        <v>-7.1964656456202647E-9</v>
      </c>
      <c r="S3266" s="170">
        <f t="shared" si="151"/>
        <v>-7.1964656456202647E-9</v>
      </c>
      <c r="T3266" s="174">
        <f t="shared" si="152"/>
        <v>-2.5217827825940731E-7</v>
      </c>
    </row>
    <row r="3267" spans="11:20" x14ac:dyDescent="0.2">
      <c r="K3267" s="185" t="s">
        <v>135</v>
      </c>
      <c r="L3267" s="163">
        <f>_xll.qlCalendarAdvance("TARGET",L3266,K3267,"mf")</f>
        <v>57853</v>
      </c>
      <c r="M3267" s="175">
        <v>0.54353555220563088</v>
      </c>
      <c r="N3267" s="175">
        <f>_xll.xlShmInterpDisc($E$4,L3267)</f>
        <v>0.5435355522072165</v>
      </c>
      <c r="O3267" s="175">
        <f>_xll.xlShmInterpDisc($B$4,L3267)</f>
        <v>0.5435355522072165</v>
      </c>
      <c r="P3267" s="175">
        <v>0.54353555220569261</v>
      </c>
      <c r="Q3267" s="175">
        <f>_xll.xlShmInterpDisc($H$4,L3267)</f>
        <v>0.54353555223180239</v>
      </c>
      <c r="R3267" s="188">
        <f t="shared" si="150"/>
        <v>-1.5856205237696486E-8</v>
      </c>
      <c r="S3267" s="170">
        <f t="shared" si="151"/>
        <v>-1.5856205237696486E-8</v>
      </c>
      <c r="T3267" s="174">
        <f t="shared" si="152"/>
        <v>-2.6109781003924581E-7</v>
      </c>
    </row>
    <row r="3268" spans="11:20" x14ac:dyDescent="0.2">
      <c r="K3268" s="185" t="s">
        <v>135</v>
      </c>
      <c r="L3268" s="163">
        <f>_xll.qlCalendarAdvance("TARGET",L3267,K3268,"mf")</f>
        <v>57860</v>
      </c>
      <c r="M3268" s="175">
        <v>0.54340394055719254</v>
      </c>
      <c r="N3268" s="175">
        <f>_xll.xlShmInterpDisc($E$4,L3268)</f>
        <v>0.54340394055966668</v>
      </c>
      <c r="O3268" s="175">
        <f>_xll.xlShmInterpDisc($B$4,L3268)</f>
        <v>0.54340394055966668</v>
      </c>
      <c r="P3268" s="175">
        <v>0.54340394055724495</v>
      </c>
      <c r="Q3268" s="175">
        <f>_xll.xlShmInterpDisc($H$4,L3268)</f>
        <v>0.54340394058426877</v>
      </c>
      <c r="R3268" s="188">
        <f t="shared" si="150"/>
        <v>-2.4741320103771614E-8</v>
      </c>
      <c r="S3268" s="170">
        <f t="shared" si="151"/>
        <v>-2.4741320103771614E-8</v>
      </c>
      <c r="T3268" s="174">
        <f t="shared" si="152"/>
        <v>-2.7023827620098473E-7</v>
      </c>
    </row>
    <row r="3269" spans="11:20" x14ac:dyDescent="0.2">
      <c r="K3269" s="185" t="s">
        <v>135</v>
      </c>
      <c r="L3269" s="163">
        <f>_xll.qlCalendarAdvance("TARGET",L3268,K3269,"mf")</f>
        <v>57867</v>
      </c>
      <c r="M3269" s="175">
        <v>0.54327245553999504</v>
      </c>
      <c r="N3269" s="175">
        <f>_xll.xlShmInterpDisc($E$4,L3269)</f>
        <v>0.54327245554337988</v>
      </c>
      <c r="O3269" s="175">
        <f>_xll.xlShmInterpDisc($B$4,L3269)</f>
        <v>0.54327245554337988</v>
      </c>
      <c r="P3269" s="175">
        <v>0.54327245554003822</v>
      </c>
      <c r="Q3269" s="175">
        <f>_xll.xlShmInterpDisc($H$4,L3269)</f>
        <v>0.54327245556799775</v>
      </c>
      <c r="R3269" s="188">
        <f t="shared" si="150"/>
        <v>-3.3848479574771773E-8</v>
      </c>
      <c r="S3269" s="170">
        <f t="shared" si="151"/>
        <v>-3.3848479574771773E-8</v>
      </c>
      <c r="T3269" s="174">
        <f t="shared" si="152"/>
        <v>-2.7959523585252555E-7</v>
      </c>
    </row>
    <row r="3270" spans="11:20" x14ac:dyDescent="0.2">
      <c r="K3270" s="185" t="s">
        <v>135</v>
      </c>
      <c r="L3270" s="163">
        <f>_xll.qlCalendarAdvance("TARGET",L3269,K3270,"mf")</f>
        <v>57874</v>
      </c>
      <c r="M3270" s="175">
        <v>0.54314109691609813</v>
      </c>
      <c r="N3270" s="175">
        <f>_xll.xlShmInterpDisc($E$4,L3270)</f>
        <v>0.54314109692041579</v>
      </c>
      <c r="O3270" s="175">
        <f>_xll.xlShmInterpDisc($B$4,L3270)</f>
        <v>0.54314109692041579</v>
      </c>
      <c r="P3270" s="175">
        <v>0.54314109691613222</v>
      </c>
      <c r="Q3270" s="175">
        <f>_xll.xlShmInterpDisc($H$4,L3270)</f>
        <v>0.54314109694504864</v>
      </c>
      <c r="R3270" s="188">
        <f t="shared" ref="R3270:R3333" si="153">(M3270-N3270)*10000</f>
        <v>-4.3176573427672338E-8</v>
      </c>
      <c r="S3270" s="170">
        <f t="shared" ref="S3270:S3333" si="154">(M3270-O3270)*10000</f>
        <v>-4.3176573427672338E-8</v>
      </c>
      <c r="T3270" s="174">
        <f t="shared" ref="T3270:T3333" si="155">(P3270-Q3270)*10000</f>
        <v>-2.8916424810176977E-7</v>
      </c>
    </row>
    <row r="3271" spans="11:20" x14ac:dyDescent="0.2">
      <c r="K3271" s="185" t="s">
        <v>135</v>
      </c>
      <c r="L3271" s="163">
        <f>_xll.qlCalendarAdvance("TARGET",L3270,K3271,"mf")</f>
        <v>57881</v>
      </c>
      <c r="M3271" s="175">
        <v>0.54300986444731103</v>
      </c>
      <c r="N3271" s="175">
        <f>_xll.xlShmInterpDisc($E$4,L3271)</f>
        <v>0.54300986445258315</v>
      </c>
      <c r="O3271" s="175">
        <f>_xll.xlShmInterpDisc($B$4,L3271)</f>
        <v>0.54300986445258315</v>
      </c>
      <c r="P3271" s="175">
        <v>0.54300986444733601</v>
      </c>
      <c r="Q3271" s="175">
        <f>_xll.xlShmInterpDisc($H$4,L3271)</f>
        <v>0.54300986447723065</v>
      </c>
      <c r="R3271" s="188">
        <f t="shared" si="153"/>
        <v>-5.2721160770374809E-8</v>
      </c>
      <c r="S3271" s="170">
        <f t="shared" si="154"/>
        <v>-5.2721160770374809E-8</v>
      </c>
      <c r="T3271" s="174">
        <f t="shared" si="155"/>
        <v>-2.9894642317174203E-7</v>
      </c>
    </row>
    <row r="3272" spans="11:20" x14ac:dyDescent="0.2">
      <c r="K3272" s="185" t="s">
        <v>135</v>
      </c>
      <c r="L3272" s="163">
        <f>_xll.qlCalendarAdvance("TARGET",L3271,K3272,"mf")</f>
        <v>57888</v>
      </c>
      <c r="M3272" s="175">
        <v>0.54287875789519247</v>
      </c>
      <c r="N3272" s="175">
        <f>_xll.xlShmInterpDisc($E$4,L3272)</f>
        <v>0.54287875790144058</v>
      </c>
      <c r="O3272" s="175">
        <f>_xll.xlShmInterpDisc($B$4,L3272)</f>
        <v>0.54287875790144058</v>
      </c>
      <c r="P3272" s="175">
        <v>0.54287875789520845</v>
      </c>
      <c r="Q3272" s="175">
        <f>_xll.xlShmInterpDisc($H$4,L3272)</f>
        <v>0.5428787579261023</v>
      </c>
      <c r="R3272" s="188">
        <f t="shared" si="153"/>
        <v>-6.248113137985456E-8</v>
      </c>
      <c r="S3272" s="170">
        <f t="shared" si="154"/>
        <v>-6.248113137985456E-8</v>
      </c>
      <c r="T3272" s="174">
        <f t="shared" si="155"/>
        <v>-3.0893843039336844E-7</v>
      </c>
    </row>
    <row r="3273" spans="11:20" x14ac:dyDescent="0.2">
      <c r="K3273" s="185" t="s">
        <v>135</v>
      </c>
      <c r="L3273" s="163">
        <f>_xll.qlCalendarAdvance("TARGET",L3272,K3273,"mf")</f>
        <v>57895</v>
      </c>
      <c r="M3273" s="175">
        <v>0.54274777702105148</v>
      </c>
      <c r="N3273" s="175">
        <f>_xll.xlShmInterpDisc($E$4,L3273)</f>
        <v>0.54274777702829669</v>
      </c>
      <c r="O3273" s="175">
        <f>_xll.xlShmInterpDisc($B$4,L3273)</f>
        <v>0.5427477770282968</v>
      </c>
      <c r="P3273" s="175">
        <v>0.54274777702105836</v>
      </c>
      <c r="Q3273" s="175">
        <f>_xll.xlShmInterpDisc($H$4,L3273)</f>
        <v>0.54274777705297206</v>
      </c>
      <c r="R3273" s="188">
        <f t="shared" si="153"/>
        <v>-7.2452044364013091E-8</v>
      </c>
      <c r="S3273" s="170">
        <f t="shared" si="154"/>
        <v>-7.2453154587037716E-8</v>
      </c>
      <c r="T3273" s="174">
        <f t="shared" si="155"/>
        <v>-3.1913693909757512E-7</v>
      </c>
    </row>
    <row r="3274" spans="11:20" x14ac:dyDescent="0.2">
      <c r="K3274" s="185" t="s">
        <v>135</v>
      </c>
      <c r="L3274" s="163">
        <f>_xll.qlCalendarAdvance("TARGET",L3273,K3274,"mf")</f>
        <v>57902</v>
      </c>
      <c r="M3274" s="175">
        <v>0.54261692158594643</v>
      </c>
      <c r="N3274" s="175">
        <f>_xll.xlShmInterpDisc($E$4,L3274)</f>
        <v>0.54261692159420993</v>
      </c>
      <c r="O3274" s="175">
        <f>_xll.xlShmInterpDisc($B$4,L3274)</f>
        <v>0.54261692159420993</v>
      </c>
      <c r="P3274" s="175">
        <v>0.54261692158594432</v>
      </c>
      <c r="Q3274" s="175">
        <f>_xll.xlShmInterpDisc($H$4,L3274)</f>
        <v>0.5426169216188983</v>
      </c>
      <c r="R3274" s="188">
        <f t="shared" si="153"/>
        <v>-8.2635009945875026E-8</v>
      </c>
      <c r="S3274" s="170">
        <f t="shared" si="154"/>
        <v>-8.2635009945875026E-8</v>
      </c>
      <c r="T3274" s="174">
        <f t="shared" si="155"/>
        <v>-3.2953972883831284E-7</v>
      </c>
    </row>
    <row r="3275" spans="11:20" x14ac:dyDescent="0.2">
      <c r="K3275" s="185" t="s">
        <v>135</v>
      </c>
      <c r="L3275" s="163">
        <f>_xll.qlCalendarAdvance("TARGET",L3274,K3275,"mf")</f>
        <v>57909</v>
      </c>
      <c r="M3275" s="175">
        <v>0.5424861913506861</v>
      </c>
      <c r="N3275" s="175">
        <f>_xll.xlShmInterpDisc($E$4,L3275)</f>
        <v>0.54248619135998866</v>
      </c>
      <c r="O3275" s="175">
        <f>_xll.xlShmInterpDisc($B$4,L3275)</f>
        <v>0.54248619135998866</v>
      </c>
      <c r="P3275" s="175">
        <v>0.54248619135067511</v>
      </c>
      <c r="Q3275" s="175">
        <f>_xll.xlShmInterpDisc($H$4,L3275)</f>
        <v>0.54248619138468968</v>
      </c>
      <c r="R3275" s="188">
        <f t="shared" si="153"/>
        <v>-9.3025587233341867E-8</v>
      </c>
      <c r="S3275" s="170">
        <f t="shared" si="154"/>
        <v>-9.3025587233341867E-8</v>
      </c>
      <c r="T3275" s="174">
        <f t="shared" si="155"/>
        <v>-3.4014568939255696E-7</v>
      </c>
    </row>
    <row r="3276" spans="11:20" x14ac:dyDescent="0.2">
      <c r="K3276" s="185" t="s">
        <v>135</v>
      </c>
      <c r="L3276" s="163">
        <f>_xll.qlCalendarAdvance("TARGET",L3275,K3276,"mf")</f>
        <v>57916</v>
      </c>
      <c r="M3276" s="175">
        <v>0.54235558607582945</v>
      </c>
      <c r="N3276" s="175">
        <f>_xll.xlShmInterpDisc($E$4,L3276)</f>
        <v>0.54235558608619161</v>
      </c>
      <c r="O3276" s="175">
        <f>_xll.xlShmInterpDisc($B$4,L3276)</f>
        <v>0.54235558608619161</v>
      </c>
      <c r="P3276" s="175">
        <v>0.54235558607580947</v>
      </c>
      <c r="Q3276" s="175">
        <f>_xll.xlShmInterpDisc($H$4,L3276)</f>
        <v>0.54235558611090473</v>
      </c>
      <c r="R3276" s="188">
        <f t="shared" si="153"/>
        <v>-1.0362155578036436E-7</v>
      </c>
      <c r="S3276" s="170">
        <f t="shared" si="154"/>
        <v>-1.0362155578036436E-7</v>
      </c>
      <c r="T3276" s="174">
        <f t="shared" si="155"/>
        <v>-3.5095260031425823E-7</v>
      </c>
    </row>
    <row r="3277" spans="11:20" x14ac:dyDescent="0.2">
      <c r="K3277" s="185" t="s">
        <v>135</v>
      </c>
      <c r="L3277" s="163">
        <f>_xll.qlCalendarAdvance("TARGET",L3276,K3277,"mf")</f>
        <v>57923</v>
      </c>
      <c r="M3277" s="175">
        <v>0.54222510552168601</v>
      </c>
      <c r="N3277" s="175">
        <f>_xll.xlShmInterpDisc($E$4,L3277)</f>
        <v>0.54222510553312786</v>
      </c>
      <c r="O3277" s="175">
        <f>_xll.xlShmInterpDisc($B$4,L3277)</f>
        <v>0.54222510553312786</v>
      </c>
      <c r="P3277" s="175">
        <v>0.54222510552165715</v>
      </c>
      <c r="Q3277" s="175">
        <f>_xll.xlShmInterpDisc($H$4,L3277)</f>
        <v>0.54222510555785253</v>
      </c>
      <c r="R3277" s="188">
        <f t="shared" si="153"/>
        <v>-1.1441847469484401E-7</v>
      </c>
      <c r="S3277" s="170">
        <f t="shared" si="154"/>
        <v>-1.1441847469484401E-7</v>
      </c>
      <c r="T3277" s="174">
        <f t="shared" si="155"/>
        <v>-3.6195380026526891E-7</v>
      </c>
    </row>
    <row r="3278" spans="11:20" x14ac:dyDescent="0.2">
      <c r="K3278" s="185" t="s">
        <v>135</v>
      </c>
      <c r="L3278" s="163">
        <f>_xll.qlCalendarAdvance("TARGET",L3277,K3278,"mf")</f>
        <v>57930</v>
      </c>
      <c r="M3278" s="175">
        <v>0.54209474944831537</v>
      </c>
      <c r="N3278" s="175">
        <f>_xll.xlShmInterpDisc($E$4,L3278)</f>
        <v>0.54209474946085712</v>
      </c>
      <c r="O3278" s="175">
        <f>_xll.xlShmInterpDisc($B$4,L3278)</f>
        <v>0.54209474946085712</v>
      </c>
      <c r="P3278" s="175">
        <v>0.54209474944827751</v>
      </c>
      <c r="Q3278" s="175">
        <f>_xll.xlShmInterpDisc($H$4,L3278)</f>
        <v>0.54209474948559289</v>
      </c>
      <c r="R3278" s="188">
        <f t="shared" si="153"/>
        <v>-1.2541745419980543E-7</v>
      </c>
      <c r="S3278" s="170">
        <f t="shared" si="154"/>
        <v>-1.2541745419980543E-7</v>
      </c>
      <c r="T3278" s="174">
        <f t="shared" si="155"/>
        <v>-3.7315373013768749E-7</v>
      </c>
    </row>
    <row r="3279" spans="11:20" x14ac:dyDescent="0.2">
      <c r="K3279" s="185" t="s">
        <v>135</v>
      </c>
      <c r="L3279" s="163">
        <f>_xll.qlCalendarAdvance("TARGET",L3278,K3279,"mf")</f>
        <v>57937</v>
      </c>
      <c r="M3279" s="175">
        <v>0.541964517615528</v>
      </c>
      <c r="N3279" s="175">
        <f>_xll.xlShmInterpDisc($E$4,L3279)</f>
        <v>0.54196451762918951</v>
      </c>
      <c r="O3279" s="175">
        <f>_xll.xlShmInterpDisc($B$4,L3279)</f>
        <v>0.54196451762918951</v>
      </c>
      <c r="P3279" s="175">
        <v>0.54196451761548126</v>
      </c>
      <c r="Q3279" s="175">
        <f>_xll.xlShmInterpDisc($H$4,L3279)</f>
        <v>0.54196451765393583</v>
      </c>
      <c r="R3279" s="188">
        <f t="shared" si="153"/>
        <v>-1.3661516362617476E-7</v>
      </c>
      <c r="S3279" s="170">
        <f t="shared" si="154"/>
        <v>-1.3661516362617476E-7</v>
      </c>
      <c r="T3279" s="174">
        <f t="shared" si="155"/>
        <v>-3.8454572859336622E-7</v>
      </c>
    </row>
    <row r="3280" spans="11:20" x14ac:dyDescent="0.2">
      <c r="K3280" s="185" t="s">
        <v>135</v>
      </c>
      <c r="L3280" s="163">
        <f>_xll.qlCalendarAdvance("TARGET",L3279,K3280,"mf")</f>
        <v>57944</v>
      </c>
      <c r="M3280" s="175">
        <v>0.54183440978288533</v>
      </c>
      <c r="N3280" s="175">
        <f>_xll.xlShmInterpDisc($E$4,L3280)</f>
        <v>0.54183440979768616</v>
      </c>
      <c r="O3280" s="175">
        <f>_xll.xlShmInterpDisc($B$4,L3280)</f>
        <v>0.54183440979768616</v>
      </c>
      <c r="P3280" s="175">
        <v>0.54183440978282982</v>
      </c>
      <c r="Q3280" s="175">
        <f>_xll.xlShmInterpDisc($H$4,L3280)</f>
        <v>0.54183440982244258</v>
      </c>
      <c r="R3280" s="188">
        <f t="shared" si="153"/>
        <v>-1.4800827230487812E-7</v>
      </c>
      <c r="S3280" s="170">
        <f t="shared" si="154"/>
        <v>-1.4800827230487812E-7</v>
      </c>
      <c r="T3280" s="174">
        <f t="shared" si="155"/>
        <v>-3.9612757518625585E-7</v>
      </c>
    </row>
    <row r="3281" spans="11:20" x14ac:dyDescent="0.2">
      <c r="K3281" s="185" t="s">
        <v>135</v>
      </c>
      <c r="L3281" s="163">
        <f>_xll.qlCalendarAdvance("TARGET",L3280,K3281,"mf")</f>
        <v>57951</v>
      </c>
      <c r="M3281" s="175">
        <v>0.54170442570969934</v>
      </c>
      <c r="N3281" s="175">
        <f>_xll.xlShmInterpDisc($E$4,L3281)</f>
        <v>0.54170442572565902</v>
      </c>
      <c r="O3281" s="175">
        <f>_xll.xlShmInterpDisc($B$4,L3281)</f>
        <v>0.54170442572565902</v>
      </c>
      <c r="P3281" s="175">
        <v>0.54170442570963517</v>
      </c>
      <c r="Q3281" s="175">
        <f>_xll.xlShmInterpDisc($H$4,L3281)</f>
        <v>0.5417044257504251</v>
      </c>
      <c r="R3281" s="188">
        <f t="shared" si="153"/>
        <v>-1.595967802359155E-7</v>
      </c>
      <c r="S3281" s="170">
        <f t="shared" si="154"/>
        <v>-1.595967802359155E-7</v>
      </c>
      <c r="T3281" s="174">
        <f t="shared" si="155"/>
        <v>-4.0789926991635639E-7</v>
      </c>
    </row>
    <row r="3282" spans="11:20" x14ac:dyDescent="0.2">
      <c r="K3282" s="185" t="s">
        <v>135</v>
      </c>
      <c r="L3282" s="163">
        <f>_xll.qlCalendarAdvance("TARGET",L3281,K3282,"mf")</f>
        <v>57958</v>
      </c>
      <c r="M3282" s="175">
        <v>0.54157456515503377</v>
      </c>
      <c r="N3282" s="175">
        <f>_xll.xlShmInterpDisc($E$4,L3282)</f>
        <v>0.54157456517217128</v>
      </c>
      <c r="O3282" s="175">
        <f>_xll.xlShmInterpDisc($B$4,L3282)</f>
        <v>0.54157456517217128</v>
      </c>
      <c r="P3282" s="175">
        <v>0.54157456515496072</v>
      </c>
      <c r="Q3282" s="175">
        <f>_xll.xlShmInterpDisc($H$4,L3282)</f>
        <v>0.54157456519694636</v>
      </c>
      <c r="R3282" s="188">
        <f t="shared" si="153"/>
        <v>-1.7137513630416379E-7</v>
      </c>
      <c r="S3282" s="170">
        <f t="shared" si="154"/>
        <v>-1.7137513630416379E-7</v>
      </c>
      <c r="T3282" s="174">
        <f t="shared" si="155"/>
        <v>-4.1985637189156932E-7</v>
      </c>
    </row>
    <row r="3283" spans="11:20" x14ac:dyDescent="0.2">
      <c r="K3283" s="185" t="s">
        <v>135</v>
      </c>
      <c r="L3283" s="163">
        <f>_xll.qlCalendarAdvance("TARGET",L3282,K3283,"mf")</f>
        <v>57965</v>
      </c>
      <c r="M3283" s="175">
        <v>0.54144482787770265</v>
      </c>
      <c r="N3283" s="175">
        <f>_xll.xlShmInterpDisc($E$4,L3283)</f>
        <v>0.54144482789603676</v>
      </c>
      <c r="O3283" s="175">
        <f>_xll.xlShmInterpDisc($B$4,L3283)</f>
        <v>0.54144482789603687</v>
      </c>
      <c r="P3283" s="175">
        <v>0.54144482787762094</v>
      </c>
      <c r="Q3283" s="175">
        <f>_xll.xlShmInterpDisc($H$4,L3283)</f>
        <v>0.54144482792082049</v>
      </c>
      <c r="R3283" s="188">
        <f t="shared" si="153"/>
        <v>-1.8334112006357373E-7</v>
      </c>
      <c r="S3283" s="170">
        <f t="shared" si="154"/>
        <v>-1.8334223028659835E-7</v>
      </c>
      <c r="T3283" s="174">
        <f t="shared" si="155"/>
        <v>-4.3199555044282079E-7</v>
      </c>
    </row>
    <row r="3284" spans="11:20" x14ac:dyDescent="0.2">
      <c r="K3284" s="185" t="s">
        <v>135</v>
      </c>
      <c r="L3284" s="163">
        <f>_xll.qlCalendarAdvance("TARGET",L3283,K3284,"mf")</f>
        <v>57972</v>
      </c>
      <c r="M3284" s="175">
        <v>0.54131521363627177</v>
      </c>
      <c r="N3284" s="175">
        <f>_xll.xlShmInterpDisc($E$4,L3284)</f>
        <v>0.54131521365582158</v>
      </c>
      <c r="O3284" s="175">
        <f>_xll.xlShmInterpDisc($B$4,L3284)</f>
        <v>0.54131521365582158</v>
      </c>
      <c r="P3284" s="175">
        <v>0.54131521363618151</v>
      </c>
      <c r="Q3284" s="175">
        <f>_xll.xlShmInterpDisc($H$4,L3284)</f>
        <v>0.54131521368061331</v>
      </c>
      <c r="R3284" s="188">
        <f t="shared" si="153"/>
        <v>-1.9549806218321919E-7</v>
      </c>
      <c r="S3284" s="170">
        <f t="shared" si="154"/>
        <v>-1.9549806218321919E-7</v>
      </c>
      <c r="T3284" s="174">
        <f t="shared" si="155"/>
        <v>-4.443179157931354E-7</v>
      </c>
    </row>
    <row r="3285" spans="11:20" x14ac:dyDescent="0.2">
      <c r="K3285" s="185" t="s">
        <v>135</v>
      </c>
      <c r="L3285" s="163">
        <f>_xll.qlCalendarAdvance("TARGET",L3284,K3285,"mf")</f>
        <v>57979</v>
      </c>
      <c r="M3285" s="175">
        <v>0.54118572218905892</v>
      </c>
      <c r="N3285" s="175">
        <f>_xll.xlShmInterpDisc($E$4,L3285)</f>
        <v>0.54118572220984251</v>
      </c>
      <c r="O3285" s="175">
        <f>_xll.xlShmInterpDisc($B$4,L3285)</f>
        <v>0.54118572220984251</v>
      </c>
      <c r="P3285" s="175">
        <v>0.54118572218895988</v>
      </c>
      <c r="Q3285" s="175">
        <f>_xll.xlShmInterpDisc($H$4,L3285)</f>
        <v>0.54118572223464179</v>
      </c>
      <c r="R3285" s="188">
        <f t="shared" si="153"/>
        <v>-2.0783597065587855E-7</v>
      </c>
      <c r="S3285" s="170">
        <f t="shared" si="154"/>
        <v>-2.0783597065587855E-7</v>
      </c>
      <c r="T3285" s="174">
        <f t="shared" si="155"/>
        <v>-4.5681902705041466E-7</v>
      </c>
    </row>
    <row r="3286" spans="11:20" x14ac:dyDescent="0.2">
      <c r="K3286" s="185" t="s">
        <v>135</v>
      </c>
      <c r="L3286" s="163">
        <f>_xll.qlCalendarAdvance("TARGET",L3285,K3286,"mf")</f>
        <v>57986</v>
      </c>
      <c r="M3286" s="175">
        <v>0.54105635329413249</v>
      </c>
      <c r="N3286" s="175">
        <f>_xll.xlShmInterpDisc($E$4,L3286)</f>
        <v>0.54105635331616819</v>
      </c>
      <c r="O3286" s="175">
        <f>_xll.xlShmInterpDisc($B$4,L3286)</f>
        <v>0.54105635331616819</v>
      </c>
      <c r="P3286" s="175">
        <v>0.54105635329402491</v>
      </c>
      <c r="Q3286" s="175">
        <f>_xll.xlShmInterpDisc($H$4,L3286)</f>
        <v>0.54105635334097468</v>
      </c>
      <c r="R3286" s="188">
        <f t="shared" si="153"/>
        <v>-2.2035706592760107E-7</v>
      </c>
      <c r="S3286" s="170">
        <f t="shared" si="154"/>
        <v>-2.2035706592760107E-7</v>
      </c>
      <c r="T3286" s="174">
        <f t="shared" si="155"/>
        <v>-4.6949777399163395E-7</v>
      </c>
    </row>
    <row r="3287" spans="11:20" x14ac:dyDescent="0.2">
      <c r="K3287" s="185" t="s">
        <v>135</v>
      </c>
      <c r="L3287" s="163">
        <f>_xll.qlCalendarAdvance("TARGET",L3286,K3287,"mf")</f>
        <v>57993</v>
      </c>
      <c r="M3287" s="175">
        <v>0.54092710670931321</v>
      </c>
      <c r="N3287" s="175">
        <f>_xll.xlShmInterpDisc($E$4,L3287)</f>
        <v>0.54092710673261923</v>
      </c>
      <c r="O3287" s="175">
        <f>_xll.xlShmInterpDisc($B$4,L3287)</f>
        <v>0.54092710673261923</v>
      </c>
      <c r="P3287" s="175">
        <v>0.54092710670919708</v>
      </c>
      <c r="Q3287" s="175">
        <f>_xll.xlShmInterpDisc($H$4,L3287)</f>
        <v>0.54092710675743227</v>
      </c>
      <c r="R3287" s="188">
        <f t="shared" si="153"/>
        <v>-2.3306023777536211E-7</v>
      </c>
      <c r="S3287" s="170">
        <f t="shared" si="154"/>
        <v>-2.3306023777536211E-7</v>
      </c>
      <c r="T3287" s="174">
        <f t="shared" si="155"/>
        <v>-4.8235193617074401E-7</v>
      </c>
    </row>
    <row r="3288" spans="11:20" x14ac:dyDescent="0.2">
      <c r="K3288" s="185" t="s">
        <v>135</v>
      </c>
      <c r="L3288" s="163">
        <f>_xll.qlCalendarAdvance("TARGET",L3287,K3288,"mf")</f>
        <v>58000</v>
      </c>
      <c r="M3288" s="175">
        <v>0.5407979821921739</v>
      </c>
      <c r="N3288" s="175">
        <f>_xll.xlShmInterpDisc($E$4,L3288)</f>
        <v>0.54079798221676767</v>
      </c>
      <c r="O3288" s="175">
        <f>_xll.xlShmInterpDisc($B$4,L3288)</f>
        <v>0.54079798221676767</v>
      </c>
      <c r="P3288" s="175">
        <v>0.54079798219204922</v>
      </c>
      <c r="Q3288" s="175">
        <f>_xll.xlShmInterpDisc($H$4,L3288)</f>
        <v>0.54079798224158693</v>
      </c>
      <c r="R3288" s="188">
        <f t="shared" si="153"/>
        <v>-2.459377146379893E-7</v>
      </c>
      <c r="S3288" s="170">
        <f t="shared" si="154"/>
        <v>-2.459377146379893E-7</v>
      </c>
      <c r="T3288" s="174">
        <f t="shared" si="155"/>
        <v>-4.9537707269564635E-7</v>
      </c>
    </row>
    <row r="3289" spans="11:20" x14ac:dyDescent="0.2">
      <c r="K3289" s="185" t="s">
        <v>135</v>
      </c>
      <c r="L3289" s="163">
        <f>_xll.qlCalendarAdvance("TARGET",L3288,K3289,"mf")</f>
        <v>58007</v>
      </c>
      <c r="M3289" s="175">
        <v>0.54066897950003878</v>
      </c>
      <c r="N3289" s="175">
        <f>_xll.xlShmInterpDisc($E$4,L3289)</f>
        <v>0.54066897952593806</v>
      </c>
      <c r="O3289" s="175">
        <f>_xll.xlShmInterpDisc($B$4,L3289)</f>
        <v>0.54066897952593806</v>
      </c>
      <c r="P3289" s="175">
        <v>0.54066897949990567</v>
      </c>
      <c r="Q3289" s="175">
        <f>_xll.xlShmInterpDisc($H$4,L3289)</f>
        <v>0.54066897955076287</v>
      </c>
      <c r="R3289" s="188">
        <f t="shared" si="153"/>
        <v>-2.5899282718455652E-7</v>
      </c>
      <c r="S3289" s="170">
        <f t="shared" si="154"/>
        <v>-2.5899282718455652E-7</v>
      </c>
      <c r="T3289" s="174">
        <f t="shared" si="155"/>
        <v>-5.0857207334331633E-7</v>
      </c>
    </row>
    <row r="3290" spans="11:20" x14ac:dyDescent="0.2">
      <c r="K3290" s="185" t="s">
        <v>135</v>
      </c>
      <c r="L3290" s="163">
        <f>_xll.qlCalendarAdvance("TARGET",L3289,K3290,"mf")</f>
        <v>58014</v>
      </c>
      <c r="M3290" s="175">
        <v>0.54054009838998462</v>
      </c>
      <c r="N3290" s="175">
        <f>_xll.xlShmInterpDisc($E$4,L3290)</f>
        <v>0.54054009841720674</v>
      </c>
      <c r="O3290" s="175">
        <f>_xll.xlShmInterpDisc($B$4,L3290)</f>
        <v>0.54054009841720674</v>
      </c>
      <c r="P3290" s="175">
        <v>0.54054009838984296</v>
      </c>
      <c r="Q3290" s="175">
        <f>_xll.xlShmInterpDisc($H$4,L3290)</f>
        <v>0.54054009844203665</v>
      </c>
      <c r="R3290" s="188">
        <f t="shared" si="153"/>
        <v>-2.7222113452296526E-7</v>
      </c>
      <c r="S3290" s="170">
        <f t="shared" si="154"/>
        <v>-2.7222113452296526E-7</v>
      </c>
      <c r="T3290" s="174">
        <f t="shared" si="155"/>
        <v>-5.2193693811375397E-7</v>
      </c>
    </row>
    <row r="3291" spans="11:20" x14ac:dyDescent="0.2">
      <c r="K3291" s="185" t="s">
        <v>135</v>
      </c>
      <c r="L3291" s="163">
        <f>_xll.qlCalendarAdvance("TARGET",L3290,K3291,"mf")</f>
        <v>58021</v>
      </c>
      <c r="M3291" s="175">
        <v>0.5404113386188405</v>
      </c>
      <c r="N3291" s="175">
        <f>_xll.xlShmInterpDisc($E$4,L3291)</f>
        <v>0.54041133864740254</v>
      </c>
      <c r="O3291" s="175">
        <f>_xll.xlShmInterpDisc($B$4,L3291)</f>
        <v>0.54041133864740243</v>
      </c>
      <c r="P3291" s="175">
        <v>0.54041133861869051</v>
      </c>
      <c r="Q3291" s="175">
        <f>_xll.xlShmInterpDisc($H$4,L3291)</f>
        <v>0.54041133867223701</v>
      </c>
      <c r="R3291" s="188">
        <f t="shared" si="153"/>
        <v>-2.8562041620716627E-7</v>
      </c>
      <c r="S3291" s="170">
        <f t="shared" si="154"/>
        <v>-2.8561930598414165E-7</v>
      </c>
      <c r="T3291" s="174">
        <f t="shared" si="155"/>
        <v>-5.354650056688115E-7</v>
      </c>
    </row>
    <row r="3292" spans="11:20" x14ac:dyDescent="0.2">
      <c r="K3292" s="185" t="s">
        <v>135</v>
      </c>
      <c r="L3292" s="163">
        <f>_xll.qlCalendarAdvance("TARGET",L3291,K3292,"mf")</f>
        <v>58028</v>
      </c>
      <c r="M3292" s="175">
        <v>0.54028269994318767</v>
      </c>
      <c r="N3292" s="175">
        <f>_xll.xlShmInterpDisc($E$4,L3292)</f>
        <v>0.5402826999731063</v>
      </c>
      <c r="O3292" s="175">
        <f>_xll.xlShmInterpDisc($B$4,L3292)</f>
        <v>0.5402826999731063</v>
      </c>
      <c r="P3292" s="175">
        <v>0.54028269994302935</v>
      </c>
      <c r="Q3292" s="175">
        <f>_xll.xlShmInterpDisc($H$4,L3292)</f>
        <v>0.54028269999794509</v>
      </c>
      <c r="R3292" s="188">
        <f t="shared" si="153"/>
        <v>-2.9918623134506106E-7</v>
      </c>
      <c r="S3292" s="170">
        <f t="shared" si="154"/>
        <v>-2.9918623134506106E-7</v>
      </c>
      <c r="T3292" s="174">
        <f t="shared" si="155"/>
        <v>-5.4915738623151356E-7</v>
      </c>
    </row>
    <row r="3293" spans="11:20" x14ac:dyDescent="0.2">
      <c r="K3293" s="185" t="s">
        <v>135</v>
      </c>
      <c r="L3293" s="163">
        <f>_xll.qlCalendarAdvance("TARGET",L3292,K3293,"mf")</f>
        <v>58035</v>
      </c>
      <c r="M3293" s="175">
        <v>0.54015418211936017</v>
      </c>
      <c r="N3293" s="175">
        <f>_xll.xlShmInterpDisc($E$4,L3293)</f>
        <v>0.54015418215065214</v>
      </c>
      <c r="O3293" s="175">
        <f>_xll.xlShmInterpDisc($B$4,L3293)</f>
        <v>0.54015418215065214</v>
      </c>
      <c r="P3293" s="175">
        <v>0.54015418211919342</v>
      </c>
      <c r="Q3293" s="175">
        <f>_xll.xlShmInterpDisc($H$4,L3293)</f>
        <v>0.5401541821754946</v>
      </c>
      <c r="R3293" s="188">
        <f t="shared" si="153"/>
        <v>-3.1291969015967425E-7</v>
      </c>
      <c r="S3293" s="170">
        <f t="shared" si="154"/>
        <v>-3.1291969015967425E-7</v>
      </c>
      <c r="T3293" s="174">
        <f t="shared" si="155"/>
        <v>-5.6301185935581088E-7</v>
      </c>
    </row>
    <row r="3294" spans="11:20" x14ac:dyDescent="0.2">
      <c r="K3294" s="185" t="s">
        <v>135</v>
      </c>
      <c r="L3294" s="163">
        <f>_xll.qlCalendarAdvance("TARGET",L3293,K3294,"mf")</f>
        <v>58042</v>
      </c>
      <c r="M3294" s="175">
        <v>0.54002578490344444</v>
      </c>
      <c r="N3294" s="175">
        <f>_xll.xlShmInterpDisc($E$4,L3294)</f>
        <v>0.54002578493612619</v>
      </c>
      <c r="O3294" s="175">
        <f>_xll.xlShmInterpDisc($B$4,L3294)</f>
        <v>0.54002578493612619</v>
      </c>
      <c r="P3294" s="175">
        <v>0.54002578490326936</v>
      </c>
      <c r="Q3294" s="175">
        <f>_xll.xlShmInterpDisc($H$4,L3294)</f>
        <v>0.54002578496097176</v>
      </c>
      <c r="R3294" s="188">
        <f t="shared" si="153"/>
        <v>-3.2681746198193196E-7</v>
      </c>
      <c r="S3294" s="170">
        <f t="shared" si="154"/>
        <v>-3.2681746198193196E-7</v>
      </c>
      <c r="T3294" s="174">
        <f t="shared" si="155"/>
        <v>-5.7702398414960498E-7</v>
      </c>
    </row>
    <row r="3295" spans="11:20" x14ac:dyDescent="0.2">
      <c r="K3295" s="185" t="s">
        <v>135</v>
      </c>
      <c r="L3295" s="163">
        <f>_xll.qlCalendarAdvance("TARGET",L3294,K3295,"mf")</f>
        <v>58049</v>
      </c>
      <c r="M3295" s="175">
        <v>0.53989750805127978</v>
      </c>
      <c r="N3295" s="175">
        <f>_xll.xlShmInterpDisc($E$4,L3295)</f>
        <v>0.53989750808536752</v>
      </c>
      <c r="O3295" s="175">
        <f>_xll.xlShmInterpDisc($B$4,L3295)</f>
        <v>0.53989750808536752</v>
      </c>
      <c r="P3295" s="175">
        <v>0.53989750805109649</v>
      </c>
      <c r="Q3295" s="175">
        <f>_xll.xlShmInterpDisc($H$4,L3295)</f>
        <v>0.53989750811021586</v>
      </c>
      <c r="R3295" s="188">
        <f t="shared" si="153"/>
        <v>-3.4087732636578494E-7</v>
      </c>
      <c r="S3295" s="170">
        <f t="shared" si="154"/>
        <v>-3.4087732636578494E-7</v>
      </c>
      <c r="T3295" s="174">
        <f t="shared" si="155"/>
        <v>-5.9119376061289586E-7</v>
      </c>
    </row>
    <row r="3296" spans="11:20" x14ac:dyDescent="0.2">
      <c r="K3296" s="185" t="s">
        <v>135</v>
      </c>
      <c r="L3296" s="163">
        <f>_xll.qlCalendarAdvance("TARGET",L3295,K3296,"mf")</f>
        <v>58056</v>
      </c>
      <c r="M3296" s="175">
        <v>0.53976935131845882</v>
      </c>
      <c r="N3296" s="175">
        <f>_xll.xlShmInterpDisc($E$4,L3296)</f>
        <v>0.53976935135396842</v>
      </c>
      <c r="O3296" s="175">
        <f>_xll.xlShmInterpDisc($B$4,L3296)</f>
        <v>0.53976935135396842</v>
      </c>
      <c r="P3296" s="175">
        <v>0.5397693513182672</v>
      </c>
      <c r="Q3296" s="175">
        <f>_xll.xlShmInterpDisc($H$4,L3296)</f>
        <v>0.53976935137881898</v>
      </c>
      <c r="R3296" s="188">
        <f t="shared" si="153"/>
        <v>-3.5509595264215932E-7</v>
      </c>
      <c r="S3296" s="170">
        <f t="shared" si="154"/>
        <v>-3.5509595264215932E-7</v>
      </c>
      <c r="T3296" s="174">
        <f t="shared" si="155"/>
        <v>-6.0551785807660963E-7</v>
      </c>
    </row>
    <row r="3297" spans="11:20" x14ac:dyDescent="0.2">
      <c r="K3297" s="185" t="s">
        <v>135</v>
      </c>
      <c r="L3297" s="163">
        <f>_xll.qlCalendarAdvance("TARGET",L3296,K3297,"mf")</f>
        <v>58063</v>
      </c>
      <c r="M3297" s="175">
        <v>0.53964131446032648</v>
      </c>
      <c r="N3297" s="175">
        <f>_xll.xlShmInterpDisc($E$4,L3297)</f>
        <v>0.53964131449727393</v>
      </c>
      <c r="O3297" s="175">
        <f>_xll.xlShmInterpDisc($B$4,L3297)</f>
        <v>0.53964131449727393</v>
      </c>
      <c r="P3297" s="175">
        <v>0.53964131446012675</v>
      </c>
      <c r="Q3297" s="175">
        <f>_xll.xlShmInterpDisc($H$4,L3297)</f>
        <v>0.53964131452212627</v>
      </c>
      <c r="R3297" s="188">
        <f t="shared" si="153"/>
        <v>-3.6947445103407972E-7</v>
      </c>
      <c r="S3297" s="170">
        <f t="shared" si="154"/>
        <v>-3.6947445103407972E-7</v>
      </c>
      <c r="T3297" s="174">
        <f t="shared" si="155"/>
        <v>-6.1999516631772167E-7</v>
      </c>
    </row>
    <row r="3298" spans="11:20" x14ac:dyDescent="0.2">
      <c r="K3298" s="185" t="s">
        <v>135</v>
      </c>
      <c r="L3298" s="163">
        <f>_xll.qlCalendarAdvance("TARGET",L3297,K3298,"mf")</f>
        <v>58071</v>
      </c>
      <c r="M3298" s="175">
        <v>0.53949513309362407</v>
      </c>
      <c r="N3298" s="175">
        <f>_xll.xlShmInterpDisc($E$4,L3298)</f>
        <v>0.53949513313223341</v>
      </c>
      <c r="O3298" s="175">
        <f>_xll.xlShmInterpDisc($B$4,L3298)</f>
        <v>0.53949513313223341</v>
      </c>
      <c r="P3298" s="175">
        <v>0.53949513309341479</v>
      </c>
      <c r="Q3298" s="175">
        <f>_xll.xlShmInterpDisc($H$4,L3298)</f>
        <v>0.53949513315708719</v>
      </c>
      <c r="R3298" s="188">
        <f t="shared" si="153"/>
        <v>-3.8609337948969369E-7</v>
      </c>
      <c r="S3298" s="170">
        <f t="shared" si="154"/>
        <v>-3.8609337948969369E-7</v>
      </c>
      <c r="T3298" s="174">
        <f t="shared" si="155"/>
        <v>-6.3672400685277353E-7</v>
      </c>
    </row>
    <row r="3299" spans="11:20" x14ac:dyDescent="0.2">
      <c r="K3299" s="185" t="s">
        <v>135</v>
      </c>
      <c r="L3299" s="163">
        <f>_xll.qlCalendarAdvance("TARGET",L3298,K3299,"mf")</f>
        <v>58078</v>
      </c>
      <c r="M3299" s="175">
        <v>0.53936735228484067</v>
      </c>
      <c r="N3299" s="175">
        <f>_xll.xlShmInterpDisc($E$4,L3299)</f>
        <v>0.53936735232492061</v>
      </c>
      <c r="O3299" s="175">
        <f>_xll.xlShmInterpDisc($B$4,L3299)</f>
        <v>0.53936735232492072</v>
      </c>
      <c r="P3299" s="175">
        <v>0.53936735228462329</v>
      </c>
      <c r="Q3299" s="175">
        <f>_xll.xlShmInterpDisc($H$4,L3299)</f>
        <v>0.53936735234977529</v>
      </c>
      <c r="R3299" s="188">
        <f t="shared" si="153"/>
        <v>-4.0079939367387851E-7</v>
      </c>
      <c r="S3299" s="170">
        <f t="shared" si="154"/>
        <v>-4.0080050389690314E-7</v>
      </c>
      <c r="T3299" s="174">
        <f t="shared" si="155"/>
        <v>-6.5151994910195299E-7</v>
      </c>
    </row>
    <row r="3300" spans="11:20" x14ac:dyDescent="0.2">
      <c r="K3300" s="185" t="s">
        <v>135</v>
      </c>
      <c r="L3300" s="163">
        <f>_xll.qlCalendarAdvance("TARGET",L3299,K3300,"mf")</f>
        <v>58085</v>
      </c>
      <c r="M3300" s="175">
        <v>0.53923969058022547</v>
      </c>
      <c r="N3300" s="175">
        <f>_xll.xlShmInterpDisc($E$4,L3300)</f>
        <v>0.53923969062179122</v>
      </c>
      <c r="O3300" s="175">
        <f>_xll.xlShmInterpDisc($B$4,L3300)</f>
        <v>0.53923969062179122</v>
      </c>
      <c r="P3300" s="175">
        <v>0.53923969057999999</v>
      </c>
      <c r="Q3300" s="175">
        <f>_xll.xlShmInterpDisc($H$4,L3300)</f>
        <v>0.53923969064664601</v>
      </c>
      <c r="R3300" s="188">
        <f t="shared" si="153"/>
        <v>-4.1565750841243698E-7</v>
      </c>
      <c r="S3300" s="170">
        <f t="shared" si="154"/>
        <v>-4.1565750841243698E-7</v>
      </c>
      <c r="T3300" s="174">
        <f t="shared" si="155"/>
        <v>-6.6646022034433372E-7</v>
      </c>
    </row>
    <row r="3301" spans="11:20" x14ac:dyDescent="0.2">
      <c r="K3301" s="185" t="s">
        <v>135</v>
      </c>
      <c r="L3301" s="163">
        <f>_xll.qlCalendarAdvance("TARGET",L3300,K3301,"mf")</f>
        <v>58092</v>
      </c>
      <c r="M3301" s="175">
        <v>0.53911214773410199</v>
      </c>
      <c r="N3301" s="175">
        <f>_xll.xlShmInterpDisc($E$4,L3301)</f>
        <v>0.53911214777716832</v>
      </c>
      <c r="O3301" s="175">
        <f>_xll.xlShmInterpDisc($B$4,L3301)</f>
        <v>0.53911214777716832</v>
      </c>
      <c r="P3301" s="175">
        <v>0.5391121477338684</v>
      </c>
      <c r="Q3301" s="175">
        <f>_xll.xlShmInterpDisc($H$4,L3301)</f>
        <v>0.53911214780202299</v>
      </c>
      <c r="R3301" s="188">
        <f t="shared" si="153"/>
        <v>-4.306632828132706E-7</v>
      </c>
      <c r="S3301" s="170">
        <f t="shared" si="154"/>
        <v>-4.306632828132706E-7</v>
      </c>
      <c r="T3301" s="174">
        <f t="shared" si="155"/>
        <v>-6.8154593080294035E-7</v>
      </c>
    </row>
    <row r="3302" spans="11:20" x14ac:dyDescent="0.2">
      <c r="K3302" s="185" t="s">
        <v>135</v>
      </c>
      <c r="L3302" s="163">
        <f>_xll.qlCalendarAdvance("TARGET",L3301,K3302,"mf")</f>
        <v>58099</v>
      </c>
      <c r="M3302" s="175">
        <v>0.53898472350054782</v>
      </c>
      <c r="N3302" s="175">
        <f>_xll.xlShmInterpDisc($E$4,L3302)</f>
        <v>0.53898472354512938</v>
      </c>
      <c r="O3302" s="175">
        <f>_xll.xlShmInterpDisc($B$4,L3302)</f>
        <v>0.53898472354512927</v>
      </c>
      <c r="P3302" s="175">
        <v>0.53898472350030624</v>
      </c>
      <c r="Q3302" s="175">
        <f>_xll.xlShmInterpDisc($H$4,L3302)</f>
        <v>0.53898472356998328</v>
      </c>
      <c r="R3302" s="188">
        <f t="shared" si="153"/>
        <v>-4.4581560665335473E-7</v>
      </c>
      <c r="S3302" s="170">
        <f t="shared" si="154"/>
        <v>-4.4581449643033011E-7</v>
      </c>
      <c r="T3302" s="174">
        <f t="shared" si="155"/>
        <v>-6.9677041913962512E-7</v>
      </c>
    </row>
    <row r="3303" spans="11:20" x14ac:dyDescent="0.2">
      <c r="K3303" s="185" t="s">
        <v>135</v>
      </c>
      <c r="L3303" s="163">
        <f>_xll.qlCalendarAdvance("TARGET",L3302,K3303,"mf")</f>
        <v>58106</v>
      </c>
      <c r="M3303" s="175">
        <v>0.53885741763339412</v>
      </c>
      <c r="N3303" s="175">
        <f>_xll.xlShmInterpDisc($E$4,L3303)</f>
        <v>0.53885741767950524</v>
      </c>
      <c r="O3303" s="175">
        <f>_xll.xlShmInterpDisc($B$4,L3303)</f>
        <v>0.53885741767950524</v>
      </c>
      <c r="P3303" s="175">
        <v>0.53885741763314465</v>
      </c>
      <c r="Q3303" s="175">
        <f>_xll.xlShmInterpDisc($H$4,L3303)</f>
        <v>0.53885741770435813</v>
      </c>
      <c r="R3303" s="188">
        <f t="shared" si="153"/>
        <v>-4.6111114926361552E-7</v>
      </c>
      <c r="S3303" s="170">
        <f t="shared" si="154"/>
        <v>-4.6111114926361552E-7</v>
      </c>
      <c r="T3303" s="174">
        <f t="shared" si="155"/>
        <v>-7.1213479557741266E-7</v>
      </c>
    </row>
    <row r="3304" spans="11:20" x14ac:dyDescent="0.2">
      <c r="K3304" s="185" t="s">
        <v>135</v>
      </c>
      <c r="L3304" s="163">
        <f>_xll.qlCalendarAdvance("TARGET",L3303,K3304,"mf")</f>
        <v>58113</v>
      </c>
      <c r="M3304" s="175">
        <v>0.5387302298862261</v>
      </c>
      <c r="N3304" s="175">
        <f>_xll.xlShmInterpDisc($E$4,L3304)</f>
        <v>0.53873022993388109</v>
      </c>
      <c r="O3304" s="175">
        <f>_xll.xlShmInterpDisc($B$4,L3304)</f>
        <v>0.53873022993388098</v>
      </c>
      <c r="P3304" s="175">
        <v>0.53873022988596853</v>
      </c>
      <c r="Q3304" s="175">
        <f>_xll.xlShmInterpDisc($H$4,L3304)</f>
        <v>0.53873022995873232</v>
      </c>
      <c r="R3304" s="188">
        <f t="shared" si="153"/>
        <v>-4.7654991064405294E-7</v>
      </c>
      <c r="S3304" s="170">
        <f t="shared" si="154"/>
        <v>-4.7654880042102832E-7</v>
      </c>
      <c r="T3304" s="174">
        <f t="shared" si="155"/>
        <v>-7.2763794989327835E-7</v>
      </c>
    </row>
    <row r="3305" spans="11:20" x14ac:dyDescent="0.2">
      <c r="K3305" s="185" t="s">
        <v>135</v>
      </c>
      <c r="L3305" s="163">
        <f>_xll.qlCalendarAdvance("TARGET",L3304,K3305,"mf")</f>
        <v>58120</v>
      </c>
      <c r="M3305" s="175">
        <v>0.53860316001238318</v>
      </c>
      <c r="N3305" s="175">
        <f>_xll.xlShmInterpDisc($E$4,L3305)</f>
        <v>0.53860316006159581</v>
      </c>
      <c r="O3305" s="175">
        <f>_xll.xlShmInterpDisc($B$4,L3305)</f>
        <v>0.53860316006159581</v>
      </c>
      <c r="P3305" s="175">
        <v>0.53860316001211772</v>
      </c>
      <c r="Q3305" s="175">
        <f>_xll.xlShmInterpDisc($H$4,L3305)</f>
        <v>0.53860316008644504</v>
      </c>
      <c r="R3305" s="188">
        <f t="shared" si="153"/>
        <v>-4.9212633967954389E-7</v>
      </c>
      <c r="S3305" s="170">
        <f t="shared" si="154"/>
        <v>-4.9212633967954389E-7</v>
      </c>
      <c r="T3305" s="174">
        <f t="shared" si="155"/>
        <v>-7.4327322074907443E-7</v>
      </c>
    </row>
    <row r="3306" spans="11:20" x14ac:dyDescent="0.2">
      <c r="K3306" s="185" t="s">
        <v>135</v>
      </c>
      <c r="L3306" s="163">
        <f>_xll.qlCalendarAdvance("TARGET",L3305,K3306,"mf")</f>
        <v>58127</v>
      </c>
      <c r="M3306" s="175">
        <v>0.53847620776495875</v>
      </c>
      <c r="N3306" s="175">
        <f>_xll.xlShmInterpDisc($E$4,L3306)</f>
        <v>0.5384762078157429</v>
      </c>
      <c r="O3306" s="175">
        <f>_xll.xlShmInterpDisc($B$4,L3306)</f>
        <v>0.5384762078157429</v>
      </c>
      <c r="P3306" s="175">
        <v>0.5384762077646853</v>
      </c>
      <c r="Q3306" s="175">
        <f>_xll.xlShmInterpDisc($H$4,L3306)</f>
        <v>0.53847620784058958</v>
      </c>
      <c r="R3306" s="188">
        <f t="shared" si="153"/>
        <v>-5.0784154659311298E-7</v>
      </c>
      <c r="S3306" s="170">
        <f t="shared" si="154"/>
        <v>-5.0784154659311298E-7</v>
      </c>
      <c r="T3306" s="174">
        <f t="shared" si="155"/>
        <v>-7.5904282859085015E-7</v>
      </c>
    </row>
    <row r="3307" spans="11:20" x14ac:dyDescent="0.2">
      <c r="K3307" s="185" t="s">
        <v>135</v>
      </c>
      <c r="L3307" s="163">
        <f>_xll.qlCalendarAdvance("TARGET",L3306,K3307,"mf")</f>
        <v>58134</v>
      </c>
      <c r="M3307" s="175">
        <v>0.53834937289680063</v>
      </c>
      <c r="N3307" s="175">
        <f>_xll.xlShmInterpDisc($E$4,L3307)</f>
        <v>0.53834937294916985</v>
      </c>
      <c r="O3307" s="175">
        <f>_xll.xlShmInterpDisc($B$4,L3307)</f>
        <v>0.53834937294916985</v>
      </c>
      <c r="P3307" s="175">
        <v>0.53834937289651941</v>
      </c>
      <c r="Q3307" s="175">
        <f>_xll.xlShmInterpDisc($H$4,L3307)</f>
        <v>0.53834937297401353</v>
      </c>
      <c r="R3307" s="188">
        <f t="shared" si="153"/>
        <v>-5.2369220071568634E-7</v>
      </c>
      <c r="S3307" s="170">
        <f t="shared" si="154"/>
        <v>-5.2369220071568634E-7</v>
      </c>
      <c r="T3307" s="174">
        <f t="shared" si="155"/>
        <v>-7.7494122230348239E-7</v>
      </c>
    </row>
    <row r="3308" spans="11:20" x14ac:dyDescent="0.2">
      <c r="K3308" s="185" t="s">
        <v>135</v>
      </c>
      <c r="L3308" s="163">
        <f>_xll.qlCalendarAdvance("TARGET",L3307,K3308,"mf")</f>
        <v>58141</v>
      </c>
      <c r="M3308" s="175">
        <v>0.53822265516051138</v>
      </c>
      <c r="N3308" s="175">
        <f>_xll.xlShmInterpDisc($E$4,L3308)</f>
        <v>0.53822265521447876</v>
      </c>
      <c r="O3308" s="175">
        <f>_xll.xlShmInterpDisc($B$4,L3308)</f>
        <v>0.53822265521447887</v>
      </c>
      <c r="P3308" s="175">
        <v>0.53822265516022227</v>
      </c>
      <c r="Q3308" s="175">
        <f>_xll.xlShmInterpDisc($H$4,L3308)</f>
        <v>0.53822265523931911</v>
      </c>
      <c r="R3308" s="188">
        <f t="shared" si="153"/>
        <v>-5.3967386115516547E-7</v>
      </c>
      <c r="S3308" s="170">
        <f t="shared" si="154"/>
        <v>-5.3967497137819009E-7</v>
      </c>
      <c r="T3308" s="174">
        <f t="shared" si="155"/>
        <v>-7.9096840188697115E-7</v>
      </c>
    </row>
    <row r="3309" spans="11:20" x14ac:dyDescent="0.2">
      <c r="K3309" s="185" t="s">
        <v>135</v>
      </c>
      <c r="L3309" s="163">
        <f>_xll.qlCalendarAdvance("TARGET",L3308,K3309,"mf")</f>
        <v>58148</v>
      </c>
      <c r="M3309" s="175">
        <v>0.53809605430844765</v>
      </c>
      <c r="N3309" s="175">
        <f>_xll.xlShmInterpDisc($E$4,L3309)</f>
        <v>0.53809605436402652</v>
      </c>
      <c r="O3309" s="175">
        <f>_xll.xlShmInterpDisc($B$4,L3309)</f>
        <v>0.53809605436402652</v>
      </c>
      <c r="P3309" s="175">
        <v>0.53809605430815066</v>
      </c>
      <c r="Q3309" s="175">
        <f>_xll.xlShmInterpDisc($H$4,L3309)</f>
        <v>0.53809605438886288</v>
      </c>
      <c r="R3309" s="188">
        <f t="shared" si="153"/>
        <v>-5.5578874835759962E-7</v>
      </c>
      <c r="S3309" s="170">
        <f t="shared" si="154"/>
        <v>-5.5578874835759962E-7</v>
      </c>
      <c r="T3309" s="174">
        <f t="shared" si="155"/>
        <v>-8.0712214689526718E-7</v>
      </c>
    </row>
    <row r="3310" spans="11:20" x14ac:dyDescent="0.2">
      <c r="K3310" s="185" t="s">
        <v>135</v>
      </c>
      <c r="L3310" s="163">
        <f>_xll.qlCalendarAdvance("TARGET",L3309,K3310,"mf")</f>
        <v>58155</v>
      </c>
      <c r="M3310" s="175">
        <v>0.53796957009272095</v>
      </c>
      <c r="N3310" s="175">
        <f>_xll.xlShmInterpDisc($E$4,L3310)</f>
        <v>0.5379695701499243</v>
      </c>
      <c r="O3310" s="175">
        <f>_xll.xlShmInterpDisc($B$4,L3310)</f>
        <v>0.5379695701499243</v>
      </c>
      <c r="P3310" s="175">
        <v>0.5379695700924163</v>
      </c>
      <c r="Q3310" s="175">
        <f>_xll.xlShmInterpDisc($H$4,L3310)</f>
        <v>0.53796957017475633</v>
      </c>
      <c r="R3310" s="188">
        <f t="shared" si="153"/>
        <v>-5.7203353165391491E-7</v>
      </c>
      <c r="S3310" s="170">
        <f t="shared" si="154"/>
        <v>-5.7203353165391491E-7</v>
      </c>
      <c r="T3310" s="174">
        <f t="shared" si="155"/>
        <v>-8.2340023688232122E-7</v>
      </c>
    </row>
    <row r="3311" spans="11:20" x14ac:dyDescent="0.2">
      <c r="K3311" s="185" t="s">
        <v>135</v>
      </c>
      <c r="L3311" s="163">
        <f>_xll.qlCalendarAdvance("TARGET",L3310,K3311,"mf")</f>
        <v>58161</v>
      </c>
      <c r="M3311" s="175">
        <v>0.53786124769558985</v>
      </c>
      <c r="N3311" s="175">
        <f>_xll.xlShmInterpDisc($E$4,L3311)</f>
        <v>0.53786124775419553</v>
      </c>
      <c r="O3311" s="175">
        <f>_xll.xlShmInterpDisc($B$4,L3311)</f>
        <v>0.53786124775419553</v>
      </c>
      <c r="P3311" s="175">
        <v>0.53786124769527854</v>
      </c>
      <c r="Q3311" s="175">
        <f>_xll.xlShmInterpDisc($H$4,L3311)</f>
        <v>0.53786124777902344</v>
      </c>
      <c r="R3311" s="188">
        <f t="shared" si="153"/>
        <v>-5.8605675867795526E-7</v>
      </c>
      <c r="S3311" s="170">
        <f t="shared" si="154"/>
        <v>-5.8605675867795526E-7</v>
      </c>
      <c r="T3311" s="174">
        <f t="shared" si="155"/>
        <v>-8.3744899903592795E-7</v>
      </c>
    </row>
    <row r="3312" spans="11:20" x14ac:dyDescent="0.2">
      <c r="K3312" s="185" t="s">
        <v>135</v>
      </c>
      <c r="L3312" s="163">
        <f>_xll.qlCalendarAdvance("TARGET",L3311,K3312,"mf")</f>
        <v>58168</v>
      </c>
      <c r="M3312" s="175">
        <v>0.53773497943170445</v>
      </c>
      <c r="N3312" s="175">
        <f>_xll.xlShmInterpDisc($E$4,L3312)</f>
        <v>0.53773497949195792</v>
      </c>
      <c r="O3312" s="175">
        <f>_xll.xlShmInterpDisc($B$4,L3312)</f>
        <v>0.53773497949195792</v>
      </c>
      <c r="P3312" s="175">
        <v>0.53773497943138537</v>
      </c>
      <c r="Q3312" s="175">
        <f>_xll.xlShmInterpDisc($H$4,L3312)</f>
        <v>0.53773497951678062</v>
      </c>
      <c r="R3312" s="188">
        <f t="shared" si="153"/>
        <v>-6.0253468880944183E-7</v>
      </c>
      <c r="S3312" s="170">
        <f t="shared" si="154"/>
        <v>-6.0253468880944183E-7</v>
      </c>
      <c r="T3312" s="174">
        <f t="shared" si="155"/>
        <v>-8.5395246429698091E-7</v>
      </c>
    </row>
    <row r="3313" spans="11:20" x14ac:dyDescent="0.2">
      <c r="K3313" s="185" t="s">
        <v>135</v>
      </c>
      <c r="L3313" s="163">
        <f>_xll.qlCalendarAdvance("TARGET",L3312,K3313,"mf")</f>
        <v>58175</v>
      </c>
      <c r="M3313" s="175">
        <v>0.53760882709455327</v>
      </c>
      <c r="N3313" s="175">
        <f>_xll.xlShmInterpDisc($E$4,L3313)</f>
        <v>0.53760882715646663</v>
      </c>
      <c r="O3313" s="175">
        <f>_xll.xlShmInterpDisc($B$4,L3313)</f>
        <v>0.53760882715646674</v>
      </c>
      <c r="P3313" s="175">
        <v>0.53760882709422653</v>
      </c>
      <c r="Q3313" s="175">
        <f>_xll.xlShmInterpDisc($H$4,L3313)</f>
        <v>0.53760882718128389</v>
      </c>
      <c r="R3313" s="188">
        <f t="shared" si="153"/>
        <v>-6.1913363325061255E-7</v>
      </c>
      <c r="S3313" s="170">
        <f t="shared" si="154"/>
        <v>-6.1913474347363717E-7</v>
      </c>
      <c r="T3313" s="174">
        <f t="shared" si="155"/>
        <v>-8.7057361319864413E-7</v>
      </c>
    </row>
    <row r="3314" spans="11:20" x14ac:dyDescent="0.2">
      <c r="K3314" s="185" t="s">
        <v>135</v>
      </c>
      <c r="L3314" s="163">
        <f>_xll.qlCalendarAdvance("TARGET",L3313,K3314,"mf")</f>
        <v>58182</v>
      </c>
      <c r="M3314" s="175">
        <v>0.53748279043530278</v>
      </c>
      <c r="N3314" s="175">
        <f>_xll.xlShmInterpDisc($E$4,L3314)</f>
        <v>0.53748279049888836</v>
      </c>
      <c r="O3314" s="175">
        <f>_xll.xlShmInterpDisc($B$4,L3314)</f>
        <v>0.53748279049888836</v>
      </c>
      <c r="P3314" s="175">
        <v>0.53748279043496838</v>
      </c>
      <c r="Q3314" s="175">
        <f>_xll.xlShmInterpDisc($H$4,L3314)</f>
        <v>0.53748279052369929</v>
      </c>
      <c r="R3314" s="188">
        <f t="shared" si="153"/>
        <v>-6.3585581244751666E-7</v>
      </c>
      <c r="S3314" s="170">
        <f t="shared" si="154"/>
        <v>-6.3585581244751666E-7</v>
      </c>
      <c r="T3314" s="174">
        <f t="shared" si="155"/>
        <v>-8.8730911507184373E-7</v>
      </c>
    </row>
    <row r="3315" spans="11:20" x14ac:dyDescent="0.2">
      <c r="K3315" s="185" t="s">
        <v>135</v>
      </c>
      <c r="L3315" s="163">
        <f>_xll.qlCalendarAdvance("TARGET",L3314,K3315,"mf")</f>
        <v>58189</v>
      </c>
      <c r="M3315" s="175">
        <v>0.53735686920487491</v>
      </c>
      <c r="N3315" s="175">
        <f>_xll.xlShmInterpDisc($E$4,L3315)</f>
        <v>0.53735686927014448</v>
      </c>
      <c r="O3315" s="175">
        <f>_xll.xlShmInterpDisc($B$4,L3315)</f>
        <v>0.53735686927014448</v>
      </c>
      <c r="P3315" s="175">
        <v>0.53735686920453285</v>
      </c>
      <c r="Q3315" s="175">
        <f>_xll.xlShmInterpDisc($H$4,L3315)</f>
        <v>0.53735686929494886</v>
      </c>
      <c r="R3315" s="188">
        <f t="shared" si="153"/>
        <v>-6.5269567528503103E-7</v>
      </c>
      <c r="S3315" s="170">
        <f t="shared" si="154"/>
        <v>-6.5269567528503103E-7</v>
      </c>
      <c r="T3315" s="174">
        <f t="shared" si="155"/>
        <v>-9.0416008013960436E-7</v>
      </c>
    </row>
    <row r="3316" spans="11:20" x14ac:dyDescent="0.2">
      <c r="K3316" s="185" t="s">
        <v>135</v>
      </c>
      <c r="L3316" s="163">
        <f>_xll.qlCalendarAdvance("TARGET",L3315,K3316,"mf")</f>
        <v>58197</v>
      </c>
      <c r="M3316" s="175">
        <v>0.53721310024881641</v>
      </c>
      <c r="N3316" s="175">
        <f>_xll.xlShmInterpDisc($E$4,L3316)</f>
        <v>0.53721310031602487</v>
      </c>
      <c r="O3316" s="175">
        <f>_xll.xlShmInterpDisc($B$4,L3316)</f>
        <v>0.53721310031602487</v>
      </c>
      <c r="P3316" s="175">
        <v>0.5372131002484658</v>
      </c>
      <c r="Q3316" s="175">
        <f>_xll.xlShmInterpDisc($H$4,L3316)</f>
        <v>0.53721310034082126</v>
      </c>
      <c r="R3316" s="188">
        <f t="shared" si="153"/>
        <v>-6.7208461018708476E-7</v>
      </c>
      <c r="S3316" s="170">
        <f t="shared" si="154"/>
        <v>-6.7208461018708476E-7</v>
      </c>
      <c r="T3316" s="174">
        <f t="shared" si="155"/>
        <v>-9.2355456615678122E-7</v>
      </c>
    </row>
    <row r="3317" spans="11:20" x14ac:dyDescent="0.2">
      <c r="K3317" s="185" t="s">
        <v>135</v>
      </c>
      <c r="L3317" s="163">
        <f>_xll.qlCalendarAdvance("TARGET",L3316,K3317,"mf")</f>
        <v>58204</v>
      </c>
      <c r="M3317" s="175">
        <v>0.5370874255259962</v>
      </c>
      <c r="N3317" s="175">
        <f>_xll.xlShmInterpDisc($E$4,L3317)</f>
        <v>0.53708742559491318</v>
      </c>
      <c r="O3317" s="175">
        <f>_xll.xlShmInterpDisc($B$4,L3317)</f>
        <v>0.53708742559491318</v>
      </c>
      <c r="P3317" s="175">
        <v>0.53708742552563793</v>
      </c>
      <c r="Q3317" s="175">
        <f>_xll.xlShmInterpDisc($H$4,L3317)</f>
        <v>0.53708742561970213</v>
      </c>
      <c r="R3317" s="188">
        <f t="shared" si="153"/>
        <v>-6.891698323130413E-7</v>
      </c>
      <c r="S3317" s="170">
        <f t="shared" si="154"/>
        <v>-6.891698323130413E-7</v>
      </c>
      <c r="T3317" s="174">
        <f t="shared" si="155"/>
        <v>-9.40642008728787E-7</v>
      </c>
    </row>
    <row r="3318" spans="11:20" x14ac:dyDescent="0.2">
      <c r="K3318" s="185" t="s">
        <v>135</v>
      </c>
      <c r="L3318" s="163">
        <f>_xll.qlCalendarAdvance("TARGET",L3317,K3318,"mf")</f>
        <v>58211</v>
      </c>
      <c r="M3318" s="175">
        <v>0.53696186544758973</v>
      </c>
      <c r="N3318" s="175">
        <f>_xll.xlShmInterpDisc($E$4,L3318)</f>
        <v>0.53696186551822678</v>
      </c>
      <c r="O3318" s="175">
        <f>_xll.xlShmInterpDisc($B$4,L3318)</f>
        <v>0.53696186551822678</v>
      </c>
      <c r="P3318" s="175">
        <v>0.53696186544722402</v>
      </c>
      <c r="Q3318" s="175">
        <f>_xll.xlShmInterpDisc($H$4,L3318)</f>
        <v>0.53696186554300773</v>
      </c>
      <c r="R3318" s="188">
        <f t="shared" si="153"/>
        <v>-7.0637051763355885E-7</v>
      </c>
      <c r="S3318" s="170">
        <f t="shared" si="154"/>
        <v>-7.0637051763355885E-7</v>
      </c>
      <c r="T3318" s="174">
        <f t="shared" si="155"/>
        <v>-9.5783714293418143E-7</v>
      </c>
    </row>
    <row r="3319" spans="11:20" x14ac:dyDescent="0.2">
      <c r="K3319" s="185" t="s">
        <v>135</v>
      </c>
      <c r="L3319" s="163">
        <f>_xll.qlCalendarAdvance("TARGET",L3318,K3319,"mf")</f>
        <v>58218</v>
      </c>
      <c r="M3319" s="175">
        <v>0.53683641976350682</v>
      </c>
      <c r="N3319" s="175">
        <f>_xll.xlShmInterpDisc($E$4,L3319)</f>
        <v>0.53683641983587482</v>
      </c>
      <c r="O3319" s="175">
        <f>_xll.xlShmInterpDisc($B$4,L3319)</f>
        <v>0.53683641983587482</v>
      </c>
      <c r="P3319" s="175">
        <v>0.53683641976313357</v>
      </c>
      <c r="Q3319" s="175">
        <f>_xll.xlShmInterpDisc($H$4,L3319)</f>
        <v>0.53683641986064734</v>
      </c>
      <c r="R3319" s="188">
        <f t="shared" si="153"/>
        <v>-7.2368000481048966E-7</v>
      </c>
      <c r="S3319" s="170">
        <f t="shared" si="154"/>
        <v>-7.2368000481048966E-7</v>
      </c>
      <c r="T3319" s="174">
        <f t="shared" si="155"/>
        <v>-9.7513774832691524E-7</v>
      </c>
    </row>
    <row r="3320" spans="11:20" x14ac:dyDescent="0.2">
      <c r="K3320" s="185" t="s">
        <v>135</v>
      </c>
      <c r="L3320" s="163">
        <f>_xll.qlCalendarAdvance("TARGET",L3319,K3320,"mf")</f>
        <v>58225</v>
      </c>
      <c r="M3320" s="175">
        <v>0.53671108822341262</v>
      </c>
      <c r="N3320" s="175">
        <f>_xll.xlShmInterpDisc($E$4,L3320)</f>
        <v>0.53671108829752223</v>
      </c>
      <c r="O3320" s="175">
        <f>_xll.xlShmInterpDisc($B$4,L3320)</f>
        <v>0.53671108829752223</v>
      </c>
      <c r="P3320" s="175">
        <v>0.53671108822303204</v>
      </c>
      <c r="Q3320" s="175">
        <f>_xll.xlShmInterpDisc($H$4,L3320)</f>
        <v>0.53671108832228598</v>
      </c>
      <c r="R3320" s="188">
        <f t="shared" si="153"/>
        <v>-7.4109607339778449E-7</v>
      </c>
      <c r="S3320" s="170">
        <f t="shared" si="154"/>
        <v>-7.4109607339778449E-7</v>
      </c>
      <c r="T3320" s="174">
        <f t="shared" si="155"/>
        <v>-9.9253938401488995E-7</v>
      </c>
    </row>
    <row r="3321" spans="11:20" x14ac:dyDescent="0.2">
      <c r="K3321" s="185" t="s">
        <v>135</v>
      </c>
      <c r="L3321" s="163">
        <f>_xll.qlCalendarAdvance("TARGET",L3320,K3321,"mf")</f>
        <v>58232</v>
      </c>
      <c r="M3321" s="175">
        <v>0.53658587057672846</v>
      </c>
      <c r="N3321" s="175">
        <f>_xll.xlShmInterpDisc($E$4,L3321)</f>
        <v>0.53658587065259045</v>
      </c>
      <c r="O3321" s="175">
        <f>_xll.xlShmInterpDisc($B$4,L3321)</f>
        <v>0.53658587065259045</v>
      </c>
      <c r="P3321" s="175">
        <v>0.53658587057634033</v>
      </c>
      <c r="Q3321" s="175">
        <f>_xll.xlShmInterpDisc($H$4,L3321)</f>
        <v>0.53658587067734476</v>
      </c>
      <c r="R3321" s="188">
        <f t="shared" si="153"/>
        <v>-7.5861983361846796E-7</v>
      </c>
      <c r="S3321" s="170">
        <f t="shared" si="154"/>
        <v>-7.5861983361846796E-7</v>
      </c>
      <c r="T3321" s="174">
        <f t="shared" si="155"/>
        <v>-1.0100442704441548E-6</v>
      </c>
    </row>
    <row r="3322" spans="11:20" x14ac:dyDescent="0.2">
      <c r="K3322" s="185" t="s">
        <v>135</v>
      </c>
      <c r="L3322" s="163">
        <f>_xll.qlCalendarAdvance("TARGET",L3321,K3322,"mf")</f>
        <v>58239</v>
      </c>
      <c r="M3322" s="175">
        <v>0.53646076657263186</v>
      </c>
      <c r="N3322" s="175">
        <f>_xll.xlShmInterpDisc($E$4,L3322)</f>
        <v>0.53646076665025633</v>
      </c>
      <c r="O3322" s="175">
        <f>_xll.xlShmInterpDisc($B$4,L3322)</f>
        <v>0.53646076665025633</v>
      </c>
      <c r="P3322" s="175">
        <v>0.53646076657223629</v>
      </c>
      <c r="Q3322" s="175">
        <f>_xll.xlShmInterpDisc($H$4,L3322)</f>
        <v>0.53646076667500109</v>
      </c>
      <c r="R3322" s="188">
        <f t="shared" si="153"/>
        <v>-7.7624462413439232E-7</v>
      </c>
      <c r="S3322" s="170">
        <f t="shared" si="154"/>
        <v>-7.7624462413439232E-7</v>
      </c>
      <c r="T3322" s="174">
        <f t="shared" si="155"/>
        <v>-1.0276479667226113E-6</v>
      </c>
    </row>
    <row r="3323" spans="11:20" x14ac:dyDescent="0.2">
      <c r="K3323" s="185" t="s">
        <v>135</v>
      </c>
      <c r="L3323" s="163">
        <f>_xll.qlCalendarAdvance("TARGET",L3322,K3323,"mf")</f>
        <v>58246</v>
      </c>
      <c r="M3323" s="175">
        <v>0.53633577596005622</v>
      </c>
      <c r="N3323" s="175">
        <f>_xll.xlShmInterpDisc($E$4,L3323)</f>
        <v>0.5363357760394537</v>
      </c>
      <c r="O3323" s="175">
        <f>_xll.xlShmInterpDisc($B$4,L3323)</f>
        <v>0.5363357760394537</v>
      </c>
      <c r="P3323" s="175">
        <v>0.53633577595965332</v>
      </c>
      <c r="Q3323" s="175">
        <f>_xll.xlShmInterpDisc($H$4,L3323)</f>
        <v>0.53633577606418825</v>
      </c>
      <c r="R3323" s="188">
        <f t="shared" si="153"/>
        <v>-7.9397488583765607E-7</v>
      </c>
      <c r="S3323" s="170">
        <f t="shared" si="154"/>
        <v>-7.9397488583765607E-7</v>
      </c>
      <c r="T3323" s="174">
        <f t="shared" si="155"/>
        <v>-1.0453493626272348E-6</v>
      </c>
    </row>
    <row r="3324" spans="11:20" x14ac:dyDescent="0.2">
      <c r="K3324" s="185" t="s">
        <v>135</v>
      </c>
      <c r="L3324" s="163">
        <f>_xll.qlCalendarAdvance("TARGET",L3323,K3324,"mf")</f>
        <v>58253</v>
      </c>
      <c r="M3324" s="175">
        <v>0.5362108984876921</v>
      </c>
      <c r="N3324" s="175">
        <f>_xll.xlShmInterpDisc($E$4,L3324)</f>
        <v>0.53621089856887227</v>
      </c>
      <c r="O3324" s="175">
        <f>_xll.xlShmInterpDisc($B$4,L3324)</f>
        <v>0.5362108985688725</v>
      </c>
      <c r="P3324" s="175">
        <v>0.53621089848728187</v>
      </c>
      <c r="Q3324" s="175">
        <f>_xll.xlShmInterpDisc($H$4,L3324)</f>
        <v>0.53621089859359639</v>
      </c>
      <c r="R3324" s="188">
        <f t="shared" si="153"/>
        <v>-8.1180173694406221E-7</v>
      </c>
      <c r="S3324" s="170">
        <f t="shared" si="154"/>
        <v>-8.1180395739011146E-7</v>
      </c>
      <c r="T3324" s="174">
        <f t="shared" si="155"/>
        <v>-1.0631451274889514E-6</v>
      </c>
    </row>
    <row r="3325" spans="11:20" x14ac:dyDescent="0.2">
      <c r="K3325" s="185" t="s">
        <v>135</v>
      </c>
      <c r="L3325" s="163">
        <f>_xll.qlCalendarAdvance("TARGET",L3324,K3325,"mf")</f>
        <v>58260</v>
      </c>
      <c r="M3325" s="175">
        <v>0.53608613390398574</v>
      </c>
      <c r="N3325" s="175">
        <f>_xll.xlShmInterpDisc($E$4,L3325)</f>
        <v>0.53608613398695881</v>
      </c>
      <c r="O3325" s="175">
        <f>_xll.xlShmInterpDisc($B$4,L3325)</f>
        <v>0.53608613398695881</v>
      </c>
      <c r="P3325" s="175">
        <v>0.53608613390356818</v>
      </c>
      <c r="Q3325" s="175">
        <f>_xll.xlShmInterpDisc($H$4,L3325)</f>
        <v>0.5360861340116716</v>
      </c>
      <c r="R3325" s="188">
        <f t="shared" si="153"/>
        <v>-8.2973072856873387E-7</v>
      </c>
      <c r="S3325" s="170">
        <f t="shared" si="154"/>
        <v>-8.2973072856873387E-7</v>
      </c>
      <c r="T3325" s="174">
        <f t="shared" si="155"/>
        <v>-1.0810341510847365E-6</v>
      </c>
    </row>
    <row r="3326" spans="11:20" x14ac:dyDescent="0.2">
      <c r="K3326" s="185" t="s">
        <v>135</v>
      </c>
      <c r="L3326" s="163">
        <f>_xll.qlCalendarAdvance("TARGET",L3325,K3326,"mf")</f>
        <v>58267</v>
      </c>
      <c r="M3326" s="175">
        <v>0.53596148195714055</v>
      </c>
      <c r="N3326" s="175">
        <f>_xll.xlShmInterpDisc($E$4,L3326)</f>
        <v>0.53596148204191574</v>
      </c>
      <c r="O3326" s="175">
        <f>_xll.xlShmInterpDisc($B$4,L3326)</f>
        <v>0.53596148204191574</v>
      </c>
      <c r="P3326" s="175">
        <v>0.53596148195671578</v>
      </c>
      <c r="Q3326" s="175">
        <f>_xll.xlShmInterpDisc($H$4,L3326)</f>
        <v>0.5359614820666172</v>
      </c>
      <c r="R3326" s="188">
        <f t="shared" si="153"/>
        <v>-8.4775186870444941E-7</v>
      </c>
      <c r="S3326" s="170">
        <f t="shared" si="154"/>
        <v>-8.4775186870444941E-7</v>
      </c>
      <c r="T3326" s="174">
        <f t="shared" si="155"/>
        <v>-1.099014212968541E-6</v>
      </c>
    </row>
    <row r="3327" spans="11:20" x14ac:dyDescent="0.2">
      <c r="K3327" s="185" t="s">
        <v>135</v>
      </c>
      <c r="L3327" s="163">
        <f>_xll.qlCalendarAdvance("TARGET",L3326,K3327,"mf")</f>
        <v>58274</v>
      </c>
      <c r="M3327" s="175">
        <v>0.53583694239511626</v>
      </c>
      <c r="N3327" s="175">
        <f>_xll.xlShmInterpDisc($E$4,L3327)</f>
        <v>0.5358369424817031</v>
      </c>
      <c r="O3327" s="175">
        <f>_xll.xlShmInterpDisc($B$4,L3327)</f>
        <v>0.5358369424817031</v>
      </c>
      <c r="P3327" s="175">
        <v>0.53583694239468427</v>
      </c>
      <c r="Q3327" s="175">
        <f>_xll.xlShmInterpDisc($H$4,L3327)</f>
        <v>0.53583694250639258</v>
      </c>
      <c r="R3327" s="188">
        <f t="shared" si="153"/>
        <v>-8.6586848802028271E-7</v>
      </c>
      <c r="S3327" s="170">
        <f t="shared" si="154"/>
        <v>-8.6586848802028271E-7</v>
      </c>
      <c r="T3327" s="174">
        <f t="shared" si="155"/>
        <v>-1.1170830926943154E-6</v>
      </c>
    </row>
    <row r="3328" spans="11:20" x14ac:dyDescent="0.2">
      <c r="K3328" s="185" t="s">
        <v>135</v>
      </c>
      <c r="L3328" s="163">
        <f>_xll.qlCalendarAdvance("TARGET",L3327,K3328,"mf")</f>
        <v>58281</v>
      </c>
      <c r="M3328" s="175">
        <v>0.53571251496562966</v>
      </c>
      <c r="N3328" s="175">
        <f>_xll.xlShmInterpDisc($E$4,L3328)</f>
        <v>0.53571251505403727</v>
      </c>
      <c r="O3328" s="175">
        <f>_xll.xlShmInterpDisc($B$4,L3328)</f>
        <v>0.53571251505403727</v>
      </c>
      <c r="P3328" s="175">
        <v>0.53571251496519057</v>
      </c>
      <c r="Q3328" s="175">
        <f>_xll.xlShmInterpDisc($H$4,L3328)</f>
        <v>0.53571251507871454</v>
      </c>
      <c r="R3328" s="188">
        <f t="shared" si="153"/>
        <v>-8.8407614562413528E-7</v>
      </c>
      <c r="S3328" s="170">
        <f t="shared" si="154"/>
        <v>-8.8407614562413528E-7</v>
      </c>
      <c r="T3328" s="174">
        <f t="shared" si="155"/>
        <v>-1.1352396800390352E-6</v>
      </c>
    </row>
    <row r="3329" spans="11:20" x14ac:dyDescent="0.2">
      <c r="K3329" s="185" t="s">
        <v>135</v>
      </c>
      <c r="L3329" s="163">
        <f>_xll.qlCalendarAdvance("TARGET",L3328,K3329,"mf")</f>
        <v>58288</v>
      </c>
      <c r="M3329" s="175">
        <v>0.53558819941615465</v>
      </c>
      <c r="N3329" s="175">
        <f>_xll.xlShmInterpDisc($E$4,L3329)</f>
        <v>0.53558819950639192</v>
      </c>
      <c r="O3329" s="175">
        <f>_xll.xlShmInterpDisc($B$4,L3329)</f>
        <v>0.53558819950639192</v>
      </c>
      <c r="P3329" s="175">
        <v>0.53558819941570834</v>
      </c>
      <c r="Q3329" s="175">
        <f>_xll.xlShmInterpDisc($H$4,L3329)</f>
        <v>0.5355881995310563</v>
      </c>
      <c r="R3329" s="188">
        <f t="shared" si="153"/>
        <v>-9.0237262106995786E-7</v>
      </c>
      <c r="S3329" s="170">
        <f t="shared" si="154"/>
        <v>-9.0237262106995786E-7</v>
      </c>
      <c r="T3329" s="174">
        <f t="shared" si="155"/>
        <v>-1.1534795341106019E-6</v>
      </c>
    </row>
    <row r="3330" spans="11:20" x14ac:dyDescent="0.2">
      <c r="K3330" s="185" t="s">
        <v>135</v>
      </c>
      <c r="L3330" s="163">
        <f>_xll.qlCalendarAdvance("TARGET",L3329,K3330,"mf")</f>
        <v>58295</v>
      </c>
      <c r="M3330" s="175">
        <v>0.53546399549392154</v>
      </c>
      <c r="N3330" s="175">
        <f>_xll.xlShmInterpDisc($E$4,L3330)</f>
        <v>0.53546399558599744</v>
      </c>
      <c r="O3330" s="175">
        <f>_xll.xlShmInterpDisc($B$4,L3330)</f>
        <v>0.53546399558599744</v>
      </c>
      <c r="P3330" s="175">
        <v>0.53546399549346813</v>
      </c>
      <c r="Q3330" s="175">
        <f>_xll.xlShmInterpDisc($H$4,L3330)</f>
        <v>0.53546399561064872</v>
      </c>
      <c r="R3330" s="188">
        <f t="shared" si="153"/>
        <v>-9.2075902458077508E-7</v>
      </c>
      <c r="S3330" s="170">
        <f t="shared" si="154"/>
        <v>-9.2075902458077508E-7</v>
      </c>
      <c r="T3330" s="174">
        <f t="shared" si="155"/>
        <v>-1.1718059855780893E-6</v>
      </c>
    </row>
    <row r="3331" spans="11:20" x14ac:dyDescent="0.2">
      <c r="K3331" s="185" t="s">
        <v>135</v>
      </c>
      <c r="L3331" s="163">
        <f>_xll.qlCalendarAdvance("TARGET",L3330,K3331,"mf")</f>
        <v>58302</v>
      </c>
      <c r="M3331" s="175">
        <v>0.53533990294591871</v>
      </c>
      <c r="N3331" s="175">
        <f>_xll.xlShmInterpDisc($E$4,L3331)</f>
        <v>0.53533990303984158</v>
      </c>
      <c r="O3331" s="175">
        <f>_xll.xlShmInterpDisc($B$4,L3331)</f>
        <v>0.53533990303984169</v>
      </c>
      <c r="P3331" s="175">
        <v>0.53533990294545819</v>
      </c>
      <c r="Q3331" s="175">
        <f>_xll.xlShmInterpDisc($H$4,L3331)</f>
        <v>0.53533990306447921</v>
      </c>
      <c r="R3331" s="188">
        <f t="shared" si="153"/>
        <v>-9.3922869481843918E-7</v>
      </c>
      <c r="S3331" s="170">
        <f t="shared" si="154"/>
        <v>-9.3922980504146381E-7</v>
      </c>
      <c r="T3331" s="174">
        <f t="shared" si="155"/>
        <v>-1.1902101526573006E-6</v>
      </c>
    </row>
    <row r="3332" spans="11:20" x14ac:dyDescent="0.2">
      <c r="K3332" s="185" t="s">
        <v>135</v>
      </c>
      <c r="L3332" s="163">
        <f>_xll.qlCalendarAdvance("TARGET",L3331,K3332,"mf")</f>
        <v>58309</v>
      </c>
      <c r="M3332" s="175">
        <v>0.5352159215188913</v>
      </c>
      <c r="N3332" s="175">
        <f>_xll.xlShmInterpDisc($E$4,L3332)</f>
        <v>0.53521592161466958</v>
      </c>
      <c r="O3332" s="175">
        <f>_xll.xlShmInterpDisc($B$4,L3332)</f>
        <v>0.53521592161466958</v>
      </c>
      <c r="P3332" s="175">
        <v>0.53521592151842368</v>
      </c>
      <c r="Q3332" s="175">
        <f>_xll.xlShmInterpDisc($H$4,L3332)</f>
        <v>0.53521592163929321</v>
      </c>
      <c r="R3332" s="188">
        <f t="shared" si="153"/>
        <v>-9.577827420059748E-7</v>
      </c>
      <c r="S3332" s="170">
        <f t="shared" si="154"/>
        <v>-9.577827420059748E-7</v>
      </c>
      <c r="T3332" s="174">
        <f t="shared" si="155"/>
        <v>-1.2086953660173094E-6</v>
      </c>
    </row>
    <row r="3333" spans="11:20" x14ac:dyDescent="0.2">
      <c r="K3333" s="185" t="s">
        <v>135</v>
      </c>
      <c r="L3333" s="163">
        <f>_xll.qlCalendarAdvance("TARGET",L3332,K3333,"mf")</f>
        <v>58316</v>
      </c>
      <c r="M3333" s="175">
        <v>0.53509205095934187</v>
      </c>
      <c r="N3333" s="175">
        <f>_xll.xlShmInterpDisc($E$4,L3333)</f>
        <v>0.53509205105698376</v>
      </c>
      <c r="O3333" s="175">
        <f>_xll.xlShmInterpDisc($B$4,L3333)</f>
        <v>0.53509205105698376</v>
      </c>
      <c r="P3333" s="175">
        <v>0.53509205095886725</v>
      </c>
      <c r="Q3333" s="175">
        <f>_xll.xlShmInterpDisc($H$4,L3333)</f>
        <v>0.53509205108159286</v>
      </c>
      <c r="R3333" s="188">
        <f t="shared" si="153"/>
        <v>-9.7641894569733267E-7</v>
      </c>
      <c r="S3333" s="170">
        <f t="shared" si="154"/>
        <v>-9.7641894569733267E-7</v>
      </c>
      <c r="T3333" s="174">
        <f t="shared" si="155"/>
        <v>-1.2272560745429928E-6</v>
      </c>
    </row>
    <row r="3334" spans="11:20" x14ac:dyDescent="0.2">
      <c r="K3334" s="185" t="s">
        <v>135</v>
      </c>
      <c r="L3334" s="163">
        <f>_xll.qlCalendarAdvance("TARGET",L3333,K3334,"mf")</f>
        <v>58323</v>
      </c>
      <c r="M3334" s="175">
        <v>0.53496829101353049</v>
      </c>
      <c r="N3334" s="175">
        <f>_xll.xlShmInterpDisc($E$4,L3334)</f>
        <v>0.53496829111304389</v>
      </c>
      <c r="O3334" s="175">
        <f>_xll.xlShmInterpDisc($B$4,L3334)</f>
        <v>0.53496829111304389</v>
      </c>
      <c r="P3334" s="175">
        <v>0.53496829101304888</v>
      </c>
      <c r="Q3334" s="175">
        <f>_xll.xlShmInterpDisc($H$4,L3334)</f>
        <v>0.53496829113763822</v>
      </c>
      <c r="R3334" s="188">
        <f t="shared" ref="R3334:R3397" si="156">(M3334-N3334)*10000</f>
        <v>-9.9513397522343894E-7</v>
      </c>
      <c r="S3334" s="170">
        <f t="shared" ref="S3334:S3397" si="157">(M3334-O3334)*10000</f>
        <v>-9.9513397522343894E-7</v>
      </c>
      <c r="T3334" s="174">
        <f t="shared" ref="T3334:T3397" si="158">(P3334-Q3334)*10000</f>
        <v>-1.2458933884573753E-6</v>
      </c>
    </row>
    <row r="3335" spans="11:20" x14ac:dyDescent="0.2">
      <c r="K3335" s="185" t="s">
        <v>135</v>
      </c>
      <c r="L3335" s="163">
        <f>_xll.qlCalendarAdvance("TARGET",L3334,K3335,"mf")</f>
        <v>58330</v>
      </c>
      <c r="M3335" s="175">
        <v>0.53484464142747501</v>
      </c>
      <c r="N3335" s="175">
        <f>_xll.xlShmInterpDisc($E$4,L3335)</f>
        <v>0.53484464152886768</v>
      </c>
      <c r="O3335" s="175">
        <f>_xll.xlShmInterpDisc($B$4,L3335)</f>
        <v>0.53484464152886779</v>
      </c>
      <c r="P3335" s="175">
        <v>0.5348446414269864</v>
      </c>
      <c r="Q3335" s="175">
        <f>_xll.xlShmInterpDisc($H$4,L3335)</f>
        <v>0.5348446415534468</v>
      </c>
      <c r="R3335" s="188">
        <f t="shared" si="156"/>
        <v>-1.013926720361269E-6</v>
      </c>
      <c r="S3335" s="170">
        <f t="shared" si="157"/>
        <v>-1.0139278305842936E-6</v>
      </c>
      <c r="T3335" s="174">
        <f t="shared" si="158"/>
        <v>-1.2646039770913831E-6</v>
      </c>
    </row>
    <row r="3336" spans="11:20" x14ac:dyDescent="0.2">
      <c r="K3336" s="185" t="s">
        <v>135</v>
      </c>
      <c r="L3336" s="163">
        <f>_xll.qlCalendarAdvance("TARGET",L3335,K3336,"mf")</f>
        <v>58337</v>
      </c>
      <c r="M3336" s="175">
        <v>0.53472110194695099</v>
      </c>
      <c r="N3336" s="175">
        <f>_xll.xlShmInterpDisc($E$4,L3336)</f>
        <v>0.53472110205023071</v>
      </c>
      <c r="O3336" s="175">
        <f>_xll.xlShmInterpDisc($B$4,L3336)</f>
        <v>0.53472110205023071</v>
      </c>
      <c r="P3336" s="175">
        <v>0.5347211019464555</v>
      </c>
      <c r="Q3336" s="175">
        <f>_xll.xlShmInterpDisc($H$4,L3336)</f>
        <v>0.53472110207479395</v>
      </c>
      <c r="R3336" s="188">
        <f t="shared" si="156"/>
        <v>-1.0327971811108227E-6</v>
      </c>
      <c r="S3336" s="170">
        <f t="shared" si="157"/>
        <v>-1.0327971811108227E-6</v>
      </c>
      <c r="T3336" s="174">
        <f t="shared" si="158"/>
        <v>-1.2833845097759422E-6</v>
      </c>
    </row>
    <row r="3337" spans="11:20" x14ac:dyDescent="0.2">
      <c r="K3337" s="185" t="s">
        <v>135</v>
      </c>
      <c r="L3337" s="163">
        <f>_xll.qlCalendarAdvance("TARGET",L3336,K3337,"mf")</f>
        <v>58344</v>
      </c>
      <c r="M3337" s="175">
        <v>0.53459767231749178</v>
      </c>
      <c r="N3337" s="175">
        <f>_xll.xlShmInterpDisc($E$4,L3337)</f>
        <v>0.53459767242266587</v>
      </c>
      <c r="O3337" s="175">
        <f>_xll.xlShmInterpDisc($B$4,L3337)</f>
        <v>0.53459767242266587</v>
      </c>
      <c r="P3337" s="175">
        <v>0.5345976723169894</v>
      </c>
      <c r="Q3337" s="175">
        <f>_xll.xlShmInterpDisc($H$4,L3337)</f>
        <v>0.5345976724472129</v>
      </c>
      <c r="R3337" s="188">
        <f t="shared" si="156"/>
        <v>-1.0517409165800018E-6</v>
      </c>
      <c r="S3337" s="170">
        <f t="shared" si="157"/>
        <v>-1.0517409165800018E-6</v>
      </c>
      <c r="T3337" s="174">
        <f t="shared" si="158"/>
        <v>-1.3022349865110527E-6</v>
      </c>
    </row>
    <row r="3338" spans="11:20" x14ac:dyDescent="0.2">
      <c r="K3338" s="185" t="s">
        <v>135</v>
      </c>
      <c r="L3338" s="163">
        <f>_xll.qlCalendarAdvance("TARGET",L3337,K3338,"mf")</f>
        <v>58351</v>
      </c>
      <c r="M3338" s="175">
        <v>0.53447435228438878</v>
      </c>
      <c r="N3338" s="175">
        <f>_xll.xlShmInterpDisc($E$4,L3338)</f>
        <v>0.53447435239146424</v>
      </c>
      <c r="O3338" s="175">
        <f>_xll.xlShmInterpDisc($B$4,L3338)</f>
        <v>0.53447435239146424</v>
      </c>
      <c r="P3338" s="175">
        <v>0.53447435228387952</v>
      </c>
      <c r="Q3338" s="175">
        <f>_xll.xlShmInterpDisc($H$4,L3338)</f>
        <v>0.53447435241599495</v>
      </c>
      <c r="R3338" s="188">
        <f t="shared" si="156"/>
        <v>-1.0707545960997322E-6</v>
      </c>
      <c r="S3338" s="170">
        <f t="shared" si="157"/>
        <v>-1.0707545960997322E-6</v>
      </c>
      <c r="T3338" s="174">
        <f t="shared" si="158"/>
        <v>-1.32115429707369E-6</v>
      </c>
    </row>
    <row r="3339" spans="11:20" x14ac:dyDescent="0.2">
      <c r="K3339" s="185" t="s">
        <v>135</v>
      </c>
      <c r="L3339" s="163">
        <f>_xll.qlCalendarAdvance("TARGET",L3338,K3339,"mf")</f>
        <v>58358</v>
      </c>
      <c r="M3339" s="175">
        <v>0.53435114159269137</v>
      </c>
      <c r="N3339" s="175">
        <f>_xll.xlShmInterpDisc($E$4,L3339)</f>
        <v>0.5343511417016753</v>
      </c>
      <c r="O3339" s="175">
        <f>_xll.xlShmInterpDisc($B$4,L3339)</f>
        <v>0.5343511417016753</v>
      </c>
      <c r="P3339" s="175">
        <v>0.53435114159217523</v>
      </c>
      <c r="Q3339" s="175">
        <f>_xll.xlShmInterpDisc($H$4,L3339)</f>
        <v>0.53435114172618892</v>
      </c>
      <c r="R3339" s="188">
        <f t="shared" si="156"/>
        <v>-1.0898393298930387E-6</v>
      </c>
      <c r="S3339" s="170">
        <f t="shared" si="157"/>
        <v>-1.0898393298930387E-6</v>
      </c>
      <c r="T3339" s="174">
        <f t="shared" si="158"/>
        <v>-1.340136890348731E-6</v>
      </c>
    </row>
    <row r="3340" spans="11:20" x14ac:dyDescent="0.2">
      <c r="K3340" s="185" t="s">
        <v>135</v>
      </c>
      <c r="L3340" s="163">
        <f>_xll.qlCalendarAdvance("TARGET",L3339,K3340,"mf")</f>
        <v>58365</v>
      </c>
      <c r="M3340" s="175">
        <v>0.53422803998720725</v>
      </c>
      <c r="N3340" s="175">
        <f>_xll.xlShmInterpDisc($E$4,L3340)</f>
        <v>0.53422804009810643</v>
      </c>
      <c r="O3340" s="175">
        <f>_xll.xlShmInterpDisc($B$4,L3340)</f>
        <v>0.53422804009810643</v>
      </c>
      <c r="P3340" s="175">
        <v>0.53422803998668422</v>
      </c>
      <c r="Q3340" s="175">
        <f>_xll.xlShmInterpDisc($H$4,L3340)</f>
        <v>0.53422804012260272</v>
      </c>
      <c r="R3340" s="188">
        <f t="shared" si="156"/>
        <v>-1.1089917872908472E-6</v>
      </c>
      <c r="S3340" s="170">
        <f t="shared" si="157"/>
        <v>-1.1089917872908472E-6</v>
      </c>
      <c r="T3340" s="174">
        <f t="shared" si="158"/>
        <v>-1.3591849867822248E-6</v>
      </c>
    </row>
    <row r="3341" spans="11:20" x14ac:dyDescent="0.2">
      <c r="K3341" s="185" t="s">
        <v>135</v>
      </c>
      <c r="L3341" s="163">
        <f>_xll.qlCalendarAdvance("TARGET",L3340,K3341,"mf")</f>
        <v>58372</v>
      </c>
      <c r="M3341" s="175">
        <v>0.53410504721250218</v>
      </c>
      <c r="N3341" s="175">
        <f>_xll.xlShmInterpDisc($E$4,L3341)</f>
        <v>0.53410504732532327</v>
      </c>
      <c r="O3341" s="175">
        <f>_xll.xlShmInterpDisc($B$4,L3341)</f>
        <v>0.53410504732532327</v>
      </c>
      <c r="P3341" s="175">
        <v>0.53410504721197238</v>
      </c>
      <c r="Q3341" s="175">
        <f>_xll.xlShmInterpDisc($H$4,L3341)</f>
        <v>0.5341050473498018</v>
      </c>
      <c r="R3341" s="188">
        <f t="shared" si="156"/>
        <v>-1.1282108580701333E-6</v>
      </c>
      <c r="S3341" s="170">
        <f t="shared" si="157"/>
        <v>-1.1282108580701333E-6</v>
      </c>
      <c r="T3341" s="174">
        <f t="shared" si="158"/>
        <v>-1.378294145482073E-6</v>
      </c>
    </row>
    <row r="3342" spans="11:20" x14ac:dyDescent="0.2">
      <c r="K3342" s="185" t="s">
        <v>135</v>
      </c>
      <c r="L3342" s="163">
        <f>_xll.qlCalendarAdvance("TARGET",L3341,K3342,"mf")</f>
        <v>58379</v>
      </c>
      <c r="M3342" s="175">
        <v>0.53398216301290047</v>
      </c>
      <c r="N3342" s="175">
        <f>_xll.xlShmInterpDisc($E$4,L3342)</f>
        <v>0.53398216312765001</v>
      </c>
      <c r="O3342" s="175">
        <f>_xll.xlShmInterpDisc($B$4,L3342)</f>
        <v>0.53398216312765001</v>
      </c>
      <c r="P3342" s="175">
        <v>0.53398216301236412</v>
      </c>
      <c r="Q3342" s="175">
        <f>_xll.xlShmInterpDisc($H$4,L3342)</f>
        <v>0.53398216315211022</v>
      </c>
      <c r="R3342" s="188">
        <f t="shared" si="156"/>
        <v>-1.1474954320078723E-6</v>
      </c>
      <c r="S3342" s="170">
        <f t="shared" si="157"/>
        <v>-1.1474954320078723E-6</v>
      </c>
      <c r="T3342" s="174">
        <f t="shared" si="158"/>
        <v>-1.3974610357792017E-6</v>
      </c>
    </row>
    <row r="3343" spans="11:20" x14ac:dyDescent="0.2">
      <c r="K3343" s="185" t="s">
        <v>135</v>
      </c>
      <c r="L3343" s="163">
        <f>_xll.qlCalendarAdvance("TARGET",L3342,K3343,"mf")</f>
        <v>58386</v>
      </c>
      <c r="M3343" s="175">
        <v>0.53385938713248526</v>
      </c>
      <c r="N3343" s="175">
        <f>_xll.xlShmInterpDisc($E$4,L3343)</f>
        <v>0.53385938724916926</v>
      </c>
      <c r="O3343" s="175">
        <f>_xll.xlShmInterpDisc($B$4,L3343)</f>
        <v>0.53385938724916926</v>
      </c>
      <c r="P3343" s="175">
        <v>0.53385938713194214</v>
      </c>
      <c r="Q3343" s="175">
        <f>_xll.xlShmInterpDisc($H$4,L3343)</f>
        <v>0.53385938727361093</v>
      </c>
      <c r="R3343" s="188">
        <f t="shared" si="156"/>
        <v>-1.166839957988941E-6</v>
      </c>
      <c r="S3343" s="170">
        <f t="shared" si="157"/>
        <v>-1.166839957988941E-6</v>
      </c>
      <c r="T3343" s="174">
        <f t="shared" si="158"/>
        <v>-1.4166878781196601E-6</v>
      </c>
    </row>
    <row r="3344" spans="11:20" x14ac:dyDescent="0.2">
      <c r="K3344" s="185" t="s">
        <v>135</v>
      </c>
      <c r="L3344" s="163">
        <f>_xll.qlCalendarAdvance("TARGET",L3343,K3344,"mf")</f>
        <v>58393</v>
      </c>
      <c r="M3344" s="175">
        <v>0.53373671931509792</v>
      </c>
      <c r="N3344" s="175">
        <f>_xll.xlShmInterpDisc($E$4,L3344)</f>
        <v>0.53373671943372225</v>
      </c>
      <c r="O3344" s="175">
        <f>_xll.xlShmInterpDisc($B$4,L3344)</f>
        <v>0.53373671943372236</v>
      </c>
      <c r="P3344" s="175">
        <v>0.53373671931454814</v>
      </c>
      <c r="Q3344" s="175">
        <f>_xll.xlShmInterpDisc($H$4,L3344)</f>
        <v>0.53373671945814505</v>
      </c>
      <c r="R3344" s="188">
        <f t="shared" si="156"/>
        <v>-1.1862433257903149E-6</v>
      </c>
      <c r="S3344" s="170">
        <f t="shared" si="157"/>
        <v>-1.1862444360133395E-6</v>
      </c>
      <c r="T3344" s="174">
        <f t="shared" si="158"/>
        <v>-1.4359691213883252E-6</v>
      </c>
    </row>
    <row r="3345" spans="11:20" x14ac:dyDescent="0.2">
      <c r="K3345" s="185" t="s">
        <v>135</v>
      </c>
      <c r="L3345" s="163">
        <f>_xll.qlCalendarAdvance("TARGET",L3344,K3345,"mf")</f>
        <v>58400</v>
      </c>
      <c r="M3345" s="175">
        <v>0.53361415930433853</v>
      </c>
      <c r="N3345" s="175">
        <f>_xll.xlShmInterpDisc($E$4,L3345)</f>
        <v>0.53361415942490931</v>
      </c>
      <c r="O3345" s="175">
        <f>_xll.xlShmInterpDisc($B$4,L3345)</f>
        <v>0.53361415942490942</v>
      </c>
      <c r="P3345" s="175">
        <v>0.53361415930378198</v>
      </c>
      <c r="Q3345" s="175">
        <f>_xll.xlShmInterpDisc($H$4,L3345)</f>
        <v>0.53361415944931256</v>
      </c>
      <c r="R3345" s="188">
        <f t="shared" si="156"/>
        <v>-1.2057077558580431E-6</v>
      </c>
      <c r="S3345" s="170">
        <f t="shared" si="157"/>
        <v>-1.2057088660810678E-6</v>
      </c>
      <c r="T3345" s="174">
        <f t="shared" si="158"/>
        <v>-1.4553058758082216E-6</v>
      </c>
    </row>
    <row r="3346" spans="11:20" x14ac:dyDescent="0.2">
      <c r="K3346" s="185" t="s">
        <v>135</v>
      </c>
      <c r="L3346" s="163">
        <f>_xll.qlCalendarAdvance("TARGET",L3345,K3346,"mf")</f>
        <v>58407</v>
      </c>
      <c r="M3346" s="175">
        <v>0.53349170684356617</v>
      </c>
      <c r="N3346" s="175">
        <f>_xll.xlShmInterpDisc($E$4,L3346)</f>
        <v>0.53349170696608905</v>
      </c>
      <c r="O3346" s="175">
        <f>_xll.xlShmInterpDisc($B$4,L3346)</f>
        <v>0.53349170696608905</v>
      </c>
      <c r="P3346" s="175">
        <v>0.53349170684300307</v>
      </c>
      <c r="Q3346" s="175">
        <f>_xll.xlShmInterpDisc($H$4,L3346)</f>
        <v>0.53349170699047255</v>
      </c>
      <c r="R3346" s="188">
        <f t="shared" si="156"/>
        <v>-1.2252288073000273E-6</v>
      </c>
      <c r="S3346" s="170">
        <f t="shared" si="157"/>
        <v>-1.2252288073000273E-6</v>
      </c>
      <c r="T3346" s="174">
        <f t="shared" si="158"/>
        <v>-1.4746948107102753E-6</v>
      </c>
    </row>
    <row r="3347" spans="11:20" x14ac:dyDescent="0.2">
      <c r="K3347" s="185" t="s">
        <v>135</v>
      </c>
      <c r="L3347" s="163">
        <f>_xll.qlCalendarAdvance("TARGET",L3346,K3347,"mf")</f>
        <v>58414</v>
      </c>
      <c r="M3347" s="175">
        <v>0.53336936167589899</v>
      </c>
      <c r="N3347" s="175">
        <f>_xll.xlShmInterpDisc($E$4,L3347)</f>
        <v>0.5333693618003793</v>
      </c>
      <c r="O3347" s="175">
        <f>_xll.xlShmInterpDisc($B$4,L3347)</f>
        <v>0.53336936180037942</v>
      </c>
      <c r="P3347" s="175">
        <v>0.53336936167532922</v>
      </c>
      <c r="Q3347" s="175">
        <f>_xll.xlShmInterpDisc($H$4,L3347)</f>
        <v>0.53336936182474259</v>
      </c>
      <c r="R3347" s="188">
        <f t="shared" si="156"/>
        <v>-1.2448031494471934E-6</v>
      </c>
      <c r="S3347" s="170">
        <f t="shared" si="157"/>
        <v>-1.244804259670218E-6</v>
      </c>
      <c r="T3347" s="174">
        <f t="shared" si="158"/>
        <v>-1.4941337056484372E-6</v>
      </c>
    </row>
    <row r="3348" spans="11:20" x14ac:dyDescent="0.2">
      <c r="K3348" s="185" t="s">
        <v>135</v>
      </c>
      <c r="L3348" s="163">
        <f>_xll.qlCalendarAdvance("TARGET",L3347,K3348,"mf")</f>
        <v>58421</v>
      </c>
      <c r="M3348" s="175">
        <v>0.533247123544214</v>
      </c>
      <c r="N3348" s="175">
        <f>_xll.xlShmInterpDisc($E$4,L3348)</f>
        <v>0.53324712367065719</v>
      </c>
      <c r="O3348" s="175">
        <f>_xll.xlShmInterpDisc($B$4,L3348)</f>
        <v>0.53324712367065719</v>
      </c>
      <c r="P3348" s="175">
        <v>0.53324712354363779</v>
      </c>
      <c r="Q3348" s="175">
        <f>_xll.xlShmInterpDisc($H$4,L3348)</f>
        <v>0.53324712369499983</v>
      </c>
      <c r="R3348" s="188">
        <f t="shared" si="156"/>
        <v>-1.2644318925225662E-6</v>
      </c>
      <c r="S3348" s="170">
        <f t="shared" si="157"/>
        <v>-1.2644318925225662E-6</v>
      </c>
      <c r="T3348" s="174">
        <f t="shared" si="158"/>
        <v>-1.5136203401766579E-6</v>
      </c>
    </row>
    <row r="3349" spans="11:20" x14ac:dyDescent="0.2">
      <c r="K3349" s="185" t="s">
        <v>135</v>
      </c>
      <c r="L3349" s="163">
        <f>_xll.qlCalendarAdvance("TARGET",L3348,K3349,"mf")</f>
        <v>58428</v>
      </c>
      <c r="M3349" s="175">
        <v>0.53312499219114762</v>
      </c>
      <c r="N3349" s="175">
        <f>_xll.xlShmInterpDisc($E$4,L3349)</f>
        <v>0.53312499231955846</v>
      </c>
      <c r="O3349" s="175">
        <f>_xll.xlShmInterpDisc($B$4,L3349)</f>
        <v>0.53312499231955857</v>
      </c>
      <c r="P3349" s="175">
        <v>0.53312499219056486</v>
      </c>
      <c r="Q3349" s="175">
        <f>_xll.xlShmInterpDisc($H$4,L3349)</f>
        <v>0.53312499234388033</v>
      </c>
      <c r="R3349" s="188">
        <f t="shared" si="156"/>
        <v>-1.2841083751879978E-6</v>
      </c>
      <c r="S3349" s="170">
        <f t="shared" si="157"/>
        <v>-1.2841094854110224E-6</v>
      </c>
      <c r="T3349" s="174">
        <f t="shared" si="158"/>
        <v>-1.5331547142949375E-6</v>
      </c>
    </row>
    <row r="3350" spans="11:20" x14ac:dyDescent="0.2">
      <c r="K3350" s="185" t="s">
        <v>135</v>
      </c>
      <c r="L3350" s="163">
        <f>_xll.qlCalendarAdvance("TARGET",L3349,K3350,"mf")</f>
        <v>58438</v>
      </c>
      <c r="M3350" s="175">
        <v>0.53295070354708629</v>
      </c>
      <c r="N3350" s="175">
        <f>_xll.xlShmInterpDisc($E$4,L3350)</f>
        <v>0.53295070367831687</v>
      </c>
      <c r="O3350" s="175">
        <f>_xll.xlShmInterpDisc($B$4,L3350)</f>
        <v>0.53295070367831687</v>
      </c>
      <c r="P3350" s="175">
        <v>0.53295070354649421</v>
      </c>
      <c r="Q3350" s="175">
        <f>_xll.xlShmInterpDisc($H$4,L3350)</f>
        <v>0.53295070370260778</v>
      </c>
      <c r="R3350" s="188">
        <f t="shared" si="156"/>
        <v>-1.3123058195674275E-6</v>
      </c>
      <c r="S3350" s="170">
        <f t="shared" si="157"/>
        <v>-1.3123058195674275E-6</v>
      </c>
      <c r="T3350" s="174">
        <f t="shared" si="158"/>
        <v>-1.5611356651845654E-6</v>
      </c>
    </row>
    <row r="3351" spans="11:20" x14ac:dyDescent="0.2">
      <c r="K3351" s="185" t="s">
        <v>135</v>
      </c>
      <c r="L3351" s="163">
        <f>_xll.qlCalendarAdvance("TARGET",L3350,K3351,"mf")</f>
        <v>58445</v>
      </c>
      <c r="M3351" s="175">
        <v>0.5328288304405695</v>
      </c>
      <c r="N3351" s="175">
        <f>_xll.xlShmInterpDisc($E$4,L3351)</f>
        <v>0.5328288305737795</v>
      </c>
      <c r="O3351" s="175">
        <f>_xll.xlShmInterpDisc($B$4,L3351)</f>
        <v>0.5328288305737795</v>
      </c>
      <c r="P3351" s="175">
        <v>0.53282883043997109</v>
      </c>
      <c r="Q3351" s="175">
        <f>_xll.xlShmInterpDisc($H$4,L3351)</f>
        <v>0.53282883059804853</v>
      </c>
      <c r="R3351" s="188">
        <f t="shared" si="156"/>
        <v>-1.3320999858734694E-6</v>
      </c>
      <c r="S3351" s="170">
        <f t="shared" si="157"/>
        <v>-1.3320999858734694E-6</v>
      </c>
      <c r="T3351" s="174">
        <f t="shared" si="158"/>
        <v>-1.5807744002671598E-6</v>
      </c>
    </row>
    <row r="3352" spans="11:20" x14ac:dyDescent="0.2">
      <c r="K3352" s="185" t="s">
        <v>135</v>
      </c>
      <c r="L3352" s="163">
        <f>_xll.qlCalendarAdvance("TARGET",L3351,K3352,"mf")</f>
        <v>58452</v>
      </c>
      <c r="M3352" s="175">
        <v>0.53270706322845462</v>
      </c>
      <c r="N3352" s="175">
        <f>_xll.xlShmInterpDisc($E$4,L3352)</f>
        <v>0.53270706336364837</v>
      </c>
      <c r="O3352" s="175">
        <f>_xll.xlShmInterpDisc($B$4,L3352)</f>
        <v>0.53270706336364837</v>
      </c>
      <c r="P3352" s="175">
        <v>0.53270706322784978</v>
      </c>
      <c r="Q3352" s="175">
        <f>_xll.xlShmInterpDisc($H$4,L3352)</f>
        <v>0.53270706338789509</v>
      </c>
      <c r="R3352" s="188">
        <f t="shared" si="156"/>
        <v>-1.3519374508774717E-6</v>
      </c>
      <c r="S3352" s="170">
        <f t="shared" si="157"/>
        <v>-1.3519374508774717E-6</v>
      </c>
      <c r="T3352" s="174">
        <f t="shared" si="158"/>
        <v>-1.6004531033786407E-6</v>
      </c>
    </row>
    <row r="3353" spans="11:20" x14ac:dyDescent="0.2">
      <c r="K3353" s="185" t="s">
        <v>135</v>
      </c>
      <c r="L3353" s="163">
        <f>_xll.qlCalendarAdvance("TARGET",L3352,K3353,"mf")</f>
        <v>58459</v>
      </c>
      <c r="M3353" s="175">
        <v>0.53258540165231272</v>
      </c>
      <c r="N3353" s="175">
        <f>_xll.xlShmInterpDisc($E$4,L3353)</f>
        <v>0.53258540178949443</v>
      </c>
      <c r="O3353" s="175">
        <f>_xll.xlShmInterpDisc($B$4,L3353)</f>
        <v>0.53258540178949454</v>
      </c>
      <c r="P3353" s="175">
        <v>0.53258540165170143</v>
      </c>
      <c r="Q3353" s="175">
        <f>_xll.xlShmInterpDisc($H$4,L3353)</f>
        <v>0.53258540181371838</v>
      </c>
      <c r="R3353" s="188">
        <f t="shared" si="156"/>
        <v>-1.3718171043564098E-6</v>
      </c>
      <c r="S3353" s="170">
        <f t="shared" si="157"/>
        <v>-1.3718182145794344E-6</v>
      </c>
      <c r="T3353" s="174">
        <f t="shared" si="158"/>
        <v>-1.6201695540729588E-6</v>
      </c>
    </row>
    <row r="3354" spans="11:20" x14ac:dyDescent="0.2">
      <c r="K3354" s="185" t="s">
        <v>135</v>
      </c>
      <c r="L3354" s="163">
        <f>_xll.qlCalendarAdvance("TARGET",L3353,K3354,"mf")</f>
        <v>58466</v>
      </c>
      <c r="M3354" s="175">
        <v>0.53246384545347447</v>
      </c>
      <c r="N3354" s="175">
        <f>_xll.xlShmInterpDisc($E$4,L3354)</f>
        <v>0.53246384559264837</v>
      </c>
      <c r="O3354" s="175">
        <f>_xll.xlShmInterpDisc($B$4,L3354)</f>
        <v>0.53246384559264848</v>
      </c>
      <c r="P3354" s="175">
        <v>0.53246384545285685</v>
      </c>
      <c r="Q3354" s="175">
        <f>_xll.xlShmInterpDisc($H$4,L3354)</f>
        <v>0.53246384561684912</v>
      </c>
      <c r="R3354" s="188">
        <f t="shared" si="156"/>
        <v>-1.3917389463102836E-6</v>
      </c>
      <c r="S3354" s="170">
        <f t="shared" si="157"/>
        <v>-1.3917400565333082E-6</v>
      </c>
      <c r="T3354" s="174">
        <f t="shared" si="158"/>
        <v>-1.6399226421270896E-6</v>
      </c>
    </row>
    <row r="3355" spans="11:20" x14ac:dyDescent="0.2">
      <c r="K3355" s="185" t="s">
        <v>135</v>
      </c>
      <c r="L3355" s="163">
        <f>_xll.qlCalendarAdvance("TARGET",L3354,K3355,"mf")</f>
        <v>58473</v>
      </c>
      <c r="M3355" s="175">
        <v>0.53234239437303099</v>
      </c>
      <c r="N3355" s="175">
        <f>_xll.xlShmInterpDisc($E$4,L3355)</f>
        <v>0.53234239451420085</v>
      </c>
      <c r="O3355" s="175">
        <f>_xll.xlShmInterpDisc($B$4,L3355)</f>
        <v>0.53234239451420085</v>
      </c>
      <c r="P3355" s="175">
        <v>0.53234239437240694</v>
      </c>
      <c r="Q3355" s="175">
        <f>_xll.xlShmInterpDisc($H$4,L3355)</f>
        <v>0.53234239453837806</v>
      </c>
      <c r="R3355" s="188">
        <f t="shared" si="156"/>
        <v>-1.4116985358469947E-6</v>
      </c>
      <c r="S3355" s="170">
        <f t="shared" si="157"/>
        <v>-1.4116985358469947E-6</v>
      </c>
      <c r="T3355" s="174">
        <f t="shared" si="158"/>
        <v>-1.6597112573180084E-6</v>
      </c>
    </row>
    <row r="3356" spans="11:20" x14ac:dyDescent="0.2">
      <c r="K3356" s="185" t="s">
        <v>135</v>
      </c>
      <c r="L3356" s="163">
        <f>_xll.qlCalendarAdvance("TARGET",L3355,K3356,"mf")</f>
        <v>58480</v>
      </c>
      <c r="M3356" s="175">
        <v>0.53222104815183269</v>
      </c>
      <c r="N3356" s="175">
        <f>_xll.xlShmInterpDisc($E$4,L3356)</f>
        <v>0.53222104829500216</v>
      </c>
      <c r="O3356" s="175">
        <f>_xll.xlShmInterpDisc($B$4,L3356)</f>
        <v>0.53222104829500227</v>
      </c>
      <c r="P3356" s="175">
        <v>0.53222104815120241</v>
      </c>
      <c r="Q3356" s="175">
        <f>_xll.xlShmInterpDisc($H$4,L3356)</f>
        <v>0.53222104831915562</v>
      </c>
      <c r="R3356" s="188">
        <f t="shared" si="156"/>
        <v>-1.4316947627435184E-6</v>
      </c>
      <c r="S3356" s="170">
        <f t="shared" si="157"/>
        <v>-1.431695872966543E-6</v>
      </c>
      <c r="T3356" s="174">
        <f t="shared" si="158"/>
        <v>-1.6795320689766413E-6</v>
      </c>
    </row>
    <row r="3357" spans="11:20" x14ac:dyDescent="0.2">
      <c r="K3357" s="185" t="s">
        <v>135</v>
      </c>
      <c r="L3357" s="163">
        <f>_xll.qlCalendarAdvance("TARGET",L3356,K3357,"mf")</f>
        <v>58487</v>
      </c>
      <c r="M3357" s="175">
        <v>0.53209980653049038</v>
      </c>
      <c r="N3357" s="175">
        <f>_xll.xlShmInterpDisc($E$4,L3357)</f>
        <v>0.53209980667566303</v>
      </c>
      <c r="O3357" s="175">
        <f>_xll.xlShmInterpDisc($B$4,L3357)</f>
        <v>0.53209980667566315</v>
      </c>
      <c r="P3357" s="175">
        <v>0.53209980652985378</v>
      </c>
      <c r="Q3357" s="175">
        <f>_xll.xlShmInterpDisc($H$4,L3357)</f>
        <v>0.53209980669979218</v>
      </c>
      <c r="R3357" s="188">
        <f t="shared" si="156"/>
        <v>-1.4517265167768301E-6</v>
      </c>
      <c r="S3357" s="170">
        <f t="shared" si="157"/>
        <v>-1.4517276269998547E-6</v>
      </c>
      <c r="T3357" s="174">
        <f t="shared" si="158"/>
        <v>-1.6993839668799637E-6</v>
      </c>
    </row>
    <row r="3358" spans="11:20" x14ac:dyDescent="0.2">
      <c r="K3358" s="185" t="s">
        <v>135</v>
      </c>
      <c r="L3358" s="163">
        <f>_xll.qlCalendarAdvance("TARGET",L3357,K3358,"mf")</f>
        <v>58494</v>
      </c>
      <c r="M3358" s="175">
        <v>0.53197866924937509</v>
      </c>
      <c r="N3358" s="175">
        <f>_xll.xlShmInterpDisc($E$4,L3358)</f>
        <v>0.53197866939655436</v>
      </c>
      <c r="O3358" s="175">
        <f>_xll.xlShmInterpDisc($B$4,L3358)</f>
        <v>0.53197866939655447</v>
      </c>
      <c r="P3358" s="175">
        <v>0.53197866924873238</v>
      </c>
      <c r="Q3358" s="175">
        <f>_xll.xlShmInterpDisc($H$4,L3358)</f>
        <v>0.53197866942065875</v>
      </c>
      <c r="R3358" s="188">
        <f t="shared" si="156"/>
        <v>-1.4717926877239051E-6</v>
      </c>
      <c r="S3358" s="170">
        <f t="shared" si="157"/>
        <v>-1.4717937979469298E-6</v>
      </c>
      <c r="T3358" s="174">
        <f t="shared" si="158"/>
        <v>-1.7192636203589018E-6</v>
      </c>
    </row>
    <row r="3359" spans="11:20" x14ac:dyDescent="0.2">
      <c r="K3359" s="185" t="s">
        <v>135</v>
      </c>
      <c r="L3359" s="163">
        <f>_xll.qlCalendarAdvance("TARGET",L3358,K3359,"mf")</f>
        <v>58501</v>
      </c>
      <c r="M3359" s="175">
        <v>0.53185763604861824</v>
      </c>
      <c r="N3359" s="175">
        <f>_xll.xlShmInterpDisc($E$4,L3359)</f>
        <v>0.53185763619780724</v>
      </c>
      <c r="O3359" s="175">
        <f>_xll.xlShmInterpDisc($B$4,L3359)</f>
        <v>0.53185763619780724</v>
      </c>
      <c r="P3359" s="175">
        <v>0.53185763604796932</v>
      </c>
      <c r="Q3359" s="175">
        <f>_xll.xlShmInterpDisc($H$4,L3359)</f>
        <v>0.53185763622188653</v>
      </c>
      <c r="R3359" s="188">
        <f t="shared" si="156"/>
        <v>-1.4918899449156697E-6</v>
      </c>
      <c r="S3359" s="170">
        <f t="shared" si="157"/>
        <v>-1.4918899449156697E-6</v>
      </c>
      <c r="T3359" s="174">
        <f t="shared" si="158"/>
        <v>-1.7391721396364801E-6</v>
      </c>
    </row>
    <row r="3360" spans="11:20" x14ac:dyDescent="0.2">
      <c r="K3360" s="185" t="s">
        <v>135</v>
      </c>
      <c r="L3360" s="163">
        <f>_xll.qlCalendarAdvance("TARGET",L3359,K3360,"mf")</f>
        <v>58508</v>
      </c>
      <c r="M3360" s="175">
        <v>0.53173670666811157</v>
      </c>
      <c r="N3360" s="175">
        <f>_xll.xlShmInterpDisc($E$4,L3360)</f>
        <v>0.53173670681931318</v>
      </c>
      <c r="O3360" s="175">
        <f>_xll.xlShmInterpDisc($B$4,L3360)</f>
        <v>0.53173670681931318</v>
      </c>
      <c r="P3360" s="175">
        <v>0.53173670666745632</v>
      </c>
      <c r="Q3360" s="175">
        <f>_xll.xlShmInterpDisc($H$4,L3360)</f>
        <v>0.53173670684336694</v>
      </c>
      <c r="R3360" s="188">
        <f t="shared" si="156"/>
        <v>-1.5120160679060746E-6</v>
      </c>
      <c r="S3360" s="170">
        <f t="shared" si="157"/>
        <v>-1.5120160679060746E-6</v>
      </c>
      <c r="T3360" s="174">
        <f t="shared" si="158"/>
        <v>-1.7591061940436248E-6</v>
      </c>
    </row>
    <row r="3361" spans="11:20" x14ac:dyDescent="0.2">
      <c r="K3361" s="185" t="s">
        <v>135</v>
      </c>
      <c r="L3361" s="163">
        <f>_xll.qlCalendarAdvance("TARGET",L3360,K3361,"mf")</f>
        <v>58515</v>
      </c>
      <c r="M3361" s="175">
        <v>0.53161588084750699</v>
      </c>
      <c r="N3361" s="175">
        <f>_xll.xlShmInterpDisc($E$4,L3361)</f>
        <v>0.53161588100072388</v>
      </c>
      <c r="O3361" s="175">
        <f>_xll.xlShmInterpDisc($B$4,L3361)</f>
        <v>0.53161588100072399</v>
      </c>
      <c r="P3361" s="175">
        <v>0.53161588084684563</v>
      </c>
      <c r="Q3361" s="175">
        <f>_xll.xlShmInterpDisc($H$4,L3361)</f>
        <v>0.53161588102475199</v>
      </c>
      <c r="R3361" s="188">
        <f t="shared" si="156"/>
        <v>-1.5321688362490704E-6</v>
      </c>
      <c r="S3361" s="170">
        <f t="shared" si="157"/>
        <v>-1.532169946472095E-6</v>
      </c>
      <c r="T3361" s="174">
        <f t="shared" si="158"/>
        <v>-1.7790635631342866E-6</v>
      </c>
    </row>
    <row r="3362" spans="11:20" x14ac:dyDescent="0.2">
      <c r="K3362" s="185" t="s">
        <v>135</v>
      </c>
      <c r="L3362" s="163">
        <f>_xll.qlCalendarAdvance("TARGET",L3361,K3362,"mf")</f>
        <v>58522</v>
      </c>
      <c r="M3362" s="175">
        <v>0.53149515832621752</v>
      </c>
      <c r="N3362" s="175">
        <f>_xll.xlShmInterpDisc($E$4,L3362)</f>
        <v>0.53149515848145257</v>
      </c>
      <c r="O3362" s="175">
        <f>_xll.xlShmInterpDisc($B$4,L3362)</f>
        <v>0.53149515848145257</v>
      </c>
      <c r="P3362" s="175">
        <v>0.53149515832555005</v>
      </c>
      <c r="Q3362" s="175">
        <f>_xll.xlShmInterpDisc($H$4,L3362)</f>
        <v>0.53149515850545437</v>
      </c>
      <c r="R3362" s="188">
        <f t="shared" si="156"/>
        <v>-1.5523504703907065E-6</v>
      </c>
      <c r="S3362" s="170">
        <f t="shared" si="157"/>
        <v>-1.5523504703907065E-6</v>
      </c>
      <c r="T3362" s="174">
        <f t="shared" si="158"/>
        <v>-1.7990431366854409E-6</v>
      </c>
    </row>
    <row r="3363" spans="11:20" x14ac:dyDescent="0.2">
      <c r="K3363" s="185" t="s">
        <v>135</v>
      </c>
      <c r="L3363" s="163">
        <f>_xll.qlCalendarAdvance("TARGET",L3362,K3363,"mf")</f>
        <v>58529</v>
      </c>
      <c r="M3363" s="175">
        <v>0.53137453884341679</v>
      </c>
      <c r="N3363" s="175">
        <f>_xll.xlShmInterpDisc($E$4,L3363)</f>
        <v>0.53137453900067222</v>
      </c>
      <c r="O3363" s="175">
        <f>_xll.xlShmInterpDisc($B$4,L3363)</f>
        <v>0.53137453900067222</v>
      </c>
      <c r="P3363" s="175">
        <v>0.53137453884274333</v>
      </c>
      <c r="Q3363" s="175">
        <f>_xll.xlShmInterpDisc($H$4,L3363)</f>
        <v>0.5313745390246476</v>
      </c>
      <c r="R3363" s="188">
        <f t="shared" si="156"/>
        <v>-1.5725543089928351E-6</v>
      </c>
      <c r="S3363" s="170">
        <f t="shared" si="157"/>
        <v>-1.5725543089928351E-6</v>
      </c>
      <c r="T3363" s="174">
        <f t="shared" si="158"/>
        <v>-1.8190426942510385E-6</v>
      </c>
    </row>
    <row r="3364" spans="11:20" x14ac:dyDescent="0.2">
      <c r="K3364" s="185" t="s">
        <v>135</v>
      </c>
      <c r="L3364" s="163">
        <f>_xll.qlCalendarAdvance("TARGET",L3363,K3364,"mf")</f>
        <v>58536</v>
      </c>
      <c r="M3364" s="175">
        <v>0.53125402213803907</v>
      </c>
      <c r="N3364" s="175">
        <f>_xll.xlShmInterpDisc($E$4,L3364)</f>
        <v>0.53125402229731722</v>
      </c>
      <c r="O3364" s="175">
        <f>_xll.xlShmInterpDisc($B$4,L3364)</f>
        <v>0.53125402229731733</v>
      </c>
      <c r="P3364" s="175">
        <v>0.53125402213735951</v>
      </c>
      <c r="Q3364" s="175">
        <f>_xll.xlShmInterpDisc($H$4,L3364)</f>
        <v>0.53125402232126562</v>
      </c>
      <c r="R3364" s="188">
        <f t="shared" si="156"/>
        <v>-1.5927814622784808E-6</v>
      </c>
      <c r="S3364" s="170">
        <f t="shared" si="157"/>
        <v>-1.5927825725015055E-6</v>
      </c>
      <c r="T3364" s="174">
        <f t="shared" si="158"/>
        <v>-1.8390611256080547E-6</v>
      </c>
    </row>
    <row r="3365" spans="11:20" x14ac:dyDescent="0.2">
      <c r="K3365" s="185" t="s">
        <v>135</v>
      </c>
      <c r="L3365" s="163">
        <f>_xll.qlCalendarAdvance("TARGET",L3364,K3365,"mf")</f>
        <v>58543</v>
      </c>
      <c r="M3365" s="175">
        <v>0.53113360794877973</v>
      </c>
      <c r="N3365" s="175">
        <f>_xll.xlShmInterpDisc($E$4,L3365)</f>
        <v>0.5311336081100827</v>
      </c>
      <c r="O3365" s="175">
        <f>_xll.xlShmInterpDisc($B$4,L3365)</f>
        <v>0.5311336081100827</v>
      </c>
      <c r="P3365" s="175">
        <v>0.53113360794809417</v>
      </c>
      <c r="Q3365" s="175">
        <f>_xll.xlShmInterpDisc($H$4,L3365)</f>
        <v>0.53113360813400379</v>
      </c>
      <c r="R3365" s="188">
        <f t="shared" si="156"/>
        <v>-1.6130297098015944E-6</v>
      </c>
      <c r="S3365" s="170">
        <f t="shared" si="157"/>
        <v>-1.6130297098015944E-6</v>
      </c>
      <c r="T3365" s="174">
        <f t="shared" si="158"/>
        <v>-1.8590962103104403E-6</v>
      </c>
    </row>
    <row r="3366" spans="11:20" x14ac:dyDescent="0.2">
      <c r="K3366" s="185" t="s">
        <v>135</v>
      </c>
      <c r="L3366" s="163">
        <f>_xll.qlCalendarAdvance("TARGET",L3365,K3366,"mf")</f>
        <v>58551</v>
      </c>
      <c r="M3366" s="175">
        <v>0.53099611692690563</v>
      </c>
      <c r="N3366" s="175">
        <f>_xll.xlShmInterpDisc($E$4,L3366)</f>
        <v>0.53099611709052497</v>
      </c>
      <c r="O3366" s="175">
        <f>_xll.xlShmInterpDisc($B$4,L3366)</f>
        <v>0.53099611709052497</v>
      </c>
      <c r="P3366" s="175">
        <v>0.53099611692621329</v>
      </c>
      <c r="Q3366" s="175">
        <f>_xll.xlShmInterpDisc($H$4,L3366)</f>
        <v>0.5309961171144143</v>
      </c>
      <c r="R3366" s="188">
        <f t="shared" si="156"/>
        <v>-1.6361934029873737E-6</v>
      </c>
      <c r="S3366" s="170">
        <f t="shared" si="157"/>
        <v>-1.6361934029873737E-6</v>
      </c>
      <c r="T3366" s="174">
        <f t="shared" si="158"/>
        <v>-1.8820101033156789E-6</v>
      </c>
    </row>
    <row r="3367" spans="11:20" x14ac:dyDescent="0.2">
      <c r="K3367" s="185" t="s">
        <v>135</v>
      </c>
      <c r="L3367" s="163">
        <f>_xll.qlCalendarAdvance("TARGET",L3366,K3367,"mf")</f>
        <v>58558</v>
      </c>
      <c r="M3367" s="175">
        <v>0.53087592153402852</v>
      </c>
      <c r="N3367" s="175">
        <f>_xll.xlShmInterpDisc($E$4,L3367)</f>
        <v>0.53087592169967635</v>
      </c>
      <c r="O3367" s="175">
        <f>_xll.xlShmInterpDisc($B$4,L3367)</f>
        <v>0.53087592169967635</v>
      </c>
      <c r="P3367" s="175">
        <v>0.53087592153333019</v>
      </c>
      <c r="Q3367" s="175">
        <f>_xll.xlShmInterpDisc($H$4,L3367)</f>
        <v>0.53087592172353759</v>
      </c>
      <c r="R3367" s="188">
        <f t="shared" si="156"/>
        <v>-1.6564782878702999E-6</v>
      </c>
      <c r="S3367" s="170">
        <f t="shared" si="157"/>
        <v>-1.6564782878702999E-6</v>
      </c>
      <c r="T3367" s="174">
        <f t="shared" si="158"/>
        <v>-1.9020740538167047E-6</v>
      </c>
    </row>
    <row r="3368" spans="11:20" x14ac:dyDescent="0.2">
      <c r="K3368" s="185" t="s">
        <v>135</v>
      </c>
      <c r="L3368" s="163">
        <f>_xll.qlCalendarAdvance("TARGET",L3367,K3368,"mf")</f>
        <v>58565</v>
      </c>
      <c r="M3368" s="175">
        <v>0.53075582783447151</v>
      </c>
      <c r="N3368" s="175">
        <f>_xll.xlShmInterpDisc($E$4,L3368)</f>
        <v>0.53075582800214949</v>
      </c>
      <c r="O3368" s="175">
        <f>_xll.xlShmInterpDisc($B$4,L3368)</f>
        <v>0.53075582800214949</v>
      </c>
      <c r="P3368" s="175">
        <v>0.53075582783376718</v>
      </c>
      <c r="Q3368" s="175">
        <f>_xll.xlShmInterpDisc($H$4,L3368)</f>
        <v>0.5307558280259822</v>
      </c>
      <c r="R3368" s="188">
        <f t="shared" si="156"/>
        <v>-1.6767798260985955E-6</v>
      </c>
      <c r="S3368" s="170">
        <f t="shared" si="157"/>
        <v>-1.6767798260985955E-6</v>
      </c>
      <c r="T3368" s="174">
        <f t="shared" si="158"/>
        <v>-1.9221502167710014E-6</v>
      </c>
    </row>
    <row r="3369" spans="11:20" x14ac:dyDescent="0.2">
      <c r="K3369" s="185" t="s">
        <v>135</v>
      </c>
      <c r="L3369" s="163">
        <f>_xll.qlCalendarAdvance("TARGET",L3368,K3369,"mf")</f>
        <v>58572</v>
      </c>
      <c r="M3369" s="175">
        <v>0.53063583556594063</v>
      </c>
      <c r="N3369" s="175">
        <f>_xll.xlShmInterpDisc($E$4,L3369)</f>
        <v>0.53063583573564999</v>
      </c>
      <c r="O3369" s="175">
        <f>_xll.xlShmInterpDisc($B$4,L3369)</f>
        <v>0.53063583573564999</v>
      </c>
      <c r="P3369" s="175">
        <v>0.53063583556523042</v>
      </c>
      <c r="Q3369" s="175">
        <f>_xll.xlShmInterpDisc($H$4,L3369)</f>
        <v>0.53063583575945394</v>
      </c>
      <c r="R3369" s="188">
        <f t="shared" si="156"/>
        <v>-1.697093576780162E-6</v>
      </c>
      <c r="S3369" s="170">
        <f t="shared" si="157"/>
        <v>-1.697093576780162E-6</v>
      </c>
      <c r="T3369" s="174">
        <f t="shared" si="158"/>
        <v>-1.9422352615094951E-6</v>
      </c>
    </row>
    <row r="3370" spans="11:20" x14ac:dyDescent="0.2">
      <c r="K3370" s="185" t="s">
        <v>135</v>
      </c>
      <c r="L3370" s="163">
        <f>_xll.qlCalendarAdvance("TARGET",L3369,K3370,"mf")</f>
        <v>58579</v>
      </c>
      <c r="M3370" s="175">
        <v>0.53051594446590344</v>
      </c>
      <c r="N3370" s="175">
        <f>_xll.xlShmInterpDisc($E$4,L3370)</f>
        <v>0.53051594463764529</v>
      </c>
      <c r="O3370" s="175">
        <f>_xll.xlShmInterpDisc($B$4,L3370)</f>
        <v>0.53051594463764529</v>
      </c>
      <c r="P3370" s="175">
        <v>0.53051594446518735</v>
      </c>
      <c r="Q3370" s="175">
        <f>_xll.xlShmInterpDisc($H$4,L3370)</f>
        <v>0.53051594466142005</v>
      </c>
      <c r="R3370" s="188">
        <f t="shared" si="156"/>
        <v>-1.7174184296919748E-6</v>
      </c>
      <c r="S3370" s="170">
        <f t="shared" si="157"/>
        <v>-1.7174184296919748E-6</v>
      </c>
      <c r="T3370" s="174">
        <f t="shared" si="158"/>
        <v>-1.9623269675861366E-6</v>
      </c>
    </row>
    <row r="3371" spans="11:20" x14ac:dyDescent="0.2">
      <c r="K3371" s="185" t="s">
        <v>135</v>
      </c>
      <c r="L3371" s="163">
        <f>_xll.qlCalendarAdvance("TARGET",L3370,K3371,"mf")</f>
        <v>58586</v>
      </c>
      <c r="M3371" s="175">
        <v>0.53039615427158904</v>
      </c>
      <c r="N3371" s="175">
        <f>_xll.xlShmInterpDisc($E$4,L3371)</f>
        <v>0.53039615444536448</v>
      </c>
      <c r="O3371" s="175">
        <f>_xll.xlShmInterpDisc($B$4,L3371)</f>
        <v>0.53039615444536448</v>
      </c>
      <c r="P3371" s="175">
        <v>0.53039615427086717</v>
      </c>
      <c r="Q3371" s="175">
        <f>_xll.xlShmInterpDisc($H$4,L3371)</f>
        <v>0.53039615446910959</v>
      </c>
      <c r="R3371" s="188">
        <f t="shared" si="156"/>
        <v>-1.7377543848340338E-6</v>
      </c>
      <c r="S3371" s="170">
        <f t="shared" si="157"/>
        <v>-1.7377543848340338E-6</v>
      </c>
      <c r="T3371" s="174">
        <f t="shared" si="158"/>
        <v>-1.9824242247779011E-6</v>
      </c>
    </row>
    <row r="3372" spans="11:20" x14ac:dyDescent="0.2">
      <c r="K3372" s="185" t="s">
        <v>135</v>
      </c>
      <c r="L3372" s="163">
        <f>_xll.qlCalendarAdvance("TARGET",L3371,K3372,"mf")</f>
        <v>58593</v>
      </c>
      <c r="M3372" s="175">
        <v>0.53027646471998835</v>
      </c>
      <c r="N3372" s="175">
        <f>_xll.xlShmInterpDisc($E$4,L3372)</f>
        <v>0.53027646489579816</v>
      </c>
      <c r="O3372" s="175">
        <f>_xll.xlShmInterpDisc($B$4,L3372)</f>
        <v>0.53027646489579816</v>
      </c>
      <c r="P3372" s="175">
        <v>0.53027646471926071</v>
      </c>
      <c r="Q3372" s="175">
        <f>_xll.xlShmInterpDisc($H$4,L3372)</f>
        <v>0.53027646491951341</v>
      </c>
      <c r="R3372" s="188">
        <f t="shared" si="156"/>
        <v>-1.7580981115372651E-6</v>
      </c>
      <c r="S3372" s="170">
        <f t="shared" si="157"/>
        <v>-1.7580981115372651E-6</v>
      </c>
      <c r="T3372" s="174">
        <f t="shared" si="158"/>
        <v>-2.0025270330847889E-6</v>
      </c>
    </row>
    <row r="3373" spans="11:20" x14ac:dyDescent="0.2">
      <c r="K3373" s="185" t="s">
        <v>135</v>
      </c>
      <c r="L3373" s="163">
        <f>_xll.qlCalendarAdvance("TARGET",L3372,K3373,"mf")</f>
        <v>58600</v>
      </c>
      <c r="M3373" s="175">
        <v>0.53015687554785385</v>
      </c>
      <c r="N3373" s="175">
        <f>_xll.xlShmInterpDisc($E$4,L3373)</f>
        <v>0.5301568757256987</v>
      </c>
      <c r="O3373" s="175">
        <f>_xll.xlShmInterpDisc($B$4,L3373)</f>
        <v>0.5301568757256987</v>
      </c>
      <c r="P3373" s="175">
        <v>0.53015687554712043</v>
      </c>
      <c r="Q3373" s="175">
        <f>_xll.xlShmInterpDisc($H$4,L3373)</f>
        <v>0.53015687574938364</v>
      </c>
      <c r="R3373" s="188">
        <f t="shared" si="156"/>
        <v>-1.7784484995786443E-6</v>
      </c>
      <c r="S3373" s="170">
        <f t="shared" si="157"/>
        <v>-1.7784484995786443E-6</v>
      </c>
      <c r="T3373" s="174">
        <f t="shared" si="158"/>
        <v>-2.0226320618377258E-6</v>
      </c>
    </row>
    <row r="3374" spans="11:20" x14ac:dyDescent="0.2">
      <c r="K3374" s="185" t="s">
        <v>135</v>
      </c>
      <c r="L3374" s="163">
        <f>_xll.qlCalendarAdvance("TARGET",L3373,K3374,"mf")</f>
        <v>58607</v>
      </c>
      <c r="M3374" s="175">
        <v>0.5300373864917004</v>
      </c>
      <c r="N3374" s="175">
        <f>_xll.xlShmInterpDisc($E$4,L3374)</f>
        <v>0.53003738667158062</v>
      </c>
      <c r="O3374" s="175">
        <f>_xll.xlShmInterpDisc($B$4,L3374)</f>
        <v>0.53003738667158062</v>
      </c>
      <c r="P3374" s="175">
        <v>0.5300373864909611</v>
      </c>
      <c r="Q3374" s="175">
        <f>_xll.xlShmInterpDisc($H$4,L3374)</f>
        <v>0.53003738669523492</v>
      </c>
      <c r="R3374" s="188">
        <f t="shared" si="156"/>
        <v>-1.7988022182890973E-6</v>
      </c>
      <c r="S3374" s="170">
        <f t="shared" si="157"/>
        <v>-1.7988022182890973E-6</v>
      </c>
      <c r="T3374" s="174">
        <f t="shared" si="158"/>
        <v>-2.0427382008136874E-6</v>
      </c>
    </row>
    <row r="3375" spans="11:20" x14ac:dyDescent="0.2">
      <c r="K3375" s="185" t="s">
        <v>135</v>
      </c>
      <c r="L3375" s="163">
        <f>_xll.qlCalendarAdvance("TARGET",L3374,K3375,"mf")</f>
        <v>58614</v>
      </c>
      <c r="M3375" s="175">
        <v>0.5299179972878042</v>
      </c>
      <c r="N3375" s="175">
        <f>_xll.xlShmInterpDisc($E$4,L3375)</f>
        <v>0.52991799746972024</v>
      </c>
      <c r="O3375" s="175">
        <f>_xll.xlShmInterpDisc($B$4,L3375)</f>
        <v>0.52991799746972024</v>
      </c>
      <c r="P3375" s="175">
        <v>0.52991799728705924</v>
      </c>
      <c r="Q3375" s="175">
        <f>_xll.xlShmInterpDisc($H$4,L3375)</f>
        <v>0.52991799749334345</v>
      </c>
      <c r="R3375" s="188">
        <f t="shared" si="156"/>
        <v>-1.8191603778916487E-6</v>
      </c>
      <c r="S3375" s="170">
        <f t="shared" si="157"/>
        <v>-1.8191603778916487E-6</v>
      </c>
      <c r="T3375" s="174">
        <f t="shared" si="158"/>
        <v>-2.0628421193435997E-6</v>
      </c>
    </row>
    <row r="3376" spans="11:20" x14ac:dyDescent="0.2">
      <c r="K3376" s="185" t="s">
        <v>135</v>
      </c>
      <c r="L3376" s="163">
        <f>_xll.qlCalendarAdvance("TARGET",L3375,K3376,"mf")</f>
        <v>58621</v>
      </c>
      <c r="M3376" s="175">
        <v>0.52979870767220427</v>
      </c>
      <c r="N3376" s="175">
        <f>_xll.xlShmInterpDisc($E$4,L3376)</f>
        <v>0.5297987078561559</v>
      </c>
      <c r="O3376" s="175">
        <f>_xll.xlShmInterpDisc($B$4,L3376)</f>
        <v>0.5297987078561559</v>
      </c>
      <c r="P3376" s="175">
        <v>0.52979870767145365</v>
      </c>
      <c r="Q3376" s="175">
        <f>_xll.xlShmInterpDisc($H$4,L3376)</f>
        <v>0.52979870787974792</v>
      </c>
      <c r="R3376" s="188">
        <f t="shared" si="156"/>
        <v>-1.839516317048151E-6</v>
      </c>
      <c r="S3376" s="170">
        <f t="shared" si="157"/>
        <v>-1.839516317048151E-6</v>
      </c>
      <c r="T3376" s="174">
        <f t="shared" si="158"/>
        <v>-2.0829427072044382E-6</v>
      </c>
    </row>
    <row r="3377" spans="11:20" x14ac:dyDescent="0.2">
      <c r="K3377" s="185" t="s">
        <v>135</v>
      </c>
      <c r="L3377" s="163">
        <f>_xll.qlCalendarAdvance("TARGET",L3376,K3377,"mf")</f>
        <v>58628</v>
      </c>
      <c r="M3377" s="175">
        <v>0.52967951738070107</v>
      </c>
      <c r="N3377" s="175">
        <f>_xll.xlShmInterpDisc($E$4,L3377)</f>
        <v>0.52967951756668852</v>
      </c>
      <c r="O3377" s="175">
        <f>_xll.xlShmInterpDisc($B$4,L3377)</f>
        <v>0.52967951756668852</v>
      </c>
      <c r="P3377" s="175">
        <v>0.52967951737994479</v>
      </c>
      <c r="Q3377" s="175">
        <f>_xll.xlShmInterpDisc($H$4,L3377)</f>
        <v>0.52967951759024878</v>
      </c>
      <c r="R3377" s="188">
        <f t="shared" si="156"/>
        <v>-1.8598744766507025E-6</v>
      </c>
      <c r="S3377" s="170">
        <f t="shared" si="157"/>
        <v>-1.8598744766507025E-6</v>
      </c>
      <c r="T3377" s="174">
        <f t="shared" si="158"/>
        <v>-2.1030399643962028E-6</v>
      </c>
    </row>
    <row r="3378" spans="11:20" x14ac:dyDescent="0.2">
      <c r="K3378" s="185" t="s">
        <v>135</v>
      </c>
      <c r="L3378" s="163">
        <f>_xll.qlCalendarAdvance("TARGET",L3377,K3378,"mf")</f>
        <v>58635</v>
      </c>
      <c r="M3378" s="175">
        <v>0.52956042614885812</v>
      </c>
      <c r="N3378" s="175">
        <f>_xll.xlShmInterpDisc($E$4,L3378)</f>
        <v>0.52956042633688105</v>
      </c>
      <c r="O3378" s="175">
        <f>_xll.xlShmInterpDisc($B$4,L3378)</f>
        <v>0.52956042633688116</v>
      </c>
      <c r="P3378" s="175">
        <v>0.52956042614809617</v>
      </c>
      <c r="Q3378" s="175">
        <f>_xll.xlShmInterpDisc($H$4,L3378)</f>
        <v>0.52956042636040934</v>
      </c>
      <c r="R3378" s="188">
        <f t="shared" si="156"/>
        <v>-1.8802293055841801E-6</v>
      </c>
      <c r="S3378" s="170">
        <f t="shared" si="157"/>
        <v>-1.8802304158072047E-6</v>
      </c>
      <c r="T3378" s="174">
        <f t="shared" si="158"/>
        <v>-2.1231316704728442E-6</v>
      </c>
    </row>
    <row r="3379" spans="11:20" x14ac:dyDescent="0.2">
      <c r="K3379" s="185" t="s">
        <v>135</v>
      </c>
      <c r="L3379" s="163">
        <f>_xll.qlCalendarAdvance("TARGET",L3378,K3379,"mf")</f>
        <v>58642</v>
      </c>
      <c r="M3379" s="175">
        <v>0.52944143371200092</v>
      </c>
      <c r="N3379" s="175">
        <f>_xll.xlShmInterpDisc($E$4,L3379)</f>
        <v>0.52944143390205911</v>
      </c>
      <c r="O3379" s="175">
        <f>_xll.xlShmInterpDisc($B$4,L3379)</f>
        <v>0.52944143390205911</v>
      </c>
      <c r="P3379" s="175">
        <v>0.52944143371123342</v>
      </c>
      <c r="Q3379" s="175">
        <f>_xll.xlShmInterpDisc($H$4,L3379)</f>
        <v>0.52944143392555487</v>
      </c>
      <c r="R3379" s="188">
        <f t="shared" si="156"/>
        <v>-1.9005819140716085E-6</v>
      </c>
      <c r="S3379" s="170">
        <f t="shared" si="157"/>
        <v>-1.9005819140716085E-6</v>
      </c>
      <c r="T3379" s="174">
        <f t="shared" si="158"/>
        <v>-2.1432144947652887E-6</v>
      </c>
    </row>
    <row r="3380" spans="11:20" x14ac:dyDescent="0.2">
      <c r="K3380" s="185" t="s">
        <v>135</v>
      </c>
      <c r="L3380" s="163">
        <f>_xll.qlCalendarAdvance("TARGET",L3379,K3380,"mf")</f>
        <v>58649</v>
      </c>
      <c r="M3380" s="175">
        <v>0.52932253980521771</v>
      </c>
      <c r="N3380" s="175">
        <f>_xll.xlShmInterpDisc($E$4,L3380)</f>
        <v>0.52932253999731038</v>
      </c>
      <c r="O3380" s="175">
        <f>_xll.xlShmInterpDisc($B$4,L3380)</f>
        <v>0.52932253999731038</v>
      </c>
      <c r="P3380" s="175">
        <v>0.52932253980444455</v>
      </c>
      <c r="Q3380" s="175">
        <f>_xll.xlShmInterpDisc($H$4,L3380)</f>
        <v>0.5293225400207735</v>
      </c>
      <c r="R3380" s="188">
        <f t="shared" si="156"/>
        <v>-1.9209267509978645E-6</v>
      </c>
      <c r="S3380" s="170">
        <f t="shared" si="157"/>
        <v>-1.9209267509978645E-6</v>
      </c>
      <c r="T3380" s="174">
        <f t="shared" si="158"/>
        <v>-2.1632895474965608E-6</v>
      </c>
    </row>
    <row r="3381" spans="11:20" x14ac:dyDescent="0.2">
      <c r="K3381" s="185" t="s">
        <v>135</v>
      </c>
      <c r="L3381" s="163">
        <f>_xll.qlCalendarAdvance("TARGET",L3380,K3381,"mf")</f>
        <v>58656</v>
      </c>
      <c r="M3381" s="175">
        <v>0.52920374416335925</v>
      </c>
      <c r="N3381" s="175">
        <f>_xll.xlShmInterpDisc($E$4,L3381)</f>
        <v>0.52920374435748574</v>
      </c>
      <c r="O3381" s="175">
        <f>_xll.xlShmInterpDisc($B$4,L3381)</f>
        <v>0.52920374435748574</v>
      </c>
      <c r="P3381" s="175">
        <v>0.52920374416258054</v>
      </c>
      <c r="Q3381" s="175">
        <f>_xll.xlShmInterpDisc($H$4,L3381)</f>
        <v>0.52920374438091577</v>
      </c>
      <c r="R3381" s="188">
        <f t="shared" si="156"/>
        <v>-1.9412649265859727E-6</v>
      </c>
      <c r="S3381" s="170">
        <f t="shared" si="157"/>
        <v>-1.9412649265859727E-6</v>
      </c>
      <c r="T3381" s="174">
        <f t="shared" si="158"/>
        <v>-2.183352387774562E-6</v>
      </c>
    </row>
    <row r="3382" spans="11:20" x14ac:dyDescent="0.2">
      <c r="K3382" s="185" t="s">
        <v>135</v>
      </c>
      <c r="L3382" s="163">
        <f>_xll.qlCalendarAdvance("TARGET",L3381,K3382,"mf")</f>
        <v>58663</v>
      </c>
      <c r="M3382" s="175">
        <v>0.52908504652103905</v>
      </c>
      <c r="N3382" s="175">
        <f>_xll.xlShmInterpDisc($E$4,L3382)</f>
        <v>0.52908504671719858</v>
      </c>
      <c r="O3382" s="175">
        <f>_xll.xlShmInterpDisc($B$4,L3382)</f>
        <v>0.52908504671719858</v>
      </c>
      <c r="P3382" s="175">
        <v>0.52908504652025479</v>
      </c>
      <c r="Q3382" s="175">
        <f>_xll.xlShmInterpDisc($H$4,L3382)</f>
        <v>0.52908504674059498</v>
      </c>
      <c r="R3382" s="188">
        <f t="shared" si="156"/>
        <v>-1.9615953306129086E-6</v>
      </c>
      <c r="S3382" s="170">
        <f t="shared" si="157"/>
        <v>-1.9615953306129086E-6</v>
      </c>
      <c r="T3382" s="174">
        <f t="shared" si="158"/>
        <v>-2.2034019053762677E-6</v>
      </c>
    </row>
    <row r="3383" spans="11:20" x14ac:dyDescent="0.2">
      <c r="K3383" s="185" t="s">
        <v>135</v>
      </c>
      <c r="L3383" s="163">
        <f>_xll.qlCalendarAdvance("TARGET",L3382,K3383,"mf")</f>
        <v>58670</v>
      </c>
      <c r="M3383" s="175">
        <v>0.52896644661263359</v>
      </c>
      <c r="N3383" s="175">
        <f>_xll.xlShmInterpDisc($E$4,L3383)</f>
        <v>0.52896644681082494</v>
      </c>
      <c r="O3383" s="175">
        <f>_xll.xlShmInterpDisc($B$4,L3383)</f>
        <v>0.52896644681082494</v>
      </c>
      <c r="P3383" s="175">
        <v>0.52896644661184389</v>
      </c>
      <c r="Q3383" s="175">
        <f>_xll.xlShmInterpDisc($H$4,L3383)</f>
        <v>0.52896644683418759</v>
      </c>
      <c r="R3383" s="188">
        <f t="shared" si="156"/>
        <v>-1.9819135221865736E-6</v>
      </c>
      <c r="S3383" s="170">
        <f t="shared" si="157"/>
        <v>-1.9819135221865736E-6</v>
      </c>
      <c r="T3383" s="174">
        <f t="shared" si="158"/>
        <v>-2.2234369900786533E-6</v>
      </c>
    </row>
    <row r="3384" spans="11:20" x14ac:dyDescent="0.2">
      <c r="K3384" s="185" t="s">
        <v>135</v>
      </c>
      <c r="L3384" s="163">
        <f>_xll.qlCalendarAdvance("TARGET",L3383,K3384,"mf")</f>
        <v>58677</v>
      </c>
      <c r="M3384" s="175">
        <v>0.52884794417228209</v>
      </c>
      <c r="N3384" s="175">
        <f>_xll.xlShmInterpDisc($E$4,L3384)</f>
        <v>0.52884794437250393</v>
      </c>
      <c r="O3384" s="175">
        <f>_xll.xlShmInterpDisc($B$4,L3384)</f>
        <v>0.52884794437250404</v>
      </c>
      <c r="P3384" s="175">
        <v>0.52884794417148695</v>
      </c>
      <c r="Q3384" s="175">
        <f>_xll.xlShmInterpDisc($H$4,L3384)</f>
        <v>0.5288479443958326</v>
      </c>
      <c r="R3384" s="188">
        <f t="shared" si="156"/>
        <v>-2.0022183910839431E-6</v>
      </c>
      <c r="S3384" s="170">
        <f t="shared" si="157"/>
        <v>-2.0022195013069677E-6</v>
      </c>
      <c r="T3384" s="174">
        <f t="shared" si="158"/>
        <v>-2.2434565316586941E-6</v>
      </c>
    </row>
    <row r="3385" spans="11:20" x14ac:dyDescent="0.2">
      <c r="K3385" s="185" t="s">
        <v>135</v>
      </c>
      <c r="L3385" s="163">
        <f>_xll.qlCalendarAdvance("TARGET",L3384,K3385,"mf")</f>
        <v>58684</v>
      </c>
      <c r="M3385" s="175">
        <v>0.52872953893388719</v>
      </c>
      <c r="N3385" s="175">
        <f>_xll.xlShmInterpDisc($E$4,L3385)</f>
        <v>0.52872953913613818</v>
      </c>
      <c r="O3385" s="175">
        <f>_xll.xlShmInterpDisc($B$4,L3385)</f>
        <v>0.52872953913613818</v>
      </c>
      <c r="P3385" s="175">
        <v>0.52872953893308661</v>
      </c>
      <c r="Q3385" s="175">
        <f>_xll.xlShmInterpDisc($H$4,L3385)</f>
        <v>0.52872953915943233</v>
      </c>
      <c r="R3385" s="188">
        <f t="shared" si="156"/>
        <v>-2.022509937305017E-6</v>
      </c>
      <c r="S3385" s="170">
        <f t="shared" si="157"/>
        <v>-2.022509937305017E-6</v>
      </c>
      <c r="T3385" s="174">
        <f t="shared" si="158"/>
        <v>-2.2634571994473163E-6</v>
      </c>
    </row>
    <row r="3386" spans="11:20" x14ac:dyDescent="0.2">
      <c r="K3386" s="185" t="s">
        <v>135</v>
      </c>
      <c r="L3386" s="163">
        <f>_xll.qlCalendarAdvance("TARGET",L3385,K3386,"mf")</f>
        <v>58691</v>
      </c>
      <c r="M3386" s="175">
        <v>0.52861123063111415</v>
      </c>
      <c r="N3386" s="175">
        <f>_xll.xlShmInterpDisc($E$4,L3386)</f>
        <v>0.52861123083539285</v>
      </c>
      <c r="O3386" s="175">
        <f>_xll.xlShmInterpDisc($B$4,L3386)</f>
        <v>0.52861123083539285</v>
      </c>
      <c r="P3386" s="175">
        <v>0.52861123063030824</v>
      </c>
      <c r="Q3386" s="175">
        <f>_xll.xlShmInterpDisc($H$4,L3386)</f>
        <v>0.52861123085865214</v>
      </c>
      <c r="R3386" s="188">
        <f t="shared" si="156"/>
        <v>-2.0427870506267709E-6</v>
      </c>
      <c r="S3386" s="170">
        <f t="shared" si="157"/>
        <v>-2.0427870506267709E-6</v>
      </c>
      <c r="T3386" s="174">
        <f t="shared" si="158"/>
        <v>-2.2834389934445198E-6</v>
      </c>
    </row>
    <row r="3387" spans="11:20" x14ac:dyDescent="0.2">
      <c r="K3387" s="185" t="s">
        <v>135</v>
      </c>
      <c r="L3387" s="163">
        <f>_xll.qlCalendarAdvance("TARGET",L3386,K3387,"mf")</f>
        <v>58698</v>
      </c>
      <c r="M3387" s="175">
        <v>0.52849301899739209</v>
      </c>
      <c r="N3387" s="175">
        <f>_xll.xlShmInterpDisc($E$4,L3387)</f>
        <v>0.52849301920369651</v>
      </c>
      <c r="O3387" s="175">
        <f>_xll.xlShmInterpDisc($B$4,L3387)</f>
        <v>0.52849301920369662</v>
      </c>
      <c r="P3387" s="175">
        <v>0.52849301899658074</v>
      </c>
      <c r="Q3387" s="175">
        <f>_xll.xlShmInterpDisc($H$4,L3387)</f>
        <v>0.52849301922692082</v>
      </c>
      <c r="R3387" s="188">
        <f t="shared" si="156"/>
        <v>-2.0630441799340815E-6</v>
      </c>
      <c r="S3387" s="170">
        <f t="shared" si="157"/>
        <v>-2.0630452901571061E-6</v>
      </c>
      <c r="T3387" s="174">
        <f t="shared" si="158"/>
        <v>-2.3034008034272802E-6</v>
      </c>
    </row>
    <row r="3388" spans="11:20" x14ac:dyDescent="0.2">
      <c r="K3388" s="185" t="s">
        <v>135</v>
      </c>
      <c r="L3388" s="163">
        <f>_xll.qlCalendarAdvance("TARGET",L3387,K3388,"mf")</f>
        <v>58705</v>
      </c>
      <c r="M3388" s="175">
        <v>0.52837490376591301</v>
      </c>
      <c r="N3388" s="175">
        <f>_xll.xlShmInterpDisc($E$4,L3388)</f>
        <v>0.52837490397424136</v>
      </c>
      <c r="O3388" s="175">
        <f>_xll.xlShmInterpDisc($B$4,L3388)</f>
        <v>0.52837490397424136</v>
      </c>
      <c r="P3388" s="175">
        <v>0.52837490376509633</v>
      </c>
      <c r="Q3388" s="175">
        <f>_xll.xlShmInterpDisc($H$4,L3388)</f>
        <v>0.52837490399743015</v>
      </c>
      <c r="R3388" s="188">
        <f t="shared" si="156"/>
        <v>-2.0832835456729981E-6</v>
      </c>
      <c r="S3388" s="170">
        <f t="shared" si="157"/>
        <v>-2.0832835456729981E-6</v>
      </c>
      <c r="T3388" s="174">
        <f t="shared" si="158"/>
        <v>-2.3233381885034987E-6</v>
      </c>
    </row>
    <row r="3389" spans="11:20" x14ac:dyDescent="0.2">
      <c r="K3389" s="185" t="s">
        <v>135</v>
      </c>
      <c r="L3389" s="163">
        <f>_xll.qlCalendarAdvance("TARGET",L3388,K3389,"mf")</f>
        <v>58712</v>
      </c>
      <c r="M3389" s="175">
        <v>0.52825688466963261</v>
      </c>
      <c r="N3389" s="175">
        <f>_xll.xlShmInterpDisc($E$4,L3389)</f>
        <v>0.5282568848799829</v>
      </c>
      <c r="O3389" s="175">
        <f>_xll.xlShmInterpDisc($B$4,L3389)</f>
        <v>0.5282568848799829</v>
      </c>
      <c r="P3389" s="175">
        <v>0.5282568846688106</v>
      </c>
      <c r="Q3389" s="175">
        <f>_xll.xlShmInterpDisc($H$4,L3389)</f>
        <v>0.52825688490313583</v>
      </c>
      <c r="R3389" s="188">
        <f t="shared" si="156"/>
        <v>-2.1035029273974715E-6</v>
      </c>
      <c r="S3389" s="170">
        <f t="shared" si="157"/>
        <v>-2.1035029273974715E-6</v>
      </c>
      <c r="T3389" s="174">
        <f t="shared" si="158"/>
        <v>-2.3432522588962001E-6</v>
      </c>
    </row>
    <row r="3390" spans="11:20" x14ac:dyDescent="0.2">
      <c r="K3390" s="185" t="s">
        <v>135</v>
      </c>
      <c r="L3390" s="163">
        <f>_xll.qlCalendarAdvance("TARGET",L3389,K3390,"mf")</f>
        <v>58719</v>
      </c>
      <c r="M3390" s="175">
        <v>0.52813896144127026</v>
      </c>
      <c r="N3390" s="175">
        <f>_xll.xlShmInterpDisc($E$4,L3390)</f>
        <v>0.52813896165364016</v>
      </c>
      <c r="O3390" s="175">
        <f>_xll.xlShmInterpDisc($B$4,L3390)</f>
        <v>0.52813896165364016</v>
      </c>
      <c r="P3390" s="175">
        <v>0.52813896144044303</v>
      </c>
      <c r="Q3390" s="175">
        <f>_xll.xlShmInterpDisc($H$4,L3390)</f>
        <v>0.52813896167675689</v>
      </c>
      <c r="R3390" s="188">
        <f t="shared" si="156"/>
        <v>-2.1236989944384277E-6</v>
      </c>
      <c r="S3390" s="170">
        <f t="shared" si="157"/>
        <v>-2.1236989944384277E-6</v>
      </c>
      <c r="T3390" s="174">
        <f t="shared" si="158"/>
        <v>-2.363138573713286E-6</v>
      </c>
    </row>
    <row r="3391" spans="11:20" x14ac:dyDescent="0.2">
      <c r="K3391" s="185" t="s">
        <v>135</v>
      </c>
      <c r="L3391" s="163">
        <f>_xll.qlCalendarAdvance("TARGET",L3390,K3391,"mf")</f>
        <v>58726</v>
      </c>
      <c r="M3391" s="175">
        <v>0.52802113381330884</v>
      </c>
      <c r="N3391" s="175">
        <f>_xll.xlShmInterpDisc($E$4,L3391)</f>
        <v>0.52802113402769579</v>
      </c>
      <c r="O3391" s="175">
        <f>_xll.xlShmInterpDisc($B$4,L3391)</f>
        <v>0.52802113402769579</v>
      </c>
      <c r="P3391" s="175">
        <v>0.52802113381247628</v>
      </c>
      <c r="Q3391" s="175">
        <f>_xll.xlShmInterpDisc($H$4,L3391)</f>
        <v>0.52802113405077611</v>
      </c>
      <c r="R3391" s="188">
        <f t="shared" si="156"/>
        <v>-2.1438695263498175E-6</v>
      </c>
      <c r="S3391" s="170">
        <f t="shared" si="157"/>
        <v>-2.1438695263498175E-6</v>
      </c>
      <c r="T3391" s="174">
        <f t="shared" si="158"/>
        <v>-2.3829982431777808E-6</v>
      </c>
    </row>
    <row r="3392" spans="11:20" x14ac:dyDescent="0.2">
      <c r="K3392" s="185" t="s">
        <v>135</v>
      </c>
      <c r="L3392" s="163">
        <f>_xll.qlCalendarAdvance("TARGET",L3391,K3392,"mf")</f>
        <v>58733</v>
      </c>
      <c r="M3392" s="175">
        <v>0.52790340151799497</v>
      </c>
      <c r="N3392" s="175">
        <f>_xll.xlShmInterpDisc($E$4,L3392)</f>
        <v>0.52790340173439665</v>
      </c>
      <c r="O3392" s="175">
        <f>_xll.xlShmInterpDisc($B$4,L3392)</f>
        <v>0.52790340173439665</v>
      </c>
      <c r="P3392" s="175">
        <v>0.5279034015171572</v>
      </c>
      <c r="Q3392" s="175">
        <f>_xll.xlShmInterpDisc($H$4,L3392)</f>
        <v>0.52790340175744022</v>
      </c>
      <c r="R3392" s="188">
        <f t="shared" si="156"/>
        <v>-2.1640167435776902E-6</v>
      </c>
      <c r="S3392" s="170">
        <f t="shared" si="157"/>
        <v>-2.1640167435776902E-6</v>
      </c>
      <c r="T3392" s="174">
        <f t="shared" si="158"/>
        <v>-2.4028301570666599E-6</v>
      </c>
    </row>
    <row r="3393" spans="11:20" x14ac:dyDescent="0.2">
      <c r="K3393" s="185" t="s">
        <v>135</v>
      </c>
      <c r="L3393" s="163">
        <f>_xll.qlCalendarAdvance("TARGET",L3392,K3393,"mf")</f>
        <v>58740</v>
      </c>
      <c r="M3393" s="175">
        <v>0.52778576428733948</v>
      </c>
      <c r="N3393" s="175">
        <f>_xll.xlShmInterpDisc($E$4,L3393)</f>
        <v>0.52778576450575299</v>
      </c>
      <c r="O3393" s="175">
        <f>_xll.xlShmInterpDisc($B$4,L3393)</f>
        <v>0.52778576450575299</v>
      </c>
      <c r="P3393" s="175">
        <v>0.52778576428649648</v>
      </c>
      <c r="Q3393" s="175">
        <f>_xll.xlShmInterpDisc($H$4,L3393)</f>
        <v>0.52778576452875947</v>
      </c>
      <c r="R3393" s="188">
        <f t="shared" si="156"/>
        <v>-2.1841350950069227E-6</v>
      </c>
      <c r="S3393" s="170">
        <f t="shared" si="157"/>
        <v>-2.1841350950069227E-6</v>
      </c>
      <c r="T3393" s="174">
        <f t="shared" si="158"/>
        <v>-2.422629874487825E-6</v>
      </c>
    </row>
    <row r="3394" spans="11:20" x14ac:dyDescent="0.2">
      <c r="K3394" s="185" t="s">
        <v>135</v>
      </c>
      <c r="L3394" s="163">
        <f>_xll.qlCalendarAdvance("TARGET",L3393,K3394,"mf")</f>
        <v>58747</v>
      </c>
      <c r="M3394" s="175">
        <v>0.52766822185311679</v>
      </c>
      <c r="N3394" s="175">
        <f>_xll.xlShmInterpDisc($E$4,L3394)</f>
        <v>0.52766822207353947</v>
      </c>
      <c r="O3394" s="175">
        <f>_xll.xlShmInterpDisc($B$4,L3394)</f>
        <v>0.52766822207353947</v>
      </c>
      <c r="P3394" s="175">
        <v>0.52766822185226869</v>
      </c>
      <c r="Q3394" s="175">
        <f>_xll.xlShmInterpDisc($H$4,L3394)</f>
        <v>0.52766822209650843</v>
      </c>
      <c r="R3394" s="188">
        <f t="shared" si="156"/>
        <v>-2.2042268010835642E-6</v>
      </c>
      <c r="S3394" s="170">
        <f t="shared" si="157"/>
        <v>-2.2042268010835642E-6</v>
      </c>
      <c r="T3394" s="174">
        <f t="shared" si="158"/>
        <v>-2.4423973954412759E-6</v>
      </c>
    </row>
    <row r="3395" spans="11:20" x14ac:dyDescent="0.2">
      <c r="K3395" s="185" t="s">
        <v>135</v>
      </c>
      <c r="L3395" s="163">
        <f>_xll.qlCalendarAdvance("TARGET",L3394,K3395,"mf")</f>
        <v>58754</v>
      </c>
      <c r="M3395" s="175">
        <v>0.52755077394686578</v>
      </c>
      <c r="N3395" s="175">
        <f>_xll.xlShmInterpDisc($E$4,L3395)</f>
        <v>0.52755077416929441</v>
      </c>
      <c r="O3395" s="175">
        <f>_xll.xlShmInterpDisc($B$4,L3395)</f>
        <v>0.52755077416929441</v>
      </c>
      <c r="P3395" s="175">
        <v>0.52755077394601246</v>
      </c>
      <c r="Q3395" s="175">
        <f>_xll.xlShmInterpDisc($H$4,L3395)</f>
        <v>0.52755077419222562</v>
      </c>
      <c r="R3395" s="188">
        <f t="shared" si="156"/>
        <v>-2.2242863106924915E-6</v>
      </c>
      <c r="S3395" s="170">
        <f t="shared" si="157"/>
        <v>-2.2242863106924915E-6</v>
      </c>
      <c r="T3395" s="174">
        <f t="shared" si="158"/>
        <v>-2.462131609703988E-6</v>
      </c>
    </row>
    <row r="3396" spans="11:20" x14ac:dyDescent="0.2">
      <c r="K3396" s="185" t="s">
        <v>135</v>
      </c>
      <c r="L3396" s="163">
        <f>_xll.qlCalendarAdvance("TARGET",L3395,K3396,"mf")</f>
        <v>58761</v>
      </c>
      <c r="M3396" s="175">
        <v>0.52743342029988938</v>
      </c>
      <c r="N3396" s="175">
        <f>_xll.xlShmInterpDisc($E$4,L3396)</f>
        <v>0.52743342052432063</v>
      </c>
      <c r="O3396" s="175">
        <f>_xll.xlShmInterpDisc($B$4,L3396)</f>
        <v>0.52743342052432074</v>
      </c>
      <c r="P3396" s="175">
        <v>0.52743342029903106</v>
      </c>
      <c r="Q3396" s="175">
        <f>_xll.xlShmInterpDisc($H$4,L3396)</f>
        <v>0.52743342054721387</v>
      </c>
      <c r="R3396" s="188">
        <f t="shared" si="156"/>
        <v>-2.2443125136106801E-6</v>
      </c>
      <c r="S3396" s="170">
        <f t="shared" si="157"/>
        <v>-2.2443136238337047E-6</v>
      </c>
      <c r="T3396" s="174">
        <f t="shared" si="158"/>
        <v>-2.4818280763838629E-6</v>
      </c>
    </row>
    <row r="3397" spans="11:20" x14ac:dyDescent="0.2">
      <c r="K3397" s="185" t="s">
        <v>135</v>
      </c>
      <c r="L3397" s="163">
        <f>_xll.qlCalendarAdvance("TARGET",L3396,K3397,"mf")</f>
        <v>58768</v>
      </c>
      <c r="M3397" s="175">
        <v>0.52731616064325482</v>
      </c>
      <c r="N3397" s="175">
        <f>_xll.xlShmInterpDisc($E$4,L3397)</f>
        <v>0.52731616086968558</v>
      </c>
      <c r="O3397" s="175">
        <f>_xll.xlShmInterpDisc($B$4,L3397)</f>
        <v>0.52731616086968558</v>
      </c>
      <c r="P3397" s="175">
        <v>0.52731616064239129</v>
      </c>
      <c r="Q3397" s="175">
        <f>_xll.xlShmInterpDisc($H$4,L3397)</f>
        <v>0.52731616089254019</v>
      </c>
      <c r="R3397" s="188">
        <f t="shared" si="156"/>
        <v>-2.2643076302841791E-6</v>
      </c>
      <c r="S3397" s="170">
        <f t="shared" si="157"/>
        <v>-2.2643076302841791E-6</v>
      </c>
      <c r="T3397" s="174">
        <f t="shared" si="158"/>
        <v>-2.5014890159269498E-6</v>
      </c>
    </row>
    <row r="3398" spans="11:20" x14ac:dyDescent="0.2">
      <c r="K3398" s="185" t="s">
        <v>135</v>
      </c>
      <c r="L3398" s="163">
        <f>_xll.qlCalendarAdvance("TARGET",L3397,K3398,"mf")</f>
        <v>58775</v>
      </c>
      <c r="M3398" s="175">
        <v>0.52719899470779363</v>
      </c>
      <c r="N3398" s="175">
        <f>_xll.xlShmInterpDisc($E$4,L3398)</f>
        <v>0.52719899493622036</v>
      </c>
      <c r="O3398" s="175">
        <f>_xll.xlShmInterpDisc($B$4,L3398)</f>
        <v>0.52719899493622036</v>
      </c>
      <c r="P3398" s="175">
        <v>0.52719899470692499</v>
      </c>
      <c r="Q3398" s="175">
        <f>_xll.xlShmInterpDisc($H$4,L3398)</f>
        <v>0.52719899495903622</v>
      </c>
      <c r="R3398" s="188">
        <f t="shared" ref="R3398:R3461" si="159">(M3398-N3398)*10000</f>
        <v>-2.2842672198208902E-6</v>
      </c>
      <c r="S3398" s="170">
        <f t="shared" ref="S3398:S3461" si="160">(M3398-O3398)*10000</f>
        <v>-2.2842672198208902E-6</v>
      </c>
      <c r="T3398" s="174">
        <f t="shared" ref="T3398:T3461" si="161">(P3398-Q3398)*10000</f>
        <v>-2.5211122078871995E-6</v>
      </c>
    </row>
    <row r="3399" spans="11:20" x14ac:dyDescent="0.2">
      <c r="K3399" s="185" t="s">
        <v>135</v>
      </c>
      <c r="L3399" s="163">
        <f>_xll.qlCalendarAdvance("TARGET",L3398,K3399,"mf")</f>
        <v>58782</v>
      </c>
      <c r="M3399" s="175">
        <v>0.52708192222410233</v>
      </c>
      <c r="N3399" s="175">
        <f>_xll.xlShmInterpDisc($E$4,L3399)</f>
        <v>0.52708192245452112</v>
      </c>
      <c r="O3399" s="175">
        <f>_xll.xlShmInterpDisc($B$4,L3399)</f>
        <v>0.52708192245452112</v>
      </c>
      <c r="P3399" s="175">
        <v>0.5270819222232288</v>
      </c>
      <c r="Q3399" s="175">
        <f>_xll.xlShmInterpDisc($H$4,L3399)</f>
        <v>0.52708192247729801</v>
      </c>
      <c r="R3399" s="188">
        <f t="shared" si="159"/>
        <v>-2.3041879515517394E-6</v>
      </c>
      <c r="S3399" s="170">
        <f t="shared" si="160"/>
        <v>-2.3041879515517394E-6</v>
      </c>
      <c r="T3399" s="174">
        <f t="shared" si="161"/>
        <v>-2.5406921011494887E-6</v>
      </c>
    </row>
    <row r="3400" spans="11:20" x14ac:dyDescent="0.2">
      <c r="K3400" s="185" t="s">
        <v>135</v>
      </c>
      <c r="L3400" s="163">
        <f>_xll.qlCalendarAdvance("TARGET",L3399,K3400,"mf")</f>
        <v>58789</v>
      </c>
      <c r="M3400" s="175">
        <v>0.52696494292254148</v>
      </c>
      <c r="N3400" s="175">
        <f>_xll.xlShmInterpDisc($E$4,L3400)</f>
        <v>0.5269649431549488</v>
      </c>
      <c r="O3400" s="175">
        <f>_xll.xlShmInterpDisc($B$4,L3400)</f>
        <v>0.52696494315494868</v>
      </c>
      <c r="P3400" s="175">
        <v>0.52696494292166296</v>
      </c>
      <c r="Q3400" s="175">
        <f>_xll.xlShmInterpDisc($H$4,L3400)</f>
        <v>0.52696494317768616</v>
      </c>
      <c r="R3400" s="188">
        <f t="shared" si="159"/>
        <v>-2.3240731561458006E-6</v>
      </c>
      <c r="S3400" s="170">
        <f t="shared" si="160"/>
        <v>-2.3240720459227759E-6</v>
      </c>
      <c r="T3400" s="174">
        <f t="shared" si="161"/>
        <v>-2.5602320263828915E-6</v>
      </c>
    </row>
    <row r="3401" spans="11:20" x14ac:dyDescent="0.2">
      <c r="K3401" s="185" t="s">
        <v>135</v>
      </c>
      <c r="L3401" s="163">
        <f>_xll.qlCalendarAdvance("TARGET",L3400,K3401,"mf")</f>
        <v>58796</v>
      </c>
      <c r="M3401" s="175">
        <v>0.52684805653323696</v>
      </c>
      <c r="N3401" s="175">
        <f>_xll.xlShmInterpDisc($E$4,L3401)</f>
        <v>0.52684805676762836</v>
      </c>
      <c r="O3401" s="175">
        <f>_xll.xlShmInterpDisc($B$4,L3401)</f>
        <v>0.52684805676762836</v>
      </c>
      <c r="P3401" s="175">
        <v>0.52684805653235345</v>
      </c>
      <c r="Q3401" s="175">
        <f>_xll.xlShmInterpDisc($H$4,L3401)</f>
        <v>0.5268480567903262</v>
      </c>
      <c r="R3401" s="188">
        <f t="shared" si="159"/>
        <v>-2.3439139518188767E-6</v>
      </c>
      <c r="S3401" s="170">
        <f t="shared" si="160"/>
        <v>-2.3439139518188767E-6</v>
      </c>
      <c r="T3401" s="174">
        <f t="shared" si="161"/>
        <v>-2.5797275426953092E-6</v>
      </c>
    </row>
    <row r="3402" spans="11:20" x14ac:dyDescent="0.2">
      <c r="K3402" s="185" t="s">
        <v>135</v>
      </c>
      <c r="L3402" s="163">
        <f>_xll.qlCalendarAdvance("TARGET",L3401,K3402,"mf")</f>
        <v>58803</v>
      </c>
      <c r="M3402" s="175">
        <v>0.52673126278607874</v>
      </c>
      <c r="N3402" s="175">
        <f>_xll.xlShmInterpDisc($E$4,L3402)</f>
        <v>0.52673126302245032</v>
      </c>
      <c r="O3402" s="175">
        <f>_xll.xlShmInterpDisc($B$4,L3402)</f>
        <v>0.52673126302245032</v>
      </c>
      <c r="P3402" s="175">
        <v>0.52673126278519022</v>
      </c>
      <c r="Q3402" s="175">
        <f>_xll.xlShmInterpDisc($H$4,L3402)</f>
        <v>0.5267312630451082</v>
      </c>
      <c r="R3402" s="188">
        <f t="shared" si="159"/>
        <v>-2.363715889686091E-6</v>
      </c>
      <c r="S3402" s="170">
        <f t="shared" si="160"/>
        <v>-2.363715889686091E-6</v>
      </c>
      <c r="T3402" s="174">
        <f t="shared" si="161"/>
        <v>-2.5991797603097666E-6</v>
      </c>
    </row>
    <row r="3403" spans="11:20" x14ac:dyDescent="0.2">
      <c r="K3403" s="185" t="s">
        <v>135</v>
      </c>
      <c r="L3403" s="163">
        <f>_xll.qlCalendarAdvance("TARGET",L3402,K3403,"mf")</f>
        <v>58810</v>
      </c>
      <c r="M3403" s="175">
        <v>0.52661456141072249</v>
      </c>
      <c r="N3403" s="175">
        <f>_xll.xlShmInterpDisc($E$4,L3403)</f>
        <v>0.52661456164906995</v>
      </c>
      <c r="O3403" s="175">
        <f>_xll.xlShmInterpDisc($B$4,L3403)</f>
        <v>0.52661456164906995</v>
      </c>
      <c r="P3403" s="175">
        <v>0.5266145614098291</v>
      </c>
      <c r="Q3403" s="175">
        <f>_xll.xlShmInterpDisc($H$4,L3403)</f>
        <v>0.52661456167168752</v>
      </c>
      <c r="R3403" s="188">
        <f t="shared" si="159"/>
        <v>-2.3834745288553449E-6</v>
      </c>
      <c r="S3403" s="170">
        <f t="shared" si="160"/>
        <v>-2.3834745288553449E-6</v>
      </c>
      <c r="T3403" s="174">
        <f t="shared" si="161"/>
        <v>-2.6185842383341651E-6</v>
      </c>
    </row>
    <row r="3404" spans="11:20" x14ac:dyDescent="0.2">
      <c r="K3404" s="185" t="s">
        <v>135</v>
      </c>
      <c r="L3404" s="163">
        <f>_xll.qlCalendarAdvance("TARGET",L3403,K3404,"mf")</f>
        <v>58817</v>
      </c>
      <c r="M3404" s="175">
        <v>0.52649795213658857</v>
      </c>
      <c r="N3404" s="175">
        <f>_xll.xlShmInterpDisc($E$4,L3404)</f>
        <v>0.52649795237690744</v>
      </c>
      <c r="O3404" s="175">
        <f>_xll.xlShmInterpDisc($B$4,L3404)</f>
        <v>0.52649795237690744</v>
      </c>
      <c r="P3404" s="175">
        <v>0.52649795213569039</v>
      </c>
      <c r="Q3404" s="175">
        <f>_xll.xlShmInterpDisc($H$4,L3404)</f>
        <v>0.52649795239948438</v>
      </c>
      <c r="R3404" s="188">
        <f t="shared" si="159"/>
        <v>-2.4031887591036138E-6</v>
      </c>
      <c r="S3404" s="170">
        <f t="shared" si="160"/>
        <v>-2.4031887591036138E-6</v>
      </c>
      <c r="T3404" s="174">
        <f t="shared" si="161"/>
        <v>-2.6379398665454801E-6</v>
      </c>
    </row>
    <row r="3405" spans="11:20" x14ac:dyDescent="0.2">
      <c r="K3405" s="185" t="s">
        <v>135</v>
      </c>
      <c r="L3405" s="163">
        <f>_xll.qlCalendarAdvance("TARGET",L3404,K3405,"mf")</f>
        <v>58824</v>
      </c>
      <c r="M3405" s="175">
        <v>0.52638143469286269</v>
      </c>
      <c r="N3405" s="175">
        <f>_xll.xlShmInterpDisc($E$4,L3405)</f>
        <v>0.52638143493514811</v>
      </c>
      <c r="O3405" s="175">
        <f>_xll.xlShmInterpDisc($B$4,L3405)</f>
        <v>0.52638143493514811</v>
      </c>
      <c r="P3405" s="175">
        <v>0.52638143469195953</v>
      </c>
      <c r="Q3405" s="175">
        <f>_xll.xlShmInterpDisc($H$4,L3405)</f>
        <v>0.52638143495768419</v>
      </c>
      <c r="R3405" s="188">
        <f t="shared" si="159"/>
        <v>-2.4228541395387992E-6</v>
      </c>
      <c r="S3405" s="170">
        <f t="shared" si="160"/>
        <v>-2.4228541395387992E-6</v>
      </c>
      <c r="T3405" s="174">
        <f t="shared" si="161"/>
        <v>-2.6572466449437115E-6</v>
      </c>
    </row>
    <row r="3406" spans="11:20" x14ac:dyDescent="0.2">
      <c r="K3406" s="185" t="s">
        <v>135</v>
      </c>
      <c r="L3406" s="163">
        <f>_xll.qlCalendarAdvance("TARGET",L3405,K3406,"mf")</f>
        <v>58831</v>
      </c>
      <c r="M3406" s="175">
        <v>0.52626500880849536</v>
      </c>
      <c r="N3406" s="175">
        <f>_xll.xlShmInterpDisc($E$4,L3406)</f>
        <v>0.52626500905274287</v>
      </c>
      <c r="O3406" s="175">
        <f>_xll.xlShmInterpDisc($B$4,L3406)</f>
        <v>0.52626500905274287</v>
      </c>
      <c r="P3406" s="175">
        <v>0.52626500880758753</v>
      </c>
      <c r="Q3406" s="175">
        <f>_xll.xlShmInterpDisc($H$4,L3406)</f>
        <v>0.52626500907523766</v>
      </c>
      <c r="R3406" s="188">
        <f t="shared" si="159"/>
        <v>-2.4424751110529996E-6</v>
      </c>
      <c r="S3406" s="170">
        <f t="shared" si="160"/>
        <v>-2.4424751110529996E-6</v>
      </c>
      <c r="T3406" s="174">
        <f t="shared" si="161"/>
        <v>-2.6765012428597856E-6</v>
      </c>
    </row>
    <row r="3407" spans="11:20" x14ac:dyDescent="0.2">
      <c r="K3407" s="185" t="s">
        <v>135</v>
      </c>
      <c r="L3407" s="163">
        <f>_xll.qlCalendarAdvance("TARGET",L3406,K3407,"mf")</f>
        <v>58838</v>
      </c>
      <c r="M3407" s="175">
        <v>0.52614867421220324</v>
      </c>
      <c r="N3407" s="175">
        <f>_xll.xlShmInterpDisc($E$4,L3407)</f>
        <v>0.52614867445840763</v>
      </c>
      <c r="O3407" s="175">
        <f>_xll.xlShmInterpDisc($B$4,L3407)</f>
        <v>0.52614867445840752</v>
      </c>
      <c r="P3407" s="175">
        <v>0.52614867421129052</v>
      </c>
      <c r="Q3407" s="175">
        <f>_xll.xlShmInterpDisc($H$4,L3407)</f>
        <v>0.52614867448086089</v>
      </c>
      <c r="R3407" s="188">
        <f t="shared" si="159"/>
        <v>-2.4620439020850426E-6</v>
      </c>
      <c r="S3407" s="170">
        <f t="shared" si="160"/>
        <v>-2.462042791862018E-6</v>
      </c>
      <c r="T3407" s="174">
        <f t="shared" si="161"/>
        <v>-2.6957036602937023E-6</v>
      </c>
    </row>
    <row r="3408" spans="11:20" x14ac:dyDescent="0.2">
      <c r="K3408" s="185" t="s">
        <v>135</v>
      </c>
      <c r="L3408" s="163">
        <f>_xll.qlCalendarAdvance("TARGET",L3407,K3408,"mf")</f>
        <v>58845</v>
      </c>
      <c r="M3408" s="175">
        <v>0.52603243063246763</v>
      </c>
      <c r="N3408" s="175">
        <f>_xll.xlShmInterpDisc($E$4,L3408)</f>
        <v>0.52603243088062379</v>
      </c>
      <c r="O3408" s="175">
        <f>_xll.xlShmInterpDisc($B$4,L3408)</f>
        <v>0.5260324308806239</v>
      </c>
      <c r="P3408" s="175">
        <v>0.52603243063155014</v>
      </c>
      <c r="Q3408" s="175">
        <f>_xll.xlShmInterpDisc($H$4,L3408)</f>
        <v>0.52603243090303531</v>
      </c>
      <c r="R3408" s="188">
        <f t="shared" si="159"/>
        <v>-2.4815616228579529E-6</v>
      </c>
      <c r="S3408" s="170">
        <f t="shared" si="160"/>
        <v>-2.4815627330809775E-6</v>
      </c>
      <c r="T3408" s="174">
        <f t="shared" si="161"/>
        <v>-2.7148516767994124E-6</v>
      </c>
    </row>
    <row r="3409" spans="11:20" x14ac:dyDescent="0.2">
      <c r="K3409" s="185" t="s">
        <v>135</v>
      </c>
      <c r="L3409" s="163">
        <f>_xll.qlCalendarAdvance("TARGET",L3408,K3409,"mf")</f>
        <v>58852</v>
      </c>
      <c r="M3409" s="175">
        <v>0.52591627779753602</v>
      </c>
      <c r="N3409" s="175">
        <f>_xll.xlShmInterpDisc($E$4,L3409)</f>
        <v>0.52591627804763874</v>
      </c>
      <c r="O3409" s="175">
        <f>_xll.xlShmInterpDisc($B$4,L3409)</f>
        <v>0.52591627804763885</v>
      </c>
      <c r="P3409" s="175">
        <v>0.52591627779661365</v>
      </c>
      <c r="Q3409" s="175">
        <f>_xll.xlShmInterpDisc($H$4,L3409)</f>
        <v>0.52591627807000818</v>
      </c>
      <c r="R3409" s="188">
        <f t="shared" si="159"/>
        <v>-2.5010271631487058E-6</v>
      </c>
      <c r="S3409" s="170">
        <f t="shared" si="160"/>
        <v>-2.5010282733717304E-6</v>
      </c>
      <c r="T3409" s="174">
        <f t="shared" si="161"/>
        <v>-2.7339452923769159E-6</v>
      </c>
    </row>
    <row r="3410" spans="11:20" x14ac:dyDescent="0.2">
      <c r="K3410" s="185" t="s">
        <v>135</v>
      </c>
      <c r="L3410" s="163">
        <f>_xll.qlCalendarAdvance("TARGET",L3409,K3410,"mf")</f>
        <v>58859</v>
      </c>
      <c r="M3410" s="175">
        <v>0.52580021543542121</v>
      </c>
      <c r="N3410" s="175">
        <f>_xll.xlShmInterpDisc($E$4,L3410)</f>
        <v>0.52580021568746527</v>
      </c>
      <c r="O3410" s="175">
        <f>_xll.xlShmInterpDisc($B$4,L3410)</f>
        <v>0.52580021568746538</v>
      </c>
      <c r="P3410" s="175">
        <v>0.52580021543449429</v>
      </c>
      <c r="Q3410" s="175">
        <f>_xll.xlShmInterpDisc($H$4,L3410)</f>
        <v>0.5258002157097923</v>
      </c>
      <c r="R3410" s="188">
        <f t="shared" si="159"/>
        <v>-2.5204405229573013E-6</v>
      </c>
      <c r="S3410" s="170">
        <f t="shared" si="160"/>
        <v>-2.5204416331803259E-6</v>
      </c>
      <c r="T3410" s="174">
        <f t="shared" si="161"/>
        <v>-2.7529800661341142E-6</v>
      </c>
    </row>
    <row r="3411" spans="11:20" x14ac:dyDescent="0.2">
      <c r="K3411" s="185" t="s">
        <v>135</v>
      </c>
      <c r="L3411" s="163">
        <f>_xll.qlCalendarAdvance("TARGET",L3410,K3411,"mf")</f>
        <v>58866</v>
      </c>
      <c r="M3411" s="175">
        <v>0.52568424327390217</v>
      </c>
      <c r="N3411" s="175">
        <f>_xll.xlShmInterpDisc($E$4,L3411)</f>
        <v>0.52568424352788201</v>
      </c>
      <c r="O3411" s="175">
        <f>_xll.xlShmInterpDisc($B$4,L3411)</f>
        <v>0.52568424352788201</v>
      </c>
      <c r="P3411" s="175">
        <v>0.52568424327297048</v>
      </c>
      <c r="Q3411" s="175">
        <f>_xll.xlShmInterpDisc($H$4,L3411)</f>
        <v>0.52568424355016619</v>
      </c>
      <c r="R3411" s="188">
        <f t="shared" si="159"/>
        <v>-2.5397983716146655E-6</v>
      </c>
      <c r="S3411" s="170">
        <f t="shared" si="160"/>
        <v>-2.5397983716146655E-6</v>
      </c>
      <c r="T3411" s="174">
        <f t="shared" si="161"/>
        <v>-2.771957108294032E-6</v>
      </c>
    </row>
    <row r="3412" spans="11:20" x14ac:dyDescent="0.2">
      <c r="K3412" s="185" t="s">
        <v>135</v>
      </c>
      <c r="L3412" s="163">
        <f>_xll.qlCalendarAdvance("TARGET",L3411,K3412,"mf")</f>
        <v>58873</v>
      </c>
      <c r="M3412" s="175">
        <v>0.52556836104052351</v>
      </c>
      <c r="N3412" s="175">
        <f>_xll.xlShmInterpDisc($E$4,L3412)</f>
        <v>0.52556836129643336</v>
      </c>
      <c r="O3412" s="175">
        <f>_xll.xlShmInterpDisc($B$4,L3412)</f>
        <v>0.52556836129643336</v>
      </c>
      <c r="P3412" s="175">
        <v>0.52556836103958726</v>
      </c>
      <c r="Q3412" s="175">
        <f>_xll.xlShmInterpDisc($H$4,L3412)</f>
        <v>0.52556836131867457</v>
      </c>
      <c r="R3412" s="188">
        <f t="shared" si="159"/>
        <v>-2.5590984886747492E-6</v>
      </c>
      <c r="S3412" s="170">
        <f t="shared" si="160"/>
        <v>-2.5590984886747492E-6</v>
      </c>
      <c r="T3412" s="174">
        <f t="shared" si="161"/>
        <v>-2.7908730881875954E-6</v>
      </c>
    </row>
    <row r="3413" spans="11:20" x14ac:dyDescent="0.2">
      <c r="K3413" s="185" t="s">
        <v>135</v>
      </c>
      <c r="L3413" s="163">
        <f>_xll.qlCalendarAdvance("TARGET",L3412,K3413,"mf")</f>
        <v>58880</v>
      </c>
      <c r="M3413" s="175">
        <v>0.52545256846259603</v>
      </c>
      <c r="N3413" s="175">
        <f>_xll.xlShmInterpDisc($E$4,L3413)</f>
        <v>0.52545256872042978</v>
      </c>
      <c r="O3413" s="175">
        <f>_xll.xlShmInterpDisc($B$4,L3413)</f>
        <v>0.52545256872042978</v>
      </c>
      <c r="P3413" s="175">
        <v>0.525452568461655</v>
      </c>
      <c r="Q3413" s="175">
        <f>_xll.xlShmInterpDisc($H$4,L3413)</f>
        <v>0.52545256874262769</v>
      </c>
      <c r="R3413" s="188">
        <f t="shared" si="159"/>
        <v>-2.5783375434684785E-6</v>
      </c>
      <c r="S3413" s="170">
        <f t="shared" si="160"/>
        <v>-2.5783375434684785E-6</v>
      </c>
      <c r="T3413" s="174">
        <f t="shared" si="161"/>
        <v>-2.8097268955917798E-6</v>
      </c>
    </row>
    <row r="3414" spans="11:20" x14ac:dyDescent="0.2">
      <c r="K3414" s="185" t="s">
        <v>135</v>
      </c>
      <c r="L3414" s="163">
        <f>_xll.qlCalendarAdvance("TARGET",L3413,K3414,"mf")</f>
        <v>58887</v>
      </c>
      <c r="M3414" s="175">
        <v>0.52533686526719625</v>
      </c>
      <c r="N3414" s="175">
        <f>_xll.xlShmInterpDisc($E$4,L3414)</f>
        <v>0.52533686552694814</v>
      </c>
      <c r="O3414" s="175">
        <f>_xll.xlShmInterpDisc($B$4,L3414)</f>
        <v>0.52533686552694825</v>
      </c>
      <c r="P3414" s="175">
        <v>0.52533686526625067</v>
      </c>
      <c r="Q3414" s="175">
        <f>_xll.xlShmInterpDisc($H$4,L3414)</f>
        <v>0.52533686554910242</v>
      </c>
      <c r="R3414" s="188">
        <f t="shared" si="159"/>
        <v>-2.5975188666649274E-6</v>
      </c>
      <c r="S3414" s="170">
        <f t="shared" si="160"/>
        <v>-2.597519976887952E-6</v>
      </c>
      <c r="T3414" s="174">
        <f t="shared" si="161"/>
        <v>-2.8285174202835606E-6</v>
      </c>
    </row>
    <row r="3415" spans="11:20" x14ac:dyDescent="0.2">
      <c r="K3415" s="185" t="s">
        <v>135</v>
      </c>
      <c r="L3415" s="163">
        <f>_xll.qlCalendarAdvance("TARGET",L3414,K3415,"mf")</f>
        <v>58894</v>
      </c>
      <c r="M3415" s="175">
        <v>0.52522125118116747</v>
      </c>
      <c r="N3415" s="175">
        <f>_xll.xlShmInterpDisc($E$4,L3415)</f>
        <v>0.52522125144283138</v>
      </c>
      <c r="O3415" s="175">
        <f>_xll.xlShmInterpDisc($B$4,L3415)</f>
        <v>0.52522125144283138</v>
      </c>
      <c r="P3415" s="175">
        <v>0.52522125118021734</v>
      </c>
      <c r="Q3415" s="175">
        <f>_xll.xlShmInterpDisc($H$4,L3415)</f>
        <v>0.5252212514649417</v>
      </c>
      <c r="R3415" s="188">
        <f t="shared" si="159"/>
        <v>-2.6166391275950218E-6</v>
      </c>
      <c r="S3415" s="170">
        <f t="shared" si="160"/>
        <v>-2.6166391275950218E-6</v>
      </c>
      <c r="T3415" s="174">
        <f t="shared" si="161"/>
        <v>-2.8472435520399131E-6</v>
      </c>
    </row>
    <row r="3416" spans="11:20" x14ac:dyDescent="0.2">
      <c r="K3416" s="185" t="s">
        <v>135</v>
      </c>
      <c r="L3416" s="163">
        <f>_xll.qlCalendarAdvance("TARGET",L3415,K3416,"mf")</f>
        <v>58901</v>
      </c>
      <c r="M3416" s="175">
        <v>0.52510572593111904</v>
      </c>
      <c r="N3416" s="175">
        <f>_xll.xlShmInterpDisc($E$4,L3416)</f>
        <v>0.52510572619468854</v>
      </c>
      <c r="O3416" s="175">
        <f>_xll.xlShmInterpDisc($B$4,L3416)</f>
        <v>0.52510572619468854</v>
      </c>
      <c r="P3416" s="175">
        <v>0.52510572593016436</v>
      </c>
      <c r="Q3416" s="175">
        <f>_xll.xlShmInterpDisc($H$4,L3416)</f>
        <v>0.52510572621675478</v>
      </c>
      <c r="R3416" s="188">
        <f t="shared" si="159"/>
        <v>-2.635694995589688E-6</v>
      </c>
      <c r="S3416" s="170">
        <f t="shared" si="160"/>
        <v>-2.635694995589688E-6</v>
      </c>
      <c r="T3416" s="174">
        <f t="shared" si="161"/>
        <v>-2.8659041806378127E-6</v>
      </c>
    </row>
    <row r="3417" spans="11:20" x14ac:dyDescent="0.2">
      <c r="K3417" s="185" t="s">
        <v>135</v>
      </c>
      <c r="L3417" s="163">
        <f>_xll.qlCalendarAdvance("TARGET",L3416,K3417,"mf")</f>
        <v>58908</v>
      </c>
      <c r="M3417" s="175">
        <v>0.52499028924342661</v>
      </c>
      <c r="N3417" s="175">
        <f>_xll.xlShmInterpDisc($E$4,L3417)</f>
        <v>0.52499028950889537</v>
      </c>
      <c r="O3417" s="175">
        <f>_xll.xlShmInterpDisc($B$4,L3417)</f>
        <v>0.52499028950889537</v>
      </c>
      <c r="P3417" s="175">
        <v>0.52499028924246738</v>
      </c>
      <c r="Q3417" s="175">
        <f>_xll.xlShmInterpDisc($H$4,L3417)</f>
        <v>0.52499028953091709</v>
      </c>
      <c r="R3417" s="188">
        <f t="shared" si="159"/>
        <v>-2.6546875808719506E-6</v>
      </c>
      <c r="S3417" s="170">
        <f t="shared" si="160"/>
        <v>-2.6546875808719506E-6</v>
      </c>
      <c r="T3417" s="174">
        <f t="shared" si="161"/>
        <v>-2.8844970856312102E-6</v>
      </c>
    </row>
    <row r="3418" spans="11:20" x14ac:dyDescent="0.2">
      <c r="K3418" s="185" t="s">
        <v>135</v>
      </c>
      <c r="L3418" s="163">
        <f>_xll.qlCalendarAdvance("TARGET",L3417,K3418,"mf")</f>
        <v>58915</v>
      </c>
      <c r="M3418" s="175">
        <v>0.52487494084423292</v>
      </c>
      <c r="N3418" s="175">
        <f>_xll.xlShmInterpDisc($E$4,L3418)</f>
        <v>0.52487494111159416</v>
      </c>
      <c r="O3418" s="175">
        <f>_xll.xlShmInterpDisc($B$4,L3418)</f>
        <v>0.52487494111159416</v>
      </c>
      <c r="P3418" s="175">
        <v>0.52487494084326913</v>
      </c>
      <c r="Q3418" s="175">
        <f>_xll.xlShmInterpDisc($H$4,L3418)</f>
        <v>0.52487494113357103</v>
      </c>
      <c r="R3418" s="188">
        <f t="shared" si="159"/>
        <v>-2.673612442549711E-6</v>
      </c>
      <c r="S3418" s="170">
        <f t="shared" si="160"/>
        <v>-2.673612442549711E-6</v>
      </c>
      <c r="T3418" s="174">
        <f t="shared" si="161"/>
        <v>-2.9030189363510317E-6</v>
      </c>
    </row>
    <row r="3419" spans="11:20" x14ac:dyDescent="0.2">
      <c r="K3419" s="185" t="s">
        <v>135</v>
      </c>
      <c r="L3419" s="163">
        <f>_xll.qlCalendarAdvance("TARGET",L3418,K3419,"mf")</f>
        <v>58922</v>
      </c>
      <c r="M3419" s="175">
        <v>0.52475968045944654</v>
      </c>
      <c r="N3419" s="175">
        <f>_xll.xlShmInterpDisc($E$4,L3419)</f>
        <v>0.52475968072869361</v>
      </c>
      <c r="O3419" s="175">
        <f>_xll.xlShmInterpDisc($B$4,L3419)</f>
        <v>0.52475968072869361</v>
      </c>
      <c r="P3419" s="175">
        <v>0.52475968045847832</v>
      </c>
      <c r="Q3419" s="175">
        <f>_xll.xlShmInterpDisc($H$4,L3419)</f>
        <v>0.52475968075062551</v>
      </c>
      <c r="R3419" s="188">
        <f t="shared" si="159"/>
        <v>-2.6924706908459939E-6</v>
      </c>
      <c r="S3419" s="170">
        <f t="shared" si="160"/>
        <v>-2.6924706908459939E-6</v>
      </c>
      <c r="T3419" s="174">
        <f t="shared" si="161"/>
        <v>-2.9214719532433264E-6</v>
      </c>
    </row>
    <row r="3420" spans="11:20" x14ac:dyDescent="0.2">
      <c r="K3420" s="185" t="s">
        <v>135</v>
      </c>
      <c r="L3420" s="163">
        <f>_xll.qlCalendarAdvance("TARGET",L3419,K3420,"mf")</f>
        <v>58929</v>
      </c>
      <c r="M3420" s="175">
        <v>0.52464450781474359</v>
      </c>
      <c r="N3420" s="175">
        <f>_xll.xlShmInterpDisc($E$4,L3420)</f>
        <v>0.5246445080858696</v>
      </c>
      <c r="O3420" s="175">
        <f>_xll.xlShmInterpDisc($B$4,L3420)</f>
        <v>0.5246445080858696</v>
      </c>
      <c r="P3420" s="175">
        <v>0.52464450781377092</v>
      </c>
      <c r="Q3420" s="175">
        <f>_xll.xlShmInterpDisc($H$4,L3420)</f>
        <v>0.52464450810775609</v>
      </c>
      <c r="R3420" s="188">
        <f t="shared" si="159"/>
        <v>-2.71126010531475E-6</v>
      </c>
      <c r="S3420" s="170">
        <f t="shared" si="160"/>
        <v>-2.71126010531475E-6</v>
      </c>
      <c r="T3420" s="174">
        <f t="shared" si="161"/>
        <v>-2.9398516954159959E-6</v>
      </c>
    </row>
    <row r="3421" spans="11:20" x14ac:dyDescent="0.2">
      <c r="K3421" s="185" t="s">
        <v>135</v>
      </c>
      <c r="L3421" s="163">
        <f>_xll.qlCalendarAdvance("TARGET",L3420,K3421,"mf")</f>
        <v>58936</v>
      </c>
      <c r="M3421" s="175">
        <v>0.52452942263556668</v>
      </c>
      <c r="N3421" s="175">
        <f>_xll.xlShmInterpDisc($E$4,L3421)</f>
        <v>0.52452942290856441</v>
      </c>
      <c r="O3421" s="175">
        <f>_xll.xlShmInterpDisc($B$4,L3421)</f>
        <v>0.52452942290856452</v>
      </c>
      <c r="P3421" s="175">
        <v>0.52452942263458957</v>
      </c>
      <c r="Q3421" s="175">
        <f>_xll.xlShmInterpDisc($H$4,L3421)</f>
        <v>0.5245294229304055</v>
      </c>
      <c r="R3421" s="188">
        <f t="shared" si="159"/>
        <v>-2.7299773552869055E-6</v>
      </c>
      <c r="S3421" s="170">
        <f t="shared" si="160"/>
        <v>-2.7299784655099302E-6</v>
      </c>
      <c r="T3421" s="174">
        <f t="shared" si="161"/>
        <v>-2.9581592730920647E-6</v>
      </c>
    </row>
    <row r="3422" spans="11:20" x14ac:dyDescent="0.2">
      <c r="K3422" s="185" t="s">
        <v>135</v>
      </c>
      <c r="L3422" s="163">
        <f>_xll.qlCalendarAdvance("TARGET",L3421,K3422,"mf")</f>
        <v>58943</v>
      </c>
      <c r="M3422" s="175">
        <v>0.52441442464712551</v>
      </c>
      <c r="N3422" s="175">
        <f>_xll.xlShmInterpDisc($E$4,L3422)</f>
        <v>0.52441442492198798</v>
      </c>
      <c r="O3422" s="175">
        <f>_xll.xlShmInterpDisc($B$4,L3422)</f>
        <v>0.52441442492198798</v>
      </c>
      <c r="P3422" s="175">
        <v>0.52441442464614396</v>
      </c>
      <c r="Q3422" s="175">
        <f>_xll.xlShmInterpDisc($H$4,L3422)</f>
        <v>0.5244144249437831</v>
      </c>
      <c r="R3422" s="188">
        <f t="shared" si="159"/>
        <v>-2.7486246612085097E-6</v>
      </c>
      <c r="S3422" s="170">
        <f t="shared" si="160"/>
        <v>-2.7486246612085097E-6</v>
      </c>
      <c r="T3422" s="174">
        <f t="shared" si="161"/>
        <v>-2.976391355602459E-6</v>
      </c>
    </row>
    <row r="3423" spans="11:20" x14ac:dyDescent="0.2">
      <c r="K3423" s="185" t="s">
        <v>135</v>
      </c>
      <c r="L3423" s="163">
        <f>_xll.qlCalendarAdvance("TARGET",L3422,K3423,"mf")</f>
        <v>58950</v>
      </c>
      <c r="M3423" s="175">
        <v>0.52429951357439686</v>
      </c>
      <c r="N3423" s="175">
        <f>_xll.xlShmInterpDisc($E$4,L3423)</f>
        <v>0.52429951385111651</v>
      </c>
      <c r="O3423" s="175">
        <f>_xll.xlShmInterpDisc($B$4,L3423)</f>
        <v>0.52429951385111651</v>
      </c>
      <c r="P3423" s="175">
        <v>0.52429951357341087</v>
      </c>
      <c r="Q3423" s="175">
        <f>_xll.xlShmInterpDisc($H$4,L3423)</f>
        <v>0.52429951387286544</v>
      </c>
      <c r="R3423" s="188">
        <f t="shared" si="159"/>
        <v>-2.7671964719644393E-6</v>
      </c>
      <c r="S3423" s="170">
        <f t="shared" si="160"/>
        <v>-2.7671964719644393E-6</v>
      </c>
      <c r="T3423" s="174">
        <f t="shared" si="161"/>
        <v>-2.9945457225011296E-6</v>
      </c>
    </row>
    <row r="3424" spans="11:20" x14ac:dyDescent="0.2">
      <c r="K3424" s="185" t="s">
        <v>135</v>
      </c>
      <c r="L3424" s="163">
        <f>_xll.qlCalendarAdvance("TARGET",L3423,K3424,"mf")</f>
        <v>58957</v>
      </c>
      <c r="M3424" s="175">
        <v>0.52418468914212446</v>
      </c>
      <c r="N3424" s="175">
        <f>_xll.xlShmInterpDisc($E$4,L3424)</f>
        <v>0.52418468942069396</v>
      </c>
      <c r="O3424" s="175">
        <f>_xll.xlShmInterpDisc($B$4,L3424)</f>
        <v>0.52418468942069407</v>
      </c>
      <c r="P3424" s="175">
        <v>0.52418468914113425</v>
      </c>
      <c r="Q3424" s="175">
        <f>_xll.xlShmInterpDisc($H$4,L3424)</f>
        <v>0.52418468944239649</v>
      </c>
      <c r="R3424" s="188">
        <f t="shared" si="159"/>
        <v>-2.7856950080007437E-6</v>
      </c>
      <c r="S3424" s="170">
        <f t="shared" si="160"/>
        <v>-2.7856961182237683E-6</v>
      </c>
      <c r="T3424" s="174">
        <f t="shared" si="161"/>
        <v>-3.0126223737880764E-6</v>
      </c>
    </row>
    <row r="3425" spans="11:20" x14ac:dyDescent="0.2">
      <c r="K3425" s="185" t="s">
        <v>135</v>
      </c>
      <c r="L3425" s="163">
        <f>_xll.qlCalendarAdvance("TARGET",L3424,K3425,"mf")</f>
        <v>58964</v>
      </c>
      <c r="M3425" s="175">
        <v>0.52406995107481991</v>
      </c>
      <c r="N3425" s="175">
        <f>_xll.xlShmInterpDisc($E$4,L3425)</f>
        <v>0.52406995135523171</v>
      </c>
      <c r="O3425" s="175">
        <f>_xll.xlShmInterpDisc($B$4,L3425)</f>
        <v>0.52406995135523171</v>
      </c>
      <c r="P3425" s="175">
        <v>0.52406995107382537</v>
      </c>
      <c r="Q3425" s="175">
        <f>_xll.xlShmInterpDisc($H$4,L3425)</f>
        <v>0.5240699513768875</v>
      </c>
      <c r="R3425" s="188">
        <f t="shared" si="159"/>
        <v>-2.8041180488713735E-6</v>
      </c>
      <c r="S3425" s="170">
        <f t="shared" si="160"/>
        <v>-2.8041180488713735E-6</v>
      </c>
      <c r="T3425" s="174">
        <f t="shared" si="161"/>
        <v>-3.0306213094632994E-6</v>
      </c>
    </row>
    <row r="3426" spans="11:20" x14ac:dyDescent="0.2">
      <c r="K3426" s="185" t="s">
        <v>135</v>
      </c>
      <c r="L3426" s="163">
        <f>_xll.qlCalendarAdvance("TARGET",L3425,K3426,"mf")</f>
        <v>58971</v>
      </c>
      <c r="M3426" s="175">
        <v>0.52395529909676175</v>
      </c>
      <c r="N3426" s="175">
        <f>_xll.xlShmInterpDisc($E$4,L3426)</f>
        <v>0.52395529937900798</v>
      </c>
      <c r="O3426" s="175">
        <f>_xll.xlShmInterpDisc($B$4,L3426)</f>
        <v>0.52395529937900809</v>
      </c>
      <c r="P3426" s="175">
        <v>0.52395529909576299</v>
      </c>
      <c r="Q3426" s="175">
        <f>_xll.xlShmInterpDisc($H$4,L3426)</f>
        <v>0.5239552994006168</v>
      </c>
      <c r="R3426" s="188">
        <f t="shared" si="159"/>
        <v>-2.822462263907255E-6</v>
      </c>
      <c r="S3426" s="170">
        <f t="shared" si="160"/>
        <v>-2.8224633741302796E-6</v>
      </c>
      <c r="T3426" s="174">
        <f t="shared" si="161"/>
        <v>-3.0485380886347002E-6</v>
      </c>
    </row>
    <row r="3427" spans="11:20" x14ac:dyDescent="0.2">
      <c r="K3427" s="185" t="s">
        <v>135</v>
      </c>
      <c r="L3427" s="163">
        <f>_xll.qlCalendarAdvance("TARGET",L3426,K3427,"mf")</f>
        <v>58978</v>
      </c>
      <c r="M3427" s="175">
        <v>0.5238407329319964</v>
      </c>
      <c r="N3427" s="175">
        <f>_xll.xlShmInterpDisc($E$4,L3427)</f>
        <v>0.52384073321606917</v>
      </c>
      <c r="O3427" s="175">
        <f>_xll.xlShmInterpDisc($B$4,L3427)</f>
        <v>0.52384073321606917</v>
      </c>
      <c r="P3427" s="175">
        <v>0.52384073293099331</v>
      </c>
      <c r="Q3427" s="175">
        <f>_xll.xlShmInterpDisc($H$4,L3427)</f>
        <v>0.5238407332376307</v>
      </c>
      <c r="R3427" s="188">
        <f t="shared" si="159"/>
        <v>-2.840727653108388E-6</v>
      </c>
      <c r="S3427" s="170">
        <f t="shared" si="160"/>
        <v>-2.840727653108388E-6</v>
      </c>
      <c r="T3427" s="174">
        <f t="shared" si="161"/>
        <v>-3.0663738215253034E-6</v>
      </c>
    </row>
    <row r="3428" spans="11:20" x14ac:dyDescent="0.2">
      <c r="K3428" s="185" t="s">
        <v>135</v>
      </c>
      <c r="L3428" s="163">
        <f>_xll.qlCalendarAdvance("TARGET",L3427,K3428,"mf")</f>
        <v>58985</v>
      </c>
      <c r="M3428" s="175">
        <v>0.52372625230433767</v>
      </c>
      <c r="N3428" s="175">
        <f>_xll.xlShmInterpDisc($E$4,L3428)</f>
        <v>0.52372625259022876</v>
      </c>
      <c r="O3428" s="175">
        <f>_xll.xlShmInterpDisc($B$4,L3428)</f>
        <v>0.52372625259022876</v>
      </c>
      <c r="P3428" s="175">
        <v>0.52372625230333036</v>
      </c>
      <c r="Q3428" s="175">
        <f>_xll.xlShmInterpDisc($H$4,L3428)</f>
        <v>0.52372625261174277</v>
      </c>
      <c r="R3428" s="188">
        <f t="shared" si="159"/>
        <v>-2.8589108858056989E-6</v>
      </c>
      <c r="S3428" s="170">
        <f t="shared" si="160"/>
        <v>-2.8589108858056989E-6</v>
      </c>
      <c r="T3428" s="174">
        <f t="shared" si="161"/>
        <v>-3.0841240672430104E-6</v>
      </c>
    </row>
    <row r="3429" spans="11:20" x14ac:dyDescent="0.2">
      <c r="K3429" s="185" t="s">
        <v>135</v>
      </c>
      <c r="L3429" s="163">
        <f>_xll.qlCalendarAdvance("TARGET",L3428,K3429,"mf")</f>
        <v>58992</v>
      </c>
      <c r="M3429" s="175">
        <v>0.52361185693736711</v>
      </c>
      <c r="N3429" s="175">
        <f>_xll.xlShmInterpDisc($E$4,L3429)</f>
        <v>0.52361185722506853</v>
      </c>
      <c r="O3429" s="175">
        <f>_xll.xlShmInterpDisc($B$4,L3429)</f>
        <v>0.52361185722506853</v>
      </c>
      <c r="P3429" s="175">
        <v>0.52361185693635559</v>
      </c>
      <c r="Q3429" s="175">
        <f>_xll.xlShmInterpDisc($H$4,L3429)</f>
        <v>0.52361185724653481</v>
      </c>
      <c r="R3429" s="188">
        <f t="shared" si="159"/>
        <v>-2.8770141824452367E-6</v>
      </c>
      <c r="S3429" s="170">
        <f t="shared" si="160"/>
        <v>-2.8770141824452367E-6</v>
      </c>
      <c r="T3429" s="174">
        <f t="shared" si="161"/>
        <v>-3.1017921564568951E-6</v>
      </c>
    </row>
    <row r="3430" spans="11:20" x14ac:dyDescent="0.2">
      <c r="K3430" s="185" t="s">
        <v>135</v>
      </c>
      <c r="L3430" s="163">
        <f>_xll.qlCalendarAdvance("TARGET",L3429,K3430,"mf")</f>
        <v>58999</v>
      </c>
      <c r="M3430" s="175">
        <v>0.52349754655443448</v>
      </c>
      <c r="N3430" s="175">
        <f>_xll.xlShmInterpDisc($E$4,L3430)</f>
        <v>0.52349754684393779</v>
      </c>
      <c r="O3430" s="175">
        <f>_xll.xlShmInterpDisc($B$4,L3430)</f>
        <v>0.52349754684393779</v>
      </c>
      <c r="P3430" s="175">
        <v>0.52349754655341874</v>
      </c>
      <c r="Q3430" s="175">
        <f>_xll.xlShmInterpDisc($H$4,L3430)</f>
        <v>0.52349754686535599</v>
      </c>
      <c r="R3430" s="188">
        <f t="shared" si="159"/>
        <v>-2.8950331021349029E-6</v>
      </c>
      <c r="S3430" s="170">
        <f t="shared" si="160"/>
        <v>-2.8950331021349029E-6</v>
      </c>
      <c r="T3430" s="174">
        <f t="shared" si="161"/>
        <v>-3.1193725380518345E-6</v>
      </c>
    </row>
    <row r="3431" spans="11:20" x14ac:dyDescent="0.2">
      <c r="K3431" s="185" t="s">
        <v>135</v>
      </c>
      <c r="L3431" s="163">
        <f>_xll.qlCalendarAdvance("TARGET",L3430,K3431,"mf")</f>
        <v>59006</v>
      </c>
      <c r="M3431" s="175">
        <v>0.52338332087865702</v>
      </c>
      <c r="N3431" s="175">
        <f>_xll.xlShmInterpDisc($E$4,L3431)</f>
        <v>0.52338332116995379</v>
      </c>
      <c r="O3431" s="175">
        <f>_xll.xlShmInterpDisc($B$4,L3431)</f>
        <v>0.52338332116995379</v>
      </c>
      <c r="P3431" s="175">
        <v>0.52338332087763717</v>
      </c>
      <c r="Q3431" s="175">
        <f>_xll.xlShmInterpDisc($H$4,L3431)</f>
        <v>0.52338332119132369</v>
      </c>
      <c r="R3431" s="188">
        <f t="shared" si="159"/>
        <v>-2.9129676448746977E-6</v>
      </c>
      <c r="S3431" s="170">
        <f t="shared" si="160"/>
        <v>-2.9129676448746977E-6</v>
      </c>
      <c r="T3431" s="174">
        <f t="shared" si="161"/>
        <v>-3.1368652120278284E-6</v>
      </c>
    </row>
    <row r="3432" spans="11:20" x14ac:dyDescent="0.2">
      <c r="K3432" s="185" t="s">
        <v>135</v>
      </c>
      <c r="L3432" s="163">
        <f>_xll.qlCalendarAdvance("TARGET",L3431,K3432,"mf")</f>
        <v>59013</v>
      </c>
      <c r="M3432" s="175">
        <v>0.52326917963292052</v>
      </c>
      <c r="N3432" s="175">
        <f>_xll.xlShmInterpDisc($E$4,L3432)</f>
        <v>0.52326917992600208</v>
      </c>
      <c r="O3432" s="175">
        <f>_xll.xlShmInterpDisc($B$4,L3432)</f>
        <v>0.52326917992600208</v>
      </c>
      <c r="P3432" s="175">
        <v>0.52326917963189667</v>
      </c>
      <c r="Q3432" s="175">
        <f>_xll.xlShmInterpDisc($H$4,L3432)</f>
        <v>0.52326917994732347</v>
      </c>
      <c r="R3432" s="188">
        <f t="shared" si="159"/>
        <v>-2.9308155902185717E-6</v>
      </c>
      <c r="S3432" s="170">
        <f t="shared" si="160"/>
        <v>-2.9308155902185717E-6</v>
      </c>
      <c r="T3432" s="174">
        <f t="shared" si="161"/>
        <v>-3.1542679579388277E-6</v>
      </c>
    </row>
    <row r="3433" spans="11:20" x14ac:dyDescent="0.2">
      <c r="K3433" s="185" t="s">
        <v>135</v>
      </c>
      <c r="L3433" s="163">
        <f>_xll.qlCalendarAdvance("TARGET",L3432,K3433,"mf")</f>
        <v>59020</v>
      </c>
      <c r="M3433" s="175">
        <v>0.52315512253987895</v>
      </c>
      <c r="N3433" s="175">
        <f>_xll.xlShmInterpDisc($E$4,L3433)</f>
        <v>0.52315512283473642</v>
      </c>
      <c r="O3433" s="175">
        <f>_xll.xlShmInterpDisc($B$4,L3433)</f>
        <v>0.52315512283473642</v>
      </c>
      <c r="P3433" s="175">
        <v>0.52315512253885088</v>
      </c>
      <c r="Q3433" s="175">
        <f>_xll.xlShmInterpDisc($H$4,L3433)</f>
        <v>0.52315512285600896</v>
      </c>
      <c r="R3433" s="188">
        <f t="shared" si="159"/>
        <v>-2.9485747177204757E-6</v>
      </c>
      <c r="S3433" s="170">
        <f t="shared" si="160"/>
        <v>-2.9485747177204757E-6</v>
      </c>
      <c r="T3433" s="174">
        <f t="shared" si="161"/>
        <v>-3.1715807757848324E-6</v>
      </c>
    </row>
    <row r="3434" spans="11:20" x14ac:dyDescent="0.2">
      <c r="K3434" s="185" t="s">
        <v>135</v>
      </c>
      <c r="L3434" s="163">
        <f>_xll.qlCalendarAdvance("TARGET",L3433,K3434,"mf")</f>
        <v>59027</v>
      </c>
      <c r="M3434" s="175">
        <v>0.523041149321954</v>
      </c>
      <c r="N3434" s="175">
        <f>_xll.xlShmInterpDisc($E$4,L3434)</f>
        <v>0.52304114961857884</v>
      </c>
      <c r="O3434" s="175">
        <f>_xll.xlShmInterpDisc($B$4,L3434)</f>
        <v>0.52304114961857873</v>
      </c>
      <c r="P3434" s="175">
        <v>0.52304114932092194</v>
      </c>
      <c r="Q3434" s="175">
        <f>_xll.xlShmInterpDisc($H$4,L3434)</f>
        <v>0.52304114963980208</v>
      </c>
      <c r="R3434" s="188">
        <f t="shared" si="159"/>
        <v>-2.9662483580494836E-6</v>
      </c>
      <c r="S3434" s="170">
        <f t="shared" si="160"/>
        <v>-2.966247247826459E-6</v>
      </c>
      <c r="T3434" s="174">
        <f t="shared" si="161"/>
        <v>-3.1888014451197932E-6</v>
      </c>
    </row>
    <row r="3435" spans="11:20" x14ac:dyDescent="0.2">
      <c r="K3435" s="185" t="s">
        <v>135</v>
      </c>
      <c r="L3435" s="163">
        <f>_xll.qlCalendarAdvance("TARGET",L3434,K3435,"mf")</f>
        <v>59034</v>
      </c>
      <c r="M3435" s="175">
        <v>0.52292725970133658</v>
      </c>
      <c r="N3435" s="175">
        <f>_xll.xlShmInterpDisc($E$4,L3435)</f>
        <v>0.52292725999971934</v>
      </c>
      <c r="O3435" s="175">
        <f>_xll.xlShmInterpDisc($B$4,L3435)</f>
        <v>0.52292725999971934</v>
      </c>
      <c r="P3435" s="175">
        <v>0.52292725970030052</v>
      </c>
      <c r="Q3435" s="175">
        <f>_xll.xlShmInterpDisc($H$4,L3435)</f>
        <v>0.52292726002089329</v>
      </c>
      <c r="R3435" s="188">
        <f t="shared" si="159"/>
        <v>-2.9838276294213983E-6</v>
      </c>
      <c r="S3435" s="170">
        <f t="shared" si="160"/>
        <v>-2.9838276294213983E-6</v>
      </c>
      <c r="T3435" s="174">
        <f t="shared" si="161"/>
        <v>-3.2059277454976609E-6</v>
      </c>
    </row>
    <row r="3436" spans="11:20" x14ac:dyDescent="0.2">
      <c r="K3436" s="185" t="s">
        <v>135</v>
      </c>
      <c r="L3436" s="163">
        <f>_xll.qlCalendarAdvance("TARGET",L3435,K3436,"mf")</f>
        <v>59041</v>
      </c>
      <c r="M3436" s="175">
        <v>0.52281345339998575</v>
      </c>
      <c r="N3436" s="175">
        <f>_xll.xlShmInterpDisc($E$4,L3436)</f>
        <v>0.52281345370011723</v>
      </c>
      <c r="O3436" s="175">
        <f>_xll.xlShmInterpDisc($B$4,L3436)</f>
        <v>0.52281345370011734</v>
      </c>
      <c r="P3436" s="175">
        <v>0.52281345339894558</v>
      </c>
      <c r="Q3436" s="175">
        <f>_xll.xlShmInterpDisc($H$4,L3436)</f>
        <v>0.52281345372124177</v>
      </c>
      <c r="R3436" s="188">
        <f t="shared" si="159"/>
        <v>-3.0013147522822692E-6</v>
      </c>
      <c r="S3436" s="170">
        <f t="shared" si="160"/>
        <v>-3.0013158625052938E-6</v>
      </c>
      <c r="T3436" s="174">
        <f t="shared" si="161"/>
        <v>-3.2229618973644847E-6</v>
      </c>
    </row>
    <row r="3437" spans="11:20" x14ac:dyDescent="0.2">
      <c r="K3437" s="185" t="s">
        <v>135</v>
      </c>
      <c r="L3437" s="163">
        <f>_xll.qlCalendarAdvance("TARGET",L3436,K3437,"mf")</f>
        <v>59048</v>
      </c>
      <c r="M3437" s="175">
        <v>0.522699730139629</v>
      </c>
      <c r="N3437" s="175">
        <f>_xll.xlShmInterpDisc($E$4,L3437)</f>
        <v>0.5226997304415002</v>
      </c>
      <c r="O3437" s="175">
        <f>_xll.xlShmInterpDisc($B$4,L3437)</f>
        <v>0.52269973044150031</v>
      </c>
      <c r="P3437" s="175">
        <v>0.52269973013858484</v>
      </c>
      <c r="Q3437" s="175">
        <f>_xll.xlShmInterpDisc($H$4,L3437)</f>
        <v>0.52269973046257479</v>
      </c>
      <c r="R3437" s="188">
        <f t="shared" si="159"/>
        <v>-3.0187119470781454E-6</v>
      </c>
      <c r="S3437" s="170">
        <f t="shared" si="160"/>
        <v>-3.01871305730117E-6</v>
      </c>
      <c r="T3437" s="174">
        <f t="shared" si="161"/>
        <v>-3.2398994598281661E-6</v>
      </c>
    </row>
    <row r="3438" spans="11:20" x14ac:dyDescent="0.2">
      <c r="K3438" s="185" t="s">
        <v>135</v>
      </c>
      <c r="L3438" s="163">
        <f>_xll.qlCalendarAdvance("TARGET",L3437,K3438,"mf")</f>
        <v>59055</v>
      </c>
      <c r="M3438" s="175">
        <v>0.52258608964176323</v>
      </c>
      <c r="N3438" s="175">
        <f>_xll.xlShmInterpDisc($E$4,L3438)</f>
        <v>0.52258608994536448</v>
      </c>
      <c r="O3438" s="175">
        <f>_xll.xlShmInterpDisc($B$4,L3438)</f>
        <v>0.52258608994536448</v>
      </c>
      <c r="P3438" s="175">
        <v>0.52258608964071507</v>
      </c>
      <c r="Q3438" s="175">
        <f>_xll.xlShmInterpDisc($H$4,L3438)</f>
        <v>0.522586089966389</v>
      </c>
      <c r="R3438" s="188">
        <f t="shared" si="159"/>
        <v>-3.0360125524708792E-6</v>
      </c>
      <c r="S3438" s="170">
        <f t="shared" si="160"/>
        <v>-3.0360125524708792E-6</v>
      </c>
      <c r="T3438" s="174">
        <f t="shared" si="161"/>
        <v>-3.2567393226656804E-6</v>
      </c>
    </row>
    <row r="3439" spans="11:20" x14ac:dyDescent="0.2">
      <c r="K3439" s="185" t="s">
        <v>135</v>
      </c>
      <c r="L3439" s="163">
        <f>_xll.qlCalendarAdvance("TARGET",L3438,K3439,"mf")</f>
        <v>59062</v>
      </c>
      <c r="M3439" s="175">
        <v>0.52247253162765361</v>
      </c>
      <c r="N3439" s="175">
        <f>_xll.xlShmInterpDisc($E$4,L3439)</f>
        <v>0.52247253193297538</v>
      </c>
      <c r="O3439" s="175">
        <f>_xll.xlShmInterpDisc($B$4,L3439)</f>
        <v>0.52247253193297538</v>
      </c>
      <c r="P3439" s="175">
        <v>0.52247253162660157</v>
      </c>
      <c r="Q3439" s="175">
        <f>_xll.xlShmInterpDisc($H$4,L3439)</f>
        <v>0.52247253195394949</v>
      </c>
      <c r="R3439" s="188">
        <f t="shared" si="159"/>
        <v>-3.0532176786834953E-6</v>
      </c>
      <c r="S3439" s="170">
        <f t="shared" si="160"/>
        <v>-3.0532176786834953E-6</v>
      </c>
      <c r="T3439" s="174">
        <f t="shared" si="161"/>
        <v>-3.2734792654309786E-6</v>
      </c>
    </row>
    <row r="3440" spans="11:20" x14ac:dyDescent="0.2">
      <c r="K3440" s="185" t="s">
        <v>135</v>
      </c>
      <c r="L3440" s="163">
        <f>_xll.qlCalendarAdvance("TARGET",L3439,K3440,"mf")</f>
        <v>59069</v>
      </c>
      <c r="M3440" s="175">
        <v>0.52235905581833464</v>
      </c>
      <c r="N3440" s="175">
        <f>_xll.xlShmInterpDisc($E$4,L3440)</f>
        <v>0.52235905612536715</v>
      </c>
      <c r="O3440" s="175">
        <f>_xll.xlShmInterpDisc($B$4,L3440)</f>
        <v>0.52235905612536715</v>
      </c>
      <c r="P3440" s="175">
        <v>0.52235905581727859</v>
      </c>
      <c r="Q3440" s="175">
        <f>_xll.xlShmInterpDisc($H$4,L3440)</f>
        <v>0.52235905614629063</v>
      </c>
      <c r="R3440" s="188">
        <f t="shared" si="159"/>
        <v>-3.0703251052699443E-6</v>
      </c>
      <c r="S3440" s="170">
        <f t="shared" si="160"/>
        <v>-3.0703251052699443E-6</v>
      </c>
      <c r="T3440" s="174">
        <f t="shared" si="161"/>
        <v>-3.290120398347085E-6</v>
      </c>
    </row>
    <row r="3441" spans="11:20" x14ac:dyDescent="0.2">
      <c r="K3441" s="185" t="s">
        <v>135</v>
      </c>
      <c r="L3441" s="163">
        <f>_xll.qlCalendarAdvance("TARGET",L3440,K3441,"mf")</f>
        <v>59076</v>
      </c>
      <c r="M3441" s="175">
        <v>0.52224566193460986</v>
      </c>
      <c r="N3441" s="175">
        <f>_xll.xlShmInterpDisc($E$4,L3441)</f>
        <v>0.52224566224334323</v>
      </c>
      <c r="O3441" s="175">
        <f>_xll.xlShmInterpDisc($B$4,L3441)</f>
        <v>0.52224566224334334</v>
      </c>
      <c r="P3441" s="175">
        <v>0.52224566193355004</v>
      </c>
      <c r="Q3441" s="175">
        <f>_xll.xlShmInterpDisc($H$4,L3441)</f>
        <v>0.52224566226421587</v>
      </c>
      <c r="R3441" s="188">
        <f t="shared" si="159"/>
        <v>-3.0873337220072017E-6</v>
      </c>
      <c r="S3441" s="170">
        <f t="shared" si="160"/>
        <v>-3.0873348322302263E-6</v>
      </c>
      <c r="T3441" s="174">
        <f t="shared" si="161"/>
        <v>-3.3066582805219014E-6</v>
      </c>
    </row>
    <row r="3442" spans="11:20" x14ac:dyDescent="0.2">
      <c r="K3442" s="185" t="s">
        <v>135</v>
      </c>
      <c r="L3442" s="163">
        <f>_xll.qlCalendarAdvance("TARGET",L3441,K3442,"mf")</f>
        <v>59083</v>
      </c>
      <c r="M3442" s="175">
        <v>0.52213234969705191</v>
      </c>
      <c r="N3442" s="175">
        <f>_xll.xlShmInterpDisc($E$4,L3442)</f>
        <v>0.52213235000747626</v>
      </c>
      <c r="O3442" s="175">
        <f>_xll.xlShmInterpDisc($B$4,L3442)</f>
        <v>0.52213235000747626</v>
      </c>
      <c r="P3442" s="175">
        <v>0.52213234969598821</v>
      </c>
      <c r="Q3442" s="175">
        <f>_xll.xlShmInterpDisc($H$4,L3442)</f>
        <v>0.52213235002829772</v>
      </c>
      <c r="R3442" s="188">
        <f t="shared" si="159"/>
        <v>-3.1042435288952674E-6</v>
      </c>
      <c r="S3442" s="170">
        <f t="shared" si="160"/>
        <v>-3.1042435288952674E-6</v>
      </c>
      <c r="T3442" s="174">
        <f t="shared" si="161"/>
        <v>-3.3230951324014768E-6</v>
      </c>
    </row>
    <row r="3443" spans="11:20" x14ac:dyDescent="0.2">
      <c r="K3443" s="185" t="s">
        <v>135</v>
      </c>
      <c r="L3443" s="163">
        <f>_xll.qlCalendarAdvance("TARGET",L3442,K3443,"mf")</f>
        <v>59090</v>
      </c>
      <c r="M3443" s="175">
        <v>0.52201911882600316</v>
      </c>
      <c r="N3443" s="175">
        <f>_xll.xlShmInterpDisc($E$4,L3443)</f>
        <v>0.52201911913810817</v>
      </c>
      <c r="O3443" s="175">
        <f>_xll.xlShmInterpDisc($B$4,L3443)</f>
        <v>0.52201911913810817</v>
      </c>
      <c r="P3443" s="175">
        <v>0.52201911882493557</v>
      </c>
      <c r="Q3443" s="175">
        <f>_xll.xlShmInterpDisc($H$4,L3443)</f>
        <v>0.52201911915887822</v>
      </c>
      <c r="R3443" s="188">
        <f t="shared" si="159"/>
        <v>-3.1210500850420431E-6</v>
      </c>
      <c r="S3443" s="170">
        <f t="shared" si="160"/>
        <v>-3.1210500850420431E-6</v>
      </c>
      <c r="T3443" s="174">
        <f t="shared" si="161"/>
        <v>-3.3394265130937129E-6</v>
      </c>
    </row>
    <row r="3444" spans="11:20" x14ac:dyDescent="0.2">
      <c r="K3444" s="185" t="s">
        <v>135</v>
      </c>
      <c r="L3444" s="163">
        <f>_xll.qlCalendarAdvance("TARGET",L3443,K3444,"mf")</f>
        <v>59097</v>
      </c>
      <c r="M3444" s="175">
        <v>0.52190596904157482</v>
      </c>
      <c r="N3444" s="175">
        <f>_xll.xlShmInterpDisc($E$4,L3444)</f>
        <v>0.52190596935535027</v>
      </c>
      <c r="O3444" s="175">
        <f>_xll.xlShmInterpDisc($B$4,L3444)</f>
        <v>0.52190596935535027</v>
      </c>
      <c r="P3444" s="175">
        <v>0.52190596904050346</v>
      </c>
      <c r="Q3444" s="175">
        <f>_xll.xlShmInterpDisc($H$4,L3444)</f>
        <v>0.52190596937606892</v>
      </c>
      <c r="R3444" s="188">
        <f t="shared" si="159"/>
        <v>-3.1377545006705532E-6</v>
      </c>
      <c r="S3444" s="170">
        <f t="shared" si="160"/>
        <v>-3.1377545006705532E-6</v>
      </c>
      <c r="T3444" s="174">
        <f t="shared" si="161"/>
        <v>-3.3556546430446588E-6</v>
      </c>
    </row>
    <row r="3445" spans="11:20" x14ac:dyDescent="0.2">
      <c r="K3445" s="185" t="s">
        <v>135</v>
      </c>
      <c r="L3445" s="163">
        <f>_xll.qlCalendarAdvance("TARGET",L3444,K3445,"mf")</f>
        <v>59104</v>
      </c>
      <c r="M3445" s="175">
        <v>0.52179290006364809</v>
      </c>
      <c r="N3445" s="175">
        <f>_xll.xlShmInterpDisc($E$4,L3445)</f>
        <v>0.52179290037908377</v>
      </c>
      <c r="O3445" s="175">
        <f>_xll.xlShmInterpDisc($B$4,L3445)</f>
        <v>0.52179290037908377</v>
      </c>
      <c r="P3445" s="175">
        <v>0.52179290006257295</v>
      </c>
      <c r="Q3445" s="175">
        <f>_xll.xlShmInterpDisc($H$4,L3445)</f>
        <v>0.52179290039975057</v>
      </c>
      <c r="R3445" s="188">
        <f t="shared" si="159"/>
        <v>-3.1543567757807978E-6</v>
      </c>
      <c r="S3445" s="170">
        <f t="shared" si="160"/>
        <v>-3.1543567757807978E-6</v>
      </c>
      <c r="T3445" s="174">
        <f t="shared" si="161"/>
        <v>-3.3717761915852407E-6</v>
      </c>
    </row>
    <row r="3446" spans="11:20" x14ac:dyDescent="0.2">
      <c r="K3446" s="185" t="s">
        <v>135</v>
      </c>
      <c r="L3446" s="163">
        <f>_xll.qlCalendarAdvance("TARGET",L3445,K3446,"mf")</f>
        <v>59111</v>
      </c>
      <c r="M3446" s="175">
        <v>0.5216799116118741</v>
      </c>
      <c r="N3446" s="175">
        <f>_xll.xlShmInterpDisc($E$4,L3446)</f>
        <v>0.52167991192895913</v>
      </c>
      <c r="O3446" s="175">
        <f>_xll.xlShmInterpDisc($B$4,L3446)</f>
        <v>0.52167991192895924</v>
      </c>
      <c r="P3446" s="175">
        <v>0.52167991161079519</v>
      </c>
      <c r="Q3446" s="175">
        <f>_xll.xlShmInterpDisc($H$4,L3446)</f>
        <v>0.52167991194957397</v>
      </c>
      <c r="R3446" s="188">
        <f t="shared" si="159"/>
        <v>-3.1708502490346291E-6</v>
      </c>
      <c r="S3446" s="170">
        <f t="shared" si="160"/>
        <v>-3.1708513592576537E-6</v>
      </c>
      <c r="T3446" s="174">
        <f t="shared" si="161"/>
        <v>-3.3877878280463847E-6</v>
      </c>
    </row>
    <row r="3447" spans="11:20" x14ac:dyDescent="0.2">
      <c r="K3447" s="185" t="s">
        <v>135</v>
      </c>
      <c r="L3447" s="163">
        <f>_xll.qlCalendarAdvance("TARGET",L3446,K3447,"mf")</f>
        <v>59118</v>
      </c>
      <c r="M3447" s="175">
        <v>0.52156700340567319</v>
      </c>
      <c r="N3447" s="175">
        <f>_xll.xlShmInterpDisc($E$4,L3447)</f>
        <v>0.52156700372439724</v>
      </c>
      <c r="O3447" s="175">
        <f>_xll.xlShmInterpDisc($B$4,L3447)</f>
        <v>0.52156700372439724</v>
      </c>
      <c r="P3447" s="175">
        <v>0.52156700340459061</v>
      </c>
      <c r="Q3447" s="175">
        <f>_xll.xlShmInterpDisc($H$4,L3447)</f>
        <v>0.52156700374495957</v>
      </c>
      <c r="R3447" s="188">
        <f t="shared" si="159"/>
        <v>-3.1872404715471703E-6</v>
      </c>
      <c r="S3447" s="170">
        <f t="shared" si="160"/>
        <v>-3.1872404715471703E-6</v>
      </c>
      <c r="T3447" s="174">
        <f t="shared" si="161"/>
        <v>-3.4036895524280908E-6</v>
      </c>
    </row>
    <row r="3448" spans="11:20" x14ac:dyDescent="0.2">
      <c r="K3448" s="185" t="s">
        <v>135</v>
      </c>
      <c r="L3448" s="163">
        <f>_xll.qlCalendarAdvance("TARGET",L3447,K3448,"mf")</f>
        <v>59125</v>
      </c>
      <c r="M3448" s="175">
        <v>0.52145417516423609</v>
      </c>
      <c r="N3448" s="175">
        <f>_xll.xlShmInterpDisc($E$4,L3448)</f>
        <v>0.52145417548458806</v>
      </c>
      <c r="O3448" s="175">
        <f>_xll.xlShmInterpDisc($B$4,L3448)</f>
        <v>0.52145417548458817</v>
      </c>
      <c r="P3448" s="175">
        <v>0.52145417516314974</v>
      </c>
      <c r="Q3448" s="175">
        <f>_xll.xlShmInterpDisc($H$4,L3448)</f>
        <v>0.52145417550509798</v>
      </c>
      <c r="R3448" s="188">
        <f t="shared" si="159"/>
        <v>-3.2035196717572489E-6</v>
      </c>
      <c r="S3448" s="170">
        <f t="shared" si="160"/>
        <v>-3.2035207819802736E-6</v>
      </c>
      <c r="T3448" s="174">
        <f t="shared" si="161"/>
        <v>-3.4194824749533836E-6</v>
      </c>
    </row>
    <row r="3449" spans="11:20" x14ac:dyDescent="0.2">
      <c r="K3449" s="185" t="s">
        <v>135</v>
      </c>
      <c r="L3449" s="163">
        <f>_xll.qlCalendarAdvance("TARGET",L3448,K3449,"mf")</f>
        <v>59132</v>
      </c>
      <c r="M3449" s="175">
        <v>0.52134142660652338</v>
      </c>
      <c r="N3449" s="175">
        <f>_xll.xlShmInterpDisc($E$4,L3449)</f>
        <v>0.5213414269284925</v>
      </c>
      <c r="O3449" s="175">
        <f>_xll.xlShmInterpDisc($B$4,L3449)</f>
        <v>0.5213414269284925</v>
      </c>
      <c r="P3449" s="175">
        <v>0.52134142660543337</v>
      </c>
      <c r="Q3449" s="175">
        <f>_xll.xlShmInterpDisc($H$4,L3449)</f>
        <v>0.52134142694894958</v>
      </c>
      <c r="R3449" s="188">
        <f t="shared" si="159"/>
        <v>-3.219691180333939E-6</v>
      </c>
      <c r="S3449" s="170">
        <f t="shared" si="160"/>
        <v>-3.219691180333939E-6</v>
      </c>
      <c r="T3449" s="174">
        <f t="shared" si="161"/>
        <v>-3.4351621547301647E-6</v>
      </c>
    </row>
    <row r="3450" spans="11:20" x14ac:dyDescent="0.2">
      <c r="K3450" s="185" t="s">
        <v>135</v>
      </c>
      <c r="L3450" s="163">
        <f>_xll.qlCalendarAdvance("TARGET",L3449,K3450,"mf")</f>
        <v>59139</v>
      </c>
      <c r="M3450" s="175">
        <v>0.52122875745126585</v>
      </c>
      <c r="N3450" s="175">
        <f>_xll.xlShmInterpDisc($E$4,L3450)</f>
        <v>0.5212287577748409</v>
      </c>
      <c r="O3450" s="175">
        <f>_xll.xlShmInterpDisc($B$4,L3450)</f>
        <v>0.5212287577748409</v>
      </c>
      <c r="P3450" s="175">
        <v>0.52122875745017205</v>
      </c>
      <c r="Q3450" s="175">
        <f>_xll.xlShmInterpDisc($H$4,L3450)</f>
        <v>0.52122875779524502</v>
      </c>
      <c r="R3450" s="188">
        <f t="shared" si="159"/>
        <v>-3.2357505563851419E-6</v>
      </c>
      <c r="S3450" s="170">
        <f t="shared" si="160"/>
        <v>-3.2357505563851419E-6</v>
      </c>
      <c r="T3450" s="174">
        <f t="shared" si="161"/>
        <v>-3.4507297019814587E-6</v>
      </c>
    </row>
    <row r="3451" spans="11:20" x14ac:dyDescent="0.2">
      <c r="K3451" s="185" t="s">
        <v>135</v>
      </c>
      <c r="L3451" s="163">
        <f>_xll.qlCalendarAdvance("TARGET",L3450,K3451,"mf")</f>
        <v>59146</v>
      </c>
      <c r="M3451" s="175">
        <v>0.52111616741696443</v>
      </c>
      <c r="N3451" s="175">
        <f>_xll.xlShmInterpDisc($E$4,L3451)</f>
        <v>0.52111616774213432</v>
      </c>
      <c r="O3451" s="175">
        <f>_xll.xlShmInterpDisc($B$4,L3451)</f>
        <v>0.52111616774213432</v>
      </c>
      <c r="P3451" s="175">
        <v>0.52111616741586708</v>
      </c>
      <c r="Q3451" s="175">
        <f>_xll.xlShmInterpDisc($H$4,L3451)</f>
        <v>0.52111616776248526</v>
      </c>
      <c r="R3451" s="188">
        <f t="shared" si="159"/>
        <v>-3.2516989101338822E-6</v>
      </c>
      <c r="S3451" s="170">
        <f t="shared" si="160"/>
        <v>-3.2516989101338822E-6</v>
      </c>
      <c r="T3451" s="174">
        <f t="shared" si="161"/>
        <v>-3.4661817860381916E-6</v>
      </c>
    </row>
    <row r="3452" spans="11:20" x14ac:dyDescent="0.2">
      <c r="K3452" s="185" t="s">
        <v>135</v>
      </c>
      <c r="L3452" s="163">
        <f>_xll.qlCalendarAdvance("TARGET",L3451,K3452,"mf")</f>
        <v>59153</v>
      </c>
      <c r="M3452" s="175">
        <v>0.52100365622189071</v>
      </c>
      <c r="N3452" s="175">
        <f>_xll.xlShmInterpDisc($E$4,L3452)</f>
        <v>0.52100365654864411</v>
      </c>
      <c r="O3452" s="175">
        <f>_xll.xlShmInterpDisc($B$4,L3452)</f>
        <v>0.52100365654864422</v>
      </c>
      <c r="P3452" s="175">
        <v>0.5210036562207897</v>
      </c>
      <c r="Q3452" s="175">
        <f>_xll.xlShmInterpDisc($H$4,L3452)</f>
        <v>0.52100365656894165</v>
      </c>
      <c r="R3452" s="188">
        <f t="shared" si="159"/>
        <v>-3.2675340211341108E-6</v>
      </c>
      <c r="S3452" s="170">
        <f t="shared" si="160"/>
        <v>-3.2675351313571355E-6</v>
      </c>
      <c r="T3452" s="174">
        <f t="shared" si="161"/>
        <v>-3.4815195171233881E-6</v>
      </c>
    </row>
    <row r="3453" spans="11:20" x14ac:dyDescent="0.2">
      <c r="K3453" s="185" t="s">
        <v>135</v>
      </c>
      <c r="L3453" s="163">
        <f>_xll.qlCalendarAdvance("TARGET",L3452,K3453,"mf")</f>
        <v>59160</v>
      </c>
      <c r="M3453" s="175">
        <v>0.52089122358408668</v>
      </c>
      <c r="N3453" s="175">
        <f>_xll.xlShmInterpDisc($E$4,L3453)</f>
        <v>0.52089122391241216</v>
      </c>
      <c r="O3453" s="175">
        <f>_xll.xlShmInterpDisc($B$4,L3453)</f>
        <v>0.52089122391241216</v>
      </c>
      <c r="P3453" s="175">
        <v>0.52089122358298201</v>
      </c>
      <c r="Q3453" s="175">
        <f>_xll.xlShmInterpDisc($H$4,L3453)</f>
        <v>0.52089122393265597</v>
      </c>
      <c r="R3453" s="188">
        <f t="shared" si="159"/>
        <v>-3.2832547791628031E-6</v>
      </c>
      <c r="S3453" s="170">
        <f t="shared" si="160"/>
        <v>-3.2832547791628031E-6</v>
      </c>
      <c r="T3453" s="174">
        <f t="shared" si="161"/>
        <v>-3.4967395645679744E-6</v>
      </c>
    </row>
    <row r="3454" spans="11:20" x14ac:dyDescent="0.2">
      <c r="K3454" s="185" t="s">
        <v>135</v>
      </c>
      <c r="L3454" s="163">
        <f>_xll.qlCalendarAdvance("TARGET",L3453,K3454,"mf")</f>
        <v>59167</v>
      </c>
      <c r="M3454" s="175">
        <v>0.52077886922136496</v>
      </c>
      <c r="N3454" s="175">
        <f>_xll.xlShmInterpDisc($E$4,L3454)</f>
        <v>0.52077886955125097</v>
      </c>
      <c r="O3454" s="175">
        <f>_xll.xlShmInterpDisc($B$4,L3454)</f>
        <v>0.52077886955125097</v>
      </c>
      <c r="P3454" s="175">
        <v>0.52077886922025685</v>
      </c>
      <c r="Q3454" s="175">
        <f>_xll.xlShmInterpDisc($H$4,L3454)</f>
        <v>0.52077886957144082</v>
      </c>
      <c r="R3454" s="188">
        <f t="shared" si="159"/>
        <v>-3.2988600739969343E-6</v>
      </c>
      <c r="S3454" s="170">
        <f t="shared" si="160"/>
        <v>-3.2988600739969343E-6</v>
      </c>
      <c r="T3454" s="174">
        <f t="shared" si="161"/>
        <v>-3.5118397079259012E-6</v>
      </c>
    </row>
    <row r="3455" spans="11:20" x14ac:dyDescent="0.2">
      <c r="K3455" s="185" t="s">
        <v>135</v>
      </c>
      <c r="L3455" s="163">
        <f>_xll.qlCalendarAdvance("TARGET",L3454,K3455,"mf")</f>
        <v>59174</v>
      </c>
      <c r="M3455" s="175">
        <v>0.5206665928513089</v>
      </c>
      <c r="N3455" s="175">
        <f>_xll.xlShmInterpDisc($E$4,L3455)</f>
        <v>0.52066659318274366</v>
      </c>
      <c r="O3455" s="175">
        <f>_xll.xlShmInterpDisc($B$4,L3455)</f>
        <v>0.52066659318274366</v>
      </c>
      <c r="P3455" s="175">
        <v>0.52066659285019712</v>
      </c>
      <c r="Q3455" s="175">
        <f>_xll.xlShmInterpDisc($H$4,L3455)</f>
        <v>0.52066659320287934</v>
      </c>
      <c r="R3455" s="188">
        <f t="shared" si="159"/>
        <v>-3.3143476851904552E-6</v>
      </c>
      <c r="S3455" s="170">
        <f t="shared" si="160"/>
        <v>-3.3143476851904552E-6</v>
      </c>
      <c r="T3455" s="174">
        <f t="shared" si="161"/>
        <v>-3.5268221676432177E-6</v>
      </c>
    </row>
    <row r="3456" spans="11:20" x14ac:dyDescent="0.2">
      <c r="K3456" s="185" t="s">
        <v>135</v>
      </c>
      <c r="L3456" s="163">
        <f>_xll.qlCalendarAdvance("TARGET",L3455,K3456,"mf")</f>
        <v>59181</v>
      </c>
      <c r="M3456" s="175">
        <v>0.52055439419127281</v>
      </c>
      <c r="N3456" s="175">
        <f>_xll.xlShmInterpDisc($E$4,L3456)</f>
        <v>0.52055439452424446</v>
      </c>
      <c r="O3456" s="175">
        <f>_xll.xlShmInterpDisc($B$4,L3456)</f>
        <v>0.52055439452424446</v>
      </c>
      <c r="P3456" s="175">
        <v>0.52055439419015759</v>
      </c>
      <c r="Q3456" s="175">
        <f>_xll.xlShmInterpDisc($H$4,L3456)</f>
        <v>0.52055439454432584</v>
      </c>
      <c r="R3456" s="188">
        <f t="shared" si="159"/>
        <v>-3.3297165025203412E-6</v>
      </c>
      <c r="S3456" s="170">
        <f t="shared" si="160"/>
        <v>-3.3297165025203412E-6</v>
      </c>
      <c r="T3456" s="174">
        <f t="shared" si="161"/>
        <v>-3.5416825028278254E-6</v>
      </c>
    </row>
    <row r="3457" spans="11:20" x14ac:dyDescent="0.2">
      <c r="K3457" s="185" t="s">
        <v>135</v>
      </c>
      <c r="L3457" s="163">
        <f>_xll.qlCalendarAdvance("TARGET",L3456,K3457,"mf")</f>
        <v>59188</v>
      </c>
      <c r="M3457" s="175">
        <v>0.52044227295838197</v>
      </c>
      <c r="N3457" s="175">
        <f>_xll.xlShmInterpDisc($E$4,L3457)</f>
        <v>0.52044227329287862</v>
      </c>
      <c r="O3457" s="175">
        <f>_xll.xlShmInterpDisc($B$4,L3457)</f>
        <v>0.52044227329287862</v>
      </c>
      <c r="P3457" s="175">
        <v>0.52044227295726331</v>
      </c>
      <c r="Q3457" s="175">
        <f>_xll.xlShmInterpDisc($H$4,L3457)</f>
        <v>0.52044227331290527</v>
      </c>
      <c r="R3457" s="188">
        <f t="shared" si="159"/>
        <v>-3.3449665259865924E-6</v>
      </c>
      <c r="S3457" s="170">
        <f t="shared" si="160"/>
        <v>-3.3449665259865924E-6</v>
      </c>
      <c r="T3457" s="174">
        <f t="shared" si="161"/>
        <v>-3.5564196032566997E-6</v>
      </c>
    </row>
    <row r="3458" spans="11:20" x14ac:dyDescent="0.2">
      <c r="K3458" s="185" t="s">
        <v>135</v>
      </c>
      <c r="L3458" s="163">
        <f>_xll.qlCalendarAdvance("TARGET",L3457,K3458,"mf")</f>
        <v>59195</v>
      </c>
      <c r="M3458" s="175">
        <v>0.52033022886953284</v>
      </c>
      <c r="N3458" s="175">
        <f>_xll.xlShmInterpDisc($E$4,L3458)</f>
        <v>0.52033022920554217</v>
      </c>
      <c r="O3458" s="175">
        <f>_xll.xlShmInterpDisc($B$4,L3458)</f>
        <v>0.52033022920554217</v>
      </c>
      <c r="P3458" s="175">
        <v>0.52033022886841063</v>
      </c>
      <c r="Q3458" s="175">
        <f>_xll.xlShmInterpDisc($H$4,L3458)</f>
        <v>0.5203302292255142</v>
      </c>
      <c r="R3458" s="188">
        <f t="shared" si="159"/>
        <v>-3.3600933146971101E-6</v>
      </c>
      <c r="S3458" s="170">
        <f t="shared" si="160"/>
        <v>-3.3600933146971101E-6</v>
      </c>
      <c r="T3458" s="174">
        <f t="shared" si="161"/>
        <v>-3.5710356893758899E-6</v>
      </c>
    </row>
    <row r="3459" spans="11:20" x14ac:dyDescent="0.2">
      <c r="K3459" s="185" t="s">
        <v>135</v>
      </c>
      <c r="L3459" s="163">
        <f>_xll.qlCalendarAdvance("TARGET",L3458,K3459,"mf")</f>
        <v>59202</v>
      </c>
      <c r="M3459" s="175">
        <v>0.52021826164139295</v>
      </c>
      <c r="N3459" s="175">
        <f>_xll.xlShmInterpDisc($E$4,L3459)</f>
        <v>0.52021826197890297</v>
      </c>
      <c r="O3459" s="175">
        <f>_xll.xlShmInterpDisc($B$4,L3459)</f>
        <v>0.52021826197890297</v>
      </c>
      <c r="P3459" s="175">
        <v>0.52021826164026741</v>
      </c>
      <c r="Q3459" s="175">
        <f>_xll.xlShmInterpDisc($H$4,L3459)</f>
        <v>0.52021826199882004</v>
      </c>
      <c r="R3459" s="188">
        <f t="shared" si="159"/>
        <v>-3.3751001993209684E-6</v>
      </c>
      <c r="S3459" s="170">
        <f t="shared" si="160"/>
        <v>-3.3751001993209684E-6</v>
      </c>
      <c r="T3459" s="174">
        <f t="shared" si="161"/>
        <v>-3.5855263202932974E-6</v>
      </c>
    </row>
    <row r="3460" spans="11:20" x14ac:dyDescent="0.2">
      <c r="K3460" s="185" t="s">
        <v>135</v>
      </c>
      <c r="L3460" s="163">
        <f>_xll.qlCalendarAdvance("TARGET",L3459,K3460,"mf")</f>
        <v>59209</v>
      </c>
      <c r="M3460" s="175">
        <v>0.52010637099040147</v>
      </c>
      <c r="N3460" s="175">
        <f>_xll.xlShmInterpDisc($E$4,L3460)</f>
        <v>0.52010637132939963</v>
      </c>
      <c r="O3460" s="175">
        <f>_xll.xlShmInterpDisc($B$4,L3460)</f>
        <v>0.52010637132939974</v>
      </c>
      <c r="P3460" s="175">
        <v>0.52010637098927248</v>
      </c>
      <c r="Q3460" s="175">
        <f>_xll.xlShmInterpDisc($H$4,L3460)</f>
        <v>0.52010637134926152</v>
      </c>
      <c r="R3460" s="188">
        <f t="shared" si="159"/>
        <v>-3.389981628743044E-6</v>
      </c>
      <c r="S3460" s="170">
        <f t="shared" si="160"/>
        <v>-3.3899827389660686E-6</v>
      </c>
      <c r="T3460" s="174">
        <f t="shared" si="161"/>
        <v>-3.5998903857858977E-6</v>
      </c>
    </row>
    <row r="3461" spans="11:20" x14ac:dyDescent="0.2">
      <c r="K3461" s="185" t="s">
        <v>135</v>
      </c>
      <c r="L3461" s="163">
        <f>_xll.qlCalendarAdvance("TARGET",L3460,K3461,"mf")</f>
        <v>59216</v>
      </c>
      <c r="M3461" s="175">
        <v>0.51999455663276883</v>
      </c>
      <c r="N3461" s="175">
        <f>_xll.xlShmInterpDisc($E$4,L3461)</f>
        <v>0.51999455697324282</v>
      </c>
      <c r="O3461" s="175">
        <f>_xll.xlShmInterpDisc($B$4,L3461)</f>
        <v>0.51999455697324293</v>
      </c>
      <c r="P3461" s="175">
        <v>0.51999455663163652</v>
      </c>
      <c r="Q3461" s="175">
        <f>_xll.xlShmInterpDisc($H$4,L3461)</f>
        <v>0.51999455699304931</v>
      </c>
      <c r="R3461" s="188">
        <f t="shared" si="159"/>
        <v>-3.4047398234093862E-6</v>
      </c>
      <c r="S3461" s="170">
        <f t="shared" si="160"/>
        <v>-3.4047409336324108E-6</v>
      </c>
      <c r="T3461" s="174">
        <f t="shared" si="161"/>
        <v>-3.6141278858536907E-6</v>
      </c>
    </row>
    <row r="3462" spans="11:20" x14ac:dyDescent="0.2">
      <c r="K3462" s="185" t="s">
        <v>135</v>
      </c>
      <c r="L3462" s="163">
        <f>_xll.qlCalendarAdvance("TARGET",L3461,K3462,"mf")</f>
        <v>59223</v>
      </c>
      <c r="M3462" s="175">
        <v>0.51988281828447735</v>
      </c>
      <c r="N3462" s="175">
        <f>_xll.xlShmInterpDisc($E$4,L3462)</f>
        <v>0.51988281862641439</v>
      </c>
      <c r="O3462" s="175">
        <f>_xll.xlShmInterpDisc($B$4,L3462)</f>
        <v>0.5198828186264145</v>
      </c>
      <c r="P3462" s="175">
        <v>0.5198828182833416</v>
      </c>
      <c r="Q3462" s="175">
        <f>_xll.xlShmInterpDisc($H$4,L3462)</f>
        <v>0.51988281864616515</v>
      </c>
      <c r="R3462" s="188">
        <f t="shared" ref="R3462:R3525" si="162">(M3462-N3462)*10000</f>
        <v>-3.4193703424278965E-6</v>
      </c>
      <c r="S3462" s="170">
        <f t="shared" ref="S3462:S3525" si="163">(M3462-O3462)*10000</f>
        <v>-3.4193714526509211E-6</v>
      </c>
      <c r="T3462" s="174">
        <f t="shared" ref="T3462:T3525" si="164">(P3462-Q3462)*10000</f>
        <v>-3.6282354898276026E-6</v>
      </c>
    </row>
    <row r="3463" spans="11:20" x14ac:dyDescent="0.2">
      <c r="K3463" s="185" t="s">
        <v>135</v>
      </c>
      <c r="L3463" s="163">
        <f>_xll.qlCalendarAdvance("TARGET",L3462,K3463,"mf")</f>
        <v>59230</v>
      </c>
      <c r="M3463" s="175">
        <v>0.51977115566128052</v>
      </c>
      <c r="N3463" s="175">
        <f>_xll.xlShmInterpDisc($E$4,L3463)</f>
        <v>0.51977115600466828</v>
      </c>
      <c r="O3463" s="175">
        <f>_xll.xlShmInterpDisc($B$4,L3463)</f>
        <v>0.51977115600466828</v>
      </c>
      <c r="P3463" s="175">
        <v>0.51977115566014143</v>
      </c>
      <c r="Q3463" s="175">
        <f>_xll.xlShmInterpDisc($H$4,L3463)</f>
        <v>0.51977115602436308</v>
      </c>
      <c r="R3463" s="188">
        <f t="shared" si="162"/>
        <v>-3.4338776266906734E-6</v>
      </c>
      <c r="S3463" s="170">
        <f t="shared" si="163"/>
        <v>-3.4338776266906734E-6</v>
      </c>
      <c r="T3463" s="174">
        <f t="shared" si="164"/>
        <v>-3.6422165283767072E-6</v>
      </c>
    </row>
    <row r="3464" spans="11:20" x14ac:dyDescent="0.2">
      <c r="K3464" s="185" t="s">
        <v>135</v>
      </c>
      <c r="L3464" s="163">
        <f>_xll.qlCalendarAdvance("TARGET",L3463,K3464,"mf")</f>
        <v>59237</v>
      </c>
      <c r="M3464" s="175">
        <v>0.51965956847870465</v>
      </c>
      <c r="N3464" s="175">
        <f>_xll.xlShmInterpDisc($E$4,L3464)</f>
        <v>0.51965956882352971</v>
      </c>
      <c r="O3464" s="175">
        <f>_xll.xlShmInterpDisc($B$4,L3464)</f>
        <v>0.51965956882352982</v>
      </c>
      <c r="P3464" s="175">
        <v>0.51965956847756223</v>
      </c>
      <c r="Q3464" s="175">
        <f>_xll.xlShmInterpDisc($H$4,L3464)</f>
        <v>0.51965956884316866</v>
      </c>
      <c r="R3464" s="188">
        <f t="shared" si="162"/>
        <v>-3.4482505739674707E-6</v>
      </c>
      <c r="S3464" s="170">
        <f t="shared" si="163"/>
        <v>-3.4482516841904953E-6</v>
      </c>
      <c r="T3464" s="174">
        <f t="shared" si="164"/>
        <v>-3.6560643401628568E-6</v>
      </c>
    </row>
    <row r="3465" spans="11:20" x14ac:dyDescent="0.2">
      <c r="K3465" s="185" t="s">
        <v>135</v>
      </c>
      <c r="L3465" s="163">
        <f>_xll.qlCalendarAdvance("TARGET",L3464,K3465,"mf")</f>
        <v>59244</v>
      </c>
      <c r="M3465" s="175">
        <v>0.51954805645204694</v>
      </c>
      <c r="N3465" s="175">
        <f>_xll.xlShmInterpDisc($E$4,L3465)</f>
        <v>0.51954805679829685</v>
      </c>
      <c r="O3465" s="175">
        <f>_xll.xlShmInterpDisc($B$4,L3465)</f>
        <v>0.51954805679829685</v>
      </c>
      <c r="P3465" s="175">
        <v>0.51954805645090119</v>
      </c>
      <c r="Q3465" s="175">
        <f>_xll.xlShmInterpDisc($H$4,L3465)</f>
        <v>0.51954805681787941</v>
      </c>
      <c r="R3465" s="188">
        <f t="shared" si="162"/>
        <v>-3.46249917626551E-6</v>
      </c>
      <c r="S3465" s="170">
        <f t="shared" si="163"/>
        <v>-3.46249917626551E-6</v>
      </c>
      <c r="T3465" s="174">
        <f t="shared" si="164"/>
        <v>-3.6697822558551252E-6</v>
      </c>
    </row>
    <row r="3466" spans="11:20" x14ac:dyDescent="0.2">
      <c r="K3466" s="185" t="s">
        <v>135</v>
      </c>
      <c r="L3466" s="163">
        <f>_xll.qlCalendarAdvance("TARGET",L3465,K3466,"mf")</f>
        <v>59251</v>
      </c>
      <c r="M3466" s="175">
        <v>0.51943661929637774</v>
      </c>
      <c r="N3466" s="175">
        <f>_xll.xlShmInterpDisc($E$4,L3466)</f>
        <v>0.51943661964403898</v>
      </c>
      <c r="O3466" s="175">
        <f>_xll.xlShmInterpDisc($B$4,L3466)</f>
        <v>0.5194366196440392</v>
      </c>
      <c r="P3466" s="175">
        <v>0.51943661929522877</v>
      </c>
      <c r="Q3466" s="175">
        <f>_xll.xlShmInterpDisc($H$4,L3466)</f>
        <v>0.51943661966356525</v>
      </c>
      <c r="R3466" s="188">
        <f t="shared" si="162"/>
        <v>-3.4766123313545449E-6</v>
      </c>
      <c r="S3466" s="170">
        <f t="shared" si="163"/>
        <v>-3.4766145518005942E-6</v>
      </c>
      <c r="T3466" s="174">
        <f t="shared" si="164"/>
        <v>-3.6833647243383894E-6</v>
      </c>
    </row>
    <row r="3467" spans="11:20" x14ac:dyDescent="0.2">
      <c r="K3467" s="185" t="s">
        <v>135</v>
      </c>
      <c r="L3467" s="163">
        <f>_xll.qlCalendarAdvance("TARGET",L3466,K3467,"mf")</f>
        <v>59258</v>
      </c>
      <c r="M3467" s="175">
        <v>0.51932525672653884</v>
      </c>
      <c r="N3467" s="175">
        <f>_xll.xlShmInterpDisc($E$4,L3467)</f>
        <v>0.51932525707559851</v>
      </c>
      <c r="O3467" s="175">
        <f>_xll.xlShmInterpDisc($B$4,L3467)</f>
        <v>0.51932525707559851</v>
      </c>
      <c r="P3467" s="175">
        <v>0.51932525672538654</v>
      </c>
      <c r="Q3467" s="175">
        <f>_xll.xlShmInterpDisc($H$4,L3467)</f>
        <v>0.51932525709506805</v>
      </c>
      <c r="R3467" s="188">
        <f t="shared" si="162"/>
        <v>-3.4905967005727234E-6</v>
      </c>
      <c r="S3467" s="170">
        <f t="shared" si="163"/>
        <v>-3.4905967005727234E-6</v>
      </c>
      <c r="T3467" s="174">
        <f t="shared" si="164"/>
        <v>-3.6968150762817231E-6</v>
      </c>
    </row>
    <row r="3468" spans="11:20" x14ac:dyDescent="0.2">
      <c r="K3468" s="185" t="s">
        <v>135</v>
      </c>
      <c r="L3468" s="163">
        <f>_xll.qlCalendarAdvance("TARGET",L3467,K3468,"mf")</f>
        <v>59265</v>
      </c>
      <c r="M3468" s="175">
        <v>0.51921396845714496</v>
      </c>
      <c r="N3468" s="175">
        <f>_xll.xlShmInterpDisc($E$4,L3468)</f>
        <v>0.51921396880758952</v>
      </c>
      <c r="O3468" s="175">
        <f>_xll.xlShmInterpDisc($B$4,L3468)</f>
        <v>0.51921396880758952</v>
      </c>
      <c r="P3468" s="175">
        <v>0.51921396845598944</v>
      </c>
      <c r="Q3468" s="175">
        <f>_xll.xlShmInterpDisc($H$4,L3468)</f>
        <v>0.51921396882700221</v>
      </c>
      <c r="R3468" s="188">
        <f t="shared" si="162"/>
        <v>-3.5044456225818976E-6</v>
      </c>
      <c r="S3468" s="170">
        <f t="shared" si="163"/>
        <v>-3.5044456225818976E-6</v>
      </c>
      <c r="T3468" s="174">
        <f t="shared" si="164"/>
        <v>-3.7101277605700034E-6</v>
      </c>
    </row>
    <row r="3469" spans="11:20" x14ac:dyDescent="0.2">
      <c r="K3469" s="185" t="s">
        <v>135</v>
      </c>
      <c r="L3469" s="163">
        <f>_xll.qlCalendarAdvance("TARGET",L3468,K3469,"mf")</f>
        <v>59272</v>
      </c>
      <c r="M3469" s="175">
        <v>0.51910275420258301</v>
      </c>
      <c r="N3469" s="175">
        <f>_xll.xlShmInterpDisc($E$4,L3469)</f>
        <v>0.51910275455439903</v>
      </c>
      <c r="O3469" s="175">
        <f>_xll.xlShmInterpDisc($B$4,L3469)</f>
        <v>0.51910275455439914</v>
      </c>
      <c r="P3469" s="175">
        <v>0.51910275420142438</v>
      </c>
      <c r="Q3469" s="175">
        <f>_xll.xlShmInterpDisc($H$4,L3469)</f>
        <v>0.51910275457375465</v>
      </c>
      <c r="R3469" s="188">
        <f t="shared" si="162"/>
        <v>-3.5181602076050922E-6</v>
      </c>
      <c r="S3469" s="170">
        <f t="shared" si="163"/>
        <v>-3.5181613178281168E-6</v>
      </c>
      <c r="T3469" s="174">
        <f t="shared" si="164"/>
        <v>-3.7233027772032301E-6</v>
      </c>
    </row>
    <row r="3470" spans="11:20" x14ac:dyDescent="0.2">
      <c r="K3470" s="185" t="s">
        <v>135</v>
      </c>
      <c r="L3470" s="163">
        <f>_xll.qlCalendarAdvance("TARGET",L3469,K3470,"mf")</f>
        <v>59279</v>
      </c>
      <c r="M3470" s="175">
        <v>0.51899161367701241</v>
      </c>
      <c r="N3470" s="175">
        <f>_xll.xlShmInterpDisc($E$4,L3470)</f>
        <v>0.51899161403018645</v>
      </c>
      <c r="O3470" s="175">
        <f>_xll.xlShmInterpDisc($B$4,L3470)</f>
        <v>0.51899161403018657</v>
      </c>
      <c r="P3470" s="175">
        <v>0.51899161367585056</v>
      </c>
      <c r="Q3470" s="175">
        <f>_xll.xlShmInterpDisc($H$4,L3470)</f>
        <v>0.5189916140494848</v>
      </c>
      <c r="R3470" s="188">
        <f t="shared" si="162"/>
        <v>-3.5317404556423071E-6</v>
      </c>
      <c r="S3470" s="170">
        <f t="shared" si="163"/>
        <v>-3.5317415658653317E-6</v>
      </c>
      <c r="T3470" s="174">
        <f t="shared" si="164"/>
        <v>-3.7363423466274526E-6</v>
      </c>
    </row>
    <row r="3471" spans="11:20" x14ac:dyDescent="0.2">
      <c r="K3471" s="185" t="s">
        <v>135</v>
      </c>
      <c r="L3471" s="163">
        <f>_xll.qlCalendarAdvance("TARGET",L3470,K3471,"mf")</f>
        <v>59286</v>
      </c>
      <c r="M3471" s="175">
        <v>0.51888054659436589</v>
      </c>
      <c r="N3471" s="175">
        <f>_xll.xlShmInterpDisc($E$4,L3471)</f>
        <v>0.51888054694888419</v>
      </c>
      <c r="O3471" s="175">
        <f>_xll.xlShmInterpDisc($B$4,L3471)</f>
        <v>0.51888054694888419</v>
      </c>
      <c r="P3471" s="175">
        <v>0.51888054659320082</v>
      </c>
      <c r="Q3471" s="175">
        <f>_xll.xlShmInterpDisc($H$4,L3471)</f>
        <v>0.51888054696812502</v>
      </c>
      <c r="R3471" s="188">
        <f t="shared" si="162"/>
        <v>-3.5451830360244685E-6</v>
      </c>
      <c r="S3471" s="170">
        <f t="shared" si="163"/>
        <v>-3.5451830360244685E-6</v>
      </c>
      <c r="T3471" s="174">
        <f t="shared" si="164"/>
        <v>-3.7492420279505723E-6</v>
      </c>
    </row>
    <row r="3472" spans="11:20" x14ac:dyDescent="0.2">
      <c r="K3472" s="185" t="s">
        <v>135</v>
      </c>
      <c r="L3472" s="163">
        <f>_xll.qlCalendarAdvance("TARGET",L3471,K3472,"mf")</f>
        <v>59293</v>
      </c>
      <c r="M3472" s="175">
        <v>0.51876955266834857</v>
      </c>
      <c r="N3472" s="175">
        <f>_xll.xlShmInterpDisc($E$4,L3472)</f>
        <v>0.51876955302419725</v>
      </c>
      <c r="O3472" s="175">
        <f>_xll.xlShmInterpDisc($B$4,L3472)</f>
        <v>0.51876955302419725</v>
      </c>
      <c r="P3472" s="175">
        <v>0.51876955266718039</v>
      </c>
      <c r="Q3472" s="175">
        <f>_xll.xlShmInterpDisc($H$4,L3472)</f>
        <v>0.51876955304338046</v>
      </c>
      <c r="R3472" s="188">
        <f t="shared" si="162"/>
        <v>-3.5584868385285517E-6</v>
      </c>
      <c r="S3472" s="170">
        <f t="shared" si="163"/>
        <v>-3.5584868385285517E-6</v>
      </c>
      <c r="T3472" s="174">
        <f t="shared" si="164"/>
        <v>-3.7620007109495646E-6</v>
      </c>
    </row>
    <row r="3473" spans="11:20" x14ac:dyDescent="0.2">
      <c r="K3473" s="185" t="s">
        <v>135</v>
      </c>
      <c r="L3473" s="163">
        <f>_xll.qlCalendarAdvance("TARGET",L3472,K3473,"mf")</f>
        <v>59300</v>
      </c>
      <c r="M3473" s="175">
        <v>0.51865863161243875</v>
      </c>
      <c r="N3473" s="175">
        <f>_xll.xlShmInterpDisc($E$4,L3473)</f>
        <v>0.51865863196960393</v>
      </c>
      <c r="O3473" s="175">
        <f>_xll.xlShmInterpDisc($B$4,L3473)</f>
        <v>0.51865863196960393</v>
      </c>
      <c r="P3473" s="175">
        <v>0.51865863161126757</v>
      </c>
      <c r="Q3473" s="175">
        <f>_xll.xlShmInterpDisc($H$4,L3473)</f>
        <v>0.5186586319887293</v>
      </c>
      <c r="R3473" s="188">
        <f t="shared" si="162"/>
        <v>-3.5716518631545568E-6</v>
      </c>
      <c r="S3473" s="170">
        <f t="shared" si="163"/>
        <v>-3.5716518631545568E-6</v>
      </c>
      <c r="T3473" s="174">
        <f t="shared" si="164"/>
        <v>-3.7746172854014048E-6</v>
      </c>
    </row>
    <row r="3474" spans="11:20" x14ac:dyDescent="0.2">
      <c r="K3474" s="185" t="s">
        <v>135</v>
      </c>
      <c r="L3474" s="163">
        <f>_xll.qlCalendarAdvance("TARGET",L3473,K3474,"mf")</f>
        <v>59307</v>
      </c>
      <c r="M3474" s="175">
        <v>0.5185477831398877</v>
      </c>
      <c r="N3474" s="175">
        <f>_xll.xlShmInterpDisc($E$4,L3474)</f>
        <v>0.51854778349835529</v>
      </c>
      <c r="O3474" s="175">
        <f>_xll.xlShmInterpDisc($B$4,L3474)</f>
        <v>0.5185477834983554</v>
      </c>
      <c r="P3474" s="175">
        <v>0.51854778313871341</v>
      </c>
      <c r="Q3474" s="175">
        <f>_xll.xlShmInterpDisc($H$4,L3474)</f>
        <v>0.5185477835174227</v>
      </c>
      <c r="R3474" s="188">
        <f t="shared" si="162"/>
        <v>-3.5846758894564346E-6</v>
      </c>
      <c r="S3474" s="170">
        <f t="shared" si="163"/>
        <v>-3.5846769996794592E-6</v>
      </c>
      <c r="T3474" s="174">
        <f t="shared" si="164"/>
        <v>-3.7870928615291177E-6</v>
      </c>
    </row>
    <row r="3475" spans="11:20" x14ac:dyDescent="0.2">
      <c r="K3475" s="185" t="s">
        <v>135</v>
      </c>
      <c r="L3475" s="163">
        <f>_xll.qlCalendarAdvance("TARGET",L3474,K3475,"mf")</f>
        <v>59314</v>
      </c>
      <c r="M3475" s="175">
        <v>0.51843700696372041</v>
      </c>
      <c r="N3475" s="175">
        <f>_xll.xlShmInterpDisc($E$4,L3475)</f>
        <v>0.5184370073234762</v>
      </c>
      <c r="O3475" s="175">
        <f>_xll.xlShmInterpDisc($B$4,L3475)</f>
        <v>0.51843700732347631</v>
      </c>
      <c r="P3475" s="175">
        <v>0.51843700696254313</v>
      </c>
      <c r="Q3475" s="175">
        <f>_xll.xlShmInterpDisc($H$4,L3475)</f>
        <v>0.51843700734248543</v>
      </c>
      <c r="R3475" s="188">
        <f t="shared" si="162"/>
        <v>-3.5975578072111603E-6</v>
      </c>
      <c r="S3475" s="170">
        <f t="shared" si="163"/>
        <v>-3.5975589174341849E-6</v>
      </c>
      <c r="T3475" s="174">
        <f t="shared" si="164"/>
        <v>-3.7994229984406047E-6</v>
      </c>
    </row>
    <row r="3476" spans="11:20" x14ac:dyDescent="0.2">
      <c r="K3476" s="185" t="s">
        <v>135</v>
      </c>
      <c r="L3476" s="163">
        <f>_xll.qlCalendarAdvance("TARGET",L3475,K3476,"mf")</f>
        <v>59321</v>
      </c>
      <c r="M3476" s="175">
        <v>0.51832630279673486</v>
      </c>
      <c r="N3476" s="175">
        <f>_xll.xlShmInterpDisc($E$4,L3476)</f>
        <v>0.51832630315776473</v>
      </c>
      <c r="O3476" s="175">
        <f>_xll.xlShmInterpDisc($B$4,L3476)</f>
        <v>0.51832630315776473</v>
      </c>
      <c r="P3476" s="175">
        <v>0.51832630279555458</v>
      </c>
      <c r="Q3476" s="175">
        <f>_xll.xlShmInterpDisc($H$4,L3476)</f>
        <v>0.51832630317671546</v>
      </c>
      <c r="R3476" s="188">
        <f t="shared" si="162"/>
        <v>-3.6102987266417585E-6</v>
      </c>
      <c r="S3476" s="170">
        <f t="shared" si="163"/>
        <v>-3.6102987266417585E-6</v>
      </c>
      <c r="T3476" s="174">
        <f t="shared" si="164"/>
        <v>-3.8116088063588904E-6</v>
      </c>
    </row>
    <row r="3477" spans="11:20" x14ac:dyDescent="0.2">
      <c r="K3477" s="185" t="s">
        <v>135</v>
      </c>
      <c r="L3477" s="163">
        <f>_xll.qlCalendarAdvance("TARGET",L3476,K3477,"mf")</f>
        <v>59328</v>
      </c>
      <c r="M3477" s="175">
        <v>0.51821567035150284</v>
      </c>
      <c r="N3477" s="175">
        <f>_xll.xlShmInterpDisc($E$4,L3477)</f>
        <v>0.51821567071379215</v>
      </c>
      <c r="O3477" s="175">
        <f>_xll.xlShmInterpDisc($B$4,L3477)</f>
        <v>0.51821567071379226</v>
      </c>
      <c r="P3477" s="175">
        <v>0.51821567035031946</v>
      </c>
      <c r="Q3477" s="175">
        <f>_xll.xlShmInterpDisc($H$4,L3477)</f>
        <v>0.51821567073268437</v>
      </c>
      <c r="R3477" s="188">
        <f t="shared" si="162"/>
        <v>-3.6228930966331063E-6</v>
      </c>
      <c r="S3477" s="170">
        <f t="shared" si="163"/>
        <v>-3.6228942068561309E-6</v>
      </c>
      <c r="T3477" s="174">
        <f t="shared" si="164"/>
        <v>-3.8236491750609503E-6</v>
      </c>
    </row>
    <row r="3478" spans="11:20" x14ac:dyDescent="0.2">
      <c r="K3478" s="185" t="s">
        <v>135</v>
      </c>
      <c r="L3478" s="163">
        <f>_xll.qlCalendarAdvance("TARGET",L3477,K3478,"mf")</f>
        <v>59335</v>
      </c>
      <c r="M3478" s="175">
        <v>0.51810510934036957</v>
      </c>
      <c r="N3478" s="175">
        <f>_xll.xlShmInterpDisc($E$4,L3478)</f>
        <v>0.51810510970390389</v>
      </c>
      <c r="O3478" s="175">
        <f>_xll.xlShmInterpDisc($B$4,L3478)</f>
        <v>0.518105109703904</v>
      </c>
      <c r="P3478" s="175">
        <v>0.51810510933918319</v>
      </c>
      <c r="Q3478" s="175">
        <f>_xll.xlShmInterpDisc($H$4,L3478)</f>
        <v>0.51810510972273727</v>
      </c>
      <c r="R3478" s="188">
        <f t="shared" si="162"/>
        <v>-3.6353431376312528E-6</v>
      </c>
      <c r="S3478" s="170">
        <f t="shared" si="163"/>
        <v>-3.6353442478542775E-6</v>
      </c>
      <c r="T3478" s="174">
        <f t="shared" si="164"/>
        <v>-3.8355407738777103E-6</v>
      </c>
    </row>
    <row r="3479" spans="11:20" x14ac:dyDescent="0.2">
      <c r="K3479" s="185" t="s">
        <v>135</v>
      </c>
      <c r="L3479" s="163">
        <f>_xll.qlCalendarAdvance("TARGET",L3478,K3479,"mf")</f>
        <v>59342</v>
      </c>
      <c r="M3479" s="175">
        <v>0.51799461947545433</v>
      </c>
      <c r="N3479" s="175">
        <f>_xll.xlShmInterpDisc($E$4,L3479)</f>
        <v>0.51799461984021888</v>
      </c>
      <c r="O3479" s="175">
        <f>_xll.xlShmInterpDisc($B$4,L3479)</f>
        <v>0.51799461984021899</v>
      </c>
      <c r="P3479" s="175">
        <v>0.51799461947426495</v>
      </c>
      <c r="Q3479" s="175">
        <f>_xll.xlShmInterpDisc($H$4,L3479)</f>
        <v>0.51799461985899342</v>
      </c>
      <c r="R3479" s="188">
        <f t="shared" si="162"/>
        <v>-3.6476455189671242E-6</v>
      </c>
      <c r="S3479" s="170">
        <f t="shared" si="163"/>
        <v>-3.6476466291901488E-6</v>
      </c>
      <c r="T3479" s="174">
        <f t="shared" si="164"/>
        <v>-3.8472847130321952E-6</v>
      </c>
    </row>
    <row r="3480" spans="11:20" x14ac:dyDescent="0.2">
      <c r="K3480" s="185" t="s">
        <v>135</v>
      </c>
      <c r="L3480" s="163">
        <f>_xll.qlCalendarAdvance("TARGET",L3479,K3480,"mf")</f>
        <v>59349</v>
      </c>
      <c r="M3480" s="175">
        <v>0.51788420046864991</v>
      </c>
      <c r="N3480" s="175">
        <f>_xll.xlShmInterpDisc($E$4,L3480)</f>
        <v>0.51788420083463027</v>
      </c>
      <c r="O3480" s="175">
        <f>_xll.xlShmInterpDisc($B$4,L3480)</f>
        <v>0.51788420083463027</v>
      </c>
      <c r="P3480" s="175">
        <v>0.51788420046745764</v>
      </c>
      <c r="Q3480" s="175">
        <f>_xll.xlShmInterpDisc($H$4,L3480)</f>
        <v>0.51788420085334563</v>
      </c>
      <c r="R3480" s="188">
        <f t="shared" si="162"/>
        <v>-3.6598035713097943E-6</v>
      </c>
      <c r="S3480" s="170">
        <f t="shared" si="163"/>
        <v>-3.6598035713097943E-6</v>
      </c>
      <c r="T3480" s="174">
        <f t="shared" si="164"/>
        <v>-3.8588798823013803E-6</v>
      </c>
    </row>
    <row r="3481" spans="11:20" x14ac:dyDescent="0.2">
      <c r="K3481" s="185" t="s">
        <v>135</v>
      </c>
      <c r="L3481" s="163">
        <f>_xll.qlCalendarAdvance("TARGET",L3480,K3481,"mf")</f>
        <v>59356</v>
      </c>
      <c r="M3481" s="175">
        <v>0.51777385203162385</v>
      </c>
      <c r="N3481" s="175">
        <f>_xll.xlShmInterpDisc($E$4,L3481)</f>
        <v>0.51777385239880491</v>
      </c>
      <c r="O3481" s="175">
        <f>_xll.xlShmInterpDisc($B$4,L3481)</f>
        <v>0.51777385239880491</v>
      </c>
      <c r="P3481" s="175">
        <v>0.51777385203042869</v>
      </c>
      <c r="Q3481" s="175">
        <f>_xll.xlShmInterpDisc($H$4,L3481)</f>
        <v>0.51777385241746099</v>
      </c>
      <c r="R3481" s="188">
        <f t="shared" si="162"/>
        <v>-3.6718106333211153E-6</v>
      </c>
      <c r="S3481" s="170">
        <f t="shared" si="163"/>
        <v>-3.6718106333211153E-6</v>
      </c>
      <c r="T3481" s="174">
        <f t="shared" si="164"/>
        <v>-3.8703229510161918E-6</v>
      </c>
    </row>
    <row r="3482" spans="11:20" x14ac:dyDescent="0.2">
      <c r="K3482" s="185" t="s">
        <v>135</v>
      </c>
      <c r="L3482" s="163">
        <f>_xll.qlCalendarAdvance("TARGET",L3481,K3482,"mf")</f>
        <v>59363</v>
      </c>
      <c r="M3482" s="175">
        <v>0.51766357387581741</v>
      </c>
      <c r="N3482" s="175">
        <f>_xll.xlShmInterpDisc($E$4,L3482)</f>
        <v>0.51766357424418419</v>
      </c>
      <c r="O3482" s="175">
        <f>_xll.xlShmInterpDisc($B$4,L3482)</f>
        <v>0.51766357424418419</v>
      </c>
      <c r="P3482" s="175">
        <v>0.51766357387461925</v>
      </c>
      <c r="Q3482" s="175">
        <f>_xll.xlShmInterpDisc($H$4,L3482)</f>
        <v>0.51766357426278076</v>
      </c>
      <c r="R3482" s="188">
        <f t="shared" si="162"/>
        <v>-3.683667815224112E-6</v>
      </c>
      <c r="S3482" s="170">
        <f t="shared" si="163"/>
        <v>-3.683667815224112E-6</v>
      </c>
      <c r="T3482" s="174">
        <f t="shared" si="164"/>
        <v>-3.8816150293996543E-6</v>
      </c>
    </row>
    <row r="3483" spans="11:20" x14ac:dyDescent="0.2">
      <c r="K3483" s="185" t="s">
        <v>135</v>
      </c>
      <c r="L3483" s="163">
        <f>_xll.qlCalendarAdvance("TARGET",L3482,K3483,"mf")</f>
        <v>59370</v>
      </c>
      <c r="M3483" s="175">
        <v>0.51755336571244615</v>
      </c>
      <c r="N3483" s="175">
        <f>_xll.xlShmInterpDisc($E$4,L3483)</f>
        <v>0.51755336608198355</v>
      </c>
      <c r="O3483" s="175">
        <f>_xll.xlShmInterpDisc($B$4,L3483)</f>
        <v>0.51755336608198366</v>
      </c>
      <c r="P3483" s="175">
        <v>0.51755336571124522</v>
      </c>
      <c r="Q3483" s="175">
        <f>_xll.xlShmInterpDisc($H$4,L3483)</f>
        <v>0.51755336610052061</v>
      </c>
      <c r="R3483" s="188">
        <f t="shared" si="162"/>
        <v>-3.6953740067957597E-6</v>
      </c>
      <c r="S3483" s="170">
        <f t="shared" si="163"/>
        <v>-3.6953751170187843E-6</v>
      </c>
      <c r="T3483" s="174">
        <f t="shared" si="164"/>
        <v>-3.8927538970057185E-6</v>
      </c>
    </row>
    <row r="3484" spans="11:20" x14ac:dyDescent="0.2">
      <c r="K3484" s="185" t="s">
        <v>135</v>
      </c>
      <c r="L3484" s="163">
        <f>_xll.qlCalendarAdvance("TARGET",L3483,K3484,"mf")</f>
        <v>59377</v>
      </c>
      <c r="M3484" s="175">
        <v>0.51744322725250058</v>
      </c>
      <c r="N3484" s="175">
        <f>_xll.xlShmInterpDisc($E$4,L3484)</f>
        <v>0.51744322762319339</v>
      </c>
      <c r="O3484" s="175">
        <f>_xll.xlShmInterpDisc($B$4,L3484)</f>
        <v>0.5174432276231935</v>
      </c>
      <c r="P3484" s="175">
        <v>0.51744322725129688</v>
      </c>
      <c r="Q3484" s="175">
        <f>_xll.xlShmInterpDisc($H$4,L3484)</f>
        <v>0.5174432276416705</v>
      </c>
      <c r="R3484" s="188">
        <f t="shared" si="162"/>
        <v>-3.7069280978130337E-6</v>
      </c>
      <c r="S3484" s="170">
        <f t="shared" si="163"/>
        <v>-3.7069292080360583E-6</v>
      </c>
      <c r="T3484" s="174">
        <f t="shared" si="164"/>
        <v>-3.9037362231653105E-6</v>
      </c>
    </row>
    <row r="3485" spans="11:20" x14ac:dyDescent="0.2">
      <c r="K3485" s="185" t="s">
        <v>135</v>
      </c>
      <c r="L3485" s="163">
        <f>_xll.qlCalendarAdvance("TARGET",L3484,K3485,"mf")</f>
        <v>59384</v>
      </c>
      <c r="M3485" s="175">
        <v>0.5173331582067453</v>
      </c>
      <c r="N3485" s="175">
        <f>_xll.xlShmInterpDisc($E$4,L3485)</f>
        <v>0.51733315857857842</v>
      </c>
      <c r="O3485" s="175">
        <f>_xll.xlShmInterpDisc($B$4,L3485)</f>
        <v>0.51733315857857842</v>
      </c>
      <c r="P3485" s="175">
        <v>0.51733315820553882</v>
      </c>
      <c r="Q3485" s="175">
        <f>_xll.xlShmInterpDisc($H$4,L3485)</f>
        <v>0.51733315859699547</v>
      </c>
      <c r="R3485" s="188">
        <f t="shared" si="162"/>
        <v>-3.7183311984989587E-6</v>
      </c>
      <c r="S3485" s="170">
        <f t="shared" si="163"/>
        <v>-3.7183311984989587E-6</v>
      </c>
      <c r="T3485" s="174">
        <f t="shared" si="164"/>
        <v>-3.914566448770529E-6</v>
      </c>
    </row>
    <row r="3486" spans="11:20" x14ac:dyDescent="0.2">
      <c r="K3486" s="185" t="s">
        <v>135</v>
      </c>
      <c r="L3486" s="163">
        <f>_xll.qlCalendarAdvance("TARGET",L3485,K3486,"mf")</f>
        <v>59391</v>
      </c>
      <c r="M3486" s="175">
        <v>0.51722315828572019</v>
      </c>
      <c r="N3486" s="175">
        <f>_xll.xlShmInterpDisc($E$4,L3486)</f>
        <v>0.51722315865867785</v>
      </c>
      <c r="O3486" s="175">
        <f>_xll.xlShmInterpDisc($B$4,L3486)</f>
        <v>0.51722315865867785</v>
      </c>
      <c r="P3486" s="175">
        <v>0.51722315828451082</v>
      </c>
      <c r="Q3486" s="175">
        <f>_xll.xlShmInterpDisc($H$4,L3486)</f>
        <v>0.51722315867703472</v>
      </c>
      <c r="R3486" s="188">
        <f t="shared" si="162"/>
        <v>-3.7295766475153869E-6</v>
      </c>
      <c r="S3486" s="170">
        <f t="shared" si="163"/>
        <v>-3.7295766475153869E-6</v>
      </c>
      <c r="T3486" s="174">
        <f t="shared" si="164"/>
        <v>-3.9252390227062506E-6</v>
      </c>
    </row>
    <row r="3487" spans="11:20" x14ac:dyDescent="0.2">
      <c r="K3487" s="185" t="s">
        <v>135</v>
      </c>
      <c r="L3487" s="163">
        <f>_xll.qlCalendarAdvance("TARGET",L3486,K3487,"mf")</f>
        <v>59398</v>
      </c>
      <c r="M3487" s="175">
        <v>0.51711322719973951</v>
      </c>
      <c r="N3487" s="175">
        <f>_xll.xlShmInterpDisc($E$4,L3487)</f>
        <v>0.51711322757380618</v>
      </c>
      <c r="O3487" s="175">
        <f>_xll.xlShmInterpDisc($B$4,L3487)</f>
        <v>0.51711322757380629</v>
      </c>
      <c r="P3487" s="175">
        <v>0.51711322719852737</v>
      </c>
      <c r="Q3487" s="175">
        <f>_xll.xlShmInterpDisc($H$4,L3487)</f>
        <v>0.51711322759210288</v>
      </c>
      <c r="R3487" s="188">
        <f t="shared" si="162"/>
        <v>-3.7406666653083676E-6</v>
      </c>
      <c r="S3487" s="170">
        <f t="shared" si="163"/>
        <v>-3.7406677755313922E-6</v>
      </c>
      <c r="T3487" s="174">
        <f t="shared" si="164"/>
        <v>-3.9357550551955001E-6</v>
      </c>
    </row>
    <row r="3488" spans="11:20" x14ac:dyDescent="0.2">
      <c r="K3488" s="185" t="s">
        <v>135</v>
      </c>
      <c r="L3488" s="163">
        <f>_xll.qlCalendarAdvance("TARGET",L3487,K3488,"mf")</f>
        <v>59405</v>
      </c>
      <c r="M3488" s="175">
        <v>0.51700336465889285</v>
      </c>
      <c r="N3488" s="175">
        <f>_xll.xlShmInterpDisc($E$4,L3488)</f>
        <v>0.51700336503405309</v>
      </c>
      <c r="O3488" s="175">
        <f>_xll.xlShmInterpDisc($B$4,L3488)</f>
        <v>0.51700336503405309</v>
      </c>
      <c r="P3488" s="175">
        <v>0.51700336465767804</v>
      </c>
      <c r="Q3488" s="175">
        <f>_xll.xlShmInterpDisc($H$4,L3488)</f>
        <v>0.51700336505228917</v>
      </c>
      <c r="R3488" s="188">
        <f t="shared" si="162"/>
        <v>-3.7516023621009253E-6</v>
      </c>
      <c r="S3488" s="170">
        <f t="shared" si="163"/>
        <v>-3.7516023621009253E-6</v>
      </c>
      <c r="T3488" s="174">
        <f t="shared" si="164"/>
        <v>-3.9461112155692035E-6</v>
      </c>
    </row>
    <row r="3489" spans="11:20" x14ac:dyDescent="0.2">
      <c r="K3489" s="185" t="s">
        <v>135</v>
      </c>
      <c r="L3489" s="163">
        <f>_xll.qlCalendarAdvance("TARGET",L3488,K3489,"mf")</f>
        <v>59412</v>
      </c>
      <c r="M3489" s="175">
        <v>0.51689357037304506</v>
      </c>
      <c r="N3489" s="175">
        <f>_xll.xlShmInterpDisc($E$4,L3489)</f>
        <v>0.51689357074928288</v>
      </c>
      <c r="O3489" s="175">
        <f>_xll.xlShmInterpDisc($B$4,L3489)</f>
        <v>0.51689357074928288</v>
      </c>
      <c r="P3489" s="175">
        <v>0.51689357037182737</v>
      </c>
      <c r="Q3489" s="175">
        <f>_xll.xlShmInterpDisc($H$4,L3489)</f>
        <v>0.51689357076745834</v>
      </c>
      <c r="R3489" s="188">
        <f t="shared" si="162"/>
        <v>-3.7623781867779371E-6</v>
      </c>
      <c r="S3489" s="170">
        <f t="shared" si="163"/>
        <v>-3.7623781867779371E-6</v>
      </c>
      <c r="T3489" s="174">
        <f t="shared" si="164"/>
        <v>-3.9563097242734102E-6</v>
      </c>
    </row>
    <row r="3490" spans="11:20" x14ac:dyDescent="0.2">
      <c r="K3490" s="185" t="s">
        <v>135</v>
      </c>
      <c r="L3490" s="163">
        <f>_xll.qlCalendarAdvance("TARGET",L3489,K3490,"mf")</f>
        <v>59419</v>
      </c>
      <c r="M3490" s="175">
        <v>0.51678384405183586</v>
      </c>
      <c r="N3490" s="175">
        <f>_xll.xlShmInterpDisc($E$4,L3490)</f>
        <v>0.5167838444291355</v>
      </c>
      <c r="O3490" s="175">
        <f>_xll.xlShmInterpDisc($B$4,L3490)</f>
        <v>0.51678384442913561</v>
      </c>
      <c r="P3490" s="175">
        <v>0.51678384405061562</v>
      </c>
      <c r="Q3490" s="175">
        <f>_xll.xlShmInterpDisc($H$4,L3490)</f>
        <v>0.51678384444725023</v>
      </c>
      <c r="R3490" s="188">
        <f t="shared" si="162"/>
        <v>-3.7729963597854521E-6</v>
      </c>
      <c r="S3490" s="170">
        <f t="shared" si="163"/>
        <v>-3.7729974700084767E-6</v>
      </c>
      <c r="T3490" s="174">
        <f t="shared" si="164"/>
        <v>-3.9663461404160216E-6</v>
      </c>
    </row>
    <row r="3491" spans="11:20" x14ac:dyDescent="0.2">
      <c r="K3491" s="185" t="s">
        <v>135</v>
      </c>
      <c r="L3491" s="163">
        <f>_xll.qlCalendarAdvance("TARGET",L3490,K3491,"mf")</f>
        <v>59426</v>
      </c>
      <c r="M3491" s="175">
        <v>0.51667418540468113</v>
      </c>
      <c r="N3491" s="175">
        <f>_xll.xlShmInterpDisc($E$4,L3491)</f>
        <v>0.5166741857830266</v>
      </c>
      <c r="O3491" s="175">
        <f>_xll.xlShmInterpDisc($B$4,L3491)</f>
        <v>0.5166741857830266</v>
      </c>
      <c r="P3491" s="175">
        <v>0.51667418540345811</v>
      </c>
      <c r="Q3491" s="175">
        <f>_xll.xlShmInterpDisc($H$4,L3491)</f>
        <v>0.51667418580108038</v>
      </c>
      <c r="R3491" s="188">
        <f t="shared" si="162"/>
        <v>-3.7834546606774211E-6</v>
      </c>
      <c r="S3491" s="170">
        <f t="shared" si="163"/>
        <v>-3.7834546606774211E-6</v>
      </c>
      <c r="T3491" s="174">
        <f t="shared" si="164"/>
        <v>-3.976222684443087E-6</v>
      </c>
    </row>
    <row r="3492" spans="11:20" x14ac:dyDescent="0.2">
      <c r="K3492" s="185" t="s">
        <v>135</v>
      </c>
      <c r="L3492" s="163">
        <f>_xll.qlCalendarAdvance("TARGET",L3491,K3492,"mf")</f>
        <v>59433</v>
      </c>
      <c r="M3492" s="175">
        <v>0.51656459414077183</v>
      </c>
      <c r="N3492" s="175">
        <f>_xll.xlShmInterpDisc($E$4,L3492)</f>
        <v>0.51656459452014691</v>
      </c>
      <c r="O3492" s="175">
        <f>_xll.xlShmInterpDisc($B$4,L3492)</f>
        <v>0.51656459452014691</v>
      </c>
      <c r="P3492" s="175">
        <v>0.51656459413954614</v>
      </c>
      <c r="Q3492" s="175">
        <f>_xll.xlShmInterpDisc($H$4,L3492)</f>
        <v>0.51656459453813952</v>
      </c>
      <c r="R3492" s="188">
        <f t="shared" si="162"/>
        <v>-3.7937508690077948E-6</v>
      </c>
      <c r="S3492" s="170">
        <f t="shared" si="163"/>
        <v>-3.7937508690077948E-6</v>
      </c>
      <c r="T3492" s="174">
        <f t="shared" si="164"/>
        <v>-3.9859338052394833E-6</v>
      </c>
    </row>
    <row r="3493" spans="11:20" x14ac:dyDescent="0.2">
      <c r="K3493" s="185" t="s">
        <v>135</v>
      </c>
      <c r="L3493" s="163">
        <f>_xll.qlCalendarAdvance("TARGET",L3492,K3493,"mf")</f>
        <v>59440</v>
      </c>
      <c r="M3493" s="175">
        <v>0.51645506996907464</v>
      </c>
      <c r="N3493" s="175">
        <f>_xll.xlShmInterpDisc($E$4,L3493)</f>
        <v>0.51645507034946336</v>
      </c>
      <c r="O3493" s="175">
        <f>_xll.xlShmInterpDisc($B$4,L3493)</f>
        <v>0.51645507034946336</v>
      </c>
      <c r="P3493" s="175">
        <v>0.5164550699678464</v>
      </c>
      <c r="Q3493" s="175">
        <f>_xll.xlShmInterpDisc($H$4,L3493)</f>
        <v>0.51645507036739458</v>
      </c>
      <c r="R3493" s="188">
        <f t="shared" si="162"/>
        <v>-3.8038872052226225E-6</v>
      </c>
      <c r="S3493" s="170">
        <f t="shared" si="163"/>
        <v>-3.8038872052226225E-6</v>
      </c>
      <c r="T3493" s="174">
        <f t="shared" si="164"/>
        <v>-3.9954817232512596E-6</v>
      </c>
    </row>
    <row r="3494" spans="11:20" x14ac:dyDescent="0.2">
      <c r="K3494" s="185" t="s">
        <v>135</v>
      </c>
      <c r="L3494" s="163">
        <f>_xll.qlCalendarAdvance("TARGET",L3493,K3494,"mf")</f>
        <v>59447</v>
      </c>
      <c r="M3494" s="175">
        <v>0.51634561259833256</v>
      </c>
      <c r="N3494" s="175">
        <f>_xll.xlShmInterpDisc($E$4,L3494)</f>
        <v>0.51634561297971837</v>
      </c>
      <c r="O3494" s="175">
        <f>_xll.xlShmInterpDisc($B$4,L3494)</f>
        <v>0.51634561297971848</v>
      </c>
      <c r="P3494" s="175">
        <v>0.51634561259710166</v>
      </c>
      <c r="Q3494" s="175">
        <f>_xll.xlShmInterpDisc($H$4,L3494)</f>
        <v>0.51634561299758819</v>
      </c>
      <c r="R3494" s="188">
        <f t="shared" si="162"/>
        <v>-3.813858118206781E-6</v>
      </c>
      <c r="S3494" s="170">
        <f t="shared" si="163"/>
        <v>-3.8138592284298056E-6</v>
      </c>
      <c r="T3494" s="174">
        <f t="shared" si="164"/>
        <v>-4.0048653282553914E-6</v>
      </c>
    </row>
    <row r="3495" spans="11:20" x14ac:dyDescent="0.2">
      <c r="K3495" s="185" t="s">
        <v>135</v>
      </c>
      <c r="L3495" s="163">
        <f>_xll.qlCalendarAdvance("TARGET",L3494,K3495,"mf")</f>
        <v>59454</v>
      </c>
      <c r="M3495" s="175">
        <v>0.51623622173706429</v>
      </c>
      <c r="N3495" s="175">
        <f>_xll.xlShmInterpDisc($E$4,L3495)</f>
        <v>0.51623622211943077</v>
      </c>
      <c r="O3495" s="175">
        <f>_xll.xlShmInterpDisc($B$4,L3495)</f>
        <v>0.51623622211943077</v>
      </c>
      <c r="P3495" s="175">
        <v>0.51623622173583072</v>
      </c>
      <c r="Q3495" s="175">
        <f>_xll.xlShmInterpDisc($H$4,L3495)</f>
        <v>0.51623622213723908</v>
      </c>
      <c r="R3495" s="188">
        <f t="shared" si="162"/>
        <v>-3.823664718183295E-6</v>
      </c>
      <c r="S3495" s="170">
        <f t="shared" si="163"/>
        <v>-3.823664718183295E-6</v>
      </c>
      <c r="T3495" s="174">
        <f t="shared" si="164"/>
        <v>-4.0140835100288541E-6</v>
      </c>
    </row>
    <row r="3496" spans="11:20" x14ac:dyDescent="0.2">
      <c r="K3496" s="185" t="s">
        <v>135</v>
      </c>
      <c r="L3496" s="163">
        <f>_xll.qlCalendarAdvance("TARGET",L3495,K3496,"mf")</f>
        <v>59461</v>
      </c>
      <c r="M3496" s="175">
        <v>0.51612689709356463</v>
      </c>
      <c r="N3496" s="175">
        <f>_xll.xlShmInterpDisc($E$4,L3496)</f>
        <v>0.51612689747689522</v>
      </c>
      <c r="O3496" s="175">
        <f>_xll.xlShmInterpDisc($B$4,L3496)</f>
        <v>0.51612689747689533</v>
      </c>
      <c r="P3496" s="175">
        <v>0.51612689709232862</v>
      </c>
      <c r="Q3496" s="175">
        <f>_xll.xlShmInterpDisc($H$4,L3496)</f>
        <v>0.5161268974946418</v>
      </c>
      <c r="R3496" s="188">
        <f t="shared" si="162"/>
        <v>-3.8333058949291399E-6</v>
      </c>
      <c r="S3496" s="170">
        <f t="shared" si="163"/>
        <v>-3.8333070051521645E-6</v>
      </c>
      <c r="T3496" s="174">
        <f t="shared" si="164"/>
        <v>-4.0231318276795491E-6</v>
      </c>
    </row>
    <row r="3497" spans="11:20" x14ac:dyDescent="0.2">
      <c r="K3497" s="185" t="s">
        <v>135</v>
      </c>
      <c r="L3497" s="163">
        <f>_xll.qlCalendarAdvance("TARGET",L3496,K3497,"mf")</f>
        <v>59468</v>
      </c>
      <c r="M3497" s="175">
        <v>0.51601763837590497</v>
      </c>
      <c r="N3497" s="175">
        <f>_xll.xlShmInterpDisc($E$4,L3497)</f>
        <v>0.51601763876018314</v>
      </c>
      <c r="O3497" s="175">
        <f>_xll.xlShmInterpDisc($B$4,L3497)</f>
        <v>0.51601763876018314</v>
      </c>
      <c r="P3497" s="175">
        <v>0.51601763837466641</v>
      </c>
      <c r="Q3497" s="175">
        <f>_xll.xlShmInterpDisc($H$4,L3497)</f>
        <v>0.51601763877786777</v>
      </c>
      <c r="R3497" s="188">
        <f t="shared" si="162"/>
        <v>-3.8427816484443156E-6</v>
      </c>
      <c r="S3497" s="170">
        <f t="shared" si="163"/>
        <v>-3.8427816484443156E-6</v>
      </c>
      <c r="T3497" s="174">
        <f t="shared" si="164"/>
        <v>-4.0320136118765504E-6</v>
      </c>
    </row>
    <row r="3498" spans="11:20" x14ac:dyDescent="0.2">
      <c r="K3498" s="185" t="s">
        <v>135</v>
      </c>
      <c r="L3498" s="163">
        <f>_xll.qlCalendarAdvance("TARGET",L3497,K3498,"mf")</f>
        <v>59475</v>
      </c>
      <c r="M3498" s="175">
        <v>0.51590844529193303</v>
      </c>
      <c r="N3498" s="175">
        <f>_xll.xlShmInterpDisc($E$4,L3498)</f>
        <v>0.515908445677142</v>
      </c>
      <c r="O3498" s="175">
        <f>_xll.xlShmInterpDisc($B$4,L3498)</f>
        <v>0.515908445677142</v>
      </c>
      <c r="P3498" s="175">
        <v>0.5159084452906918</v>
      </c>
      <c r="Q3498" s="175">
        <f>_xll.xlShmInterpDisc($H$4,L3498)</f>
        <v>0.51590844569476457</v>
      </c>
      <c r="R3498" s="188">
        <f t="shared" si="162"/>
        <v>-3.8520897582827729E-6</v>
      </c>
      <c r="S3498" s="170">
        <f t="shared" si="163"/>
        <v>-3.8520897582827729E-6</v>
      </c>
      <c r="T3498" s="174">
        <f t="shared" si="164"/>
        <v>-4.0407277523968332E-6</v>
      </c>
    </row>
    <row r="3499" spans="11:20" x14ac:dyDescent="0.2">
      <c r="K3499" s="185" t="s">
        <v>135</v>
      </c>
      <c r="L3499" s="163">
        <f>_xll.qlCalendarAdvance("TARGET",L3498,K3499,"mf")</f>
        <v>59482</v>
      </c>
      <c r="M3499" s="175">
        <v>0.51579931754927311</v>
      </c>
      <c r="N3499" s="175">
        <f>_xll.xlShmInterpDisc($E$4,L3499)</f>
        <v>0.51579931793539591</v>
      </c>
      <c r="O3499" s="175">
        <f>_xll.xlShmInterpDisc($B$4,L3499)</f>
        <v>0.51579931793539602</v>
      </c>
      <c r="P3499" s="175">
        <v>0.51579931754802943</v>
      </c>
      <c r="Q3499" s="175">
        <f>_xll.xlShmInterpDisc($H$4,L3499)</f>
        <v>0.5157993179529563</v>
      </c>
      <c r="R3499" s="188">
        <f t="shared" si="162"/>
        <v>-3.8612280039984626E-6</v>
      </c>
      <c r="S3499" s="170">
        <f t="shared" si="163"/>
        <v>-3.8612291142214872E-6</v>
      </c>
      <c r="T3499" s="174">
        <f t="shared" si="164"/>
        <v>-4.0492686981252746E-6</v>
      </c>
    </row>
    <row r="3500" spans="11:20" x14ac:dyDescent="0.2">
      <c r="K3500" s="185" t="s">
        <v>135</v>
      </c>
      <c r="L3500" s="163">
        <f>_xll.qlCalendarAdvance("TARGET",L3499,K3500,"mf")</f>
        <v>59489</v>
      </c>
      <c r="M3500" s="175">
        <v>0.51569025485532627</v>
      </c>
      <c r="N3500" s="175">
        <f>_xll.xlShmInterpDisc($E$4,L3500)</f>
        <v>0.51569025524234613</v>
      </c>
      <c r="O3500" s="175">
        <f>_xll.xlShmInterpDisc($B$4,L3500)</f>
        <v>0.51569025524234613</v>
      </c>
      <c r="P3500" s="175">
        <v>0.51569025485408004</v>
      </c>
      <c r="Q3500" s="175">
        <f>_xll.xlShmInterpDisc($H$4,L3500)</f>
        <v>0.51569025525984424</v>
      </c>
      <c r="R3500" s="188">
        <f t="shared" si="162"/>
        <v>-3.8701986060374338E-6</v>
      </c>
      <c r="S3500" s="170">
        <f t="shared" si="163"/>
        <v>-3.8701986060374338E-6</v>
      </c>
      <c r="T3500" s="174">
        <f t="shared" si="164"/>
        <v>-4.0576420001769975E-6</v>
      </c>
    </row>
    <row r="3501" spans="11:20" x14ac:dyDescent="0.2">
      <c r="K3501" s="185" t="s">
        <v>135</v>
      </c>
      <c r="L3501" s="163">
        <f>_xll.qlCalendarAdvance("TARGET",L3500,K3501,"mf")</f>
        <v>59496</v>
      </c>
      <c r="M3501" s="175">
        <v>0.51558125691727075</v>
      </c>
      <c r="N3501" s="175">
        <f>_xll.xlShmInterpDisc($E$4,L3501)</f>
        <v>0.51558125730517046</v>
      </c>
      <c r="O3501" s="175">
        <f>_xll.xlShmInterpDisc($B$4,L3501)</f>
        <v>0.51558125730517046</v>
      </c>
      <c r="P3501" s="175">
        <v>0.51558125691602208</v>
      </c>
      <c r="Q3501" s="175">
        <f>_xll.xlShmInterpDisc($H$4,L3501)</f>
        <v>0.51558125732260607</v>
      </c>
      <c r="R3501" s="188">
        <f t="shared" si="162"/>
        <v>-3.8789971235075882E-6</v>
      </c>
      <c r="S3501" s="170">
        <f t="shared" si="163"/>
        <v>-3.8789971235075882E-6</v>
      </c>
      <c r="T3501" s="174">
        <f t="shared" si="164"/>
        <v>-4.0658398869908297E-6</v>
      </c>
    </row>
    <row r="3502" spans="11:20" x14ac:dyDescent="0.2">
      <c r="K3502" s="185" t="s">
        <v>135</v>
      </c>
      <c r="L3502" s="163">
        <f>_xll.qlCalendarAdvance("TARGET",L3501,K3502,"mf")</f>
        <v>59503</v>
      </c>
      <c r="M3502" s="175">
        <v>0.5154723234420614</v>
      </c>
      <c r="N3502" s="175">
        <f>_xll.xlShmInterpDisc($E$4,L3502)</f>
        <v>0.51547232383082386</v>
      </c>
      <c r="O3502" s="175">
        <f>_xll.xlShmInterpDisc($B$4,L3502)</f>
        <v>0.51547232383082398</v>
      </c>
      <c r="P3502" s="175">
        <v>0.5154723234408104</v>
      </c>
      <c r="Q3502" s="175">
        <f>_xll.xlShmInterpDisc($H$4,L3502)</f>
        <v>0.51547232384819697</v>
      </c>
      <c r="R3502" s="188">
        <f t="shared" si="162"/>
        <v>-3.8876246666319503E-6</v>
      </c>
      <c r="S3502" s="170">
        <f t="shared" si="163"/>
        <v>-3.8876257768549749E-6</v>
      </c>
      <c r="T3502" s="174">
        <f t="shared" si="164"/>
        <v>-4.0738656892358449E-6</v>
      </c>
    </row>
    <row r="3503" spans="11:20" x14ac:dyDescent="0.2">
      <c r="K3503" s="185" t="s">
        <v>135</v>
      </c>
      <c r="L3503" s="163">
        <f>_xll.qlCalendarAdvance("TARGET",L3502,K3503,"mf")</f>
        <v>59510</v>
      </c>
      <c r="M3503" s="175">
        <v>0.5153634541364307</v>
      </c>
      <c r="N3503" s="175">
        <f>_xll.xlShmInterpDisc($E$4,L3503)</f>
        <v>0.51536345452603871</v>
      </c>
      <c r="O3503" s="175">
        <f>_xll.xlShmInterpDisc($B$4,L3503)</f>
        <v>0.51536345452603871</v>
      </c>
      <c r="P3503" s="175">
        <v>0.51536345413517726</v>
      </c>
      <c r="Q3503" s="175">
        <f>_xll.xlShmInterpDisc($H$4,L3503)</f>
        <v>0.51536345454334898</v>
      </c>
      <c r="R3503" s="188">
        <f t="shared" si="162"/>
        <v>-3.8960801251874955E-6</v>
      </c>
      <c r="S3503" s="170">
        <f t="shared" si="163"/>
        <v>-3.8960801251874955E-6</v>
      </c>
      <c r="T3503" s="174">
        <f t="shared" si="164"/>
        <v>-4.081717186465994E-6</v>
      </c>
    </row>
    <row r="3504" spans="11:20" x14ac:dyDescent="0.2">
      <c r="K3504" s="185" t="s">
        <v>135</v>
      </c>
      <c r="L3504" s="163">
        <f>_xll.qlCalendarAdvance("TARGET",L3503,K3504,"mf")</f>
        <v>59517</v>
      </c>
      <c r="M3504" s="175">
        <v>0.51525464870688831</v>
      </c>
      <c r="N3504" s="175">
        <f>_xll.xlShmInterpDisc($E$4,L3504)</f>
        <v>0.51525464909732444</v>
      </c>
      <c r="O3504" s="175">
        <f>_xll.xlShmInterpDisc($B$4,L3504)</f>
        <v>0.51525464909732444</v>
      </c>
      <c r="P3504" s="175">
        <v>0.51525464870563242</v>
      </c>
      <c r="Q3504" s="175">
        <f>_xll.xlShmInterpDisc($H$4,L3504)</f>
        <v>0.51525464911457186</v>
      </c>
      <c r="R3504" s="188">
        <f t="shared" si="162"/>
        <v>-3.9043612787281745E-6</v>
      </c>
      <c r="S3504" s="170">
        <f t="shared" si="163"/>
        <v>-3.9043612787281745E-6</v>
      </c>
      <c r="T3504" s="174">
        <f t="shared" si="164"/>
        <v>-4.089394378681277E-6</v>
      </c>
    </row>
    <row r="3505" spans="11:20" x14ac:dyDescent="0.2">
      <c r="K3505" s="185" t="s">
        <v>135</v>
      </c>
      <c r="L3505" s="163">
        <f>_xll.qlCalendarAdvance("TARGET",L3504,K3505,"mf")</f>
        <v>59524</v>
      </c>
      <c r="M3505" s="175">
        <v>0.51514590685972128</v>
      </c>
      <c r="N3505" s="175">
        <f>_xll.xlShmInterpDisc($E$4,L3505)</f>
        <v>0.51514590725096809</v>
      </c>
      <c r="O3505" s="175">
        <f>_xll.xlShmInterpDisc($B$4,L3505)</f>
        <v>0.51514590725096809</v>
      </c>
      <c r="P3505" s="175">
        <v>0.51514590685846307</v>
      </c>
      <c r="Q3505" s="175">
        <f>_xll.xlShmInterpDisc($H$4,L3505)</f>
        <v>0.51514590726815257</v>
      </c>
      <c r="R3505" s="188">
        <f t="shared" si="162"/>
        <v>-3.9124681272539874E-6</v>
      </c>
      <c r="S3505" s="170">
        <f t="shared" si="163"/>
        <v>-3.9124681272539874E-6</v>
      </c>
      <c r="T3505" s="174">
        <f t="shared" si="164"/>
        <v>-4.0968950454356445E-6</v>
      </c>
    </row>
    <row r="3506" spans="11:20" x14ac:dyDescent="0.2">
      <c r="K3506" s="185" t="s">
        <v>135</v>
      </c>
      <c r="L3506" s="163">
        <f>_xll.qlCalendarAdvance("TARGET",L3505,K3506,"mf")</f>
        <v>59532</v>
      </c>
      <c r="M3506" s="175">
        <v>0.5150217079418592</v>
      </c>
      <c r="N3506" s="175">
        <f>_xll.xlShmInterpDisc($E$4,L3506)</f>
        <v>0.51502170833401084</v>
      </c>
      <c r="O3506" s="175">
        <f>_xll.xlShmInterpDisc($B$4,L3506)</f>
        <v>0.51502170833401084</v>
      </c>
      <c r="P3506" s="175">
        <v>0.51502170794059832</v>
      </c>
      <c r="Q3506" s="175">
        <f>_xll.xlShmInterpDisc($H$4,L3506)</f>
        <v>0.51502170835112304</v>
      </c>
      <c r="R3506" s="188">
        <f t="shared" si="162"/>
        <v>-3.9215164449046824E-6</v>
      </c>
      <c r="S3506" s="170">
        <f t="shared" si="163"/>
        <v>-3.9215164449046824E-6</v>
      </c>
      <c r="T3506" s="174">
        <f t="shared" si="164"/>
        <v>-4.1052472532498996E-6</v>
      </c>
    </row>
    <row r="3507" spans="11:20" x14ac:dyDescent="0.2">
      <c r="K3507" s="185" t="s">
        <v>135</v>
      </c>
      <c r="L3507" s="163">
        <f>_xll.qlCalendarAdvance("TARGET",L3506,K3507,"mf")</f>
        <v>59539</v>
      </c>
      <c r="M3507" s="175">
        <v>0.51491310135257295</v>
      </c>
      <c r="N3507" s="175">
        <f>_xll.xlShmInterpDisc($E$4,L3507)</f>
        <v>0.51491310174549754</v>
      </c>
      <c r="O3507" s="175">
        <f>_xll.xlShmInterpDisc($B$4,L3507)</f>
        <v>0.51491310174549743</v>
      </c>
      <c r="P3507" s="175">
        <v>0.51491310135130974</v>
      </c>
      <c r="Q3507" s="175">
        <f>_xll.xlShmInterpDisc($H$4,L3507)</f>
        <v>0.51491310176254645</v>
      </c>
      <c r="R3507" s="188">
        <f t="shared" si="162"/>
        <v>-3.9292458176021228E-6</v>
      </c>
      <c r="S3507" s="170">
        <f t="shared" si="163"/>
        <v>-3.9292447073790981E-6</v>
      </c>
      <c r="T3507" s="174">
        <f t="shared" si="164"/>
        <v>-4.1123671135068207E-6</v>
      </c>
    </row>
    <row r="3508" spans="11:20" x14ac:dyDescent="0.2">
      <c r="K3508" s="185" t="s">
        <v>135</v>
      </c>
      <c r="L3508" s="163">
        <f>_xll.qlCalendarAdvance("TARGET",L3507,K3508,"mf")</f>
        <v>59546</v>
      </c>
      <c r="M3508" s="175">
        <v>0.51480455742111808</v>
      </c>
      <c r="N3508" s="175">
        <f>_xll.xlShmInterpDisc($E$4,L3508)</f>
        <v>0.51480455781479761</v>
      </c>
      <c r="O3508" s="175">
        <f>_xll.xlShmInterpDisc($B$4,L3508)</f>
        <v>0.51480455781479761</v>
      </c>
      <c r="P3508" s="175">
        <v>0.51480455741985254</v>
      </c>
      <c r="Q3508" s="175">
        <f>_xll.xlShmInterpDisc($H$4,L3508)</f>
        <v>0.51480455783178314</v>
      </c>
      <c r="R3508" s="188">
        <f t="shared" si="162"/>
        <v>-3.9367953341695738E-6</v>
      </c>
      <c r="S3508" s="170">
        <f t="shared" si="163"/>
        <v>-3.9367953341695738E-6</v>
      </c>
      <c r="T3508" s="174">
        <f t="shared" si="164"/>
        <v>-4.1193060074107279E-6</v>
      </c>
    </row>
    <row r="3509" spans="11:20" x14ac:dyDescent="0.2">
      <c r="K3509" s="185" t="s">
        <v>135</v>
      </c>
      <c r="L3509" s="163">
        <f>_xll.qlCalendarAdvance("TARGET",L3508,K3509,"mf")</f>
        <v>59553</v>
      </c>
      <c r="M3509" s="175">
        <v>0.51469607585286159</v>
      </c>
      <c r="N3509" s="175">
        <f>_xll.xlShmInterpDisc($E$4,L3509)</f>
        <v>0.5146960762472782</v>
      </c>
      <c r="O3509" s="175">
        <f>_xll.xlShmInterpDisc($B$4,L3509)</f>
        <v>0.5146960762472782</v>
      </c>
      <c r="P3509" s="175">
        <v>0.51469607585159383</v>
      </c>
      <c r="Q3509" s="175">
        <f>_xll.xlShmInterpDisc($H$4,L3509)</f>
        <v>0.51469607626420022</v>
      </c>
      <c r="R3509" s="188">
        <f t="shared" si="162"/>
        <v>-3.9441661048300602E-6</v>
      </c>
      <c r="S3509" s="170">
        <f t="shared" si="163"/>
        <v>-3.9441661048300602E-6</v>
      </c>
      <c r="T3509" s="174">
        <f t="shared" si="164"/>
        <v>-4.1260639349616213E-6</v>
      </c>
    </row>
    <row r="3510" spans="11:20" x14ac:dyDescent="0.2">
      <c r="K3510" s="185" t="s">
        <v>135</v>
      </c>
      <c r="L3510" s="163">
        <f>_xll.qlCalendarAdvance("TARGET",L3509,K3510,"mf")</f>
        <v>59560</v>
      </c>
      <c r="M3510" s="175">
        <v>0.51458765635294901</v>
      </c>
      <c r="N3510" s="175">
        <f>_xll.xlShmInterpDisc($E$4,L3510)</f>
        <v>0.5145876567480846</v>
      </c>
      <c r="O3510" s="175">
        <f>_xll.xlShmInterpDisc($B$4,L3510)</f>
        <v>0.51458765674808471</v>
      </c>
      <c r="P3510" s="175">
        <v>0.51458765635167891</v>
      </c>
      <c r="Q3510" s="175">
        <f>_xll.xlShmInterpDisc($H$4,L3510)</f>
        <v>0.514587656764943</v>
      </c>
      <c r="R3510" s="188">
        <f t="shared" si="162"/>
        <v>-3.9513559091375328E-6</v>
      </c>
      <c r="S3510" s="170">
        <f t="shared" si="163"/>
        <v>-3.9513570193605574E-6</v>
      </c>
      <c r="T3510" s="174">
        <f t="shared" si="164"/>
        <v>-4.1326408961595007E-6</v>
      </c>
    </row>
    <row r="3511" spans="11:20" x14ac:dyDescent="0.2">
      <c r="K3511" s="185" t="s">
        <v>135</v>
      </c>
      <c r="L3511" s="163">
        <f>_xll.qlCalendarAdvance("TARGET",L3510,K3511,"mf")</f>
        <v>59567</v>
      </c>
      <c r="M3511" s="175">
        <v>0.51447929862630404</v>
      </c>
      <c r="N3511" s="175">
        <f>_xll.xlShmInterpDisc($E$4,L3511)</f>
        <v>0.51447929902214073</v>
      </c>
      <c r="O3511" s="175">
        <f>_xll.xlShmInterpDisc($B$4,L3511)</f>
        <v>0.51447929902214073</v>
      </c>
      <c r="P3511" s="175">
        <v>0.51447929862503172</v>
      </c>
      <c r="Q3511" s="175">
        <f>_xll.xlShmInterpDisc($H$4,L3511)</f>
        <v>0.51447929903893541</v>
      </c>
      <c r="R3511" s="188">
        <f t="shared" si="162"/>
        <v>-3.9583669675380406E-6</v>
      </c>
      <c r="S3511" s="170">
        <f t="shared" si="163"/>
        <v>-3.9583669675380406E-6</v>
      </c>
      <c r="T3511" s="174">
        <f t="shared" si="164"/>
        <v>-4.1390368910043662E-6</v>
      </c>
    </row>
    <row r="3512" spans="11:20" x14ac:dyDescent="0.2">
      <c r="K3512" s="185" t="s">
        <v>135</v>
      </c>
      <c r="L3512" s="163">
        <f>_xll.qlCalendarAdvance("TARGET",L3511,K3512,"mf")</f>
        <v>59574</v>
      </c>
      <c r="M3512" s="175">
        <v>0.51437100237762923</v>
      </c>
      <c r="N3512" s="175">
        <f>_xll.xlShmInterpDisc($E$4,L3512)</f>
        <v>0.51437100277414871</v>
      </c>
      <c r="O3512" s="175">
        <f>_xll.xlShmInterpDisc($B$4,L3512)</f>
        <v>0.51437100277414882</v>
      </c>
      <c r="P3512" s="175">
        <v>0.51437100237635469</v>
      </c>
      <c r="Q3512" s="175">
        <f>_xll.xlShmInterpDisc($H$4,L3512)</f>
        <v>0.51437100279087944</v>
      </c>
      <c r="R3512" s="188">
        <f t="shared" si="162"/>
        <v>-3.9651948391394853E-6</v>
      </c>
      <c r="S3512" s="170">
        <f t="shared" si="163"/>
        <v>-3.96519594936251E-6</v>
      </c>
      <c r="T3512" s="174">
        <f t="shared" si="164"/>
        <v>-4.1452474786041194E-6</v>
      </c>
    </row>
    <row r="3513" spans="11:20" x14ac:dyDescent="0.2">
      <c r="K3513" s="185" t="s">
        <v>135</v>
      </c>
      <c r="L3513" s="163">
        <f>_xll.qlCalendarAdvance("TARGET",L3512,K3513,"mf")</f>
        <v>59581</v>
      </c>
      <c r="M3513" s="175">
        <v>0.51426276731140586</v>
      </c>
      <c r="N3513" s="175">
        <f>_xll.xlShmInterpDisc($E$4,L3513)</f>
        <v>0.51426276770859003</v>
      </c>
      <c r="O3513" s="175">
        <f>_xll.xlShmInterpDisc($B$4,L3513)</f>
        <v>0.51426276770859003</v>
      </c>
      <c r="P3513" s="175">
        <v>0.51426276731012921</v>
      </c>
      <c r="Q3513" s="175">
        <f>_xll.xlShmInterpDisc($H$4,L3513)</f>
        <v>0.51426276772525659</v>
      </c>
      <c r="R3513" s="188">
        <f t="shared" si="162"/>
        <v>-3.9718417443879162E-6</v>
      </c>
      <c r="S3513" s="170">
        <f t="shared" si="163"/>
        <v>-3.9718417443879162E-6</v>
      </c>
      <c r="T3513" s="174">
        <f t="shared" si="164"/>
        <v>-4.1512737691817847E-6</v>
      </c>
    </row>
    <row r="3514" spans="11:20" x14ac:dyDescent="0.2">
      <c r="K3514" s="185" t="s">
        <v>135</v>
      </c>
      <c r="L3514" s="163">
        <f>_xll.qlCalendarAdvance("TARGET",L3513,K3514,"mf")</f>
        <v>59588</v>
      </c>
      <c r="M3514" s="175">
        <v>0.51415459313189427</v>
      </c>
      <c r="N3514" s="175">
        <f>_xll.xlShmInterpDisc($E$4,L3514)</f>
        <v>0.51415459352972448</v>
      </c>
      <c r="O3514" s="175">
        <f>_xll.xlShmInterpDisc($B$4,L3514)</f>
        <v>0.51415459352972448</v>
      </c>
      <c r="P3514" s="175">
        <v>0.5141545931306154</v>
      </c>
      <c r="Q3514" s="175">
        <f>_xll.xlShmInterpDisc($H$4,L3514)</f>
        <v>0.51415459354632698</v>
      </c>
      <c r="R3514" s="188">
        <f t="shared" si="162"/>
        <v>-3.9783021321682099E-6</v>
      </c>
      <c r="S3514" s="170">
        <f t="shared" si="163"/>
        <v>-3.9783021321682099E-6</v>
      </c>
      <c r="T3514" s="174">
        <f t="shared" si="164"/>
        <v>-4.1571157627373623E-6</v>
      </c>
    </row>
    <row r="3515" spans="11:20" x14ac:dyDescent="0.2">
      <c r="K3515" s="185" t="s">
        <v>135</v>
      </c>
      <c r="L3515" s="163">
        <f>_xll.qlCalendarAdvance("TARGET",L3514,K3515,"mf")</f>
        <v>59595</v>
      </c>
      <c r="M3515" s="175">
        <v>0.51404647954313365</v>
      </c>
      <c r="N3515" s="175">
        <f>_xll.xlShmInterpDisc($E$4,L3515)</f>
        <v>0.51404647994159147</v>
      </c>
      <c r="O3515" s="175">
        <f>_xll.xlShmInterpDisc($B$4,L3515)</f>
        <v>0.51404647994159147</v>
      </c>
      <c r="P3515" s="175">
        <v>0.51404647954185256</v>
      </c>
      <c r="Q3515" s="175">
        <f>_xll.xlShmInterpDisc($H$4,L3515)</f>
        <v>0.51404647995812958</v>
      </c>
      <c r="R3515" s="188">
        <f t="shared" si="162"/>
        <v>-3.9845782229264159E-6</v>
      </c>
      <c r="S3515" s="170">
        <f t="shared" si="163"/>
        <v>-3.9845782229264159E-6</v>
      </c>
      <c r="T3515" s="174">
        <f t="shared" si="164"/>
        <v>-4.1627701286017782E-6</v>
      </c>
    </row>
    <row r="3516" spans="11:20" x14ac:dyDescent="0.2">
      <c r="K3516" s="185" t="s">
        <v>135</v>
      </c>
      <c r="L3516" s="163">
        <f>_xll.qlCalendarAdvance("TARGET",L3515,K3516,"mf")</f>
        <v>59602</v>
      </c>
      <c r="M3516" s="175">
        <v>0.51393842624894259</v>
      </c>
      <c r="N3516" s="175">
        <f>_xll.xlShmInterpDisc($E$4,L3516)</f>
        <v>0.51393842664800937</v>
      </c>
      <c r="O3516" s="175">
        <f>_xll.xlShmInterpDisc($B$4,L3516)</f>
        <v>0.51393842664800937</v>
      </c>
      <c r="P3516" s="175">
        <v>0.5139384262476594</v>
      </c>
      <c r="Q3516" s="175">
        <f>_xll.xlShmInterpDisc($H$4,L3516)</f>
        <v>0.51393842666448331</v>
      </c>
      <c r="R3516" s="188">
        <f t="shared" si="162"/>
        <v>-3.9906677962164849E-6</v>
      </c>
      <c r="S3516" s="170">
        <f t="shared" si="163"/>
        <v>-3.9906677962164849E-6</v>
      </c>
      <c r="T3516" s="174">
        <f t="shared" si="164"/>
        <v>-4.1682390872210817E-6</v>
      </c>
    </row>
    <row r="3517" spans="11:20" x14ac:dyDescent="0.2">
      <c r="K3517" s="185" t="s">
        <v>135</v>
      </c>
      <c r="L3517" s="163">
        <f>_xll.qlCalendarAdvance("TARGET",L3516,K3517,"mf")</f>
        <v>59609</v>
      </c>
      <c r="M3517" s="175">
        <v>0.51383043295291908</v>
      </c>
      <c r="N3517" s="175">
        <f>_xll.xlShmInterpDisc($E$4,L3517)</f>
        <v>0.51383043335257628</v>
      </c>
      <c r="O3517" s="175">
        <f>_xll.xlShmInterpDisc($B$4,L3517)</f>
        <v>0.51383043335257628</v>
      </c>
      <c r="P3517" s="175">
        <v>0.51383043295163389</v>
      </c>
      <c r="Q3517" s="175">
        <f>_xll.xlShmInterpDisc($H$4,L3517)</f>
        <v>0.51383043336898571</v>
      </c>
      <c r="R3517" s="188">
        <f t="shared" si="162"/>
        <v>-3.9965719622614415E-6</v>
      </c>
      <c r="S3517" s="170">
        <f t="shared" si="163"/>
        <v>-3.9965719622614415E-6</v>
      </c>
      <c r="T3517" s="174">
        <f t="shared" si="164"/>
        <v>-4.1735181977031743E-6</v>
      </c>
    </row>
    <row r="3518" spans="11:20" x14ac:dyDescent="0.2">
      <c r="K3518" s="185" t="s">
        <v>135</v>
      </c>
      <c r="L3518" s="163">
        <f>_xll.qlCalendarAdvance("TARGET",L3517,K3518,"mf")</f>
        <v>59616</v>
      </c>
      <c r="M3518" s="175">
        <v>0.51372249935844072</v>
      </c>
      <c r="N3518" s="175">
        <f>_xll.xlShmInterpDisc($E$4,L3518)</f>
        <v>0.51372249975866957</v>
      </c>
      <c r="O3518" s="175">
        <f>_xll.xlShmInterpDisc($B$4,L3518)</f>
        <v>0.51372249975866957</v>
      </c>
      <c r="P3518" s="175">
        <v>0.51372249935715342</v>
      </c>
      <c r="Q3518" s="175">
        <f>_xll.xlShmInterpDisc($H$4,L3518)</f>
        <v>0.51372249977501427</v>
      </c>
      <c r="R3518" s="188">
        <f t="shared" si="162"/>
        <v>-4.0022885006152364E-6</v>
      </c>
      <c r="S3518" s="170">
        <f t="shared" si="163"/>
        <v>-4.0022885006152364E-6</v>
      </c>
      <c r="T3518" s="174">
        <f t="shared" si="164"/>
        <v>-4.1786085702710807E-6</v>
      </c>
    </row>
    <row r="3519" spans="11:20" x14ac:dyDescent="0.2">
      <c r="K3519" s="185" t="s">
        <v>135</v>
      </c>
      <c r="L3519" s="163">
        <f>_xll.qlCalendarAdvance("TARGET",L3518,K3519,"mf")</f>
        <v>59623</v>
      </c>
      <c r="M3519" s="175">
        <v>0.51361462516866485</v>
      </c>
      <c r="N3519" s="175">
        <f>_xll.xlShmInterpDisc($E$4,L3519)</f>
        <v>0.51361462556944626</v>
      </c>
      <c r="O3519" s="175">
        <f>_xll.xlShmInterpDisc($B$4,L3519)</f>
        <v>0.51361462556944637</v>
      </c>
      <c r="P3519" s="175">
        <v>0.51361462516737544</v>
      </c>
      <c r="Q3519" s="175">
        <f>_xll.xlShmInterpDisc($H$4,L3519)</f>
        <v>0.51361462558572646</v>
      </c>
      <c r="R3519" s="188">
        <f t="shared" si="162"/>
        <v>-4.0078140806087958E-6</v>
      </c>
      <c r="S3519" s="170">
        <f t="shared" si="163"/>
        <v>-4.0078151908318205E-6</v>
      </c>
      <c r="T3519" s="174">
        <f t="shared" si="164"/>
        <v>-4.1835102049248007E-6</v>
      </c>
    </row>
    <row r="3520" spans="11:20" x14ac:dyDescent="0.2">
      <c r="K3520" s="185" t="s">
        <v>135</v>
      </c>
      <c r="L3520" s="163">
        <f>_xll.qlCalendarAdvance("TARGET",L3519,K3520,"mf")</f>
        <v>59630</v>
      </c>
      <c r="M3520" s="175">
        <v>0.51350681008652888</v>
      </c>
      <c r="N3520" s="175">
        <f>_xll.xlShmInterpDisc($E$4,L3520)</f>
        <v>0.51350681048784397</v>
      </c>
      <c r="O3520" s="175">
        <f>_xll.xlShmInterpDisc($B$4,L3520)</f>
        <v>0.51350681048784408</v>
      </c>
      <c r="P3520" s="175">
        <v>0.51350681008523746</v>
      </c>
      <c r="Q3520" s="175">
        <f>_xll.xlShmInterpDisc($H$4,L3520)</f>
        <v>0.51350681050405933</v>
      </c>
      <c r="R3520" s="188">
        <f t="shared" si="162"/>
        <v>-4.013150922688169E-6</v>
      </c>
      <c r="S3520" s="170">
        <f t="shared" si="163"/>
        <v>-4.0131520329111936E-6</v>
      </c>
      <c r="T3520" s="174">
        <f t="shared" si="164"/>
        <v>-4.188218660772236E-6</v>
      </c>
    </row>
    <row r="3521" spans="11:20" x14ac:dyDescent="0.2">
      <c r="K3521" s="185" t="s">
        <v>135</v>
      </c>
      <c r="L3521" s="163">
        <f>_xll.qlCalendarAdvance("TARGET",L3520,K3521,"mf")</f>
        <v>59637</v>
      </c>
      <c r="M3521" s="175">
        <v>0.51339905381474993</v>
      </c>
      <c r="N3521" s="175">
        <f>_xll.xlShmInterpDisc($E$4,L3521)</f>
        <v>0.51339905421657972</v>
      </c>
      <c r="O3521" s="175">
        <f>_xll.xlShmInterpDisc($B$4,L3521)</f>
        <v>0.51339905421657972</v>
      </c>
      <c r="P3521" s="175">
        <v>0.51339905381345641</v>
      </c>
      <c r="Q3521" s="175">
        <f>_xll.xlShmInterpDisc($H$4,L3521)</f>
        <v>0.51339905423273013</v>
      </c>
      <c r="R3521" s="188">
        <f t="shared" si="162"/>
        <v>-4.0182979166303312E-6</v>
      </c>
      <c r="S3521" s="170">
        <f t="shared" si="163"/>
        <v>-4.0182979166303312E-6</v>
      </c>
      <c r="T3521" s="174">
        <f t="shared" si="164"/>
        <v>-4.1927372684824604E-6</v>
      </c>
    </row>
    <row r="3522" spans="11:20" x14ac:dyDescent="0.2">
      <c r="K3522" s="185" t="s">
        <v>135</v>
      </c>
      <c r="L3522" s="163">
        <f>_xll.qlCalendarAdvance("TARGET",L3521,K3522,"mf")</f>
        <v>59644</v>
      </c>
      <c r="M3522" s="175">
        <v>0.51329135605582565</v>
      </c>
      <c r="N3522" s="175">
        <f>_xll.xlShmInterpDisc($E$4,L3522)</f>
        <v>0.51329135645815105</v>
      </c>
      <c r="O3522" s="175">
        <f>_xll.xlShmInterpDisc($B$4,L3522)</f>
        <v>0.51329135645815105</v>
      </c>
      <c r="P3522" s="175">
        <v>0.51329135605453013</v>
      </c>
      <c r="Q3522" s="175">
        <f>_xll.xlShmInterpDisc($H$4,L3522)</f>
        <v>0.51329135647423629</v>
      </c>
      <c r="R3522" s="188">
        <f t="shared" si="162"/>
        <v>-4.0232539522122579E-6</v>
      </c>
      <c r="S3522" s="170">
        <f t="shared" si="163"/>
        <v>-4.0232539522122579E-6</v>
      </c>
      <c r="T3522" s="174">
        <f t="shared" si="164"/>
        <v>-4.1970615871633754E-6</v>
      </c>
    </row>
    <row r="3523" spans="11:20" x14ac:dyDescent="0.2">
      <c r="K3523" s="185" t="s">
        <v>135</v>
      </c>
      <c r="L3523" s="163">
        <f>_xll.qlCalendarAdvance("TARGET",L3522,K3523,"mf")</f>
        <v>59651</v>
      </c>
      <c r="M3523" s="175">
        <v>0.51318371651203409</v>
      </c>
      <c r="N3523" s="175">
        <f>_xll.xlShmInterpDisc($E$4,L3523)</f>
        <v>0.51318371691483566</v>
      </c>
      <c r="O3523" s="175">
        <f>_xll.xlShmInterpDisc($B$4,L3523)</f>
        <v>0.51318371691483566</v>
      </c>
      <c r="P3523" s="175">
        <v>0.51318371651073658</v>
      </c>
      <c r="Q3523" s="175">
        <f>_xll.xlShmInterpDisc($H$4,L3523)</f>
        <v>0.51318371693085585</v>
      </c>
      <c r="R3523" s="188">
        <f t="shared" si="162"/>
        <v>-4.0280156987648752E-6</v>
      </c>
      <c r="S3523" s="170">
        <f t="shared" si="163"/>
        <v>-4.0280156987648752E-6</v>
      </c>
      <c r="T3523" s="174">
        <f t="shared" si="164"/>
        <v>-4.2011927270380056E-6</v>
      </c>
    </row>
    <row r="3524" spans="11:20" x14ac:dyDescent="0.2">
      <c r="K3524" s="185" t="s">
        <v>135</v>
      </c>
      <c r="L3524" s="163">
        <f>_xll.qlCalendarAdvance("TARGET",L3523,K3524,"mf")</f>
        <v>59658</v>
      </c>
      <c r="M3524" s="175">
        <v>0.5130761348854338</v>
      </c>
      <c r="N3524" s="175">
        <f>_xll.xlShmInterpDisc($E$4,L3524)</f>
        <v>0.51307613528869211</v>
      </c>
      <c r="O3524" s="175">
        <f>_xll.xlShmInterpDisc($B$4,L3524)</f>
        <v>0.51307613528869223</v>
      </c>
      <c r="P3524" s="175">
        <v>0.51307613488413428</v>
      </c>
      <c r="Q3524" s="175">
        <f>_xll.xlShmInterpDisc($H$4,L3524)</f>
        <v>0.51307613530464724</v>
      </c>
      <c r="R3524" s="188">
        <f t="shared" si="162"/>
        <v>-4.0325831562881831E-6</v>
      </c>
      <c r="S3524" s="170">
        <f t="shared" si="163"/>
        <v>-4.0325842665112077E-6</v>
      </c>
      <c r="T3524" s="174">
        <f t="shared" si="164"/>
        <v>-4.2051295778833264E-6</v>
      </c>
    </row>
    <row r="3525" spans="11:20" x14ac:dyDescent="0.2">
      <c r="K3525" s="185" t="s">
        <v>135</v>
      </c>
      <c r="L3525" s="163">
        <f>_xll.qlCalendarAdvance("TARGET",L3524,K3525,"mf")</f>
        <v>59665</v>
      </c>
      <c r="M3525" s="175">
        <v>0.51296861087786416</v>
      </c>
      <c r="N3525" s="175">
        <f>_xll.xlShmInterpDisc($E$4,L3525)</f>
        <v>0.51296861128156002</v>
      </c>
      <c r="O3525" s="175">
        <f>_xll.xlShmInterpDisc($B$4,L3525)</f>
        <v>0.51296861128156002</v>
      </c>
      <c r="P3525" s="175">
        <v>0.51296861087656276</v>
      </c>
      <c r="Q3525" s="175">
        <f>_xll.xlShmInterpDisc($H$4,L3525)</f>
        <v>0.51296861129744975</v>
      </c>
      <c r="R3525" s="188">
        <f t="shared" si="162"/>
        <v>-4.0369585452282308E-6</v>
      </c>
      <c r="S3525" s="170">
        <f t="shared" si="163"/>
        <v>-4.0369585452282308E-6</v>
      </c>
      <c r="T3525" s="174">
        <f t="shared" si="164"/>
        <v>-4.2088699192532886E-6</v>
      </c>
    </row>
    <row r="3526" spans="11:20" x14ac:dyDescent="0.2">
      <c r="K3526" s="185" t="s">
        <v>135</v>
      </c>
      <c r="L3526" s="163">
        <f>_xll.qlCalendarAdvance("TARGET",L3525,K3526,"mf")</f>
        <v>59672</v>
      </c>
      <c r="M3526" s="175">
        <v>0.51286114419094542</v>
      </c>
      <c r="N3526" s="175">
        <f>_xll.xlShmInterpDisc($E$4,L3526)</f>
        <v>0.51286114459505905</v>
      </c>
      <c r="O3526" s="175">
        <f>_xll.xlShmInterpDisc($B$4,L3526)</f>
        <v>0.51286114459505905</v>
      </c>
      <c r="P3526" s="175">
        <v>0.51286114418964202</v>
      </c>
      <c r="Q3526" s="175">
        <f>_xll.xlShmInterpDisc($H$4,L3526)</f>
        <v>0.51286114461088339</v>
      </c>
      <c r="R3526" s="188">
        <f t="shared" ref="R3526:R3589" si="165">(M3526-N3526)*10000</f>
        <v>-4.0411363144698953E-6</v>
      </c>
      <c r="S3526" s="170">
        <f t="shared" ref="S3526:S3589" si="166">(M3526-O3526)*10000</f>
        <v>-4.0411363144698953E-6</v>
      </c>
      <c r="T3526" s="174">
        <f t="shared" ref="T3526:T3589" si="167">(P3526-Q3526)*10000</f>
        <v>-4.2124137511478921E-6</v>
      </c>
    </row>
    <row r="3527" spans="11:20" x14ac:dyDescent="0.2">
      <c r="K3527" s="185" t="s">
        <v>135</v>
      </c>
      <c r="L3527" s="163">
        <f>_xll.qlCalendarAdvance("TARGET",L3526,K3527,"mf")</f>
        <v>59679</v>
      </c>
      <c r="M3527" s="175">
        <v>0.51275373452607875</v>
      </c>
      <c r="N3527" s="175">
        <f>_xll.xlShmInterpDisc($E$4,L3527)</f>
        <v>0.51275373493059084</v>
      </c>
      <c r="O3527" s="175">
        <f>_xll.xlShmInterpDisc($B$4,L3527)</f>
        <v>0.51275373493059084</v>
      </c>
      <c r="P3527" s="175">
        <v>0.51275373452477346</v>
      </c>
      <c r="Q3527" s="175">
        <f>_xll.xlShmInterpDisc($H$4,L3527)</f>
        <v>0.51275373494634957</v>
      </c>
      <c r="R3527" s="188">
        <f t="shared" si="165"/>
        <v>-4.045120904905275E-6</v>
      </c>
      <c r="S3527" s="170">
        <f t="shared" si="166"/>
        <v>-4.045120904905275E-6</v>
      </c>
      <c r="T3527" s="174">
        <f t="shared" si="167"/>
        <v>-4.2157610735671369E-6</v>
      </c>
    </row>
    <row r="3528" spans="11:20" x14ac:dyDescent="0.2">
      <c r="K3528" s="185" t="s">
        <v>135</v>
      </c>
      <c r="L3528" s="163">
        <f>_xll.qlCalendarAdvance("TARGET",L3527,K3528,"mf")</f>
        <v>59686</v>
      </c>
      <c r="M3528" s="175">
        <v>0.51264638158444698</v>
      </c>
      <c r="N3528" s="175">
        <f>_xll.xlShmInterpDisc($E$4,L3528)</f>
        <v>0.51264638198933765</v>
      </c>
      <c r="O3528" s="175">
        <f>_xll.xlShmInterpDisc($B$4,L3528)</f>
        <v>0.51264638198933754</v>
      </c>
      <c r="P3528" s="175">
        <v>0.51264638158313991</v>
      </c>
      <c r="Q3528" s="175">
        <f>_xll.xlShmInterpDisc($H$4,L3528)</f>
        <v>0.51264638200503077</v>
      </c>
      <c r="R3528" s="188">
        <f t="shared" si="165"/>
        <v>-4.0489067654192468E-6</v>
      </c>
      <c r="S3528" s="170">
        <f t="shared" si="166"/>
        <v>-4.0489056551962221E-6</v>
      </c>
      <c r="T3528" s="174">
        <f t="shared" si="167"/>
        <v>-4.2189085558419492E-6</v>
      </c>
    </row>
    <row r="3529" spans="11:20" x14ac:dyDescent="0.2">
      <c r="K3529" s="185" t="s">
        <v>135</v>
      </c>
      <c r="L3529" s="163">
        <f>_xll.qlCalendarAdvance("TARGET",L3528,K3529,"mf")</f>
        <v>59693</v>
      </c>
      <c r="M3529" s="175">
        <v>0.51253908506701418</v>
      </c>
      <c r="N3529" s="175">
        <f>_xll.xlShmInterpDisc($E$4,L3529)</f>
        <v>0.51253908547226346</v>
      </c>
      <c r="O3529" s="175">
        <f>_xll.xlShmInterpDisc($B$4,L3529)</f>
        <v>0.51253908547226357</v>
      </c>
      <c r="P3529" s="175">
        <v>0.51253908506570511</v>
      </c>
      <c r="Q3529" s="175">
        <f>_xll.xlShmInterpDisc($H$4,L3529)</f>
        <v>0.51253908548789096</v>
      </c>
      <c r="R3529" s="188">
        <f t="shared" si="165"/>
        <v>-4.052492785788786E-6</v>
      </c>
      <c r="S3529" s="170">
        <f t="shared" si="166"/>
        <v>-4.0524938960118106E-6</v>
      </c>
      <c r="T3529" s="174">
        <f t="shared" si="167"/>
        <v>-4.2218584184183783E-6</v>
      </c>
    </row>
    <row r="3530" spans="11:20" x14ac:dyDescent="0.2">
      <c r="K3530" s="185" t="s">
        <v>135</v>
      </c>
      <c r="L3530" s="163">
        <f>_xll.qlCalendarAdvance("TARGET",L3529,K3530,"mf")</f>
        <v>59700</v>
      </c>
      <c r="M3530" s="175">
        <v>0.51243184467452585</v>
      </c>
      <c r="N3530" s="175">
        <f>_xll.xlShmInterpDisc($E$4,L3530)</f>
        <v>0.51243184508011397</v>
      </c>
      <c r="O3530" s="175">
        <f>_xll.xlShmInterpDisc($B$4,L3530)</f>
        <v>0.51243184508011408</v>
      </c>
      <c r="P3530" s="175">
        <v>0.51243184467321501</v>
      </c>
      <c r="Q3530" s="175">
        <f>_xll.xlShmInterpDisc($H$4,L3530)</f>
        <v>0.51243184509567574</v>
      </c>
      <c r="R3530" s="188">
        <f t="shared" si="165"/>
        <v>-4.055881186459942E-6</v>
      </c>
      <c r="S3530" s="170">
        <f t="shared" si="166"/>
        <v>-4.0558822966829666E-6</v>
      </c>
      <c r="T3530" s="174">
        <f t="shared" si="167"/>
        <v>-4.2246073306273502E-6</v>
      </c>
    </row>
    <row r="3531" spans="11:20" x14ac:dyDescent="0.2">
      <c r="K3531" s="185" t="s">
        <v>135</v>
      </c>
      <c r="L3531" s="163">
        <f>_xll.qlCalendarAdvance("TARGET",L3530,K3531,"mf")</f>
        <v>59707</v>
      </c>
      <c r="M3531" s="175">
        <v>0.51232466010750966</v>
      </c>
      <c r="N3531" s="175">
        <f>_xll.xlShmInterpDisc($E$4,L3531)</f>
        <v>0.51232466051341663</v>
      </c>
      <c r="O3531" s="175">
        <f>_xll.xlShmInterpDisc($B$4,L3531)</f>
        <v>0.51232466051341663</v>
      </c>
      <c r="P3531" s="175">
        <v>0.51232466010619693</v>
      </c>
      <c r="Q3531" s="175">
        <f>_xll.xlShmInterpDisc($H$4,L3531)</f>
        <v>0.51232466052891246</v>
      </c>
      <c r="R3531" s="188">
        <f t="shared" si="165"/>
        <v>-4.0590697469866655E-6</v>
      </c>
      <c r="S3531" s="170">
        <f t="shared" si="166"/>
        <v>-4.0590697469866655E-6</v>
      </c>
      <c r="T3531" s="174">
        <f t="shared" si="167"/>
        <v>-4.2271552924688649E-6</v>
      </c>
    </row>
    <row r="3532" spans="11:20" x14ac:dyDescent="0.2">
      <c r="K3532" s="185" t="s">
        <v>135</v>
      </c>
      <c r="L3532" s="163">
        <f>_xll.qlCalendarAdvance("TARGET",L3531,K3532,"mf")</f>
        <v>59714</v>
      </c>
      <c r="M3532" s="175">
        <v>0.51221753106627477</v>
      </c>
      <c r="N3532" s="175">
        <f>_xll.xlShmInterpDisc($E$4,L3532)</f>
        <v>0.51221753147248039</v>
      </c>
      <c r="O3532" s="175">
        <f>_xll.xlShmInterpDisc($B$4,L3532)</f>
        <v>0.5122175314724805</v>
      </c>
      <c r="P3532" s="175">
        <v>0.51221753106496037</v>
      </c>
      <c r="Q3532" s="175">
        <f>_xll.xlShmInterpDisc($H$4,L3532)</f>
        <v>0.51221753148791049</v>
      </c>
      <c r="R3532" s="188">
        <f t="shared" si="165"/>
        <v>-4.0620562469229071E-6</v>
      </c>
      <c r="S3532" s="170">
        <f t="shared" si="166"/>
        <v>-4.0620573571459317E-6</v>
      </c>
      <c r="T3532" s="174">
        <f t="shared" si="167"/>
        <v>-4.2295011937198979E-6</v>
      </c>
    </row>
    <row r="3533" spans="11:20" x14ac:dyDescent="0.2">
      <c r="K3533" s="185" t="s">
        <v>135</v>
      </c>
      <c r="L3533" s="163">
        <f>_xll.qlCalendarAdvance("TARGET",L3532,K3533,"mf")</f>
        <v>59721</v>
      </c>
      <c r="M3533" s="175">
        <v>0.51211045725091298</v>
      </c>
      <c r="N3533" s="175">
        <f>_xll.xlShmInterpDisc($E$4,L3533)</f>
        <v>0.51211045765739727</v>
      </c>
      <c r="O3533" s="175">
        <f>_xll.xlShmInterpDisc($B$4,L3533)</f>
        <v>0.51211045765739727</v>
      </c>
      <c r="P3533" s="175">
        <v>0.5121104572495967</v>
      </c>
      <c r="Q3533" s="175">
        <f>_xll.xlShmInterpDisc($H$4,L3533)</f>
        <v>0.5121104576727612</v>
      </c>
      <c r="R3533" s="188">
        <f t="shared" si="165"/>
        <v>-4.0648429067147163E-6</v>
      </c>
      <c r="S3533" s="170">
        <f t="shared" si="166"/>
        <v>-4.0648429067147163E-6</v>
      </c>
      <c r="T3533" s="174">
        <f t="shared" si="167"/>
        <v>-4.231645034380449E-6</v>
      </c>
    </row>
    <row r="3534" spans="11:20" x14ac:dyDescent="0.2">
      <c r="K3534" s="185" t="s">
        <v>135</v>
      </c>
      <c r="L3534" s="163">
        <f>_xll.qlCalendarAdvance("TARGET",L3533,K3534,"mf")</f>
        <v>59728</v>
      </c>
      <c r="M3534" s="175">
        <v>0.51200343836129791</v>
      </c>
      <c r="N3534" s="175">
        <f>_xll.xlShmInterpDisc($E$4,L3534)</f>
        <v>0.51200343876804055</v>
      </c>
      <c r="O3534" s="175">
        <f>_xll.xlShmInterpDisc($B$4,L3534)</f>
        <v>0.51200343876804055</v>
      </c>
      <c r="P3534" s="175">
        <v>0.51200343835997997</v>
      </c>
      <c r="Q3534" s="175">
        <f>_xll.xlShmInterpDisc($H$4,L3534)</f>
        <v>0.51200343878333843</v>
      </c>
      <c r="R3534" s="188">
        <f t="shared" si="165"/>
        <v>-4.067426395693019E-6</v>
      </c>
      <c r="S3534" s="170">
        <f t="shared" si="166"/>
        <v>-4.067426395693019E-6</v>
      </c>
      <c r="T3534" s="174">
        <f t="shared" si="167"/>
        <v>-4.2335845940044692E-6</v>
      </c>
    </row>
    <row r="3535" spans="11:20" x14ac:dyDescent="0.2">
      <c r="K3535" s="185" t="s">
        <v>135</v>
      </c>
      <c r="L3535" s="163">
        <f>_xll.qlCalendarAdvance("TARGET",L3534,K3535,"mf")</f>
        <v>59735</v>
      </c>
      <c r="M3535" s="175">
        <v>0.51189647409708627</v>
      </c>
      <c r="N3535" s="175">
        <f>_xll.xlShmInterpDisc($E$4,L3535)</f>
        <v>0.51189647450406683</v>
      </c>
      <c r="O3535" s="175">
        <f>_xll.xlShmInterpDisc($B$4,L3535)</f>
        <v>0.51189647450406683</v>
      </c>
      <c r="P3535" s="175">
        <v>0.51189647409576644</v>
      </c>
      <c r="Q3535" s="175">
        <f>_xll.xlShmInterpDisc($H$4,L3535)</f>
        <v>0.51189647451929854</v>
      </c>
      <c r="R3535" s="188">
        <f t="shared" si="165"/>
        <v>-4.0698056036347907E-6</v>
      </c>
      <c r="S3535" s="170">
        <f t="shared" si="166"/>
        <v>-4.0698056036347907E-6</v>
      </c>
      <c r="T3535" s="174">
        <f t="shared" si="167"/>
        <v>-4.2353209828149829E-6</v>
      </c>
    </row>
    <row r="3536" spans="11:20" x14ac:dyDescent="0.2">
      <c r="K3536" s="185" t="s">
        <v>135</v>
      </c>
      <c r="L3536" s="163">
        <f>_xll.qlCalendarAdvance("TARGET",L3535,K3536,"mf")</f>
        <v>59742</v>
      </c>
      <c r="M3536" s="175">
        <v>0.51178956415771681</v>
      </c>
      <c r="N3536" s="175">
        <f>_xll.xlShmInterpDisc($E$4,L3536)</f>
        <v>0.51178956456491498</v>
      </c>
      <c r="O3536" s="175">
        <f>_xll.xlShmInterpDisc($B$4,L3536)</f>
        <v>0.51178956456491509</v>
      </c>
      <c r="P3536" s="175">
        <v>0.51178956415639532</v>
      </c>
      <c r="Q3536" s="175">
        <f>_xll.xlShmInterpDisc($H$4,L3536)</f>
        <v>0.5117895645800804</v>
      </c>
      <c r="R3536" s="188">
        <f t="shared" si="165"/>
        <v>-4.071981640763056E-6</v>
      </c>
      <c r="S3536" s="170">
        <f t="shared" si="166"/>
        <v>-4.0719827509860806E-6</v>
      </c>
      <c r="T3536" s="174">
        <f t="shared" si="167"/>
        <v>-4.2368508701429164E-6</v>
      </c>
    </row>
    <row r="3537" spans="11:20" x14ac:dyDescent="0.2">
      <c r="K3537" s="185" t="s">
        <v>135</v>
      </c>
      <c r="L3537" s="163">
        <f>_xll.qlCalendarAdvance("TARGET",L3536,K3537,"mf")</f>
        <v>59749</v>
      </c>
      <c r="M3537" s="175">
        <v>0.51168270824241158</v>
      </c>
      <c r="N3537" s="175">
        <f>_xll.xlShmInterpDisc($E$4,L3537)</f>
        <v>0.51168270864980681</v>
      </c>
      <c r="O3537" s="175">
        <f>_xll.xlShmInterpDisc($B$4,L3537)</f>
        <v>0.51168270864980681</v>
      </c>
      <c r="P3537" s="175">
        <v>0.51168270824108841</v>
      </c>
      <c r="Q3537" s="175">
        <f>_xll.xlShmInterpDisc($H$4,L3537)</f>
        <v>0.51168270866490584</v>
      </c>
      <c r="R3537" s="188">
        <f t="shared" si="165"/>
        <v>-4.0739522866317657E-6</v>
      </c>
      <c r="S3537" s="170">
        <f t="shared" si="166"/>
        <v>-4.0739522866317657E-6</v>
      </c>
      <c r="T3537" s="174">
        <f t="shared" si="167"/>
        <v>-4.2381742559882696E-6</v>
      </c>
    </row>
    <row r="3538" spans="11:20" x14ac:dyDescent="0.2">
      <c r="K3538" s="185" t="s">
        <v>135</v>
      </c>
      <c r="L3538" s="163">
        <f>_xll.qlCalendarAdvance("TARGET",L3537,K3538,"mf")</f>
        <v>59756</v>
      </c>
      <c r="M3538" s="175">
        <v>0.51157590605017556</v>
      </c>
      <c r="N3538" s="175">
        <f>_xll.xlShmInterpDisc($E$4,L3538)</f>
        <v>0.5115759064577472</v>
      </c>
      <c r="O3538" s="175">
        <f>_xll.xlShmInterpDisc($B$4,L3538)</f>
        <v>0.5115759064577472</v>
      </c>
      <c r="P3538" s="175">
        <v>0.51157590604885061</v>
      </c>
      <c r="Q3538" s="175">
        <f>_xll.xlShmInterpDisc($H$4,L3538)</f>
        <v>0.51157590647277984</v>
      </c>
      <c r="R3538" s="188">
        <f t="shared" si="165"/>
        <v>-4.075716431017895E-6</v>
      </c>
      <c r="S3538" s="170">
        <f t="shared" si="166"/>
        <v>-4.075716431017895E-6</v>
      </c>
      <c r="T3538" s="174">
        <f t="shared" si="167"/>
        <v>-4.2392922505740671E-6</v>
      </c>
    </row>
    <row r="3539" spans="11:20" x14ac:dyDescent="0.2">
      <c r="K3539" s="185" t="s">
        <v>135</v>
      </c>
      <c r="L3539" s="163">
        <f>_xll.qlCalendarAdvance("TARGET",L3538,K3539,"mf")</f>
        <v>59763</v>
      </c>
      <c r="M3539" s="175">
        <v>0.51146915727979669</v>
      </c>
      <c r="N3539" s="175">
        <f>_xll.xlShmInterpDisc($E$4,L3539)</f>
        <v>0.5114691576875241</v>
      </c>
      <c r="O3539" s="175">
        <f>_xll.xlShmInterpDisc($B$4,L3539)</f>
        <v>0.51146915768752421</v>
      </c>
      <c r="P3539" s="175">
        <v>0.51146915727847009</v>
      </c>
      <c r="Q3539" s="175">
        <f>_xll.xlShmInterpDisc($H$4,L3539)</f>
        <v>0.51146915770249035</v>
      </c>
      <c r="R3539" s="188">
        <f t="shared" si="165"/>
        <v>-4.0772740739214441E-6</v>
      </c>
      <c r="S3539" s="170">
        <f t="shared" si="166"/>
        <v>-4.0772751841444688E-6</v>
      </c>
      <c r="T3539" s="174">
        <f t="shared" si="167"/>
        <v>-4.2402026334542597E-6</v>
      </c>
    </row>
    <row r="3540" spans="11:20" x14ac:dyDescent="0.2">
      <c r="K3540" s="185" t="s">
        <v>135</v>
      </c>
      <c r="L3540" s="163">
        <f>_xll.qlCalendarAdvance("TARGET",L3539,K3540,"mf")</f>
        <v>59770</v>
      </c>
      <c r="M3540" s="175">
        <v>0.51136246162984689</v>
      </c>
      <c r="N3540" s="175">
        <f>_xll.xlShmInterpDisc($E$4,L3540)</f>
        <v>0.5113624620377093</v>
      </c>
      <c r="O3540" s="175">
        <f>_xll.xlShmInterpDisc($B$4,L3540)</f>
        <v>0.5113624620377093</v>
      </c>
      <c r="P3540" s="175">
        <v>0.51136246162851873</v>
      </c>
      <c r="Q3540" s="175">
        <f>_xll.xlShmInterpDisc($H$4,L3540)</f>
        <v>0.51136246205260893</v>
      </c>
      <c r="R3540" s="188">
        <f t="shared" si="165"/>
        <v>-4.0786241051193883E-6</v>
      </c>
      <c r="S3540" s="170">
        <f t="shared" si="166"/>
        <v>-4.0786241051193883E-6</v>
      </c>
      <c r="T3540" s="174">
        <f t="shared" si="167"/>
        <v>-4.2409020739597736E-6</v>
      </c>
    </row>
    <row r="3541" spans="11:20" x14ac:dyDescent="0.2">
      <c r="K3541" s="185" t="s">
        <v>135</v>
      </c>
      <c r="L3541" s="163">
        <f>_xll.qlCalendarAdvance("TARGET",L3540,K3541,"mf")</f>
        <v>59777</v>
      </c>
      <c r="M3541" s="175">
        <v>0.51125581879868109</v>
      </c>
      <c r="N3541" s="175">
        <f>_xll.xlShmInterpDisc($E$4,L3541)</f>
        <v>0.51125581920665764</v>
      </c>
      <c r="O3541" s="175">
        <f>_xll.xlShmInterpDisc($B$4,L3541)</f>
        <v>0.51125581920665764</v>
      </c>
      <c r="P3541" s="175">
        <v>0.51125581879735127</v>
      </c>
      <c r="Q3541" s="175">
        <f>_xll.xlShmInterpDisc($H$4,L3541)</f>
        <v>0.51125581922149066</v>
      </c>
      <c r="R3541" s="188">
        <f t="shared" si="165"/>
        <v>-4.079765414388703E-6</v>
      </c>
      <c r="S3541" s="170">
        <f t="shared" si="166"/>
        <v>-4.079765414388703E-6</v>
      </c>
      <c r="T3541" s="174">
        <f t="shared" si="167"/>
        <v>-4.2413939027596825E-6</v>
      </c>
    </row>
    <row r="3542" spans="11:20" x14ac:dyDescent="0.2">
      <c r="K3542" s="185" t="s">
        <v>135</v>
      </c>
      <c r="L3542" s="163">
        <f>_xll.qlCalendarAdvance("TARGET",L3541,K3542,"mf")</f>
        <v>59784</v>
      </c>
      <c r="M3542" s="175">
        <v>0.51114922848443833</v>
      </c>
      <c r="N3542" s="175">
        <f>_xll.xlShmInterpDisc($E$4,L3542)</f>
        <v>0.51114922889250802</v>
      </c>
      <c r="O3542" s="175">
        <f>_xll.xlShmInterpDisc($B$4,L3542)</f>
        <v>0.51114922889250802</v>
      </c>
      <c r="P3542" s="175">
        <v>0.51114922848310684</v>
      </c>
      <c r="Q3542" s="175">
        <f>_xll.xlShmInterpDisc($H$4,L3542)</f>
        <v>0.51114922890727443</v>
      </c>
      <c r="R3542" s="188">
        <f t="shared" si="165"/>
        <v>-4.0806968915063635E-6</v>
      </c>
      <c r="S3542" s="170">
        <f t="shared" si="166"/>
        <v>-4.0806968915063635E-6</v>
      </c>
      <c r="T3542" s="174">
        <f t="shared" si="167"/>
        <v>-4.2416758994079373E-6</v>
      </c>
    </row>
    <row r="3543" spans="11:20" x14ac:dyDescent="0.2">
      <c r="K3543" s="185" t="s">
        <v>135</v>
      </c>
      <c r="L3543" s="163">
        <f>_xll.qlCalendarAdvance("TARGET",L3542,K3543,"mf")</f>
        <v>59791</v>
      </c>
      <c r="M3543" s="175">
        <v>0.51104269038504146</v>
      </c>
      <c r="N3543" s="175">
        <f>_xll.xlShmInterpDisc($E$4,L3543)</f>
        <v>0.51104269079318332</v>
      </c>
      <c r="O3543" s="175">
        <f>_xll.xlShmInterpDisc($B$4,L3543)</f>
        <v>0.51104269079318332</v>
      </c>
      <c r="P3543" s="175">
        <v>0.51104269038370842</v>
      </c>
      <c r="Q3543" s="175">
        <f>_xll.xlShmInterpDisc($H$4,L3543)</f>
        <v>0.511042690807883</v>
      </c>
      <c r="R3543" s="188">
        <f t="shared" si="165"/>
        <v>-4.0814185364723699E-6</v>
      </c>
      <c r="S3543" s="170">
        <f t="shared" si="166"/>
        <v>-4.0814185364723699E-6</v>
      </c>
      <c r="T3543" s="174">
        <f t="shared" si="167"/>
        <v>-4.2417458434584887E-6</v>
      </c>
    </row>
    <row r="3544" spans="11:20" x14ac:dyDescent="0.2">
      <c r="K3544" s="185" t="s">
        <v>135</v>
      </c>
      <c r="L3544" s="163">
        <f>_xll.qlCalendarAdvance("TARGET",L3543,K3544,"mf")</f>
        <v>59798</v>
      </c>
      <c r="M3544" s="175">
        <v>0.51093620419819774</v>
      </c>
      <c r="N3544" s="175">
        <f>_xll.xlShmInterpDisc($E$4,L3544)</f>
        <v>0.51093620460639055</v>
      </c>
      <c r="O3544" s="175">
        <f>_xll.xlShmInterpDisc($B$4,L3544)</f>
        <v>0.51093620460639055</v>
      </c>
      <c r="P3544" s="175">
        <v>0.51093620419686314</v>
      </c>
      <c r="Q3544" s="175">
        <f>_xll.xlShmInterpDisc($H$4,L3544)</f>
        <v>0.5109362046210234</v>
      </c>
      <c r="R3544" s="188">
        <f t="shared" si="165"/>
        <v>-4.0819281288406728E-6</v>
      </c>
      <c r="S3544" s="170">
        <f t="shared" si="166"/>
        <v>-4.0819281288406728E-6</v>
      </c>
      <c r="T3544" s="174">
        <f t="shared" si="167"/>
        <v>-4.2416026246883121E-6</v>
      </c>
    </row>
    <row r="3545" spans="11:20" x14ac:dyDescent="0.2">
      <c r="K3545" s="185" t="s">
        <v>135</v>
      </c>
      <c r="L3545" s="163">
        <f>_xll.qlCalendarAdvance("TARGET",L3544,K3545,"mf")</f>
        <v>59805</v>
      </c>
      <c r="M3545" s="175">
        <v>0.51082976962139837</v>
      </c>
      <c r="N3545" s="175">
        <f>_xll.xlShmInterpDisc($E$4,L3545)</f>
        <v>0.51082977002962093</v>
      </c>
      <c r="O3545" s="175">
        <f>_xll.xlShmInterpDisc($B$4,L3545)</f>
        <v>0.51082977002962093</v>
      </c>
      <c r="P3545" s="175">
        <v>0.51082976962006221</v>
      </c>
      <c r="Q3545" s="175">
        <f>_xll.xlShmInterpDisc($H$4,L3545)</f>
        <v>0.51082977004418695</v>
      </c>
      <c r="R3545" s="188">
        <f t="shared" si="165"/>
        <v>-4.0822256686112723E-6</v>
      </c>
      <c r="S3545" s="170">
        <f t="shared" si="166"/>
        <v>-4.0822256686112723E-6</v>
      </c>
      <c r="T3545" s="174">
        <f t="shared" si="167"/>
        <v>-4.241247353320432E-6</v>
      </c>
    </row>
    <row r="3546" spans="11:20" x14ac:dyDescent="0.2">
      <c r="K3546" s="185" t="s">
        <v>135</v>
      </c>
      <c r="L3546" s="163">
        <f>_xll.qlCalendarAdvance("TARGET",L3545,K3546,"mf")</f>
        <v>59812</v>
      </c>
      <c r="M3546" s="175">
        <v>0.51072338635191927</v>
      </c>
      <c r="N3546" s="175">
        <f>_xll.xlShmInterpDisc($E$4,L3546)</f>
        <v>0.5107233867601505</v>
      </c>
      <c r="O3546" s="175">
        <f>_xll.xlShmInterpDisc($B$4,L3546)</f>
        <v>0.5107233867601505</v>
      </c>
      <c r="P3546" s="175">
        <v>0.51072338635058157</v>
      </c>
      <c r="Q3546" s="175">
        <f>_xll.xlShmInterpDisc($H$4,L3546)</f>
        <v>0.51072338677464957</v>
      </c>
      <c r="R3546" s="188">
        <f t="shared" si="165"/>
        <v>-4.0823122660071931E-6</v>
      </c>
      <c r="S3546" s="170">
        <f t="shared" si="166"/>
        <v>-4.0823122660071931E-6</v>
      </c>
      <c r="T3546" s="174">
        <f t="shared" si="167"/>
        <v>-4.2406800293548486E-6</v>
      </c>
    </row>
    <row r="3547" spans="11:20" x14ac:dyDescent="0.2">
      <c r="K3547" s="185" t="s">
        <v>135</v>
      </c>
      <c r="L3547" s="163">
        <f>_xll.qlCalendarAdvance("TARGET",L3546,K3547,"mf")</f>
        <v>59819</v>
      </c>
      <c r="M3547" s="175">
        <v>0.51061705408682123</v>
      </c>
      <c r="N3547" s="175">
        <f>_xll.xlShmInterpDisc($E$4,L3547)</f>
        <v>0.51061705449503958</v>
      </c>
      <c r="O3547" s="175">
        <f>_xll.xlShmInterpDisc($B$4,L3547)</f>
        <v>0.51061705449503969</v>
      </c>
      <c r="P3547" s="175">
        <v>0.51061705408548219</v>
      </c>
      <c r="Q3547" s="175">
        <f>_xll.xlShmInterpDisc($H$4,L3547)</f>
        <v>0.51061705450947181</v>
      </c>
      <c r="R3547" s="188">
        <f t="shared" si="165"/>
        <v>-4.0821834801363366E-6</v>
      </c>
      <c r="S3547" s="170">
        <f t="shared" si="166"/>
        <v>-4.0821845903593612E-6</v>
      </c>
      <c r="T3547" s="174">
        <f t="shared" si="167"/>
        <v>-4.2398962118994632E-6</v>
      </c>
    </row>
    <row r="3548" spans="11:20" x14ac:dyDescent="0.2">
      <c r="K3548" s="185" t="s">
        <v>135</v>
      </c>
      <c r="L3548" s="163">
        <f>_xll.qlCalendarAdvance("TARGET",L3547,K3548,"mf")</f>
        <v>59826</v>
      </c>
      <c r="M3548" s="175">
        <v>0.51051077252294996</v>
      </c>
      <c r="N3548" s="175">
        <f>_xll.xlShmInterpDisc($E$4,L3548)</f>
        <v>0.51051077293113389</v>
      </c>
      <c r="O3548" s="175">
        <f>_xll.xlShmInterpDisc($B$4,L3548)</f>
        <v>0.510510772931134</v>
      </c>
      <c r="P3548" s="175">
        <v>0.51051077252160926</v>
      </c>
      <c r="Q3548" s="175">
        <f>_xll.xlShmInterpDisc($H$4,L3548)</f>
        <v>0.51051077294549907</v>
      </c>
      <c r="R3548" s="188">
        <f t="shared" si="165"/>
        <v>-4.0818393109987028E-6</v>
      </c>
      <c r="S3548" s="170">
        <f t="shared" si="166"/>
        <v>-4.0818404212217274E-6</v>
      </c>
      <c r="T3548" s="174">
        <f t="shared" si="167"/>
        <v>-4.2388981214003252E-6</v>
      </c>
    </row>
    <row r="3549" spans="11:20" x14ac:dyDescent="0.2">
      <c r="K3549" s="185" t="s">
        <v>135</v>
      </c>
      <c r="L3549" s="163">
        <f>_xll.qlCalendarAdvance("TARGET",L3548,K3549,"mf")</f>
        <v>59833</v>
      </c>
      <c r="M3549" s="175">
        <v>0.51040454135693591</v>
      </c>
      <c r="N3549" s="175">
        <f>_xll.xlShmInterpDisc($E$4,L3549)</f>
        <v>0.51040454176506422</v>
      </c>
      <c r="O3549" s="175">
        <f>_xll.xlShmInterpDisc($B$4,L3549)</f>
        <v>0.51040454176506422</v>
      </c>
      <c r="P3549" s="175">
        <v>0.51040454135559377</v>
      </c>
      <c r="Q3549" s="175">
        <f>_xll.xlShmInterpDisc($H$4,L3549)</f>
        <v>0.51040454177936223</v>
      </c>
      <c r="R3549" s="188">
        <f t="shared" si="165"/>
        <v>-4.0812830892633656E-6</v>
      </c>
      <c r="S3549" s="170">
        <f t="shared" si="166"/>
        <v>-4.0812830892633656E-6</v>
      </c>
      <c r="T3549" s="174">
        <f t="shared" si="167"/>
        <v>-4.2376846476344099E-6</v>
      </c>
    </row>
    <row r="3550" spans="11:20" x14ac:dyDescent="0.2">
      <c r="K3550" s="185" t="s">
        <v>135</v>
      </c>
      <c r="L3550" s="163">
        <f>_xll.qlCalendarAdvance("TARGET",L3549,K3550,"mf")</f>
        <v>59840</v>
      </c>
      <c r="M3550" s="175">
        <v>0.51029836028519526</v>
      </c>
      <c r="N3550" s="175">
        <f>_xll.xlShmInterpDisc($E$4,L3550)</f>
        <v>0.51029836069324608</v>
      </c>
      <c r="O3550" s="175">
        <f>_xll.xlShmInterpDisc($B$4,L3550)</f>
        <v>0.51029836069324608</v>
      </c>
      <c r="P3550" s="175">
        <v>0.51029836028385156</v>
      </c>
      <c r="Q3550" s="175">
        <f>_xll.xlShmInterpDisc($H$4,L3550)</f>
        <v>0.51029836070747692</v>
      </c>
      <c r="R3550" s="188">
        <f t="shared" si="165"/>
        <v>-4.0805081535921772E-6</v>
      </c>
      <c r="S3550" s="170">
        <f t="shared" si="166"/>
        <v>-4.0805081535921772E-6</v>
      </c>
      <c r="T3550" s="174">
        <f t="shared" si="167"/>
        <v>-4.2362535701556681E-6</v>
      </c>
    </row>
    <row r="3551" spans="11:20" x14ac:dyDescent="0.2">
      <c r="K3551" s="185" t="s">
        <v>135</v>
      </c>
      <c r="L3551" s="163">
        <f>_xll.qlCalendarAdvance("TARGET",L3550,K3551,"mf")</f>
        <v>59847</v>
      </c>
      <c r="M3551" s="175">
        <v>0.51019222900392935</v>
      </c>
      <c r="N3551" s="175">
        <f>_xll.xlShmInterpDisc($E$4,L3551)</f>
        <v>0.51019222941188114</v>
      </c>
      <c r="O3551" s="175">
        <f>_xll.xlShmInterpDisc($B$4,L3551)</f>
        <v>0.51019222941188114</v>
      </c>
      <c r="P3551" s="175">
        <v>0.51019222900258421</v>
      </c>
      <c r="Q3551" s="175">
        <f>_xll.xlShmInterpDisc($H$4,L3551)</f>
        <v>0.51019222942604481</v>
      </c>
      <c r="R3551" s="188">
        <f t="shared" si="165"/>
        <v>-4.0795178346542116E-6</v>
      </c>
      <c r="S3551" s="170">
        <f t="shared" si="166"/>
        <v>-4.0795178346542116E-6</v>
      </c>
      <c r="T3551" s="174">
        <f t="shared" si="167"/>
        <v>-4.2346059991871243E-6</v>
      </c>
    </row>
    <row r="3552" spans="11:20" x14ac:dyDescent="0.2">
      <c r="K3552" s="185" t="s">
        <v>135</v>
      </c>
      <c r="L3552" s="163">
        <f>_xll.qlCalendarAdvance("TARGET",L3551,K3552,"mf")</f>
        <v>59854</v>
      </c>
      <c r="M3552" s="175">
        <v>0.51008614720912537</v>
      </c>
      <c r="N3552" s="175">
        <f>_xll.xlShmInterpDisc($E$4,L3552)</f>
        <v>0.51008614761695636</v>
      </c>
      <c r="O3552" s="175">
        <f>_xll.xlShmInterpDisc($B$4,L3552)</f>
        <v>0.51008614761695636</v>
      </c>
      <c r="P3552" s="175">
        <v>0.51008614720777889</v>
      </c>
      <c r="Q3552" s="175">
        <f>_xll.xlShmInterpDisc($H$4,L3552)</f>
        <v>0.51008614763105287</v>
      </c>
      <c r="R3552" s="188">
        <f t="shared" si="165"/>
        <v>-4.0783099120034194E-6</v>
      </c>
      <c r="S3552" s="170">
        <f t="shared" si="166"/>
        <v>-4.0783099120034194E-6</v>
      </c>
      <c r="T3552" s="174">
        <f t="shared" si="167"/>
        <v>-4.2327397142827294E-6</v>
      </c>
    </row>
    <row r="3553" spans="11:20" x14ac:dyDescent="0.2">
      <c r="K3553" s="185" t="s">
        <v>135</v>
      </c>
      <c r="L3553" s="163">
        <f>_xll.qlCalendarAdvance("TARGET",L3552,K3553,"mf")</f>
        <v>59861</v>
      </c>
      <c r="M3553" s="175">
        <v>0.50998011459655668</v>
      </c>
      <c r="N3553" s="175">
        <f>_xll.xlShmInterpDisc($E$4,L3553)</f>
        <v>0.50998011500424489</v>
      </c>
      <c r="O3553" s="175">
        <f>_xll.xlShmInterpDisc($B$4,L3553)</f>
        <v>0.509980115004245</v>
      </c>
      <c r="P3553" s="175">
        <v>0.50998011459520887</v>
      </c>
      <c r="Q3553" s="175">
        <f>_xll.xlShmInterpDisc($H$4,L3553)</f>
        <v>0.50998011501827423</v>
      </c>
      <c r="R3553" s="188">
        <f t="shared" si="165"/>
        <v>-4.0768821651937515E-6</v>
      </c>
      <c r="S3553" s="170">
        <f t="shared" si="166"/>
        <v>-4.0768832754167761E-6</v>
      </c>
      <c r="T3553" s="174">
        <f t="shared" si="167"/>
        <v>-4.2306536052194588E-6</v>
      </c>
    </row>
    <row r="3554" spans="11:20" x14ac:dyDescent="0.2">
      <c r="K3554" s="185" t="s">
        <v>135</v>
      </c>
      <c r="L3554" s="163">
        <f>_xll.qlCalendarAdvance("TARGET",L3553,K3554,"mf")</f>
        <v>59868</v>
      </c>
      <c r="M3554" s="175">
        <v>0.50987413086178235</v>
      </c>
      <c r="N3554" s="175">
        <f>_xll.xlShmInterpDisc($E$4,L3554)</f>
        <v>0.50987413126930592</v>
      </c>
      <c r="O3554" s="175">
        <f>_xll.xlShmInterpDisc($B$4,L3554)</f>
        <v>0.50987413126930603</v>
      </c>
      <c r="P3554" s="175">
        <v>0.50987413086043309</v>
      </c>
      <c r="Q3554" s="175">
        <f>_xll.xlShmInterpDisc($H$4,L3554)</f>
        <v>0.50987413128326786</v>
      </c>
      <c r="R3554" s="188">
        <f t="shared" si="165"/>
        <v>-4.0752357044482324E-6</v>
      </c>
      <c r="S3554" s="170">
        <f t="shared" si="166"/>
        <v>-4.075236814671257E-6</v>
      </c>
      <c r="T3554" s="174">
        <f t="shared" si="167"/>
        <v>-4.2283476719973123E-6</v>
      </c>
    </row>
    <row r="3555" spans="11:20" x14ac:dyDescent="0.2">
      <c r="K3555" s="185" t="s">
        <v>135</v>
      </c>
      <c r="L3555" s="163">
        <f>_xll.qlCalendarAdvance("TARGET",L3554,K3555,"mf")</f>
        <v>59875</v>
      </c>
      <c r="M3555" s="175">
        <v>0.50976819570014764</v>
      </c>
      <c r="N3555" s="175">
        <f>_xll.xlShmInterpDisc($E$4,L3555)</f>
        <v>0.50976819610748481</v>
      </c>
      <c r="O3555" s="175">
        <f>_xll.xlShmInterpDisc($B$4,L3555)</f>
        <v>0.50976819610748481</v>
      </c>
      <c r="P3555" s="175">
        <v>0.50976819569879706</v>
      </c>
      <c r="Q3555" s="175">
        <f>_xll.xlShmInterpDisc($H$4,L3555)</f>
        <v>0.50976819612137936</v>
      </c>
      <c r="R3555" s="188">
        <f t="shared" si="165"/>
        <v>-4.0733716399898867E-6</v>
      </c>
      <c r="S3555" s="170">
        <f t="shared" si="166"/>
        <v>-4.0733716399898867E-6</v>
      </c>
      <c r="T3555" s="174">
        <f t="shared" si="167"/>
        <v>-4.2258230248393147E-6</v>
      </c>
    </row>
    <row r="3556" spans="11:20" x14ac:dyDescent="0.2">
      <c r="K3556" s="185" t="s">
        <v>135</v>
      </c>
      <c r="L3556" s="163">
        <f>_xll.qlCalendarAdvance("TARGET",L3555,K3556,"mf")</f>
        <v>59882</v>
      </c>
      <c r="M3556" s="175">
        <v>0.50966230880678509</v>
      </c>
      <c r="N3556" s="175">
        <f>_xll.xlShmInterpDisc($E$4,L3556)</f>
        <v>0.50966230921391331</v>
      </c>
      <c r="O3556" s="175">
        <f>_xll.xlShmInterpDisc($B$4,L3556)</f>
        <v>0.50966230921391342</v>
      </c>
      <c r="P3556" s="175">
        <v>0.50966230880543306</v>
      </c>
      <c r="Q3556" s="175">
        <f>_xll.xlShmInterpDisc($H$4,L3556)</f>
        <v>0.50966230922774058</v>
      </c>
      <c r="R3556" s="188">
        <f t="shared" si="165"/>
        <v>-4.0712822002575422E-6</v>
      </c>
      <c r="S3556" s="170">
        <f t="shared" si="166"/>
        <v>-4.0712833104805668E-6</v>
      </c>
      <c r="T3556" s="174">
        <f t="shared" si="167"/>
        <v>-4.2230752228533674E-6</v>
      </c>
    </row>
    <row r="3557" spans="11:20" x14ac:dyDescent="0.2">
      <c r="K3557" s="185" t="s">
        <v>135</v>
      </c>
      <c r="L3557" s="163">
        <f>_xll.qlCalendarAdvance("TARGET",L3556,K3557,"mf")</f>
        <v>59889</v>
      </c>
      <c r="M3557" s="175">
        <v>0.50955646987661296</v>
      </c>
      <c r="N3557" s="175">
        <f>_xll.xlShmInterpDisc($E$4,L3557)</f>
        <v>0.50955647028351037</v>
      </c>
      <c r="O3557" s="175">
        <f>_xll.xlShmInterpDisc($B$4,L3557)</f>
        <v>0.50955647028351037</v>
      </c>
      <c r="P3557" s="175">
        <v>0.5095564698752596</v>
      </c>
      <c r="Q3557" s="175">
        <f>_xll.xlShmInterpDisc($H$4,L3557)</f>
        <v>0.50955647029727014</v>
      </c>
      <c r="R3557" s="188">
        <f t="shared" si="165"/>
        <v>-4.0689740465893465E-6</v>
      </c>
      <c r="S3557" s="170">
        <f t="shared" si="166"/>
        <v>-4.0689740465893465E-6</v>
      </c>
      <c r="T3557" s="174">
        <f t="shared" si="167"/>
        <v>-4.2201053762624952E-6</v>
      </c>
    </row>
    <row r="3558" spans="11:20" x14ac:dyDescent="0.2">
      <c r="K3558" s="185" t="s">
        <v>135</v>
      </c>
      <c r="L3558" s="163">
        <f>_xll.qlCalendarAdvance("TARGET",L3557,K3558,"mf")</f>
        <v>59897</v>
      </c>
      <c r="M3558" s="175">
        <v>0.50943556943806956</v>
      </c>
      <c r="N3558" s="175">
        <f>_xll.xlShmInterpDisc($E$4,L3558)</f>
        <v>0.50943556984467586</v>
      </c>
      <c r="O3558" s="175">
        <f>_xll.xlShmInterpDisc($B$4,L3558)</f>
        <v>0.50943556984467597</v>
      </c>
      <c r="P3558" s="175">
        <v>0.50943556943671475</v>
      </c>
      <c r="Q3558" s="175">
        <f>_xll.xlShmInterpDisc($H$4,L3558)</f>
        <v>0.50943556985835858</v>
      </c>
      <c r="R3558" s="188">
        <f t="shared" si="165"/>
        <v>-4.0660630418187793E-6</v>
      </c>
      <c r="S3558" s="170">
        <f t="shared" si="166"/>
        <v>-4.0660641520418039E-6</v>
      </c>
      <c r="T3558" s="174">
        <f t="shared" si="167"/>
        <v>-4.2164383096121583E-6</v>
      </c>
    </row>
    <row r="3559" spans="11:20" x14ac:dyDescent="0.2">
      <c r="K3559" s="185" t="s">
        <v>135</v>
      </c>
      <c r="L3559" s="163">
        <f>_xll.qlCalendarAdvance("TARGET",L3558,K3559,"mf")</f>
        <v>59904</v>
      </c>
      <c r="M3559" s="175">
        <v>0.50932983225785755</v>
      </c>
      <c r="N3559" s="175">
        <f>_xll.xlShmInterpDisc($E$4,L3559)</f>
        <v>0.5093298326641853</v>
      </c>
      <c r="O3559" s="175">
        <f>_xll.xlShmInterpDisc($B$4,L3559)</f>
        <v>0.5093298326641853</v>
      </c>
      <c r="P3559" s="175">
        <v>0.50932983225650141</v>
      </c>
      <c r="Q3559" s="175">
        <f>_xll.xlShmInterpDisc($H$4,L3559)</f>
        <v>0.50932983267780052</v>
      </c>
      <c r="R3559" s="188">
        <f t="shared" si="165"/>
        <v>-4.0632774922499948E-6</v>
      </c>
      <c r="S3559" s="170">
        <f t="shared" si="166"/>
        <v>-4.0632774922499948E-6</v>
      </c>
      <c r="T3559" s="174">
        <f t="shared" si="167"/>
        <v>-4.2129910671206972E-6</v>
      </c>
    </row>
    <row r="3560" spans="11:20" x14ac:dyDescent="0.2">
      <c r="K3560" s="185" t="s">
        <v>135</v>
      </c>
      <c r="L3560" s="163">
        <f>_xll.qlCalendarAdvance("TARGET",L3559,K3560,"mf")</f>
        <v>59911</v>
      </c>
      <c r="M3560" s="175">
        <v>0.50922414208062261</v>
      </c>
      <c r="N3560" s="175">
        <f>_xll.xlShmInterpDisc($E$4,L3560)</f>
        <v>0.50922414248664949</v>
      </c>
      <c r="O3560" s="175">
        <f>_xll.xlShmInterpDisc($B$4,L3560)</f>
        <v>0.50922414248664949</v>
      </c>
      <c r="P3560" s="175">
        <v>0.50922414207926536</v>
      </c>
      <c r="Q3560" s="175">
        <f>_xll.xlShmInterpDisc($H$4,L3560)</f>
        <v>0.50922414250019721</v>
      </c>
      <c r="R3560" s="188">
        <f t="shared" si="165"/>
        <v>-4.0602687878532606E-6</v>
      </c>
      <c r="S3560" s="170">
        <f t="shared" si="166"/>
        <v>-4.0602687878532606E-6</v>
      </c>
      <c r="T3560" s="174">
        <f t="shared" si="167"/>
        <v>-4.2093184493552371E-6</v>
      </c>
    </row>
    <row r="3561" spans="11:20" x14ac:dyDescent="0.2">
      <c r="K3561" s="185" t="s">
        <v>135</v>
      </c>
      <c r="L3561" s="163">
        <f>_xll.qlCalendarAdvance("TARGET",L3560,K3561,"mf")</f>
        <v>59918</v>
      </c>
      <c r="M3561" s="175">
        <v>0.50911849860040237</v>
      </c>
      <c r="N3561" s="175">
        <f>_xll.xlShmInterpDisc($E$4,L3561)</f>
        <v>0.50911849900610573</v>
      </c>
      <c r="O3561" s="175">
        <f>_xll.xlShmInterpDisc($B$4,L3561)</f>
        <v>0.50911849900610573</v>
      </c>
      <c r="P3561" s="175">
        <v>0.50911849859904368</v>
      </c>
      <c r="Q3561" s="175">
        <f>_xll.xlShmInterpDisc($H$4,L3561)</f>
        <v>0.50911849901958584</v>
      </c>
      <c r="R3561" s="188">
        <f t="shared" si="165"/>
        <v>-4.0570335979595029E-6</v>
      </c>
      <c r="S3561" s="170">
        <f t="shared" si="166"/>
        <v>-4.0570335979595029E-6</v>
      </c>
      <c r="T3561" s="174">
        <f t="shared" si="167"/>
        <v>-4.2054215665388028E-6</v>
      </c>
    </row>
    <row r="3562" spans="11:20" x14ac:dyDescent="0.2">
      <c r="K3562" s="185" t="s">
        <v>135</v>
      </c>
      <c r="L3562" s="163">
        <f>_xll.qlCalendarAdvance("TARGET",L3561,K3562,"mf")</f>
        <v>59925</v>
      </c>
      <c r="M3562" s="175">
        <v>0.50901290151102152</v>
      </c>
      <c r="N3562" s="175">
        <f>_xll.xlShmInterpDisc($E$4,L3562)</f>
        <v>0.50901290191637871</v>
      </c>
      <c r="O3562" s="175">
        <f>_xll.xlShmInterpDisc($B$4,L3562)</f>
        <v>0.50901290191637882</v>
      </c>
      <c r="P3562" s="175">
        <v>0.50901290150966172</v>
      </c>
      <c r="Q3562" s="175">
        <f>_xll.xlShmInterpDisc($H$4,L3562)</f>
        <v>0.50901290192979132</v>
      </c>
      <c r="R3562" s="188">
        <f t="shared" si="165"/>
        <v>-4.0535719225687217E-6</v>
      </c>
      <c r="S3562" s="170">
        <f t="shared" si="166"/>
        <v>-4.0535730327917463E-6</v>
      </c>
      <c r="T3562" s="174">
        <f t="shared" si="167"/>
        <v>-4.2012959777792958E-6</v>
      </c>
    </row>
    <row r="3563" spans="11:20" x14ac:dyDescent="0.2">
      <c r="K3563" s="185" t="s">
        <v>135</v>
      </c>
      <c r="L3563" s="163">
        <f>_xll.qlCalendarAdvance("TARGET",L3562,K3563,"mf")</f>
        <v>59932</v>
      </c>
      <c r="M3563" s="175">
        <v>0.50890735050609293</v>
      </c>
      <c r="N3563" s="175">
        <f>_xll.xlShmInterpDisc($E$4,L3563)</f>
        <v>0.50890735091108164</v>
      </c>
      <c r="O3563" s="175">
        <f>_xll.xlShmInterpDisc($B$4,L3563)</f>
        <v>0.50890735091108164</v>
      </c>
      <c r="P3563" s="175">
        <v>0.50890735050473179</v>
      </c>
      <c r="Q3563" s="175">
        <f>_xll.xlShmInterpDisc($H$4,L3563)</f>
        <v>0.50890735092442663</v>
      </c>
      <c r="R3563" s="188">
        <f t="shared" si="165"/>
        <v>-4.0498870923499908E-6</v>
      </c>
      <c r="S3563" s="170">
        <f t="shared" si="166"/>
        <v>-4.0498870923499908E-6</v>
      </c>
      <c r="T3563" s="174">
        <f t="shared" si="167"/>
        <v>-4.1969483444148636E-6</v>
      </c>
    </row>
    <row r="3564" spans="11:20" x14ac:dyDescent="0.2">
      <c r="K3564" s="185" t="s">
        <v>135</v>
      </c>
      <c r="L3564" s="163">
        <f>_xll.qlCalendarAdvance("TARGET",L3563,K3564,"mf")</f>
        <v>59939</v>
      </c>
      <c r="M3564" s="175">
        <v>0.50880184527901784</v>
      </c>
      <c r="N3564" s="175">
        <f>_xll.xlShmInterpDisc($E$4,L3564)</f>
        <v>0.50880184568361531</v>
      </c>
      <c r="O3564" s="175">
        <f>_xll.xlShmInterpDisc($B$4,L3564)</f>
        <v>0.50880184568361531</v>
      </c>
      <c r="P3564" s="175">
        <v>0.5088018452776556</v>
      </c>
      <c r="Q3564" s="175">
        <f>_xll.xlShmInterpDisc($H$4,L3564)</f>
        <v>0.50880184569689257</v>
      </c>
      <c r="R3564" s="188">
        <f t="shared" si="165"/>
        <v>-4.0459746664112117E-6</v>
      </c>
      <c r="S3564" s="170">
        <f t="shared" si="166"/>
        <v>-4.0459746664112117E-6</v>
      </c>
      <c r="T3564" s="174">
        <f t="shared" si="167"/>
        <v>-4.1923697846613095E-6</v>
      </c>
    </row>
    <row r="3565" spans="11:20" x14ac:dyDescent="0.2">
      <c r="K3565" s="185" t="s">
        <v>135</v>
      </c>
      <c r="L3565" s="163">
        <f>_xll.qlCalendarAdvance("TARGET",L3564,K3565,"mf")</f>
        <v>59946</v>
      </c>
      <c r="M3565" s="175">
        <v>0.50869638552298591</v>
      </c>
      <c r="N3565" s="175">
        <f>_xll.xlShmInterpDisc($E$4,L3565)</f>
        <v>0.50869638592716926</v>
      </c>
      <c r="O3565" s="175">
        <f>_xll.xlShmInterpDisc($B$4,L3565)</f>
        <v>0.50869638592716926</v>
      </c>
      <c r="P3565" s="175">
        <v>0.50869638552162244</v>
      </c>
      <c r="Q3565" s="175">
        <f>_xll.xlShmInterpDisc($H$4,L3565)</f>
        <v>0.50869638594037891</v>
      </c>
      <c r="R3565" s="188">
        <f t="shared" si="165"/>
        <v>-4.0418335345293599E-6</v>
      </c>
      <c r="S3565" s="170">
        <f t="shared" si="166"/>
        <v>-4.0418335345293599E-6</v>
      </c>
      <c r="T3565" s="174">
        <f t="shared" si="167"/>
        <v>-4.1875647394107318E-6</v>
      </c>
    </row>
    <row r="3566" spans="11:20" x14ac:dyDescent="0.2">
      <c r="K3566" s="185" t="s">
        <v>135</v>
      </c>
      <c r="L3566" s="163">
        <f>_xll.qlCalendarAdvance("TARGET",L3565,K3566,"mf")</f>
        <v>59953</v>
      </c>
      <c r="M3566" s="175">
        <v>0.50859097093097505</v>
      </c>
      <c r="N3566" s="175">
        <f>_xll.xlShmInterpDisc($E$4,L3566)</f>
        <v>0.50859097133472153</v>
      </c>
      <c r="O3566" s="175">
        <f>_xll.xlShmInterpDisc($B$4,L3566)</f>
        <v>0.50859097133472153</v>
      </c>
      <c r="P3566" s="175">
        <v>0.50859097092961048</v>
      </c>
      <c r="Q3566" s="175">
        <f>_xll.xlShmInterpDisc($H$4,L3566)</f>
        <v>0.50859097134786346</v>
      </c>
      <c r="R3566" s="188">
        <f t="shared" si="165"/>
        <v>-4.0374648069274599E-6</v>
      </c>
      <c r="S3566" s="170">
        <f t="shared" si="166"/>
        <v>-4.0374648069274599E-6</v>
      </c>
      <c r="T3566" s="174">
        <f t="shared" si="167"/>
        <v>-4.1825298779940567E-6</v>
      </c>
    </row>
    <row r="3567" spans="11:20" x14ac:dyDescent="0.2">
      <c r="K3567" s="185" t="s">
        <v>135</v>
      </c>
      <c r="L3567" s="163">
        <f>_xll.qlCalendarAdvance("TARGET",L3566,K3567,"mf")</f>
        <v>59960</v>
      </c>
      <c r="M3567" s="175">
        <v>0.50848560119575248</v>
      </c>
      <c r="N3567" s="175">
        <f>_xll.xlShmInterpDisc($E$4,L3567)</f>
        <v>0.50848560159903899</v>
      </c>
      <c r="O3567" s="175">
        <f>_xll.xlShmInterpDisc($B$4,L3567)</f>
        <v>0.50848560159903899</v>
      </c>
      <c r="P3567" s="175">
        <v>0.50848560119438668</v>
      </c>
      <c r="Q3567" s="175">
        <f>_xll.xlShmInterpDisc($H$4,L3567)</f>
        <v>0.50848560161211331</v>
      </c>
      <c r="R3567" s="188">
        <f t="shared" si="165"/>
        <v>-4.0328651529364379E-6</v>
      </c>
      <c r="S3567" s="170">
        <f t="shared" si="166"/>
        <v>-4.0328651529364379E-6</v>
      </c>
      <c r="T3567" s="174">
        <f t="shared" si="167"/>
        <v>-4.1772663106343089E-6</v>
      </c>
    </row>
    <row r="3568" spans="11:20" x14ac:dyDescent="0.2">
      <c r="K3568" s="185" t="s">
        <v>135</v>
      </c>
      <c r="L3568" s="163">
        <f>_xll.qlCalendarAdvance("TARGET",L3567,K3568,"mf")</f>
        <v>59967</v>
      </c>
      <c r="M3568" s="175">
        <v>0.5083802760098739</v>
      </c>
      <c r="N3568" s="175">
        <f>_xll.xlShmInterpDisc($E$4,L3568)</f>
        <v>0.50838027641267769</v>
      </c>
      <c r="O3568" s="175">
        <f>_xll.xlShmInterpDisc($B$4,L3568)</f>
        <v>0.50838027641267769</v>
      </c>
      <c r="P3568" s="175">
        <v>0.50838027600850699</v>
      </c>
      <c r="Q3568" s="175">
        <f>_xll.xlShmInterpDisc($H$4,L3568)</f>
        <v>0.50838027642568429</v>
      </c>
      <c r="R3568" s="188">
        <f t="shared" si="165"/>
        <v>-4.0280379032253677E-6</v>
      </c>
      <c r="S3568" s="170">
        <f t="shared" si="166"/>
        <v>-4.0280379032253677E-6</v>
      </c>
      <c r="T3568" s="174">
        <f t="shared" si="167"/>
        <v>-4.1717729271084636E-6</v>
      </c>
    </row>
    <row r="3569" spans="11:20" x14ac:dyDescent="0.2">
      <c r="K3569" s="185" t="s">
        <v>135</v>
      </c>
      <c r="L3569" s="163">
        <f>_xll.qlCalendarAdvance("TARGET",L3568,K3569,"mf")</f>
        <v>59974</v>
      </c>
      <c r="M3569" s="175">
        <v>0.50827499506568485</v>
      </c>
      <c r="N3569" s="175">
        <f>_xll.xlShmInterpDisc($E$4,L3569)</f>
        <v>0.50827499546798272</v>
      </c>
      <c r="O3569" s="175">
        <f>_xll.xlShmInterpDisc($B$4,L3569)</f>
        <v>0.50827499546798272</v>
      </c>
      <c r="P3569" s="175">
        <v>0.50827499506431695</v>
      </c>
      <c r="Q3569" s="175">
        <f>_xll.xlShmInterpDisc($H$4,L3569)</f>
        <v>0.50827499548092159</v>
      </c>
      <c r="R3569" s="188">
        <f t="shared" si="165"/>
        <v>-4.0229786169021509E-6</v>
      </c>
      <c r="S3569" s="170">
        <f t="shared" si="166"/>
        <v>-4.0229786169021509E-6</v>
      </c>
      <c r="T3569" s="174">
        <f t="shared" si="167"/>
        <v>-4.166046396747447E-6</v>
      </c>
    </row>
    <row r="3570" spans="11:20" x14ac:dyDescent="0.2">
      <c r="K3570" s="185" t="s">
        <v>135</v>
      </c>
      <c r="L3570" s="163">
        <f>_xll.qlCalendarAdvance("TARGET",L3569,K3570,"mf")</f>
        <v>59981</v>
      </c>
      <c r="M3570" s="175">
        <v>0.50816975805531994</v>
      </c>
      <c r="N3570" s="175">
        <f>_xll.xlShmInterpDisc($E$4,L3570)</f>
        <v>0.50816975845708889</v>
      </c>
      <c r="O3570" s="175">
        <f>_xll.xlShmInterpDisc($B$4,L3570)</f>
        <v>0.50816975845708889</v>
      </c>
      <c r="P3570" s="175">
        <v>0.50816975805395093</v>
      </c>
      <c r="Q3570" s="175">
        <f>_xll.xlShmInterpDisc($H$4,L3570)</f>
        <v>0.50816975846995993</v>
      </c>
      <c r="R3570" s="188">
        <f t="shared" si="165"/>
        <v>-4.0176895144128366E-6</v>
      </c>
      <c r="S3570" s="170">
        <f t="shared" si="166"/>
        <v>-4.0176895144128366E-6</v>
      </c>
      <c r="T3570" s="174">
        <f t="shared" si="167"/>
        <v>-4.1600900502203331E-6</v>
      </c>
    </row>
    <row r="3571" spans="11:20" x14ac:dyDescent="0.2">
      <c r="K3571" s="185" t="s">
        <v>135</v>
      </c>
      <c r="L3571" s="163">
        <f>_xll.qlCalendarAdvance("TARGET",L3570,K3571,"mf")</f>
        <v>59988</v>
      </c>
      <c r="M3571" s="175">
        <v>0.50806456467070371</v>
      </c>
      <c r="N3571" s="175">
        <f>_xll.xlShmInterpDisc($E$4,L3571)</f>
        <v>0.50806456507192033</v>
      </c>
      <c r="O3571" s="175">
        <f>_xll.xlShmInterpDisc($B$4,L3571)</f>
        <v>0.50806456507192044</v>
      </c>
      <c r="P3571" s="175">
        <v>0.50806456466933358</v>
      </c>
      <c r="Q3571" s="175">
        <f>_xll.xlShmInterpDisc($H$4,L3571)</f>
        <v>0.50806456508472375</v>
      </c>
      <c r="R3571" s="188">
        <f t="shared" si="165"/>
        <v>-4.0121661548653265E-6</v>
      </c>
      <c r="S3571" s="170">
        <f t="shared" si="166"/>
        <v>-4.0121672650883511E-6</v>
      </c>
      <c r="T3571" s="174">
        <f t="shared" si="167"/>
        <v>-4.1539016670810724E-6</v>
      </c>
    </row>
    <row r="3572" spans="11:20" x14ac:dyDescent="0.2">
      <c r="K3572" s="185" t="s">
        <v>135</v>
      </c>
      <c r="L3572" s="163">
        <f>_xll.qlCalendarAdvance("TARGET",L3571,K3572,"mf")</f>
        <v>59995</v>
      </c>
      <c r="M3572" s="175">
        <v>0.50795941460355043</v>
      </c>
      <c r="N3572" s="175">
        <f>_xll.xlShmInterpDisc($E$4,L3572)</f>
        <v>0.50795941500419151</v>
      </c>
      <c r="O3572" s="175">
        <f>_xll.xlShmInterpDisc($B$4,L3572)</f>
        <v>0.50795941500419162</v>
      </c>
      <c r="P3572" s="175">
        <v>0.5079594146021793</v>
      </c>
      <c r="Q3572" s="175">
        <f>_xll.xlShmInterpDisc($H$4,L3572)</f>
        <v>0.50795941501692721</v>
      </c>
      <c r="R3572" s="188">
        <f t="shared" si="165"/>
        <v>-4.0064107587056697E-6</v>
      </c>
      <c r="S3572" s="170">
        <f t="shared" si="166"/>
        <v>-4.0064118689286943E-6</v>
      </c>
      <c r="T3572" s="174">
        <f t="shared" si="167"/>
        <v>-4.1474790268836159E-6</v>
      </c>
    </row>
    <row r="3573" spans="11:20" x14ac:dyDescent="0.2">
      <c r="K3573" s="185" t="s">
        <v>135</v>
      </c>
      <c r="L3573" s="163">
        <f>_xll.qlCalendarAdvance("TARGET",L3572,K3573,"mf")</f>
        <v>60002</v>
      </c>
      <c r="M3573" s="175">
        <v>0.50785430754536454</v>
      </c>
      <c r="N3573" s="175">
        <f>_xll.xlShmInterpDisc($E$4,L3573)</f>
        <v>0.50785430794540698</v>
      </c>
      <c r="O3573" s="175">
        <f>_xll.xlShmInterpDisc($B$4,L3573)</f>
        <v>0.50785430794540698</v>
      </c>
      <c r="P3573" s="175">
        <v>0.5078543075439923</v>
      </c>
      <c r="Q3573" s="175">
        <f>_xll.xlShmInterpDisc($H$4,L3573)</f>
        <v>0.50785430795807485</v>
      </c>
      <c r="R3573" s="188">
        <f t="shared" si="165"/>
        <v>-4.0004244361568908E-6</v>
      </c>
      <c r="S3573" s="170">
        <f t="shared" si="166"/>
        <v>-4.0004244361568908E-6</v>
      </c>
      <c r="T3573" s="174">
        <f t="shared" si="167"/>
        <v>-4.1408254602970374E-6</v>
      </c>
    </row>
    <row r="3574" spans="11:20" x14ac:dyDescent="0.2">
      <c r="K3574" s="185" t="s">
        <v>135</v>
      </c>
      <c r="L3574" s="163">
        <f>_xll.qlCalendarAdvance("TARGET",L3573,K3574,"mf")</f>
        <v>60009</v>
      </c>
      <c r="M3574" s="175">
        <v>0.50774924318744108</v>
      </c>
      <c r="N3574" s="175">
        <f>_xll.xlShmInterpDisc($E$4,L3574)</f>
        <v>0.50774924358686113</v>
      </c>
      <c r="O3574" s="175">
        <f>_xll.xlShmInterpDisc($B$4,L3574)</f>
        <v>0.50774924358686113</v>
      </c>
      <c r="P3574" s="175">
        <v>0.50774924318606784</v>
      </c>
      <c r="Q3574" s="175">
        <f>_xll.xlShmInterpDisc($H$4,L3574)</f>
        <v>0.50774924359946139</v>
      </c>
      <c r="R3574" s="188">
        <f t="shared" si="165"/>
        <v>-3.9942005258808422E-6</v>
      </c>
      <c r="S3574" s="170">
        <f t="shared" si="166"/>
        <v>-3.9942005258808422E-6</v>
      </c>
      <c r="T3574" s="174">
        <f t="shared" si="167"/>
        <v>-4.1339354162062136E-6</v>
      </c>
    </row>
    <row r="3575" spans="11:20" x14ac:dyDescent="0.2">
      <c r="K3575" s="185" t="s">
        <v>135</v>
      </c>
      <c r="L3575" s="163">
        <f>_xll.qlCalendarAdvance("TARGET",L3574,K3575,"mf")</f>
        <v>60016</v>
      </c>
      <c r="M3575" s="175">
        <v>0.50764422122086528</v>
      </c>
      <c r="N3575" s="175">
        <f>_xll.xlShmInterpDisc($E$4,L3575)</f>
        <v>0.50764422161963962</v>
      </c>
      <c r="O3575" s="175">
        <f>_xll.xlShmInterpDisc($B$4,L3575)</f>
        <v>0.50764422161963974</v>
      </c>
      <c r="P3575" s="175">
        <v>0.50764422121949093</v>
      </c>
      <c r="Q3575" s="175">
        <f>_xll.xlShmInterpDisc($H$4,L3575)</f>
        <v>0.50764422163217204</v>
      </c>
      <c r="R3575" s="188">
        <f t="shared" si="165"/>
        <v>-3.9877434687696223E-6</v>
      </c>
      <c r="S3575" s="170">
        <f t="shared" si="166"/>
        <v>-3.9877445789926469E-6</v>
      </c>
      <c r="T3575" s="174">
        <f t="shared" si="167"/>
        <v>-4.126811115057194E-6</v>
      </c>
    </row>
    <row r="3576" spans="11:20" x14ac:dyDescent="0.2">
      <c r="K3576" s="185" t="s">
        <v>135</v>
      </c>
      <c r="L3576" s="163">
        <f>_xll.qlCalendarAdvance("TARGET",L3575,K3576,"mf")</f>
        <v>60024</v>
      </c>
      <c r="M3576" s="175">
        <v>0.50752424762742698</v>
      </c>
      <c r="N3576" s="175">
        <f>_xll.xlShmInterpDisc($E$4,L3576)</f>
        <v>0.50752424802543461</v>
      </c>
      <c r="O3576" s="175">
        <f>_xll.xlShmInterpDisc($B$4,L3576)</f>
        <v>0.50752424802543461</v>
      </c>
      <c r="P3576" s="175">
        <v>0.50752424762605164</v>
      </c>
      <c r="Q3576" s="175">
        <f>_xll.xlShmInterpDisc($H$4,L3576)</f>
        <v>0.50752424803788965</v>
      </c>
      <c r="R3576" s="188">
        <f t="shared" si="165"/>
        <v>-3.9800762685615609E-6</v>
      </c>
      <c r="S3576" s="170">
        <f t="shared" si="166"/>
        <v>-3.9800762685615609E-6</v>
      </c>
      <c r="T3576" s="174">
        <f t="shared" si="167"/>
        <v>-4.1183800814081906E-6</v>
      </c>
    </row>
    <row r="3577" spans="11:20" x14ac:dyDescent="0.2">
      <c r="K3577" s="185" t="s">
        <v>135</v>
      </c>
      <c r="L3577" s="163">
        <f>_xll.qlCalendarAdvance("TARGET",L3576,K3577,"mf")</f>
        <v>60031</v>
      </c>
      <c r="M3577" s="175">
        <v>0.5074193154582588</v>
      </c>
      <c r="N3577" s="175">
        <f>_xll.xlShmInterpDisc($E$4,L3577)</f>
        <v>0.50741931585557021</v>
      </c>
      <c r="O3577" s="175">
        <f>_xll.xlShmInterpDisc($B$4,L3577)</f>
        <v>0.50741931585557021</v>
      </c>
      <c r="P3577" s="175">
        <v>0.50741931545688246</v>
      </c>
      <c r="Q3577" s="175">
        <f>_xll.xlShmInterpDisc($H$4,L3577)</f>
        <v>0.5074193158679573</v>
      </c>
      <c r="R3577" s="188">
        <f t="shared" si="165"/>
        <v>-3.9731140599741366E-6</v>
      </c>
      <c r="S3577" s="170">
        <f t="shared" si="166"/>
        <v>-3.9731140599741366E-6</v>
      </c>
      <c r="T3577" s="174">
        <f t="shared" si="167"/>
        <v>-4.1107484083369172E-6</v>
      </c>
    </row>
    <row r="3578" spans="11:20" x14ac:dyDescent="0.2">
      <c r="K3578" s="185" t="s">
        <v>135</v>
      </c>
      <c r="L3578" s="163">
        <f>_xll.qlCalendarAdvance("TARGET",L3577,K3578,"mf")</f>
        <v>60038</v>
      </c>
      <c r="M3578" s="175">
        <v>0.5073144247082032</v>
      </c>
      <c r="N3578" s="175">
        <f>_xll.xlShmInterpDisc($E$4,L3578)</f>
        <v>0.50731442510479485</v>
      </c>
      <c r="O3578" s="175">
        <f>_xll.xlShmInterpDisc($B$4,L3578)</f>
        <v>0.50731442510479485</v>
      </c>
      <c r="P3578" s="175">
        <v>0.50731442470682586</v>
      </c>
      <c r="Q3578" s="175">
        <f>_xll.xlShmInterpDisc($H$4,L3578)</f>
        <v>0.50731442511711422</v>
      </c>
      <c r="R3578" s="188">
        <f t="shared" si="165"/>
        <v>-3.9659164841054917E-6</v>
      </c>
      <c r="S3578" s="170">
        <f t="shared" si="166"/>
        <v>-3.9659164841054917E-6</v>
      </c>
      <c r="T3578" s="174">
        <f t="shared" si="167"/>
        <v>-4.1028835884304726E-6</v>
      </c>
    </row>
    <row r="3579" spans="11:20" x14ac:dyDescent="0.2">
      <c r="K3579" s="185" t="s">
        <v>135</v>
      </c>
      <c r="L3579" s="163">
        <f>_xll.qlCalendarAdvance("TARGET",L3578,K3579,"mf")</f>
        <v>60045</v>
      </c>
      <c r="M3579" s="175">
        <v>0.50720957506748088</v>
      </c>
      <c r="N3579" s="175">
        <f>_xll.xlShmInterpDisc($E$4,L3579)</f>
        <v>0.50720957546332868</v>
      </c>
      <c r="O3579" s="175">
        <f>_xll.xlShmInterpDisc($B$4,L3579)</f>
        <v>0.50720957546332868</v>
      </c>
      <c r="P3579" s="175">
        <v>0.50720957506610265</v>
      </c>
      <c r="Q3579" s="175">
        <f>_xll.xlShmInterpDisc($H$4,L3579)</f>
        <v>0.50720957547558032</v>
      </c>
      <c r="R3579" s="188">
        <f t="shared" si="165"/>
        <v>-3.9584779898405031E-6</v>
      </c>
      <c r="S3579" s="170">
        <f t="shared" si="166"/>
        <v>-3.9584779898405031E-6</v>
      </c>
      <c r="T3579" s="174">
        <f t="shared" si="167"/>
        <v>-4.0947767399046597E-6</v>
      </c>
    </row>
    <row r="3580" spans="11:20" x14ac:dyDescent="0.2">
      <c r="K3580" s="185" t="s">
        <v>135</v>
      </c>
      <c r="L3580" s="163">
        <f>_xll.qlCalendarAdvance("TARGET",L3579,K3580,"mf")</f>
        <v>60052</v>
      </c>
      <c r="M3580" s="175">
        <v>0.50710476622610345</v>
      </c>
      <c r="N3580" s="175">
        <f>_xll.xlShmInterpDisc($E$4,L3580)</f>
        <v>0.50710476662118376</v>
      </c>
      <c r="O3580" s="175">
        <f>_xll.xlShmInterpDisc($B$4,L3580)</f>
        <v>0.50710476662118387</v>
      </c>
      <c r="P3580" s="175">
        <v>0.50710476622472433</v>
      </c>
      <c r="Q3580" s="175">
        <f>_xll.xlShmInterpDisc($H$4,L3580)</f>
        <v>0.50710476663336779</v>
      </c>
      <c r="R3580" s="188">
        <f t="shared" si="165"/>
        <v>-3.9508030180712694E-6</v>
      </c>
      <c r="S3580" s="170">
        <f t="shared" si="166"/>
        <v>-3.9508041282942941E-6</v>
      </c>
      <c r="T3580" s="174">
        <f t="shared" si="167"/>
        <v>-4.0864345240976263E-6</v>
      </c>
    </row>
    <row r="3581" spans="11:20" x14ac:dyDescent="0.2">
      <c r="K3581" s="185" t="s">
        <v>135</v>
      </c>
      <c r="L3581" s="163">
        <f>_xll.qlCalendarAdvance("TARGET",L3580,K3581,"mf")</f>
        <v>60059</v>
      </c>
      <c r="M3581" s="175">
        <v>0.50699999787387551</v>
      </c>
      <c r="N3581" s="175">
        <f>_xll.xlShmInterpDisc($E$4,L3581)</f>
        <v>0.50699999826816433</v>
      </c>
      <c r="O3581" s="175">
        <f>_xll.xlShmInterpDisc($B$4,L3581)</f>
        <v>0.50699999826816433</v>
      </c>
      <c r="P3581" s="175">
        <v>0.50699999787249539</v>
      </c>
      <c r="Q3581" s="175">
        <f>_xll.xlShmInterpDisc($H$4,L3581)</f>
        <v>0.50699999828028053</v>
      </c>
      <c r="R3581" s="188">
        <f t="shared" si="165"/>
        <v>-3.9428882381287167E-6</v>
      </c>
      <c r="S3581" s="170">
        <f t="shared" si="166"/>
        <v>-3.9428882381287167E-6</v>
      </c>
      <c r="T3581" s="174">
        <f t="shared" si="167"/>
        <v>-4.0778513898942492E-6</v>
      </c>
    </row>
    <row r="3582" spans="11:20" x14ac:dyDescent="0.2">
      <c r="K3582" s="185" t="s">
        <v>135</v>
      </c>
      <c r="L3582" s="163">
        <f>_xll.qlCalendarAdvance("TARGET",L3581,K3582,"mf")</f>
        <v>60066</v>
      </c>
      <c r="M3582" s="175">
        <v>0.50689526970039289</v>
      </c>
      <c r="N3582" s="175">
        <f>_xll.xlShmInterpDisc($E$4,L3582)</f>
        <v>0.50689527009386637</v>
      </c>
      <c r="O3582" s="175">
        <f>_xll.xlShmInterpDisc($B$4,L3582)</f>
        <v>0.50689527009386637</v>
      </c>
      <c r="P3582" s="175">
        <v>0.50689526969901189</v>
      </c>
      <c r="Q3582" s="175">
        <f>_xll.xlShmInterpDisc($H$4,L3582)</f>
        <v>0.50689527010591495</v>
      </c>
      <c r="R3582" s="188">
        <f t="shared" si="165"/>
        <v>-3.9347347602358695E-6</v>
      </c>
      <c r="S3582" s="170">
        <f t="shared" si="166"/>
        <v>-3.9347347602358695E-6</v>
      </c>
      <c r="T3582" s="174">
        <f t="shared" si="167"/>
        <v>-4.0690306679636024E-6</v>
      </c>
    </row>
    <row r="3583" spans="11:20" x14ac:dyDescent="0.2">
      <c r="K3583" s="185" t="s">
        <v>135</v>
      </c>
      <c r="L3583" s="163">
        <f>_xll.qlCalendarAdvance("TARGET",L3582,K3583,"mf")</f>
        <v>60073</v>
      </c>
      <c r="M3583" s="175">
        <v>0.50679058139504463</v>
      </c>
      <c r="N3583" s="175">
        <f>_xll.xlShmInterpDisc($E$4,L3583)</f>
        <v>0.50679058178767877</v>
      </c>
      <c r="O3583" s="175">
        <f>_xll.xlShmInterpDisc($B$4,L3583)</f>
        <v>0.50679058178767877</v>
      </c>
      <c r="P3583" s="175">
        <v>0.50679058139366284</v>
      </c>
      <c r="Q3583" s="175">
        <f>_xll.xlShmInterpDisc($H$4,L3583)</f>
        <v>0.50679058179965963</v>
      </c>
      <c r="R3583" s="188">
        <f t="shared" si="165"/>
        <v>-3.9263414741697034E-6</v>
      </c>
      <c r="S3583" s="170">
        <f t="shared" si="166"/>
        <v>-3.9263414741697034E-6</v>
      </c>
      <c r="T3583" s="174">
        <f t="shared" si="167"/>
        <v>-4.0599679174135872E-6</v>
      </c>
    </row>
    <row r="3584" spans="11:20" x14ac:dyDescent="0.2">
      <c r="K3584" s="185" t="s">
        <v>135</v>
      </c>
      <c r="L3584" s="163">
        <f>_xll.qlCalendarAdvance("TARGET",L3583,K3584,"mf")</f>
        <v>60080</v>
      </c>
      <c r="M3584" s="175">
        <v>0.50668593264701223</v>
      </c>
      <c r="N3584" s="175">
        <f>_xll.xlShmInterpDisc($E$4,L3584)</f>
        <v>0.50668593303878295</v>
      </c>
      <c r="O3584" s="175">
        <f>_xll.xlShmInterpDisc($B$4,L3584)</f>
        <v>0.50668593303878307</v>
      </c>
      <c r="P3584" s="175">
        <v>0.50668593264562956</v>
      </c>
      <c r="Q3584" s="175">
        <f>_xll.xlShmInterpDisc($H$4,L3584)</f>
        <v>0.50668593305069609</v>
      </c>
      <c r="R3584" s="188">
        <f t="shared" si="165"/>
        <v>-3.9177072697071935E-6</v>
      </c>
      <c r="S3584" s="170">
        <f t="shared" si="166"/>
        <v>-3.9177083799302181E-6</v>
      </c>
      <c r="T3584" s="174">
        <f t="shared" si="167"/>
        <v>-4.050665358690253E-6</v>
      </c>
    </row>
    <row r="3585" spans="11:20" x14ac:dyDescent="0.2">
      <c r="K3585" s="185" t="s">
        <v>135</v>
      </c>
      <c r="L3585" s="163">
        <f>_xll.qlCalendarAdvance("TARGET",L3584,K3585,"mf")</f>
        <v>60087</v>
      </c>
      <c r="M3585" s="175">
        <v>0.50658132314527016</v>
      </c>
      <c r="N3585" s="175">
        <f>_xll.xlShmInterpDisc($E$4,L3585)</f>
        <v>0.50658132353615337</v>
      </c>
      <c r="O3585" s="175">
        <f>_xll.xlShmInterpDisc($B$4,L3585)</f>
        <v>0.50658132353615337</v>
      </c>
      <c r="P3585" s="175">
        <v>0.5065813231438866</v>
      </c>
      <c r="Q3585" s="175">
        <f>_xll.xlShmInterpDisc($H$4,L3585)</f>
        <v>0.50658132354799879</v>
      </c>
      <c r="R3585" s="188">
        <f t="shared" si="165"/>
        <v>-3.90883214684834E-6</v>
      </c>
      <c r="S3585" s="170">
        <f t="shared" si="166"/>
        <v>-3.90883214684834E-6</v>
      </c>
      <c r="T3585" s="174">
        <f t="shared" si="167"/>
        <v>-4.0411218815705752E-6</v>
      </c>
    </row>
    <row r="3586" spans="11:20" x14ac:dyDescent="0.2">
      <c r="K3586" s="185" t="s">
        <v>135</v>
      </c>
      <c r="L3586" s="163">
        <f>_xll.qlCalendarAdvance("TARGET",L3585,K3586,"mf")</f>
        <v>60094</v>
      </c>
      <c r="M3586" s="175">
        <v>0.50647675257858593</v>
      </c>
      <c r="N3586" s="175">
        <f>_xll.xlShmInterpDisc($E$4,L3586)</f>
        <v>0.50647675296855732</v>
      </c>
      <c r="O3586" s="175">
        <f>_xll.xlShmInterpDisc($B$4,L3586)</f>
        <v>0.50647675296855743</v>
      </c>
      <c r="P3586" s="175">
        <v>0.50647675257720159</v>
      </c>
      <c r="Q3586" s="175">
        <f>_xll.xlShmInterpDisc($H$4,L3586)</f>
        <v>0.50647675298033523</v>
      </c>
      <c r="R3586" s="188">
        <f t="shared" si="165"/>
        <v>-3.8997138851470936E-6</v>
      </c>
      <c r="S3586" s="170">
        <f t="shared" si="166"/>
        <v>-3.8997149953701182E-6</v>
      </c>
      <c r="T3586" s="174">
        <f t="shared" si="167"/>
        <v>-4.031336375831529E-6</v>
      </c>
    </row>
    <row r="3587" spans="11:20" x14ac:dyDescent="0.2">
      <c r="K3587" s="185" t="s">
        <v>135</v>
      </c>
      <c r="L3587" s="163">
        <f>_xll.qlCalendarAdvance("TARGET",L3586,K3587,"mf")</f>
        <v>60101</v>
      </c>
      <c r="M3587" s="175">
        <v>0.50637222063552079</v>
      </c>
      <c r="N3587" s="175">
        <f>_xll.xlShmInterpDisc($E$4,L3587)</f>
        <v>0.50637222102455615</v>
      </c>
      <c r="O3587" s="175">
        <f>_xll.xlShmInterpDisc($B$4,L3587)</f>
        <v>0.50637222102455615</v>
      </c>
      <c r="P3587" s="175">
        <v>0.50637222063413556</v>
      </c>
      <c r="Q3587" s="175">
        <f>_xll.xlShmInterpDisc($H$4,L3587)</f>
        <v>0.50637222103626622</v>
      </c>
      <c r="R3587" s="188">
        <f t="shared" si="165"/>
        <v>-3.8903535948264789E-6</v>
      </c>
      <c r="S3587" s="170">
        <f t="shared" si="166"/>
        <v>-3.8903535948264789E-6</v>
      </c>
      <c r="T3587" s="174">
        <f t="shared" si="167"/>
        <v>-4.0213066210270654E-6</v>
      </c>
    </row>
    <row r="3588" spans="11:20" x14ac:dyDescent="0.2">
      <c r="K3588" s="185" t="s">
        <v>135</v>
      </c>
      <c r="L3588" s="163">
        <f>_xll.qlCalendarAdvance("TARGET",L3587,K3588,"mf")</f>
        <v>60108</v>
      </c>
      <c r="M3588" s="175">
        <v>0.50626772700442935</v>
      </c>
      <c r="N3588" s="175">
        <f>_xll.xlShmInterpDisc($E$4,L3588)</f>
        <v>0.50626772739250425</v>
      </c>
      <c r="O3588" s="175">
        <f>_xll.xlShmInterpDisc($B$4,L3588)</f>
        <v>0.50626772739250425</v>
      </c>
      <c r="P3588" s="175">
        <v>0.50626772700304346</v>
      </c>
      <c r="Q3588" s="175">
        <f>_xll.xlShmInterpDisc($H$4,L3588)</f>
        <v>0.50626772740414683</v>
      </c>
      <c r="R3588" s="188">
        <f t="shared" si="165"/>
        <v>-3.8807490554404467E-6</v>
      </c>
      <c r="S3588" s="170">
        <f t="shared" si="166"/>
        <v>-3.8807490554404467E-6</v>
      </c>
      <c r="T3588" s="174">
        <f t="shared" si="167"/>
        <v>-4.0110337273802088E-6</v>
      </c>
    </row>
    <row r="3589" spans="11:20" x14ac:dyDescent="0.2">
      <c r="K3589" s="185" t="s">
        <v>135</v>
      </c>
      <c r="L3589" s="163">
        <f>_xll.qlCalendarAdvance("TARGET",L3588,K3589,"mf")</f>
        <v>60115</v>
      </c>
      <c r="M3589" s="175">
        <v>0.50616327137346029</v>
      </c>
      <c r="N3589" s="175">
        <f>_xll.xlShmInterpDisc($E$4,L3589)</f>
        <v>0.50616327176055043</v>
      </c>
      <c r="O3589" s="175">
        <f>_xll.xlShmInterpDisc($B$4,L3589)</f>
        <v>0.50616327176055043</v>
      </c>
      <c r="P3589" s="175">
        <v>0.50616327137207351</v>
      </c>
      <c r="Q3589" s="175">
        <f>_xll.xlShmInterpDisc($H$4,L3589)</f>
        <v>0.50616327177212539</v>
      </c>
      <c r="R3589" s="188">
        <f t="shared" si="165"/>
        <v>-3.8709013772120215E-6</v>
      </c>
      <c r="S3589" s="170">
        <f t="shared" si="166"/>
        <v>-3.8709013772120215E-6</v>
      </c>
      <c r="T3589" s="174">
        <f t="shared" si="167"/>
        <v>-4.0005188051139839E-6</v>
      </c>
    </row>
    <row r="3590" spans="11:20" x14ac:dyDescent="0.2">
      <c r="K3590" s="185" t="s">
        <v>135</v>
      </c>
      <c r="L3590" s="163">
        <f>_xll.qlCalendarAdvance("TARGET",L3589,K3590,"mf")</f>
        <v>60122</v>
      </c>
      <c r="M3590" s="175">
        <v>0.50605885343055634</v>
      </c>
      <c r="N3590" s="175">
        <f>_xll.xlShmInterpDisc($E$4,L3590)</f>
        <v>0.50605885381663718</v>
      </c>
      <c r="O3590" s="175">
        <f>_xll.xlShmInterpDisc($B$4,L3590)</f>
        <v>0.50605885381663718</v>
      </c>
      <c r="P3590" s="175">
        <v>0.5060588534291689</v>
      </c>
      <c r="Q3590" s="175">
        <f>_xll.xlShmInterpDisc($H$4,L3590)</f>
        <v>0.50605885382814464</v>
      </c>
      <c r="R3590" s="188">
        <f t="shared" ref="R3590:R3653" si="168">(M3590-N3590)*10000</f>
        <v>-3.8608083396951542E-6</v>
      </c>
      <c r="S3590" s="170">
        <f t="shared" ref="S3590:S3653" si="169">(M3590-O3590)*10000</f>
        <v>-3.8608083396951542E-6</v>
      </c>
      <c r="T3590" s="174">
        <f t="shared" ref="T3590:T3653" si="170">(P3590-Q3590)*10000</f>
        <v>-3.9897574133362923E-6</v>
      </c>
    </row>
    <row r="3591" spans="11:20" x14ac:dyDescent="0.2">
      <c r="K3591" s="185" t="s">
        <v>135</v>
      </c>
      <c r="L3591" s="163">
        <f>_xll.qlCalendarAdvance("TARGET",L3590,K3591,"mf")</f>
        <v>60129</v>
      </c>
      <c r="M3591" s="175">
        <v>0.50595447286345485</v>
      </c>
      <c r="N3591" s="175">
        <f>_xll.xlShmInterpDisc($E$4,L3591)</f>
        <v>0.50595447324850185</v>
      </c>
      <c r="O3591" s="175">
        <f>_xll.xlShmInterpDisc($B$4,L3591)</f>
        <v>0.50595447324850185</v>
      </c>
      <c r="P3591" s="175">
        <v>0.50595447286206663</v>
      </c>
      <c r="Q3591" s="175">
        <f>_xll.xlShmInterpDisc($H$4,L3591)</f>
        <v>0.50595447325994181</v>
      </c>
      <c r="R3591" s="188">
        <f t="shared" si="168"/>
        <v>-3.8504699428898448E-6</v>
      </c>
      <c r="S3591" s="170">
        <f t="shared" si="169"/>
        <v>-3.8504699428898448E-6</v>
      </c>
      <c r="T3591" s="174">
        <f t="shared" si="170"/>
        <v>-3.9787517724931831E-6</v>
      </c>
    </row>
    <row r="3592" spans="11:20" x14ac:dyDescent="0.2">
      <c r="K3592" s="185" t="s">
        <v>135</v>
      </c>
      <c r="L3592" s="163">
        <f>_xll.qlCalendarAdvance("TARGET",L3591,K3592,"mf")</f>
        <v>60136</v>
      </c>
      <c r="M3592" s="175">
        <v>0.50585012935968754</v>
      </c>
      <c r="N3592" s="175">
        <f>_xll.xlShmInterpDisc($E$4,L3592)</f>
        <v>0.50585012974367627</v>
      </c>
      <c r="O3592" s="175">
        <f>_xll.xlShmInterpDisc($B$4,L3592)</f>
        <v>0.50585012974367616</v>
      </c>
      <c r="P3592" s="175">
        <v>0.50585012935829865</v>
      </c>
      <c r="Q3592" s="175">
        <f>_xll.xlShmInterpDisc($H$4,L3592)</f>
        <v>0.50585012975504862</v>
      </c>
      <c r="R3592" s="188">
        <f t="shared" si="168"/>
        <v>-3.8398872970191178E-6</v>
      </c>
      <c r="S3592" s="170">
        <f t="shared" si="169"/>
        <v>-3.8398861867960932E-6</v>
      </c>
      <c r="T3592" s="174">
        <f t="shared" si="170"/>
        <v>-3.9674996621386072E-6</v>
      </c>
    </row>
    <row r="3593" spans="11:20" x14ac:dyDescent="0.2">
      <c r="K3593" s="185" t="s">
        <v>135</v>
      </c>
      <c r="L3593" s="163">
        <f>_xll.qlCalendarAdvance("TARGET",L3592,K3593,"mf")</f>
        <v>60143</v>
      </c>
      <c r="M3593" s="175">
        <v>0.5057458226065813</v>
      </c>
      <c r="N3593" s="175">
        <f>_xll.xlShmInterpDisc($E$4,L3593)</f>
        <v>0.50574582298948689</v>
      </c>
      <c r="O3593" s="175">
        <f>_xll.xlShmInterpDisc($B$4,L3593)</f>
        <v>0.50574582298948689</v>
      </c>
      <c r="P3593" s="175">
        <v>0.50574582260519163</v>
      </c>
      <c r="Q3593" s="175">
        <f>_xll.xlShmInterpDisc($H$4,L3593)</f>
        <v>0.50574582300079196</v>
      </c>
      <c r="R3593" s="188">
        <f t="shared" si="168"/>
        <v>-3.8290559611908748E-6</v>
      </c>
      <c r="S3593" s="170">
        <f t="shared" si="169"/>
        <v>-3.8290559611908748E-6</v>
      </c>
      <c r="T3593" s="174">
        <f t="shared" si="170"/>
        <v>-3.9560033027186137E-6</v>
      </c>
    </row>
    <row r="3594" spans="11:20" x14ac:dyDescent="0.2">
      <c r="K3594" s="185" t="s">
        <v>135</v>
      </c>
      <c r="L3594" s="163">
        <f>_xll.qlCalendarAdvance("TARGET",L3593,K3594,"mf")</f>
        <v>60150</v>
      </c>
      <c r="M3594" s="175">
        <v>0.50564155229125785</v>
      </c>
      <c r="N3594" s="175">
        <f>_xll.xlShmInterpDisc($E$4,L3594)</f>
        <v>0.50564155267305577</v>
      </c>
      <c r="O3594" s="175">
        <f>_xll.xlShmInterpDisc($B$4,L3594)</f>
        <v>0.50564155267305577</v>
      </c>
      <c r="P3594" s="175">
        <v>0.50564155228986751</v>
      </c>
      <c r="Q3594" s="175">
        <f>_xll.xlShmInterpDisc($H$4,L3594)</f>
        <v>0.50564155268429345</v>
      </c>
      <c r="R3594" s="188">
        <f t="shared" si="168"/>
        <v>-3.8179792660741896E-6</v>
      </c>
      <c r="S3594" s="170">
        <f t="shared" si="169"/>
        <v>-3.8179792660741896E-6</v>
      </c>
      <c r="T3594" s="174">
        <f t="shared" si="170"/>
        <v>-3.9442593635641288E-6</v>
      </c>
    </row>
    <row r="3595" spans="11:20" x14ac:dyDescent="0.2">
      <c r="K3595" s="185" t="s">
        <v>135</v>
      </c>
      <c r="L3595" s="163">
        <f>_xll.qlCalendarAdvance("TARGET",L3594,K3595,"mf")</f>
        <v>60157</v>
      </c>
      <c r="M3595" s="175">
        <v>0.50553731810063474</v>
      </c>
      <c r="N3595" s="175">
        <f>_xll.xlShmInterpDisc($E$4,L3595)</f>
        <v>0.50553731848130035</v>
      </c>
      <c r="O3595" s="175">
        <f>_xll.xlShmInterpDisc($B$4,L3595)</f>
        <v>0.50553731848130035</v>
      </c>
      <c r="P3595" s="175">
        <v>0.50553731809924374</v>
      </c>
      <c r="Q3595" s="175">
        <f>_xll.xlShmInterpDisc($H$4,L3595)</f>
        <v>0.50553731849247052</v>
      </c>
      <c r="R3595" s="188">
        <f t="shared" si="168"/>
        <v>-3.8066561014460376E-6</v>
      </c>
      <c r="S3595" s="170">
        <f t="shared" si="169"/>
        <v>-3.8066561014460376E-6</v>
      </c>
      <c r="T3595" s="174">
        <f t="shared" si="170"/>
        <v>-3.9322678446751524E-6</v>
      </c>
    </row>
    <row r="3596" spans="11:20" x14ac:dyDescent="0.2">
      <c r="K3596" s="185" t="s">
        <v>135</v>
      </c>
      <c r="L3596" s="163">
        <f>_xll.qlCalendarAdvance("TARGET",L3595,K3596,"mf")</f>
        <v>60164</v>
      </c>
      <c r="M3596" s="175">
        <v>0.50543311972142502</v>
      </c>
      <c r="N3596" s="175">
        <f>_xll.xlShmInterpDisc($E$4,L3596)</f>
        <v>0.50543312010093322</v>
      </c>
      <c r="O3596" s="175">
        <f>_xll.xlShmInterpDisc($B$4,L3596)</f>
        <v>0.50543312010093322</v>
      </c>
      <c r="P3596" s="175">
        <v>0.50543311972003335</v>
      </c>
      <c r="Q3596" s="175">
        <f>_xll.xlShmInterpDisc($H$4,L3596)</f>
        <v>0.50543312011203612</v>
      </c>
      <c r="R3596" s="188">
        <f t="shared" si="168"/>
        <v>-3.7950820264143204E-6</v>
      </c>
      <c r="S3596" s="170">
        <f t="shared" si="169"/>
        <v>-3.7950820264143204E-6</v>
      </c>
      <c r="T3596" s="174">
        <f t="shared" si="170"/>
        <v>-3.9200276358286601E-6</v>
      </c>
    </row>
    <row r="3597" spans="11:20" x14ac:dyDescent="0.2">
      <c r="K3597" s="185" t="s">
        <v>135</v>
      </c>
      <c r="L3597" s="163">
        <f>_xll.qlCalendarAdvance("TARGET",L3596,K3597,"mf")</f>
        <v>60171</v>
      </c>
      <c r="M3597" s="175">
        <v>0.50532895684013746</v>
      </c>
      <c r="N3597" s="175">
        <f>_xll.xlShmInterpDisc($E$4,L3597)</f>
        <v>0.50532895721846349</v>
      </c>
      <c r="O3597" s="175">
        <f>_xll.xlShmInterpDisc($B$4,L3597)</f>
        <v>0.50532895721846349</v>
      </c>
      <c r="P3597" s="175">
        <v>0.50532895683874512</v>
      </c>
      <c r="Q3597" s="175">
        <f>_xll.xlShmInterpDisc($H$4,L3597)</f>
        <v>0.505328957229499</v>
      </c>
      <c r="R3597" s="188">
        <f t="shared" si="168"/>
        <v>-3.7832603716481117E-6</v>
      </c>
      <c r="S3597" s="170">
        <f t="shared" si="169"/>
        <v>-3.7832603716481117E-6</v>
      </c>
      <c r="T3597" s="174">
        <f t="shared" si="170"/>
        <v>-3.9075387370246517E-6</v>
      </c>
    </row>
    <row r="3598" spans="11:20" x14ac:dyDescent="0.2">
      <c r="K3598" s="185" t="s">
        <v>135</v>
      </c>
      <c r="L3598" s="163">
        <f>_xll.qlCalendarAdvance("TARGET",L3597,K3598,"mf")</f>
        <v>60178</v>
      </c>
      <c r="M3598" s="175">
        <v>0.50522482914307698</v>
      </c>
      <c r="N3598" s="175">
        <f>_xll.xlShmInterpDisc($E$4,L3598)</f>
        <v>0.50522482952019598</v>
      </c>
      <c r="O3598" s="175">
        <f>_xll.xlShmInterpDisc($B$4,L3598)</f>
        <v>0.50522482952019598</v>
      </c>
      <c r="P3598" s="175">
        <v>0.5052248291416841</v>
      </c>
      <c r="Q3598" s="175">
        <f>_xll.xlShmInterpDisc($H$4,L3598)</f>
        <v>0.50522482953116432</v>
      </c>
      <c r="R3598" s="188">
        <f t="shared" si="168"/>
        <v>-3.771190026924387E-6</v>
      </c>
      <c r="S3598" s="170">
        <f t="shared" si="169"/>
        <v>-3.771190026924387E-6</v>
      </c>
      <c r="T3598" s="174">
        <f t="shared" si="170"/>
        <v>-3.8948022584861519E-6</v>
      </c>
    </row>
    <row r="3599" spans="11:20" x14ac:dyDescent="0.2">
      <c r="K3599" s="185" t="s">
        <v>135</v>
      </c>
      <c r="L3599" s="163">
        <f>_xll.qlCalendarAdvance("TARGET",L3598,K3599,"mf")</f>
        <v>60185</v>
      </c>
      <c r="M3599" s="175">
        <v>0.50512073631634546</v>
      </c>
      <c r="N3599" s="175">
        <f>_xll.xlShmInterpDisc($E$4,L3599)</f>
        <v>0.50512073669223234</v>
      </c>
      <c r="O3599" s="175">
        <f>_xll.xlShmInterpDisc($B$4,L3599)</f>
        <v>0.50512073669223234</v>
      </c>
      <c r="P3599" s="175">
        <v>0.50512073631495191</v>
      </c>
      <c r="Q3599" s="175">
        <f>_xll.xlShmInterpDisc($H$4,L3599)</f>
        <v>0.5051207367031334</v>
      </c>
      <c r="R3599" s="188">
        <f t="shared" si="168"/>
        <v>-3.758868771797097E-6</v>
      </c>
      <c r="S3599" s="170">
        <f t="shared" si="169"/>
        <v>-3.758868771797097E-6</v>
      </c>
      <c r="T3599" s="174">
        <f t="shared" si="170"/>
        <v>-3.8818148695440868E-6</v>
      </c>
    </row>
    <row r="3600" spans="11:20" x14ac:dyDescent="0.2">
      <c r="K3600" s="185" t="s">
        <v>135</v>
      </c>
      <c r="L3600" s="163">
        <f>_xll.qlCalendarAdvance("TARGET",L3599,K3600,"mf")</f>
        <v>60192</v>
      </c>
      <c r="M3600" s="175">
        <v>0.50501667804584083</v>
      </c>
      <c r="N3600" s="175">
        <f>_xll.xlShmInterpDisc($E$4,L3600)</f>
        <v>0.50501667842047049</v>
      </c>
      <c r="O3600" s="175">
        <f>_xll.xlShmInterpDisc($B$4,L3600)</f>
        <v>0.5050166784204706</v>
      </c>
      <c r="P3600" s="175">
        <v>0.50501667804444672</v>
      </c>
      <c r="Q3600" s="175">
        <f>_xll.xlShmInterpDisc($H$4,L3600)</f>
        <v>0.50501667843130449</v>
      </c>
      <c r="R3600" s="188">
        <f t="shared" si="168"/>
        <v>-3.7462966062662417E-6</v>
      </c>
      <c r="S3600" s="170">
        <f t="shared" si="169"/>
        <v>-3.7462977164892663E-6</v>
      </c>
      <c r="T3600" s="174">
        <f t="shared" si="170"/>
        <v>-3.8685776804214811E-6</v>
      </c>
    </row>
    <row r="3601" spans="11:20" x14ac:dyDescent="0.2">
      <c r="K3601" s="185" t="s">
        <v>135</v>
      </c>
      <c r="L3601" s="163">
        <f>_xll.qlCalendarAdvance("TARGET",L3600,K3601,"mf")</f>
        <v>60199</v>
      </c>
      <c r="M3601" s="175">
        <v>0.50491265401725838</v>
      </c>
      <c r="N3601" s="175">
        <f>_xll.xlShmInterpDisc($E$4,L3601)</f>
        <v>0.50491265439060584</v>
      </c>
      <c r="O3601" s="175">
        <f>_xll.xlShmInterpDisc($B$4,L3601)</f>
        <v>0.50491265439060595</v>
      </c>
      <c r="P3601" s="175">
        <v>0.50491265401586372</v>
      </c>
      <c r="Q3601" s="175">
        <f>_xll.xlShmInterpDisc($H$4,L3601)</f>
        <v>0.50491265440137267</v>
      </c>
      <c r="R3601" s="188">
        <f t="shared" si="168"/>
        <v>-3.7334746405548458E-6</v>
      </c>
      <c r="S3601" s="170">
        <f t="shared" si="169"/>
        <v>-3.7334757507778704E-6</v>
      </c>
      <c r="T3601" s="174">
        <f t="shared" si="170"/>
        <v>-3.8550895808953101E-6</v>
      </c>
    </row>
    <row r="3602" spans="11:20" x14ac:dyDescent="0.2">
      <c r="K3602" s="185" t="s">
        <v>135</v>
      </c>
      <c r="L3602" s="163">
        <f>_xll.qlCalendarAdvance("TARGET",L3601,K3602,"mf")</f>
        <v>60206</v>
      </c>
      <c r="M3602" s="175">
        <v>0.50480866391609047</v>
      </c>
      <c r="N3602" s="175">
        <f>_xll.xlShmInterpDisc($E$4,L3602)</f>
        <v>0.50480866428813054</v>
      </c>
      <c r="O3602" s="175">
        <f>_xll.xlShmInterpDisc($B$4,L3602)</f>
        <v>0.50480866428813054</v>
      </c>
      <c r="P3602" s="175">
        <v>0.50480866391469514</v>
      </c>
      <c r="Q3602" s="175">
        <f>_xll.xlShmInterpDisc($H$4,L3602)</f>
        <v>0.50480866429883031</v>
      </c>
      <c r="R3602" s="188">
        <f t="shared" si="168"/>
        <v>-3.7204006542168599E-6</v>
      </c>
      <c r="S3602" s="170">
        <f t="shared" si="169"/>
        <v>-3.7204006542168599E-6</v>
      </c>
      <c r="T3602" s="174">
        <f t="shared" si="170"/>
        <v>-3.8413516811885984E-6</v>
      </c>
    </row>
    <row r="3603" spans="11:20" x14ac:dyDescent="0.2">
      <c r="K3603" s="185" t="s">
        <v>135</v>
      </c>
      <c r="L3603" s="163">
        <f>_xll.qlCalendarAdvance("TARGET",L3602,K3603,"mf")</f>
        <v>60213</v>
      </c>
      <c r="M3603" s="175">
        <v>0.50470470742762696</v>
      </c>
      <c r="N3603" s="175">
        <f>_xll.xlShmInterpDisc($E$4,L3603)</f>
        <v>0.50470470779833443</v>
      </c>
      <c r="O3603" s="175">
        <f>_xll.xlShmInterpDisc($B$4,L3603)</f>
        <v>0.50470470779833443</v>
      </c>
      <c r="P3603" s="175">
        <v>0.50470470742623108</v>
      </c>
      <c r="Q3603" s="175">
        <f>_xll.xlShmInterpDisc($H$4,L3603)</f>
        <v>0.50470470780896715</v>
      </c>
      <c r="R3603" s="188">
        <f t="shared" si="168"/>
        <v>-3.7070746472522842E-6</v>
      </c>
      <c r="S3603" s="170">
        <f t="shared" si="169"/>
        <v>-3.7070746472522842E-6</v>
      </c>
      <c r="T3603" s="174">
        <f t="shared" si="170"/>
        <v>-3.8273606506322722E-6</v>
      </c>
    </row>
    <row r="3604" spans="11:20" x14ac:dyDescent="0.2">
      <c r="K3604" s="185" t="s">
        <v>135</v>
      </c>
      <c r="L3604" s="163">
        <f>_xll.qlCalendarAdvance("TARGET",L3603,K3604,"mf")</f>
        <v>60220</v>
      </c>
      <c r="M3604" s="175">
        <v>0.50460078423695542</v>
      </c>
      <c r="N3604" s="175">
        <f>_xll.xlShmInterpDisc($E$4,L3604)</f>
        <v>0.50460078460630498</v>
      </c>
      <c r="O3604" s="175">
        <f>_xll.xlShmInterpDisc($B$4,L3604)</f>
        <v>0.50460078460630498</v>
      </c>
      <c r="P3604" s="175">
        <v>0.50460078423555899</v>
      </c>
      <c r="Q3604" s="175">
        <f>_xll.xlShmInterpDisc($H$4,L3604)</f>
        <v>0.50460078461687075</v>
      </c>
      <c r="R3604" s="188">
        <f t="shared" si="168"/>
        <v>-3.6934955094380939E-6</v>
      </c>
      <c r="S3604" s="170">
        <f t="shared" si="169"/>
        <v>-3.6934955094380939E-6</v>
      </c>
      <c r="T3604" s="174">
        <f t="shared" si="170"/>
        <v>-3.813117599449356E-6</v>
      </c>
    </row>
    <row r="3605" spans="11:20" x14ac:dyDescent="0.2">
      <c r="K3605" s="185" t="s">
        <v>135</v>
      </c>
      <c r="L3605" s="163">
        <f>_xll.qlCalendarAdvance("TARGET",L3604,K3605,"mf")</f>
        <v>60227</v>
      </c>
      <c r="M3605" s="175">
        <v>0.50449689402896147</v>
      </c>
      <c r="N3605" s="175">
        <f>_xll.xlShmInterpDisc($E$4,L3605)</f>
        <v>0.5044968943969278</v>
      </c>
      <c r="O3605" s="175">
        <f>_xll.xlShmInterpDisc($B$4,L3605)</f>
        <v>0.5044968943969278</v>
      </c>
      <c r="P3605" s="175">
        <v>0.50449689402756448</v>
      </c>
      <c r="Q3605" s="175">
        <f>_xll.xlShmInterpDisc($H$4,L3605)</f>
        <v>0.50449689440742662</v>
      </c>
      <c r="R3605" s="188">
        <f t="shared" si="168"/>
        <v>-3.6796632407742891E-6</v>
      </c>
      <c r="S3605" s="170">
        <f t="shared" si="169"/>
        <v>-3.6796632407742891E-6</v>
      </c>
      <c r="T3605" s="174">
        <f t="shared" si="170"/>
        <v>-3.7986214174168254E-6</v>
      </c>
    </row>
    <row r="3606" spans="11:20" x14ac:dyDescent="0.2">
      <c r="K3606" s="185" t="s">
        <v>135</v>
      </c>
      <c r="L3606" s="163">
        <f>_xll.qlCalendarAdvance("TARGET",L3605,K3606,"mf")</f>
        <v>60234</v>
      </c>
      <c r="M3606" s="175">
        <v>0.50439303648832889</v>
      </c>
      <c r="N3606" s="175">
        <f>_xll.xlShmInterpDisc($E$4,L3606)</f>
        <v>0.50439303685488668</v>
      </c>
      <c r="O3606" s="175">
        <f>_xll.xlShmInterpDisc($B$4,L3606)</f>
        <v>0.50439303685488679</v>
      </c>
      <c r="P3606" s="175">
        <v>0.50439303648693146</v>
      </c>
      <c r="Q3606" s="175">
        <f>_xll.xlShmInterpDisc($H$4,L3606)</f>
        <v>0.50439303686531878</v>
      </c>
      <c r="R3606" s="188">
        <f t="shared" si="168"/>
        <v>-3.6655778412608697E-6</v>
      </c>
      <c r="S3606" s="170">
        <f t="shared" si="169"/>
        <v>-3.6655789514838943E-6</v>
      </c>
      <c r="T3606" s="174">
        <f t="shared" si="170"/>
        <v>-3.7838732147577048E-6</v>
      </c>
    </row>
    <row r="3607" spans="11:20" x14ac:dyDescent="0.2">
      <c r="K3607" s="185" t="s">
        <v>135</v>
      </c>
      <c r="L3607" s="163">
        <f>_xll.qlCalendarAdvance("TARGET",L3606,K3607,"mf")</f>
        <v>60241</v>
      </c>
      <c r="M3607" s="175">
        <v>0.50428921129954052</v>
      </c>
      <c r="N3607" s="175">
        <f>_xll.xlShmInterpDisc($E$4,L3607)</f>
        <v>0.50428921166466412</v>
      </c>
      <c r="O3607" s="175">
        <f>_xll.xlShmInterpDisc($B$4,L3607)</f>
        <v>0.50428921166466412</v>
      </c>
      <c r="P3607" s="175">
        <v>0.50428921129814253</v>
      </c>
      <c r="Q3607" s="175">
        <f>_xll.xlShmInterpDisc($H$4,L3607)</f>
        <v>0.50428921167502938</v>
      </c>
      <c r="R3607" s="188">
        <f t="shared" si="168"/>
        <v>-3.6512359802287619E-6</v>
      </c>
      <c r="S3607" s="170">
        <f t="shared" si="169"/>
        <v>-3.6512359802287619E-6</v>
      </c>
      <c r="T3607" s="174">
        <f t="shared" si="170"/>
        <v>-3.7688685505798958E-6</v>
      </c>
    </row>
    <row r="3608" spans="11:20" x14ac:dyDescent="0.2">
      <c r="K3608" s="185" t="s">
        <v>135</v>
      </c>
      <c r="L3608" s="163">
        <f>_xll.qlCalendarAdvance("TARGET",L3607,K3608,"mf")</f>
        <v>60248</v>
      </c>
      <c r="M3608" s="175">
        <v>0.50418541814687712</v>
      </c>
      <c r="N3608" s="175">
        <f>_xll.xlShmInterpDisc($E$4,L3608)</f>
        <v>0.50418541851054133</v>
      </c>
      <c r="O3608" s="175">
        <f>_xll.xlShmInterpDisc($B$4,L3608)</f>
        <v>0.50418541851054133</v>
      </c>
      <c r="P3608" s="175">
        <v>0.50418541814547879</v>
      </c>
      <c r="Q3608" s="175">
        <f>_xll.xlShmInterpDisc($H$4,L3608)</f>
        <v>0.50418541852083987</v>
      </c>
      <c r="R3608" s="188">
        <f t="shared" si="168"/>
        <v>-3.6366420985700643E-6</v>
      </c>
      <c r="S3608" s="170">
        <f t="shared" si="169"/>
        <v>-3.6366420985700643E-6</v>
      </c>
      <c r="T3608" s="174">
        <f t="shared" si="170"/>
        <v>-3.7536107555524723E-6</v>
      </c>
    </row>
    <row r="3609" spans="11:20" x14ac:dyDescent="0.2">
      <c r="K3609" s="185" t="s">
        <v>135</v>
      </c>
      <c r="L3609" s="163">
        <f>_xll.qlCalendarAdvance("TARGET",L3608,K3609,"mf")</f>
        <v>60255</v>
      </c>
      <c r="M3609" s="175">
        <v>0.50408165671441951</v>
      </c>
      <c r="N3609" s="175">
        <f>_xll.xlShmInterpDisc($E$4,L3609)</f>
        <v>0.50408165707659858</v>
      </c>
      <c r="O3609" s="175">
        <f>_xll.xlShmInterpDisc($B$4,L3609)</f>
        <v>0.50408165707659858</v>
      </c>
      <c r="P3609" s="175">
        <v>0.50408165671302063</v>
      </c>
      <c r="Q3609" s="175">
        <f>_xll.xlShmInterpDisc($H$4,L3609)</f>
        <v>0.5040816570868305</v>
      </c>
      <c r="R3609" s="188">
        <f t="shared" si="168"/>
        <v>-3.6217906451696535E-6</v>
      </c>
      <c r="S3609" s="170">
        <f t="shared" si="169"/>
        <v>-3.6217906451696535E-6</v>
      </c>
      <c r="T3609" s="174">
        <f t="shared" si="170"/>
        <v>-3.7380987194524096E-6</v>
      </c>
    </row>
    <row r="3610" spans="11:20" x14ac:dyDescent="0.2">
      <c r="K3610" s="185" t="s">
        <v>135</v>
      </c>
      <c r="L3610" s="163">
        <f>_xll.qlCalendarAdvance("TARGET",L3609,K3610,"mf")</f>
        <v>60265</v>
      </c>
      <c r="M3610" s="175">
        <v>0.50393348049471587</v>
      </c>
      <c r="N3610" s="175">
        <f>_xll.xlShmInterpDisc($E$4,L3610)</f>
        <v>0.50393348085472911</v>
      </c>
      <c r="O3610" s="175">
        <f>_xll.xlShmInterpDisc($B$4,L3610)</f>
        <v>0.50393348085472911</v>
      </c>
      <c r="P3610" s="175">
        <v>0.50393348049331632</v>
      </c>
      <c r="Q3610" s="175">
        <f>_xll.xlShmInterpDisc($H$4,L3610)</f>
        <v>0.50393348086486589</v>
      </c>
      <c r="R3610" s="188">
        <f t="shared" si="168"/>
        <v>-3.600132414405266E-6</v>
      </c>
      <c r="S3610" s="170">
        <f t="shared" si="169"/>
        <v>-3.600132414405266E-6</v>
      </c>
      <c r="T3610" s="174">
        <f t="shared" si="170"/>
        <v>-3.715495688894066E-6</v>
      </c>
    </row>
    <row r="3611" spans="11:20" x14ac:dyDescent="0.2">
      <c r="K3611" s="185" t="s">
        <v>135</v>
      </c>
      <c r="L3611" s="163">
        <f>_xll.qlCalendarAdvance("TARGET",L3610,K3611,"mf")</f>
        <v>60272</v>
      </c>
      <c r="M3611" s="175">
        <v>0.50382979478055356</v>
      </c>
      <c r="N3611" s="175">
        <f>_xll.xlShmInterpDisc($E$4,L3611)</f>
        <v>0.50382979513901949</v>
      </c>
      <c r="O3611" s="175">
        <f>_xll.xlShmInterpDisc($B$4,L3611)</f>
        <v>0.50382979513901949</v>
      </c>
      <c r="P3611" s="175">
        <v>0.50382979477915357</v>
      </c>
      <c r="Q3611" s="175">
        <f>_xll.xlShmInterpDisc($H$4,L3611)</f>
        <v>0.50382979514908977</v>
      </c>
      <c r="R3611" s="188">
        <f t="shared" si="168"/>
        <v>-3.5846592361110652E-6</v>
      </c>
      <c r="S3611" s="170">
        <f t="shared" si="169"/>
        <v>-3.5846592361110652E-6</v>
      </c>
      <c r="T3611" s="174">
        <f t="shared" si="170"/>
        <v>-3.6993619279002132E-6</v>
      </c>
    </row>
    <row r="3612" spans="11:20" x14ac:dyDescent="0.2">
      <c r="K3612" s="185" t="s">
        <v>135</v>
      </c>
      <c r="L3612" s="163">
        <f>_xll.qlCalendarAdvance("TARGET",L3611,K3612,"mf")</f>
        <v>60279</v>
      </c>
      <c r="M3612" s="175">
        <v>0.50372613970192237</v>
      </c>
      <c r="N3612" s="175">
        <f>_xll.xlShmInterpDisc($E$4,L3612)</f>
        <v>0.50372614005881522</v>
      </c>
      <c r="O3612" s="175">
        <f>_xll.xlShmInterpDisc($B$4,L3612)</f>
        <v>0.50372614005881522</v>
      </c>
      <c r="P3612" s="175">
        <v>0.50372613970052194</v>
      </c>
      <c r="Q3612" s="175">
        <f>_xll.xlShmInterpDisc($H$4,L3612)</f>
        <v>0.50372614006881899</v>
      </c>
      <c r="R3612" s="188">
        <f t="shared" si="168"/>
        <v>-3.5689284860751513E-6</v>
      </c>
      <c r="S3612" s="170">
        <f t="shared" si="169"/>
        <v>-3.5689284860751513E-6</v>
      </c>
      <c r="T3612" s="174">
        <f t="shared" si="170"/>
        <v>-3.6829705951646474E-6</v>
      </c>
    </row>
    <row r="3613" spans="11:20" x14ac:dyDescent="0.2">
      <c r="K3613" s="185" t="s">
        <v>135</v>
      </c>
      <c r="L3613" s="163">
        <f>_xll.qlCalendarAdvance("TARGET",L3612,K3613,"mf")</f>
        <v>60286</v>
      </c>
      <c r="M3613" s="175">
        <v>0.50362251494201637</v>
      </c>
      <c r="N3613" s="175">
        <f>_xll.xlShmInterpDisc($E$4,L3613)</f>
        <v>0.50362251529731028</v>
      </c>
      <c r="O3613" s="175">
        <f>_xll.xlShmInterpDisc($B$4,L3613)</f>
        <v>0.50362251529731028</v>
      </c>
      <c r="P3613" s="175">
        <v>0.5036225149406155</v>
      </c>
      <c r="Q3613" s="175">
        <f>_xll.xlShmInterpDisc($H$4,L3613)</f>
        <v>0.50362251530724778</v>
      </c>
      <c r="R3613" s="188">
        <f t="shared" si="168"/>
        <v>-3.5529390540744998E-6</v>
      </c>
      <c r="S3613" s="170">
        <f t="shared" si="169"/>
        <v>-3.5529390540744998E-6</v>
      </c>
      <c r="T3613" s="174">
        <f t="shared" si="170"/>
        <v>-3.6663228009103932E-6</v>
      </c>
    </row>
    <row r="3614" spans="11:20" x14ac:dyDescent="0.2">
      <c r="K3614" s="185" t="s">
        <v>135</v>
      </c>
      <c r="L3614" s="163">
        <f>_xll.qlCalendarAdvance("TARGET",L3613,K3614,"mf")</f>
        <v>60293</v>
      </c>
      <c r="M3614" s="175">
        <v>0.50351892018382993</v>
      </c>
      <c r="N3614" s="175">
        <f>_xll.xlShmInterpDisc($E$4,L3614)</f>
        <v>0.50351892053749925</v>
      </c>
      <c r="O3614" s="175">
        <f>_xll.xlShmInterpDisc($B$4,L3614)</f>
        <v>0.50351892053749936</v>
      </c>
      <c r="P3614" s="175">
        <v>0.50351892018242883</v>
      </c>
      <c r="Q3614" s="175">
        <f>_xll.xlShmInterpDisc($H$4,L3614)</f>
        <v>0.50351892054737057</v>
      </c>
      <c r="R3614" s="188">
        <f t="shared" si="168"/>
        <v>-3.5366931605551599E-6</v>
      </c>
      <c r="S3614" s="170">
        <f t="shared" si="169"/>
        <v>-3.5366942707781845E-6</v>
      </c>
      <c r="T3614" s="174">
        <f t="shared" si="170"/>
        <v>-3.6494174349144259E-6</v>
      </c>
    </row>
    <row r="3615" spans="11:20" x14ac:dyDescent="0.2">
      <c r="K3615" s="185" t="s">
        <v>135</v>
      </c>
      <c r="L3615" s="163">
        <f>_xll.qlCalendarAdvance("TARGET",L3614,K3615,"mf")</f>
        <v>60300</v>
      </c>
      <c r="M3615" s="175">
        <v>0.50341535511015878</v>
      </c>
      <c r="N3615" s="175">
        <f>_xll.xlShmInterpDisc($E$4,L3615)</f>
        <v>0.50341535546217764</v>
      </c>
      <c r="O3615" s="175">
        <f>_xll.xlShmInterpDisc($B$4,L3615)</f>
        <v>0.50341535546217764</v>
      </c>
      <c r="P3615" s="175">
        <v>0.50341535510875723</v>
      </c>
      <c r="Q3615" s="175">
        <f>_xll.xlShmInterpDisc($H$4,L3615)</f>
        <v>0.50341535547198268</v>
      </c>
      <c r="R3615" s="188">
        <f t="shared" si="168"/>
        <v>-3.5201885850710823E-6</v>
      </c>
      <c r="S3615" s="170">
        <f t="shared" si="169"/>
        <v>-3.5201885850710823E-6</v>
      </c>
      <c r="T3615" s="174">
        <f t="shared" si="170"/>
        <v>-3.6322544971767456E-6</v>
      </c>
    </row>
    <row r="3616" spans="11:20" x14ac:dyDescent="0.2">
      <c r="K3616" s="185" t="s">
        <v>135</v>
      </c>
      <c r="L3616" s="163">
        <f>_xll.qlCalendarAdvance("TARGET",L3615,K3616,"mf")</f>
        <v>60307</v>
      </c>
      <c r="M3616" s="175">
        <v>0.50331181940359948</v>
      </c>
      <c r="N3616" s="175">
        <f>_xll.xlShmInterpDisc($E$4,L3616)</f>
        <v>0.5033118197539419</v>
      </c>
      <c r="O3616" s="175">
        <f>_xll.xlShmInterpDisc($B$4,L3616)</f>
        <v>0.5033118197539419</v>
      </c>
      <c r="P3616" s="175">
        <v>0.50331181940219749</v>
      </c>
      <c r="Q3616" s="175">
        <f>_xll.xlShmInterpDisc($H$4,L3616)</f>
        <v>0.50331181976368078</v>
      </c>
      <c r="R3616" s="188">
        <f t="shared" si="168"/>
        <v>-3.5034242173992425E-6</v>
      </c>
      <c r="S3616" s="170">
        <f t="shared" si="169"/>
        <v>-3.5034242173992425E-6</v>
      </c>
      <c r="T3616" s="174">
        <f t="shared" si="170"/>
        <v>-3.6148328774743277E-6</v>
      </c>
    </row>
    <row r="3617" spans="11:20" x14ac:dyDescent="0.2">
      <c r="K3617" s="185" t="s">
        <v>135</v>
      </c>
      <c r="L3617" s="163">
        <f>_xll.qlCalendarAdvance("TARGET",L3616,K3617,"mf")</f>
        <v>60314</v>
      </c>
      <c r="M3617" s="175">
        <v>0.50320831274655009</v>
      </c>
      <c r="N3617" s="175">
        <f>_xll.xlShmInterpDisc($E$4,L3617)</f>
        <v>0.50320831309519021</v>
      </c>
      <c r="O3617" s="175">
        <f>_xll.xlShmInterpDisc($B$4,L3617)</f>
        <v>0.5032083130951901</v>
      </c>
      <c r="P3617" s="175">
        <v>0.50320831274514788</v>
      </c>
      <c r="Q3617" s="175">
        <f>_xll.xlShmInterpDisc($H$4,L3617)</f>
        <v>0.50320831310486314</v>
      </c>
      <c r="R3617" s="188">
        <f t="shared" si="168"/>
        <v>-3.486401167762665E-6</v>
      </c>
      <c r="S3617" s="170">
        <f t="shared" si="169"/>
        <v>-3.4864000575396403E-6</v>
      </c>
      <c r="T3617" s="174">
        <f t="shared" si="170"/>
        <v>-3.5971525758071721E-6</v>
      </c>
    </row>
    <row r="3618" spans="11:20" x14ac:dyDescent="0.2">
      <c r="K3618" s="185" t="s">
        <v>135</v>
      </c>
      <c r="L3618" s="163">
        <f>_xll.qlCalendarAdvance("TARGET",L3617,K3618,"mf")</f>
        <v>60321</v>
      </c>
      <c r="M3618" s="175">
        <v>0.50310483482121049</v>
      </c>
      <c r="N3618" s="175">
        <f>_xll.xlShmInterpDisc($E$4,L3618)</f>
        <v>0.50310483516812221</v>
      </c>
      <c r="O3618" s="175">
        <f>_xll.xlShmInterpDisc($B$4,L3618)</f>
        <v>0.50310483516812221</v>
      </c>
      <c r="P3618" s="175">
        <v>0.50310483481980794</v>
      </c>
      <c r="Q3618" s="175">
        <f>_xll.xlShmInterpDisc($H$4,L3618)</f>
        <v>0.50310483517772919</v>
      </c>
      <c r="R3618" s="188">
        <f t="shared" si="168"/>
        <v>-3.4691172157153005E-6</v>
      </c>
      <c r="S3618" s="170">
        <f t="shared" si="169"/>
        <v>-3.4691172157153005E-6</v>
      </c>
      <c r="T3618" s="174">
        <f t="shared" si="170"/>
        <v>-3.5792124819522542E-6</v>
      </c>
    </row>
    <row r="3619" spans="11:20" x14ac:dyDescent="0.2">
      <c r="K3619" s="185" t="s">
        <v>135</v>
      </c>
      <c r="L3619" s="163">
        <f>_xll.qlCalendarAdvance("TARGET",L3618,K3619,"mf")</f>
        <v>60328</v>
      </c>
      <c r="M3619" s="175">
        <v>0.50300138530958283</v>
      </c>
      <c r="N3619" s="175">
        <f>_xll.xlShmInterpDisc($E$4,L3619)</f>
        <v>0.50300138565473995</v>
      </c>
      <c r="O3619" s="175">
        <f>_xll.xlShmInterpDisc($B$4,L3619)</f>
        <v>0.50300138565473995</v>
      </c>
      <c r="P3619" s="175">
        <v>0.50300138530817984</v>
      </c>
      <c r="Q3619" s="175">
        <f>_xll.xlShmInterpDisc($H$4,L3619)</f>
        <v>0.50300138566428121</v>
      </c>
      <c r="R3619" s="188">
        <f t="shared" si="168"/>
        <v>-3.4515712510341245E-6</v>
      </c>
      <c r="S3619" s="170">
        <f t="shared" si="169"/>
        <v>-3.4515712510341245E-6</v>
      </c>
      <c r="T3619" s="174">
        <f t="shared" si="170"/>
        <v>-3.5610137061325986E-6</v>
      </c>
    </row>
    <row r="3620" spans="11:20" x14ac:dyDescent="0.2">
      <c r="K3620" s="185" t="s">
        <v>135</v>
      </c>
      <c r="L3620" s="163">
        <f>_xll.qlCalendarAdvance("TARGET",L3619,K3620,"mf")</f>
        <v>60335</v>
      </c>
      <c r="M3620" s="175">
        <v>0.50289796389347086</v>
      </c>
      <c r="N3620" s="175">
        <f>_xll.xlShmInterpDisc($E$4,L3620)</f>
        <v>0.50289796423684763</v>
      </c>
      <c r="O3620" s="175">
        <f>_xll.xlShmInterpDisc($B$4,L3620)</f>
        <v>0.50289796423684763</v>
      </c>
      <c r="P3620" s="175">
        <v>0.50289796389206776</v>
      </c>
      <c r="Q3620" s="175">
        <f>_xll.xlShmInterpDisc($H$4,L3620)</f>
        <v>0.50289796424632294</v>
      </c>
      <c r="R3620" s="188">
        <f t="shared" si="168"/>
        <v>-3.4337677146112355E-6</v>
      </c>
      <c r="S3620" s="170">
        <f t="shared" si="169"/>
        <v>-3.4337677146112355E-6</v>
      </c>
      <c r="T3620" s="174">
        <f t="shared" si="170"/>
        <v>-3.5425518074561069E-6</v>
      </c>
    </row>
    <row r="3621" spans="11:20" x14ac:dyDescent="0.2">
      <c r="K3621" s="185" t="s">
        <v>135</v>
      </c>
      <c r="L3621" s="163">
        <f>_xll.qlCalendarAdvance("TARGET",L3620,K3621,"mf")</f>
        <v>60342</v>
      </c>
      <c r="M3621" s="175">
        <v>0.50279457025448204</v>
      </c>
      <c r="N3621" s="175">
        <f>_xll.xlShmInterpDisc($E$4,L3621)</f>
        <v>0.50279457059605193</v>
      </c>
      <c r="O3621" s="175">
        <f>_xll.xlShmInterpDisc($B$4,L3621)</f>
        <v>0.50279457059605193</v>
      </c>
      <c r="P3621" s="175">
        <v>0.5027945702530785</v>
      </c>
      <c r="Q3621" s="175">
        <f>_xll.xlShmInterpDisc($H$4,L3621)</f>
        <v>0.50279457060546162</v>
      </c>
      <c r="R3621" s="188">
        <f t="shared" si="168"/>
        <v>-3.4156988348854611E-6</v>
      </c>
      <c r="S3621" s="170">
        <f t="shared" si="169"/>
        <v>-3.4156988348854611E-6</v>
      </c>
      <c r="T3621" s="174">
        <f t="shared" si="170"/>
        <v>-3.5238312268148775E-6</v>
      </c>
    </row>
    <row r="3622" spans="11:20" x14ac:dyDescent="0.2">
      <c r="K3622" s="185" t="s">
        <v>135</v>
      </c>
      <c r="L3622" s="163">
        <f>_xll.qlCalendarAdvance("TARGET",L3621,K3622,"mf")</f>
        <v>60349</v>
      </c>
      <c r="M3622" s="175">
        <v>0.50269120407402568</v>
      </c>
      <c r="N3622" s="175">
        <f>_xll.xlShmInterpDisc($E$4,L3622)</f>
        <v>0.50269120441376269</v>
      </c>
      <c r="O3622" s="175">
        <f>_xll.xlShmInterpDisc($B$4,L3622)</f>
        <v>0.50269120441376269</v>
      </c>
      <c r="P3622" s="175">
        <v>0.50269120407262191</v>
      </c>
      <c r="Q3622" s="175">
        <f>_xll.xlShmInterpDisc($H$4,L3622)</f>
        <v>0.50269120442310689</v>
      </c>
      <c r="R3622" s="188">
        <f t="shared" si="168"/>
        <v>-3.3973701629719244E-6</v>
      </c>
      <c r="S3622" s="170">
        <f t="shared" si="169"/>
        <v>-3.3973701629719244E-6</v>
      </c>
      <c r="T3622" s="174">
        <f t="shared" si="170"/>
        <v>-3.5048497437628612E-6</v>
      </c>
    </row>
    <row r="3623" spans="11:20" x14ac:dyDescent="0.2">
      <c r="K3623" s="185" t="s">
        <v>135</v>
      </c>
      <c r="L3623" s="163">
        <f>_xll.qlCalendarAdvance("TARGET",L3622,K3623,"mf")</f>
        <v>60357</v>
      </c>
      <c r="M3623" s="175">
        <v>0.50257310451010584</v>
      </c>
      <c r="N3623" s="175">
        <f>_xll.xlShmInterpDisc($E$4,L3623)</f>
        <v>0.50257310484771589</v>
      </c>
      <c r="O3623" s="175">
        <f>_xll.xlShmInterpDisc($B$4,L3623)</f>
        <v>0.50257310484771589</v>
      </c>
      <c r="P3623" s="175">
        <v>0.50257310450870174</v>
      </c>
      <c r="Q3623" s="175">
        <f>_xll.xlShmInterpDisc($H$4,L3623)</f>
        <v>0.50257310485698514</v>
      </c>
      <c r="R3623" s="188">
        <f t="shared" si="168"/>
        <v>-3.3761005102661557E-6</v>
      </c>
      <c r="S3623" s="170">
        <f t="shared" si="169"/>
        <v>-3.3761005102661557E-6</v>
      </c>
      <c r="T3623" s="174">
        <f t="shared" si="170"/>
        <v>-3.4828340211845443E-6</v>
      </c>
    </row>
    <row r="3624" spans="11:20" x14ac:dyDescent="0.2">
      <c r="K3624" s="185" t="s">
        <v>135</v>
      </c>
      <c r="L3624" s="163">
        <f>_xll.qlCalendarAdvance("TARGET",L3623,K3624,"mf")</f>
        <v>60364</v>
      </c>
      <c r="M3624" s="175">
        <v>0.50246979609564391</v>
      </c>
      <c r="N3624" s="175">
        <f>_xll.xlShmInterpDisc($E$4,L3624)</f>
        <v>0.50246979643136469</v>
      </c>
      <c r="O3624" s="175">
        <f>_xll.xlShmInterpDisc($B$4,L3624)</f>
        <v>0.50246979643136469</v>
      </c>
      <c r="P3624" s="175">
        <v>0.50246979609423958</v>
      </c>
      <c r="Q3624" s="175">
        <f>_xll.xlShmInterpDisc($H$4,L3624)</f>
        <v>0.50246979644056855</v>
      </c>
      <c r="R3624" s="188">
        <f t="shared" si="168"/>
        <v>-3.3572078450561094E-6</v>
      </c>
      <c r="S3624" s="170">
        <f t="shared" si="169"/>
        <v>-3.3572078450561094E-6</v>
      </c>
      <c r="T3624" s="174">
        <f t="shared" si="170"/>
        <v>-3.4632896550590431E-6</v>
      </c>
    </row>
    <row r="3625" spans="11:20" x14ac:dyDescent="0.2">
      <c r="K3625" s="185" t="s">
        <v>135</v>
      </c>
      <c r="L3625" s="163">
        <f>_xll.qlCalendarAdvance("TARGET",L3624,K3625,"mf")</f>
        <v>60371</v>
      </c>
      <c r="M3625" s="175">
        <v>0.50236651413715128</v>
      </c>
      <c r="N3625" s="175">
        <f>_xll.xlShmInterpDisc($E$4,L3625)</f>
        <v>0.50236651447095659</v>
      </c>
      <c r="O3625" s="175">
        <f>_xll.xlShmInterpDisc($B$4,L3625)</f>
        <v>0.50236651447095659</v>
      </c>
      <c r="P3625" s="175">
        <v>0.50236651413574662</v>
      </c>
      <c r="Q3625" s="175">
        <f>_xll.xlShmInterpDisc($H$4,L3625)</f>
        <v>0.50236651448009517</v>
      </c>
      <c r="R3625" s="188">
        <f t="shared" si="168"/>
        <v>-3.3380531672122515E-6</v>
      </c>
      <c r="S3625" s="170">
        <f t="shared" si="169"/>
        <v>-3.3380531672122515E-6</v>
      </c>
      <c r="T3625" s="174">
        <f t="shared" si="170"/>
        <v>-3.4434854967457795E-6</v>
      </c>
    </row>
    <row r="3626" spans="11:20" x14ac:dyDescent="0.2">
      <c r="K3626" s="185" t="s">
        <v>135</v>
      </c>
      <c r="L3626" s="163">
        <f>_xll.qlCalendarAdvance("TARGET",L3625,K3626,"mf")</f>
        <v>60378</v>
      </c>
      <c r="M3626" s="175">
        <v>0.50226325831522467</v>
      </c>
      <c r="N3626" s="175">
        <f>_xll.xlShmInterpDisc($E$4,L3626)</f>
        <v>0.50226325864708787</v>
      </c>
      <c r="O3626" s="175">
        <f>_xll.xlShmInterpDisc($B$4,L3626)</f>
        <v>0.50226325864708798</v>
      </c>
      <c r="P3626" s="175">
        <v>0.50226325831381979</v>
      </c>
      <c r="Q3626" s="175">
        <f>_xll.xlShmInterpDisc($H$4,L3626)</f>
        <v>0.50226325865616128</v>
      </c>
      <c r="R3626" s="188">
        <f t="shared" si="168"/>
        <v>-3.3186320358424837E-6</v>
      </c>
      <c r="S3626" s="170">
        <f t="shared" si="169"/>
        <v>-3.3186331460655083E-6</v>
      </c>
      <c r="T3626" s="174">
        <f t="shared" si="170"/>
        <v>-3.4234148849066059E-6</v>
      </c>
    </row>
    <row r="3627" spans="11:20" x14ac:dyDescent="0.2">
      <c r="K3627" s="185" t="s">
        <v>135</v>
      </c>
      <c r="L3627" s="163">
        <f>_xll.qlCalendarAdvance("TARGET",L3626,K3627,"mf")</f>
        <v>60385</v>
      </c>
      <c r="M3627" s="175">
        <v>0.50216002831026485</v>
      </c>
      <c r="N3627" s="175">
        <f>_xll.xlShmInterpDisc($E$4,L3627)</f>
        <v>0.50216002864015963</v>
      </c>
      <c r="O3627" s="175">
        <f>_xll.xlShmInterpDisc($B$4,L3627)</f>
        <v>0.50216002864015963</v>
      </c>
      <c r="P3627" s="175">
        <v>0.50216002830885986</v>
      </c>
      <c r="Q3627" s="175">
        <f>_xll.xlShmInterpDisc($H$4,L3627)</f>
        <v>0.50216002864916798</v>
      </c>
      <c r="R3627" s="188">
        <f t="shared" si="168"/>
        <v>-3.2989477816158796E-6</v>
      </c>
      <c r="S3627" s="170">
        <f t="shared" si="169"/>
        <v>-3.2989477816158796E-6</v>
      </c>
      <c r="T3627" s="174">
        <f t="shared" si="170"/>
        <v>-3.4030811502105962E-6</v>
      </c>
    </row>
    <row r="3628" spans="11:20" x14ac:dyDescent="0.2">
      <c r="K3628" s="185" t="s">
        <v>135</v>
      </c>
      <c r="L3628" s="163">
        <f>_xll.qlCalendarAdvance("TARGET",L3627,K3628,"mf")</f>
        <v>60392</v>
      </c>
      <c r="M3628" s="175">
        <v>0.50205682380247751</v>
      </c>
      <c r="N3628" s="175">
        <f>_xll.xlShmInterpDisc($E$4,L3628)</f>
        <v>0.50205682413037744</v>
      </c>
      <c r="O3628" s="175">
        <f>_xll.xlShmInterpDisc($B$4,L3628)</f>
        <v>0.50205682413037755</v>
      </c>
      <c r="P3628" s="175">
        <v>0.50205682380107231</v>
      </c>
      <c r="Q3628" s="175">
        <f>_xll.xlShmInterpDisc($H$4,L3628)</f>
        <v>0.50205682413932085</v>
      </c>
      <c r="R3628" s="188">
        <f t="shared" si="168"/>
        <v>-3.2789992943094148E-6</v>
      </c>
      <c r="S3628" s="170">
        <f t="shared" si="169"/>
        <v>-3.2790004045324395E-6</v>
      </c>
      <c r="T3628" s="174">
        <f t="shared" si="170"/>
        <v>-3.3824854028807749E-6</v>
      </c>
    </row>
    <row r="3629" spans="11:20" x14ac:dyDescent="0.2">
      <c r="K3629" s="185" t="s">
        <v>135</v>
      </c>
      <c r="L3629" s="163">
        <f>_xll.qlCalendarAdvance("TARGET",L3628,K3629,"mf")</f>
        <v>60399</v>
      </c>
      <c r="M3629" s="175">
        <v>0.50195364447187352</v>
      </c>
      <c r="N3629" s="175">
        <f>_xll.xlShmInterpDisc($E$4,L3629)</f>
        <v>0.50195364479775206</v>
      </c>
      <c r="O3629" s="175">
        <f>_xll.xlShmInterpDisc($B$4,L3629)</f>
        <v>0.50195364479775206</v>
      </c>
      <c r="P3629" s="175">
        <v>0.5019536444704682</v>
      </c>
      <c r="Q3629" s="175">
        <f>_xll.xlShmInterpDisc($H$4,L3629)</f>
        <v>0.50195364480663052</v>
      </c>
      <c r="R3629" s="188">
        <f t="shared" si="168"/>
        <v>-3.2587854637000646E-6</v>
      </c>
      <c r="S3629" s="170">
        <f t="shared" si="169"/>
        <v>-3.2587854637000646E-6</v>
      </c>
      <c r="T3629" s="174">
        <f t="shared" si="170"/>
        <v>-3.3616232020250436E-6</v>
      </c>
    </row>
    <row r="3630" spans="11:20" x14ac:dyDescent="0.2">
      <c r="K3630" s="185" t="s">
        <v>135</v>
      </c>
      <c r="L3630" s="163">
        <f>_xll.qlCalendarAdvance("TARGET",L3629,K3630,"mf")</f>
        <v>60406</v>
      </c>
      <c r="M3630" s="175">
        <v>0.50185048999826909</v>
      </c>
      <c r="N3630" s="175">
        <f>_xll.xlShmInterpDisc($E$4,L3630)</f>
        <v>0.5018504903220995</v>
      </c>
      <c r="O3630" s="175">
        <f>_xll.xlShmInterpDisc($B$4,L3630)</f>
        <v>0.50185049032209961</v>
      </c>
      <c r="P3630" s="175">
        <v>0.50185048999686355</v>
      </c>
      <c r="Q3630" s="175">
        <f>_xll.xlShmInterpDisc($H$4,L3630)</f>
        <v>0.50185049033091333</v>
      </c>
      <c r="R3630" s="188">
        <f t="shared" si="168"/>
        <v>-3.2383040693417797E-6</v>
      </c>
      <c r="S3630" s="170">
        <f t="shared" si="169"/>
        <v>-3.2383051795648043E-6</v>
      </c>
      <c r="T3630" s="174">
        <f t="shared" si="170"/>
        <v>-3.3404978783124761E-6</v>
      </c>
    </row>
    <row r="3631" spans="11:20" x14ac:dyDescent="0.2">
      <c r="K3631" s="185" t="s">
        <v>135</v>
      </c>
      <c r="L3631" s="163">
        <f>_xll.qlCalendarAdvance("TARGET",L3630,K3631,"mf")</f>
        <v>60413</v>
      </c>
      <c r="M3631" s="175">
        <v>0.50174736006128595</v>
      </c>
      <c r="N3631" s="175">
        <f>_xll.xlShmInterpDisc($E$4,L3631)</f>
        <v>0.5017473603830418</v>
      </c>
      <c r="O3631" s="175">
        <f>_xll.xlShmInterpDisc($B$4,L3631)</f>
        <v>0.5017473603830418</v>
      </c>
      <c r="P3631" s="175">
        <v>0.5017473600598803</v>
      </c>
      <c r="Q3631" s="175">
        <f>_xll.xlShmInterpDisc($H$4,L3631)</f>
        <v>0.50174736039179091</v>
      </c>
      <c r="R3631" s="188">
        <f t="shared" si="168"/>
        <v>-3.217558441903634E-6</v>
      </c>
      <c r="S3631" s="170">
        <f t="shared" si="169"/>
        <v>-3.217558441903634E-6</v>
      </c>
      <c r="T3631" s="174">
        <f t="shared" si="170"/>
        <v>-3.3191061010739986E-6</v>
      </c>
    </row>
    <row r="3632" spans="11:20" x14ac:dyDescent="0.2">
      <c r="K3632" s="185" t="s">
        <v>135</v>
      </c>
      <c r="L3632" s="163">
        <f>_xll.qlCalendarAdvance("TARGET",L3631,K3632,"mf")</f>
        <v>60420</v>
      </c>
      <c r="M3632" s="175">
        <v>0.50164425434035198</v>
      </c>
      <c r="N3632" s="175">
        <f>_xll.xlShmInterpDisc($E$4,L3632)</f>
        <v>0.50164425466000662</v>
      </c>
      <c r="O3632" s="175">
        <f>_xll.xlShmInterpDisc($B$4,L3632)</f>
        <v>0.50164425466000662</v>
      </c>
      <c r="P3632" s="175">
        <v>0.50164425433894622</v>
      </c>
      <c r="Q3632" s="175">
        <f>_xll.xlShmInterpDisc($H$4,L3632)</f>
        <v>0.50164425466869111</v>
      </c>
      <c r="R3632" s="188">
        <f t="shared" si="168"/>
        <v>-3.1965463609395783E-6</v>
      </c>
      <c r="S3632" s="170">
        <f t="shared" si="169"/>
        <v>-3.1965463609395783E-6</v>
      </c>
      <c r="T3632" s="174">
        <f t="shared" si="170"/>
        <v>-3.2974489805326357E-6</v>
      </c>
    </row>
    <row r="3633" spans="11:20" x14ac:dyDescent="0.2">
      <c r="K3633" s="185" t="s">
        <v>135</v>
      </c>
      <c r="L3633" s="163">
        <f>_xll.qlCalendarAdvance("TARGET",L3632,K3633,"mf")</f>
        <v>60427</v>
      </c>
      <c r="M3633" s="175">
        <v>0.50154117251470143</v>
      </c>
      <c r="N3633" s="175">
        <f>_xll.xlShmInterpDisc($E$4,L3633)</f>
        <v>0.50154117283222799</v>
      </c>
      <c r="O3633" s="175">
        <f>_xll.xlShmInterpDisc($B$4,L3633)</f>
        <v>0.5015411728322281</v>
      </c>
      <c r="P3633" s="175">
        <v>0.50154117251329555</v>
      </c>
      <c r="Q3633" s="175">
        <f>_xll.xlShmInterpDisc($H$4,L3633)</f>
        <v>0.5015411728408482</v>
      </c>
      <c r="R3633" s="188">
        <f t="shared" si="168"/>
        <v>-3.1752656060035633E-6</v>
      </c>
      <c r="S3633" s="170">
        <f t="shared" si="169"/>
        <v>-3.175266716226588E-6</v>
      </c>
      <c r="T3633" s="174">
        <f t="shared" si="170"/>
        <v>-3.2755265166883873E-6</v>
      </c>
    </row>
    <row r="3634" spans="11:20" x14ac:dyDescent="0.2">
      <c r="K3634" s="185" t="s">
        <v>135</v>
      </c>
      <c r="L3634" s="163">
        <f>_xll.qlCalendarAdvance("TARGET",L3633,K3634,"mf")</f>
        <v>60434</v>
      </c>
      <c r="M3634" s="175">
        <v>0.50143811426337503</v>
      </c>
      <c r="N3634" s="175">
        <f>_xll.xlShmInterpDisc($E$4,L3634)</f>
        <v>0.50143811457874699</v>
      </c>
      <c r="O3634" s="175">
        <f>_xll.xlShmInterpDisc($B$4,L3634)</f>
        <v>0.50143811457874699</v>
      </c>
      <c r="P3634" s="175">
        <v>0.50143811426196894</v>
      </c>
      <c r="Q3634" s="175">
        <f>_xll.xlShmInterpDisc($H$4,L3634)</f>
        <v>0.50143811458730281</v>
      </c>
      <c r="R3634" s="188">
        <f t="shared" si="168"/>
        <v>-3.1537195077646629E-6</v>
      </c>
      <c r="S3634" s="170">
        <f t="shared" si="169"/>
        <v>-3.1537195077646629E-6</v>
      </c>
      <c r="T3634" s="174">
        <f t="shared" si="170"/>
        <v>-3.2533387095412536E-6</v>
      </c>
    </row>
    <row r="3635" spans="11:20" x14ac:dyDescent="0.2">
      <c r="K3635" s="185" t="s">
        <v>135</v>
      </c>
      <c r="L3635" s="163">
        <f>_xll.qlCalendarAdvance("TARGET",L3634,K3635,"mf")</f>
        <v>60441</v>
      </c>
      <c r="M3635" s="175">
        <v>0.50133507926522047</v>
      </c>
      <c r="N3635" s="175">
        <f>_xll.xlShmInterpDisc($E$4,L3635)</f>
        <v>0.50133507957841106</v>
      </c>
      <c r="O3635" s="175">
        <f>_xll.xlShmInterpDisc($B$4,L3635)</f>
        <v>0.50133507957841106</v>
      </c>
      <c r="P3635" s="175">
        <v>0.50133507926381438</v>
      </c>
      <c r="Q3635" s="175">
        <f>_xll.xlShmInterpDisc($H$4,L3635)</f>
        <v>0.50133507958690271</v>
      </c>
      <c r="R3635" s="188">
        <f t="shared" si="168"/>
        <v>-3.1319058457768278E-6</v>
      </c>
      <c r="S3635" s="170">
        <f t="shared" si="169"/>
        <v>-3.1319058457768278E-6</v>
      </c>
      <c r="T3635" s="174">
        <f t="shared" si="170"/>
        <v>-3.2308833386451852E-6</v>
      </c>
    </row>
    <row r="3636" spans="11:20" x14ac:dyDescent="0.2">
      <c r="K3636" s="185" t="s">
        <v>135</v>
      </c>
      <c r="L3636" s="163">
        <f>_xll.qlCalendarAdvance("TARGET",L3635,K3636,"mf")</f>
        <v>60448</v>
      </c>
      <c r="M3636" s="175">
        <v>0.50123206719889302</v>
      </c>
      <c r="N3636" s="175">
        <f>_xll.xlShmInterpDisc($E$4,L3636)</f>
        <v>0.50123206750987515</v>
      </c>
      <c r="O3636" s="175">
        <f>_xll.xlShmInterpDisc($B$4,L3636)</f>
        <v>0.50123206750987515</v>
      </c>
      <c r="P3636" s="175">
        <v>0.5012320671974867</v>
      </c>
      <c r="Q3636" s="175">
        <f>_xll.xlShmInterpDisc($H$4,L3636)</f>
        <v>0.50123206751830274</v>
      </c>
      <c r="R3636" s="188">
        <f t="shared" si="168"/>
        <v>-3.1098212893709842E-6</v>
      </c>
      <c r="S3636" s="170">
        <f t="shared" si="169"/>
        <v>-3.1098212893709842E-6</v>
      </c>
      <c r="T3636" s="174">
        <f t="shared" si="170"/>
        <v>-3.2081604040001821E-6</v>
      </c>
    </row>
    <row r="3637" spans="11:20" x14ac:dyDescent="0.2">
      <c r="K3637" s="185" t="s">
        <v>135</v>
      </c>
      <c r="L3637" s="163">
        <f>_xll.qlCalendarAdvance("TARGET",L3636,K3637,"mf")</f>
        <v>60455</v>
      </c>
      <c r="M3637" s="175">
        <v>0.50112907774285498</v>
      </c>
      <c r="N3637" s="175">
        <f>_xll.xlShmInterpDisc($E$4,L3637)</f>
        <v>0.50112907805160201</v>
      </c>
      <c r="O3637" s="175">
        <f>_xll.xlShmInterpDisc($B$4,L3637)</f>
        <v>0.50112907805160201</v>
      </c>
      <c r="P3637" s="175">
        <v>0.50112907774144866</v>
      </c>
      <c r="Q3637" s="175">
        <f>_xll.xlShmInterpDisc($H$4,L3637)</f>
        <v>0.50112907805996565</v>
      </c>
      <c r="R3637" s="188">
        <f t="shared" si="168"/>
        <v>-3.0874702794392306E-6</v>
      </c>
      <c r="S3637" s="170">
        <f t="shared" si="169"/>
        <v>-3.0874702794392306E-6</v>
      </c>
      <c r="T3637" s="174">
        <f t="shared" si="170"/>
        <v>-3.1851699056062444E-6</v>
      </c>
    </row>
    <row r="3638" spans="11:20" x14ac:dyDescent="0.2">
      <c r="K3638" s="185" t="s">
        <v>135</v>
      </c>
      <c r="L3638" s="163">
        <f>_xll.qlCalendarAdvance("TARGET",L3637,K3638,"mf")</f>
        <v>60462</v>
      </c>
      <c r="M3638" s="175">
        <v>0.50102611057537694</v>
      </c>
      <c r="N3638" s="175">
        <f>_xll.xlShmInterpDisc($E$4,L3638)</f>
        <v>0.50102611088186189</v>
      </c>
      <c r="O3638" s="175">
        <f>_xll.xlShmInterpDisc($B$4,L3638)</f>
        <v>0.501026110881862</v>
      </c>
      <c r="P3638" s="175">
        <v>0.50102611057397051</v>
      </c>
      <c r="Q3638" s="175">
        <f>_xll.xlShmInterpDisc($H$4,L3638)</f>
        <v>0.50102611089016169</v>
      </c>
      <c r="R3638" s="188">
        <f t="shared" si="168"/>
        <v>-3.064849485312493E-6</v>
      </c>
      <c r="S3638" s="170">
        <f t="shared" si="169"/>
        <v>-3.0648505955355176E-6</v>
      </c>
      <c r="T3638" s="174">
        <f t="shared" si="170"/>
        <v>-3.161911843463372E-6</v>
      </c>
    </row>
    <row r="3639" spans="11:20" x14ac:dyDescent="0.2">
      <c r="K3639" s="185" t="s">
        <v>135</v>
      </c>
      <c r="L3639" s="163">
        <f>_xll.qlCalendarAdvance("TARGET",L3638,K3639,"mf")</f>
        <v>60469</v>
      </c>
      <c r="M3639" s="175">
        <v>0.50092316537453763</v>
      </c>
      <c r="N3639" s="175">
        <f>_xll.xlShmInterpDisc($E$4,L3639)</f>
        <v>0.50092316567873374</v>
      </c>
      <c r="O3639" s="175">
        <f>_xll.xlShmInterpDisc($B$4,L3639)</f>
        <v>0.50092316567873374</v>
      </c>
      <c r="P3639" s="175">
        <v>0.5009231653731312</v>
      </c>
      <c r="Q3639" s="175">
        <f>_xll.xlShmInterpDisc($H$4,L3639)</f>
        <v>0.50092316568696982</v>
      </c>
      <c r="R3639" s="188">
        <f t="shared" si="168"/>
        <v>-3.0419611274368208E-6</v>
      </c>
      <c r="S3639" s="170">
        <f t="shared" si="169"/>
        <v>-3.0419611274368208E-6</v>
      </c>
      <c r="T3639" s="174">
        <f t="shared" si="170"/>
        <v>-3.1383862175715649E-6</v>
      </c>
    </row>
    <row r="3640" spans="11:20" x14ac:dyDescent="0.2">
      <c r="K3640" s="185" t="s">
        <v>135</v>
      </c>
      <c r="L3640" s="163">
        <f>_xll.qlCalendarAdvance("TARGET",L3639,K3640,"mf")</f>
        <v>60476</v>
      </c>
      <c r="M3640" s="175">
        <v>0.50082024181822449</v>
      </c>
      <c r="N3640" s="175">
        <f>_xll.xlShmInterpDisc($E$4,L3640)</f>
        <v>0.50082024212010456</v>
      </c>
      <c r="O3640" s="175">
        <f>_xll.xlShmInterpDisc($B$4,L3640)</f>
        <v>0.50082024212010456</v>
      </c>
      <c r="P3640" s="175">
        <v>0.50082024181681806</v>
      </c>
      <c r="Q3640" s="175">
        <f>_xll.xlShmInterpDisc($H$4,L3640)</f>
        <v>0.50082024212827714</v>
      </c>
      <c r="R3640" s="188">
        <f t="shared" si="168"/>
        <v>-3.0188007649201154E-6</v>
      </c>
      <c r="S3640" s="170">
        <f t="shared" si="169"/>
        <v>-3.0188007649201154E-6</v>
      </c>
      <c r="T3640" s="174">
        <f t="shared" si="170"/>
        <v>-3.1145908074847739E-6</v>
      </c>
    </row>
    <row r="3641" spans="11:20" x14ac:dyDescent="0.2">
      <c r="K3641" s="185" t="s">
        <v>135</v>
      </c>
      <c r="L3641" s="163">
        <f>_xll.qlCalendarAdvance("TARGET",L3640,K3641,"mf")</f>
        <v>60483</v>
      </c>
      <c r="M3641" s="175">
        <v>0.50071733958413345</v>
      </c>
      <c r="N3641" s="175">
        <f>_xll.xlShmInterpDisc($E$4,L3641)</f>
        <v>0.50071733988367073</v>
      </c>
      <c r="O3641" s="175">
        <f>_xll.xlShmInterpDisc($B$4,L3641)</f>
        <v>0.50071733988367073</v>
      </c>
      <c r="P3641" s="175">
        <v>0.50071733958272713</v>
      </c>
      <c r="Q3641" s="175">
        <f>_xll.xlShmInterpDisc($H$4,L3641)</f>
        <v>0.5007173398917798</v>
      </c>
      <c r="R3641" s="188">
        <f t="shared" si="168"/>
        <v>-2.9953728386544753E-6</v>
      </c>
      <c r="S3641" s="170">
        <f t="shared" si="169"/>
        <v>-2.9953728386544753E-6</v>
      </c>
      <c r="T3641" s="174">
        <f t="shared" si="170"/>
        <v>-3.0905267234260236E-6</v>
      </c>
    </row>
    <row r="3642" spans="11:20" x14ac:dyDescent="0.2">
      <c r="K3642" s="185" t="s">
        <v>135</v>
      </c>
      <c r="L3642" s="163">
        <f>_xll.qlCalendarAdvance("TARGET",L3641,K3642,"mf")</f>
        <v>60490</v>
      </c>
      <c r="M3642" s="175">
        <v>0.50061445834977014</v>
      </c>
      <c r="N3642" s="175">
        <f>_xll.xlShmInterpDisc($E$4,L3642)</f>
        <v>0.50061445864693732</v>
      </c>
      <c r="O3642" s="175">
        <f>_xll.xlShmInterpDisc($B$4,L3642)</f>
        <v>0.50061445864693743</v>
      </c>
      <c r="P3642" s="175">
        <v>0.50061445834836371</v>
      </c>
      <c r="Q3642" s="175">
        <f>_xll.xlShmInterpDisc($H$4,L3642)</f>
        <v>0.50061445865498322</v>
      </c>
      <c r="R3642" s="188">
        <f t="shared" si="168"/>
        <v>-2.9716717975247775E-6</v>
      </c>
      <c r="S3642" s="170">
        <f t="shared" si="169"/>
        <v>-2.9716729077478021E-6</v>
      </c>
      <c r="T3642" s="174">
        <f t="shared" si="170"/>
        <v>-3.0661950756183387E-6</v>
      </c>
    </row>
    <row r="3643" spans="11:20" x14ac:dyDescent="0.2">
      <c r="K3643" s="185" t="s">
        <v>135</v>
      </c>
      <c r="L3643" s="163">
        <f>_xll.qlCalendarAdvance("TARGET",L3642,K3643,"mf")</f>
        <v>60497</v>
      </c>
      <c r="M3643" s="175">
        <v>0.50051159779244947</v>
      </c>
      <c r="N3643" s="175">
        <f>_xll.xlShmInterpDisc($E$4,L3643)</f>
        <v>0.50051159808721946</v>
      </c>
      <c r="O3643" s="175">
        <f>_xll.xlShmInterpDisc($B$4,L3643)</f>
        <v>0.50051159808721946</v>
      </c>
      <c r="P3643" s="175">
        <v>0.50051159779104293</v>
      </c>
      <c r="Q3643" s="175">
        <f>_xll.xlShmInterpDisc($H$4,L3643)</f>
        <v>0.50051159809520207</v>
      </c>
      <c r="R3643" s="188">
        <f t="shared" si="168"/>
        <v>-2.9476998619770711E-6</v>
      </c>
      <c r="S3643" s="170">
        <f t="shared" si="169"/>
        <v>-2.9476998619770711E-6</v>
      </c>
      <c r="T3643" s="174">
        <f t="shared" si="170"/>
        <v>-3.0415914231696206E-6</v>
      </c>
    </row>
    <row r="3644" spans="11:20" x14ac:dyDescent="0.2">
      <c r="K3644" s="185" t="s">
        <v>135</v>
      </c>
      <c r="L3644" s="163">
        <f>_xll.qlCalendarAdvance("TARGET",L3643,K3644,"mf")</f>
        <v>60504</v>
      </c>
      <c r="M3644" s="175">
        <v>0.50040875758929615</v>
      </c>
      <c r="N3644" s="175">
        <f>_xll.xlShmInterpDisc($E$4,L3644)</f>
        <v>0.50040875788164185</v>
      </c>
      <c r="O3644" s="175">
        <f>_xll.xlShmInterpDisc($B$4,L3644)</f>
        <v>0.50040875788164196</v>
      </c>
      <c r="P3644" s="175">
        <v>0.5004087575878895</v>
      </c>
      <c r="Q3644" s="175">
        <f>_xll.xlShmInterpDisc($H$4,L3644)</f>
        <v>0.50040875788956152</v>
      </c>
      <c r="R3644" s="188">
        <f t="shared" si="168"/>
        <v>-2.9234570320113562E-6</v>
      </c>
      <c r="S3644" s="170">
        <f t="shared" si="169"/>
        <v>-2.9234581422343808E-6</v>
      </c>
      <c r="T3644" s="174">
        <f t="shared" si="170"/>
        <v>-3.0167202069719679E-6</v>
      </c>
    </row>
    <row r="3645" spans="11:20" x14ac:dyDescent="0.2">
      <c r="K3645" s="185" t="s">
        <v>135</v>
      </c>
      <c r="L3645" s="163">
        <f>_xll.qlCalendarAdvance("TARGET",L3644,K3645,"mf")</f>
        <v>60511</v>
      </c>
      <c r="M3645" s="175">
        <v>0.50030593741724505</v>
      </c>
      <c r="N3645" s="175">
        <f>_xll.xlShmInterpDisc($E$4,L3645)</f>
        <v>0.50030593770713938</v>
      </c>
      <c r="O3645" s="175">
        <f>_xll.xlShmInterpDisc($B$4,L3645)</f>
        <v>0.5003059377071396</v>
      </c>
      <c r="P3645" s="175">
        <v>0.50030593741583862</v>
      </c>
      <c r="Q3645" s="175">
        <f>_xll.xlShmInterpDisc($H$4,L3645)</f>
        <v>0.50030593771499621</v>
      </c>
      <c r="R3645" s="188">
        <f t="shared" si="168"/>
        <v>-2.8989433076276327E-6</v>
      </c>
      <c r="S3645" s="170">
        <f t="shared" si="169"/>
        <v>-2.898945528073682E-6</v>
      </c>
      <c r="T3645" s="174">
        <f t="shared" si="170"/>
        <v>-2.9915758759102573E-6</v>
      </c>
    </row>
    <row r="3646" spans="11:20" x14ac:dyDescent="0.2">
      <c r="K3646" s="185" t="s">
        <v>135</v>
      </c>
      <c r="L3646" s="163">
        <f>_xll.qlCalendarAdvance("TARGET",L3645,K3646,"mf")</f>
        <v>60518</v>
      </c>
      <c r="M3646" s="175">
        <v>0.50020313695304197</v>
      </c>
      <c r="N3646" s="175">
        <f>_xll.xlShmInterpDisc($E$4,L3646)</f>
        <v>0.50020313724045795</v>
      </c>
      <c r="O3646" s="175">
        <f>_xll.xlShmInterpDisc($B$4,L3646)</f>
        <v>0.50020313724045795</v>
      </c>
      <c r="P3646" s="175">
        <v>0.50020313695163554</v>
      </c>
      <c r="Q3646" s="175">
        <f>_xll.xlShmInterpDisc($H$4,L3646)</f>
        <v>0.50020313724825183</v>
      </c>
      <c r="R3646" s="188">
        <f t="shared" si="168"/>
        <v>-2.8741597990489254E-6</v>
      </c>
      <c r="S3646" s="170">
        <f t="shared" si="169"/>
        <v>-2.8741597990489254E-6</v>
      </c>
      <c r="T3646" s="174">
        <f t="shared" si="170"/>
        <v>-2.9661628708765875E-6</v>
      </c>
    </row>
    <row r="3647" spans="11:20" x14ac:dyDescent="0.2">
      <c r="K3647" s="185" t="s">
        <v>135</v>
      </c>
      <c r="L3647" s="163">
        <f>_xll.qlCalendarAdvance("TARGET",L3646,K3647,"mf")</f>
        <v>60525</v>
      </c>
      <c r="M3647" s="175">
        <v>0.50010035587324331</v>
      </c>
      <c r="N3647" s="175">
        <f>_xll.xlShmInterpDisc($E$4,L3647)</f>
        <v>0.5001003561581534</v>
      </c>
      <c r="O3647" s="175">
        <f>_xll.xlShmInterpDisc($B$4,L3647)</f>
        <v>0.50010035615815351</v>
      </c>
      <c r="P3647" s="175">
        <v>0.50010035587183699</v>
      </c>
      <c r="Q3647" s="175">
        <f>_xll.xlShmInterpDisc($H$4,L3647)</f>
        <v>0.50010035616588477</v>
      </c>
      <c r="R3647" s="188">
        <f t="shared" si="168"/>
        <v>-2.849100955160111E-6</v>
      </c>
      <c r="S3647" s="170">
        <f t="shared" si="169"/>
        <v>-2.8491020653831356E-6</v>
      </c>
      <c r="T3647" s="174">
        <f t="shared" si="170"/>
        <v>-2.9404778612018845E-6</v>
      </c>
    </row>
    <row r="3648" spans="11:20" x14ac:dyDescent="0.2">
      <c r="K3648" s="185" t="s">
        <v>135</v>
      </c>
      <c r="L3648" s="163">
        <f>_xll.qlCalendarAdvance("TARGET",L3647,K3648,"mf")</f>
        <v>60532</v>
      </c>
      <c r="M3648" s="175">
        <v>0.49999759385421683</v>
      </c>
      <c r="N3648" s="175">
        <f>_xll.xlShmInterpDisc($E$4,L3648)</f>
        <v>0.49999759413659384</v>
      </c>
      <c r="O3648" s="175">
        <f>_xll.xlShmInterpDisc($B$4,L3648)</f>
        <v>0.49999759413659389</v>
      </c>
      <c r="P3648" s="175">
        <v>0.49999759385281045</v>
      </c>
      <c r="Q3648" s="175">
        <f>_xll.xlShmInterpDisc($H$4,L3648)</f>
        <v>0.4999975941442627</v>
      </c>
      <c r="R3648" s="188">
        <f t="shared" si="168"/>
        <v>-2.8237701066302634E-6</v>
      </c>
      <c r="S3648" s="170">
        <f t="shared" si="169"/>
        <v>-2.8237706617417757E-6</v>
      </c>
      <c r="T3648" s="174">
        <f t="shared" si="170"/>
        <v>-2.9145225122206853E-6</v>
      </c>
    </row>
    <row r="3649" spans="11:20" x14ac:dyDescent="0.2">
      <c r="K3649" s="185" t="s">
        <v>135</v>
      </c>
      <c r="L3649" s="163">
        <f>_xll.qlCalendarAdvance("TARGET",L3648,K3649,"mf")</f>
        <v>60539</v>
      </c>
      <c r="M3649" s="175">
        <v>0.49989485057214161</v>
      </c>
      <c r="N3649" s="175">
        <f>_xll.xlShmInterpDisc($E$4,L3649)</f>
        <v>0.49989485085195828</v>
      </c>
      <c r="O3649" s="175">
        <f>_xll.xlShmInterpDisc($B$4,L3649)</f>
        <v>0.49989485085195828</v>
      </c>
      <c r="P3649" s="175">
        <v>0.49989485057073529</v>
      </c>
      <c r="Q3649" s="175">
        <f>_xll.xlShmInterpDisc($H$4,L3649)</f>
        <v>0.49989485085956487</v>
      </c>
      <c r="R3649" s="188">
        <f t="shared" si="168"/>
        <v>-2.7981666983478704E-6</v>
      </c>
      <c r="S3649" s="170">
        <f t="shared" si="169"/>
        <v>-2.7981666983478704E-6</v>
      </c>
      <c r="T3649" s="174">
        <f t="shared" si="170"/>
        <v>-2.8882957137099652E-6</v>
      </c>
    </row>
    <row r="3650" spans="11:20" x14ac:dyDescent="0.2">
      <c r="K3650" s="185" t="s">
        <v>135</v>
      </c>
      <c r="L3650" s="163">
        <f>_xll.qlCalendarAdvance("TARGET",L3649,K3650,"mf")</f>
        <v>60546</v>
      </c>
      <c r="M3650" s="175">
        <v>0.49979212570300879</v>
      </c>
      <c r="N3650" s="175">
        <f>_xll.xlShmInterpDisc($E$4,L3650)</f>
        <v>0.49979212598023781</v>
      </c>
      <c r="O3650" s="175">
        <f>_xll.xlShmInterpDisc($B$4,L3650)</f>
        <v>0.49979212598023787</v>
      </c>
      <c r="P3650" s="175">
        <v>0.49979212570160259</v>
      </c>
      <c r="Q3650" s="175">
        <f>_xll.xlShmInterpDisc($H$4,L3650)</f>
        <v>0.49979212598778222</v>
      </c>
      <c r="R3650" s="188">
        <f t="shared" si="168"/>
        <v>-2.7722901752014195E-6</v>
      </c>
      <c r="S3650" s="170">
        <f t="shared" si="169"/>
        <v>-2.7722907303129318E-6</v>
      </c>
      <c r="T3650" s="174">
        <f t="shared" si="170"/>
        <v>-2.8617963554466996E-6</v>
      </c>
    </row>
    <row r="3651" spans="11:20" x14ac:dyDescent="0.2">
      <c r="K3651" s="185" t="s">
        <v>135</v>
      </c>
      <c r="L3651" s="163">
        <f>_xll.qlCalendarAdvance("TARGET",L3650,K3651,"mf")</f>
        <v>60553</v>
      </c>
      <c r="M3651" s="175">
        <v>0.49968941892262198</v>
      </c>
      <c r="N3651" s="175">
        <f>_xll.xlShmInterpDisc($E$4,L3651)</f>
        <v>0.49968941919723597</v>
      </c>
      <c r="O3651" s="175">
        <f>_xll.xlShmInterpDisc($B$4,L3651)</f>
        <v>0.49968941919723597</v>
      </c>
      <c r="P3651" s="175">
        <v>0.49968941892121577</v>
      </c>
      <c r="Q3651" s="175">
        <f>_xll.xlShmInterpDisc($H$4,L3651)</f>
        <v>0.49968941920471832</v>
      </c>
      <c r="R3651" s="188">
        <f t="shared" si="168"/>
        <v>-2.7461399820793986E-6</v>
      </c>
      <c r="S3651" s="170">
        <f t="shared" si="169"/>
        <v>-2.7461399820793986E-6</v>
      </c>
      <c r="T3651" s="174">
        <f t="shared" si="170"/>
        <v>-2.8350255476539132E-6</v>
      </c>
    </row>
    <row r="3652" spans="11:20" x14ac:dyDescent="0.2">
      <c r="K3652" s="185" t="s">
        <v>135</v>
      </c>
      <c r="L3652" s="163">
        <f>_xll.qlCalendarAdvance("TARGET",L3651,K3652,"mf")</f>
        <v>60560</v>
      </c>
      <c r="M3652" s="175">
        <v>0.49958672990659708</v>
      </c>
      <c r="N3652" s="175">
        <f>_xll.xlShmInterpDisc($E$4,L3652)</f>
        <v>0.49958673017856858</v>
      </c>
      <c r="O3652" s="175">
        <f>_xll.xlShmInterpDisc($B$4,L3652)</f>
        <v>0.49958673017856864</v>
      </c>
      <c r="P3652" s="175">
        <v>0.49958672990519104</v>
      </c>
      <c r="Q3652" s="175">
        <f>_xll.xlShmInterpDisc($H$4,L3652)</f>
        <v>0.49958673018598909</v>
      </c>
      <c r="R3652" s="188">
        <f t="shared" si="168"/>
        <v>-2.7197150087587829E-6</v>
      </c>
      <c r="S3652" s="170">
        <f t="shared" si="169"/>
        <v>-2.7197155638702952E-6</v>
      </c>
      <c r="T3652" s="174">
        <f t="shared" si="170"/>
        <v>-2.8079805147740444E-6</v>
      </c>
    </row>
    <row r="3653" spans="11:20" x14ac:dyDescent="0.2">
      <c r="K3653" s="185" t="s">
        <v>135</v>
      </c>
      <c r="L3653" s="163">
        <f>_xll.qlCalendarAdvance("TARGET",L3652,K3653,"mf")</f>
        <v>60567</v>
      </c>
      <c r="M3653" s="175">
        <v>0.49948405833036302</v>
      </c>
      <c r="N3653" s="175">
        <f>_xll.xlShmInterpDisc($E$4,L3653)</f>
        <v>0.49948405859966455</v>
      </c>
      <c r="O3653" s="175">
        <f>_xll.xlShmInterpDisc($B$4,L3653)</f>
        <v>0.49948405859966466</v>
      </c>
      <c r="P3653" s="175">
        <v>0.49948405832895709</v>
      </c>
      <c r="Q3653" s="175">
        <f>_xll.xlShmInterpDisc($H$4,L3653)</f>
        <v>0.49948405860702344</v>
      </c>
      <c r="R3653" s="188">
        <f t="shared" si="168"/>
        <v>-2.6930152552395725E-6</v>
      </c>
      <c r="S3653" s="170">
        <f t="shared" si="169"/>
        <v>-2.6930163654625972E-6</v>
      </c>
      <c r="T3653" s="174">
        <f t="shared" si="170"/>
        <v>-2.7806634772531424E-6</v>
      </c>
    </row>
    <row r="3654" spans="11:20" x14ac:dyDescent="0.2">
      <c r="K3654" s="185" t="s">
        <v>135</v>
      </c>
      <c r="L3654" s="163">
        <f>_xll.qlCalendarAdvance("TARGET",L3653,K3654,"mf")</f>
        <v>60574</v>
      </c>
      <c r="M3654" s="175">
        <v>0.49938140386916213</v>
      </c>
      <c r="N3654" s="175">
        <f>_xll.xlShmInterpDisc($E$4,L3654)</f>
        <v>0.49938140413576632</v>
      </c>
      <c r="O3654" s="175">
        <f>_xll.xlShmInterpDisc($B$4,L3654)</f>
        <v>0.49938140413576643</v>
      </c>
      <c r="P3654" s="175">
        <v>0.49938140386775626</v>
      </c>
      <c r="Q3654" s="175">
        <f>_xll.xlShmInterpDisc($H$4,L3654)</f>
        <v>0.49938140414306359</v>
      </c>
      <c r="R3654" s="188">
        <f t="shared" ref="R3654:R3717" si="171">(M3654-N3654)*10000</f>
        <v>-2.666041831744792E-6</v>
      </c>
      <c r="S3654" s="170">
        <f t="shared" ref="S3654:S3717" si="172">(M3654-O3654)*10000</f>
        <v>-2.6660429419678167E-6</v>
      </c>
      <c r="T3654" s="174">
        <f t="shared" ref="T3654:T3717" si="173">(P3654-Q3654)*10000</f>
        <v>-2.7530733248681827E-6</v>
      </c>
    </row>
    <row r="3655" spans="11:20" x14ac:dyDescent="0.2">
      <c r="K3655" s="185" t="s">
        <v>135</v>
      </c>
      <c r="L3655" s="163">
        <f>_xll.qlCalendarAdvance("TARGET",L3654,K3655,"mf")</f>
        <v>60581</v>
      </c>
      <c r="M3655" s="175">
        <v>0.49927876619805023</v>
      </c>
      <c r="N3655" s="175">
        <f>_xll.xlShmInterpDisc($E$4,L3655)</f>
        <v>0.49927876646192965</v>
      </c>
      <c r="O3655" s="175">
        <f>_xll.xlShmInterpDisc($B$4,L3655)</f>
        <v>0.4992787664619297</v>
      </c>
      <c r="P3655" s="175">
        <v>0.49927876619664457</v>
      </c>
      <c r="Q3655" s="175">
        <f>_xll.xlShmInterpDisc($H$4,L3655)</f>
        <v>0.49927876646916547</v>
      </c>
      <c r="R3655" s="188">
        <f t="shared" si="171"/>
        <v>-2.6387941831629291E-6</v>
      </c>
      <c r="S3655" s="170">
        <f t="shared" si="172"/>
        <v>-2.6387947382744414E-6</v>
      </c>
      <c r="T3655" s="174">
        <f t="shared" si="173"/>
        <v>-2.7252089473961405E-6</v>
      </c>
    </row>
    <row r="3656" spans="11:20" x14ac:dyDescent="0.2">
      <c r="K3656" s="185" t="s">
        <v>135</v>
      </c>
      <c r="L3656" s="163">
        <f>_xll.qlCalendarAdvance("TARGET",L3655,K3656,"mf")</f>
        <v>60588</v>
      </c>
      <c r="M3656" s="175">
        <v>0.49917614499189744</v>
      </c>
      <c r="N3656" s="175">
        <f>_xll.xlShmInterpDisc($E$4,L3656)</f>
        <v>0.49917614525302445</v>
      </c>
      <c r="O3656" s="175">
        <f>_xll.xlShmInterpDisc($B$4,L3656)</f>
        <v>0.49917614525302451</v>
      </c>
      <c r="P3656" s="175">
        <v>0.49917614499049179</v>
      </c>
      <c r="Q3656" s="175">
        <f>_xll.xlShmInterpDisc($H$4,L3656)</f>
        <v>0.4991761452601991</v>
      </c>
      <c r="R3656" s="188">
        <f t="shared" si="171"/>
        <v>-2.6112700890479346E-6</v>
      </c>
      <c r="S3656" s="170">
        <f t="shared" si="172"/>
        <v>-2.6112706441594469E-6</v>
      </c>
      <c r="T3656" s="174">
        <f t="shared" si="173"/>
        <v>-2.6970731203945775E-6</v>
      </c>
    </row>
    <row r="3657" spans="11:20" x14ac:dyDescent="0.2">
      <c r="K3657" s="185" t="s">
        <v>135</v>
      </c>
      <c r="L3657" s="163">
        <f>_xll.qlCalendarAdvance("TARGET",L3656,K3657,"mf")</f>
        <v>60595</v>
      </c>
      <c r="M3657" s="175">
        <v>0.49907353992538778</v>
      </c>
      <c r="N3657" s="175">
        <f>_xll.xlShmInterpDisc($E$4,L3657)</f>
        <v>0.49907354018373501</v>
      </c>
      <c r="O3657" s="175">
        <f>_xll.xlShmInterpDisc($B$4,L3657)</f>
        <v>0.49907354018373501</v>
      </c>
      <c r="P3657" s="175">
        <v>0.49907353992398246</v>
      </c>
      <c r="Q3657" s="175">
        <f>_xll.xlShmInterpDisc($H$4,L3657)</f>
        <v>0.49907354019084854</v>
      </c>
      <c r="R3657" s="188">
        <f t="shared" si="171"/>
        <v>-2.5834723249573699E-6</v>
      </c>
      <c r="S3657" s="170">
        <f t="shared" si="172"/>
        <v>-2.5834723249573699E-6</v>
      </c>
      <c r="T3657" s="174">
        <f t="shared" si="173"/>
        <v>-2.6686608478598828E-6</v>
      </c>
    </row>
    <row r="3658" spans="11:20" x14ac:dyDescent="0.2">
      <c r="K3658" s="185" t="s">
        <v>135</v>
      </c>
      <c r="L3658" s="163">
        <f>_xll.qlCalendarAdvance("TARGET",L3657,K3658,"mf")</f>
        <v>60602</v>
      </c>
      <c r="M3658" s="175">
        <v>0.49897095067302055</v>
      </c>
      <c r="N3658" s="175">
        <f>_xll.xlShmInterpDisc($E$4,L3658)</f>
        <v>0.49897095092856025</v>
      </c>
      <c r="O3658" s="175">
        <f>_xll.xlShmInterpDisc($B$4,L3658)</f>
        <v>0.49897095092856025</v>
      </c>
      <c r="P3658" s="175">
        <v>0.49897095067161534</v>
      </c>
      <c r="Q3658" s="175">
        <f>_xll.xlShmInterpDisc($H$4,L3658)</f>
        <v>0.49897095093561283</v>
      </c>
      <c r="R3658" s="188">
        <f t="shared" si="171"/>
        <v>-2.5553970051106489E-6</v>
      </c>
      <c r="S3658" s="170">
        <f t="shared" si="172"/>
        <v>-2.5553970051106489E-6</v>
      </c>
      <c r="T3658" s="174">
        <f t="shared" si="173"/>
        <v>-2.639974905349618E-6</v>
      </c>
    </row>
    <row r="3659" spans="11:20" x14ac:dyDescent="0.2">
      <c r="K3659" s="185" t="s">
        <v>135</v>
      </c>
      <c r="L3659" s="163">
        <f>_xll.qlCalendarAdvance("TARGET",L3658,K3659,"mf")</f>
        <v>60609</v>
      </c>
      <c r="M3659" s="175">
        <v>0.49886837690910985</v>
      </c>
      <c r="N3659" s="175">
        <f>_xll.xlShmInterpDisc($E$4,L3659)</f>
        <v>0.49886837716181431</v>
      </c>
      <c r="O3659" s="175">
        <f>_xll.xlShmInterpDisc($B$4,L3659)</f>
        <v>0.49886837716181437</v>
      </c>
      <c r="P3659" s="175">
        <v>0.49886837690770475</v>
      </c>
      <c r="Q3659" s="175">
        <f>_xll.xlShmInterpDisc($H$4,L3659)</f>
        <v>0.49886837716880617</v>
      </c>
      <c r="R3659" s="188">
        <f t="shared" si="171"/>
        <v>-2.527044684619284E-6</v>
      </c>
      <c r="S3659" s="170">
        <f t="shared" si="172"/>
        <v>-2.5270452397307963E-6</v>
      </c>
      <c r="T3659" s="174">
        <f t="shared" si="173"/>
        <v>-2.6110141826407585E-6</v>
      </c>
    </row>
    <row r="3660" spans="11:20" x14ac:dyDescent="0.2">
      <c r="K3660" s="185" t="s">
        <v>135</v>
      </c>
      <c r="L3660" s="163">
        <f>_xll.qlCalendarAdvance("TARGET",L3659,K3660,"mf")</f>
        <v>60616</v>
      </c>
      <c r="M3660" s="175">
        <v>0.49876581830778494</v>
      </c>
      <c r="N3660" s="175">
        <f>_xll.xlShmInterpDisc($E$4,L3660)</f>
        <v>0.49876581855762669</v>
      </c>
      <c r="O3660" s="175">
        <f>_xll.xlShmInterpDisc($B$4,L3660)</f>
        <v>0.49876581855762675</v>
      </c>
      <c r="P3660" s="175">
        <v>0.49876581830638012</v>
      </c>
      <c r="Q3660" s="175">
        <f>_xll.xlShmInterpDisc($H$4,L3660)</f>
        <v>0.49876581856455804</v>
      </c>
      <c r="R3660" s="188">
        <f t="shared" si="171"/>
        <v>-2.4984175839293243E-6</v>
      </c>
      <c r="S3660" s="170">
        <f t="shared" si="172"/>
        <v>-2.4984181390408366E-6</v>
      </c>
      <c r="T3660" s="174">
        <f t="shared" si="173"/>
        <v>-2.5817792348448165E-6</v>
      </c>
    </row>
    <row r="3661" spans="11:20" x14ac:dyDescent="0.2">
      <c r="K3661" s="185" t="s">
        <v>135</v>
      </c>
      <c r="L3661" s="163">
        <f>_xll.qlCalendarAdvance("TARGET",L3660,K3661,"mf")</f>
        <v>60623</v>
      </c>
      <c r="M3661" s="175">
        <v>0.49866327454299153</v>
      </c>
      <c r="N3661" s="175">
        <f>_xll.xlShmInterpDisc($E$4,L3661)</f>
        <v>0.49866327478994282</v>
      </c>
      <c r="O3661" s="175">
        <f>_xll.xlShmInterpDisc($B$4,L3661)</f>
        <v>0.49866327478994288</v>
      </c>
      <c r="P3661" s="175">
        <v>0.49866327454158688</v>
      </c>
      <c r="Q3661" s="175">
        <f>_xll.xlShmInterpDisc($H$4,L3661)</f>
        <v>0.49866327479681372</v>
      </c>
      <c r="R3661" s="188">
        <f t="shared" si="171"/>
        <v>-2.4695129274832084E-6</v>
      </c>
      <c r="S3661" s="170">
        <f t="shared" si="172"/>
        <v>-2.4695134825947207E-6</v>
      </c>
      <c r="T3661" s="174">
        <f t="shared" si="173"/>
        <v>-2.5522683966272552E-6</v>
      </c>
    </row>
    <row r="3662" spans="11:20" x14ac:dyDescent="0.2">
      <c r="K3662" s="185" t="s">
        <v>135</v>
      </c>
      <c r="L3662" s="163">
        <f>_xll.qlCalendarAdvance("TARGET",L3661,K3662,"mf")</f>
        <v>60630</v>
      </c>
      <c r="M3662" s="175">
        <v>0.49856074528849104</v>
      </c>
      <c r="N3662" s="175">
        <f>_xll.xlShmInterpDisc($E$4,L3662)</f>
        <v>0.49856074553252411</v>
      </c>
      <c r="O3662" s="175">
        <f>_xll.xlShmInterpDisc($B$4,L3662)</f>
        <v>0.49856074553252416</v>
      </c>
      <c r="P3662" s="175">
        <v>0.49856074528708655</v>
      </c>
      <c r="Q3662" s="175">
        <f>_xll.xlShmInterpDisc($H$4,L3662)</f>
        <v>0.49856074553933488</v>
      </c>
      <c r="R3662" s="188">
        <f t="shared" si="171"/>
        <v>-2.4403307152809361E-6</v>
      </c>
      <c r="S3662" s="170">
        <f t="shared" si="172"/>
        <v>-2.4403312703924485E-6</v>
      </c>
      <c r="T3662" s="174">
        <f t="shared" si="173"/>
        <v>-2.5224833333226115E-6</v>
      </c>
    </row>
    <row r="3663" spans="11:20" x14ac:dyDescent="0.2">
      <c r="K3663" s="185" t="s">
        <v>135</v>
      </c>
      <c r="L3663" s="163">
        <f>_xll.qlCalendarAdvance("TARGET",L3662,K3663,"mf")</f>
        <v>60637</v>
      </c>
      <c r="M3663" s="175">
        <v>0.49845823021786151</v>
      </c>
      <c r="N3663" s="175">
        <f>_xll.xlShmInterpDisc($E$4,L3663)</f>
        <v>0.49845823045894883</v>
      </c>
      <c r="O3663" s="175">
        <f>_xll.xlShmInterpDisc($B$4,L3663)</f>
        <v>0.49845823045894883</v>
      </c>
      <c r="P3663" s="175">
        <v>0.4984582302164573</v>
      </c>
      <c r="Q3663" s="175">
        <f>_xll.xlShmInterpDisc($H$4,L3663)</f>
        <v>0.49845823046569943</v>
      </c>
      <c r="R3663" s="188">
        <f t="shared" si="171"/>
        <v>-2.4108731677685569E-6</v>
      </c>
      <c r="S3663" s="170">
        <f t="shared" si="172"/>
        <v>-2.4108731677685569E-6</v>
      </c>
      <c r="T3663" s="174">
        <f t="shared" si="173"/>
        <v>-2.4924212693733239E-6</v>
      </c>
    </row>
    <row r="3664" spans="11:20" x14ac:dyDescent="0.2">
      <c r="K3664" s="185" t="s">
        <v>135</v>
      </c>
      <c r="L3664" s="163">
        <f>_xll.qlCalendarAdvance("TARGET",L3663,K3664,"mf")</f>
        <v>60644</v>
      </c>
      <c r="M3664" s="175">
        <v>0.49835572900449804</v>
      </c>
      <c r="N3664" s="175">
        <f>_xll.xlShmInterpDisc($E$4,L3664)</f>
        <v>0.49835572924261162</v>
      </c>
      <c r="O3664" s="175">
        <f>_xll.xlShmInterpDisc($B$4,L3664)</f>
        <v>0.49835572924261162</v>
      </c>
      <c r="P3664" s="175">
        <v>0.49835572900309405</v>
      </c>
      <c r="Q3664" s="175">
        <f>_xll.xlShmInterpDisc($H$4,L3664)</f>
        <v>0.49835572924930244</v>
      </c>
      <c r="R3664" s="188">
        <f t="shared" si="171"/>
        <v>-2.3811358440539721E-6</v>
      </c>
      <c r="S3664" s="170">
        <f t="shared" si="172"/>
        <v>-2.3811358440539721E-6</v>
      </c>
      <c r="T3664" s="174">
        <f t="shared" si="173"/>
        <v>-2.4620838701139292E-6</v>
      </c>
    </row>
    <row r="3665" spans="11:20" x14ac:dyDescent="0.2">
      <c r="K3665" s="185" t="s">
        <v>135</v>
      </c>
      <c r="L3665" s="163">
        <f>_xll.qlCalendarAdvance("TARGET",L3664,K3665,"mf")</f>
        <v>60651</v>
      </c>
      <c r="M3665" s="175">
        <v>0.49825324132161286</v>
      </c>
      <c r="N3665" s="175">
        <f>_xll.xlShmInterpDisc($E$4,L3665)</f>
        <v>0.49825324155672507</v>
      </c>
      <c r="O3665" s="175">
        <f>_xll.xlShmInterpDisc($B$4,L3665)</f>
        <v>0.49825324155672507</v>
      </c>
      <c r="P3665" s="175">
        <v>0.49825324132020909</v>
      </c>
      <c r="Q3665" s="175">
        <f>_xll.xlShmInterpDisc($H$4,L3665)</f>
        <v>0.49825324156335615</v>
      </c>
      <c r="R3665" s="188">
        <f t="shared" si="171"/>
        <v>-2.3511220748062556E-6</v>
      </c>
      <c r="S3665" s="170">
        <f t="shared" si="172"/>
        <v>-2.3511220748062556E-6</v>
      </c>
      <c r="T3665" s="174">
        <f t="shared" si="173"/>
        <v>-2.4314705804329151E-6</v>
      </c>
    </row>
    <row r="3666" spans="11:20" x14ac:dyDescent="0.2">
      <c r="K3666" s="185" t="s">
        <v>135</v>
      </c>
      <c r="L3666" s="163">
        <f>_xll.qlCalendarAdvance("TARGET",L3665,K3666,"mf")</f>
        <v>60658</v>
      </c>
      <c r="M3666" s="175">
        <v>0.49815076684223597</v>
      </c>
      <c r="N3666" s="175">
        <f>_xll.xlShmInterpDisc($E$4,L3666)</f>
        <v>0.49815076707431899</v>
      </c>
      <c r="O3666" s="175">
        <f>_xll.xlShmInterpDisc($B$4,L3666)</f>
        <v>0.49815076707431899</v>
      </c>
      <c r="P3666" s="175">
        <v>0.49815076684083248</v>
      </c>
      <c r="Q3666" s="175">
        <f>_xll.xlShmInterpDisc($H$4,L3666)</f>
        <v>0.49815076708089057</v>
      </c>
      <c r="R3666" s="188">
        <f t="shared" si="171"/>
        <v>-2.3208301946908705E-6</v>
      </c>
      <c r="S3666" s="170">
        <f t="shared" si="172"/>
        <v>-2.3208301946908705E-6</v>
      </c>
      <c r="T3666" s="174">
        <f t="shared" si="173"/>
        <v>-2.4005808452187694E-6</v>
      </c>
    </row>
    <row r="3667" spans="11:20" x14ac:dyDescent="0.2">
      <c r="K3667" s="185" t="s">
        <v>135</v>
      </c>
      <c r="L3667" s="163">
        <f>_xll.qlCalendarAdvance("TARGET",L3666,K3667,"mf")</f>
        <v>60665</v>
      </c>
      <c r="M3667" s="175">
        <v>0.49804830523921545</v>
      </c>
      <c r="N3667" s="175">
        <f>_xll.xlShmInterpDisc($E$4,L3667)</f>
        <v>0.49804830546824125</v>
      </c>
      <c r="O3667" s="175">
        <f>_xll.xlShmInterpDisc($B$4,L3667)</f>
        <v>0.49804830546824136</v>
      </c>
      <c r="P3667" s="175">
        <v>0.49804830523781224</v>
      </c>
      <c r="Q3667" s="175">
        <f>_xll.xlShmInterpDisc($H$4,L3667)</f>
        <v>0.49804830547475354</v>
      </c>
      <c r="R3667" s="188">
        <f t="shared" si="171"/>
        <v>-2.2902579832617675E-6</v>
      </c>
      <c r="S3667" s="170">
        <f t="shared" si="172"/>
        <v>-2.2902590934847922E-6</v>
      </c>
      <c r="T3667" s="174">
        <f t="shared" si="173"/>
        <v>-2.369412999136955E-6</v>
      </c>
    </row>
    <row r="3668" spans="11:20" x14ac:dyDescent="0.2">
      <c r="K3668" s="185" t="s">
        <v>135</v>
      </c>
      <c r="L3668" s="163">
        <f>_xll.qlCalendarAdvance("TARGET",L3667,K3668,"mf")</f>
        <v>60672</v>
      </c>
      <c r="M3668" s="175">
        <v>0.49794585618521753</v>
      </c>
      <c r="N3668" s="175">
        <f>_xll.xlShmInterpDisc($E$4,L3668)</f>
        <v>0.49794585641115857</v>
      </c>
      <c r="O3668" s="175">
        <f>_xll.xlShmInterpDisc($B$4,L3668)</f>
        <v>0.49794585641115852</v>
      </c>
      <c r="P3668" s="175">
        <v>0.49794585618381459</v>
      </c>
      <c r="Q3668" s="175">
        <f>_xll.xlShmInterpDisc($H$4,L3668)</f>
        <v>0.49794585641761158</v>
      </c>
      <c r="R3668" s="188">
        <f t="shared" si="171"/>
        <v>-2.2594104365225576E-6</v>
      </c>
      <c r="S3668" s="170">
        <f t="shared" si="172"/>
        <v>-2.2594098814110453E-6</v>
      </c>
      <c r="T3668" s="174">
        <f t="shared" si="173"/>
        <v>-2.3379698177450337E-6</v>
      </c>
    </row>
    <row r="3669" spans="11:20" x14ac:dyDescent="0.2">
      <c r="K3669" s="185" t="s">
        <v>135</v>
      </c>
      <c r="L3669" s="163">
        <f>_xll.qlCalendarAdvance("TARGET",L3668,K3669,"mf")</f>
        <v>60679</v>
      </c>
      <c r="M3669" s="175">
        <v>0.49784341935272763</v>
      </c>
      <c r="N3669" s="175">
        <f>_xll.xlShmInterpDisc($E$4,L3669)</f>
        <v>0.49784341957555567</v>
      </c>
      <c r="O3669" s="175">
        <f>_xll.xlShmInterpDisc($B$4,L3669)</f>
        <v>0.49784341957555578</v>
      </c>
      <c r="P3669" s="175">
        <v>0.49784341935132503</v>
      </c>
      <c r="Q3669" s="175">
        <f>_xll.xlShmInterpDisc($H$4,L3669)</f>
        <v>0.49784341958194994</v>
      </c>
      <c r="R3669" s="188">
        <f t="shared" si="171"/>
        <v>-2.2282803380235805E-6</v>
      </c>
      <c r="S3669" s="170">
        <f t="shared" si="172"/>
        <v>-2.2282814482466051E-6</v>
      </c>
      <c r="T3669" s="174">
        <f t="shared" si="173"/>
        <v>-2.306249080596956E-6</v>
      </c>
    </row>
    <row r="3670" spans="11:20" x14ac:dyDescent="0.2">
      <c r="K3670" s="185" t="s">
        <v>135</v>
      </c>
      <c r="L3670" s="163">
        <f>_xll.qlCalendarAdvance("TARGET",L3669,K3670,"mf")</f>
        <v>60686</v>
      </c>
      <c r="M3670" s="175">
        <v>0.49774099441405012</v>
      </c>
      <c r="N3670" s="175">
        <f>_xll.xlShmInterpDisc($E$4,L3670)</f>
        <v>0.49774099463373739</v>
      </c>
      <c r="O3670" s="175">
        <f>_xll.xlShmInterpDisc($B$4,L3670)</f>
        <v>0.49774099463373744</v>
      </c>
      <c r="P3670" s="175">
        <v>0.49774099441264769</v>
      </c>
      <c r="Q3670" s="175">
        <f>_xll.xlShmInterpDisc($H$4,L3670)</f>
        <v>0.49774099464007282</v>
      </c>
      <c r="R3670" s="188">
        <f t="shared" si="171"/>
        <v>-2.1968726837684471E-6</v>
      </c>
      <c r="S3670" s="170">
        <f t="shared" si="172"/>
        <v>-2.1968732388799594E-6</v>
      </c>
      <c r="T3670" s="174">
        <f t="shared" si="173"/>
        <v>-2.2742513428042344E-6</v>
      </c>
    </row>
    <row r="3671" spans="11:20" x14ac:dyDescent="0.2">
      <c r="K3671" s="185" t="s">
        <v>135</v>
      </c>
      <c r="L3671" s="163">
        <f>_xll.qlCalendarAdvance("TARGET",L3670,K3671,"mf")</f>
        <v>60693</v>
      </c>
      <c r="M3671" s="175">
        <v>0.49763858104130876</v>
      </c>
      <c r="N3671" s="175">
        <f>_xll.xlShmInterpDisc($E$4,L3671)</f>
        <v>0.49763858125782739</v>
      </c>
      <c r="O3671" s="175">
        <f>_xll.xlShmInterpDisc($B$4,L3671)</f>
        <v>0.49763858125782745</v>
      </c>
      <c r="P3671" s="175">
        <v>0.49763858103990677</v>
      </c>
      <c r="Q3671" s="175">
        <f>_xll.xlShmInterpDisc($H$4,L3671)</f>
        <v>0.49763858126410426</v>
      </c>
      <c r="R3671" s="188">
        <f t="shared" si="171"/>
        <v>-2.1651863635341329E-6</v>
      </c>
      <c r="S3671" s="170">
        <f t="shared" si="172"/>
        <v>-2.1651869186456452E-6</v>
      </c>
      <c r="T3671" s="174">
        <f t="shared" si="173"/>
        <v>-2.2419749390323318E-6</v>
      </c>
    </row>
    <row r="3672" spans="11:20" x14ac:dyDescent="0.2">
      <c r="K3672" s="185" t="s">
        <v>135</v>
      </c>
      <c r="L3672" s="163">
        <f>_xll.qlCalendarAdvance("TARGET",L3671,K3672,"mf")</f>
        <v>60700</v>
      </c>
      <c r="M3672" s="175">
        <v>0.49753617890644758</v>
      </c>
      <c r="N3672" s="175">
        <f>_xll.xlShmInterpDisc($E$4,L3672)</f>
        <v>0.49753617911976955</v>
      </c>
      <c r="O3672" s="175">
        <f>_xll.xlShmInterpDisc($B$4,L3672)</f>
        <v>0.49753617911976961</v>
      </c>
      <c r="P3672" s="175">
        <v>0.49753617890504581</v>
      </c>
      <c r="Q3672" s="175">
        <f>_xll.xlShmInterpDisc($H$4,L3672)</f>
        <v>0.49753617912598808</v>
      </c>
      <c r="R3672" s="188">
        <f t="shared" si="171"/>
        <v>-2.1332197119861007E-6</v>
      </c>
      <c r="S3672" s="170">
        <f t="shared" si="172"/>
        <v>-2.133220267097613E-6</v>
      </c>
      <c r="T3672" s="174">
        <f t="shared" si="173"/>
        <v>-2.2094226448388099E-6</v>
      </c>
    </row>
    <row r="3673" spans="11:20" x14ac:dyDescent="0.2">
      <c r="K3673" s="185" t="s">
        <v>135</v>
      </c>
      <c r="L3673" s="163">
        <f>_xll.qlCalendarAdvance("TARGET",L3672,K3673,"mf")</f>
        <v>60707</v>
      </c>
      <c r="M3673" s="175">
        <v>0.49743378768123087</v>
      </c>
      <c r="N3673" s="175">
        <f>_xll.xlShmInterpDisc($E$4,L3673)</f>
        <v>0.49743378789132814</v>
      </c>
      <c r="O3673" s="175">
        <f>_xll.xlShmInterpDisc($B$4,L3673)</f>
        <v>0.49743378789132819</v>
      </c>
      <c r="P3673" s="175">
        <v>0.49743378767982943</v>
      </c>
      <c r="Q3673" s="175">
        <f>_xll.xlShmInterpDisc($H$4,L3673)</f>
        <v>0.49743378789748849</v>
      </c>
      <c r="R3673" s="188">
        <f t="shared" si="171"/>
        <v>-2.1009727291243507E-6</v>
      </c>
      <c r="S3673" s="170">
        <f t="shared" si="172"/>
        <v>-2.100973284235863E-6</v>
      </c>
      <c r="T3673" s="174">
        <f t="shared" si="173"/>
        <v>-2.1765905744430825E-6</v>
      </c>
    </row>
    <row r="3674" spans="11:20" x14ac:dyDescent="0.2">
      <c r="K3674" s="185" t="s">
        <v>135</v>
      </c>
      <c r="L3674" s="163">
        <f>_xll.qlCalendarAdvance("TARGET",L3673,K3674,"mf")</f>
        <v>60714</v>
      </c>
      <c r="M3674" s="175">
        <v>0.49733140703724354</v>
      </c>
      <c r="N3674" s="175">
        <f>_xll.xlShmInterpDisc($E$4,L3674)</f>
        <v>0.49733140724408814</v>
      </c>
      <c r="O3674" s="175">
        <f>_xll.xlShmInterpDisc($B$4,L3674)</f>
        <v>0.4973314072440882</v>
      </c>
      <c r="P3674" s="175">
        <v>0.49733140703584244</v>
      </c>
      <c r="Q3674" s="175">
        <f>_xll.xlShmInterpDisc($H$4,L3674)</f>
        <v>0.49733140725019054</v>
      </c>
      <c r="R3674" s="188">
        <f t="shared" si="171"/>
        <v>-2.0684459700603952E-6</v>
      </c>
      <c r="S3674" s="170">
        <f t="shared" si="172"/>
        <v>-2.0684465251719075E-6</v>
      </c>
      <c r="T3674" s="174">
        <f t="shared" si="173"/>
        <v>-2.1434809482911987E-6</v>
      </c>
    </row>
    <row r="3675" spans="11:20" x14ac:dyDescent="0.2">
      <c r="K3675" s="185" t="s">
        <v>135</v>
      </c>
      <c r="L3675" s="163">
        <f>_xll.qlCalendarAdvance("TARGET",L3674,K3675,"mf")</f>
        <v>60721</v>
      </c>
      <c r="M3675" s="175">
        <v>0.49722903664589163</v>
      </c>
      <c r="N3675" s="175">
        <f>_xll.xlShmInterpDisc($E$4,L3675)</f>
        <v>0.49722903684945557</v>
      </c>
      <c r="O3675" s="175">
        <f>_xll.xlShmInterpDisc($B$4,L3675)</f>
        <v>0.49722903684945557</v>
      </c>
      <c r="P3675" s="175">
        <v>0.49722903664449086</v>
      </c>
      <c r="Q3675" s="175">
        <f>_xll.xlShmInterpDisc($H$4,L3675)</f>
        <v>0.49722903685550013</v>
      </c>
      <c r="R3675" s="188">
        <f t="shared" si="171"/>
        <v>-2.0356394347942341E-6</v>
      </c>
      <c r="S3675" s="170">
        <f t="shared" si="172"/>
        <v>-2.0356394347942341E-6</v>
      </c>
      <c r="T3675" s="174">
        <f t="shared" si="173"/>
        <v>-2.1100926561601341E-6</v>
      </c>
    </row>
    <row r="3676" spans="11:20" x14ac:dyDescent="0.2">
      <c r="K3676" s="185" t="s">
        <v>135</v>
      </c>
      <c r="L3676" s="163">
        <f>_xll.qlCalendarAdvance("TARGET",L3675,K3676,"mf")</f>
        <v>60728</v>
      </c>
      <c r="M3676" s="175">
        <v>0.49712667617840273</v>
      </c>
      <c r="N3676" s="175">
        <f>_xll.xlShmInterpDisc($E$4,L3676)</f>
        <v>0.49712667637865787</v>
      </c>
      <c r="O3676" s="175">
        <f>_xll.xlShmInterpDisc($B$4,L3676)</f>
        <v>0.49712667637865798</v>
      </c>
      <c r="P3676" s="175">
        <v>0.4971266761770024</v>
      </c>
      <c r="Q3676" s="175">
        <f>_xll.xlShmInterpDisc($H$4,L3676)</f>
        <v>0.49712667638464497</v>
      </c>
      <c r="R3676" s="188">
        <f t="shared" si="171"/>
        <v>-2.0025514579913306E-6</v>
      </c>
      <c r="S3676" s="170">
        <f t="shared" si="172"/>
        <v>-2.0025525682143552E-6</v>
      </c>
      <c r="T3676" s="174">
        <f t="shared" si="173"/>
        <v>-2.0764256980498885E-6</v>
      </c>
    </row>
    <row r="3677" spans="11:20" x14ac:dyDescent="0.2">
      <c r="K3677" s="185" t="s">
        <v>135</v>
      </c>
      <c r="L3677" s="163">
        <f>_xll.qlCalendarAdvance("TARGET",L3676,K3677,"mf")</f>
        <v>60735</v>
      </c>
      <c r="M3677" s="175">
        <v>0.49702432530582641</v>
      </c>
      <c r="N3677" s="175">
        <f>_xll.xlShmInterpDisc($E$4,L3677)</f>
        <v>0.49702432550274483</v>
      </c>
      <c r="O3677" s="175">
        <f>_xll.xlShmInterpDisc($B$4,L3677)</f>
        <v>0.49702432550274483</v>
      </c>
      <c r="P3677" s="175">
        <v>0.49702432530442642</v>
      </c>
      <c r="Q3677" s="175">
        <f>_xll.xlShmInterpDisc($H$4,L3677)</f>
        <v>0.49702432550867448</v>
      </c>
      <c r="R3677" s="188">
        <f t="shared" si="171"/>
        <v>-1.9691842600977338E-6</v>
      </c>
      <c r="S3677" s="170">
        <f t="shared" si="172"/>
        <v>-1.9691842600977338E-6</v>
      </c>
      <c r="T3677" s="174">
        <f t="shared" si="173"/>
        <v>-2.0424806290719744E-6</v>
      </c>
    </row>
    <row r="3678" spans="11:20" x14ac:dyDescent="0.2">
      <c r="K3678" s="185" t="s">
        <v>135</v>
      </c>
      <c r="L3678" s="163">
        <f>_xll.qlCalendarAdvance("TARGET",L3677,K3678,"mf")</f>
        <v>60742</v>
      </c>
      <c r="M3678" s="175">
        <v>0.49692198369903451</v>
      </c>
      <c r="N3678" s="175">
        <f>_xll.xlShmInterpDisc($E$4,L3678)</f>
        <v>0.49692198389258785</v>
      </c>
      <c r="O3678" s="175">
        <f>_xll.xlShmInterpDisc($B$4,L3678)</f>
        <v>0.4969219838925879</v>
      </c>
      <c r="P3678" s="175">
        <v>0.49692198369763485</v>
      </c>
      <c r="Q3678" s="175">
        <f>_xll.xlShmInterpDisc($H$4,L3678)</f>
        <v>0.49692198389846037</v>
      </c>
      <c r="R3678" s="188">
        <f t="shared" si="171"/>
        <v>-1.9355334002213453E-6</v>
      </c>
      <c r="S3678" s="170">
        <f t="shared" si="172"/>
        <v>-1.9355339553328577E-6</v>
      </c>
      <c r="T3678" s="174">
        <f t="shared" si="173"/>
        <v>-2.0082552287803423E-6</v>
      </c>
    </row>
    <row r="3679" spans="11:20" x14ac:dyDescent="0.2">
      <c r="K3679" s="185" t="s">
        <v>135</v>
      </c>
      <c r="L3679" s="163">
        <f>_xll.qlCalendarAdvance("TARGET",L3678,K3679,"mf")</f>
        <v>60749</v>
      </c>
      <c r="M3679" s="175">
        <v>0.49681965102872128</v>
      </c>
      <c r="N3679" s="175">
        <f>_xll.xlShmInterpDisc($E$4,L3679)</f>
        <v>0.49681965121888166</v>
      </c>
      <c r="O3679" s="175">
        <f>_xll.xlShmInterpDisc($B$4,L3679)</f>
        <v>0.49681965121888172</v>
      </c>
      <c r="P3679" s="175">
        <v>0.49681965102732201</v>
      </c>
      <c r="Q3679" s="175">
        <f>_xll.xlShmInterpDisc($H$4,L3679)</f>
        <v>0.49681965122469718</v>
      </c>
      <c r="R3679" s="188">
        <f t="shared" si="171"/>
        <v>-1.9016038743657759E-6</v>
      </c>
      <c r="S3679" s="170">
        <f t="shared" si="172"/>
        <v>-1.9016044294772882E-6</v>
      </c>
      <c r="T3679" s="174">
        <f t="shared" si="173"/>
        <v>-1.9737517176210417E-6</v>
      </c>
    </row>
    <row r="3680" spans="11:20" x14ac:dyDescent="0.2">
      <c r="K3680" s="185" t="s">
        <v>135</v>
      </c>
      <c r="L3680" s="163">
        <f>_xll.qlCalendarAdvance("TARGET",L3679,K3680,"mf")</f>
        <v>60756</v>
      </c>
      <c r="M3680" s="175">
        <v>0.4967173269654046</v>
      </c>
      <c r="N3680" s="175">
        <f>_xll.xlShmInterpDisc($E$4,L3680)</f>
        <v>0.49671732715214378</v>
      </c>
      <c r="O3680" s="175">
        <f>_xll.xlShmInterpDisc($B$4,L3680)</f>
        <v>0.49671732715214384</v>
      </c>
      <c r="P3680" s="175">
        <v>0.49671732696400567</v>
      </c>
      <c r="Q3680" s="175">
        <f>_xll.xlShmInterpDisc($H$4,L3680)</f>
        <v>0.49671732715790262</v>
      </c>
      <c r="R3680" s="188">
        <f t="shared" si="171"/>
        <v>-1.8673917967504394E-6</v>
      </c>
      <c r="S3680" s="170">
        <f t="shared" si="172"/>
        <v>-1.8673923518619517E-6</v>
      </c>
      <c r="T3680" s="174">
        <f t="shared" si="173"/>
        <v>-1.9389695404825602E-6</v>
      </c>
    </row>
    <row r="3681" spans="11:20" x14ac:dyDescent="0.2">
      <c r="K3681" s="185" t="s">
        <v>135</v>
      </c>
      <c r="L3681" s="163">
        <f>_xll.qlCalendarAdvance("TARGET",L3680,K3681,"mf")</f>
        <v>60763</v>
      </c>
      <c r="M3681" s="175">
        <v>0.49661501117942547</v>
      </c>
      <c r="N3681" s="175">
        <f>_xll.xlShmInterpDisc($E$4,L3681)</f>
        <v>0.4966150113627153</v>
      </c>
      <c r="O3681" s="175">
        <f>_xll.xlShmInterpDisc($B$4,L3681)</f>
        <v>0.4966150113627153</v>
      </c>
      <c r="P3681" s="175">
        <v>0.49661501117802698</v>
      </c>
      <c r="Q3681" s="175">
        <f>_xll.xlShmInterpDisc($H$4,L3681)</f>
        <v>0.49661501136841757</v>
      </c>
      <c r="R3681" s="188">
        <f t="shared" si="171"/>
        <v>-1.8328982775983604E-6</v>
      </c>
      <c r="S3681" s="170">
        <f t="shared" si="172"/>
        <v>-1.8328982775983604E-6</v>
      </c>
      <c r="T3681" s="174">
        <f t="shared" si="173"/>
        <v>-1.9039059218073362E-6</v>
      </c>
    </row>
    <row r="3682" spans="11:20" x14ac:dyDescent="0.2">
      <c r="K3682" s="185" t="s">
        <v>135</v>
      </c>
      <c r="L3682" s="163">
        <f>_xll.qlCalendarAdvance("TARGET",L3681,K3682,"mf")</f>
        <v>60770</v>
      </c>
      <c r="M3682" s="175">
        <v>0.49651270334094899</v>
      </c>
      <c r="N3682" s="175">
        <f>_xll.xlShmInterpDisc($E$4,L3682)</f>
        <v>0.49651270352076116</v>
      </c>
      <c r="O3682" s="175">
        <f>_xll.xlShmInterpDisc($B$4,L3682)</f>
        <v>0.49651270352076127</v>
      </c>
      <c r="P3682" s="175">
        <v>0.49651270333955089</v>
      </c>
      <c r="Q3682" s="175">
        <f>_xll.xlShmInterpDisc($H$4,L3682)</f>
        <v>0.4965127035264072</v>
      </c>
      <c r="R3682" s="188">
        <f t="shared" si="171"/>
        <v>-1.798121651575002E-6</v>
      </c>
      <c r="S3682" s="170">
        <f t="shared" si="172"/>
        <v>-1.7981227617980267E-6</v>
      </c>
      <c r="T3682" s="174">
        <f t="shared" si="173"/>
        <v>-1.868563082041419E-6</v>
      </c>
    </row>
    <row r="3683" spans="11:20" x14ac:dyDescent="0.2">
      <c r="K3683" s="185" t="s">
        <v>135</v>
      </c>
      <c r="L3683" s="163">
        <f>_xll.qlCalendarAdvance("TARGET",L3682,K3683,"mf")</f>
        <v>60777</v>
      </c>
      <c r="M3683" s="175">
        <v>0.49641040311996437</v>
      </c>
      <c r="N3683" s="175">
        <f>_xll.xlShmInterpDisc($E$4,L3683)</f>
        <v>0.49641040329627095</v>
      </c>
      <c r="O3683" s="175">
        <f>_xll.xlShmInterpDisc($B$4,L3683)</f>
        <v>0.49641040329627095</v>
      </c>
      <c r="P3683" s="175">
        <v>0.49641040311856666</v>
      </c>
      <c r="Q3683" s="175">
        <f>_xll.xlShmInterpDisc($H$4,L3683)</f>
        <v>0.49641040330186081</v>
      </c>
      <c r="R3683" s="188">
        <f t="shared" si="171"/>
        <v>-1.7630658044609504E-6</v>
      </c>
      <c r="S3683" s="170">
        <f t="shared" si="172"/>
        <v>-1.7630658044609504E-6</v>
      </c>
      <c r="T3683" s="174">
        <f t="shared" si="173"/>
        <v>-1.8329415762963208E-6</v>
      </c>
    </row>
    <row r="3684" spans="11:20" x14ac:dyDescent="0.2">
      <c r="K3684" s="185" t="s">
        <v>135</v>
      </c>
      <c r="L3684" s="163">
        <f>_xll.qlCalendarAdvance("TARGET",L3683,K3684,"mf")</f>
        <v>60784</v>
      </c>
      <c r="M3684" s="175">
        <v>0.4963081101862859</v>
      </c>
      <c r="N3684" s="175">
        <f>_xll.xlShmInterpDisc($E$4,L3684)</f>
        <v>0.49630811035905842</v>
      </c>
      <c r="O3684" s="175">
        <f>_xll.xlShmInterpDisc($B$4,L3684)</f>
        <v>0.49630811035905853</v>
      </c>
      <c r="P3684" s="175">
        <v>0.49630811018488863</v>
      </c>
      <c r="Q3684" s="175">
        <f>_xll.xlShmInterpDisc($H$4,L3684)</f>
        <v>0.49630811036459244</v>
      </c>
      <c r="R3684" s="188">
        <f t="shared" si="171"/>
        <v>-1.7277251851410824E-6</v>
      </c>
      <c r="S3684" s="170">
        <f t="shared" si="172"/>
        <v>-1.727726295364107E-6</v>
      </c>
      <c r="T3684" s="174">
        <f t="shared" si="173"/>
        <v>-1.7970380739029679E-6</v>
      </c>
    </row>
    <row r="3685" spans="11:20" x14ac:dyDescent="0.2">
      <c r="K3685" s="185" t="s">
        <v>135</v>
      </c>
      <c r="L3685" s="163">
        <f>_xll.qlCalendarAdvance("TARGET",L3684,K3685,"mf")</f>
        <v>60791</v>
      </c>
      <c r="M3685" s="175">
        <v>0.49620582420955273</v>
      </c>
      <c r="N3685" s="175">
        <f>_xll.xlShmInterpDisc($E$4,L3685)</f>
        <v>0.49620582437876304</v>
      </c>
      <c r="O3685" s="175">
        <f>_xll.xlShmInterpDisc($B$4,L3685)</f>
        <v>0.49620582437876315</v>
      </c>
      <c r="P3685" s="175">
        <v>0.49620582420815595</v>
      </c>
      <c r="Q3685" s="175">
        <f>_xll.xlShmInterpDisc($H$4,L3685)</f>
        <v>0.49620582438424143</v>
      </c>
      <c r="R3685" s="188">
        <f t="shared" si="171"/>
        <v>-1.692103124284472E-6</v>
      </c>
      <c r="S3685" s="170">
        <f t="shared" si="172"/>
        <v>-1.6921042345074966E-6</v>
      </c>
      <c r="T3685" s="174">
        <f t="shared" si="173"/>
        <v>-1.7608547953074094E-6</v>
      </c>
    </row>
    <row r="3686" spans="11:20" x14ac:dyDescent="0.2">
      <c r="K3686" s="185" t="s">
        <v>135</v>
      </c>
      <c r="L3686" s="163">
        <f>_xll.qlCalendarAdvance("TARGET",L3685,K3686,"mf")</f>
        <v>60798</v>
      </c>
      <c r="M3686" s="175">
        <v>0.49610354485922958</v>
      </c>
      <c r="N3686" s="175">
        <f>_xll.xlShmInterpDisc($E$4,L3686)</f>
        <v>0.4961035450248496</v>
      </c>
      <c r="O3686" s="175">
        <f>_xll.xlShmInterpDisc($B$4,L3686)</f>
        <v>0.4961035450248496</v>
      </c>
      <c r="P3686" s="175">
        <v>0.49610354485783326</v>
      </c>
      <c r="Q3686" s="175">
        <f>_xll.xlShmInterpDisc($H$4,L3686)</f>
        <v>0.49610354503027249</v>
      </c>
      <c r="R3686" s="188">
        <f t="shared" si="171"/>
        <v>-1.6562001770026313E-6</v>
      </c>
      <c r="S3686" s="170">
        <f t="shared" si="172"/>
        <v>-1.6562001770026313E-6</v>
      </c>
      <c r="T3686" s="174">
        <f t="shared" si="173"/>
        <v>-1.7243922956211577E-6</v>
      </c>
    </row>
    <row r="3687" spans="11:20" x14ac:dyDescent="0.2">
      <c r="K3687" s="185" t="s">
        <v>135</v>
      </c>
      <c r="L3687" s="163">
        <f>_xll.qlCalendarAdvance("TARGET",L3686,K3687,"mf")</f>
        <v>60805</v>
      </c>
      <c r="M3687" s="175">
        <v>0.49600127180460746</v>
      </c>
      <c r="N3687" s="175">
        <f>_xll.xlShmInterpDisc($E$4,L3687)</f>
        <v>0.49600127196660865</v>
      </c>
      <c r="O3687" s="175">
        <f>_xll.xlShmInterpDisc($B$4,L3687)</f>
        <v>0.4960012719666087</v>
      </c>
      <c r="P3687" s="175">
        <v>0.49600127180321152</v>
      </c>
      <c r="Q3687" s="175">
        <f>_xll.xlShmInterpDisc($H$4,L3687)</f>
        <v>0.4960012719719763</v>
      </c>
      <c r="R3687" s="188">
        <f t="shared" si="171"/>
        <v>-1.620011902403462E-6</v>
      </c>
      <c r="S3687" s="170">
        <f t="shared" si="172"/>
        <v>-1.6200124575149744E-6</v>
      </c>
      <c r="T3687" s="174">
        <f t="shared" si="173"/>
        <v>-1.6876477992866512E-6</v>
      </c>
    </row>
    <row r="3688" spans="11:20" x14ac:dyDescent="0.2">
      <c r="K3688" s="185" t="s">
        <v>135</v>
      </c>
      <c r="L3688" s="163">
        <f>_xll.qlCalendarAdvance("TARGET",L3687,K3688,"mf")</f>
        <v>60812</v>
      </c>
      <c r="M3688" s="175">
        <v>0.4958990047148033</v>
      </c>
      <c r="N3688" s="175">
        <f>_xll.xlShmInterpDisc($E$4,L3688)</f>
        <v>0.49589900487315752</v>
      </c>
      <c r="O3688" s="175">
        <f>_xll.xlShmInterpDisc($B$4,L3688)</f>
        <v>0.49589900487315758</v>
      </c>
      <c r="P3688" s="175">
        <v>0.49589900471340786</v>
      </c>
      <c r="Q3688" s="175">
        <f>_xll.xlShmInterpDisc($H$4,L3688)</f>
        <v>0.49589900487847027</v>
      </c>
      <c r="R3688" s="188">
        <f t="shared" si="171"/>
        <v>-1.5835421862675503E-6</v>
      </c>
      <c r="S3688" s="170">
        <f t="shared" si="172"/>
        <v>-1.5835427413790626E-6</v>
      </c>
      <c r="T3688" s="174">
        <f t="shared" si="173"/>
        <v>-1.6506240818614515E-6</v>
      </c>
    </row>
    <row r="3689" spans="11:20" x14ac:dyDescent="0.2">
      <c r="K3689" s="185" t="s">
        <v>135</v>
      </c>
      <c r="L3689" s="163">
        <f>_xll.qlCalendarAdvance("TARGET",L3688,K3689,"mf")</f>
        <v>60819</v>
      </c>
      <c r="M3689" s="175">
        <v>0.49579674325876127</v>
      </c>
      <c r="N3689" s="175">
        <f>_xll.xlShmInterpDisc($E$4,L3689)</f>
        <v>0.49579674341344016</v>
      </c>
      <c r="O3689" s="175">
        <f>_xll.xlShmInterpDisc($B$4,L3689)</f>
        <v>0.49579674341344021</v>
      </c>
      <c r="P3689" s="175">
        <v>0.49579674325736639</v>
      </c>
      <c r="Q3689" s="175">
        <f>_xll.xlShmInterpDisc($H$4,L3689)</f>
        <v>0.49579674341869817</v>
      </c>
      <c r="R3689" s="188">
        <f t="shared" si="171"/>
        <v>-1.5467888081488468E-6</v>
      </c>
      <c r="S3689" s="170">
        <f t="shared" si="172"/>
        <v>-1.5467893632603591E-6</v>
      </c>
      <c r="T3689" s="174">
        <f t="shared" si="173"/>
        <v>-1.6133178126764847E-6</v>
      </c>
    </row>
    <row r="3690" spans="11:20" x14ac:dyDescent="0.2">
      <c r="K3690" s="185" t="s">
        <v>135</v>
      </c>
      <c r="L3690" s="163">
        <f>_xll.qlCalendarAdvance("TARGET",L3689,K3690,"mf")</f>
        <v>60826</v>
      </c>
      <c r="M3690" s="175">
        <v>0.49569448710525255</v>
      </c>
      <c r="N3690" s="175">
        <f>_xll.xlShmInterpDisc($E$4,L3690)</f>
        <v>0.49569448725622772</v>
      </c>
      <c r="O3690" s="175">
        <f>_xll.xlShmInterpDisc($B$4,L3690)</f>
        <v>0.49569448725622783</v>
      </c>
      <c r="P3690" s="175">
        <v>0.49569448710385811</v>
      </c>
      <c r="Q3690" s="175">
        <f>_xll.xlShmInterpDisc($H$4,L3690)</f>
        <v>0.49569448726143128</v>
      </c>
      <c r="R3690" s="188">
        <f t="shared" si="171"/>
        <v>-1.5097517680473516E-6</v>
      </c>
      <c r="S3690" s="170">
        <f t="shared" si="172"/>
        <v>-1.5097528782703762E-6</v>
      </c>
      <c r="T3690" s="174">
        <f t="shared" si="173"/>
        <v>-1.5757317672893123E-6</v>
      </c>
    </row>
    <row r="3691" spans="11:20" x14ac:dyDescent="0.2">
      <c r="K3691" s="185" t="s">
        <v>135</v>
      </c>
      <c r="L3691" s="163">
        <f>_xll.qlCalendarAdvance("TARGET",L3690,K3691,"mf")</f>
        <v>60833</v>
      </c>
      <c r="M3691" s="175">
        <v>0.49559223592287605</v>
      </c>
      <c r="N3691" s="175">
        <f>_xll.xlShmInterpDisc($E$4,L3691)</f>
        <v>0.49559223607011932</v>
      </c>
      <c r="O3691" s="175">
        <f>_xll.xlShmInterpDisc($B$4,L3691)</f>
        <v>0.49559223607011937</v>
      </c>
      <c r="P3691" s="175">
        <v>0.49559223592148205</v>
      </c>
      <c r="Q3691" s="175">
        <f>_xll.xlShmInterpDisc($H$4,L3691)</f>
        <v>0.49559223607526853</v>
      </c>
      <c r="R3691" s="188">
        <f t="shared" si="171"/>
        <v>-1.4724327312976015E-6</v>
      </c>
      <c r="S3691" s="170">
        <f t="shared" si="172"/>
        <v>-1.4724332864091139E-6</v>
      </c>
      <c r="T3691" s="174">
        <f t="shared" si="173"/>
        <v>-1.5378648354769098E-6</v>
      </c>
    </row>
    <row r="3692" spans="11:20" x14ac:dyDescent="0.2">
      <c r="K3692" s="185" t="s">
        <v>135</v>
      </c>
      <c r="L3692" s="163">
        <f>_xll.qlCalendarAdvance("TARGET",L3691,K3692,"mf")</f>
        <v>60840</v>
      </c>
      <c r="M3692" s="175">
        <v>0.49548998938005878</v>
      </c>
      <c r="N3692" s="175">
        <f>_xll.xlShmInterpDisc($E$4,L3692)</f>
        <v>0.49548998952354173</v>
      </c>
      <c r="O3692" s="175">
        <f>_xll.xlShmInterpDisc($B$4,L3692)</f>
        <v>0.49548998952354179</v>
      </c>
      <c r="P3692" s="175">
        <v>0.49548998937866529</v>
      </c>
      <c r="Q3692" s="175">
        <f>_xll.xlShmInterpDisc($H$4,L3692)</f>
        <v>0.49548998952863688</v>
      </c>
      <c r="R3692" s="188">
        <f t="shared" si="171"/>
        <v>-1.4348294774535475E-6</v>
      </c>
      <c r="S3692" s="170">
        <f t="shared" si="172"/>
        <v>-1.4348300325650598E-6</v>
      </c>
      <c r="T3692" s="174">
        <f t="shared" si="173"/>
        <v>-1.4997159070162525E-6</v>
      </c>
    </row>
    <row r="3693" spans="11:20" x14ac:dyDescent="0.2">
      <c r="K3693" s="185" t="s">
        <v>135</v>
      </c>
      <c r="L3693" s="163">
        <f>_xll.qlCalendarAdvance("TARGET",L3692,K3693,"mf")</f>
        <v>60847</v>
      </c>
      <c r="M3693" s="175">
        <v>0.49538774714505629</v>
      </c>
      <c r="N3693" s="175">
        <f>_xll.xlShmInterpDisc($E$4,L3693)</f>
        <v>0.49538774728475049</v>
      </c>
      <c r="O3693" s="175">
        <f>_xll.xlShmInterpDisc($B$4,L3693)</f>
        <v>0.49538774728475055</v>
      </c>
      <c r="P3693" s="175">
        <v>0.49538774714366329</v>
      </c>
      <c r="Q3693" s="175">
        <f>_xll.xlShmInterpDisc($H$4,L3693)</f>
        <v>0.4953877472897919</v>
      </c>
      <c r="R3693" s="188">
        <f t="shared" si="171"/>
        <v>-1.3969420065151894E-6</v>
      </c>
      <c r="S3693" s="170">
        <f t="shared" si="172"/>
        <v>-1.3969425616267017E-6</v>
      </c>
      <c r="T3693" s="174">
        <f t="shared" si="173"/>
        <v>-1.461286092130365E-6</v>
      </c>
    </row>
    <row r="3694" spans="11:20" x14ac:dyDescent="0.2">
      <c r="K3694" s="185" t="s">
        <v>135</v>
      </c>
      <c r="L3694" s="163">
        <f>_xll.qlCalendarAdvance("TARGET",L3693,K3694,"mf")</f>
        <v>60854</v>
      </c>
      <c r="M3694" s="175">
        <v>0.49528550888595302</v>
      </c>
      <c r="N3694" s="175">
        <f>_xll.xlShmInterpDisc($E$4,L3694)</f>
        <v>0.49528550902183016</v>
      </c>
      <c r="O3694" s="175">
        <f>_xll.xlShmInterpDisc($B$4,L3694)</f>
        <v>0.49528550902183016</v>
      </c>
      <c r="P3694" s="175">
        <v>0.49528550888456047</v>
      </c>
      <c r="Q3694" s="175">
        <f>_xll.xlShmInterpDisc($H$4,L3694)</f>
        <v>0.49528550902681789</v>
      </c>
      <c r="R3694" s="188">
        <f t="shared" si="171"/>
        <v>-1.3587714287055519E-6</v>
      </c>
      <c r="S3694" s="170">
        <f t="shared" si="172"/>
        <v>-1.3587714287055519E-6</v>
      </c>
      <c r="T3694" s="174">
        <f t="shared" si="173"/>
        <v>-1.4225742805962227E-6</v>
      </c>
    </row>
    <row r="3695" spans="11:20" x14ac:dyDescent="0.2">
      <c r="K3695" s="185" t="s">
        <v>135</v>
      </c>
      <c r="L3695" s="163">
        <f>_xll.qlCalendarAdvance("TARGET",L3694,K3695,"mf")</f>
        <v>60861</v>
      </c>
      <c r="M3695" s="175">
        <v>0.49518327427066283</v>
      </c>
      <c r="N3695" s="175">
        <f>_xll.xlShmInterpDisc($E$4,L3695)</f>
        <v>0.49518327440269444</v>
      </c>
      <c r="O3695" s="175">
        <f>_xll.xlShmInterpDisc($B$4,L3695)</f>
        <v>0.4951832744026945</v>
      </c>
      <c r="P3695" s="175">
        <v>0.49518327426927089</v>
      </c>
      <c r="Q3695" s="175">
        <f>_xll.xlShmInterpDisc($H$4,L3695)</f>
        <v>0.49518327440762899</v>
      </c>
      <c r="R3695" s="188">
        <f t="shared" si="171"/>
        <v>-1.320316078690098E-6</v>
      </c>
      <c r="S3695" s="170">
        <f t="shared" si="172"/>
        <v>-1.3203166338016104E-6</v>
      </c>
      <c r="T3695" s="174">
        <f t="shared" si="173"/>
        <v>-1.383581027525338E-6</v>
      </c>
    </row>
    <row r="3696" spans="11:20" x14ac:dyDescent="0.2">
      <c r="K3696" s="185" t="s">
        <v>135</v>
      </c>
      <c r="L3696" s="163">
        <f>_xll.qlCalendarAdvance("TARGET",L3695,K3696,"mf")</f>
        <v>60868</v>
      </c>
      <c r="M3696" s="175">
        <v>0.49508104296692945</v>
      </c>
      <c r="N3696" s="175">
        <f>_xll.xlShmInterpDisc($E$4,L3696)</f>
        <v>0.4950810430950871</v>
      </c>
      <c r="O3696" s="175">
        <f>_xll.xlShmInterpDisc($B$4,L3696)</f>
        <v>0.49508104309508716</v>
      </c>
      <c r="P3696" s="175">
        <v>0.49508104296553801</v>
      </c>
      <c r="Q3696" s="175">
        <f>_xll.xlShmInterpDisc($H$4,L3696)</f>
        <v>0.49508104309996853</v>
      </c>
      <c r="R3696" s="188">
        <f t="shared" si="171"/>
        <v>-1.2815765115803401E-6</v>
      </c>
      <c r="S3696" s="170">
        <f t="shared" si="172"/>
        <v>-1.2815770666918525E-6</v>
      </c>
      <c r="T3696" s="174">
        <f t="shared" si="173"/>
        <v>-1.3443052226946861E-6</v>
      </c>
    </row>
    <row r="3697" spans="11:20" x14ac:dyDescent="0.2">
      <c r="K3697" s="185" t="s">
        <v>135</v>
      </c>
      <c r="L3697" s="163">
        <f>_xll.qlCalendarAdvance("TARGET",L3696,K3697,"mf")</f>
        <v>60875</v>
      </c>
      <c r="M3697" s="175">
        <v>0.49497881464232668</v>
      </c>
      <c r="N3697" s="175">
        <f>_xll.xlShmInterpDisc($E$4,L3697)</f>
        <v>0.49497881476658206</v>
      </c>
      <c r="O3697" s="175">
        <f>_xll.xlShmInterpDisc($B$4,L3697)</f>
        <v>0.49497881476658212</v>
      </c>
      <c r="P3697" s="175">
        <v>0.49497881464093579</v>
      </c>
      <c r="Q3697" s="175">
        <f>_xll.xlShmInterpDisc($H$4,L3697)</f>
        <v>0.4949788147714107</v>
      </c>
      <c r="R3697" s="188">
        <f t="shared" si="171"/>
        <v>-1.2425538375993028E-6</v>
      </c>
      <c r="S3697" s="170">
        <f t="shared" si="172"/>
        <v>-1.2425543927108151E-6</v>
      </c>
      <c r="T3697" s="174">
        <f t="shared" si="173"/>
        <v>-1.3047490865503164E-6</v>
      </c>
    </row>
    <row r="3698" spans="11:20" x14ac:dyDescent="0.2">
      <c r="K3698" s="185" t="s">
        <v>135</v>
      </c>
      <c r="L3698" s="163">
        <f>_xll.qlCalendarAdvance("TARGET",L3697,K3698,"mf")</f>
        <v>60882</v>
      </c>
      <c r="M3698" s="175">
        <v>0.49487658896425946</v>
      </c>
      <c r="N3698" s="175">
        <f>_xll.xlShmInterpDisc($E$4,L3698)</f>
        <v>0.49487658908458404</v>
      </c>
      <c r="O3698" s="175">
        <f>_xll.xlShmInterpDisc($B$4,L3698)</f>
        <v>0.4948765890845841</v>
      </c>
      <c r="P3698" s="175">
        <v>0.49487658896286912</v>
      </c>
      <c r="Q3698" s="175">
        <f>_xll.xlShmInterpDisc($H$4,L3698)</f>
        <v>0.49487658908936011</v>
      </c>
      <c r="R3698" s="188">
        <f t="shared" si="171"/>
        <v>-1.2032458363009368E-6</v>
      </c>
      <c r="S3698" s="170">
        <f t="shared" si="172"/>
        <v>-1.2032463914124492E-6</v>
      </c>
      <c r="T3698" s="174">
        <f t="shared" si="173"/>
        <v>-1.2649098435346673E-6</v>
      </c>
    </row>
    <row r="3699" spans="11:20" x14ac:dyDescent="0.2">
      <c r="K3699" s="185" t="s">
        <v>135</v>
      </c>
      <c r="L3699" s="163">
        <f>_xll.qlCalendarAdvance("TARGET",L3698,K3699,"mf")</f>
        <v>60889</v>
      </c>
      <c r="M3699" s="175">
        <v>0.4947743655999633</v>
      </c>
      <c r="N3699" s="175">
        <f>_xll.xlShmInterpDisc($E$4,L3699)</f>
        <v>0.49477436571632877</v>
      </c>
      <c r="O3699" s="175">
        <f>_xll.xlShmInterpDisc($B$4,L3699)</f>
        <v>0.49477436571632882</v>
      </c>
      <c r="P3699" s="175">
        <v>0.49477436559857346</v>
      </c>
      <c r="Q3699" s="175">
        <f>_xll.xlShmInterpDisc($H$4,L3699)</f>
        <v>0.49477436572105243</v>
      </c>
      <c r="R3699" s="188">
        <f t="shared" si="171"/>
        <v>-1.1636547281312914E-6</v>
      </c>
      <c r="S3699" s="170">
        <f t="shared" si="172"/>
        <v>-1.1636552832428038E-6</v>
      </c>
      <c r="T3699" s="174">
        <f t="shared" si="173"/>
        <v>-1.224789714093788E-6</v>
      </c>
    </row>
    <row r="3700" spans="11:20" x14ac:dyDescent="0.2">
      <c r="K3700" s="185" t="s">
        <v>135</v>
      </c>
      <c r="L3700" s="163">
        <f>_xll.qlCalendarAdvance("TARGET",L3699,K3700,"mf")</f>
        <v>60896</v>
      </c>
      <c r="M3700" s="175">
        <v>0.49467214421650579</v>
      </c>
      <c r="N3700" s="175">
        <f>_xll.xlShmInterpDisc($E$4,L3700)</f>
        <v>0.49467214432888357</v>
      </c>
      <c r="O3700" s="175">
        <f>_xll.xlShmInterpDisc($B$4,L3700)</f>
        <v>0.49467214432888357</v>
      </c>
      <c r="P3700" s="175">
        <v>0.49467214421511657</v>
      </c>
      <c r="Q3700" s="175">
        <f>_xll.xlShmInterpDisc($H$4,L3700)</f>
        <v>0.49467214433355516</v>
      </c>
      <c r="R3700" s="188">
        <f t="shared" si="171"/>
        <v>-1.1237777375328051E-6</v>
      </c>
      <c r="S3700" s="170">
        <f t="shared" si="172"/>
        <v>-1.1237777375328051E-6</v>
      </c>
      <c r="T3700" s="174">
        <f t="shared" si="173"/>
        <v>-1.184385922670117E-6</v>
      </c>
    </row>
    <row r="3701" spans="11:20" x14ac:dyDescent="0.2">
      <c r="K3701" s="185" t="s">
        <v>135</v>
      </c>
      <c r="L3701" s="163">
        <f>_xll.qlCalendarAdvance("TARGET",L3700,K3701,"mf")</f>
        <v>60903</v>
      </c>
      <c r="M3701" s="175">
        <v>0.49456992448078618</v>
      </c>
      <c r="N3701" s="175">
        <f>_xll.xlShmInterpDisc($E$4,L3701)</f>
        <v>0.49456992458914795</v>
      </c>
      <c r="O3701" s="175">
        <f>_xll.xlShmInterpDisc($B$4,L3701)</f>
        <v>0.49456992458914789</v>
      </c>
      <c r="P3701" s="175">
        <v>0.49456992447939752</v>
      </c>
      <c r="Q3701" s="175">
        <f>_xll.xlShmInterpDisc($H$4,L3701)</f>
        <v>0.4945699245937677</v>
      </c>
      <c r="R3701" s="188">
        <f t="shared" si="171"/>
        <v>-1.0836176400630393E-6</v>
      </c>
      <c r="S3701" s="170">
        <f t="shared" si="172"/>
        <v>-1.083617084951527E-6</v>
      </c>
      <c r="T3701" s="174">
        <f t="shared" si="173"/>
        <v>-1.1437017999327281E-6</v>
      </c>
    </row>
    <row r="3702" spans="11:20" x14ac:dyDescent="0.2">
      <c r="K3702" s="185" t="s">
        <v>135</v>
      </c>
      <c r="L3702" s="163">
        <f>_xll.qlCalendarAdvance("TARGET",L3701,K3702,"mf")</f>
        <v>60910</v>
      </c>
      <c r="M3702" s="175">
        <v>0.4944677060595366</v>
      </c>
      <c r="N3702" s="175">
        <f>_xll.xlShmInterpDisc($E$4,L3702)</f>
        <v>0.49446770616385355</v>
      </c>
      <c r="O3702" s="175">
        <f>_xll.xlShmInterpDisc($B$4,L3702)</f>
        <v>0.49446770616385366</v>
      </c>
      <c r="P3702" s="175">
        <v>0.49446770605814855</v>
      </c>
      <c r="Q3702" s="175">
        <f>_xll.xlShmInterpDisc($H$4,L3702)</f>
        <v>0.49446770616842189</v>
      </c>
      <c r="R3702" s="188">
        <f t="shared" si="171"/>
        <v>-1.0431694397183833E-6</v>
      </c>
      <c r="S3702" s="170">
        <f t="shared" si="172"/>
        <v>-1.0431705499414079E-6</v>
      </c>
      <c r="T3702" s="174">
        <f t="shared" si="173"/>
        <v>-1.1027334601010352E-6</v>
      </c>
    </row>
    <row r="3703" spans="11:20" x14ac:dyDescent="0.2">
      <c r="K3703" s="185" t="s">
        <v>135</v>
      </c>
      <c r="L3703" s="163">
        <f>_xll.qlCalendarAdvance("TARGET",L3702,K3703,"mf")</f>
        <v>60917</v>
      </c>
      <c r="M3703" s="175">
        <v>0.49436548861932167</v>
      </c>
      <c r="N3703" s="175">
        <f>_xll.xlShmInterpDisc($E$4,L3703)</f>
        <v>0.49436548871956554</v>
      </c>
      <c r="O3703" s="175">
        <f>_xll.xlShmInterpDisc($B$4,L3703)</f>
        <v>0.49436548871956565</v>
      </c>
      <c r="P3703" s="175">
        <v>0.49436548861793422</v>
      </c>
      <c r="Q3703" s="175">
        <f>_xll.xlShmInterpDisc($H$4,L3703)</f>
        <v>0.49436548872408259</v>
      </c>
      <c r="R3703" s="188">
        <f t="shared" si="171"/>
        <v>-1.0024386876139602E-6</v>
      </c>
      <c r="S3703" s="170">
        <f t="shared" si="172"/>
        <v>-1.0024397978369848E-6</v>
      </c>
      <c r="T3703" s="174">
        <f t="shared" si="173"/>
        <v>-1.0614836787325999E-6</v>
      </c>
    </row>
    <row r="3704" spans="11:20" x14ac:dyDescent="0.2">
      <c r="K3704" s="185" t="s">
        <v>135</v>
      </c>
      <c r="L3704" s="163">
        <f>_xll.qlCalendarAdvance("TARGET",L3703,K3704,"mf")</f>
        <v>60924</v>
      </c>
      <c r="M3704" s="175">
        <v>0.49426327182653979</v>
      </c>
      <c r="N3704" s="175">
        <f>_xll.xlShmInterpDisc($E$4,L3704)</f>
        <v>0.49426327192268216</v>
      </c>
      <c r="O3704" s="175">
        <f>_xll.xlShmInterpDisc($B$4,L3704)</f>
        <v>0.49426327192268221</v>
      </c>
      <c r="P3704" s="175">
        <v>0.49426327182515295</v>
      </c>
      <c r="Q3704" s="175">
        <f>_xll.xlShmInterpDisc($H$4,L3704)</f>
        <v>0.49426327192714808</v>
      </c>
      <c r="R3704" s="188">
        <f t="shared" si="171"/>
        <v>-9.61423718415233E-7</v>
      </c>
      <c r="S3704" s="170">
        <f t="shared" si="172"/>
        <v>-9.6142427352674531E-7</v>
      </c>
      <c r="T3704" s="174">
        <f t="shared" si="173"/>
        <v>-1.0199513456043974E-6</v>
      </c>
    </row>
    <row r="3705" spans="11:20" x14ac:dyDescent="0.2">
      <c r="K3705" s="185" t="s">
        <v>135</v>
      </c>
      <c r="L3705" s="163">
        <f>_xll.qlCalendarAdvance("TARGET",L3704,K3705,"mf")</f>
        <v>60931</v>
      </c>
      <c r="M3705" s="175">
        <v>0.49416105534742294</v>
      </c>
      <c r="N3705" s="175">
        <f>_xll.xlShmInterpDisc($E$4,L3705)</f>
        <v>0.49416105543943512</v>
      </c>
      <c r="O3705" s="175">
        <f>_xll.xlShmInterpDisc($B$4,L3705)</f>
        <v>0.49416105543943517</v>
      </c>
      <c r="P3705" s="175">
        <v>0.49416105534603666</v>
      </c>
      <c r="Q3705" s="175">
        <f>_xll.xlShmInterpDisc($H$4,L3705)</f>
        <v>0.49416105544385031</v>
      </c>
      <c r="R3705" s="188">
        <f t="shared" si="171"/>
        <v>-9.2012175656464024E-7</v>
      </c>
      <c r="S3705" s="170">
        <f t="shared" si="172"/>
        <v>-9.2012231167615255E-7</v>
      </c>
      <c r="T3705" s="174">
        <f t="shared" si="173"/>
        <v>-9.7813646071642779E-7</v>
      </c>
    </row>
    <row r="3706" spans="11:20" x14ac:dyDescent="0.2">
      <c r="K3706" s="185" t="s">
        <v>135</v>
      </c>
      <c r="L3706" s="163">
        <f>_xll.qlCalendarAdvance("TARGET",L3705,K3706,"mf")</f>
        <v>60938</v>
      </c>
      <c r="M3706" s="175">
        <v>0.49405883884803753</v>
      </c>
      <c r="N3706" s="175">
        <f>_xll.xlShmInterpDisc($E$4,L3706)</f>
        <v>0.49405883893589109</v>
      </c>
      <c r="O3706" s="175">
        <f>_xll.xlShmInterpDisc($B$4,L3706)</f>
        <v>0.49405883893589114</v>
      </c>
      <c r="P3706" s="175">
        <v>0.49405883884665192</v>
      </c>
      <c r="Q3706" s="175">
        <f>_xll.xlShmInterpDisc($H$4,L3706)</f>
        <v>0.49405883894025576</v>
      </c>
      <c r="R3706" s="188">
        <f t="shared" si="171"/>
        <v>-8.7853557761974344E-7</v>
      </c>
      <c r="S3706" s="170">
        <f t="shared" si="172"/>
        <v>-8.7853613273125575E-7</v>
      </c>
      <c r="T3706" s="174">
        <f t="shared" si="173"/>
        <v>-9.3603846895717879E-7</v>
      </c>
    </row>
    <row r="3707" spans="11:20" x14ac:dyDescent="0.2">
      <c r="K3707" s="185" t="s">
        <v>135</v>
      </c>
      <c r="L3707" s="163">
        <f>_xll.qlCalendarAdvance("TARGET",L3706,K3707,"mf")</f>
        <v>60945</v>
      </c>
      <c r="M3707" s="175">
        <v>0.49395662199428481</v>
      </c>
      <c r="N3707" s="175">
        <f>_xll.xlShmInterpDisc($E$4,L3707)</f>
        <v>0.49395662207795116</v>
      </c>
      <c r="O3707" s="175">
        <f>_xll.xlShmInterpDisc($B$4,L3707)</f>
        <v>0.49395662207795121</v>
      </c>
      <c r="P3707" s="175">
        <v>0.49395662199289969</v>
      </c>
      <c r="Q3707" s="175">
        <f>_xll.xlShmInterpDisc($H$4,L3707)</f>
        <v>0.49395662208226554</v>
      </c>
      <c r="R3707" s="188">
        <f t="shared" si="171"/>
        <v>-8.3666351624600566E-7</v>
      </c>
      <c r="S3707" s="170">
        <f t="shared" si="172"/>
        <v>-8.3666407135751797E-7</v>
      </c>
      <c r="T3707" s="174">
        <f t="shared" si="173"/>
        <v>-8.9365848054967501E-7</v>
      </c>
    </row>
    <row r="3708" spans="11:20" x14ac:dyDescent="0.2">
      <c r="K3708" s="185" t="s">
        <v>135</v>
      </c>
      <c r="L3708" s="163">
        <f>_xll.qlCalendarAdvance("TARGET",L3707,K3708,"mf")</f>
        <v>60952</v>
      </c>
      <c r="M3708" s="175">
        <v>0.49385440445190099</v>
      </c>
      <c r="N3708" s="175">
        <f>_xll.xlShmInterpDisc($E$4,L3708)</f>
        <v>0.4938544045313516</v>
      </c>
      <c r="O3708" s="175">
        <f>_xll.xlShmInterpDisc($B$4,L3708)</f>
        <v>0.49385440453135165</v>
      </c>
      <c r="P3708" s="175">
        <v>0.49385440445051659</v>
      </c>
      <c r="Q3708" s="175">
        <f>_xll.xlShmInterpDisc($H$4,L3708)</f>
        <v>0.49385440453561602</v>
      </c>
      <c r="R3708" s="188">
        <f t="shared" si="171"/>
        <v>-7.9450612755493921E-7</v>
      </c>
      <c r="S3708" s="170">
        <f t="shared" si="172"/>
        <v>-7.9450668266645152E-7</v>
      </c>
      <c r="T3708" s="174">
        <f t="shared" si="173"/>
        <v>-8.5099427504786718E-7</v>
      </c>
    </row>
    <row r="3709" spans="11:20" x14ac:dyDescent="0.2">
      <c r="K3709" s="185" t="s">
        <v>135</v>
      </c>
      <c r="L3709" s="163">
        <f>_xll.qlCalendarAdvance("TARGET",L3708,K3709,"mf")</f>
        <v>60959</v>
      </c>
      <c r="M3709" s="175">
        <v>0.49375218588645825</v>
      </c>
      <c r="N3709" s="175">
        <f>_xll.xlShmInterpDisc($E$4,L3709)</f>
        <v>0.49375218596166459</v>
      </c>
      <c r="O3709" s="175">
        <f>_xll.xlShmInterpDisc($B$4,L3709)</f>
        <v>0.49375218596166465</v>
      </c>
      <c r="P3709" s="175">
        <v>0.49375218588507441</v>
      </c>
      <c r="Q3709" s="175">
        <f>_xll.xlShmInterpDisc($H$4,L3709)</f>
        <v>0.49375218596587939</v>
      </c>
      <c r="R3709" s="188">
        <f t="shared" si="171"/>
        <v>-7.520634115465441E-7</v>
      </c>
      <c r="S3709" s="170">
        <f t="shared" si="172"/>
        <v>-7.5206396665805642E-7</v>
      </c>
      <c r="T3709" s="174">
        <f t="shared" si="173"/>
        <v>-8.080497382323415E-7</v>
      </c>
    </row>
    <row r="3710" spans="11:20" x14ac:dyDescent="0.2">
      <c r="K3710" s="185" t="s">
        <v>135</v>
      </c>
      <c r="L3710" s="163">
        <f>_xll.qlCalendarAdvance("TARGET",L3709,K3710,"mf")</f>
        <v>60966</v>
      </c>
      <c r="M3710" s="175">
        <v>0.49364996596336475</v>
      </c>
      <c r="N3710" s="175">
        <f>_xll.xlShmInterpDisc($E$4,L3710)</f>
        <v>0.49364996603429834</v>
      </c>
      <c r="O3710" s="175">
        <f>_xll.xlShmInterpDisc($B$4,L3710)</f>
        <v>0.49364996603429834</v>
      </c>
      <c r="P3710" s="175">
        <v>0.49364996596198157</v>
      </c>
      <c r="Q3710" s="175">
        <f>_xll.xlShmInterpDisc($H$4,L3710)</f>
        <v>0.49364996603846362</v>
      </c>
      <c r="R3710" s="188">
        <f t="shared" si="171"/>
        <v>-7.0933592333233264E-7</v>
      </c>
      <c r="S3710" s="170">
        <f t="shared" si="172"/>
        <v>-7.0933592333233264E-7</v>
      </c>
      <c r="T3710" s="174">
        <f t="shared" si="173"/>
        <v>-7.6482042921099946E-7</v>
      </c>
    </row>
    <row r="3711" spans="11:20" x14ac:dyDescent="0.2">
      <c r="K3711" s="185" t="s">
        <v>135</v>
      </c>
      <c r="L3711" s="163">
        <f>_xll.qlCalendarAdvance("TARGET",L3710,K3711,"mf")</f>
        <v>60973</v>
      </c>
      <c r="M3711" s="175">
        <v>0.49354774434786541</v>
      </c>
      <c r="N3711" s="175">
        <f>_xll.xlShmInterpDisc($E$4,L3711)</f>
        <v>0.49354774441449756</v>
      </c>
      <c r="O3711" s="175">
        <f>_xll.xlShmInterpDisc($B$4,L3711)</f>
        <v>0.49354774441449761</v>
      </c>
      <c r="P3711" s="175">
        <v>0.49354774434648285</v>
      </c>
      <c r="Q3711" s="175">
        <f>_xll.xlShmInterpDisc($H$4,L3711)</f>
        <v>0.49354774441861377</v>
      </c>
      <c r="R3711" s="188">
        <f t="shared" si="171"/>
        <v>-6.6632144246625558E-7</v>
      </c>
      <c r="S3711" s="170">
        <f t="shared" si="172"/>
        <v>-6.6632199757776789E-7</v>
      </c>
      <c r="T3711" s="174">
        <f t="shared" si="173"/>
        <v>-7.2130912354140264E-7</v>
      </c>
    </row>
    <row r="3712" spans="11:20" x14ac:dyDescent="0.2">
      <c r="K3712" s="185" t="s">
        <v>135</v>
      </c>
      <c r="L3712" s="163">
        <f>_xll.qlCalendarAdvance("TARGET",L3711,K3712,"mf")</f>
        <v>60980</v>
      </c>
      <c r="M3712" s="175">
        <v>0.49344552070504211</v>
      </c>
      <c r="N3712" s="175">
        <f>_xll.xlShmInterpDisc($E$4,L3712)</f>
        <v>0.49344552076734433</v>
      </c>
      <c r="O3712" s="175">
        <f>_xll.xlShmInterpDisc($B$4,L3712)</f>
        <v>0.49344552076734433</v>
      </c>
      <c r="P3712" s="175">
        <v>0.49344552070366021</v>
      </c>
      <c r="Q3712" s="175">
        <f>_xll.xlShmInterpDisc($H$4,L3712)</f>
        <v>0.49344552077141163</v>
      </c>
      <c r="R3712" s="188">
        <f t="shared" si="171"/>
        <v>-6.2302218939436216E-7</v>
      </c>
      <c r="S3712" s="170">
        <f t="shared" si="172"/>
        <v>-6.2302218939436216E-7</v>
      </c>
      <c r="T3712" s="174">
        <f t="shared" si="173"/>
        <v>-6.7751415588901409E-7</v>
      </c>
    </row>
    <row r="3713" spans="11:20" x14ac:dyDescent="0.2">
      <c r="K3713" s="185" t="s">
        <v>135</v>
      </c>
      <c r="L3713" s="163">
        <f>_xll.qlCalendarAdvance("TARGET",L3712,K3713,"mf")</f>
        <v>60987</v>
      </c>
      <c r="M3713" s="175">
        <v>0.49334329469981442</v>
      </c>
      <c r="N3713" s="175">
        <f>_xll.xlShmInterpDisc($E$4,L3713)</f>
        <v>0.49334329475775807</v>
      </c>
      <c r="O3713" s="175">
        <f>_xll.xlShmInterpDisc($B$4,L3713)</f>
        <v>0.49334329475775812</v>
      </c>
      <c r="P3713" s="175">
        <v>0.49334329469843319</v>
      </c>
      <c r="Q3713" s="175">
        <f>_xll.xlShmInterpDisc($H$4,L3713)</f>
        <v>0.49334329476177685</v>
      </c>
      <c r="R3713" s="188">
        <f t="shared" si="171"/>
        <v>-5.7943649878211545E-7</v>
      </c>
      <c r="S3713" s="170">
        <f t="shared" si="172"/>
        <v>-5.7943705389362776E-7</v>
      </c>
      <c r="T3713" s="174">
        <f t="shared" si="173"/>
        <v>-6.3343663647685844E-7</v>
      </c>
    </row>
    <row r="3714" spans="11:20" x14ac:dyDescent="0.2">
      <c r="K3714" s="185" t="s">
        <v>135</v>
      </c>
      <c r="L3714" s="163">
        <f>_xll.qlCalendarAdvance("TARGET",L3713,K3714,"mf")</f>
        <v>60994</v>
      </c>
      <c r="M3714" s="175">
        <v>0.4932410659969399</v>
      </c>
      <c r="N3714" s="175">
        <f>_xll.xlShmInterpDisc($E$4,L3714)</f>
        <v>0.49324106605049645</v>
      </c>
      <c r="O3714" s="175">
        <f>_xll.xlShmInterpDisc($B$4,L3714)</f>
        <v>0.4932410660504965</v>
      </c>
      <c r="P3714" s="175">
        <v>0.49324106599555922</v>
      </c>
      <c r="Q3714" s="175">
        <f>_xll.xlShmInterpDisc($H$4,L3714)</f>
        <v>0.49324106605446694</v>
      </c>
      <c r="R3714" s="188">
        <f t="shared" si="171"/>
        <v>-5.3556548085254008E-7</v>
      </c>
      <c r="S3714" s="170">
        <f t="shared" si="172"/>
        <v>-5.3556603596405239E-7</v>
      </c>
      <c r="T3714" s="174">
        <f t="shared" si="173"/>
        <v>-5.89077120416448E-7</v>
      </c>
    </row>
    <row r="3715" spans="11:20" x14ac:dyDescent="0.2">
      <c r="K3715" s="185" t="s">
        <v>135</v>
      </c>
      <c r="L3715" s="163">
        <f>_xll.qlCalendarAdvance("TARGET",L3714,K3715,"mf")</f>
        <v>61001</v>
      </c>
      <c r="M3715" s="175">
        <v>0.49313883426101462</v>
      </c>
      <c r="N3715" s="175">
        <f>_xll.xlShmInterpDisc($E$4,L3715)</f>
        <v>0.49313883431015554</v>
      </c>
      <c r="O3715" s="175">
        <f>_xll.xlShmInterpDisc($B$4,L3715)</f>
        <v>0.49313883431015559</v>
      </c>
      <c r="P3715" s="175">
        <v>0.49313883425963467</v>
      </c>
      <c r="Q3715" s="175">
        <f>_xll.xlShmInterpDisc($H$4,L3715)</f>
        <v>0.49313883431407796</v>
      </c>
      <c r="R3715" s="188">
        <f t="shared" si="171"/>
        <v>-4.9140913560563604E-7</v>
      </c>
      <c r="S3715" s="170">
        <f t="shared" si="172"/>
        <v>-4.9140969071714835E-7</v>
      </c>
      <c r="T3715" s="174">
        <f t="shared" si="173"/>
        <v>-5.444328321502212E-7</v>
      </c>
    </row>
    <row r="3716" spans="11:20" x14ac:dyDescent="0.2">
      <c r="K3716" s="185" t="s">
        <v>135</v>
      </c>
      <c r="L3716" s="163">
        <f>_xll.qlCalendarAdvance("TARGET",L3715,K3716,"mf")</f>
        <v>61008</v>
      </c>
      <c r="M3716" s="175">
        <v>0.49303659915647374</v>
      </c>
      <c r="N3716" s="175">
        <f>_xll.xlShmInterpDisc($E$4,L3716)</f>
        <v>0.49303659920117032</v>
      </c>
      <c r="O3716" s="175">
        <f>_xll.xlShmInterpDisc($B$4,L3716)</f>
        <v>0.49303659920117043</v>
      </c>
      <c r="P3716" s="175">
        <v>0.49303659915509446</v>
      </c>
      <c r="Q3716" s="175">
        <f>_xll.xlShmInterpDisc($H$4,L3716)</f>
        <v>0.49303659920504506</v>
      </c>
      <c r="R3716" s="188">
        <f t="shared" si="171"/>
        <v>-4.469657977068664E-7</v>
      </c>
      <c r="S3716" s="170">
        <f t="shared" si="172"/>
        <v>-4.4696690792989102E-7</v>
      </c>
      <c r="T3716" s="174">
        <f t="shared" si="173"/>
        <v>-4.995059921242273E-7</v>
      </c>
    </row>
    <row r="3717" spans="11:20" x14ac:dyDescent="0.2">
      <c r="K3717" s="185" t="s">
        <v>135</v>
      </c>
      <c r="L3717" s="163">
        <f>_xll.qlCalendarAdvance("TARGET",L3716,K3717,"mf")</f>
        <v>61015</v>
      </c>
      <c r="M3717" s="175">
        <v>0.49293436034759186</v>
      </c>
      <c r="N3717" s="175">
        <f>_xll.xlShmInterpDisc($E$4,L3717)</f>
        <v>0.49293436038781563</v>
      </c>
      <c r="O3717" s="175">
        <f>_xll.xlShmInterpDisc($B$4,L3717)</f>
        <v>0.49293436038781568</v>
      </c>
      <c r="P3717" s="175">
        <v>0.4929343603462133</v>
      </c>
      <c r="Q3717" s="175">
        <f>_xll.xlShmInterpDisc($H$4,L3717)</f>
        <v>0.4929343603916429</v>
      </c>
      <c r="R3717" s="188">
        <f t="shared" si="171"/>
        <v>-4.022376876022804E-7</v>
      </c>
      <c r="S3717" s="170">
        <f t="shared" si="172"/>
        <v>-4.0223824271379272E-7</v>
      </c>
      <c r="T3717" s="174">
        <f t="shared" si="173"/>
        <v>-4.5429604522695399E-7</v>
      </c>
    </row>
    <row r="3718" spans="11:20" x14ac:dyDescent="0.2">
      <c r="K3718" s="185" t="s">
        <v>135</v>
      </c>
      <c r="L3718" s="163">
        <f>_xll.qlCalendarAdvance("TARGET",L3717,K3718,"mf")</f>
        <v>61022</v>
      </c>
      <c r="M3718" s="175">
        <v>0.49283211749848349</v>
      </c>
      <c r="N3718" s="175">
        <f>_xll.xlShmInterpDisc($E$4,L3718)</f>
        <v>0.49283211753420586</v>
      </c>
      <c r="O3718" s="175">
        <f>_xll.xlShmInterpDisc($B$4,L3718)</f>
        <v>0.49283211753420586</v>
      </c>
      <c r="P3718" s="175">
        <v>0.49283211749710559</v>
      </c>
      <c r="Q3718" s="175">
        <f>_xll.xlShmInterpDisc($H$4,L3718)</f>
        <v>0.49283211753798595</v>
      </c>
      <c r="R3718" s="188">
        <f t="shared" ref="R3718:R3781" si="174">(M3718-N3718)*10000</f>
        <v>-3.5722369506885343E-7</v>
      </c>
      <c r="S3718" s="170">
        <f t="shared" ref="S3718:S3781" si="175">(M3718-O3718)*10000</f>
        <v>-3.5722369506885343E-7</v>
      </c>
      <c r="T3718" s="174">
        <f t="shared" ref="T3718:T3781" si="176">(P3718-Q3718)*10000</f>
        <v>-4.0880354656991358E-7</v>
      </c>
    </row>
    <row r="3719" spans="11:20" x14ac:dyDescent="0.2">
      <c r="K3719" s="185" t="s">
        <v>135</v>
      </c>
      <c r="L3719" s="163">
        <f>_xll.qlCalendarAdvance("TARGET",L3718,K3719,"mf")</f>
        <v>61029</v>
      </c>
      <c r="M3719" s="175">
        <v>0.49272987027310372</v>
      </c>
      <c r="N3719" s="175">
        <f>_xll.xlShmInterpDisc($E$4,L3719)</f>
        <v>0.49272987030429605</v>
      </c>
      <c r="O3719" s="175">
        <f>_xll.xlShmInterpDisc($B$4,L3719)</f>
        <v>0.49272987030429605</v>
      </c>
      <c r="P3719" s="175">
        <v>0.49272987027172654</v>
      </c>
      <c r="Q3719" s="175">
        <f>_xll.xlShmInterpDisc($H$4,L3719)</f>
        <v>0.49272987030802928</v>
      </c>
      <c r="R3719" s="188">
        <f t="shared" si="174"/>
        <v>-3.1192326499507317E-7</v>
      </c>
      <c r="S3719" s="170">
        <f t="shared" si="175"/>
        <v>-3.1192326499507317E-7</v>
      </c>
      <c r="T3719" s="174">
        <f t="shared" si="176"/>
        <v>-3.6302738593008144E-7</v>
      </c>
    </row>
    <row r="3720" spans="11:20" x14ac:dyDescent="0.2">
      <c r="K3720" s="185" t="s">
        <v>135</v>
      </c>
      <c r="L3720" s="163">
        <f>_xll.qlCalendarAdvance("TARGET",L3719,K3720,"mf")</f>
        <v>61036</v>
      </c>
      <c r="M3720" s="175">
        <v>0.4926276183352486</v>
      </c>
      <c r="N3720" s="175">
        <f>_xll.xlShmInterpDisc($E$4,L3720)</f>
        <v>0.49262761836188224</v>
      </c>
      <c r="O3720" s="175">
        <f>_xll.xlShmInterpDisc($B$4,L3720)</f>
        <v>0.49262761836188229</v>
      </c>
      <c r="P3720" s="175">
        <v>0.4926276183338722</v>
      </c>
      <c r="Q3720" s="175">
        <f>_xll.xlShmInterpDisc($H$4,L3720)</f>
        <v>0.49262761836556895</v>
      </c>
      <c r="R3720" s="188">
        <f t="shared" si="174"/>
        <v>-2.6633639738093962E-7</v>
      </c>
      <c r="S3720" s="170">
        <f t="shared" si="175"/>
        <v>-2.6633695249245193E-7</v>
      </c>
      <c r="T3720" s="174">
        <f t="shared" si="176"/>
        <v>-3.1696756330745757E-7</v>
      </c>
    </row>
    <row r="3721" spans="11:20" x14ac:dyDescent="0.2">
      <c r="K3721" s="185" t="s">
        <v>135</v>
      </c>
      <c r="L3721" s="163">
        <f>_xll.qlCalendarAdvance("TARGET",L3720,K3721,"mf")</f>
        <v>61043</v>
      </c>
      <c r="M3721" s="175">
        <v>0.49252536134855557</v>
      </c>
      <c r="N3721" s="175">
        <f>_xll.xlShmInterpDisc($E$4,L3721)</f>
        <v>0.49252536137060188</v>
      </c>
      <c r="O3721" s="175">
        <f>_xll.xlShmInterpDisc($B$4,L3721)</f>
        <v>0.49252536137060193</v>
      </c>
      <c r="P3721" s="175">
        <v>0.49252536134717978</v>
      </c>
      <c r="Q3721" s="175">
        <f>_xll.xlShmInterpDisc($H$4,L3721)</f>
        <v>0.49252536137424235</v>
      </c>
      <c r="R3721" s="188">
        <f t="shared" si="174"/>
        <v>-2.2046309222645277E-7</v>
      </c>
      <c r="S3721" s="170">
        <f t="shared" si="175"/>
        <v>-2.2046364733796509E-7</v>
      </c>
      <c r="T3721" s="174">
        <f t="shared" si="176"/>
        <v>-2.7062574403657891E-7</v>
      </c>
    </row>
    <row r="3722" spans="11:20" x14ac:dyDescent="0.2">
      <c r="K3722" s="185" t="s">
        <v>135</v>
      </c>
      <c r="L3722" s="163">
        <f>_xll.qlCalendarAdvance("TARGET",L3721,K3722,"mf")</f>
        <v>61050</v>
      </c>
      <c r="M3722" s="175">
        <v>0.49242309897650394</v>
      </c>
      <c r="N3722" s="175">
        <f>_xll.xlShmInterpDisc($E$4,L3722)</f>
        <v>0.49242309899393438</v>
      </c>
      <c r="O3722" s="175">
        <f>_xll.xlShmInterpDisc($B$4,L3722)</f>
        <v>0.49242309899393444</v>
      </c>
      <c r="P3722" s="175">
        <v>0.49242309897512887</v>
      </c>
      <c r="Q3722" s="175">
        <f>_xll.xlShmInterpDisc($H$4,L3722)</f>
        <v>0.4924230989975289</v>
      </c>
      <c r="R3722" s="188">
        <f t="shared" si="174"/>
        <v>-1.7430445975463726E-7</v>
      </c>
      <c r="S3722" s="170">
        <f t="shared" si="175"/>
        <v>-1.7430501486614958E-7</v>
      </c>
      <c r="T3722" s="174">
        <f t="shared" si="176"/>
        <v>-2.2400026278290852E-7</v>
      </c>
    </row>
    <row r="3723" spans="11:20" x14ac:dyDescent="0.2">
      <c r="K3723" s="185" t="s">
        <v>135</v>
      </c>
      <c r="L3723" s="163">
        <f>_xll.qlCalendarAdvance("TARGET",L3722,K3723,"mf")</f>
        <v>61057</v>
      </c>
      <c r="M3723" s="175">
        <v>0.49232083088241552</v>
      </c>
      <c r="N3723" s="175">
        <f>_xll.xlShmInterpDisc($E$4,L3723)</f>
        <v>0.49232083089520157</v>
      </c>
      <c r="O3723" s="175">
        <f>_xll.xlShmInterpDisc($B$4,L3723)</f>
        <v>0.49232083089520157</v>
      </c>
      <c r="P3723" s="175">
        <v>0.49232083088104117</v>
      </c>
      <c r="Q3723" s="175">
        <f>_xll.xlShmInterpDisc($H$4,L3723)</f>
        <v>0.49232083089875028</v>
      </c>
      <c r="R3723" s="188">
        <f t="shared" si="174"/>
        <v>-1.2786049996549309E-7</v>
      </c>
      <c r="S3723" s="170">
        <f t="shared" si="175"/>
        <v>-1.2786049996549309E-7</v>
      </c>
      <c r="T3723" s="174">
        <f t="shared" si="176"/>
        <v>-1.7709111954644641E-7</v>
      </c>
    </row>
    <row r="3724" spans="11:20" x14ac:dyDescent="0.2">
      <c r="K3724" s="185" t="s">
        <v>135</v>
      </c>
      <c r="L3724" s="163">
        <f>_xll.qlCalendarAdvance("TARGET",L3723,K3724,"mf")</f>
        <v>61064</v>
      </c>
      <c r="M3724" s="175">
        <v>0.49221855672945514</v>
      </c>
      <c r="N3724" s="175">
        <f>_xll.xlShmInterpDisc($E$4,L3724)</f>
        <v>0.49221855673756804</v>
      </c>
      <c r="O3724" s="175">
        <f>_xll.xlShmInterpDisc($B$4,L3724)</f>
        <v>0.49221855673756809</v>
      </c>
      <c r="P3724" s="175">
        <v>0.49221855672808157</v>
      </c>
      <c r="Q3724" s="175">
        <f>_xll.xlShmInterpDisc($H$4,L3724)</f>
        <v>0.49221855674107157</v>
      </c>
      <c r="R3724" s="188">
        <f t="shared" si="174"/>
        <v>-8.1128992412971002E-8</v>
      </c>
      <c r="S3724" s="170">
        <f t="shared" si="175"/>
        <v>-8.1129547524483314E-8</v>
      </c>
      <c r="T3724" s="174">
        <f t="shared" si="176"/>
        <v>-1.298999796617295E-7</v>
      </c>
    </row>
    <row r="3725" spans="11:20" x14ac:dyDescent="0.2">
      <c r="K3725" s="185" t="s">
        <v>135</v>
      </c>
      <c r="L3725" s="163">
        <f>_xll.qlCalendarAdvance("TARGET",L3724,K3725,"mf")</f>
        <v>61071</v>
      </c>
      <c r="M3725" s="175">
        <v>0.49211627618063108</v>
      </c>
      <c r="N3725" s="175">
        <f>_xll.xlShmInterpDisc($E$4,L3725)</f>
        <v>0.49211627618404225</v>
      </c>
      <c r="O3725" s="175">
        <f>_xll.xlShmInterpDisc($B$4,L3725)</f>
        <v>0.49211627618404236</v>
      </c>
      <c r="P3725" s="175">
        <v>0.49211627617925818</v>
      </c>
      <c r="Q3725" s="175">
        <f>_xll.xlShmInterpDisc($H$4,L3725)</f>
        <v>0.4921162761875007</v>
      </c>
      <c r="R3725" s="188">
        <f t="shared" si="174"/>
        <v>-3.4111602431607935E-8</v>
      </c>
      <c r="S3725" s="170">
        <f t="shared" si="175"/>
        <v>-3.411271265463256E-8</v>
      </c>
      <c r="T3725" s="174">
        <f t="shared" si="176"/>
        <v>-8.2425177794220872E-8</v>
      </c>
    </row>
    <row r="3726" spans="11:20" x14ac:dyDescent="0.2">
      <c r="K3726" s="185" t="s">
        <v>135</v>
      </c>
      <c r="L3726" s="163">
        <f>_xll.qlCalendarAdvance("TARGET",L3725,K3726,"mf")</f>
        <v>61078</v>
      </c>
      <c r="M3726" s="175">
        <v>0.49201398889898523</v>
      </c>
      <c r="N3726" s="175">
        <f>_xll.xlShmInterpDisc($E$4,L3726)</f>
        <v>0.49201398889766595</v>
      </c>
      <c r="O3726" s="175">
        <f>_xll.xlShmInterpDisc($B$4,L3726)</f>
        <v>0.49201398889766612</v>
      </c>
      <c r="P3726" s="175">
        <v>0.49201398889761305</v>
      </c>
      <c r="Q3726" s="175">
        <f>_xll.xlShmInterpDisc($H$4,L3726)</f>
        <v>0.49201398890107972</v>
      </c>
      <c r="R3726" s="188">
        <f t="shared" si="174"/>
        <v>1.3192780201620735E-8</v>
      </c>
      <c r="S3726" s="170">
        <f t="shared" si="175"/>
        <v>1.3191114867083797E-8</v>
      </c>
      <c r="T3726" s="174">
        <f t="shared" si="176"/>
        <v>-3.4666713943920513E-8</v>
      </c>
    </row>
    <row r="3727" spans="11:20" x14ac:dyDescent="0.2">
      <c r="K3727" s="185" t="s">
        <v>135</v>
      </c>
      <c r="L3727" s="163">
        <f>_xll.qlCalendarAdvance("TARGET",L3726,K3727,"mf")</f>
        <v>61085</v>
      </c>
      <c r="M3727" s="175">
        <v>0.49191169464386802</v>
      </c>
      <c r="N3727" s="175">
        <f>_xll.xlShmInterpDisc($E$4,L3727)</f>
        <v>0.49191169463778994</v>
      </c>
      <c r="O3727" s="175">
        <f>_xll.xlShmInterpDisc($B$4,L3727)</f>
        <v>0.49191169463778994</v>
      </c>
      <c r="P3727" s="175">
        <v>0.49191169464249662</v>
      </c>
      <c r="Q3727" s="175">
        <f>_xll.xlShmInterpDisc($H$4,L3727)</f>
        <v>0.49191169464115919</v>
      </c>
      <c r="R3727" s="188">
        <f t="shared" si="174"/>
        <v>6.0780824817641133E-8</v>
      </c>
      <c r="S3727" s="170">
        <f t="shared" si="175"/>
        <v>6.0780824817641133E-8</v>
      </c>
      <c r="T3727" s="174">
        <f t="shared" si="176"/>
        <v>1.3374301666146948E-8</v>
      </c>
    </row>
    <row r="3728" spans="11:20" x14ac:dyDescent="0.2">
      <c r="K3728" s="185" t="s">
        <v>135</v>
      </c>
      <c r="L3728" s="163">
        <f>_xll.qlCalendarAdvance("TARGET",L3727,K3728,"mf")</f>
        <v>61092</v>
      </c>
      <c r="M3728" s="175">
        <v>0.4918093934277093</v>
      </c>
      <c r="N3728" s="175">
        <f>_xll.xlShmInterpDisc($E$4,L3728)</f>
        <v>0.49180939341684393</v>
      </c>
      <c r="O3728" s="175">
        <f>_xll.xlShmInterpDisc($B$4,L3728)</f>
        <v>0.49180939341684404</v>
      </c>
      <c r="P3728" s="175">
        <v>0.49180939342633861</v>
      </c>
      <c r="Q3728" s="175">
        <f>_xll.xlShmInterpDisc($H$4,L3728)</f>
        <v>0.49180939342016916</v>
      </c>
      <c r="R3728" s="188">
        <f t="shared" si="174"/>
        <v>1.0865364163947788E-7</v>
      </c>
      <c r="S3728" s="170">
        <f t="shared" si="175"/>
        <v>1.0865253141645326E-7</v>
      </c>
      <c r="T3728" s="174">
        <f t="shared" si="176"/>
        <v>6.1694538366907636E-8</v>
      </c>
    </row>
    <row r="3729" spans="11:20" x14ac:dyDescent="0.2">
      <c r="K3729" s="185" t="s">
        <v>135</v>
      </c>
      <c r="L3729" s="163">
        <f>_xll.qlCalendarAdvance("TARGET",L3728,K3729,"mf")</f>
        <v>61099</v>
      </c>
      <c r="M3729" s="175">
        <v>0.49170708530405954</v>
      </c>
      <c r="N3729" s="175">
        <f>_xll.xlShmInterpDisc($E$4,L3729)</f>
        <v>0.49170708528837881</v>
      </c>
      <c r="O3729" s="175">
        <f>_xll.xlShmInterpDisc($B$4,L3729)</f>
        <v>0.49170708528837892</v>
      </c>
      <c r="P3729" s="175">
        <v>0.49170708530268964</v>
      </c>
      <c r="Q3729" s="175">
        <f>_xll.xlShmInterpDisc($H$4,L3729)</f>
        <v>0.49170708529166024</v>
      </c>
      <c r="R3729" s="188">
        <f t="shared" si="174"/>
        <v>1.568073448865448E-7</v>
      </c>
      <c r="S3729" s="170">
        <f t="shared" si="175"/>
        <v>1.5680623466352017E-7</v>
      </c>
      <c r="T3729" s="174">
        <f t="shared" si="176"/>
        <v>1.1029399615836155E-7</v>
      </c>
    </row>
    <row r="3730" spans="11:20" x14ac:dyDescent="0.2">
      <c r="K3730" s="185" t="s">
        <v>135</v>
      </c>
      <c r="L3730" s="163">
        <f>_xll.qlCalendarAdvance("TARGET",L3729,K3730,"mf")</f>
        <v>61106</v>
      </c>
      <c r="M3730" s="175">
        <v>0.49160477032658778</v>
      </c>
      <c r="N3730" s="175">
        <f>_xll.xlShmInterpDisc($E$4,L3730)</f>
        <v>0.49160477030606359</v>
      </c>
      <c r="O3730" s="175">
        <f>_xll.xlShmInterpDisc($B$4,L3730)</f>
        <v>0.49160477030606364</v>
      </c>
      <c r="P3730" s="175">
        <v>0.4916047703252186</v>
      </c>
      <c r="Q3730" s="175">
        <f>_xll.xlShmInterpDisc($H$4,L3730)</f>
        <v>0.4916047703093015</v>
      </c>
      <c r="R3730" s="188">
        <f t="shared" si="174"/>
        <v>2.0524193455884188E-7</v>
      </c>
      <c r="S3730" s="170">
        <f t="shared" si="175"/>
        <v>2.0524137944732956E-7</v>
      </c>
      <c r="T3730" s="174">
        <f t="shared" si="176"/>
        <v>1.5917100970597176E-7</v>
      </c>
    </row>
    <row r="3731" spans="11:20" x14ac:dyDescent="0.2">
      <c r="K3731" s="185" t="s">
        <v>135</v>
      </c>
      <c r="L3731" s="163">
        <f>_xll.qlCalendarAdvance("TARGET",L3730,K3731,"mf")</f>
        <v>61113</v>
      </c>
      <c r="M3731" s="175">
        <v>0.49150244854908159</v>
      </c>
      <c r="N3731" s="175">
        <f>_xll.xlShmInterpDisc($E$4,L3731)</f>
        <v>0.49150244852368635</v>
      </c>
      <c r="O3731" s="175">
        <f>_xll.xlShmInterpDisc($B$4,L3731)</f>
        <v>0.49150244852368635</v>
      </c>
      <c r="P3731" s="175">
        <v>0.49150244854771324</v>
      </c>
      <c r="Q3731" s="175">
        <f>_xll.xlShmInterpDisc($H$4,L3731)</f>
        <v>0.49150244852688102</v>
      </c>
      <c r="R3731" s="188">
        <f t="shared" si="174"/>
        <v>2.5395241465275831E-7</v>
      </c>
      <c r="S3731" s="170">
        <f t="shared" si="175"/>
        <v>2.5395241465275831E-7</v>
      </c>
      <c r="T3731" s="174">
        <f t="shared" si="176"/>
        <v>2.0832224834066437E-7</v>
      </c>
    </row>
    <row r="3732" spans="11:20" x14ac:dyDescent="0.2">
      <c r="K3732" s="185" t="s">
        <v>135</v>
      </c>
      <c r="L3732" s="163">
        <f>_xll.qlCalendarAdvance("TARGET",L3731,K3732,"mf")</f>
        <v>61120</v>
      </c>
      <c r="M3732" s="175">
        <v>0.49140012002544681</v>
      </c>
      <c r="N3732" s="175">
        <f>_xll.xlShmInterpDisc($E$4,L3732)</f>
        <v>0.49140011999515282</v>
      </c>
      <c r="O3732" s="175">
        <f>_xll.xlShmInterpDisc($B$4,L3732)</f>
        <v>0.49140011999515287</v>
      </c>
      <c r="P3732" s="175">
        <v>0.49140012002407923</v>
      </c>
      <c r="Q3732" s="175">
        <f>_xll.xlShmInterpDisc($H$4,L3732)</f>
        <v>0.49140011999830463</v>
      </c>
      <c r="R3732" s="188">
        <f t="shared" si="174"/>
        <v>3.0293989539131871E-7</v>
      </c>
      <c r="S3732" s="170">
        <f t="shared" si="175"/>
        <v>3.029393402798064E-7</v>
      </c>
      <c r="T3732" s="174">
        <f t="shared" si="176"/>
        <v>2.5774604672790247E-7</v>
      </c>
    </row>
    <row r="3733" spans="11:20" x14ac:dyDescent="0.2">
      <c r="K3733" s="185" t="s">
        <v>135</v>
      </c>
      <c r="L3733" s="163">
        <f>_xll.qlCalendarAdvance("TARGET",L3732,K3733,"mf")</f>
        <v>61127</v>
      </c>
      <c r="M3733" s="175">
        <v>0.49129778480970743</v>
      </c>
      <c r="N3733" s="175">
        <f>_xll.xlShmInterpDisc($E$4,L3733)</f>
        <v>0.49129778477448738</v>
      </c>
      <c r="O3733" s="175">
        <f>_xll.xlShmInterpDisc($B$4,L3733)</f>
        <v>0.49129778477448743</v>
      </c>
      <c r="P3733" s="175">
        <v>0.49129778480834052</v>
      </c>
      <c r="Q3733" s="175">
        <f>_xll.xlShmInterpDisc($H$4,L3733)</f>
        <v>0.49129778477759661</v>
      </c>
      <c r="R3733" s="188">
        <f t="shared" si="174"/>
        <v>3.5220049099393691E-7</v>
      </c>
      <c r="S3733" s="170">
        <f t="shared" si="175"/>
        <v>3.521999358824246E-7</v>
      </c>
      <c r="T3733" s="174">
        <f t="shared" si="176"/>
        <v>3.0743907419861216E-7</v>
      </c>
    </row>
    <row r="3734" spans="11:20" x14ac:dyDescent="0.2">
      <c r="K3734" s="185" t="s">
        <v>135</v>
      </c>
      <c r="L3734" s="163">
        <f>_xll.qlCalendarAdvance("TARGET",L3733,K3734,"mf")</f>
        <v>61134</v>
      </c>
      <c r="M3734" s="175">
        <v>0.49119544295600526</v>
      </c>
      <c r="N3734" s="175">
        <f>_xll.xlShmInterpDisc($E$4,L3734)</f>
        <v>0.49119544291583211</v>
      </c>
      <c r="O3734" s="175">
        <f>_xll.xlShmInterpDisc($B$4,L3734)</f>
        <v>0.49119544291583211</v>
      </c>
      <c r="P3734" s="175">
        <v>0.49119544295463918</v>
      </c>
      <c r="Q3734" s="175">
        <f>_xll.xlShmInterpDisc($H$4,L3734)</f>
        <v>0.49119544291889911</v>
      </c>
      <c r="R3734" s="188">
        <f t="shared" si="174"/>
        <v>4.0173142590305133E-7</v>
      </c>
      <c r="S3734" s="170">
        <f t="shared" si="175"/>
        <v>4.0173142590305133E-7</v>
      </c>
      <c r="T3734" s="174">
        <f t="shared" si="176"/>
        <v>3.5740077564128114E-7</v>
      </c>
    </row>
    <row r="3735" spans="11:20" x14ac:dyDescent="0.2">
      <c r="K3735" s="185" t="s">
        <v>135</v>
      </c>
      <c r="L3735" s="163">
        <f>_xll.qlCalendarAdvance("TARGET",L3734,K3735,"mf")</f>
        <v>61141</v>
      </c>
      <c r="M3735" s="175">
        <v>0.49109309451860023</v>
      </c>
      <c r="N3735" s="175">
        <f>_xll.xlShmInterpDisc($E$4,L3735)</f>
        <v>0.49109309447344696</v>
      </c>
      <c r="O3735" s="175">
        <f>_xll.xlShmInterpDisc($B$4,L3735)</f>
        <v>0.49109309447344701</v>
      </c>
      <c r="P3735" s="175">
        <v>0.49109309451723498</v>
      </c>
      <c r="Q3735" s="175">
        <f>_xll.xlShmInterpDisc($H$4,L3735)</f>
        <v>0.49109309447647198</v>
      </c>
      <c r="R3735" s="188">
        <f t="shared" si="174"/>
        <v>4.5153270011866198E-7</v>
      </c>
      <c r="S3735" s="170">
        <f t="shared" si="175"/>
        <v>4.5153214500714967E-7</v>
      </c>
      <c r="T3735" s="174">
        <f t="shared" si="176"/>
        <v>4.0763004083288479E-7</v>
      </c>
    </row>
    <row r="3736" spans="11:20" x14ac:dyDescent="0.2">
      <c r="K3736" s="185" t="s">
        <v>135</v>
      </c>
      <c r="L3736" s="163">
        <f>_xll.qlCalendarAdvance("TARGET",L3735,K3736,"mf")</f>
        <v>61148</v>
      </c>
      <c r="M3736" s="175">
        <v>0.49099073955186967</v>
      </c>
      <c r="N3736" s="175">
        <f>_xll.xlShmInterpDisc($E$4,L3736)</f>
        <v>0.49099073950170968</v>
      </c>
      <c r="O3736" s="175">
        <f>_xll.xlShmInterpDisc($B$4,L3736)</f>
        <v>0.49099073950170968</v>
      </c>
      <c r="P3736" s="175">
        <v>0.49099073955050521</v>
      </c>
      <c r="Q3736" s="175">
        <f>_xll.xlShmInterpDisc($H$4,L3736)</f>
        <v>0.49099073950469302</v>
      </c>
      <c r="R3736" s="188">
        <f t="shared" si="174"/>
        <v>5.0159987274867035E-7</v>
      </c>
      <c r="S3736" s="170">
        <f t="shared" si="175"/>
        <v>5.0159987274867035E-7</v>
      </c>
      <c r="T3736" s="174">
        <f t="shared" si="176"/>
        <v>4.5812187376981228E-7</v>
      </c>
    </row>
    <row r="3737" spans="11:20" x14ac:dyDescent="0.2">
      <c r="K3737" s="185" t="s">
        <v>135</v>
      </c>
      <c r="L3737" s="163">
        <f>_xll.qlCalendarAdvance("TARGET",L3736,K3737,"mf")</f>
        <v>61155</v>
      </c>
      <c r="M3737" s="175">
        <v>0.49088837811030844</v>
      </c>
      <c r="N3737" s="175">
        <f>_xll.xlShmInterpDisc($E$4,L3737)</f>
        <v>0.49088837805511509</v>
      </c>
      <c r="O3737" s="175">
        <f>_xll.xlShmInterpDisc($B$4,L3737)</f>
        <v>0.49088837805511509</v>
      </c>
      <c r="P3737" s="175">
        <v>0.49088837810894476</v>
      </c>
      <c r="Q3737" s="175">
        <f>_xll.xlShmInterpDisc($H$4,L3737)</f>
        <v>0.49088837805805713</v>
      </c>
      <c r="R3737" s="188">
        <f t="shared" si="174"/>
        <v>5.5193349890458876E-7</v>
      </c>
      <c r="S3737" s="170">
        <f t="shared" si="175"/>
        <v>5.5193349890458876E-7</v>
      </c>
      <c r="T3737" s="174">
        <f t="shared" si="176"/>
        <v>5.0887627445206363E-7</v>
      </c>
    </row>
    <row r="3738" spans="11:20" x14ac:dyDescent="0.2">
      <c r="K3738" s="185" t="s">
        <v>135</v>
      </c>
      <c r="L3738" s="163">
        <f>_xll.qlCalendarAdvance("TARGET",L3737,K3738,"mf")</f>
        <v>61162</v>
      </c>
      <c r="M3738" s="175">
        <v>0.49078601024852869</v>
      </c>
      <c r="N3738" s="175">
        <f>_xll.xlShmInterpDisc($E$4,L3738)</f>
        <v>0.49078601018827589</v>
      </c>
      <c r="O3738" s="175">
        <f>_xll.xlShmInterpDisc($B$4,L3738)</f>
        <v>0.49078601018827583</v>
      </c>
      <c r="P3738" s="175">
        <v>0.49078601024716578</v>
      </c>
      <c r="Q3738" s="175">
        <f>_xll.xlShmInterpDisc($H$4,L3738)</f>
        <v>0.49078601019117679</v>
      </c>
      <c r="R3738" s="188">
        <f t="shared" si="174"/>
        <v>6.0252802747129408E-7</v>
      </c>
      <c r="S3738" s="170">
        <f t="shared" si="175"/>
        <v>6.0252858258280639E-7</v>
      </c>
      <c r="T3738" s="174">
        <f t="shared" si="176"/>
        <v>5.5988991221056494E-7</v>
      </c>
    </row>
    <row r="3739" spans="11:20" x14ac:dyDescent="0.2">
      <c r="K3739" s="185" t="s">
        <v>135</v>
      </c>
      <c r="L3739" s="163">
        <f>_xll.qlCalendarAdvance("TARGET",L3738,K3739,"mf")</f>
        <v>61169</v>
      </c>
      <c r="M3739" s="175">
        <v>0.49068363602125964</v>
      </c>
      <c r="N3739" s="175">
        <f>_xll.xlShmInterpDisc($E$4,L3739)</f>
        <v>0.49068363595592124</v>
      </c>
      <c r="O3739" s="175">
        <f>_xll.xlShmInterpDisc($B$4,L3739)</f>
        <v>0.49068363595592124</v>
      </c>
      <c r="P3739" s="175">
        <v>0.49068363601989762</v>
      </c>
      <c r="Q3739" s="175">
        <f>_xll.xlShmInterpDisc($H$4,L3739)</f>
        <v>0.49068363595878145</v>
      </c>
      <c r="R3739" s="188">
        <f t="shared" si="174"/>
        <v>6.5338401356029863E-7</v>
      </c>
      <c r="S3739" s="170">
        <f t="shared" si="175"/>
        <v>6.5338401356029863E-7</v>
      </c>
      <c r="T3739" s="174">
        <f t="shared" si="176"/>
        <v>6.1116167682229161E-7</v>
      </c>
    </row>
    <row r="3740" spans="11:20" x14ac:dyDescent="0.2">
      <c r="K3740" s="185" t="s">
        <v>135</v>
      </c>
      <c r="L3740" s="163">
        <f>_xll.qlCalendarAdvance("TARGET",L3739,K3740,"mf")</f>
        <v>61176</v>
      </c>
      <c r="M3740" s="175">
        <v>0.49058125548334769</v>
      </c>
      <c r="N3740" s="175">
        <f>_xll.xlShmInterpDisc($E$4,L3740)</f>
        <v>0.49058125541289771</v>
      </c>
      <c r="O3740" s="175">
        <f>_xll.xlShmInterpDisc($B$4,L3740)</f>
        <v>0.49058125541289771</v>
      </c>
      <c r="P3740" s="175">
        <v>0.49058125548198644</v>
      </c>
      <c r="Q3740" s="175">
        <f>_xll.xlShmInterpDisc($H$4,L3740)</f>
        <v>0.49058125541571757</v>
      </c>
      <c r="R3740" s="188">
        <f t="shared" si="174"/>
        <v>7.0449979183706546E-7</v>
      </c>
      <c r="S3740" s="170">
        <f t="shared" si="175"/>
        <v>7.0449979183706546E-7</v>
      </c>
      <c r="T3740" s="174">
        <f t="shared" si="176"/>
        <v>6.6268879272968206E-7</v>
      </c>
    </row>
    <row r="3741" spans="11:20" x14ac:dyDescent="0.2">
      <c r="K3741" s="185" t="s">
        <v>135</v>
      </c>
      <c r="L3741" s="163">
        <f>_xll.qlCalendarAdvance("TARGET",L3740,K3741,"mf")</f>
        <v>61183</v>
      </c>
      <c r="M3741" s="175">
        <v>0.49047886868975576</v>
      </c>
      <c r="N3741" s="175">
        <f>_xll.xlShmInterpDisc($E$4,L3741)</f>
        <v>0.49047886861416851</v>
      </c>
      <c r="O3741" s="175">
        <f>_xll.xlShmInterpDisc($B$4,L3741)</f>
        <v>0.49047886861416862</v>
      </c>
      <c r="P3741" s="175">
        <v>0.4904788686883953</v>
      </c>
      <c r="Q3741" s="175">
        <f>_xll.xlShmInterpDisc($H$4,L3741)</f>
        <v>0.49047886861694828</v>
      </c>
      <c r="R3741" s="188">
        <f t="shared" si="174"/>
        <v>7.5587258674403301E-7</v>
      </c>
      <c r="S3741" s="170">
        <f t="shared" si="175"/>
        <v>7.5587147652100839E-7</v>
      </c>
      <c r="T3741" s="174">
        <f t="shared" si="176"/>
        <v>7.1447014970971168E-7</v>
      </c>
    </row>
    <row r="3742" spans="11:20" x14ac:dyDescent="0.2">
      <c r="K3742" s="185" t="s">
        <v>135</v>
      </c>
      <c r="L3742" s="163">
        <f>_xll.qlCalendarAdvance("TARGET",L3741,K3742,"mf")</f>
        <v>61190</v>
      </c>
      <c r="M3742" s="175">
        <v>0.49037647569556359</v>
      </c>
      <c r="N3742" s="175">
        <f>_xll.xlShmInterpDisc($E$4,L3742)</f>
        <v>0.49037647561481373</v>
      </c>
      <c r="O3742" s="175">
        <f>_xll.xlShmInterpDisc($B$4,L3742)</f>
        <v>0.49037647561481384</v>
      </c>
      <c r="P3742" s="175">
        <v>0.49037647569420389</v>
      </c>
      <c r="Q3742" s="175">
        <f>_xll.xlShmInterpDisc($H$4,L3742)</f>
        <v>0.49037647561755371</v>
      </c>
      <c r="R3742" s="188">
        <f t="shared" si="174"/>
        <v>8.0749851250061511E-7</v>
      </c>
      <c r="S3742" s="170">
        <f t="shared" si="175"/>
        <v>8.0749740227759048E-7</v>
      </c>
      <c r="T3742" s="174">
        <f t="shared" si="176"/>
        <v>7.6650186198179426E-7</v>
      </c>
    </row>
    <row r="3743" spans="11:20" x14ac:dyDescent="0.2">
      <c r="K3743" s="185" t="s">
        <v>135</v>
      </c>
      <c r="L3743" s="163">
        <f>_xll.qlCalendarAdvance("TARGET",L3742,K3743,"mf")</f>
        <v>61197</v>
      </c>
      <c r="M3743" s="175">
        <v>0.49027407655596711</v>
      </c>
      <c r="N3743" s="175">
        <f>_xll.xlShmInterpDisc($E$4,L3743)</f>
        <v>0.49027407647002952</v>
      </c>
      <c r="O3743" s="175">
        <f>_xll.xlShmInterpDisc($B$4,L3743)</f>
        <v>0.49027407647002968</v>
      </c>
      <c r="P3743" s="175">
        <v>0.49027407655460825</v>
      </c>
      <c r="Q3743" s="175">
        <f>_xll.xlShmInterpDisc($H$4,L3743)</f>
        <v>0.49027407647273002</v>
      </c>
      <c r="R3743" s="188">
        <f t="shared" si="174"/>
        <v>8.593759037722748E-7</v>
      </c>
      <c r="S3743" s="170">
        <f t="shared" si="175"/>
        <v>8.5937423843773786E-7</v>
      </c>
      <c r="T3743" s="174">
        <f t="shared" si="176"/>
        <v>8.1878226421139289E-7</v>
      </c>
    </row>
    <row r="3744" spans="11:20" x14ac:dyDescent="0.2">
      <c r="K3744" s="185" t="s">
        <v>135</v>
      </c>
      <c r="L3744" s="163">
        <f>_xll.qlCalendarAdvance("TARGET",L3743,K3744,"mf")</f>
        <v>61204</v>
      </c>
      <c r="M3744" s="175">
        <v>0.49017167132627887</v>
      </c>
      <c r="N3744" s="175">
        <f>_xll.xlShmInterpDisc($E$4,L3744)</f>
        <v>0.49017167123512861</v>
      </c>
      <c r="O3744" s="175">
        <f>_xll.xlShmInterpDisc($B$4,L3744)</f>
        <v>0.49017167123512867</v>
      </c>
      <c r="P3744" s="175">
        <v>0.4901716713249209</v>
      </c>
      <c r="Q3744" s="175">
        <f>_xll.xlShmInterpDisc($H$4,L3744)</f>
        <v>0.49017167123778976</v>
      </c>
      <c r="R3744" s="188">
        <f t="shared" si="174"/>
        <v>9.1150254011296283E-7</v>
      </c>
      <c r="S3744" s="170">
        <f t="shared" si="175"/>
        <v>9.1150198500145052E-7</v>
      </c>
      <c r="T3744" s="174">
        <f t="shared" si="176"/>
        <v>8.7131135639850754E-7</v>
      </c>
    </row>
    <row r="3745" spans="11:20" x14ac:dyDescent="0.2">
      <c r="K3745" s="185" t="s">
        <v>135</v>
      </c>
      <c r="L3745" s="163">
        <f>_xll.qlCalendarAdvance("TARGET",L3744,K3745,"mf")</f>
        <v>61211</v>
      </c>
      <c r="M3745" s="175">
        <v>0.49006926006192736</v>
      </c>
      <c r="N3745" s="175">
        <f>_xll.xlShmInterpDisc($E$4,L3745)</f>
        <v>0.49006925996553952</v>
      </c>
      <c r="O3745" s="175">
        <f>_xll.xlShmInterpDisc($B$4,L3745)</f>
        <v>0.49006925996553957</v>
      </c>
      <c r="P3745" s="175">
        <v>0.49006926006057028</v>
      </c>
      <c r="Q3745" s="175">
        <f>_xll.xlShmInterpDisc($H$4,L3745)</f>
        <v>0.49006925996816186</v>
      </c>
      <c r="R3745" s="188">
        <f t="shared" si="174"/>
        <v>9.6387842152267922E-7</v>
      </c>
      <c r="S3745" s="170">
        <f t="shared" si="175"/>
        <v>9.6387786641116691E-7</v>
      </c>
      <c r="T3745" s="174">
        <f t="shared" si="176"/>
        <v>9.2408414253952742E-7</v>
      </c>
    </row>
    <row r="3746" spans="11:20" x14ac:dyDescent="0.2">
      <c r="K3746" s="185" t="s">
        <v>135</v>
      </c>
      <c r="L3746" s="163">
        <f>_xll.qlCalendarAdvance("TARGET",L3745,K3746,"mf")</f>
        <v>61218</v>
      </c>
      <c r="M3746" s="175">
        <v>0.4899668428184572</v>
      </c>
      <c r="N3746" s="175">
        <f>_xll.xlShmInterpDisc($E$4,L3746)</f>
        <v>0.48996684271680729</v>
      </c>
      <c r="O3746" s="175">
        <f>_xll.xlShmInterpDisc($B$4,L3746)</f>
        <v>0.48996684271680729</v>
      </c>
      <c r="P3746" s="175">
        <v>0.48996684281710096</v>
      </c>
      <c r="Q3746" s="175">
        <f>_xll.xlShmInterpDisc($H$4,L3746)</f>
        <v>0.48996684271939095</v>
      </c>
      <c r="R3746" s="188">
        <f t="shared" si="174"/>
        <v>1.0164991071093255E-6</v>
      </c>
      <c r="S3746" s="170">
        <f t="shared" si="175"/>
        <v>1.0164991071093255E-6</v>
      </c>
      <c r="T3746" s="174">
        <f t="shared" si="176"/>
        <v>9.7710006752294021E-7</v>
      </c>
    </row>
    <row r="3747" spans="11:20" x14ac:dyDescent="0.2">
      <c r="K3747" s="185" t="s">
        <v>135</v>
      </c>
      <c r="L3747" s="163">
        <f>_xll.qlCalendarAdvance("TARGET",L3746,K3747,"mf")</f>
        <v>61225</v>
      </c>
      <c r="M3747" s="175">
        <v>0.48986441965152844</v>
      </c>
      <c r="N3747" s="175">
        <f>_xll.xlShmInterpDisc($E$4,L3747)</f>
        <v>0.48986441954459203</v>
      </c>
      <c r="O3747" s="175">
        <f>_xll.xlShmInterpDisc($B$4,L3747)</f>
        <v>0.48986441954459209</v>
      </c>
      <c r="P3747" s="175">
        <v>0.48986441965017308</v>
      </c>
      <c r="Q3747" s="175">
        <f>_xll.xlShmInterpDisc($H$4,L3747)</f>
        <v>0.48986441954713744</v>
      </c>
      <c r="R3747" s="188">
        <f t="shared" si="174"/>
        <v>1.0693640417613892E-6</v>
      </c>
      <c r="S3747" s="170">
        <f t="shared" si="175"/>
        <v>1.0693634866498769E-6</v>
      </c>
      <c r="T3747" s="174">
        <f t="shared" si="176"/>
        <v>1.0303563557911843E-6</v>
      </c>
    </row>
    <row r="3748" spans="11:20" x14ac:dyDescent="0.2">
      <c r="K3748" s="185" t="s">
        <v>135</v>
      </c>
      <c r="L3748" s="163">
        <f>_xll.qlCalendarAdvance("TARGET",L3747,K3748,"mf")</f>
        <v>61232</v>
      </c>
      <c r="M3748" s="175">
        <v>0.48976199061691711</v>
      </c>
      <c r="N3748" s="175">
        <f>_xll.xlShmInterpDisc($E$4,L3748)</f>
        <v>0.48976199050467001</v>
      </c>
      <c r="O3748" s="175">
        <f>_xll.xlShmInterpDisc($B$4,L3748)</f>
        <v>0.48976199050467006</v>
      </c>
      <c r="P3748" s="175">
        <v>0.48976199061556253</v>
      </c>
      <c r="Q3748" s="175">
        <f>_xll.xlShmInterpDisc($H$4,L3748)</f>
        <v>0.48976199050717745</v>
      </c>
      <c r="R3748" s="188">
        <f t="shared" si="174"/>
        <v>1.1224710050328213E-6</v>
      </c>
      <c r="S3748" s="170">
        <f t="shared" si="175"/>
        <v>1.122470449921309E-6</v>
      </c>
      <c r="T3748" s="174">
        <f t="shared" si="176"/>
        <v>1.0838507868982106E-6</v>
      </c>
    </row>
    <row r="3749" spans="11:20" x14ac:dyDescent="0.2">
      <c r="K3749" s="185" t="s">
        <v>135</v>
      </c>
      <c r="L3749" s="163">
        <f>_xll.qlCalendarAdvance("TARGET",L3748,K3749,"mf")</f>
        <v>61239</v>
      </c>
      <c r="M3749" s="175">
        <v>0.48965955577051457</v>
      </c>
      <c r="N3749" s="175">
        <f>_xll.xlShmInterpDisc($E$4,L3749)</f>
        <v>0.4896595556529329</v>
      </c>
      <c r="O3749" s="175">
        <f>_xll.xlShmInterpDisc($B$4,L3749)</f>
        <v>0.48965955565293295</v>
      </c>
      <c r="P3749" s="175">
        <v>0.48965955576916081</v>
      </c>
      <c r="Q3749" s="175">
        <f>_xll.xlShmInterpDisc($H$4,L3749)</f>
        <v>0.48965955565540259</v>
      </c>
      <c r="R3749" s="188">
        <f t="shared" si="174"/>
        <v>1.1758166662545477E-6</v>
      </c>
      <c r="S3749" s="170">
        <f t="shared" si="175"/>
        <v>1.1758161111430354E-6</v>
      </c>
      <c r="T3749" s="174">
        <f t="shared" si="176"/>
        <v>1.1375822506209943E-6</v>
      </c>
    </row>
    <row r="3750" spans="11:20" x14ac:dyDescent="0.2">
      <c r="K3750" s="185" t="s">
        <v>135</v>
      </c>
      <c r="L3750" s="163">
        <f>_xll.qlCalendarAdvance("TARGET",L3749,K3750,"mf")</f>
        <v>61246</v>
      </c>
      <c r="M3750" s="175">
        <v>0.48955711516832712</v>
      </c>
      <c r="N3750" s="175">
        <f>_xll.xlShmInterpDisc($E$4,L3750)</f>
        <v>0.4895571150453874</v>
      </c>
      <c r="O3750" s="175">
        <f>_xll.xlShmInterpDisc($B$4,L3750)</f>
        <v>0.4895571150453874</v>
      </c>
      <c r="P3750" s="175">
        <v>0.48955711516697442</v>
      </c>
      <c r="Q3750" s="175">
        <f>_xll.xlShmInterpDisc($H$4,L3750)</f>
        <v>0.48955711504781968</v>
      </c>
      <c r="R3750" s="188">
        <f t="shared" si="174"/>
        <v>1.2293971396459824E-6</v>
      </c>
      <c r="S3750" s="170">
        <f t="shared" si="175"/>
        <v>1.2293971396459824E-6</v>
      </c>
      <c r="T3750" s="174">
        <f t="shared" si="176"/>
        <v>1.1915474162904616E-6</v>
      </c>
    </row>
    <row r="3751" spans="11:20" x14ac:dyDescent="0.2">
      <c r="K3751" s="185" t="s">
        <v>135</v>
      </c>
      <c r="L3751" s="163">
        <f>_xll.qlCalendarAdvance("TARGET",L3750,K3751,"mf")</f>
        <v>61253</v>
      </c>
      <c r="M3751" s="175">
        <v>0.48945466886647693</v>
      </c>
      <c r="N3751" s="175">
        <f>_xll.xlShmInterpDisc($E$4,L3751)</f>
        <v>0.48945466873815535</v>
      </c>
      <c r="O3751" s="175">
        <f>_xll.xlShmInterpDisc($B$4,L3751)</f>
        <v>0.48945466873815546</v>
      </c>
      <c r="P3751" s="175">
        <v>0.48945466886512495</v>
      </c>
      <c r="Q3751" s="175">
        <f>_xll.xlShmInterpDisc($H$4,L3751)</f>
        <v>0.4894546687405506</v>
      </c>
      <c r="R3751" s="188">
        <f t="shared" si="174"/>
        <v>1.2832157558761992E-6</v>
      </c>
      <c r="S3751" s="170">
        <f t="shared" si="175"/>
        <v>1.2832146456531746E-6</v>
      </c>
      <c r="T3751" s="174">
        <f t="shared" si="176"/>
        <v>1.2457435083490509E-6</v>
      </c>
    </row>
    <row r="3752" spans="11:20" x14ac:dyDescent="0.2">
      <c r="K3752" s="185" t="s">
        <v>135</v>
      </c>
      <c r="L3752" s="163">
        <f>_xll.qlCalendarAdvance("TARGET",L3751,K3752,"mf")</f>
        <v>61260</v>
      </c>
      <c r="M3752" s="175">
        <v>0.48935221692120046</v>
      </c>
      <c r="N3752" s="175">
        <f>_xll.xlShmInterpDisc($E$4,L3752)</f>
        <v>0.48935221678747393</v>
      </c>
      <c r="O3752" s="175">
        <f>_xll.xlShmInterpDisc($B$4,L3752)</f>
        <v>0.48935221678747393</v>
      </c>
      <c r="P3752" s="175">
        <v>0.48935221691984937</v>
      </c>
      <c r="Q3752" s="175">
        <f>_xll.xlShmInterpDisc($H$4,L3752)</f>
        <v>0.48935221678983226</v>
      </c>
      <c r="R3752" s="188">
        <f t="shared" si="174"/>
        <v>1.337265298495538E-6</v>
      </c>
      <c r="S3752" s="170">
        <f t="shared" si="175"/>
        <v>1.337265298495538E-6</v>
      </c>
      <c r="T3752" s="174">
        <f t="shared" si="176"/>
        <v>1.3001710819082746E-6</v>
      </c>
    </row>
    <row r="3753" spans="11:20" x14ac:dyDescent="0.2">
      <c r="K3753" s="185" t="s">
        <v>135</v>
      </c>
      <c r="L3753" s="163">
        <f>_xll.qlCalendarAdvance("TARGET",L3752,K3753,"mf")</f>
        <v>61267</v>
      </c>
      <c r="M3753" s="175">
        <v>0.48924975938884901</v>
      </c>
      <c r="N3753" s="175">
        <f>_xll.xlShmInterpDisc($E$4,L3753)</f>
        <v>0.48924975924969455</v>
      </c>
      <c r="O3753" s="175">
        <f>_xll.xlShmInterpDisc($B$4,L3753)</f>
        <v>0.4892497592496946</v>
      </c>
      <c r="P3753" s="175">
        <v>0.48924975938749882</v>
      </c>
      <c r="Q3753" s="175">
        <f>_xll.xlShmInterpDisc($H$4,L3753)</f>
        <v>0.48924975925201647</v>
      </c>
      <c r="R3753" s="188">
        <f t="shared" si="174"/>
        <v>1.3915446572809742E-6</v>
      </c>
      <c r="S3753" s="170">
        <f t="shared" si="175"/>
        <v>1.3915441021694619E-6</v>
      </c>
      <c r="T3753" s="174">
        <f t="shared" si="176"/>
        <v>1.3548234756299848E-6</v>
      </c>
    </row>
    <row r="3754" spans="11:20" x14ac:dyDescent="0.2">
      <c r="K3754" s="185" t="s">
        <v>135</v>
      </c>
      <c r="L3754" s="163">
        <f>_xll.qlCalendarAdvance("TARGET",L3753,K3754,"mf")</f>
        <v>61274</v>
      </c>
      <c r="M3754" s="175">
        <v>0.48914729632588888</v>
      </c>
      <c r="N3754" s="175">
        <f>_xll.xlShmInterpDisc($E$4,L3754)</f>
        <v>0.48914729618128366</v>
      </c>
      <c r="O3754" s="175">
        <f>_xll.xlShmInterpDisc($B$4,L3754)</f>
        <v>0.48914729618128361</v>
      </c>
      <c r="P3754" s="175">
        <v>0.48914729632453968</v>
      </c>
      <c r="Q3754" s="175">
        <f>_xll.xlShmInterpDisc($H$4,L3754)</f>
        <v>0.48914729618356934</v>
      </c>
      <c r="R3754" s="188">
        <f t="shared" si="174"/>
        <v>1.4460521668979709E-6</v>
      </c>
      <c r="S3754" s="170">
        <f t="shared" si="175"/>
        <v>1.4460527220094832E-6</v>
      </c>
      <c r="T3754" s="174">
        <f t="shared" si="176"/>
        <v>1.4097034650717433E-6</v>
      </c>
    </row>
    <row r="3755" spans="11:20" x14ac:dyDescent="0.2">
      <c r="K3755" s="185" t="s">
        <v>135</v>
      </c>
      <c r="L3755" s="163">
        <f>_xll.qlCalendarAdvance("TARGET",L3754,K3755,"mf")</f>
        <v>61281</v>
      </c>
      <c r="M3755" s="175">
        <v>0.48904482778890052</v>
      </c>
      <c r="N3755" s="175">
        <f>_xll.xlShmInterpDisc($E$4,L3755)</f>
        <v>0.48904482763882173</v>
      </c>
      <c r="O3755" s="175">
        <f>_xll.xlShmInterpDisc($B$4,L3755)</f>
        <v>0.48904482763882184</v>
      </c>
      <c r="P3755" s="175">
        <v>0.48904482778755209</v>
      </c>
      <c r="Q3755" s="175">
        <f>_xll.xlShmInterpDisc($H$4,L3755)</f>
        <v>0.4890448276410716</v>
      </c>
      <c r="R3755" s="188">
        <f t="shared" si="174"/>
        <v>1.500787827346528E-6</v>
      </c>
      <c r="S3755" s="170">
        <f t="shared" si="175"/>
        <v>1.5007867171235034E-6</v>
      </c>
      <c r="T3755" s="174">
        <f t="shared" si="176"/>
        <v>1.4648049440069144E-6</v>
      </c>
    </row>
    <row r="3756" spans="11:20" x14ac:dyDescent="0.2">
      <c r="K3756" s="185" t="s">
        <v>135</v>
      </c>
      <c r="L3756" s="163">
        <f>_xll.qlCalendarAdvance("TARGET",L3755,K3756,"mf")</f>
        <v>61288</v>
      </c>
      <c r="M3756" s="175">
        <v>0.48894235383457868</v>
      </c>
      <c r="N3756" s="175">
        <f>_xll.xlShmInterpDisc($E$4,L3756)</f>
        <v>0.48894235367900407</v>
      </c>
      <c r="O3756" s="175">
        <f>_xll.xlShmInterpDisc($B$4,L3756)</f>
        <v>0.48894235367900418</v>
      </c>
      <c r="P3756" s="175">
        <v>0.48894235383323115</v>
      </c>
      <c r="Q3756" s="175">
        <f>_xll.xlShmInterpDisc($H$4,L3756)</f>
        <v>0.48894235368121836</v>
      </c>
      <c r="R3756" s="188">
        <f t="shared" si="174"/>
        <v>1.5557460875115225E-6</v>
      </c>
      <c r="S3756" s="170">
        <f t="shared" si="175"/>
        <v>1.5557449772884979E-6</v>
      </c>
      <c r="T3756" s="174">
        <f t="shared" si="176"/>
        <v>1.5201279124354983E-6</v>
      </c>
    </row>
    <row r="3757" spans="11:20" x14ac:dyDescent="0.2">
      <c r="K3757" s="185" t="s">
        <v>135</v>
      </c>
      <c r="L3757" s="163">
        <f>_xll.qlCalendarAdvance("TARGET",L3756,K3757,"mf")</f>
        <v>61295</v>
      </c>
      <c r="M3757" s="175">
        <v>0.48883987451973221</v>
      </c>
      <c r="N3757" s="175">
        <f>_xll.xlShmInterpDisc($E$4,L3757)</f>
        <v>0.48883987435863974</v>
      </c>
      <c r="O3757" s="175">
        <f>_xll.xlShmInterpDisc($B$4,L3757)</f>
        <v>0.48883987435863974</v>
      </c>
      <c r="P3757" s="175">
        <v>0.48883987451838562</v>
      </c>
      <c r="Q3757" s="175">
        <f>_xll.xlShmInterpDisc($H$4,L3757)</f>
        <v>0.48883987436081866</v>
      </c>
      <c r="R3757" s="188">
        <f t="shared" si="174"/>
        <v>1.6109247269469051E-6</v>
      </c>
      <c r="S3757" s="170">
        <f t="shared" si="175"/>
        <v>1.6109247269469051E-6</v>
      </c>
      <c r="T3757" s="174">
        <f t="shared" si="176"/>
        <v>1.5756695947999333E-6</v>
      </c>
    </row>
    <row r="3758" spans="11:20" x14ac:dyDescent="0.2">
      <c r="K3758" s="185" t="s">
        <v>135</v>
      </c>
      <c r="L3758" s="163">
        <f>_xll.qlCalendarAdvance("TARGET",L3757,K3758,"mf")</f>
        <v>61302</v>
      </c>
      <c r="M3758" s="175">
        <v>0.48873738990128401</v>
      </c>
      <c r="N3758" s="175">
        <f>_xll.xlShmInterpDisc($E$4,L3758)</f>
        <v>0.48873738973465169</v>
      </c>
      <c r="O3758" s="175">
        <f>_xll.xlShmInterpDisc($B$4,L3758)</f>
        <v>0.48873738973465169</v>
      </c>
      <c r="P3758" s="175">
        <v>0.48873738989993831</v>
      </c>
      <c r="Q3758" s="175">
        <f>_xll.xlShmInterpDisc($H$4,L3758)</f>
        <v>0.48873738973679554</v>
      </c>
      <c r="R3758" s="188">
        <f t="shared" si="174"/>
        <v>1.6663231905411635E-6</v>
      </c>
      <c r="S3758" s="170">
        <f t="shared" si="175"/>
        <v>1.6663231905411635E-6</v>
      </c>
      <c r="T3758" s="174">
        <f t="shared" si="176"/>
        <v>1.6314277706541702E-6</v>
      </c>
    </row>
    <row r="3759" spans="11:20" x14ac:dyDescent="0.2">
      <c r="K3759" s="185" t="s">
        <v>135</v>
      </c>
      <c r="L3759" s="163">
        <f>_xll.qlCalendarAdvance("TARGET",L3758,K3759,"mf")</f>
        <v>61309</v>
      </c>
      <c r="M3759" s="175">
        <v>0.48863490003627053</v>
      </c>
      <c r="N3759" s="175">
        <f>_xll.xlShmInterpDisc($E$4,L3759)</f>
        <v>0.48863489986407665</v>
      </c>
      <c r="O3759" s="175">
        <f>_xll.xlShmInterpDisc($B$4,L3759)</f>
        <v>0.48863489986407665</v>
      </c>
      <c r="P3759" s="175">
        <v>0.48863490003492577</v>
      </c>
      <c r="Q3759" s="175">
        <f>_xll.xlShmInterpDisc($H$4,L3759)</f>
        <v>0.4886348998661858</v>
      </c>
      <c r="R3759" s="188">
        <f t="shared" si="174"/>
        <v>1.7219387027367361E-6</v>
      </c>
      <c r="S3759" s="170">
        <f t="shared" si="175"/>
        <v>1.7219387027367361E-6</v>
      </c>
      <c r="T3759" s="174">
        <f t="shared" si="176"/>
        <v>1.6873996644406475E-6</v>
      </c>
    </row>
    <row r="3760" spans="11:20" x14ac:dyDescent="0.2">
      <c r="K3760" s="185" t="s">
        <v>135</v>
      </c>
      <c r="L3760" s="163">
        <f>_xll.qlCalendarAdvance("TARGET",L3759,K3760,"mf")</f>
        <v>61316</v>
      </c>
      <c r="M3760" s="175">
        <v>0.48853240498184214</v>
      </c>
      <c r="N3760" s="175">
        <f>_xll.xlShmInterpDisc($E$4,L3760)</f>
        <v>0.48853240480406523</v>
      </c>
      <c r="O3760" s="175">
        <f>_xll.xlShmInterpDisc($B$4,L3760)</f>
        <v>0.48853240480406523</v>
      </c>
      <c r="P3760" s="175">
        <v>0.48853240498049838</v>
      </c>
      <c r="Q3760" s="175">
        <f>_xll.xlShmInterpDisc($H$4,L3760)</f>
        <v>0.48853240480613996</v>
      </c>
      <c r="R3760" s="188">
        <f t="shared" si="174"/>
        <v>1.7777690430875737E-6</v>
      </c>
      <c r="S3760" s="170">
        <f t="shared" si="175"/>
        <v>1.7777690430875737E-6</v>
      </c>
      <c r="T3760" s="174">
        <f t="shared" si="176"/>
        <v>1.7435841659363405E-6</v>
      </c>
    </row>
    <row r="3761" spans="11:20" x14ac:dyDescent="0.2">
      <c r="K3761" s="185" t="s">
        <v>135</v>
      </c>
      <c r="L3761" s="163">
        <f>_xll.qlCalendarAdvance("TARGET",L3760,K3761,"mf")</f>
        <v>61323</v>
      </c>
      <c r="M3761" s="175">
        <v>0.48842990479526244</v>
      </c>
      <c r="N3761" s="175">
        <f>_xll.xlShmInterpDisc($E$4,L3761)</f>
        <v>0.48842990461188118</v>
      </c>
      <c r="O3761" s="175">
        <f>_xll.xlShmInterpDisc($B$4,L3761)</f>
        <v>0.48842990461188124</v>
      </c>
      <c r="P3761" s="175">
        <v>0.48842990479391957</v>
      </c>
      <c r="Q3761" s="175">
        <f>_xll.xlShmInterpDisc($H$4,L3761)</f>
        <v>0.48842990461392188</v>
      </c>
      <c r="R3761" s="188">
        <f t="shared" si="174"/>
        <v>1.8338125462591393E-6</v>
      </c>
      <c r="S3761" s="170">
        <f t="shared" si="175"/>
        <v>1.8338119911476269E-6</v>
      </c>
      <c r="T3761" s="174">
        <f t="shared" si="176"/>
        <v>1.7999768342491507E-6</v>
      </c>
    </row>
    <row r="3762" spans="11:20" x14ac:dyDescent="0.2">
      <c r="K3762" s="185" t="s">
        <v>135</v>
      </c>
      <c r="L3762" s="163">
        <f>_xll.qlCalendarAdvance("TARGET",L3761,K3762,"mf")</f>
        <v>61330</v>
      </c>
      <c r="M3762" s="175">
        <v>0.48832739953390836</v>
      </c>
      <c r="N3762" s="175">
        <f>_xll.xlShmInterpDisc($E$4,L3762)</f>
        <v>0.48832739934490166</v>
      </c>
      <c r="O3762" s="175">
        <f>_xll.xlShmInterpDisc($B$4,L3762)</f>
        <v>0.48832739934490177</v>
      </c>
      <c r="P3762" s="175">
        <v>0.48832739953256643</v>
      </c>
      <c r="Q3762" s="175">
        <f>_xll.xlShmInterpDisc($H$4,L3762)</f>
        <v>0.4883273993469085</v>
      </c>
      <c r="R3762" s="188">
        <f t="shared" si="174"/>
        <v>1.8900669918053836E-6</v>
      </c>
      <c r="S3762" s="170">
        <f t="shared" si="175"/>
        <v>1.890065881582359E-6</v>
      </c>
      <c r="T3762" s="174">
        <f t="shared" si="176"/>
        <v>1.856579334713615E-6</v>
      </c>
    </row>
    <row r="3763" spans="11:20" x14ac:dyDescent="0.2">
      <c r="K3763" s="185" t="s">
        <v>135</v>
      </c>
      <c r="L3763" s="163">
        <f>_xll.qlCalendarAdvance("TARGET",L3762,K3763,"mf")</f>
        <v>61337</v>
      </c>
      <c r="M3763" s="175">
        <v>0.48822488925526986</v>
      </c>
      <c r="N3763" s="175">
        <f>_xll.xlShmInterpDisc($E$4,L3763)</f>
        <v>0.48822488906061706</v>
      </c>
      <c r="O3763" s="175">
        <f>_xll.xlShmInterpDisc($B$4,L3763)</f>
        <v>0.48822488906061706</v>
      </c>
      <c r="P3763" s="175">
        <v>0.48822488925392882</v>
      </c>
      <c r="Q3763" s="175">
        <f>_xll.xlShmInterpDisc($H$4,L3763)</f>
        <v>0.48822488906259037</v>
      </c>
      <c r="R3763" s="188">
        <f t="shared" si="174"/>
        <v>1.9465279388342083E-6</v>
      </c>
      <c r="S3763" s="170">
        <f t="shared" si="175"/>
        <v>1.9465279388342083E-6</v>
      </c>
      <c r="T3763" s="174">
        <f t="shared" si="176"/>
        <v>1.9133844508800735E-6</v>
      </c>
    </row>
    <row r="3764" spans="11:20" x14ac:dyDescent="0.2">
      <c r="K3764" s="185" t="s">
        <v>135</v>
      </c>
      <c r="L3764" s="163">
        <f>_xll.qlCalendarAdvance("TARGET",L3763,K3764,"mf")</f>
        <v>61344</v>
      </c>
      <c r="M3764" s="175">
        <v>0.48812237401694991</v>
      </c>
      <c r="N3764" s="175">
        <f>_xll.xlShmInterpDisc($E$4,L3764)</f>
        <v>0.48812237381663037</v>
      </c>
      <c r="O3764" s="175">
        <f>_xll.xlShmInterpDisc($B$4,L3764)</f>
        <v>0.48812237381663043</v>
      </c>
      <c r="P3764" s="175">
        <v>0.48812237401560982</v>
      </c>
      <c r="Q3764" s="175">
        <f>_xll.xlShmInterpDisc($H$4,L3764)</f>
        <v>0.48812237381857043</v>
      </c>
      <c r="R3764" s="188">
        <f t="shared" si="174"/>
        <v>2.0031953873456132E-6</v>
      </c>
      <c r="S3764" s="170">
        <f t="shared" si="175"/>
        <v>2.0031948322341009E-6</v>
      </c>
      <c r="T3764" s="174">
        <f t="shared" si="176"/>
        <v>1.9703938480830629E-6</v>
      </c>
    </row>
    <row r="3765" spans="11:20" x14ac:dyDescent="0.2">
      <c r="K3765" s="185" t="s">
        <v>135</v>
      </c>
      <c r="L3765" s="163">
        <f>_xll.qlCalendarAdvance("TARGET",L3764,K3765,"mf")</f>
        <v>61351</v>
      </c>
      <c r="M3765" s="175">
        <v>0.48801985387666419</v>
      </c>
      <c r="N3765" s="175">
        <f>_xll.xlShmInterpDisc($E$4,L3765)</f>
        <v>0.48801985367065764</v>
      </c>
      <c r="O3765" s="175">
        <f>_xll.xlShmInterpDisc($B$4,L3765)</f>
        <v>0.48801985367065759</v>
      </c>
      <c r="P3765" s="175">
        <v>0.48801985387532509</v>
      </c>
      <c r="Q3765" s="175">
        <f>_xll.xlShmInterpDisc($H$4,L3765)</f>
        <v>0.48801985367256467</v>
      </c>
      <c r="R3765" s="188">
        <f t="shared" si="174"/>
        <v>2.0600654515590122E-6</v>
      </c>
      <c r="S3765" s="170">
        <f t="shared" si="175"/>
        <v>2.0600660066705245E-6</v>
      </c>
      <c r="T3765" s="174">
        <f t="shared" si="176"/>
        <v>2.0276041956535096E-6</v>
      </c>
    </row>
    <row r="3766" spans="11:20" x14ac:dyDescent="0.2">
      <c r="K3766" s="185" t="s">
        <v>135</v>
      </c>
      <c r="L3766" s="163">
        <f>_xll.qlCalendarAdvance("TARGET",L3765,K3766,"mf")</f>
        <v>61358</v>
      </c>
      <c r="M3766" s="175">
        <v>0.4879173288922411</v>
      </c>
      <c r="N3766" s="175">
        <f>_xll.xlShmInterpDisc($E$4,L3766)</f>
        <v>0.48791732868052723</v>
      </c>
      <c r="O3766" s="175">
        <f>_xll.xlShmInterpDisc($B$4,L3766)</f>
        <v>0.48791732868052723</v>
      </c>
      <c r="P3766" s="175">
        <v>0.48791732889090295</v>
      </c>
      <c r="Q3766" s="175">
        <f>_xll.xlShmInterpDisc($H$4,L3766)</f>
        <v>0.48791732868240167</v>
      </c>
      <c r="R3766" s="188">
        <f t="shared" si="174"/>
        <v>2.1171386865859176E-6</v>
      </c>
      <c r="S3766" s="170">
        <f t="shared" si="175"/>
        <v>2.1171386865859176E-6</v>
      </c>
      <c r="T3766" s="174">
        <f t="shared" si="176"/>
        <v>2.0850127180338518E-6</v>
      </c>
    </row>
    <row r="3767" spans="11:20" x14ac:dyDescent="0.2">
      <c r="K3767" s="185" t="s">
        <v>135</v>
      </c>
      <c r="L3767" s="163">
        <f>_xll.qlCalendarAdvance("TARGET",L3766,K3767,"mf")</f>
        <v>61365</v>
      </c>
      <c r="M3767" s="175">
        <v>0.48781479912162129</v>
      </c>
      <c r="N3767" s="175">
        <f>_xll.xlShmInterpDisc($E$4,L3767)</f>
        <v>0.48781479890418028</v>
      </c>
      <c r="O3767" s="175">
        <f>_xll.xlShmInterpDisc($B$4,L3767)</f>
        <v>0.48781479890418039</v>
      </c>
      <c r="P3767" s="175">
        <v>0.48781479912028414</v>
      </c>
      <c r="Q3767" s="175">
        <f>_xll.xlShmInterpDisc($H$4,L3767)</f>
        <v>0.48781479890602247</v>
      </c>
      <c r="R3767" s="188">
        <f t="shared" si="174"/>
        <v>2.1744100964227187E-6</v>
      </c>
      <c r="S3767" s="170">
        <f t="shared" si="175"/>
        <v>2.174408986199694E-6</v>
      </c>
      <c r="T3767" s="174">
        <f t="shared" si="176"/>
        <v>2.142616639666528E-6</v>
      </c>
    </row>
    <row r="3768" spans="11:20" x14ac:dyDescent="0.2">
      <c r="K3768" s="185" t="s">
        <v>135</v>
      </c>
      <c r="L3768" s="163">
        <f>_xll.qlCalendarAdvance("TARGET",L3767,K3768,"mf")</f>
        <v>61372</v>
      </c>
      <c r="M3768" s="175">
        <v>0.48771226462285799</v>
      </c>
      <c r="N3768" s="175">
        <f>_xll.xlShmInterpDisc($E$4,L3768)</f>
        <v>0.48771226439967008</v>
      </c>
      <c r="O3768" s="175">
        <f>_xll.xlShmInterpDisc($B$4,L3768)</f>
        <v>0.48771226439967019</v>
      </c>
      <c r="P3768" s="175">
        <v>0.48771226462152173</v>
      </c>
      <c r="Q3768" s="175">
        <f>_xll.xlShmInterpDisc($H$4,L3768)</f>
        <v>0.48771226440148024</v>
      </c>
      <c r="R3768" s="188">
        <f t="shared" si="174"/>
        <v>2.2318791259579029E-6</v>
      </c>
      <c r="S3768" s="170">
        <f t="shared" si="175"/>
        <v>2.2318780157348783E-6</v>
      </c>
      <c r="T3768" s="174">
        <f t="shared" si="176"/>
        <v>2.2004148503285137E-6</v>
      </c>
    </row>
    <row r="3769" spans="11:20" x14ac:dyDescent="0.2">
      <c r="K3769" s="185" t="s">
        <v>135</v>
      </c>
      <c r="L3769" s="163">
        <f>_xll.qlCalendarAdvance("TARGET",L3768,K3769,"mf")</f>
        <v>61379</v>
      </c>
      <c r="M3769" s="175">
        <v>0.48760972545411607</v>
      </c>
      <c r="N3769" s="175">
        <f>_xll.xlShmInterpDisc($E$4,L3769)</f>
        <v>0.48760972522516205</v>
      </c>
      <c r="O3769" s="175">
        <f>_xll.xlShmInterpDisc($B$4,L3769)</f>
        <v>0.48760972522516205</v>
      </c>
      <c r="P3769" s="175">
        <v>0.48760972545278075</v>
      </c>
      <c r="Q3769" s="175">
        <f>_xll.xlShmInterpDisc($H$4,L3769)</f>
        <v>0.48760972522694029</v>
      </c>
      <c r="R3769" s="188">
        <f t="shared" si="174"/>
        <v>2.2895402240763474E-6</v>
      </c>
      <c r="S3769" s="170">
        <f t="shared" si="175"/>
        <v>2.2895402240763474E-6</v>
      </c>
      <c r="T3769" s="174">
        <f t="shared" si="176"/>
        <v>2.2584045744622472E-6</v>
      </c>
    </row>
    <row r="3770" spans="11:20" x14ac:dyDescent="0.2">
      <c r="K3770" s="185" t="s">
        <v>135</v>
      </c>
      <c r="L3770" s="163">
        <f>_xll.qlCalendarAdvance("TARGET",L3769,K3770,"mf")</f>
        <v>61386</v>
      </c>
      <c r="M3770" s="175">
        <v>0.48750718167367268</v>
      </c>
      <c r="N3770" s="175">
        <f>_xll.xlShmInterpDisc($E$4,L3770)</f>
        <v>0.48750718143893318</v>
      </c>
      <c r="O3770" s="175">
        <f>_xll.xlShmInterpDisc($B$4,L3770)</f>
        <v>0.48750718143893318</v>
      </c>
      <c r="P3770" s="175">
        <v>0.48750718167233836</v>
      </c>
      <c r="Q3770" s="175">
        <f>_xll.xlShmInterpDisc($H$4,L3770)</f>
        <v>0.48750718144068</v>
      </c>
      <c r="R3770" s="188">
        <f t="shared" si="174"/>
        <v>2.3473950561125889E-6</v>
      </c>
      <c r="S3770" s="170">
        <f t="shared" si="175"/>
        <v>2.3473950561125889E-6</v>
      </c>
      <c r="T3770" s="174">
        <f t="shared" si="176"/>
        <v>2.3165835916216793E-6</v>
      </c>
    </row>
    <row r="3771" spans="11:20" x14ac:dyDescent="0.2">
      <c r="K3771" s="185" t="s">
        <v>135</v>
      </c>
      <c r="L3771" s="163">
        <f>_xll.qlCalendarAdvance("TARGET",L3770,K3771,"mf")</f>
        <v>61393</v>
      </c>
      <c r="M3771" s="175">
        <v>0.48740463333991663</v>
      </c>
      <c r="N3771" s="175">
        <f>_xll.xlShmInterpDisc($E$4,L3771)</f>
        <v>0.48740463309937265</v>
      </c>
      <c r="O3771" s="175">
        <f>_xll.xlShmInterpDisc($B$4,L3771)</f>
        <v>0.48740463309937276</v>
      </c>
      <c r="P3771" s="175">
        <v>0.48740463333858336</v>
      </c>
      <c r="Q3771" s="175">
        <f>_xll.xlShmInterpDisc($H$4,L3771)</f>
        <v>0.48740463310108834</v>
      </c>
      <c r="R3771" s="188">
        <f t="shared" si="174"/>
        <v>2.4054397362860414E-6</v>
      </c>
      <c r="S3771" s="170">
        <f t="shared" si="175"/>
        <v>2.4054386260630167E-6</v>
      </c>
      <c r="T3771" s="174">
        <f t="shared" si="176"/>
        <v>2.374950236472273E-6</v>
      </c>
    </row>
    <row r="3772" spans="11:20" x14ac:dyDescent="0.2">
      <c r="K3772" s="185" t="s">
        <v>135</v>
      </c>
      <c r="L3772" s="163">
        <f>_xll.qlCalendarAdvance("TARGET",L3771,K3772,"mf")</f>
        <v>61400</v>
      </c>
      <c r="M3772" s="175">
        <v>0.48730208051134838</v>
      </c>
      <c r="N3772" s="175">
        <f>_xll.xlShmInterpDisc($E$4,L3772)</f>
        <v>0.48730208026498129</v>
      </c>
      <c r="O3772" s="175">
        <f>_xll.xlShmInterpDisc($B$4,L3772)</f>
        <v>0.48730208026498129</v>
      </c>
      <c r="P3772" s="175">
        <v>0.48730208051001611</v>
      </c>
      <c r="Q3772" s="175">
        <f>_xll.xlShmInterpDisc($H$4,L3772)</f>
        <v>0.48730208026666599</v>
      </c>
      <c r="R3772" s="188">
        <f t="shared" si="174"/>
        <v>2.4636709339276308E-6</v>
      </c>
      <c r="S3772" s="170">
        <f t="shared" si="175"/>
        <v>2.4636709339276308E-6</v>
      </c>
      <c r="T3772" s="174">
        <f t="shared" si="176"/>
        <v>2.4335011783449545E-6</v>
      </c>
    </row>
    <row r="3773" spans="11:20" x14ac:dyDescent="0.2">
      <c r="K3773" s="185" t="s">
        <v>135</v>
      </c>
      <c r="L3773" s="163">
        <f>_xll.qlCalendarAdvance("TARGET",L3772,K3773,"mf")</f>
        <v>61407</v>
      </c>
      <c r="M3773" s="175">
        <v>0.48719952324657978</v>
      </c>
      <c r="N3773" s="175">
        <f>_xll.xlShmInterpDisc($E$4,L3773)</f>
        <v>0.48719952299437097</v>
      </c>
      <c r="O3773" s="175">
        <f>_xll.xlShmInterpDisc($B$4,L3773)</f>
        <v>0.48719952299437103</v>
      </c>
      <c r="P3773" s="175">
        <v>0.48719952324524846</v>
      </c>
      <c r="Q3773" s="175">
        <f>_xll.xlShmInterpDisc($H$4,L3773)</f>
        <v>0.48719952299602504</v>
      </c>
      <c r="R3773" s="188">
        <f t="shared" si="174"/>
        <v>2.522088093925845E-6</v>
      </c>
      <c r="S3773" s="170">
        <f t="shared" si="175"/>
        <v>2.5220875388143327E-6</v>
      </c>
      <c r="T3773" s="174">
        <f t="shared" si="176"/>
        <v>2.4922341967936745E-6</v>
      </c>
    </row>
    <row r="3774" spans="11:20" x14ac:dyDescent="0.2">
      <c r="K3774" s="185" t="s">
        <v>135</v>
      </c>
      <c r="L3774" s="163">
        <f>_xll.qlCalendarAdvance("TARGET",L3773,K3774,"mf")</f>
        <v>61414</v>
      </c>
      <c r="M3774" s="175">
        <v>0.48709696160433391</v>
      </c>
      <c r="N3774" s="175">
        <f>_xll.xlShmInterpDisc($E$4,L3774)</f>
        <v>0.48709696134626507</v>
      </c>
      <c r="O3774" s="175">
        <f>_xll.xlShmInterpDisc($B$4,L3774)</f>
        <v>0.48709696134626512</v>
      </c>
      <c r="P3774" s="175">
        <v>0.48709696160300353</v>
      </c>
      <c r="Q3774" s="175">
        <f>_xll.xlShmInterpDisc($H$4,L3774)</f>
        <v>0.48709696134788888</v>
      </c>
      <c r="R3774" s="188">
        <f t="shared" si="174"/>
        <v>2.5806884407231223E-6</v>
      </c>
      <c r="S3774" s="170">
        <f t="shared" si="175"/>
        <v>2.58068788561161E-6</v>
      </c>
      <c r="T3774" s="174">
        <f t="shared" si="176"/>
        <v>2.5511465162608715E-6</v>
      </c>
    </row>
    <row r="3775" spans="11:20" x14ac:dyDescent="0.2">
      <c r="K3775" s="185" t="s">
        <v>135</v>
      </c>
      <c r="L3775" s="163">
        <f>_xll.qlCalendarAdvance("TARGET",L3774,K3775,"mf")</f>
        <v>61421</v>
      </c>
      <c r="M3775" s="175">
        <v>0.48699439564344499</v>
      </c>
      <c r="N3775" s="175">
        <f>_xll.xlShmInterpDisc($E$4,L3775)</f>
        <v>0.48699439537949807</v>
      </c>
      <c r="O3775" s="175">
        <f>_xll.xlShmInterpDisc($B$4,L3775)</f>
        <v>0.48699439537949812</v>
      </c>
      <c r="P3775" s="175">
        <v>0.48699439564211572</v>
      </c>
      <c r="Q3775" s="175">
        <f>_xll.xlShmInterpDisc($H$4,L3775)</f>
        <v>0.48699439538109185</v>
      </c>
      <c r="R3775" s="188">
        <f t="shared" si="174"/>
        <v>2.6394691987619012E-6</v>
      </c>
      <c r="S3775" s="170">
        <f t="shared" si="175"/>
        <v>2.6394686436503889E-6</v>
      </c>
      <c r="T3775" s="174">
        <f t="shared" si="176"/>
        <v>2.6102386918580578E-6</v>
      </c>
    </row>
    <row r="3776" spans="11:20" x14ac:dyDescent="0.2">
      <c r="K3776" s="185" t="s">
        <v>135</v>
      </c>
      <c r="L3776" s="163">
        <f>_xll.qlCalendarAdvance("TARGET",L3775,K3776,"mf")</f>
        <v>61428</v>
      </c>
      <c r="M3776" s="175">
        <v>0.48689182542285819</v>
      </c>
      <c r="N3776" s="175">
        <f>_xll.xlShmInterpDisc($E$4,L3776)</f>
        <v>0.48689182515301532</v>
      </c>
      <c r="O3776" s="175">
        <f>_xll.xlShmInterpDisc($B$4,L3776)</f>
        <v>0.48689182515301543</v>
      </c>
      <c r="P3776" s="175">
        <v>0.48689182542152981</v>
      </c>
      <c r="Q3776" s="175">
        <f>_xll.xlShmInterpDisc($H$4,L3776)</f>
        <v>0.48689182515457941</v>
      </c>
      <c r="R3776" s="188">
        <f t="shared" si="174"/>
        <v>2.6984287027076448E-6</v>
      </c>
      <c r="S3776" s="170">
        <f t="shared" si="175"/>
        <v>2.6984275924846202E-6</v>
      </c>
      <c r="T3776" s="174">
        <f t="shared" si="176"/>
        <v>2.6695040622470856E-6</v>
      </c>
    </row>
    <row r="3777" spans="11:20" x14ac:dyDescent="0.2">
      <c r="K3777" s="185" t="s">
        <v>135</v>
      </c>
      <c r="L3777" s="163">
        <f>_xll.qlCalendarAdvance("TARGET",L3776,K3777,"mf")</f>
        <v>61435</v>
      </c>
      <c r="M3777" s="175">
        <v>0.48678925100162929</v>
      </c>
      <c r="N3777" s="175">
        <f>_xll.xlShmInterpDisc($E$4,L3777)</f>
        <v>0.48678925072587304</v>
      </c>
      <c r="O3777" s="175">
        <f>_xll.xlShmInterpDisc($B$4,L3777)</f>
        <v>0.48678925072587304</v>
      </c>
      <c r="P3777" s="175">
        <v>0.48678925100030201</v>
      </c>
      <c r="Q3777" s="175">
        <f>_xll.xlShmInterpDisc($H$4,L3777)</f>
        <v>0.48678925072740764</v>
      </c>
      <c r="R3777" s="188">
        <f t="shared" si="174"/>
        <v>2.7575625116682545E-6</v>
      </c>
      <c r="S3777" s="170">
        <f t="shared" si="175"/>
        <v>2.7575625116682545E-6</v>
      </c>
      <c r="T3777" s="174">
        <f t="shared" si="176"/>
        <v>2.7289437376509795E-6</v>
      </c>
    </row>
    <row r="3778" spans="11:20" x14ac:dyDescent="0.2">
      <c r="K3778" s="185" t="s">
        <v>135</v>
      </c>
      <c r="L3778" s="163">
        <f>_xll.qlCalendarAdvance("TARGET",L3777,K3778,"mf")</f>
        <v>61442</v>
      </c>
      <c r="M3778" s="175">
        <v>0.48668667243892505</v>
      </c>
      <c r="N3778" s="175">
        <f>_xll.xlShmInterpDisc($E$4,L3778)</f>
        <v>0.48668667215723788</v>
      </c>
      <c r="O3778" s="175">
        <f>_xll.xlShmInterpDisc($B$4,L3778)</f>
        <v>0.48668667215723788</v>
      </c>
      <c r="P3778" s="175">
        <v>0.48668667243759867</v>
      </c>
      <c r="Q3778" s="175">
        <f>_xll.xlShmInterpDisc($H$4,L3778)</f>
        <v>0.48668667215874328</v>
      </c>
      <c r="R3778" s="188">
        <f t="shared" si="174"/>
        <v>2.816871735866755E-6</v>
      </c>
      <c r="S3778" s="170">
        <f t="shared" si="175"/>
        <v>2.816871735866755E-6</v>
      </c>
      <c r="T3778" s="174">
        <f t="shared" si="176"/>
        <v>2.7885538322891534E-6</v>
      </c>
    </row>
    <row r="3779" spans="11:20" x14ac:dyDescent="0.2">
      <c r="K3779" s="185" t="s">
        <v>135</v>
      </c>
      <c r="L3779" s="163">
        <f>_xll.qlCalendarAdvance("TARGET",L3778,K3779,"mf")</f>
        <v>61449</v>
      </c>
      <c r="M3779" s="175">
        <v>0.48658408979402212</v>
      </c>
      <c r="N3779" s="175">
        <f>_xll.xlShmInterpDisc($E$4,L3779)</f>
        <v>0.48658408950638704</v>
      </c>
      <c r="O3779" s="175">
        <f>_xll.xlShmInterpDisc($B$4,L3779)</f>
        <v>0.48658408950638704</v>
      </c>
      <c r="P3779" s="175">
        <v>0.48658408979269685</v>
      </c>
      <c r="Q3779" s="175">
        <f>_xll.xlShmInterpDisc($H$4,L3779)</f>
        <v>0.48658408950786358</v>
      </c>
      <c r="R3779" s="188">
        <f t="shared" si="174"/>
        <v>2.8763508241880231E-6</v>
      </c>
      <c r="S3779" s="170">
        <f t="shared" si="175"/>
        <v>2.8763508241880231E-6</v>
      </c>
      <c r="T3779" s="174">
        <f t="shared" si="176"/>
        <v>2.8483326808270704E-6</v>
      </c>
    </row>
    <row r="3780" spans="11:20" x14ac:dyDescent="0.2">
      <c r="K3780" s="185" t="s">
        <v>135</v>
      </c>
      <c r="L3780" s="163">
        <f>_xll.qlCalendarAdvance("TARGET",L3779,K3780,"mf")</f>
        <v>61456</v>
      </c>
      <c r="M3780" s="175">
        <v>0.48648150312630795</v>
      </c>
      <c r="N3780" s="175">
        <f>_xll.xlShmInterpDisc($E$4,L3780)</f>
        <v>0.48648150283270791</v>
      </c>
      <c r="O3780" s="175">
        <f>_xll.xlShmInterpDisc($B$4,L3780)</f>
        <v>0.48648150283270791</v>
      </c>
      <c r="P3780" s="175">
        <v>0.48648150312498373</v>
      </c>
      <c r="Q3780" s="175">
        <f>_xll.xlShmInterpDisc($H$4,L3780)</f>
        <v>0.48648150283415592</v>
      </c>
      <c r="R3780" s="188">
        <f t="shared" si="174"/>
        <v>2.9360003317435712E-6</v>
      </c>
      <c r="S3780" s="170">
        <f t="shared" si="175"/>
        <v>2.9360003317435712E-6</v>
      </c>
      <c r="T3780" s="174">
        <f t="shared" si="176"/>
        <v>2.9082780628186811E-6</v>
      </c>
    </row>
    <row r="3781" spans="11:20" x14ac:dyDescent="0.2">
      <c r="K3781" s="185" t="s">
        <v>135</v>
      </c>
      <c r="L3781" s="163">
        <f>_xll.qlCalendarAdvance("TARGET",L3780,K3781,"mf")</f>
        <v>61463</v>
      </c>
      <c r="M3781" s="175">
        <v>0.4863789124952797</v>
      </c>
      <c r="N3781" s="175">
        <f>_xll.xlShmInterpDisc($E$4,L3781)</f>
        <v>0.48637891219569818</v>
      </c>
      <c r="O3781" s="175">
        <f>_xll.xlShmInterpDisc($B$4,L3781)</f>
        <v>0.48637891219569818</v>
      </c>
      <c r="P3781" s="175">
        <v>0.48637891249395643</v>
      </c>
      <c r="Q3781" s="175">
        <f>_xll.xlShmInterpDisc($H$4,L3781)</f>
        <v>0.48637891219711776</v>
      </c>
      <c r="R3781" s="188">
        <f t="shared" si="174"/>
        <v>2.9958152625297885E-6</v>
      </c>
      <c r="S3781" s="170">
        <f t="shared" si="175"/>
        <v>2.9958152625297885E-6</v>
      </c>
      <c r="T3781" s="174">
        <f t="shared" si="176"/>
        <v>2.9683866475949117E-6</v>
      </c>
    </row>
    <row r="3782" spans="11:20" x14ac:dyDescent="0.2">
      <c r="K3782" s="185" t="s">
        <v>135</v>
      </c>
      <c r="L3782" s="163">
        <f>_xll.qlCalendarAdvance("TARGET",L3781,K3782,"mf")</f>
        <v>61470</v>
      </c>
      <c r="M3782" s="175">
        <v>0.4862763179605446</v>
      </c>
      <c r="N3782" s="175">
        <f>_xll.xlShmInterpDisc($E$4,L3782)</f>
        <v>0.48627631765496515</v>
      </c>
      <c r="O3782" s="175">
        <f>_xll.xlShmInterpDisc($B$4,L3782)</f>
        <v>0.48627631765496515</v>
      </c>
      <c r="P3782" s="175">
        <v>0.48627631795922244</v>
      </c>
      <c r="Q3782" s="175">
        <f>_xll.xlShmInterpDisc($H$4,L3782)</f>
        <v>0.48627631765635676</v>
      </c>
      <c r="R3782" s="188">
        <f t="shared" ref="R3782:R3845" si="177">(M3782-N3782)*10000</f>
        <v>3.0557945063236502E-6</v>
      </c>
      <c r="S3782" s="170">
        <f t="shared" ref="S3782:S3845" si="178">(M3782-O3782)*10000</f>
        <v>3.0557945063236502E-6</v>
      </c>
      <c r="T3782" s="174">
        <f t="shared" ref="T3782:T3845" si="179">(P3782-Q3782)*10000</f>
        <v>3.0286567698212252E-6</v>
      </c>
    </row>
    <row r="3783" spans="11:20" x14ac:dyDescent="0.2">
      <c r="K3783" s="185" t="s">
        <v>135</v>
      </c>
      <c r="L3783" s="163">
        <f>_xll.qlCalendarAdvance("TARGET",L3782,K3783,"mf")</f>
        <v>61477</v>
      </c>
      <c r="M3783" s="175">
        <v>0.48617371958181976</v>
      </c>
      <c r="N3783" s="175">
        <f>_xll.xlShmInterpDisc($E$4,L3783)</f>
        <v>0.48617371927022607</v>
      </c>
      <c r="O3783" s="175">
        <f>_xll.xlShmInterpDisc($B$4,L3783)</f>
        <v>0.48617371927022612</v>
      </c>
      <c r="P3783" s="175">
        <v>0.48617371958049865</v>
      </c>
      <c r="Q3783" s="175">
        <f>_xll.xlShmInterpDisc($H$4,L3783)</f>
        <v>0.48617371927159003</v>
      </c>
      <c r="R3783" s="188">
        <f t="shared" si="177"/>
        <v>3.1159369529021319E-6</v>
      </c>
      <c r="S3783" s="170">
        <f t="shared" si="178"/>
        <v>3.1159363977906196E-6</v>
      </c>
      <c r="T3783" s="174">
        <f t="shared" si="179"/>
        <v>3.0890862090515725E-6</v>
      </c>
    </row>
    <row r="3784" spans="11:20" x14ac:dyDescent="0.2">
      <c r="K3784" s="185" t="s">
        <v>135</v>
      </c>
      <c r="L3784" s="163">
        <f>_xll.qlCalendarAdvance("TARGET",L3783,K3784,"mf")</f>
        <v>61485</v>
      </c>
      <c r="M3784" s="175">
        <v>0.48605645966167266</v>
      </c>
      <c r="N3784" s="175">
        <f>_xll.xlShmInterpDisc($E$4,L3784)</f>
        <v>0.48605645934318625</v>
      </c>
      <c r="O3784" s="175">
        <f>_xll.xlShmInterpDisc($B$4,L3784)</f>
        <v>0.48605645934318625</v>
      </c>
      <c r="P3784" s="175">
        <v>0.48605645966035271</v>
      </c>
      <c r="Q3784" s="175">
        <f>_xll.xlShmInterpDisc($H$4,L3784)</f>
        <v>0.4860564593445188</v>
      </c>
      <c r="R3784" s="188">
        <f t="shared" si="177"/>
        <v>3.1848640391629601E-6</v>
      </c>
      <c r="S3784" s="170">
        <f t="shared" si="178"/>
        <v>3.1848640391629601E-6</v>
      </c>
      <c r="T3784" s="174">
        <f t="shared" si="179"/>
        <v>3.1583391457701282E-6</v>
      </c>
    </row>
    <row r="3785" spans="11:20" x14ac:dyDescent="0.2">
      <c r="K3785" s="185" t="s">
        <v>135</v>
      </c>
      <c r="L3785" s="163">
        <f>_xll.qlCalendarAdvance("TARGET",L3784,K3785,"mf")</f>
        <v>61492</v>
      </c>
      <c r="M3785" s="175">
        <v>0.48595385324742407</v>
      </c>
      <c r="N3785" s="175">
        <f>_xll.xlShmInterpDisc($E$4,L3785)</f>
        <v>0.48595385292288956</v>
      </c>
      <c r="O3785" s="175">
        <f>_xll.xlShmInterpDisc($B$4,L3785)</f>
        <v>0.48595385292288962</v>
      </c>
      <c r="P3785" s="175">
        <v>0.48595385324610518</v>
      </c>
      <c r="Q3785" s="175">
        <f>_xll.xlShmInterpDisc($H$4,L3785)</f>
        <v>0.48595385292419507</v>
      </c>
      <c r="R3785" s="188">
        <f t="shared" si="177"/>
        <v>3.2453451037639525E-6</v>
      </c>
      <c r="S3785" s="170">
        <f t="shared" si="178"/>
        <v>3.2453445486524402E-6</v>
      </c>
      <c r="T3785" s="174">
        <f t="shared" si="179"/>
        <v>3.2191010967963507E-6</v>
      </c>
    </row>
    <row r="3786" spans="11:20" x14ac:dyDescent="0.2">
      <c r="K3786" s="185" t="s">
        <v>135</v>
      </c>
      <c r="L3786" s="163">
        <f>_xll.qlCalendarAdvance("TARGET",L3785,K3786,"mf")</f>
        <v>61499</v>
      </c>
      <c r="M3786" s="175">
        <v>0.48585124317758038</v>
      </c>
      <c r="N3786" s="175">
        <f>_xll.xlShmInterpDisc($E$4,L3786)</f>
        <v>0.48585124284698239</v>
      </c>
      <c r="O3786" s="175">
        <f>_xll.xlShmInterpDisc($B$4,L3786)</f>
        <v>0.48585124284698245</v>
      </c>
      <c r="P3786" s="175">
        <v>0.48585124317626255</v>
      </c>
      <c r="Q3786" s="175">
        <f>_xll.xlShmInterpDisc($H$4,L3786)</f>
        <v>0.48585124284826103</v>
      </c>
      <c r="R3786" s="188">
        <f t="shared" si="177"/>
        <v>3.3059799342538554E-6</v>
      </c>
      <c r="S3786" s="170">
        <f t="shared" si="178"/>
        <v>3.3059793791423431E-6</v>
      </c>
      <c r="T3786" s="174">
        <f t="shared" si="179"/>
        <v>3.2800151483769469E-6</v>
      </c>
    </row>
    <row r="3787" spans="11:20" x14ac:dyDescent="0.2">
      <c r="K3787" s="185" t="s">
        <v>135</v>
      </c>
      <c r="L3787" s="163">
        <f>_xll.qlCalendarAdvance("TARGET",L3786,K3787,"mf")</f>
        <v>61506</v>
      </c>
      <c r="M3787" s="175">
        <v>0.48574862951231162</v>
      </c>
      <c r="N3787" s="175">
        <f>_xll.xlShmInterpDisc($E$4,L3787)</f>
        <v>0.48574862917563499</v>
      </c>
      <c r="O3787" s="175">
        <f>_xll.xlShmInterpDisc($B$4,L3787)</f>
        <v>0.48574862917563505</v>
      </c>
      <c r="P3787" s="175">
        <v>0.48574862951099484</v>
      </c>
      <c r="Q3787" s="175">
        <f>_xll.xlShmInterpDisc($H$4,L3787)</f>
        <v>0.48574862917688705</v>
      </c>
      <c r="R3787" s="188">
        <f t="shared" si="177"/>
        <v>3.3667663101866196E-6</v>
      </c>
      <c r="S3787" s="170">
        <f t="shared" si="178"/>
        <v>3.3667657550751073E-6</v>
      </c>
      <c r="T3787" s="174">
        <f t="shared" si="179"/>
        <v>3.3410779698428428E-6</v>
      </c>
    </row>
    <row r="3788" spans="11:20" x14ac:dyDescent="0.2">
      <c r="K3788" s="185" t="s">
        <v>135</v>
      </c>
      <c r="L3788" s="163">
        <f>_xll.qlCalendarAdvance("TARGET",L3787,K3788,"mf")</f>
        <v>61513</v>
      </c>
      <c r="M3788" s="175">
        <v>0.48564601231189664</v>
      </c>
      <c r="N3788" s="175">
        <f>_xll.xlShmInterpDisc($E$4,L3788)</f>
        <v>0.48564601196912643</v>
      </c>
      <c r="O3788" s="175">
        <f>_xll.xlShmInterpDisc($B$4,L3788)</f>
        <v>0.48564601196912643</v>
      </c>
      <c r="P3788" s="175">
        <v>0.48564601231058097</v>
      </c>
      <c r="Q3788" s="175">
        <f>_xll.xlShmInterpDisc($H$4,L3788)</f>
        <v>0.48564601197035218</v>
      </c>
      <c r="R3788" s="188">
        <f t="shared" si="177"/>
        <v>3.427702011116196E-6</v>
      </c>
      <c r="S3788" s="170">
        <f t="shared" si="178"/>
        <v>3.427702011116196E-6</v>
      </c>
      <c r="T3788" s="174">
        <f t="shared" si="179"/>
        <v>3.4022878958595015E-6</v>
      </c>
    </row>
    <row r="3789" spans="11:20" x14ac:dyDescent="0.2">
      <c r="K3789" s="185" t="s">
        <v>135</v>
      </c>
      <c r="L3789" s="163">
        <f>_xll.qlCalendarAdvance("TARGET",L3788,K3789,"mf")</f>
        <v>61520</v>
      </c>
      <c r="M3789" s="175">
        <v>0.48554339163672305</v>
      </c>
      <c r="N3789" s="175">
        <f>_xll.xlShmInterpDisc($E$4,L3789)</f>
        <v>0.48554339128784441</v>
      </c>
      <c r="O3789" s="175">
        <f>_xll.xlShmInterpDisc($B$4,L3789)</f>
        <v>0.48554339128784446</v>
      </c>
      <c r="P3789" s="175">
        <v>0.48554339163540844</v>
      </c>
      <c r="Q3789" s="175">
        <f>_xll.xlShmInterpDisc($H$4,L3789)</f>
        <v>0.48554339128904422</v>
      </c>
      <c r="R3789" s="188">
        <f t="shared" si="177"/>
        <v>3.4887864819310721E-6</v>
      </c>
      <c r="S3789" s="170">
        <f t="shared" si="178"/>
        <v>3.4887859268195598E-6</v>
      </c>
      <c r="T3789" s="174">
        <f t="shared" si="179"/>
        <v>3.4636421508693616E-6</v>
      </c>
    </row>
    <row r="3790" spans="11:20" x14ac:dyDescent="0.2">
      <c r="K3790" s="185" t="s">
        <v>135</v>
      </c>
      <c r="L3790" s="163">
        <f>_xll.qlCalendarAdvance("TARGET",L3789,K3790,"mf")</f>
        <v>61527</v>
      </c>
      <c r="M3790" s="175">
        <v>0.4854407675472871</v>
      </c>
      <c r="N3790" s="175">
        <f>_xll.xlShmInterpDisc($E$4,L3790)</f>
        <v>0.48544076719228557</v>
      </c>
      <c r="O3790" s="175">
        <f>_xll.xlShmInterpDisc($B$4,L3790)</f>
        <v>0.48544076719228563</v>
      </c>
      <c r="P3790" s="175">
        <v>0.48544076754597359</v>
      </c>
      <c r="Q3790" s="175">
        <f>_xll.xlShmInterpDisc($H$4,L3790)</f>
        <v>0.48544076719345974</v>
      </c>
      <c r="R3790" s="188">
        <f t="shared" si="177"/>
        <v>3.5500152817391495E-6</v>
      </c>
      <c r="S3790" s="170">
        <f t="shared" si="178"/>
        <v>3.5500147266276372E-6</v>
      </c>
      <c r="T3790" s="174">
        <f t="shared" si="179"/>
        <v>3.5251385144263736E-6</v>
      </c>
    </row>
    <row r="3791" spans="11:20" x14ac:dyDescent="0.2">
      <c r="K3791" s="185" t="s">
        <v>135</v>
      </c>
      <c r="L3791" s="163">
        <f>_xll.qlCalendarAdvance("TARGET",L3790,K3791,"mf")</f>
        <v>61534</v>
      </c>
      <c r="M3791" s="175">
        <v>0.48533814010419346</v>
      </c>
      <c r="N3791" s="175">
        <f>_xll.xlShmInterpDisc($E$4,L3791)</f>
        <v>0.48533813974305484</v>
      </c>
      <c r="O3791" s="175">
        <f>_xll.xlShmInterpDisc($B$4,L3791)</f>
        <v>0.48533813974305484</v>
      </c>
      <c r="P3791" s="175">
        <v>0.48533814010288101</v>
      </c>
      <c r="Q3791" s="175">
        <f>_xll.xlShmInterpDisc($H$4,L3791)</f>
        <v>0.48533813974420353</v>
      </c>
      <c r="R3791" s="188">
        <f t="shared" si="177"/>
        <v>3.6113861900943789E-6</v>
      </c>
      <c r="S3791" s="170">
        <f t="shared" si="178"/>
        <v>3.6113861900943789E-6</v>
      </c>
      <c r="T3791" s="174">
        <f t="shared" si="179"/>
        <v>3.5867747660844884E-6</v>
      </c>
    </row>
    <row r="3792" spans="11:20" x14ac:dyDescent="0.2">
      <c r="K3792" s="185" t="s">
        <v>135</v>
      </c>
      <c r="L3792" s="163">
        <f>_xll.qlCalendarAdvance("TARGET",L3791,K3792,"mf")</f>
        <v>61541</v>
      </c>
      <c r="M3792" s="175">
        <v>0.48523550936815479</v>
      </c>
      <c r="N3792" s="175">
        <f>_xll.xlShmInterpDisc($E$4,L3792)</f>
        <v>0.48523550900086515</v>
      </c>
      <c r="O3792" s="175">
        <f>_xll.xlShmInterpDisc($B$4,L3792)</f>
        <v>0.48523550900086515</v>
      </c>
      <c r="P3792" s="175">
        <v>0.48523550936684345</v>
      </c>
      <c r="Q3792" s="175">
        <f>_xll.xlShmInterpDisc($H$4,L3792)</f>
        <v>0.48523550900198864</v>
      </c>
      <c r="R3792" s="188">
        <f t="shared" si="177"/>
        <v>3.6728964314391988E-6</v>
      </c>
      <c r="S3792" s="170">
        <f t="shared" si="178"/>
        <v>3.6728964314391988E-6</v>
      </c>
      <c r="T3792" s="174">
        <f t="shared" si="179"/>
        <v>3.6485481302861444E-6</v>
      </c>
    </row>
    <row r="3793" spans="11:20" x14ac:dyDescent="0.2">
      <c r="K3793" s="185" t="s">
        <v>135</v>
      </c>
      <c r="L3793" s="163">
        <f>_xll.qlCalendarAdvance("TARGET",L3792,K3793,"mf")</f>
        <v>61548</v>
      </c>
      <c r="M3793" s="175">
        <v>0.48513287539999217</v>
      </c>
      <c r="N3793" s="175">
        <f>_xll.xlShmInterpDisc($E$4,L3793)</f>
        <v>0.48513287502653762</v>
      </c>
      <c r="O3793" s="175">
        <f>_xll.xlShmInterpDisc($B$4,L3793)</f>
        <v>0.48513287502653768</v>
      </c>
      <c r="P3793" s="175">
        <v>0.485132875398682</v>
      </c>
      <c r="Q3793" s="175">
        <f>_xll.xlShmInterpDisc($H$4,L3793)</f>
        <v>0.4851328750276363</v>
      </c>
      <c r="R3793" s="188">
        <f t="shared" si="177"/>
        <v>3.7345454506620968E-6</v>
      </c>
      <c r="S3793" s="170">
        <f t="shared" si="178"/>
        <v>3.7345448955505844E-6</v>
      </c>
      <c r="T3793" s="174">
        <f t="shared" si="179"/>
        <v>3.7104569416968047E-6</v>
      </c>
    </row>
    <row r="3794" spans="11:20" x14ac:dyDescent="0.2">
      <c r="K3794" s="185" t="s">
        <v>135</v>
      </c>
      <c r="L3794" s="163">
        <f>_xll.qlCalendarAdvance("TARGET",L3793,K3794,"mf")</f>
        <v>61555</v>
      </c>
      <c r="M3794" s="175">
        <v>0.48503023826063463</v>
      </c>
      <c r="N3794" s="175">
        <f>_xll.xlShmInterpDisc($E$4,L3794)</f>
        <v>0.48503023788100158</v>
      </c>
      <c r="O3794" s="175">
        <f>_xll.xlShmInterpDisc($B$4,L3794)</f>
        <v>0.48503023788100164</v>
      </c>
      <c r="P3794" s="175">
        <v>0.48503023825932551</v>
      </c>
      <c r="Q3794" s="175">
        <f>_xll.xlShmInterpDisc($H$4,L3794)</f>
        <v>0.48503023788207572</v>
      </c>
      <c r="R3794" s="188">
        <f t="shared" si="177"/>
        <v>3.7963304722055113E-6</v>
      </c>
      <c r="S3794" s="170">
        <f t="shared" si="178"/>
        <v>3.796329917093999E-6</v>
      </c>
      <c r="T3794" s="174">
        <f t="shared" si="179"/>
        <v>3.7724978696473954E-6</v>
      </c>
    </row>
    <row r="3795" spans="11:20" x14ac:dyDescent="0.2">
      <c r="K3795" s="185" t="s">
        <v>135</v>
      </c>
      <c r="L3795" s="163">
        <f>_xll.qlCalendarAdvance("TARGET",L3794,K3795,"mf")</f>
        <v>61562</v>
      </c>
      <c r="M3795" s="175">
        <v>0.48492759801111851</v>
      </c>
      <c r="N3795" s="175">
        <f>_xll.xlShmInterpDisc($E$4,L3795)</f>
        <v>0.48492759762529386</v>
      </c>
      <c r="O3795" s="175">
        <f>_xll.xlShmInterpDisc($B$4,L3795)</f>
        <v>0.48492759762529386</v>
      </c>
      <c r="P3795" s="175">
        <v>0.48492759800981045</v>
      </c>
      <c r="Q3795" s="175">
        <f>_xll.xlShmInterpDisc($H$4,L3795)</f>
        <v>0.48492759762634363</v>
      </c>
      <c r="R3795" s="188">
        <f t="shared" si="177"/>
        <v>3.8582465000658317E-6</v>
      </c>
      <c r="S3795" s="170">
        <f t="shared" si="178"/>
        <v>3.8582465000658317E-6</v>
      </c>
      <c r="T3795" s="174">
        <f t="shared" si="179"/>
        <v>3.8346681385803549E-6</v>
      </c>
    </row>
    <row r="3796" spans="11:20" x14ac:dyDescent="0.2">
      <c r="K3796" s="185" t="s">
        <v>135</v>
      </c>
      <c r="L3796" s="163">
        <f>_xll.qlCalendarAdvance("TARGET",L3795,K3796,"mf")</f>
        <v>61569</v>
      </c>
      <c r="M3796" s="175">
        <v>0.48482495471258807</v>
      </c>
      <c r="N3796" s="175">
        <f>_xll.xlShmInterpDisc($E$4,L3796)</f>
        <v>0.48482495432055867</v>
      </c>
      <c r="O3796" s="175">
        <f>_xll.xlShmInterpDisc($B$4,L3796)</f>
        <v>0.48482495432055872</v>
      </c>
      <c r="P3796" s="175">
        <v>0.48482495471128112</v>
      </c>
      <c r="Q3796" s="175">
        <f>_xll.xlShmInterpDisc($H$4,L3796)</f>
        <v>0.48482495432158446</v>
      </c>
      <c r="R3796" s="188">
        <f t="shared" si="177"/>
        <v>3.9202940893545701E-6</v>
      </c>
      <c r="S3796" s="170">
        <f t="shared" si="178"/>
        <v>3.9202935342430578E-6</v>
      </c>
      <c r="T3796" s="174">
        <f t="shared" si="179"/>
        <v>3.8969666382726587E-6</v>
      </c>
    </row>
    <row r="3797" spans="11:20" x14ac:dyDescent="0.2">
      <c r="K3797" s="185" t="s">
        <v>135</v>
      </c>
      <c r="L3797" s="163">
        <f>_xll.qlCalendarAdvance("TARGET",L3796,K3797,"mf")</f>
        <v>61576</v>
      </c>
      <c r="M3797" s="175">
        <v>0.48472230842629493</v>
      </c>
      <c r="N3797" s="175">
        <f>_xll.xlShmInterpDisc($E$4,L3797)</f>
        <v>0.48472230802804817</v>
      </c>
      <c r="O3797" s="175">
        <f>_xll.xlShmInterpDisc($B$4,L3797)</f>
        <v>0.48472230802804811</v>
      </c>
      <c r="P3797" s="175">
        <v>0.4847223084249892</v>
      </c>
      <c r="Q3797" s="175">
        <f>_xll.xlShmInterpDisc($H$4,L3797)</f>
        <v>0.48472230802905009</v>
      </c>
      <c r="R3797" s="188">
        <f t="shared" si="177"/>
        <v>3.9824676889566035E-6</v>
      </c>
      <c r="S3797" s="170">
        <f t="shared" si="178"/>
        <v>3.9824682440681158E-6</v>
      </c>
      <c r="T3797" s="174">
        <f t="shared" si="179"/>
        <v>3.9593911482782573E-6</v>
      </c>
    </row>
    <row r="3798" spans="11:20" x14ac:dyDescent="0.2">
      <c r="K3798" s="185" t="s">
        <v>135</v>
      </c>
      <c r="L3798" s="163">
        <f>_xll.qlCalendarAdvance("TARGET",L3797,K3798,"mf")</f>
        <v>61583</v>
      </c>
      <c r="M3798" s="175">
        <v>0.48461965921359806</v>
      </c>
      <c r="N3798" s="175">
        <f>_xll.xlShmInterpDisc($E$4,L3798)</f>
        <v>0.48461965880912117</v>
      </c>
      <c r="O3798" s="175">
        <f>_xll.xlShmInterpDisc($B$4,L3798)</f>
        <v>0.48461965880912117</v>
      </c>
      <c r="P3798" s="175">
        <v>0.48461965921229333</v>
      </c>
      <c r="Q3798" s="175">
        <f>_xll.xlShmInterpDisc($H$4,L3798)</f>
        <v>0.48461965881009966</v>
      </c>
      <c r="R3798" s="188">
        <f t="shared" si="177"/>
        <v>4.0447689642064688E-6</v>
      </c>
      <c r="S3798" s="170">
        <f t="shared" si="178"/>
        <v>4.0447689642064688E-6</v>
      </c>
      <c r="T3798" s="174">
        <f t="shared" si="179"/>
        <v>4.0219366725935402E-6</v>
      </c>
    </row>
    <row r="3799" spans="11:20" x14ac:dyDescent="0.2">
      <c r="K3799" s="185" t="s">
        <v>135</v>
      </c>
      <c r="L3799" s="163">
        <f>_xll.qlCalendarAdvance("TARGET",L3798,K3799,"mf")</f>
        <v>61590</v>
      </c>
      <c r="M3799" s="175">
        <v>0.48451700713596335</v>
      </c>
      <c r="N3799" s="175">
        <f>_xll.xlShmInterpDisc($E$4,L3799)</f>
        <v>0.48451700672524406</v>
      </c>
      <c r="O3799" s="175">
        <f>_xll.xlShmInterpDisc($B$4,L3799)</f>
        <v>0.48451700672524406</v>
      </c>
      <c r="P3799" s="175">
        <v>0.48451700713465984</v>
      </c>
      <c r="Q3799" s="175">
        <f>_xll.xlShmInterpDisc($H$4,L3799)</f>
        <v>0.48451700672619941</v>
      </c>
      <c r="R3799" s="188">
        <f t="shared" si="177"/>
        <v>4.1071929191005552E-6</v>
      </c>
      <c r="S3799" s="170">
        <f t="shared" si="178"/>
        <v>4.1071929191005552E-6</v>
      </c>
      <c r="T3799" s="174">
        <f t="shared" si="179"/>
        <v>4.0846043214415317E-6</v>
      </c>
    </row>
    <row r="3800" spans="11:20" x14ac:dyDescent="0.2">
      <c r="K3800" s="185" t="s">
        <v>135</v>
      </c>
      <c r="L3800" s="163">
        <f>_xll.qlCalendarAdvance("TARGET",L3799,K3800,"mf")</f>
        <v>61597</v>
      </c>
      <c r="M3800" s="175">
        <v>0.4844143522549636</v>
      </c>
      <c r="N3800" s="175">
        <f>_xll.xlShmInterpDisc($E$4,L3800)</f>
        <v>0.48441435183798986</v>
      </c>
      <c r="O3800" s="175">
        <f>_xll.xlShmInterpDisc($B$4,L3800)</f>
        <v>0.48441435183798992</v>
      </c>
      <c r="P3800" s="175">
        <v>0.48441435225366114</v>
      </c>
      <c r="Q3800" s="175">
        <f>_xll.xlShmInterpDisc($H$4,L3800)</f>
        <v>0.48441435183892229</v>
      </c>
      <c r="R3800" s="188">
        <f t="shared" si="177"/>
        <v>4.1697373331928134E-6</v>
      </c>
      <c r="S3800" s="170">
        <f t="shared" si="178"/>
        <v>4.1697367780813011E-6</v>
      </c>
      <c r="T3800" s="174">
        <f t="shared" si="179"/>
        <v>4.147388543707109E-6</v>
      </c>
    </row>
    <row r="3801" spans="11:20" x14ac:dyDescent="0.2">
      <c r="K3801" s="185" t="s">
        <v>135</v>
      </c>
      <c r="L3801" s="163">
        <f>_xll.qlCalendarAdvance("TARGET",L3800,K3801,"mf")</f>
        <v>61604</v>
      </c>
      <c r="M3801" s="175">
        <v>0.48431169463227852</v>
      </c>
      <c r="N3801" s="175">
        <f>_xll.xlShmInterpDisc($E$4,L3801)</f>
        <v>0.48431169420903847</v>
      </c>
      <c r="O3801" s="175">
        <f>_xll.xlShmInterpDisc($B$4,L3801)</f>
        <v>0.48431169420903858</v>
      </c>
      <c r="P3801" s="175">
        <v>0.48431169463097729</v>
      </c>
      <c r="Q3801" s="175">
        <f>_xll.xlShmInterpDisc($H$4,L3801)</f>
        <v>0.48431169420994835</v>
      </c>
      <c r="R3801" s="188">
        <f t="shared" si="177"/>
        <v>4.2324005411487065E-6</v>
      </c>
      <c r="S3801" s="170">
        <f t="shared" si="178"/>
        <v>4.2323994309256818E-6</v>
      </c>
      <c r="T3801" s="174">
        <f t="shared" si="179"/>
        <v>4.2102893393902718E-6</v>
      </c>
    </row>
    <row r="3802" spans="11:20" x14ac:dyDescent="0.2">
      <c r="K3802" s="185" t="s">
        <v>135</v>
      </c>
      <c r="L3802" s="163">
        <f>_xll.qlCalendarAdvance("TARGET",L3801,K3802,"mf")</f>
        <v>61611</v>
      </c>
      <c r="M3802" s="175">
        <v>0.48420903432969431</v>
      </c>
      <c r="N3802" s="175">
        <f>_xll.xlShmInterpDisc($E$4,L3802)</f>
        <v>0.4842090339001765</v>
      </c>
      <c r="O3802" s="175">
        <f>_xll.xlShmInterpDisc($B$4,L3802)</f>
        <v>0.48420903390017656</v>
      </c>
      <c r="P3802" s="175">
        <v>0.48420903432839424</v>
      </c>
      <c r="Q3802" s="175">
        <f>_xll.xlShmInterpDisc($H$4,L3802)</f>
        <v>0.48420903390106401</v>
      </c>
      <c r="R3802" s="188">
        <f t="shared" si="177"/>
        <v>4.2951781020761359E-6</v>
      </c>
      <c r="S3802" s="170">
        <f t="shared" si="178"/>
        <v>4.2951775469646236E-6</v>
      </c>
      <c r="T3802" s="174">
        <f t="shared" si="179"/>
        <v>4.2733022675989218E-6</v>
      </c>
    </row>
    <row r="3803" spans="11:20" x14ac:dyDescent="0.2">
      <c r="K3803" s="185" t="s">
        <v>135</v>
      </c>
      <c r="L3803" s="163">
        <f>_xll.qlCalendarAdvance("TARGET",L3802,K3803,"mf")</f>
        <v>61618</v>
      </c>
      <c r="M3803" s="175">
        <v>0.48410637140910362</v>
      </c>
      <c r="N3803" s="175">
        <f>_xll.xlShmInterpDisc($E$4,L3803)</f>
        <v>0.48410637097329673</v>
      </c>
      <c r="O3803" s="175">
        <f>_xll.xlShmInterpDisc($B$4,L3803)</f>
        <v>0.48410637097329678</v>
      </c>
      <c r="P3803" s="175">
        <v>0.48410637140780466</v>
      </c>
      <c r="Q3803" s="175">
        <f>_xll.xlShmInterpDisc($H$4,L3803)</f>
        <v>0.48410637097416209</v>
      </c>
      <c r="R3803" s="188">
        <f t="shared" si="177"/>
        <v>4.3580689057520772E-6</v>
      </c>
      <c r="S3803" s="170">
        <f t="shared" si="178"/>
        <v>4.3580683506405649E-6</v>
      </c>
      <c r="T3803" s="174">
        <f t="shared" si="179"/>
        <v>4.3364256629985221E-6</v>
      </c>
    </row>
    <row r="3804" spans="11:20" x14ac:dyDescent="0.2">
      <c r="K3804" s="185" t="s">
        <v>135</v>
      </c>
      <c r="L3804" s="163">
        <f>_xll.qlCalendarAdvance("TARGET",L3803,K3804,"mf")</f>
        <v>61625</v>
      </c>
      <c r="M3804" s="175">
        <v>0.48400370593250536</v>
      </c>
      <c r="N3804" s="175">
        <f>_xll.xlShmInterpDisc($E$4,L3804)</f>
        <v>0.48400370549039828</v>
      </c>
      <c r="O3804" s="175">
        <f>_xll.xlShmInterpDisc($B$4,L3804)</f>
        <v>0.48400370549039828</v>
      </c>
      <c r="P3804" s="175">
        <v>0.48400370593120756</v>
      </c>
      <c r="Q3804" s="175">
        <f>_xll.xlShmInterpDisc($H$4,L3804)</f>
        <v>0.48400370549124178</v>
      </c>
      <c r="R3804" s="188">
        <f t="shared" si="177"/>
        <v>4.4210707317304809E-6</v>
      </c>
      <c r="S3804" s="170">
        <f t="shared" si="178"/>
        <v>4.4210707317304809E-6</v>
      </c>
      <c r="T3804" s="174">
        <f t="shared" si="179"/>
        <v>4.3996578602545355E-6</v>
      </c>
    </row>
    <row r="3805" spans="11:20" x14ac:dyDescent="0.2">
      <c r="K3805" s="185" t="s">
        <v>135</v>
      </c>
      <c r="L3805" s="163">
        <f>_xll.qlCalendarAdvance("TARGET",L3804,K3805,"mf")</f>
        <v>61632</v>
      </c>
      <c r="M3805" s="175">
        <v>0.48390103796200457</v>
      </c>
      <c r="N3805" s="175">
        <f>_xll.xlShmInterpDisc($E$4,L3805)</f>
        <v>0.48390103751358643</v>
      </c>
      <c r="O3805" s="175">
        <f>_xll.xlShmInterpDisc($B$4,L3805)</f>
        <v>0.48390103751358643</v>
      </c>
      <c r="P3805" s="175">
        <v>0.48390103796070788</v>
      </c>
      <c r="Q3805" s="175">
        <f>_xll.xlShmInterpDisc($H$4,L3805)</f>
        <v>0.48390103751440838</v>
      </c>
      <c r="R3805" s="188">
        <f t="shared" si="177"/>
        <v>4.484181359565298E-6</v>
      </c>
      <c r="S3805" s="170">
        <f t="shared" si="178"/>
        <v>4.484181359565298E-6</v>
      </c>
      <c r="T3805" s="174">
        <f t="shared" si="179"/>
        <v>4.4629949735863761E-6</v>
      </c>
    </row>
    <row r="3806" spans="11:20" x14ac:dyDescent="0.2">
      <c r="K3806" s="185" t="s">
        <v>135</v>
      </c>
      <c r="L3806" s="163">
        <f>_xll.qlCalendarAdvance("TARGET",L3805,K3806,"mf")</f>
        <v>61639</v>
      </c>
      <c r="M3806" s="175">
        <v>0.48379836755981209</v>
      </c>
      <c r="N3806" s="175">
        <f>_xll.xlShmInterpDisc($E$4,L3806)</f>
        <v>0.48379836710507218</v>
      </c>
      <c r="O3806" s="175">
        <f>_xll.xlShmInterpDisc($B$4,L3806)</f>
        <v>0.48379836710507229</v>
      </c>
      <c r="P3806" s="175">
        <v>0.48379836755851657</v>
      </c>
      <c r="Q3806" s="175">
        <f>_xll.xlShmInterpDisc($H$4,L3806)</f>
        <v>0.48379836710587304</v>
      </c>
      <c r="R3806" s="188">
        <f t="shared" si="177"/>
        <v>4.5473991239219913E-6</v>
      </c>
      <c r="S3806" s="170">
        <f t="shared" si="178"/>
        <v>4.5473980136989667E-6</v>
      </c>
      <c r="T3806" s="174">
        <f t="shared" si="179"/>
        <v>4.5264353376595068E-6</v>
      </c>
    </row>
    <row r="3807" spans="11:20" x14ac:dyDescent="0.2">
      <c r="K3807" s="185" t="s">
        <v>135</v>
      </c>
      <c r="L3807" s="163">
        <f>_xll.qlCalendarAdvance("TARGET",L3806,K3807,"mf")</f>
        <v>61646</v>
      </c>
      <c r="M3807" s="175">
        <v>0.4836956947882447</v>
      </c>
      <c r="N3807" s="175">
        <f>_xll.xlShmInterpDisc($E$4,L3807)</f>
        <v>0.48369569432717296</v>
      </c>
      <c r="O3807" s="175">
        <f>_xll.xlShmInterpDisc($B$4,L3807)</f>
        <v>0.48369569432717291</v>
      </c>
      <c r="P3807" s="175">
        <v>0.4836956947869504</v>
      </c>
      <c r="Q3807" s="175">
        <f>_xll.xlShmInterpDisc($H$4,L3807)</f>
        <v>0.48369569432795273</v>
      </c>
      <c r="R3807" s="188">
        <f t="shared" si="177"/>
        <v>4.6107173634624132E-6</v>
      </c>
      <c r="S3807" s="170">
        <f t="shared" si="178"/>
        <v>4.6107179185739255E-6</v>
      </c>
      <c r="T3807" s="174">
        <f t="shared" si="179"/>
        <v>4.5899767320278784E-6</v>
      </c>
    </row>
    <row r="3808" spans="11:20" x14ac:dyDescent="0.2">
      <c r="K3808" s="185" t="s">
        <v>135</v>
      </c>
      <c r="L3808" s="163">
        <f>_xll.qlCalendarAdvance("TARGET",L3807,K3808,"mf")</f>
        <v>61653</v>
      </c>
      <c r="M3808" s="175">
        <v>0.48359301970972474</v>
      </c>
      <c r="N3808" s="175">
        <f>_xll.xlShmInterpDisc($E$4,L3808)</f>
        <v>0.48359301924231091</v>
      </c>
      <c r="O3808" s="175">
        <f>_xll.xlShmInterpDisc($B$4,L3808)</f>
        <v>0.48359301924231085</v>
      </c>
      <c r="P3808" s="175">
        <v>0.48359301970843155</v>
      </c>
      <c r="Q3808" s="175">
        <f>_xll.xlShmInterpDisc($H$4,L3808)</f>
        <v>0.48359301924306991</v>
      </c>
      <c r="R3808" s="188">
        <f t="shared" si="177"/>
        <v>4.674138298632613E-6</v>
      </c>
      <c r="S3808" s="170">
        <f t="shared" si="178"/>
        <v>4.6741388537441253E-6</v>
      </c>
      <c r="T3808" s="174">
        <f t="shared" si="179"/>
        <v>4.6536163811339293E-6</v>
      </c>
    </row>
    <row r="3809" spans="11:20" x14ac:dyDescent="0.2">
      <c r="K3809" s="185" t="s">
        <v>135</v>
      </c>
      <c r="L3809" s="163">
        <f>_xll.qlCalendarAdvance("TARGET",L3808,K3809,"mf")</f>
        <v>61660</v>
      </c>
      <c r="M3809" s="175">
        <v>0.48349034238677985</v>
      </c>
      <c r="N3809" s="175">
        <f>_xll.xlShmInterpDisc($E$4,L3809)</f>
        <v>0.4834903419130141</v>
      </c>
      <c r="O3809" s="175">
        <f>_xll.xlShmInterpDisc($B$4,L3809)</f>
        <v>0.4834903419130141</v>
      </c>
      <c r="P3809" s="175">
        <v>0.48349034238548777</v>
      </c>
      <c r="Q3809" s="175">
        <f>_xll.xlShmInterpDisc($H$4,L3809)</f>
        <v>0.48349034191375273</v>
      </c>
      <c r="R3809" s="188">
        <f t="shared" si="177"/>
        <v>4.7376574885404921E-6</v>
      </c>
      <c r="S3809" s="170">
        <f t="shared" si="178"/>
        <v>4.7376574885404921E-6</v>
      </c>
      <c r="T3809" s="174">
        <f t="shared" si="179"/>
        <v>4.7173503991970733E-6</v>
      </c>
    </row>
    <row r="3810" spans="11:20" x14ac:dyDescent="0.2">
      <c r="K3810" s="185" t="s">
        <v>135</v>
      </c>
      <c r="L3810" s="163">
        <f>_xll.qlCalendarAdvance("TARGET",L3809,K3810,"mf")</f>
        <v>61667</v>
      </c>
      <c r="M3810" s="175">
        <v>0.4833876628820431</v>
      </c>
      <c r="N3810" s="175">
        <f>_xll.xlShmInterpDisc($E$4,L3810)</f>
        <v>0.48338766240191583</v>
      </c>
      <c r="O3810" s="175">
        <f>_xll.xlShmInterpDisc($B$4,L3810)</f>
        <v>0.48338766240191583</v>
      </c>
      <c r="P3810" s="175">
        <v>0.4833876628807523</v>
      </c>
      <c r="Q3810" s="175">
        <f>_xll.xlShmInterpDisc($H$4,L3810)</f>
        <v>0.48338766240263425</v>
      </c>
      <c r="R3810" s="188">
        <f t="shared" si="177"/>
        <v>4.8012727127400012E-6</v>
      </c>
      <c r="S3810" s="170">
        <f t="shared" si="178"/>
        <v>4.8012727127400012E-6</v>
      </c>
      <c r="T3810" s="174">
        <f t="shared" si="179"/>
        <v>4.7811804515518475E-6</v>
      </c>
    </row>
    <row r="3811" spans="11:20" x14ac:dyDescent="0.2">
      <c r="K3811" s="185" t="s">
        <v>135</v>
      </c>
      <c r="L3811" s="163">
        <f>_xll.qlCalendarAdvance("TARGET",L3810,K3811,"mf")</f>
        <v>61674</v>
      </c>
      <c r="M3811" s="175">
        <v>0.48328498125825242</v>
      </c>
      <c r="N3811" s="175">
        <f>_xll.xlShmInterpDisc($E$4,L3811)</f>
        <v>0.48328498077175441</v>
      </c>
      <c r="O3811" s="175">
        <f>_xll.xlShmInterpDisc($B$4,L3811)</f>
        <v>0.48328498077175447</v>
      </c>
      <c r="P3811" s="175">
        <v>0.48328498125696284</v>
      </c>
      <c r="Q3811" s="175">
        <f>_xll.xlShmInterpDisc($H$4,L3811)</f>
        <v>0.48328498077245302</v>
      </c>
      <c r="R3811" s="188">
        <f t="shared" si="177"/>
        <v>4.8649800854505543E-6</v>
      </c>
      <c r="S3811" s="170">
        <f t="shared" si="178"/>
        <v>4.864979530339042E-6</v>
      </c>
      <c r="T3811" s="174">
        <f t="shared" si="179"/>
        <v>4.845098211525567E-6</v>
      </c>
    </row>
    <row r="3812" spans="11:20" x14ac:dyDescent="0.2">
      <c r="K3812" s="185" t="s">
        <v>135</v>
      </c>
      <c r="L3812" s="163">
        <f>_xll.qlCalendarAdvance("TARGET",L3811,K3812,"mf")</f>
        <v>61681</v>
      </c>
      <c r="M3812" s="175">
        <v>0.48318229757825126</v>
      </c>
      <c r="N3812" s="175">
        <f>_xll.xlShmInterpDisc($E$4,L3812)</f>
        <v>0.4831822970853733</v>
      </c>
      <c r="O3812" s="175">
        <f>_xll.xlShmInterpDisc($B$4,L3812)</f>
        <v>0.4831822970853733</v>
      </c>
      <c r="P3812" s="175">
        <v>0.48318229757696285</v>
      </c>
      <c r="Q3812" s="175">
        <f>_xll.xlShmInterpDisc($H$4,L3812)</f>
        <v>0.48318229708605226</v>
      </c>
      <c r="R3812" s="188">
        <f t="shared" si="177"/>
        <v>4.9287796066721512E-6</v>
      </c>
      <c r="S3812" s="170">
        <f t="shared" si="178"/>
        <v>4.9287796066721512E-6</v>
      </c>
      <c r="T3812" s="174">
        <f t="shared" si="179"/>
        <v>4.9091058995642811E-6</v>
      </c>
    </row>
    <row r="3813" spans="11:20" x14ac:dyDescent="0.2">
      <c r="K3813" s="185" t="s">
        <v>135</v>
      </c>
      <c r="L3813" s="163">
        <f>_xll.qlCalendarAdvance("TARGET",L3812,K3813,"mf")</f>
        <v>61688</v>
      </c>
      <c r="M3813" s="175">
        <v>0.48307961190498716</v>
      </c>
      <c r="N3813" s="175">
        <f>_xll.xlShmInterpDisc($E$4,L3813)</f>
        <v>0.48307961140572048</v>
      </c>
      <c r="O3813" s="175">
        <f>_xll.xlShmInterpDisc($B$4,L3813)</f>
        <v>0.48307961140572048</v>
      </c>
      <c r="P3813" s="175">
        <v>0.48307961190369991</v>
      </c>
      <c r="Q3813" s="175">
        <f>_xll.xlShmInterpDisc($H$4,L3813)</f>
        <v>0.48307961140638006</v>
      </c>
      <c r="R3813" s="188">
        <f t="shared" si="177"/>
        <v>4.9926668355126935E-6</v>
      </c>
      <c r="S3813" s="170">
        <f t="shared" si="178"/>
        <v>4.9926668355126935E-6</v>
      </c>
      <c r="T3813" s="174">
        <f t="shared" si="179"/>
        <v>4.9731985196643791E-6</v>
      </c>
    </row>
    <row r="3814" spans="11:20" x14ac:dyDescent="0.2">
      <c r="K3814" s="185" t="s">
        <v>135</v>
      </c>
      <c r="L3814" s="163">
        <f>_xll.qlCalendarAdvance("TARGET",L3813,K3814,"mf")</f>
        <v>61695</v>
      </c>
      <c r="M3814" s="175">
        <v>0.48297692430151251</v>
      </c>
      <c r="N3814" s="175">
        <f>_xll.xlShmInterpDisc($E$4,L3814)</f>
        <v>0.48297692379584856</v>
      </c>
      <c r="O3814" s="175">
        <f>_xll.xlShmInterpDisc($B$4,L3814)</f>
        <v>0.48297692379584861</v>
      </c>
      <c r="P3814" s="175">
        <v>0.48297692430022648</v>
      </c>
      <c r="Q3814" s="175">
        <f>_xll.xlShmInterpDisc($H$4,L3814)</f>
        <v>0.48297692379648904</v>
      </c>
      <c r="R3814" s="188">
        <f t="shared" si="177"/>
        <v>5.056639551526132E-6</v>
      </c>
      <c r="S3814" s="170">
        <f t="shared" si="178"/>
        <v>5.0566389964146197E-6</v>
      </c>
      <c r="T3814" s="174">
        <f t="shared" si="179"/>
        <v>5.037374406491324E-6</v>
      </c>
    </row>
    <row r="3815" spans="11:20" x14ac:dyDescent="0.2">
      <c r="K3815" s="185" t="s">
        <v>135</v>
      </c>
      <c r="L3815" s="163">
        <f>_xll.qlCalendarAdvance("TARGET",L3814,K3815,"mf")</f>
        <v>61702</v>
      </c>
      <c r="M3815" s="175">
        <v>0.48287423483098446</v>
      </c>
      <c r="N3815" s="175">
        <f>_xll.xlShmInterpDisc($E$4,L3815)</f>
        <v>0.48287423431891491</v>
      </c>
      <c r="O3815" s="175">
        <f>_xll.xlShmInterpDisc($B$4,L3815)</f>
        <v>0.48287423431891485</v>
      </c>
      <c r="P3815" s="175">
        <v>0.48287423482969966</v>
      </c>
      <c r="Q3815" s="175">
        <f>_xll.xlShmInterpDisc($H$4,L3815)</f>
        <v>0.48287423431953652</v>
      </c>
      <c r="R3815" s="188">
        <f t="shared" si="177"/>
        <v>5.1206955342664173E-6</v>
      </c>
      <c r="S3815" s="170">
        <f t="shared" si="178"/>
        <v>5.1206960893779296E-6</v>
      </c>
      <c r="T3815" s="174">
        <f t="shared" si="179"/>
        <v>5.1016313395990665E-6</v>
      </c>
    </row>
    <row r="3816" spans="11:20" x14ac:dyDescent="0.2">
      <c r="K3816" s="185" t="s">
        <v>135</v>
      </c>
      <c r="L3816" s="163">
        <f>_xll.qlCalendarAdvance("TARGET",L3815,K3816,"mf")</f>
        <v>61709</v>
      </c>
      <c r="M3816" s="175">
        <v>0.48277154355666402</v>
      </c>
      <c r="N3816" s="175">
        <f>_xll.xlShmInterpDisc($E$4,L3816)</f>
        <v>0.48277154303818065</v>
      </c>
      <c r="O3816" s="175">
        <f>_xll.xlShmInterpDisc($B$4,L3816)</f>
        <v>0.48277154303818071</v>
      </c>
      <c r="P3816" s="175">
        <v>0.48277154355538043</v>
      </c>
      <c r="Q3816" s="175">
        <f>_xll.xlShmInterpDisc($H$4,L3816)</f>
        <v>0.48277154303878378</v>
      </c>
      <c r="R3816" s="188">
        <f t="shared" si="177"/>
        <v>5.1848336735105249E-6</v>
      </c>
      <c r="S3816" s="170">
        <f t="shared" si="178"/>
        <v>5.1848331183990126E-6</v>
      </c>
      <c r="T3816" s="174">
        <f t="shared" si="179"/>
        <v>5.165966543430045E-6</v>
      </c>
    </row>
    <row r="3817" spans="11:20" x14ac:dyDescent="0.2">
      <c r="K3817" s="185" t="s">
        <v>135</v>
      </c>
      <c r="L3817" s="163">
        <f>_xll.qlCalendarAdvance("TARGET",L3816,K3817,"mf")</f>
        <v>61716</v>
      </c>
      <c r="M3817" s="175">
        <v>0.48266885054191655</v>
      </c>
      <c r="N3817" s="175">
        <f>_xll.xlShmInterpDisc($E$4,L3817)</f>
        <v>0.4826688500170116</v>
      </c>
      <c r="O3817" s="175">
        <f>_xll.xlShmInterpDisc($B$4,L3817)</f>
        <v>0.4826688500170116</v>
      </c>
      <c r="P3817" s="175">
        <v>0.48266885054063419</v>
      </c>
      <c r="Q3817" s="175">
        <f>_xll.xlShmInterpDisc($H$4,L3817)</f>
        <v>0.48266885001759652</v>
      </c>
      <c r="R3817" s="188">
        <f t="shared" si="177"/>
        <v>5.2490495283663563E-6</v>
      </c>
      <c r="S3817" s="170">
        <f t="shared" si="178"/>
        <v>5.2490495283663563E-6</v>
      </c>
      <c r="T3817" s="174">
        <f t="shared" si="179"/>
        <v>5.2303766873151858E-6</v>
      </c>
    </row>
    <row r="3818" spans="11:20" x14ac:dyDescent="0.2">
      <c r="K3818" s="185" t="s">
        <v>135</v>
      </c>
      <c r="L3818" s="163">
        <f>_xll.qlCalendarAdvance("TARGET",L3817,K3818,"mf")</f>
        <v>61724</v>
      </c>
      <c r="M3818" s="175">
        <v>0.48255148504677881</v>
      </c>
      <c r="N3818" s="175">
        <f>_xll.xlShmInterpDisc($E$4,L3818)</f>
        <v>0.48255148451452573</v>
      </c>
      <c r="O3818" s="175">
        <f>_xll.xlShmInterpDisc($B$4,L3818)</f>
        <v>0.48255148451452567</v>
      </c>
      <c r="P3818" s="175">
        <v>0.48255148504549777</v>
      </c>
      <c r="Q3818" s="175">
        <f>_xll.xlShmInterpDisc($H$4,L3818)</f>
        <v>0.48255148451508995</v>
      </c>
      <c r="R3818" s="188">
        <f t="shared" si="177"/>
        <v>5.3225307494741969E-6</v>
      </c>
      <c r="S3818" s="170">
        <f t="shared" si="178"/>
        <v>5.3225313045857092E-6</v>
      </c>
      <c r="T3818" s="174">
        <f t="shared" si="179"/>
        <v>5.3040782876934145E-6</v>
      </c>
    </row>
    <row r="3819" spans="11:20" x14ac:dyDescent="0.2">
      <c r="K3819" s="185" t="s">
        <v>135</v>
      </c>
      <c r="L3819" s="163">
        <f>_xll.qlCalendarAdvance("TARGET",L3818,K3819,"mf")</f>
        <v>61731</v>
      </c>
      <c r="M3819" s="175">
        <v>0.48244878851640088</v>
      </c>
      <c r="N3819" s="175">
        <f>_xll.xlShmInterpDisc($E$4,L3819)</f>
        <v>0.48244878797771029</v>
      </c>
      <c r="O3819" s="175">
        <f>_xll.xlShmInterpDisc($B$4,L3819)</f>
        <v>0.48244878797771029</v>
      </c>
      <c r="P3819" s="175">
        <v>0.48244878851512102</v>
      </c>
      <c r="Q3819" s="175">
        <f>_xll.xlShmInterpDisc($H$4,L3819)</f>
        <v>0.48244878797825697</v>
      </c>
      <c r="R3819" s="188">
        <f t="shared" si="177"/>
        <v>5.386905921334062E-6</v>
      </c>
      <c r="S3819" s="170">
        <f t="shared" si="178"/>
        <v>5.386905921334062E-6</v>
      </c>
      <c r="T3819" s="174">
        <f t="shared" si="179"/>
        <v>5.3686405321329289E-6</v>
      </c>
    </row>
    <row r="3820" spans="11:20" x14ac:dyDescent="0.2">
      <c r="K3820" s="185" t="s">
        <v>135</v>
      </c>
      <c r="L3820" s="163">
        <f>_xll.qlCalendarAdvance("TARGET",L3819,K3820,"mf")</f>
        <v>61738</v>
      </c>
      <c r="M3820" s="175">
        <v>0.48234609044542004</v>
      </c>
      <c r="N3820" s="175">
        <f>_xll.xlShmInterpDisc($E$4,L3820)</f>
        <v>0.48234608990028488</v>
      </c>
      <c r="O3820" s="175">
        <f>_xll.xlShmInterpDisc($B$4,L3820)</f>
        <v>0.48234608990028499</v>
      </c>
      <c r="P3820" s="175">
        <v>0.4823460904441414</v>
      </c>
      <c r="Q3820" s="175">
        <f>_xll.xlShmInterpDisc($H$4,L3820)</f>
        <v>0.48234608990081412</v>
      </c>
      <c r="R3820" s="188">
        <f t="shared" si="177"/>
        <v>5.4513515923559908E-6</v>
      </c>
      <c r="S3820" s="170">
        <f t="shared" si="178"/>
        <v>5.4513504821329661E-6</v>
      </c>
      <c r="T3820" s="174">
        <f t="shared" si="179"/>
        <v>5.4332727206229947E-6</v>
      </c>
    </row>
    <row r="3821" spans="11:20" x14ac:dyDescent="0.2">
      <c r="K3821" s="185" t="s">
        <v>135</v>
      </c>
      <c r="L3821" s="163">
        <f>_xll.qlCalendarAdvance("TARGET",L3820,K3821,"mf")</f>
        <v>61745</v>
      </c>
      <c r="M3821" s="175">
        <v>0.48224339089763113</v>
      </c>
      <c r="N3821" s="175">
        <f>_xll.xlShmInterpDisc($E$4,L3821)</f>
        <v>0.4822433903460448</v>
      </c>
      <c r="O3821" s="175">
        <f>_xll.xlShmInterpDisc($B$4,L3821)</f>
        <v>0.48224339034604485</v>
      </c>
      <c r="P3821" s="175">
        <v>0.48224339089635382</v>
      </c>
      <c r="Q3821" s="175">
        <f>_xll.xlShmInterpDisc($H$4,L3821)</f>
        <v>0.48224339034655689</v>
      </c>
      <c r="R3821" s="188">
        <f t="shared" si="177"/>
        <v>5.5158633216478847E-6</v>
      </c>
      <c r="S3821" s="170">
        <f t="shared" si="178"/>
        <v>5.5158627665363724E-6</v>
      </c>
      <c r="T3821" s="174">
        <f t="shared" si="179"/>
        <v>5.4979693020484888E-6</v>
      </c>
    </row>
    <row r="3822" spans="11:20" x14ac:dyDescent="0.2">
      <c r="K3822" s="185" t="s">
        <v>135</v>
      </c>
      <c r="L3822" s="163">
        <f>_xll.qlCalendarAdvance("TARGET",L3821,K3822,"mf")</f>
        <v>61752</v>
      </c>
      <c r="M3822" s="175">
        <v>0.48214068993693249</v>
      </c>
      <c r="N3822" s="175">
        <f>_xll.xlShmInterpDisc($E$4,L3822)</f>
        <v>0.48214068937888838</v>
      </c>
      <c r="O3822" s="175">
        <f>_xll.xlShmInterpDisc($B$4,L3822)</f>
        <v>0.48214068937888832</v>
      </c>
      <c r="P3822" s="175">
        <v>0.4821406899356564</v>
      </c>
      <c r="Q3822" s="175">
        <f>_xll.xlShmInterpDisc($H$4,L3822)</f>
        <v>0.48214068937938348</v>
      </c>
      <c r="R3822" s="188">
        <f t="shared" si="177"/>
        <v>5.5804411092097439E-6</v>
      </c>
      <c r="S3822" s="170">
        <f t="shared" si="178"/>
        <v>5.5804416643212562E-6</v>
      </c>
      <c r="T3822" s="174">
        <f t="shared" si="179"/>
        <v>5.5627291661863865E-6</v>
      </c>
    </row>
    <row r="3823" spans="11:20" x14ac:dyDescent="0.2">
      <c r="K3823" s="185" t="s">
        <v>135</v>
      </c>
      <c r="L3823" s="163">
        <f>_xll.qlCalendarAdvance("TARGET",L3822,K3823,"mf")</f>
        <v>61759</v>
      </c>
      <c r="M3823" s="175">
        <v>0.48203798762732508</v>
      </c>
      <c r="N3823" s="175">
        <f>_xll.xlShmInterpDisc($E$4,L3823)</f>
        <v>0.48203798706281692</v>
      </c>
      <c r="O3823" s="175">
        <f>_xll.xlShmInterpDisc($B$4,L3823)</f>
        <v>0.48203798706281697</v>
      </c>
      <c r="P3823" s="175">
        <v>0.48203798762605027</v>
      </c>
      <c r="Q3823" s="175">
        <f>_xll.xlShmInterpDisc($H$4,L3823)</f>
        <v>0.48203798706329548</v>
      </c>
      <c r="R3823" s="188">
        <f t="shared" si="177"/>
        <v>5.6450816243724944E-6</v>
      </c>
      <c r="S3823" s="170">
        <f t="shared" si="178"/>
        <v>5.6450810692609821E-6</v>
      </c>
      <c r="T3823" s="174">
        <f t="shared" si="179"/>
        <v>5.6275478721445893E-6</v>
      </c>
    </row>
    <row r="3824" spans="11:20" x14ac:dyDescent="0.2">
      <c r="K3824" s="185" t="s">
        <v>135</v>
      </c>
      <c r="L3824" s="163">
        <f>_xll.qlCalendarAdvance("TARGET",L3823,K3824,"mf")</f>
        <v>61766</v>
      </c>
      <c r="M3824" s="175">
        <v>0.48193528403291352</v>
      </c>
      <c r="N3824" s="175">
        <f>_xll.xlShmInterpDisc($E$4,L3824)</f>
        <v>0.48193528346193532</v>
      </c>
      <c r="O3824" s="175">
        <f>_xll.xlShmInterpDisc($B$4,L3824)</f>
        <v>0.48193528346193532</v>
      </c>
      <c r="P3824" s="175">
        <v>0.48193528403163999</v>
      </c>
      <c r="Q3824" s="175">
        <f>_xll.xlShmInterpDisc($H$4,L3824)</f>
        <v>0.48193528346239739</v>
      </c>
      <c r="R3824" s="188">
        <f t="shared" si="177"/>
        <v>5.7097820915785746E-6</v>
      </c>
      <c r="S3824" s="170">
        <f t="shared" si="178"/>
        <v>5.7097820915785746E-6</v>
      </c>
      <c r="T3824" s="174">
        <f t="shared" si="179"/>
        <v>5.6924259750346096E-6</v>
      </c>
    </row>
    <row r="3825" spans="11:20" x14ac:dyDescent="0.2">
      <c r="K3825" s="185" t="s">
        <v>135</v>
      </c>
      <c r="L3825" s="163">
        <f>_xll.qlCalendarAdvance("TARGET",L3824,K3825,"mf")</f>
        <v>61773</v>
      </c>
      <c r="M3825" s="175">
        <v>0.48183257921790462</v>
      </c>
      <c r="N3825" s="175">
        <f>_xll.xlShmInterpDisc($E$4,L3825)</f>
        <v>0.48183257864045059</v>
      </c>
      <c r="O3825" s="175">
        <f>_xll.xlShmInterpDisc($B$4,L3825)</f>
        <v>0.48183257864045059</v>
      </c>
      <c r="P3825" s="175">
        <v>0.48183257921663231</v>
      </c>
      <c r="Q3825" s="175">
        <f>_xll.xlShmInterpDisc($H$4,L3825)</f>
        <v>0.48183257864089662</v>
      </c>
      <c r="R3825" s="188">
        <f t="shared" si="177"/>
        <v>5.7745402903819354E-6</v>
      </c>
      <c r="S3825" s="170">
        <f t="shared" si="178"/>
        <v>5.7745402903819354E-6</v>
      </c>
      <c r="T3825" s="174">
        <f t="shared" si="179"/>
        <v>5.7573568135182995E-6</v>
      </c>
    </row>
    <row r="3826" spans="11:20" x14ac:dyDescent="0.2">
      <c r="K3826" s="185" t="s">
        <v>135</v>
      </c>
      <c r="L3826" s="163">
        <f>_xll.qlCalendarAdvance("TARGET",L3825,K3826,"mf")</f>
        <v>61780</v>
      </c>
      <c r="M3826" s="175">
        <v>0.4817298732466081</v>
      </c>
      <c r="N3826" s="175">
        <f>_xll.xlShmInterpDisc($E$4,L3826)</f>
        <v>0.48172987266267275</v>
      </c>
      <c r="O3826" s="175">
        <f>_xll.xlShmInterpDisc($B$4,L3826)</f>
        <v>0.48172987266267281</v>
      </c>
      <c r="P3826" s="175">
        <v>0.481729873245337</v>
      </c>
      <c r="Q3826" s="175">
        <f>_xll.xlShmInterpDisc($H$4,L3826)</f>
        <v>0.48172987266310296</v>
      </c>
      <c r="R3826" s="188">
        <f t="shared" si="177"/>
        <v>5.8393534452250151E-6</v>
      </c>
      <c r="S3826" s="170">
        <f t="shared" si="178"/>
        <v>5.8393528901135028E-6</v>
      </c>
      <c r="T3826" s="174">
        <f t="shared" si="179"/>
        <v>5.8223403875956592E-6</v>
      </c>
    </row>
    <row r="3827" spans="11:20" x14ac:dyDescent="0.2">
      <c r="K3827" s="185" t="s">
        <v>135</v>
      </c>
      <c r="L3827" s="163">
        <f>_xll.qlCalendarAdvance("TARGET",L3826,K3827,"mf")</f>
        <v>61787</v>
      </c>
      <c r="M3827" s="175">
        <v>0.48162716618343593</v>
      </c>
      <c r="N3827" s="175">
        <f>_xll.xlShmInterpDisc($E$4,L3827)</f>
        <v>0.48162716559301411</v>
      </c>
      <c r="O3827" s="175">
        <f>_xll.xlShmInterpDisc($B$4,L3827)</f>
        <v>0.48162716559301416</v>
      </c>
      <c r="P3827" s="175">
        <v>0.48162716618216617</v>
      </c>
      <c r="Q3827" s="175">
        <f>_xll.xlShmInterpDisc($H$4,L3827)</f>
        <v>0.48162716559342872</v>
      </c>
      <c r="R3827" s="188">
        <f t="shared" si="177"/>
        <v>5.9042182254387399E-6</v>
      </c>
      <c r="S3827" s="170">
        <f t="shared" si="178"/>
        <v>5.9042176703272276E-6</v>
      </c>
      <c r="T3827" s="174">
        <f t="shared" si="179"/>
        <v>5.8873744768206393E-6</v>
      </c>
    </row>
    <row r="3828" spans="11:20" x14ac:dyDescent="0.2">
      <c r="K3828" s="185" t="s">
        <v>135</v>
      </c>
      <c r="L3828" s="163">
        <f>_xll.qlCalendarAdvance("TARGET",L3827,K3828,"mf")</f>
        <v>61794</v>
      </c>
      <c r="M3828" s="175">
        <v>0.48152445809290279</v>
      </c>
      <c r="N3828" s="175">
        <f>_xll.xlShmInterpDisc($E$4,L3828)</f>
        <v>0.48152445749598943</v>
      </c>
      <c r="O3828" s="175">
        <f>_xll.xlShmInterpDisc($B$4,L3828)</f>
        <v>0.48152445749598943</v>
      </c>
      <c r="P3828" s="175">
        <v>0.48152445809163424</v>
      </c>
      <c r="Q3828" s="175">
        <f>_xll.xlShmInterpDisc($H$4,L3828)</f>
        <v>0.48152445749638872</v>
      </c>
      <c r="R3828" s="188">
        <f t="shared" si="177"/>
        <v>5.9691335208000851E-6</v>
      </c>
      <c r="S3828" s="170">
        <f t="shared" si="178"/>
        <v>5.9691335208000851E-6</v>
      </c>
      <c r="T3828" s="174">
        <f t="shared" si="179"/>
        <v>5.9524551954126537E-6</v>
      </c>
    </row>
    <row r="3829" spans="11:20" x14ac:dyDescent="0.2">
      <c r="K3829" s="185" t="s">
        <v>135</v>
      </c>
      <c r="L3829" s="163">
        <f>_xll.qlCalendarAdvance("TARGET",L3828,K3829,"mf")</f>
        <v>61801</v>
      </c>
      <c r="M3829" s="175">
        <v>0.48142174903962487</v>
      </c>
      <c r="N3829" s="175">
        <f>_xll.xlShmInterpDisc($E$4,L3829)</f>
        <v>0.48142174843621538</v>
      </c>
      <c r="O3829" s="175">
        <f>_xll.xlShmInterpDisc($B$4,L3829)</f>
        <v>0.48142174843621544</v>
      </c>
      <c r="P3829" s="175">
        <v>0.48142174903835766</v>
      </c>
      <c r="Q3829" s="175">
        <f>_xll.xlShmInterpDisc($H$4,L3829)</f>
        <v>0.48142174843659968</v>
      </c>
      <c r="R3829" s="188">
        <f t="shared" si="177"/>
        <v>6.0340948904169522E-6</v>
      </c>
      <c r="S3829" s="170">
        <f t="shared" si="178"/>
        <v>6.0340943353054399E-6</v>
      </c>
      <c r="T3829" s="174">
        <f t="shared" si="179"/>
        <v>6.0175797678141407E-6</v>
      </c>
    </row>
    <row r="3830" spans="11:20" x14ac:dyDescent="0.2">
      <c r="K3830" s="185" t="s">
        <v>135</v>
      </c>
      <c r="L3830" s="163">
        <f>_xll.qlCalendarAdvance("TARGET",L3829,K3830,"mf")</f>
        <v>61808</v>
      </c>
      <c r="M3830" s="175">
        <v>0.48131903908832102</v>
      </c>
      <c r="N3830" s="175">
        <f>_xll.xlShmInterpDisc($E$4,L3830)</f>
        <v>0.48131903847841084</v>
      </c>
      <c r="O3830" s="175">
        <f>_xll.xlShmInterpDisc($B$4,L3830)</f>
        <v>0.48131903847841084</v>
      </c>
      <c r="P3830" s="175">
        <v>0.48131903908705509</v>
      </c>
      <c r="Q3830" s="175">
        <f>_xll.xlShmInterpDisc($H$4,L3830)</f>
        <v>0.48131903847878027</v>
      </c>
      <c r="R3830" s="188">
        <f t="shared" si="177"/>
        <v>6.099101779177829E-6</v>
      </c>
      <c r="S3830" s="170">
        <f t="shared" si="178"/>
        <v>6.099101779177829E-6</v>
      </c>
      <c r="T3830" s="174">
        <f t="shared" si="179"/>
        <v>6.0827481940251005E-6</v>
      </c>
    </row>
    <row r="3831" spans="11:20" x14ac:dyDescent="0.2">
      <c r="K3831" s="185" t="s">
        <v>135</v>
      </c>
      <c r="L3831" s="163">
        <f>_xll.qlCalendarAdvance("TARGET",L3830,K3831,"mf")</f>
        <v>61815</v>
      </c>
      <c r="M3831" s="175">
        <v>0.48121632830381128</v>
      </c>
      <c r="N3831" s="175">
        <f>_xll.xlShmInterpDisc($E$4,L3831)</f>
        <v>0.48121632768739636</v>
      </c>
      <c r="O3831" s="175">
        <f>_xll.xlShmInterpDisc($B$4,L3831)</f>
        <v>0.48121632768739636</v>
      </c>
      <c r="P3831" s="175">
        <v>0.48121632830254657</v>
      </c>
      <c r="Q3831" s="175">
        <f>_xll.xlShmInterpDisc($H$4,L3831)</f>
        <v>0.4812163276877513</v>
      </c>
      <c r="R3831" s="188">
        <f t="shared" si="177"/>
        <v>6.1641491910791046E-6</v>
      </c>
      <c r="S3831" s="170">
        <f t="shared" si="178"/>
        <v>6.1641491910791046E-6</v>
      </c>
      <c r="T3831" s="174">
        <f t="shared" si="179"/>
        <v>6.1479527024843605E-6</v>
      </c>
    </row>
    <row r="3832" spans="11:20" x14ac:dyDescent="0.2">
      <c r="K3832" s="185" t="s">
        <v>135</v>
      </c>
      <c r="L3832" s="163">
        <f>_xll.qlCalendarAdvance("TARGET",L3831,K3832,"mf")</f>
        <v>61822</v>
      </c>
      <c r="M3832" s="175">
        <v>0.48111361675101777</v>
      </c>
      <c r="N3832" s="175">
        <f>_xll.xlShmInterpDisc($E$4,L3832)</f>
        <v>0.48111361612809406</v>
      </c>
      <c r="O3832" s="175">
        <f>_xll.xlShmInterpDisc($B$4,L3832)</f>
        <v>0.481113616128094</v>
      </c>
      <c r="P3832" s="175">
        <v>0.48111361674975439</v>
      </c>
      <c r="Q3832" s="175">
        <f>_xll.xlShmInterpDisc($H$4,L3832)</f>
        <v>0.48111361612843467</v>
      </c>
      <c r="R3832" s="188">
        <f t="shared" si="177"/>
        <v>6.2292371261207791E-6</v>
      </c>
      <c r="S3832" s="170">
        <f t="shared" si="178"/>
        <v>6.2292376812322914E-6</v>
      </c>
      <c r="T3832" s="174">
        <f t="shared" si="179"/>
        <v>6.2131971789725071E-6</v>
      </c>
    </row>
    <row r="3833" spans="11:20" x14ac:dyDescent="0.2">
      <c r="K3833" s="185" t="s">
        <v>135</v>
      </c>
      <c r="L3833" s="163">
        <f>_xll.qlCalendarAdvance("TARGET",L3832,K3833,"mf")</f>
        <v>61829</v>
      </c>
      <c r="M3833" s="175">
        <v>0.48101090449496386</v>
      </c>
      <c r="N3833" s="175">
        <f>_xll.xlShmInterpDisc($E$4,L3833)</f>
        <v>0.48101090386552769</v>
      </c>
      <c r="O3833" s="175">
        <f>_xll.xlShmInterpDisc($B$4,L3833)</f>
        <v>0.48101090386552764</v>
      </c>
      <c r="P3833" s="175">
        <v>0.48101090449370176</v>
      </c>
      <c r="Q3833" s="175">
        <f>_xll.xlShmInterpDisc($H$4,L3833)</f>
        <v>0.48101090386585432</v>
      </c>
      <c r="R3833" s="188">
        <f t="shared" si="177"/>
        <v>6.2943616985222661E-6</v>
      </c>
      <c r="S3833" s="170">
        <f t="shared" si="178"/>
        <v>6.2943622536337784E-6</v>
      </c>
      <c r="T3833" s="174">
        <f t="shared" si="179"/>
        <v>6.2784744070398801E-6</v>
      </c>
    </row>
    <row r="3834" spans="11:20" x14ac:dyDescent="0.2">
      <c r="K3834" s="185" t="s">
        <v>135</v>
      </c>
      <c r="L3834" s="163">
        <f>_xll.qlCalendarAdvance("TARGET",L3833,K3834,"mf")</f>
        <v>61836</v>
      </c>
      <c r="M3834" s="175">
        <v>0.48090819160077419</v>
      </c>
      <c r="N3834" s="175">
        <f>_xll.xlShmInterpDisc($E$4,L3834)</f>
        <v>0.48090819096482212</v>
      </c>
      <c r="O3834" s="175">
        <f>_xll.xlShmInterpDisc($B$4,L3834)</f>
        <v>0.48090819096482218</v>
      </c>
      <c r="P3834" s="175">
        <v>0.48090819159951342</v>
      </c>
      <c r="Q3834" s="175">
        <f>_xll.xlShmInterpDisc($H$4,L3834)</f>
        <v>0.4809081909651351</v>
      </c>
      <c r="R3834" s="188">
        <f t="shared" si="177"/>
        <v>6.3595206878375166E-6</v>
      </c>
      <c r="S3834" s="170">
        <f t="shared" si="178"/>
        <v>6.3595201327260042E-6</v>
      </c>
      <c r="T3834" s="174">
        <f t="shared" si="179"/>
        <v>6.343783276463455E-6</v>
      </c>
    </row>
    <row r="3835" spans="11:20" x14ac:dyDescent="0.2">
      <c r="K3835" s="185" t="s">
        <v>135</v>
      </c>
      <c r="L3835" s="163">
        <f>_xll.qlCalendarAdvance("TARGET",L3834,K3835,"mf")</f>
        <v>61843</v>
      </c>
      <c r="M3835" s="175">
        <v>0.48080547813367486</v>
      </c>
      <c r="N3835" s="175">
        <f>_xll.xlShmInterpDisc($E$4,L3835)</f>
        <v>0.48080547749120378</v>
      </c>
      <c r="O3835" s="175">
        <f>_xll.xlShmInterpDisc($B$4,L3835)</f>
        <v>0.48080547749120384</v>
      </c>
      <c r="P3835" s="175">
        <v>0.48080547813241542</v>
      </c>
      <c r="Q3835" s="175">
        <f>_xll.xlShmInterpDisc($H$4,L3835)</f>
        <v>0.48080547749150321</v>
      </c>
      <c r="R3835" s="188">
        <f t="shared" si="177"/>
        <v>6.4247107633974565E-6</v>
      </c>
      <c r="S3835" s="170">
        <f t="shared" si="178"/>
        <v>6.4247102082859442E-6</v>
      </c>
      <c r="T3835" s="174">
        <f t="shared" si="179"/>
        <v>6.4091221219086947E-6</v>
      </c>
    </row>
    <row r="3836" spans="11:20" x14ac:dyDescent="0.2">
      <c r="K3836" s="185" t="s">
        <v>135</v>
      </c>
      <c r="L3836" s="163">
        <f>_xll.qlCalendarAdvance("TARGET",L3835,K3836,"mf")</f>
        <v>61850</v>
      </c>
      <c r="M3836" s="175">
        <v>0.4807027641589926</v>
      </c>
      <c r="N3836" s="175">
        <f>_xll.xlShmInterpDisc($E$4,L3836)</f>
        <v>0.48070276350999974</v>
      </c>
      <c r="O3836" s="175">
        <f>_xll.xlShmInterpDisc($B$4,L3836)</f>
        <v>0.48070276350999974</v>
      </c>
      <c r="P3836" s="175">
        <v>0.48070276415773444</v>
      </c>
      <c r="Q3836" s="175">
        <f>_xll.xlShmInterpDisc($H$4,L3836)</f>
        <v>0.4807027635102859</v>
      </c>
      <c r="R3836" s="188">
        <f t="shared" si="177"/>
        <v>6.4899285945330121E-6</v>
      </c>
      <c r="S3836" s="170">
        <f t="shared" si="178"/>
        <v>6.4899285945330121E-6</v>
      </c>
      <c r="T3836" s="174">
        <f t="shared" si="179"/>
        <v>6.4744853922604761E-6</v>
      </c>
    </row>
    <row r="3837" spans="11:20" x14ac:dyDescent="0.2">
      <c r="K3837" s="185" t="s">
        <v>135</v>
      </c>
      <c r="L3837" s="163">
        <f>_xll.qlCalendarAdvance("TARGET",L3836,K3837,"mf")</f>
        <v>61857</v>
      </c>
      <c r="M3837" s="175">
        <v>0.48060004974215531</v>
      </c>
      <c r="N3837" s="175">
        <f>_xll.xlShmInterpDisc($E$4,L3837)</f>
        <v>0.48060004908663784</v>
      </c>
      <c r="O3837" s="175">
        <f>_xll.xlShmInterpDisc($B$4,L3837)</f>
        <v>0.48060004908663784</v>
      </c>
      <c r="P3837" s="175">
        <v>0.48060004974089843</v>
      </c>
      <c r="Q3837" s="175">
        <f>_xll.xlShmInterpDisc($H$4,L3837)</f>
        <v>0.48060004908691106</v>
      </c>
      <c r="R3837" s="188">
        <f t="shared" si="177"/>
        <v>6.5551747363556956E-6</v>
      </c>
      <c r="S3837" s="170">
        <f t="shared" si="178"/>
        <v>6.5551747363556956E-6</v>
      </c>
      <c r="T3837" s="174">
        <f t="shared" si="179"/>
        <v>6.5398736426303117E-6</v>
      </c>
    </row>
    <row r="3838" spans="11:20" x14ac:dyDescent="0.2">
      <c r="K3838" s="185" t="s">
        <v>135</v>
      </c>
      <c r="L3838" s="163">
        <f>_xll.qlCalendarAdvance("TARGET",L3837,K3838,"mf")</f>
        <v>61864</v>
      </c>
      <c r="M3838" s="175">
        <v>0.48049733494869107</v>
      </c>
      <c r="N3838" s="175">
        <f>_xll.xlShmInterpDisc($E$4,L3838)</f>
        <v>0.48049733428664665</v>
      </c>
      <c r="O3838" s="175">
        <f>_xll.xlShmInterpDisc($B$4,L3838)</f>
        <v>0.4804973342866467</v>
      </c>
      <c r="P3838" s="175">
        <v>0.48049733494743557</v>
      </c>
      <c r="Q3838" s="175">
        <f>_xll.xlShmInterpDisc($H$4,L3838)</f>
        <v>0.48049733428690727</v>
      </c>
      <c r="R3838" s="188">
        <f t="shared" si="177"/>
        <v>6.6204441928618962E-6</v>
      </c>
      <c r="S3838" s="170">
        <f t="shared" si="178"/>
        <v>6.6204436377503839E-6</v>
      </c>
      <c r="T3838" s="174">
        <f t="shared" si="179"/>
        <v>6.6052829872376151E-6</v>
      </c>
    </row>
    <row r="3839" spans="11:20" x14ac:dyDescent="0.2">
      <c r="K3839" s="185" t="s">
        <v>135</v>
      </c>
      <c r="L3839" s="163">
        <f>_xll.qlCalendarAdvance("TARGET",L3838,K3839,"mf")</f>
        <v>61871</v>
      </c>
      <c r="M3839" s="175">
        <v>0.48039461984422899</v>
      </c>
      <c r="N3839" s="175">
        <f>_xll.xlShmInterpDisc($E$4,L3839)</f>
        <v>0.48039461917565562</v>
      </c>
      <c r="O3839" s="175">
        <f>_xll.xlShmInterpDisc($B$4,L3839)</f>
        <v>0.48039461917565568</v>
      </c>
      <c r="P3839" s="175">
        <v>0.48039461984297477</v>
      </c>
      <c r="Q3839" s="175">
        <f>_xll.xlShmInterpDisc($H$4,L3839)</f>
        <v>0.48039461917590381</v>
      </c>
      <c r="R3839" s="188">
        <f t="shared" si="177"/>
        <v>6.6857336333825401E-6</v>
      </c>
      <c r="S3839" s="170">
        <f t="shared" si="178"/>
        <v>6.6857330782710278E-6</v>
      </c>
      <c r="T3839" s="174">
        <f t="shared" si="179"/>
        <v>6.6707095403018002E-6</v>
      </c>
    </row>
    <row r="3840" spans="11:20" x14ac:dyDescent="0.2">
      <c r="K3840" s="185" t="s">
        <v>135</v>
      </c>
      <c r="L3840" s="163">
        <f>_xll.qlCalendarAdvance("TARGET",L3839,K3840,"mf")</f>
        <v>61878</v>
      </c>
      <c r="M3840" s="175">
        <v>0.48029190449449827</v>
      </c>
      <c r="N3840" s="175">
        <f>_xll.xlShmInterpDisc($E$4,L3840)</f>
        <v>0.48029190381939424</v>
      </c>
      <c r="O3840" s="175">
        <f>_xll.xlShmInterpDisc($B$4,L3840)</f>
        <v>0.48029190381939424</v>
      </c>
      <c r="P3840" s="175">
        <v>0.48029190449324538</v>
      </c>
      <c r="Q3840" s="175">
        <f>_xll.xlShmInterpDisc($H$4,L3840)</f>
        <v>0.48029190381963011</v>
      </c>
      <c r="R3840" s="188">
        <f t="shared" si="177"/>
        <v>6.7510402823600657E-6</v>
      </c>
      <c r="S3840" s="170">
        <f t="shared" si="178"/>
        <v>6.7510402823600657E-6</v>
      </c>
      <c r="T3840" s="174">
        <f t="shared" si="179"/>
        <v>6.7361527467113547E-6</v>
      </c>
    </row>
    <row r="3841" spans="11:20" x14ac:dyDescent="0.2">
      <c r="K3841" s="185" t="s">
        <v>135</v>
      </c>
      <c r="L3841" s="163">
        <f>_xll.qlCalendarAdvance("TARGET",L3840,K3841,"mf")</f>
        <v>61885</v>
      </c>
      <c r="M3841" s="175">
        <v>0.48018918896532825</v>
      </c>
      <c r="N3841" s="175">
        <f>_xll.xlShmInterpDisc($E$4,L3841)</f>
        <v>0.48018918828369178</v>
      </c>
      <c r="O3841" s="175">
        <f>_xll.xlShmInterpDisc($B$4,L3841)</f>
        <v>0.48018918828369184</v>
      </c>
      <c r="P3841" s="175">
        <v>0.4801891889640767</v>
      </c>
      <c r="Q3841" s="175">
        <f>_xll.xlShmInterpDisc($H$4,L3841)</f>
        <v>0.48018918828391571</v>
      </c>
      <c r="R3841" s="188">
        <f t="shared" si="177"/>
        <v>6.8163646949059853E-6</v>
      </c>
      <c r="S3841" s="170">
        <f t="shared" si="178"/>
        <v>6.816364139794473E-6</v>
      </c>
      <c r="T3841" s="174">
        <f t="shared" si="179"/>
        <v>6.801609830908717E-6</v>
      </c>
    </row>
    <row r="3842" spans="11:20" x14ac:dyDescent="0.2">
      <c r="K3842" s="185" t="s">
        <v>135</v>
      </c>
      <c r="L3842" s="163">
        <f>_xll.qlCalendarAdvance("TARGET",L3841,K3842,"mf")</f>
        <v>61892</v>
      </c>
      <c r="M3842" s="175">
        <v>0.48008647332264842</v>
      </c>
      <c r="N3842" s="175">
        <f>_xll.xlShmInterpDisc($E$4,L3842)</f>
        <v>0.48008647263447829</v>
      </c>
      <c r="O3842" s="175">
        <f>_xll.xlShmInterpDisc($B$4,L3842)</f>
        <v>0.48008647263447829</v>
      </c>
      <c r="P3842" s="175">
        <v>0.4800864733213982</v>
      </c>
      <c r="Q3842" s="175">
        <f>_xll.xlShmInterpDisc($H$4,L3842)</f>
        <v>0.48008647263469056</v>
      </c>
      <c r="R3842" s="188">
        <f t="shared" si="177"/>
        <v>6.8817013199051758E-6</v>
      </c>
      <c r="S3842" s="170">
        <f t="shared" si="178"/>
        <v>6.8817013199051758E-6</v>
      </c>
      <c r="T3842" s="174">
        <f t="shared" si="179"/>
        <v>6.8670763520017886E-6</v>
      </c>
    </row>
    <row r="3843" spans="11:20" x14ac:dyDescent="0.2">
      <c r="K3843" s="185" t="s">
        <v>135</v>
      </c>
      <c r="L3843" s="163">
        <f>_xll.qlCalendarAdvance("TARGET",L3842,K3843,"mf")</f>
        <v>61899</v>
      </c>
      <c r="M3843" s="175">
        <v>0.47998375763248796</v>
      </c>
      <c r="N3843" s="175">
        <f>_xll.xlShmInterpDisc($E$4,L3843)</f>
        <v>0.47998375693778317</v>
      </c>
      <c r="O3843" s="175">
        <f>_xll.xlShmInterpDisc($B$4,L3843)</f>
        <v>0.47998375693778322</v>
      </c>
      <c r="P3843" s="175">
        <v>0.47998375763123907</v>
      </c>
      <c r="Q3843" s="175">
        <f>_xll.xlShmInterpDisc($H$4,L3843)</f>
        <v>0.47998375693798406</v>
      </c>
      <c r="R3843" s="188">
        <f t="shared" si="177"/>
        <v>6.9470479369115878E-6</v>
      </c>
      <c r="S3843" s="170">
        <f t="shared" si="178"/>
        <v>6.9470473818000755E-6</v>
      </c>
      <c r="T3843" s="174">
        <f t="shared" si="179"/>
        <v>6.9325500895445202E-6</v>
      </c>
    </row>
    <row r="3844" spans="11:20" x14ac:dyDescent="0.2">
      <c r="K3844" s="185" t="s">
        <v>135</v>
      </c>
      <c r="L3844" s="163">
        <f>_xll.qlCalendarAdvance("TARGET",L3843,K3844,"mf")</f>
        <v>61906</v>
      </c>
      <c r="M3844" s="175">
        <v>0.47988104196097597</v>
      </c>
      <c r="N3844" s="175">
        <f>_xll.xlShmInterpDisc($E$4,L3844)</f>
        <v>0.47988104125973569</v>
      </c>
      <c r="O3844" s="175">
        <f>_xll.xlShmInterpDisc($B$4,L3844)</f>
        <v>0.47988104125973569</v>
      </c>
      <c r="P3844" s="175">
        <v>0.47988104195972842</v>
      </c>
      <c r="Q3844" s="175">
        <f>_xll.xlShmInterpDisc($H$4,L3844)</f>
        <v>0.47988104125992537</v>
      </c>
      <c r="R3844" s="188">
        <f t="shared" si="177"/>
        <v>7.0124028805906846E-6</v>
      </c>
      <c r="S3844" s="170">
        <f t="shared" si="178"/>
        <v>7.0124028805906846E-6</v>
      </c>
      <c r="T3844" s="174">
        <f t="shared" si="179"/>
        <v>6.9980304884253997E-6</v>
      </c>
    </row>
    <row r="3845" spans="11:20" x14ac:dyDescent="0.2">
      <c r="K3845" s="185" t="s">
        <v>135</v>
      </c>
      <c r="L3845" s="163">
        <f>_xll.qlCalendarAdvance("TARGET",L3844,K3845,"mf")</f>
        <v>61913</v>
      </c>
      <c r="M3845" s="175">
        <v>0.47977832637434076</v>
      </c>
      <c r="N3845" s="175">
        <f>_xll.xlShmInterpDisc($E$4,L3845)</f>
        <v>0.47977832566656448</v>
      </c>
      <c r="O3845" s="175">
        <f>_xll.xlShmInterpDisc($B$4,L3845)</f>
        <v>0.47977832566656453</v>
      </c>
      <c r="P3845" s="175">
        <v>0.47977832637309459</v>
      </c>
      <c r="Q3845" s="175">
        <f>_xll.xlShmInterpDisc($H$4,L3845)</f>
        <v>0.47977832566674333</v>
      </c>
      <c r="R3845" s="188">
        <f t="shared" si="177"/>
        <v>7.0777628202733922E-6</v>
      </c>
      <c r="S3845" s="170">
        <f t="shared" si="178"/>
        <v>7.0777622651618799E-6</v>
      </c>
      <c r="T3845" s="174">
        <f t="shared" si="179"/>
        <v>7.063512552640816E-6</v>
      </c>
    </row>
    <row r="3846" spans="11:20" x14ac:dyDescent="0.2">
      <c r="K3846" s="185" t="s">
        <v>135</v>
      </c>
      <c r="L3846" s="163">
        <f>_xll.qlCalendarAdvance("TARGET",L3845,K3846,"mf")</f>
        <v>61920</v>
      </c>
      <c r="M3846" s="175">
        <v>0.47967561093891037</v>
      </c>
      <c r="N3846" s="175">
        <f>_xll.xlShmInterpDisc($E$4,L3846)</f>
        <v>0.47967561022459781</v>
      </c>
      <c r="O3846" s="175">
        <f>_xll.xlShmInterpDisc($B$4,L3846)</f>
        <v>0.47967561022459787</v>
      </c>
      <c r="P3846" s="175">
        <v>0.47967561093766553</v>
      </c>
      <c r="Q3846" s="175">
        <f>_xll.xlShmInterpDisc($H$4,L3846)</f>
        <v>0.47967561022476601</v>
      </c>
      <c r="R3846" s="188">
        <f t="shared" ref="R3846:R3909" si="180">(M3846-N3846)*10000</f>
        <v>7.1431255355136614E-6</v>
      </c>
      <c r="S3846" s="170">
        <f t="shared" ref="S3846:S3909" si="181">(M3846-O3846)*10000</f>
        <v>7.143124980402149E-6</v>
      </c>
      <c r="T3846" s="174">
        <f t="shared" ref="T3846:T3909" si="182">(P3846-Q3846)*10000</f>
        <v>7.1289951719677447E-6</v>
      </c>
    </row>
    <row r="3847" spans="11:20" x14ac:dyDescent="0.2">
      <c r="K3847" s="185" t="s">
        <v>135</v>
      </c>
      <c r="L3847" s="163">
        <f>_xll.qlCalendarAdvance("TARGET",L3846,K3847,"mf")</f>
        <v>61927</v>
      </c>
      <c r="M3847" s="175">
        <v>0.47957289572111172</v>
      </c>
      <c r="N3847" s="175">
        <f>_xll.xlShmInterpDisc($E$4,L3847)</f>
        <v>0.47957289500026307</v>
      </c>
      <c r="O3847" s="175">
        <f>_xll.xlShmInterpDisc($B$4,L3847)</f>
        <v>0.47957289500026307</v>
      </c>
      <c r="P3847" s="175">
        <v>0.47957289571986828</v>
      </c>
      <c r="Q3847" s="175">
        <f>_xll.xlShmInterpDisc($H$4,L3847)</f>
        <v>0.47957289500042077</v>
      </c>
      <c r="R3847" s="188">
        <f t="shared" si="180"/>
        <v>7.2084865854193936E-6</v>
      </c>
      <c r="S3847" s="170">
        <f t="shared" si="181"/>
        <v>7.2084865854193936E-6</v>
      </c>
      <c r="T3847" s="174">
        <f t="shared" si="182"/>
        <v>7.1944750157371118E-6</v>
      </c>
    </row>
    <row r="3848" spans="11:20" x14ac:dyDescent="0.2">
      <c r="K3848" s="185" t="s">
        <v>135</v>
      </c>
      <c r="L3848" s="163">
        <f>_xll.qlCalendarAdvance("TARGET",L3847,K3848,"mf")</f>
        <v>61934</v>
      </c>
      <c r="M3848" s="175">
        <v>0.47947018078747095</v>
      </c>
      <c r="N3848" s="175">
        <f>_xll.xlShmInterpDisc($E$4,L3848)</f>
        <v>0.47947018006008635</v>
      </c>
      <c r="O3848" s="175">
        <f>_xll.xlShmInterpDisc($B$4,L3848)</f>
        <v>0.47947018006008646</v>
      </c>
      <c r="P3848" s="175">
        <v>0.47947018078622883</v>
      </c>
      <c r="Q3848" s="175">
        <f>_xll.xlShmInterpDisc($H$4,L3848)</f>
        <v>0.47947018006023401</v>
      </c>
      <c r="R3848" s="188">
        <f t="shared" si="180"/>
        <v>7.2738459699905889E-6</v>
      </c>
      <c r="S3848" s="170">
        <f t="shared" si="181"/>
        <v>7.2738448597675642E-6</v>
      </c>
      <c r="T3848" s="174">
        <f t="shared" si="182"/>
        <v>7.2599481981683311E-6</v>
      </c>
    </row>
    <row r="3849" spans="11:20" x14ac:dyDescent="0.2">
      <c r="K3849" s="185" t="s">
        <v>135</v>
      </c>
      <c r="L3849" s="163">
        <f>_xll.qlCalendarAdvance("TARGET",L3848,K3849,"mf")</f>
        <v>61941</v>
      </c>
      <c r="M3849" s="175">
        <v>0.47936746620461318</v>
      </c>
      <c r="N3849" s="175">
        <f>_xll.xlShmInterpDisc($E$4,L3849)</f>
        <v>0.47936746547069331</v>
      </c>
      <c r="O3849" s="175">
        <f>_xll.xlShmInterpDisc($B$4,L3849)</f>
        <v>0.47936746547069331</v>
      </c>
      <c r="P3849" s="175">
        <v>0.47936746620337239</v>
      </c>
      <c r="Q3849" s="175">
        <f>_xll.xlShmInterpDisc($H$4,L3849)</f>
        <v>0.47936746547083103</v>
      </c>
      <c r="R3849" s="188">
        <f t="shared" si="180"/>
        <v>7.3391986932236364E-6</v>
      </c>
      <c r="S3849" s="170">
        <f t="shared" si="181"/>
        <v>7.3391986932236364E-6</v>
      </c>
      <c r="T3849" s="174">
        <f t="shared" si="182"/>
        <v>7.3254136090383781E-6</v>
      </c>
    </row>
    <row r="3850" spans="11:20" x14ac:dyDescent="0.2">
      <c r="K3850" s="185" t="s">
        <v>135</v>
      </c>
      <c r="L3850" s="163">
        <f>_xll.qlCalendarAdvance("TARGET",L3849,K3850,"mf")</f>
        <v>61948</v>
      </c>
      <c r="M3850" s="175">
        <v>0.479264752039262</v>
      </c>
      <c r="N3850" s="175">
        <f>_xll.xlShmInterpDisc($E$4,L3850)</f>
        <v>0.47926475129880769</v>
      </c>
      <c r="O3850" s="175">
        <f>_xll.xlShmInterpDisc($B$4,L3850)</f>
        <v>0.47926475129880769</v>
      </c>
      <c r="P3850" s="175">
        <v>0.4792647520380226</v>
      </c>
      <c r="Q3850" s="175">
        <f>_xll.xlShmInterpDisc($H$4,L3850)</f>
        <v>0.47926475129893564</v>
      </c>
      <c r="R3850" s="188">
        <f t="shared" si="180"/>
        <v>7.4045430897839992E-6</v>
      </c>
      <c r="S3850" s="170">
        <f t="shared" si="181"/>
        <v>7.4045430897839992E-6</v>
      </c>
      <c r="T3850" s="174">
        <f t="shared" si="182"/>
        <v>7.3908695830127158E-6</v>
      </c>
    </row>
    <row r="3851" spans="11:20" x14ac:dyDescent="0.2">
      <c r="K3851" s="185" t="s">
        <v>135</v>
      </c>
      <c r="L3851" s="163">
        <f>_xll.qlCalendarAdvance("TARGET",L3850,K3851,"mf")</f>
        <v>61955</v>
      </c>
      <c r="M3851" s="175">
        <v>0.47916203835823967</v>
      </c>
      <c r="N3851" s="175">
        <f>_xll.xlShmInterpDisc($E$4,L3851)</f>
        <v>0.47916203761125198</v>
      </c>
      <c r="O3851" s="175">
        <f>_xll.xlShmInterpDisc($B$4,L3851)</f>
        <v>0.47916203761125203</v>
      </c>
      <c r="P3851" s="175">
        <v>0.47916203835700172</v>
      </c>
      <c r="Q3851" s="175">
        <f>_xll.xlShmInterpDisc($H$4,L3851)</f>
        <v>0.47916203761137055</v>
      </c>
      <c r="R3851" s="188">
        <f t="shared" si="180"/>
        <v>7.4698769392256281E-6</v>
      </c>
      <c r="S3851" s="170">
        <f t="shared" si="181"/>
        <v>7.4698763841141158E-6</v>
      </c>
      <c r="T3851" s="174">
        <f t="shared" si="182"/>
        <v>7.4563116791992456E-6</v>
      </c>
    </row>
    <row r="3852" spans="11:20" x14ac:dyDescent="0.2">
      <c r="K3852" s="185" t="s">
        <v>135</v>
      </c>
      <c r="L3852" s="163">
        <f>_xll.qlCalendarAdvance("TARGET",L3851,K3852,"mf")</f>
        <v>61962</v>
      </c>
      <c r="M3852" s="175">
        <v>0.47905932522846684</v>
      </c>
      <c r="N3852" s="175">
        <f>_xll.xlShmInterpDisc($E$4,L3852)</f>
        <v>0.4790593244749472</v>
      </c>
      <c r="O3852" s="175">
        <f>_xll.xlShmInterpDisc($B$4,L3852)</f>
        <v>0.47905932447494726</v>
      </c>
      <c r="P3852" s="175">
        <v>0.47905932522723033</v>
      </c>
      <c r="Q3852" s="175">
        <f>_xll.xlShmInterpDisc($H$4,L3852)</f>
        <v>0.47905932447505667</v>
      </c>
      <c r="R3852" s="188">
        <f t="shared" si="180"/>
        <v>7.5351963557679369E-6</v>
      </c>
      <c r="S3852" s="170">
        <f t="shared" si="181"/>
        <v>7.5351958006564246E-6</v>
      </c>
      <c r="T3852" s="174">
        <f t="shared" si="182"/>
        <v>7.5217365669288938E-6</v>
      </c>
    </row>
    <row r="3853" spans="11:20" x14ac:dyDescent="0.2">
      <c r="K3853" s="185" t="s">
        <v>135</v>
      </c>
      <c r="L3853" s="163">
        <f>_xll.qlCalendarAdvance("TARGET",L3852,K3853,"mf")</f>
        <v>61969</v>
      </c>
      <c r="M3853" s="175">
        <v>0.4789566127169626</v>
      </c>
      <c r="N3853" s="175">
        <f>_xll.xlShmInterpDisc($E$4,L3853)</f>
        <v>0.47895661195691258</v>
      </c>
      <c r="O3853" s="175">
        <f>_xll.xlShmInterpDisc($B$4,L3853)</f>
        <v>0.47895661195691264</v>
      </c>
      <c r="P3853" s="175">
        <v>0.47895661271572737</v>
      </c>
      <c r="Q3853" s="175">
        <f>_xll.xlShmInterpDisc($H$4,L3853)</f>
        <v>0.47895661195701317</v>
      </c>
      <c r="R3853" s="188">
        <f t="shared" si="180"/>
        <v>7.6005002291879009E-6</v>
      </c>
      <c r="S3853" s="170">
        <f t="shared" si="181"/>
        <v>7.6004996740763886E-6</v>
      </c>
      <c r="T3853" s="174">
        <f t="shared" si="182"/>
        <v>7.587142025755611E-6</v>
      </c>
    </row>
    <row r="3854" spans="11:20" x14ac:dyDescent="0.2">
      <c r="K3854" s="185" t="s">
        <v>135</v>
      </c>
      <c r="L3854" s="163">
        <f>_xll.qlCalendarAdvance("TARGET",L3853,K3854,"mf")</f>
        <v>61976</v>
      </c>
      <c r="M3854" s="175">
        <v>0.47885390089084373</v>
      </c>
      <c r="N3854" s="175">
        <f>_xll.xlShmInterpDisc($E$4,L3854)</f>
        <v>0.47885390012426537</v>
      </c>
      <c r="O3854" s="175">
        <f>_xll.xlShmInterpDisc($B$4,L3854)</f>
        <v>0.47885390012426537</v>
      </c>
      <c r="P3854" s="175">
        <v>0.47885390088961</v>
      </c>
      <c r="Q3854" s="175">
        <f>_xll.xlShmInterpDisc($H$4,L3854)</f>
        <v>0.47885390012435725</v>
      </c>
      <c r="R3854" s="188">
        <f t="shared" si="180"/>
        <v>7.6657835634819094E-6</v>
      </c>
      <c r="S3854" s="170">
        <f t="shared" si="181"/>
        <v>7.6657835634819094E-6</v>
      </c>
      <c r="T3854" s="174">
        <f t="shared" si="182"/>
        <v>7.652527500567885E-6</v>
      </c>
    </row>
    <row r="3855" spans="11:20" x14ac:dyDescent="0.2">
      <c r="K3855" s="185" t="s">
        <v>135</v>
      </c>
      <c r="L3855" s="163">
        <f>_xll.qlCalendarAdvance("TARGET",L3854,K3855,"mf")</f>
        <v>61983</v>
      </c>
      <c r="M3855" s="175">
        <v>0.47875118981732534</v>
      </c>
      <c r="N3855" s="175">
        <f>_xll.xlShmInterpDisc($E$4,L3855)</f>
        <v>0.47875118904422065</v>
      </c>
      <c r="O3855" s="175">
        <f>_xll.xlShmInterpDisc($B$4,L3855)</f>
        <v>0.47875118904422065</v>
      </c>
      <c r="P3855" s="175">
        <v>0.47875118981609288</v>
      </c>
      <c r="Q3855" s="175">
        <f>_xll.xlShmInterpDisc($H$4,L3855)</f>
        <v>0.47875118904430414</v>
      </c>
      <c r="R3855" s="188">
        <f t="shared" si="180"/>
        <v>7.7310469137614746E-6</v>
      </c>
      <c r="S3855" s="170">
        <f t="shared" si="181"/>
        <v>7.7310469137614746E-6</v>
      </c>
      <c r="T3855" s="174">
        <f t="shared" si="182"/>
        <v>7.7178874402505926E-6</v>
      </c>
    </row>
    <row r="3856" spans="11:20" x14ac:dyDescent="0.2">
      <c r="K3856" s="185" t="s">
        <v>135</v>
      </c>
      <c r="L3856" s="163">
        <f>_xll.qlCalendarAdvance("TARGET",L3855,K3856,"mf")</f>
        <v>61990</v>
      </c>
      <c r="M3856" s="175">
        <v>0.47864847956371975</v>
      </c>
      <c r="N3856" s="175">
        <f>_xll.xlShmInterpDisc($E$4,L3856)</f>
        <v>0.47864847878409145</v>
      </c>
      <c r="O3856" s="175">
        <f>_xll.xlShmInterpDisc($B$4,L3856)</f>
        <v>0.47864847878409134</v>
      </c>
      <c r="P3856" s="175">
        <v>0.47864847956248879</v>
      </c>
      <c r="Q3856" s="175">
        <f>_xll.xlShmInterpDisc($H$4,L3856)</f>
        <v>0.47864847878416666</v>
      </c>
      <c r="R3856" s="188">
        <f t="shared" si="180"/>
        <v>7.7962830635769365E-6</v>
      </c>
      <c r="S3856" s="170">
        <f t="shared" si="181"/>
        <v>7.7962841737999611E-6</v>
      </c>
      <c r="T3856" s="174">
        <f t="shared" si="182"/>
        <v>7.7832212896922215E-6</v>
      </c>
    </row>
    <row r="3857" spans="11:20" x14ac:dyDescent="0.2">
      <c r="K3857" s="185" t="s">
        <v>135</v>
      </c>
      <c r="L3857" s="163">
        <f>_xll.qlCalendarAdvance("TARGET",L3856,K3857,"mf")</f>
        <v>61997</v>
      </c>
      <c r="M3857" s="175">
        <v>0.47854577019743749</v>
      </c>
      <c r="N3857" s="175">
        <f>_xll.xlShmInterpDisc($E$4,L3857)</f>
        <v>0.47854576941128807</v>
      </c>
      <c r="O3857" s="175">
        <f>_xll.xlShmInterpDisc($B$4,L3857)</f>
        <v>0.47854576941128807</v>
      </c>
      <c r="P3857" s="175">
        <v>0.47854577019620792</v>
      </c>
      <c r="Q3857" s="175">
        <f>_xll.xlShmInterpDisc($H$4,L3857)</f>
        <v>0.47854576941135557</v>
      </c>
      <c r="R3857" s="188">
        <f t="shared" si="180"/>
        <v>7.8614942333743443E-6</v>
      </c>
      <c r="S3857" s="170">
        <f t="shared" si="181"/>
        <v>7.8614942333743443E-6</v>
      </c>
      <c r="T3857" s="174">
        <f t="shared" si="182"/>
        <v>7.8485234977776486E-6</v>
      </c>
    </row>
    <row r="3858" spans="11:20" x14ac:dyDescent="0.2">
      <c r="K3858" s="185" t="s">
        <v>135</v>
      </c>
      <c r="L3858" s="163">
        <f>_xll.qlCalendarAdvance("TARGET",L3857,K3858,"mf")</f>
        <v>62004</v>
      </c>
      <c r="M3858" s="175">
        <v>0.47844306178598628</v>
      </c>
      <c r="N3858" s="175">
        <f>_xll.xlShmInterpDisc($E$4,L3858)</f>
        <v>0.47844306099331874</v>
      </c>
      <c r="O3858" s="175">
        <f>_xll.xlShmInterpDisc($B$4,L3858)</f>
        <v>0.47844306099331874</v>
      </c>
      <c r="P3858" s="175">
        <v>0.47844306178475804</v>
      </c>
      <c r="Q3858" s="175">
        <f>_xll.xlShmInterpDisc($H$4,L3858)</f>
        <v>0.47844306099337852</v>
      </c>
      <c r="R3858" s="188">
        <f t="shared" si="180"/>
        <v>7.9266754271500872E-6</v>
      </c>
      <c r="S3858" s="170">
        <f t="shared" si="181"/>
        <v>7.9266754271500872E-6</v>
      </c>
      <c r="T3858" s="174">
        <f t="shared" si="182"/>
        <v>7.9137951747298985E-6</v>
      </c>
    </row>
    <row r="3859" spans="11:20" x14ac:dyDescent="0.2">
      <c r="K3859" s="185" t="s">
        <v>135</v>
      </c>
      <c r="L3859" s="163">
        <f>_xll.qlCalendarAdvance("TARGET",L3858,K3859,"mf")</f>
        <v>62011</v>
      </c>
      <c r="M3859" s="175">
        <v>0.47834035439697081</v>
      </c>
      <c r="N3859" s="175">
        <f>_xll.xlShmInterpDisc($E$4,L3859)</f>
        <v>0.47834035359778848</v>
      </c>
      <c r="O3859" s="175">
        <f>_xll.xlShmInterpDisc($B$4,L3859)</f>
        <v>0.47834035359778854</v>
      </c>
      <c r="P3859" s="175">
        <v>0.47834035439574402</v>
      </c>
      <c r="Q3859" s="175">
        <f>_xll.xlShmInterpDisc($H$4,L3859)</f>
        <v>0.47834035359784094</v>
      </c>
      <c r="R3859" s="188">
        <f t="shared" si="180"/>
        <v>7.9918233142350914E-6</v>
      </c>
      <c r="S3859" s="170">
        <f t="shared" si="181"/>
        <v>7.9918227591235791E-6</v>
      </c>
      <c r="T3859" s="174">
        <f t="shared" si="182"/>
        <v>7.979030769433848E-6</v>
      </c>
    </row>
    <row r="3860" spans="11:20" x14ac:dyDescent="0.2">
      <c r="K3860" s="185" t="s">
        <v>135</v>
      </c>
      <c r="L3860" s="163">
        <f>_xll.qlCalendarAdvance("TARGET",L3859,K3860,"mf")</f>
        <v>62018</v>
      </c>
      <c r="M3860" s="175">
        <v>0.47823764809809322</v>
      </c>
      <c r="N3860" s="175">
        <f>_xll.xlShmInterpDisc($E$4,L3860)</f>
        <v>0.47823764729239976</v>
      </c>
      <c r="O3860" s="175">
        <f>_xll.xlShmInterpDisc($B$4,L3860)</f>
        <v>0.47823764729239981</v>
      </c>
      <c r="P3860" s="175">
        <v>0.47823764809686797</v>
      </c>
      <c r="Q3860" s="175">
        <f>_xll.xlShmInterpDisc($H$4,L3860)</f>
        <v>0.47823764729244506</v>
      </c>
      <c r="R3860" s="188">
        <f t="shared" si="180"/>
        <v>8.056934563960283E-6</v>
      </c>
      <c r="S3860" s="170">
        <f t="shared" si="181"/>
        <v>8.0569340088487706E-6</v>
      </c>
      <c r="T3860" s="174">
        <f t="shared" si="182"/>
        <v>8.0442291716664727E-6</v>
      </c>
    </row>
    <row r="3861" spans="11:20" x14ac:dyDescent="0.2">
      <c r="K3861" s="185" t="s">
        <v>135</v>
      </c>
      <c r="L3861" s="163">
        <f>_xll.qlCalendarAdvance("TARGET",L3860,K3861,"mf")</f>
        <v>62025</v>
      </c>
      <c r="M3861" s="175">
        <v>0.47813494295715275</v>
      </c>
      <c r="N3861" s="175">
        <f>_xll.xlShmInterpDisc($E$4,L3861)</f>
        <v>0.47813494214495184</v>
      </c>
      <c r="O3861" s="175">
        <f>_xll.xlShmInterpDisc($B$4,L3861)</f>
        <v>0.47813494214495184</v>
      </c>
      <c r="P3861" s="175">
        <v>0.47813494295592879</v>
      </c>
      <c r="Q3861" s="175">
        <f>_xll.xlShmInterpDisc($H$4,L3861)</f>
        <v>0.47813494214499014</v>
      </c>
      <c r="R3861" s="188">
        <f t="shared" si="180"/>
        <v>8.1220091763256619E-6</v>
      </c>
      <c r="S3861" s="170">
        <f t="shared" si="181"/>
        <v>8.1220091763256619E-6</v>
      </c>
      <c r="T3861" s="174">
        <f t="shared" si="182"/>
        <v>8.1093864956471862E-6</v>
      </c>
    </row>
    <row r="3862" spans="11:20" x14ac:dyDescent="0.2">
      <c r="K3862" s="185" t="s">
        <v>135</v>
      </c>
      <c r="L3862" s="163">
        <f>_xll.qlCalendarAdvance("TARGET",L3861,K3862,"mf")</f>
        <v>62032</v>
      </c>
      <c r="M3862" s="175">
        <v>0.47803223904204495</v>
      </c>
      <c r="N3862" s="175">
        <f>_xll.xlShmInterpDisc($E$4,L3862)</f>
        <v>0.47803223822334073</v>
      </c>
      <c r="O3862" s="175">
        <f>_xll.xlShmInterpDisc($B$4,L3862)</f>
        <v>0.47803223822334073</v>
      </c>
      <c r="P3862" s="175">
        <v>0.47803223904082243</v>
      </c>
      <c r="Q3862" s="175">
        <f>_xll.xlShmInterpDisc($H$4,L3862)</f>
        <v>0.47803223822337249</v>
      </c>
      <c r="R3862" s="188">
        <f t="shared" si="180"/>
        <v>8.1870421553276174E-6</v>
      </c>
      <c r="S3862" s="170">
        <f t="shared" si="181"/>
        <v>8.1870421553276174E-6</v>
      </c>
      <c r="T3862" s="174">
        <f t="shared" si="182"/>
        <v>8.1744994107069147E-6</v>
      </c>
    </row>
    <row r="3863" spans="11:20" x14ac:dyDescent="0.2">
      <c r="K3863" s="185" t="s">
        <v>135</v>
      </c>
      <c r="L3863" s="163">
        <f>_xll.qlCalendarAdvance("TARGET",L3862,K3863,"mf")</f>
        <v>62039</v>
      </c>
      <c r="M3863" s="175">
        <v>0.4779295364207623</v>
      </c>
      <c r="N3863" s="175">
        <f>_xll.xlShmInterpDisc($E$4,L3863)</f>
        <v>0.47792953559555923</v>
      </c>
      <c r="O3863" s="175">
        <f>_xll.xlShmInterpDisc($B$4,L3863)</f>
        <v>0.47792953559555917</v>
      </c>
      <c r="P3863" s="175">
        <v>0.47792953641954122</v>
      </c>
      <c r="Q3863" s="175">
        <f>_xll.xlShmInterpDisc($H$4,L3863)</f>
        <v>0.47792953559558449</v>
      </c>
      <c r="R3863" s="188">
        <f t="shared" si="180"/>
        <v>8.2520307254085878E-6</v>
      </c>
      <c r="S3863" s="170">
        <f t="shared" si="181"/>
        <v>8.2520312805201002E-6</v>
      </c>
      <c r="T3863" s="174">
        <f t="shared" si="182"/>
        <v>8.2395673617341458E-6</v>
      </c>
    </row>
    <row r="3864" spans="11:20" x14ac:dyDescent="0.2">
      <c r="K3864" s="185" t="s">
        <v>135</v>
      </c>
      <c r="L3864" s="163">
        <f>_xll.qlCalendarAdvance("TARGET",L3863,K3864,"mf")</f>
        <v>62046</v>
      </c>
      <c r="M3864" s="175">
        <v>0.47782683516139368</v>
      </c>
      <c r="N3864" s="175">
        <f>_xll.xlShmInterpDisc($E$4,L3864)</f>
        <v>0.47782683432969641</v>
      </c>
      <c r="O3864" s="175">
        <f>_xll.xlShmInterpDisc($B$4,L3864)</f>
        <v>0.47782683432969641</v>
      </c>
      <c r="P3864" s="175">
        <v>0.4778268351601741</v>
      </c>
      <c r="Q3864" s="175">
        <f>_xll.xlShmInterpDisc($H$4,L3864)</f>
        <v>0.47782683432971546</v>
      </c>
      <c r="R3864" s="188">
        <f t="shared" si="180"/>
        <v>8.3169726661225241E-6</v>
      </c>
      <c r="S3864" s="170">
        <f t="shared" si="181"/>
        <v>8.3169726661225241E-6</v>
      </c>
      <c r="T3864" s="174">
        <f t="shared" si="182"/>
        <v>8.3045864629482935E-6</v>
      </c>
    </row>
    <row r="3865" spans="11:20" x14ac:dyDescent="0.2">
      <c r="K3865" s="185" t="s">
        <v>135</v>
      </c>
      <c r="L3865" s="163">
        <f>_xll.qlCalendarAdvance("TARGET",L3864,K3865,"mf")</f>
        <v>62053</v>
      </c>
      <c r="M3865" s="175">
        <v>0.47772413533212449</v>
      </c>
      <c r="N3865" s="175">
        <f>_xll.xlShmInterpDisc($E$4,L3865)</f>
        <v>0.4777241344939378</v>
      </c>
      <c r="O3865" s="175">
        <f>_xll.xlShmInterpDisc($B$4,L3865)</f>
        <v>0.4777241344939378</v>
      </c>
      <c r="P3865" s="175">
        <v>0.4777241353309063</v>
      </c>
      <c r="Q3865" s="175">
        <f>_xll.xlShmInterpDisc($H$4,L3865)</f>
        <v>0.47772413449395096</v>
      </c>
      <c r="R3865" s="188">
        <f t="shared" si="180"/>
        <v>8.3818668672464014E-6</v>
      </c>
      <c r="S3865" s="170">
        <f t="shared" si="181"/>
        <v>8.3818668672464014E-6</v>
      </c>
      <c r="T3865" s="174">
        <f t="shared" si="182"/>
        <v>8.3695533836802838E-6</v>
      </c>
    </row>
    <row r="3866" spans="11:20" x14ac:dyDescent="0.2">
      <c r="K3866" s="185" t="s">
        <v>135</v>
      </c>
      <c r="L3866" s="163">
        <f>_xll.qlCalendarAdvance("TARGET",L3865,K3866,"mf")</f>
        <v>62060</v>
      </c>
      <c r="M3866" s="175">
        <v>0.47762143700123583</v>
      </c>
      <c r="N3866" s="175">
        <f>_xll.xlShmInterpDisc($E$4,L3866)</f>
        <v>0.4776214361565651</v>
      </c>
      <c r="O3866" s="175">
        <f>_xll.xlShmInterpDisc($B$4,L3866)</f>
        <v>0.47762143615656505</v>
      </c>
      <c r="P3866" s="175">
        <v>0.47762143700001913</v>
      </c>
      <c r="Q3866" s="175">
        <f>_xll.xlShmInterpDisc($H$4,L3866)</f>
        <v>0.47762143615657254</v>
      </c>
      <c r="R3866" s="188">
        <f t="shared" si="180"/>
        <v>8.4467072225535844E-6</v>
      </c>
      <c r="S3866" s="170">
        <f t="shared" si="181"/>
        <v>8.4467077776650967E-6</v>
      </c>
      <c r="T3866" s="174">
        <f t="shared" si="182"/>
        <v>8.4344659034840674E-6</v>
      </c>
    </row>
    <row r="3867" spans="11:20" x14ac:dyDescent="0.2">
      <c r="K3867" s="185" t="s">
        <v>135</v>
      </c>
      <c r="L3867" s="163">
        <f>_xll.qlCalendarAdvance("TARGET",L3866,K3867,"mf")</f>
        <v>62067</v>
      </c>
      <c r="M3867" s="175">
        <v>0.47751874023710528</v>
      </c>
      <c r="N3867" s="175">
        <f>_xll.xlShmInterpDisc($E$4,L3867)</f>
        <v>0.47751873938595585</v>
      </c>
      <c r="O3867" s="175">
        <f>_xll.xlShmInterpDisc($B$4,L3867)</f>
        <v>0.47751873938595585</v>
      </c>
      <c r="P3867" s="175">
        <v>0.47751874023588997</v>
      </c>
      <c r="Q3867" s="175">
        <f>_xll.xlShmInterpDisc($H$4,L3867)</f>
        <v>0.47751873938595785</v>
      </c>
      <c r="R3867" s="188">
        <f t="shared" si="180"/>
        <v>8.5114942871555854E-6</v>
      </c>
      <c r="S3867" s="170">
        <f t="shared" si="181"/>
        <v>8.5114942871555854E-6</v>
      </c>
      <c r="T3867" s="174">
        <f t="shared" si="182"/>
        <v>8.4993212468020829E-6</v>
      </c>
    </row>
    <row r="3868" spans="11:20" x14ac:dyDescent="0.2">
      <c r="K3868" s="185" t="s">
        <v>135</v>
      </c>
      <c r="L3868" s="163">
        <f>_xll.qlCalendarAdvance("TARGET",L3867,K3868,"mf")</f>
        <v>62074</v>
      </c>
      <c r="M3868" s="175">
        <v>0.47741604510820584</v>
      </c>
      <c r="N3868" s="175">
        <f>_xll.xlShmInterpDisc($E$4,L3868)</f>
        <v>0.47741604425058354</v>
      </c>
      <c r="O3868" s="175">
        <f>_xll.xlShmInterpDisc($B$4,L3868)</f>
        <v>0.47741604425058354</v>
      </c>
      <c r="P3868" s="175">
        <v>0.47741604510699204</v>
      </c>
      <c r="Q3868" s="175">
        <f>_xll.xlShmInterpDisc($H$4,L3868)</f>
        <v>0.47741604425058037</v>
      </c>
      <c r="R3868" s="188">
        <f t="shared" si="180"/>
        <v>8.5762230650487936E-6</v>
      </c>
      <c r="S3868" s="170">
        <f t="shared" si="181"/>
        <v>8.5762230650487936E-6</v>
      </c>
      <c r="T3868" s="174">
        <f t="shared" si="182"/>
        <v>8.5641166380767686E-6</v>
      </c>
    </row>
    <row r="3869" spans="11:20" x14ac:dyDescent="0.2">
      <c r="K3869" s="185" t="s">
        <v>135</v>
      </c>
      <c r="L3869" s="163">
        <f>_xll.qlCalendarAdvance("TARGET",L3868,K3869,"mf")</f>
        <v>62081</v>
      </c>
      <c r="M3869" s="175">
        <v>0.47731335168310646</v>
      </c>
      <c r="N3869" s="175">
        <f>_xll.xlShmInterpDisc($E$4,L3869)</f>
        <v>0.47731335081901727</v>
      </c>
      <c r="O3869" s="175">
        <f>_xll.xlShmInterpDisc($B$4,L3869)</f>
        <v>0.47731335081901732</v>
      </c>
      <c r="P3869" s="175">
        <v>0.47731335168189409</v>
      </c>
      <c r="Q3869" s="175">
        <f>_xll.xlShmInterpDisc($H$4,L3869)</f>
        <v>0.47731335081900916</v>
      </c>
      <c r="R3869" s="188">
        <f t="shared" si="180"/>
        <v>8.640891890898672E-6</v>
      </c>
      <c r="S3869" s="170">
        <f t="shared" si="181"/>
        <v>8.6408913357871597E-6</v>
      </c>
      <c r="T3869" s="174">
        <f t="shared" si="182"/>
        <v>8.628849301750563E-6</v>
      </c>
    </row>
    <row r="3870" spans="11:20" x14ac:dyDescent="0.2">
      <c r="K3870" s="185" t="s">
        <v>135</v>
      </c>
      <c r="L3870" s="163">
        <f>_xll.qlCalendarAdvance("TARGET",L3869,K3870,"mf")</f>
        <v>62089</v>
      </c>
      <c r="M3870" s="175">
        <v>0.47719598994307988</v>
      </c>
      <c r="N3870" s="175">
        <f>_xll.xlShmInterpDisc($E$4,L3870)</f>
        <v>0.47719598907160776</v>
      </c>
      <c r="O3870" s="175">
        <f>_xll.xlShmInterpDisc($B$4,L3870)</f>
        <v>0.47719598907160782</v>
      </c>
      <c r="P3870" s="175">
        <v>0.47719598994186913</v>
      </c>
      <c r="Q3870" s="175">
        <f>_xll.xlShmInterpDisc($H$4,L3870)</f>
        <v>0.47719598907159427</v>
      </c>
      <c r="R3870" s="188">
        <f t="shared" si="180"/>
        <v>8.7147211669247326E-6</v>
      </c>
      <c r="S3870" s="170">
        <f t="shared" si="181"/>
        <v>8.7147206118132203E-6</v>
      </c>
      <c r="T3870" s="174">
        <f t="shared" si="182"/>
        <v>8.702748521827175E-6</v>
      </c>
    </row>
    <row r="3871" spans="11:20" x14ac:dyDescent="0.2">
      <c r="K3871" s="185" t="s">
        <v>135</v>
      </c>
      <c r="L3871" s="163">
        <f>_xll.qlCalendarAdvance("TARGET",L3870,K3871,"mf")</f>
        <v>62096</v>
      </c>
      <c r="M3871" s="175">
        <v>0.47709330040031955</v>
      </c>
      <c r="N3871" s="175">
        <f>_xll.xlShmInterpDisc($E$4,L3871)</f>
        <v>0.47709329952239449</v>
      </c>
      <c r="O3871" s="175">
        <f>_xll.xlShmInterpDisc($B$4,L3871)</f>
        <v>0.47709329952239454</v>
      </c>
      <c r="P3871" s="175">
        <v>0.47709330039911035</v>
      </c>
      <c r="Q3871" s="175">
        <f>_xll.xlShmInterpDisc($H$4,L3871)</f>
        <v>0.47709329952237656</v>
      </c>
      <c r="R3871" s="188">
        <f t="shared" si="180"/>
        <v>8.7792506597850206E-6</v>
      </c>
      <c r="S3871" s="170">
        <f t="shared" si="181"/>
        <v>8.7792501046735083E-6</v>
      </c>
      <c r="T3871" s="174">
        <f t="shared" si="182"/>
        <v>8.7673379667307927E-6</v>
      </c>
    </row>
    <row r="3872" spans="11:20" x14ac:dyDescent="0.2">
      <c r="K3872" s="185" t="s">
        <v>135</v>
      </c>
      <c r="L3872" s="163">
        <f>_xll.qlCalendarAdvance("TARGET",L3871,K3872,"mf")</f>
        <v>62103</v>
      </c>
      <c r="M3872" s="175">
        <v>0.47699061277748256</v>
      </c>
      <c r="N3872" s="175">
        <f>_xll.xlShmInterpDisc($E$4,L3872)</f>
        <v>0.47699061189311143</v>
      </c>
      <c r="O3872" s="175">
        <f>_xll.xlShmInterpDisc($B$4,L3872)</f>
        <v>0.47699061189311143</v>
      </c>
      <c r="P3872" s="175">
        <v>0.4769906127762748</v>
      </c>
      <c r="Q3872" s="175">
        <f>_xll.xlShmInterpDisc($H$4,L3872)</f>
        <v>0.47699061189308922</v>
      </c>
      <c r="R3872" s="188">
        <f t="shared" si="180"/>
        <v>8.8437113188177818E-6</v>
      </c>
      <c r="S3872" s="170">
        <f t="shared" si="181"/>
        <v>8.8437113188177818E-6</v>
      </c>
      <c r="T3872" s="174">
        <f t="shared" si="182"/>
        <v>8.8318558022493221E-6</v>
      </c>
    </row>
    <row r="3873" spans="11:20" x14ac:dyDescent="0.2">
      <c r="K3873" s="185" t="s">
        <v>135</v>
      </c>
      <c r="L3873" s="163">
        <f>_xll.qlCalendarAdvance("TARGET",L3872,K3873,"mf")</f>
        <v>62110</v>
      </c>
      <c r="M3873" s="175">
        <v>0.47688792714353218</v>
      </c>
      <c r="N3873" s="175">
        <f>_xll.xlShmInterpDisc($E$4,L3873)</f>
        <v>0.47688792625272214</v>
      </c>
      <c r="O3873" s="175">
        <f>_xll.xlShmInterpDisc($B$4,L3873)</f>
        <v>0.47688792625272219</v>
      </c>
      <c r="P3873" s="175">
        <v>0.47688792714232597</v>
      </c>
      <c r="Q3873" s="175">
        <f>_xll.xlShmInterpDisc($H$4,L3873)</f>
        <v>0.47688792625269605</v>
      </c>
      <c r="R3873" s="188">
        <f t="shared" si="180"/>
        <v>8.9081003684654547E-6</v>
      </c>
      <c r="S3873" s="170">
        <f t="shared" si="181"/>
        <v>8.9080998133539424E-6</v>
      </c>
      <c r="T3873" s="174">
        <f t="shared" si="182"/>
        <v>8.8962992528252016E-6</v>
      </c>
    </row>
    <row r="3874" spans="11:20" x14ac:dyDescent="0.2">
      <c r="K3874" s="185" t="s">
        <v>135</v>
      </c>
      <c r="L3874" s="163">
        <f>_xll.qlCalendarAdvance("TARGET",L3873,K3874,"mf")</f>
        <v>62117</v>
      </c>
      <c r="M3874" s="175">
        <v>0.47678524356752688</v>
      </c>
      <c r="N3874" s="175">
        <f>_xll.xlShmInterpDisc($E$4,L3874)</f>
        <v>0.47678524267028544</v>
      </c>
      <c r="O3874" s="175">
        <f>_xll.xlShmInterpDisc($B$4,L3874)</f>
        <v>0.47678524267028549</v>
      </c>
      <c r="P3874" s="175">
        <v>0.47678524356632207</v>
      </c>
      <c r="Q3874" s="175">
        <f>_xll.xlShmInterpDisc($H$4,L3874)</f>
        <v>0.47678524267025563</v>
      </c>
      <c r="R3874" s="188">
        <f t="shared" si="180"/>
        <v>8.9724144780589654E-6</v>
      </c>
      <c r="S3874" s="170">
        <f t="shared" si="181"/>
        <v>8.9724139229474531E-6</v>
      </c>
      <c r="T3874" s="174">
        <f t="shared" si="182"/>
        <v>8.9606644326778451E-6</v>
      </c>
    </row>
    <row r="3875" spans="11:20" x14ac:dyDescent="0.2">
      <c r="K3875" s="185" t="s">
        <v>135</v>
      </c>
      <c r="L3875" s="163">
        <f>_xll.qlCalendarAdvance("TARGET",L3874,K3875,"mf")</f>
        <v>62124</v>
      </c>
      <c r="M3875" s="175">
        <v>0.4766825621186197</v>
      </c>
      <c r="N3875" s="175">
        <f>_xll.xlShmInterpDisc($E$4,L3875)</f>
        <v>0.47668256121495467</v>
      </c>
      <c r="O3875" s="175">
        <f>_xll.xlShmInterpDisc($B$4,L3875)</f>
        <v>0.47668256121495461</v>
      </c>
      <c r="P3875" s="175">
        <v>0.47668256211741639</v>
      </c>
      <c r="Q3875" s="175">
        <f>_xll.xlShmInterpDisc($H$4,L3875)</f>
        <v>0.47668256121492131</v>
      </c>
      <c r="R3875" s="188">
        <f t="shared" si="180"/>
        <v>9.03665031692924E-6</v>
      </c>
      <c r="S3875" s="170">
        <f t="shared" si="181"/>
        <v>9.0366508720407523E-6</v>
      </c>
      <c r="T3875" s="174">
        <f t="shared" si="182"/>
        <v>9.0249507866957401E-6</v>
      </c>
    </row>
    <row r="3876" spans="11:20" x14ac:dyDescent="0.2">
      <c r="K3876" s="185" t="s">
        <v>135</v>
      </c>
      <c r="L3876" s="163">
        <f>_xll.qlCalendarAdvance("TARGET",L3875,K3876,"mf")</f>
        <v>62131</v>
      </c>
      <c r="M3876" s="175">
        <v>0.47657988286605824</v>
      </c>
      <c r="N3876" s="175">
        <f>_xll.xlShmInterpDisc($E$4,L3876)</f>
        <v>0.47657988195597756</v>
      </c>
      <c r="O3876" s="175">
        <f>_xll.xlShmInterpDisc($B$4,L3876)</f>
        <v>0.47657988195597756</v>
      </c>
      <c r="P3876" s="175">
        <v>0.47657988286485642</v>
      </c>
      <c r="Q3876" s="175">
        <f>_xll.xlShmInterpDisc($H$4,L3876)</f>
        <v>0.47657988195594092</v>
      </c>
      <c r="R3876" s="188">
        <f t="shared" si="180"/>
        <v>9.100806774853254E-6</v>
      </c>
      <c r="S3876" s="170">
        <f t="shared" si="181"/>
        <v>9.100806774853254E-6</v>
      </c>
      <c r="T3876" s="174">
        <f t="shared" si="182"/>
        <v>9.0891549842098129E-6</v>
      </c>
    </row>
    <row r="3877" spans="11:20" x14ac:dyDescent="0.2">
      <c r="K3877" s="185" t="s">
        <v>135</v>
      </c>
      <c r="L3877" s="163">
        <f>_xll.qlCalendarAdvance("TARGET",L3876,K3877,"mf")</f>
        <v>62138</v>
      </c>
      <c r="M3877" s="175">
        <v>0.47647720587918435</v>
      </c>
      <c r="N3877" s="175">
        <f>_xll.xlShmInterpDisc($E$4,L3877)</f>
        <v>0.4764772049626963</v>
      </c>
      <c r="O3877" s="175">
        <f>_xll.xlShmInterpDisc($B$4,L3877)</f>
        <v>0.47647720496269635</v>
      </c>
      <c r="P3877" s="175">
        <v>0.47647720587798409</v>
      </c>
      <c r="Q3877" s="175">
        <f>_xll.xlShmInterpDisc($H$4,L3877)</f>
        <v>0.47647720496265678</v>
      </c>
      <c r="R3877" s="188">
        <f t="shared" si="180"/>
        <v>9.1648805211619333E-6</v>
      </c>
      <c r="S3877" s="170">
        <f t="shared" si="181"/>
        <v>9.164879966050421E-6</v>
      </c>
      <c r="T3877" s="174">
        <f t="shared" si="182"/>
        <v>9.1532731394394773E-6</v>
      </c>
    </row>
    <row r="3878" spans="11:20" x14ac:dyDescent="0.2">
      <c r="K3878" s="185" t="s">
        <v>135</v>
      </c>
      <c r="L3878" s="163">
        <f>_xll.qlCalendarAdvance("TARGET",L3877,K3878,"mf")</f>
        <v>62145</v>
      </c>
      <c r="M3878" s="175">
        <v>0.47637453122743439</v>
      </c>
      <c r="N3878" s="175">
        <f>_xll.xlShmInterpDisc($E$4,L3878)</f>
        <v>0.47637453030454763</v>
      </c>
      <c r="O3878" s="175">
        <f>_xll.xlShmInterpDisc($B$4,L3878)</f>
        <v>0.47637453030454768</v>
      </c>
      <c r="P3878" s="175">
        <v>0.47637453122623558</v>
      </c>
      <c r="Q3878" s="175">
        <f>_xll.xlShmInterpDisc($H$4,L3878)</f>
        <v>0.47637453030450527</v>
      </c>
      <c r="R3878" s="188">
        <f t="shared" si="180"/>
        <v>9.2288676700746919E-6</v>
      </c>
      <c r="S3878" s="170">
        <f t="shared" si="181"/>
        <v>9.2288671149631796E-6</v>
      </c>
      <c r="T3878" s="174">
        <f t="shared" si="182"/>
        <v>9.2173030319386839E-6</v>
      </c>
    </row>
    <row r="3879" spans="11:20" x14ac:dyDescent="0.2">
      <c r="K3879" s="185" t="s">
        <v>135</v>
      </c>
      <c r="L3879" s="163">
        <f>_xll.qlCalendarAdvance("TARGET",L3878,K3879,"mf")</f>
        <v>62152</v>
      </c>
      <c r="M3879" s="175">
        <v>0.47627185898033841</v>
      </c>
      <c r="N3879" s="175">
        <f>_xll.xlShmInterpDisc($E$4,L3879)</f>
        <v>0.47627185805106176</v>
      </c>
      <c r="O3879" s="175">
        <f>_xll.xlShmInterpDisc($B$4,L3879)</f>
        <v>0.47627185805106176</v>
      </c>
      <c r="P3879" s="175">
        <v>0.47627185897914109</v>
      </c>
      <c r="Q3879" s="175">
        <f>_xll.xlShmInterpDisc($H$4,L3879)</f>
        <v>0.47627185805101691</v>
      </c>
      <c r="R3879" s="188">
        <f t="shared" si="180"/>
        <v>9.2927665562569928E-6</v>
      </c>
      <c r="S3879" s="170">
        <f t="shared" si="181"/>
        <v>9.2927665562569928E-6</v>
      </c>
      <c r="T3879" s="174">
        <f t="shared" si="182"/>
        <v>9.2812418861498713E-6</v>
      </c>
    </row>
    <row r="3880" spans="11:20" x14ac:dyDescent="0.2">
      <c r="K3880" s="185" t="s">
        <v>135</v>
      </c>
      <c r="L3880" s="163">
        <f>_xll.qlCalendarAdvance("TARGET",L3879,K3880,"mf")</f>
        <v>62159</v>
      </c>
      <c r="M3880" s="175">
        <v>0.47616918920752055</v>
      </c>
      <c r="N3880" s="175">
        <f>_xll.xlShmInterpDisc($E$4,L3880)</f>
        <v>0.47616918827186328</v>
      </c>
      <c r="O3880" s="175">
        <f>_xll.xlShmInterpDisc($B$4,L3880)</f>
        <v>0.47616918827186333</v>
      </c>
      <c r="P3880" s="175">
        <v>0.47616918920632484</v>
      </c>
      <c r="Q3880" s="175">
        <f>_xll.xlShmInterpDisc($H$4,L3880)</f>
        <v>0.47616918827181615</v>
      </c>
      <c r="R3880" s="188">
        <f t="shared" si="180"/>
        <v>9.3565727388167375E-6</v>
      </c>
      <c r="S3880" s="170">
        <f t="shared" si="181"/>
        <v>9.3565721837052251E-6</v>
      </c>
      <c r="T3880" s="174">
        <f t="shared" si="182"/>
        <v>9.3450869265154779E-6</v>
      </c>
    </row>
    <row r="3881" spans="11:20" x14ac:dyDescent="0.2">
      <c r="K3881" s="185" t="s">
        <v>135</v>
      </c>
      <c r="L3881" s="163">
        <f>_xll.qlCalendarAdvance("TARGET",L3880,K3881,"mf")</f>
        <v>62166</v>
      </c>
      <c r="M3881" s="175">
        <v>0.47606652197869886</v>
      </c>
      <c r="N3881" s="175">
        <f>_xll.xlShmInterpDisc($E$4,L3881)</f>
        <v>0.47606652103667024</v>
      </c>
      <c r="O3881" s="175">
        <f>_xll.xlShmInterpDisc($B$4,L3881)</f>
        <v>0.47606652103667035</v>
      </c>
      <c r="P3881" s="175">
        <v>0.4760665219775046</v>
      </c>
      <c r="Q3881" s="175">
        <f>_xll.xlShmInterpDisc($H$4,L3881)</f>
        <v>0.47606652103662106</v>
      </c>
      <c r="R3881" s="188">
        <f t="shared" si="180"/>
        <v>9.4202862177539259E-6</v>
      </c>
      <c r="S3881" s="170">
        <f t="shared" si="181"/>
        <v>9.4202851075309013E-6</v>
      </c>
      <c r="T3881" s="174">
        <f t="shared" si="182"/>
        <v>9.4088353774779421E-6</v>
      </c>
    </row>
    <row r="3882" spans="11:20" x14ac:dyDescent="0.2">
      <c r="K3882" s="185" t="s">
        <v>135</v>
      </c>
      <c r="L3882" s="163">
        <f>_xll.qlCalendarAdvance("TARGET",L3881,K3882,"mf")</f>
        <v>62173</v>
      </c>
      <c r="M3882" s="175">
        <v>0.47596385736368457</v>
      </c>
      <c r="N3882" s="175">
        <f>_xll.xlShmInterpDisc($E$4,L3882)</f>
        <v>0.47596385641529448</v>
      </c>
      <c r="O3882" s="175">
        <f>_xll.xlShmInterpDisc($B$4,L3882)</f>
        <v>0.47596385641529459</v>
      </c>
      <c r="P3882" s="175">
        <v>0.4759638573624918</v>
      </c>
      <c r="Q3882" s="175">
        <f>_xll.xlShmInterpDisc($H$4,L3882)</f>
        <v>0.47596385641524347</v>
      </c>
      <c r="R3882" s="188">
        <f t="shared" si="180"/>
        <v>9.4839008868419228E-6</v>
      </c>
      <c r="S3882" s="170">
        <f t="shared" si="181"/>
        <v>9.4838997766188982E-6</v>
      </c>
      <c r="T3882" s="174">
        <f t="shared" si="182"/>
        <v>9.4724833532566777E-6</v>
      </c>
    </row>
    <row r="3883" spans="11:20" x14ac:dyDescent="0.2">
      <c r="K3883" s="185" t="s">
        <v>135</v>
      </c>
      <c r="L3883" s="163">
        <f>_xll.qlCalendarAdvance("TARGET",L3882,K3883,"mf")</f>
        <v>62179</v>
      </c>
      <c r="M3883" s="175">
        <v>0.47587586125560782</v>
      </c>
      <c r="N3883" s="175">
        <f>_xll.xlShmInterpDisc($E$4,L3883)</f>
        <v>0.47587586030177303</v>
      </c>
      <c r="O3883" s="175">
        <f>_xll.xlShmInterpDisc($B$4,L3883)</f>
        <v>0.47587586030177303</v>
      </c>
      <c r="P3883" s="175">
        <v>0.47587586125441633</v>
      </c>
      <c r="Q3883" s="175">
        <f>_xll.xlShmInterpDisc($H$4,L3883)</f>
        <v>0.47587586030172052</v>
      </c>
      <c r="R3883" s="188">
        <f t="shared" si="180"/>
        <v>9.5383478893040774E-6</v>
      </c>
      <c r="S3883" s="170">
        <f t="shared" si="181"/>
        <v>9.5383478893040774E-6</v>
      </c>
      <c r="T3883" s="174">
        <f t="shared" si="182"/>
        <v>9.5269581112944479E-6</v>
      </c>
    </row>
    <row r="3884" spans="11:20" x14ac:dyDescent="0.2">
      <c r="K3884" s="185" t="s">
        <v>135</v>
      </c>
      <c r="L3884" s="163">
        <f>_xll.qlCalendarAdvance("TARGET",L3883,K3884,"mf")</f>
        <v>62186</v>
      </c>
      <c r="M3884" s="175">
        <v>0.47577320168034015</v>
      </c>
      <c r="N3884" s="175">
        <f>_xll.xlShmInterpDisc($E$4,L3884)</f>
        <v>0.47577320072016271</v>
      </c>
      <c r="O3884" s="175">
        <f>_xll.xlShmInterpDisc($B$4,L3884)</f>
        <v>0.47577320072016266</v>
      </c>
      <c r="P3884" s="175">
        <v>0.47577320167915021</v>
      </c>
      <c r="Q3884" s="175">
        <f>_xll.xlShmInterpDisc($H$4,L3884)</f>
        <v>0.47577320072010876</v>
      </c>
      <c r="R3884" s="188">
        <f t="shared" si="180"/>
        <v>9.6017743755894003E-6</v>
      </c>
      <c r="S3884" s="170">
        <f t="shared" si="181"/>
        <v>9.6017749307009126E-6</v>
      </c>
      <c r="T3884" s="174">
        <f t="shared" si="182"/>
        <v>9.5904145736014357E-6</v>
      </c>
    </row>
    <row r="3885" spans="11:20" x14ac:dyDescent="0.2">
      <c r="K3885" s="185" t="s">
        <v>135</v>
      </c>
      <c r="L3885" s="163">
        <f>_xll.qlCalendarAdvance("TARGET",L3884,K3885,"mf")</f>
        <v>62193</v>
      </c>
      <c r="M3885" s="175">
        <v>0.47567054491885546</v>
      </c>
      <c r="N3885" s="175">
        <f>_xll.xlShmInterpDisc($E$4,L3885)</f>
        <v>0.47567054395234576</v>
      </c>
      <c r="O3885" s="175">
        <f>_xll.xlShmInterpDisc($B$4,L3885)</f>
        <v>0.47567054395234581</v>
      </c>
      <c r="P3885" s="175">
        <v>0.47567054491766708</v>
      </c>
      <c r="Q3885" s="175">
        <f>_xll.xlShmInterpDisc($H$4,L3885)</f>
        <v>0.4756705439522908</v>
      </c>
      <c r="R3885" s="188">
        <f t="shared" si="180"/>
        <v>9.6650970560219207E-6</v>
      </c>
      <c r="S3885" s="170">
        <f t="shared" si="181"/>
        <v>9.6650965009104084E-6</v>
      </c>
      <c r="T3885" s="174">
        <f t="shared" si="182"/>
        <v>9.6537627891635225E-6</v>
      </c>
    </row>
    <row r="3886" spans="11:20" x14ac:dyDescent="0.2">
      <c r="K3886" s="185" t="s">
        <v>135</v>
      </c>
      <c r="L3886" s="163">
        <f>_xll.qlCalendarAdvance("TARGET",L3885,K3886,"mf")</f>
        <v>62200</v>
      </c>
      <c r="M3886" s="175">
        <v>0.47556789104132485</v>
      </c>
      <c r="N3886" s="175">
        <f>_xll.xlShmInterpDisc($E$4,L3886)</f>
        <v>0.47556789006849381</v>
      </c>
      <c r="O3886" s="175">
        <f>_xll.xlShmInterpDisc($B$4,L3886)</f>
        <v>0.47556789006849381</v>
      </c>
      <c r="P3886" s="175">
        <v>0.47556789104013797</v>
      </c>
      <c r="Q3886" s="175">
        <f>_xll.xlShmInterpDisc($H$4,L3886)</f>
        <v>0.47556789006843792</v>
      </c>
      <c r="R3886" s="188">
        <f t="shared" si="180"/>
        <v>9.7283103794865156E-6</v>
      </c>
      <c r="S3886" s="170">
        <f t="shared" si="181"/>
        <v>9.7283103794865156E-6</v>
      </c>
      <c r="T3886" s="174">
        <f t="shared" si="182"/>
        <v>9.7170005375346591E-6</v>
      </c>
    </row>
    <row r="3887" spans="11:20" x14ac:dyDescent="0.2">
      <c r="K3887" s="185" t="s">
        <v>135</v>
      </c>
      <c r="L3887" s="163">
        <f>_xll.qlCalendarAdvance("TARGET",L3886,K3887,"mf")</f>
        <v>62207</v>
      </c>
      <c r="M3887" s="175">
        <v>0.47546524011801194</v>
      </c>
      <c r="N3887" s="175">
        <f>_xll.xlShmInterpDisc($E$4,L3887)</f>
        <v>0.47546523913887062</v>
      </c>
      <c r="O3887" s="175">
        <f>_xll.xlShmInterpDisc($B$4,L3887)</f>
        <v>0.47546523913887068</v>
      </c>
      <c r="P3887" s="175">
        <v>0.47546524011682656</v>
      </c>
      <c r="Q3887" s="175">
        <f>_xll.xlShmInterpDisc($H$4,L3887)</f>
        <v>0.475465239138814</v>
      </c>
      <c r="R3887" s="188">
        <f t="shared" si="180"/>
        <v>9.7914132357601602E-6</v>
      </c>
      <c r="S3887" s="170">
        <f t="shared" si="181"/>
        <v>9.7914126806486479E-6</v>
      </c>
      <c r="T3887" s="174">
        <f t="shared" si="182"/>
        <v>9.7801255982687962E-6</v>
      </c>
    </row>
    <row r="3888" spans="11:20" x14ac:dyDescent="0.2">
      <c r="K3888" s="185" t="s">
        <v>135</v>
      </c>
      <c r="L3888" s="163">
        <f>_xll.qlCalendarAdvance("TARGET",L3887,K3888,"mf")</f>
        <v>62215</v>
      </c>
      <c r="M3888" s="175">
        <v>0.47534792848474972</v>
      </c>
      <c r="N3888" s="175">
        <f>_xll.xlShmInterpDisc($E$4,L3888)</f>
        <v>0.47534792749841071</v>
      </c>
      <c r="O3888" s="175">
        <f>_xll.xlShmInterpDisc($B$4,L3888)</f>
        <v>0.47534792749841071</v>
      </c>
      <c r="P3888" s="175">
        <v>0.47534792848356616</v>
      </c>
      <c r="Q3888" s="175">
        <f>_xll.xlShmInterpDisc($H$4,L3888)</f>
        <v>0.47534792749835358</v>
      </c>
      <c r="R3888" s="188">
        <f t="shared" si="180"/>
        <v>9.8633901046696337E-6</v>
      </c>
      <c r="S3888" s="170">
        <f t="shared" si="181"/>
        <v>9.8633901046696337E-6</v>
      </c>
      <c r="T3888" s="174">
        <f t="shared" si="182"/>
        <v>9.8521257818617869E-6</v>
      </c>
    </row>
    <row r="3889" spans="11:20" x14ac:dyDescent="0.2">
      <c r="K3889" s="185" t="s">
        <v>135</v>
      </c>
      <c r="L3889" s="163">
        <f>_xll.qlCalendarAdvance("TARGET",L3888,K3889,"mf")</f>
        <v>62222</v>
      </c>
      <c r="M3889" s="175">
        <v>0.47524528412893641</v>
      </c>
      <c r="N3889" s="175">
        <f>_xll.xlShmInterpDisc($E$4,L3889)</f>
        <v>0.47524528313631198</v>
      </c>
      <c r="O3889" s="175">
        <f>_xll.xlShmInterpDisc($B$4,L3889)</f>
        <v>0.47524528313631198</v>
      </c>
      <c r="P3889" s="175">
        <v>0.47524528412775441</v>
      </c>
      <c r="Q3889" s="175">
        <f>_xll.xlShmInterpDisc($H$4,L3889)</f>
        <v>0.47524528313625464</v>
      </c>
      <c r="R3889" s="188">
        <f t="shared" si="180"/>
        <v>9.9262442709857623E-6</v>
      </c>
      <c r="S3889" s="170">
        <f t="shared" si="181"/>
        <v>9.9262442709857623E-6</v>
      </c>
      <c r="T3889" s="174">
        <f t="shared" si="182"/>
        <v>9.9149977117463095E-6</v>
      </c>
    </row>
    <row r="3890" spans="11:20" x14ac:dyDescent="0.2">
      <c r="K3890" s="185" t="s">
        <v>135</v>
      </c>
      <c r="L3890" s="163">
        <f>_xll.qlCalendarAdvance("TARGET",L3889,K3890,"mf")</f>
        <v>62229</v>
      </c>
      <c r="M3890" s="175">
        <v>0.47514264294877229</v>
      </c>
      <c r="N3890" s="175">
        <f>_xll.xlShmInterpDisc($E$4,L3890)</f>
        <v>0.47514264194987438</v>
      </c>
      <c r="O3890" s="175">
        <f>_xll.xlShmInterpDisc($B$4,L3890)</f>
        <v>0.47514264194987443</v>
      </c>
      <c r="P3890" s="175">
        <v>0.47514264294759179</v>
      </c>
      <c r="Q3890" s="175">
        <f>_xll.xlShmInterpDisc($H$4,L3890)</f>
        <v>0.47514264194981709</v>
      </c>
      <c r="R3890" s="188">
        <f t="shared" si="180"/>
        <v>9.9889790883267437E-6</v>
      </c>
      <c r="S3890" s="170">
        <f t="shared" si="181"/>
        <v>9.9889785332152314E-6</v>
      </c>
      <c r="T3890" s="174">
        <f t="shared" si="182"/>
        <v>9.977746961986611E-6</v>
      </c>
    </row>
    <row r="3891" spans="11:20" x14ac:dyDescent="0.2">
      <c r="K3891" s="185" t="s">
        <v>135</v>
      </c>
      <c r="L3891" s="163">
        <f>_xll.qlCalendarAdvance("TARGET",L3890,K3891,"mf")</f>
        <v>62236</v>
      </c>
      <c r="M3891" s="175">
        <v>0.4750400050149039</v>
      </c>
      <c r="N3891" s="175">
        <f>_xll.xlShmInterpDisc($E$4,L3891)</f>
        <v>0.47504000400974489</v>
      </c>
      <c r="O3891" s="175">
        <f>_xll.xlShmInterpDisc($B$4,L3891)</f>
        <v>0.47504000400974489</v>
      </c>
      <c r="P3891" s="175">
        <v>0.47504000501372506</v>
      </c>
      <c r="Q3891" s="175">
        <f>_xll.xlShmInterpDisc($H$4,L3891)</f>
        <v>0.47504000400968782</v>
      </c>
      <c r="R3891" s="188">
        <f t="shared" si="180"/>
        <v>1.0051590115800479E-5</v>
      </c>
      <c r="S3891" s="170">
        <f t="shared" si="181"/>
        <v>1.0051590115800479E-5</v>
      </c>
      <c r="T3891" s="174">
        <f t="shared" si="182"/>
        <v>1.0040372422359667E-5</v>
      </c>
    </row>
    <row r="3892" spans="11:20" x14ac:dyDescent="0.2">
      <c r="K3892" s="185" t="s">
        <v>135</v>
      </c>
      <c r="L3892" s="163">
        <f>_xll.qlCalendarAdvance("TARGET",L3891,K3892,"mf")</f>
        <v>62243</v>
      </c>
      <c r="M3892" s="175">
        <v>0.47493737039806994</v>
      </c>
      <c r="N3892" s="175">
        <f>_xll.xlShmInterpDisc($E$4,L3892)</f>
        <v>0.47493736938666237</v>
      </c>
      <c r="O3892" s="175">
        <f>_xll.xlShmInterpDisc($B$4,L3892)</f>
        <v>0.47493736938666231</v>
      </c>
      <c r="P3892" s="175">
        <v>0.4749373703968926</v>
      </c>
      <c r="Q3892" s="175">
        <f>_xll.xlShmInterpDisc($H$4,L3892)</f>
        <v>0.4749373693866058</v>
      </c>
      <c r="R3892" s="188">
        <f t="shared" si="180"/>
        <v>1.0114075688072433E-5</v>
      </c>
      <c r="S3892" s="170">
        <f t="shared" si="181"/>
        <v>1.0114076243183945E-5</v>
      </c>
      <c r="T3892" s="174">
        <f t="shared" si="182"/>
        <v>1.0102867986638842E-5</v>
      </c>
    </row>
    <row r="3893" spans="11:20" x14ac:dyDescent="0.2">
      <c r="K3893" s="185" t="s">
        <v>135</v>
      </c>
      <c r="L3893" s="163">
        <f>_xll.qlCalendarAdvance("TARGET",L3892,K3893,"mf")</f>
        <v>62250</v>
      </c>
      <c r="M3893" s="175">
        <v>0.47483473916910068</v>
      </c>
      <c r="N3893" s="175">
        <f>_xll.xlShmInterpDisc($E$4,L3893)</f>
        <v>0.47483473815145744</v>
      </c>
      <c r="O3893" s="175">
        <f>_xll.xlShmInterpDisc($B$4,L3893)</f>
        <v>0.47483473815145738</v>
      </c>
      <c r="P3893" s="175">
        <v>0.47483473916792496</v>
      </c>
      <c r="Q3893" s="175">
        <f>_xll.xlShmInterpDisc($H$4,L3893)</f>
        <v>0.47483473815140154</v>
      </c>
      <c r="R3893" s="188">
        <f t="shared" si="180"/>
        <v>1.0176432474473529E-5</v>
      </c>
      <c r="S3893" s="170">
        <f t="shared" si="181"/>
        <v>1.0176433029585041E-5</v>
      </c>
      <c r="T3893" s="174">
        <f t="shared" si="182"/>
        <v>1.0165234209935647E-5</v>
      </c>
    </row>
    <row r="3894" spans="11:20" x14ac:dyDescent="0.2">
      <c r="K3894" s="185" t="s">
        <v>135</v>
      </c>
      <c r="L3894" s="163">
        <f>_xll.qlCalendarAdvance("TARGET",L3893,K3894,"mf")</f>
        <v>62257</v>
      </c>
      <c r="M3894" s="175">
        <v>0.47473211139891847</v>
      </c>
      <c r="N3894" s="175">
        <f>_xll.xlShmInterpDisc($E$4,L3894)</f>
        <v>0.47473211037505253</v>
      </c>
      <c r="O3894" s="175">
        <f>_xll.xlShmInterpDisc($B$4,L3894)</f>
        <v>0.47473211037505264</v>
      </c>
      <c r="P3894" s="175">
        <v>0.47473211139774424</v>
      </c>
      <c r="Q3894" s="175">
        <f>_xll.xlShmInterpDisc($H$4,L3894)</f>
        <v>0.47473211037499774</v>
      </c>
      <c r="R3894" s="188">
        <f t="shared" si="180"/>
        <v>1.0238659364780744E-5</v>
      </c>
      <c r="S3894" s="170">
        <f t="shared" si="181"/>
        <v>1.023865825455772E-5</v>
      </c>
      <c r="T3894" s="174">
        <f t="shared" si="182"/>
        <v>1.0227464986023449E-5</v>
      </c>
    </row>
    <row r="3895" spans="11:20" x14ac:dyDescent="0.2">
      <c r="K3895" s="185" t="s">
        <v>135</v>
      </c>
      <c r="L3895" s="163">
        <f>_xll.qlCalendarAdvance("TARGET",L3894,K3895,"mf")</f>
        <v>62264</v>
      </c>
      <c r="M3895" s="175">
        <v>0.47462948715853687</v>
      </c>
      <c r="N3895" s="175">
        <f>_xll.xlShmInterpDisc($E$4,L3895)</f>
        <v>0.4746294861284619</v>
      </c>
      <c r="O3895" s="175">
        <f>_xll.xlShmInterpDisc($B$4,L3895)</f>
        <v>0.47462948612846195</v>
      </c>
      <c r="P3895" s="175">
        <v>0.47462948715736425</v>
      </c>
      <c r="Q3895" s="175">
        <f>_xll.xlShmInterpDisc($H$4,L3895)</f>
        <v>0.47462948612840822</v>
      </c>
      <c r="R3895" s="188">
        <f t="shared" si="180"/>
        <v>1.0300749697655931E-5</v>
      </c>
      <c r="S3895" s="170">
        <f t="shared" si="181"/>
        <v>1.0300749142544419E-5</v>
      </c>
      <c r="T3895" s="174">
        <f t="shared" si="182"/>
        <v>1.0289560314902246E-5</v>
      </c>
    </row>
    <row r="3896" spans="11:20" x14ac:dyDescent="0.2">
      <c r="K3896" s="185" t="s">
        <v>135</v>
      </c>
      <c r="L3896" s="163">
        <f>_xll.qlCalendarAdvance("TARGET",L3895,K3896,"mf")</f>
        <v>62271</v>
      </c>
      <c r="M3896" s="175">
        <v>0.47452686651906101</v>
      </c>
      <c r="N3896" s="175">
        <f>_xll.xlShmInterpDisc($E$4,L3896)</f>
        <v>0.47452686548279061</v>
      </c>
      <c r="O3896" s="175">
        <f>_xll.xlShmInterpDisc($B$4,L3896)</f>
        <v>0.47452686548279077</v>
      </c>
      <c r="P3896" s="175">
        <v>0.47452686651788994</v>
      </c>
      <c r="Q3896" s="175">
        <f>_xll.xlShmInterpDisc($H$4,L3896)</f>
        <v>0.47452686548273837</v>
      </c>
      <c r="R3896" s="188">
        <f t="shared" si="180"/>
        <v>1.0362704028210601E-5</v>
      </c>
      <c r="S3896" s="170">
        <f t="shared" si="181"/>
        <v>1.0362702362876064E-5</v>
      </c>
      <c r="T3896" s="174">
        <f t="shared" si="182"/>
        <v>1.0351515755679941E-5</v>
      </c>
    </row>
    <row r="3897" spans="11:20" x14ac:dyDescent="0.2">
      <c r="K3897" s="185" t="s">
        <v>135</v>
      </c>
      <c r="L3897" s="163">
        <f>_xll.qlCalendarAdvance("TARGET",L3896,K3897,"mf")</f>
        <v>62278</v>
      </c>
      <c r="M3897" s="175">
        <v>0.4744242495516871</v>
      </c>
      <c r="N3897" s="175">
        <f>_xll.xlShmInterpDisc($E$4,L3897)</f>
        <v>0.47442424850923542</v>
      </c>
      <c r="O3897" s="175">
        <f>_xll.xlShmInterpDisc($B$4,L3897)</f>
        <v>0.47442424850923542</v>
      </c>
      <c r="P3897" s="175">
        <v>0.4744242495505176</v>
      </c>
      <c r="Q3897" s="175">
        <f>_xll.xlShmInterpDisc($H$4,L3897)</f>
        <v>0.4744242485091848</v>
      </c>
      <c r="R3897" s="188">
        <f t="shared" si="180"/>
        <v>1.0424516805329631E-5</v>
      </c>
      <c r="S3897" s="170">
        <f t="shared" si="181"/>
        <v>1.0424516805329631E-5</v>
      </c>
      <c r="T3897" s="174">
        <f t="shared" si="182"/>
        <v>1.0413327977687459E-5</v>
      </c>
    </row>
    <row r="3898" spans="11:20" x14ac:dyDescent="0.2">
      <c r="K3898" s="185" t="s">
        <v>135</v>
      </c>
      <c r="L3898" s="163">
        <f>_xll.qlCalendarAdvance("TARGET",L3897,K3898,"mf")</f>
        <v>62285</v>
      </c>
      <c r="M3898" s="175">
        <v>0.47432163632770252</v>
      </c>
      <c r="N3898" s="175">
        <f>_xll.xlShmInterpDisc($E$4,L3898)</f>
        <v>0.47432163527908394</v>
      </c>
      <c r="O3898" s="175">
        <f>_xll.xlShmInterpDisc($B$4,L3898)</f>
        <v>0.474321635279084</v>
      </c>
      <c r="P3898" s="175">
        <v>0.47432163632653462</v>
      </c>
      <c r="Q3898" s="175">
        <f>_xll.xlShmInterpDisc($H$4,L3898)</f>
        <v>0.47432163527903509</v>
      </c>
      <c r="R3898" s="188">
        <f t="shared" si="180"/>
        <v>1.0486185808566972E-5</v>
      </c>
      <c r="S3898" s="170">
        <f t="shared" si="181"/>
        <v>1.048618525345546E-5</v>
      </c>
      <c r="T3898" s="174">
        <f t="shared" si="182"/>
        <v>1.0474995315590263E-5</v>
      </c>
    </row>
    <row r="3899" spans="11:20" x14ac:dyDescent="0.2">
      <c r="K3899" s="185" t="s">
        <v>135</v>
      </c>
      <c r="L3899" s="163">
        <f>_xll.qlCalendarAdvance("TARGET",L3898,K3899,"mf")</f>
        <v>62292</v>
      </c>
      <c r="M3899" s="175">
        <v>0.47421902691848555</v>
      </c>
      <c r="N3899" s="175">
        <f>_xll.xlShmInterpDisc($E$4,L3899)</f>
        <v>0.47421902586371462</v>
      </c>
      <c r="O3899" s="175">
        <f>_xll.xlShmInterpDisc($B$4,L3899)</f>
        <v>0.47421902586371462</v>
      </c>
      <c r="P3899" s="175">
        <v>0.47421902691731926</v>
      </c>
      <c r="Q3899" s="175">
        <f>_xll.xlShmInterpDisc($H$4,L3899)</f>
        <v>0.47421902586366788</v>
      </c>
      <c r="R3899" s="188">
        <f t="shared" si="180"/>
        <v>1.0547709372588088E-5</v>
      </c>
      <c r="S3899" s="170">
        <f t="shared" si="181"/>
        <v>1.0547709372588088E-5</v>
      </c>
      <c r="T3899" s="174">
        <f t="shared" si="182"/>
        <v>1.0536513883607768E-5</v>
      </c>
    </row>
    <row r="3900" spans="11:20" x14ac:dyDescent="0.2">
      <c r="K3900" s="185" t="s">
        <v>135</v>
      </c>
      <c r="L3900" s="163">
        <f>_xll.qlCalendarAdvance("TARGET",L3899,K3900,"mf")</f>
        <v>62299</v>
      </c>
      <c r="M3900" s="175">
        <v>0.47411642139550525</v>
      </c>
      <c r="N3900" s="175">
        <f>_xll.xlShmInterpDisc($E$4,L3900)</f>
        <v>0.47411642033459678</v>
      </c>
      <c r="O3900" s="175">
        <f>_xll.xlShmInterpDisc($B$4,L3900)</f>
        <v>0.47411642033459683</v>
      </c>
      <c r="P3900" s="175">
        <v>0.47411642139434051</v>
      </c>
      <c r="Q3900" s="175">
        <f>_xll.xlShmInterpDisc($H$4,L3900)</f>
        <v>0.47411642033455242</v>
      </c>
      <c r="R3900" s="188">
        <f t="shared" si="180"/>
        <v>1.0609084721835416E-5</v>
      </c>
      <c r="S3900" s="170">
        <f t="shared" si="181"/>
        <v>1.0609084166723903E-5</v>
      </c>
      <c r="T3900" s="174">
        <f t="shared" si="182"/>
        <v>1.0597880906182411E-5</v>
      </c>
    </row>
    <row r="3901" spans="11:20" x14ac:dyDescent="0.2">
      <c r="K3901" s="185" t="s">
        <v>135</v>
      </c>
      <c r="L3901" s="163">
        <f>_xll.qlCalendarAdvance("TARGET",L3900,K3901,"mf")</f>
        <v>62306</v>
      </c>
      <c r="M3901" s="175">
        <v>0.4740138198303212</v>
      </c>
      <c r="N3901" s="175">
        <f>_xll.xlShmInterpDisc($E$4,L3901)</f>
        <v>0.47401381876329052</v>
      </c>
      <c r="O3901" s="175">
        <f>_xll.xlShmInterpDisc($B$4,L3901)</f>
        <v>0.47401381876329052</v>
      </c>
      <c r="P3901" s="175">
        <v>0.47401381982915808</v>
      </c>
      <c r="Q3901" s="175">
        <f>_xll.xlShmInterpDisc($H$4,L3901)</f>
        <v>0.47401381876324855</v>
      </c>
      <c r="R3901" s="188">
        <f t="shared" si="180"/>
        <v>1.0670306860305345E-5</v>
      </c>
      <c r="S3901" s="170">
        <f t="shared" si="181"/>
        <v>1.0670306860305345E-5</v>
      </c>
      <c r="T3901" s="174">
        <f t="shared" si="182"/>
        <v>1.0659095273091168E-5</v>
      </c>
    </row>
    <row r="3902" spans="11:20" x14ac:dyDescent="0.2">
      <c r="K3902" s="185" t="s">
        <v>135</v>
      </c>
      <c r="L3902" s="163">
        <f>_xll.qlCalendarAdvance("TARGET",L3901,K3902,"mf")</f>
        <v>62313</v>
      </c>
      <c r="M3902" s="175">
        <v>0.47391122229458349</v>
      </c>
      <c r="N3902" s="175">
        <f>_xll.xlShmInterpDisc($E$4,L3902)</f>
        <v>0.47391122122144591</v>
      </c>
      <c r="O3902" s="175">
        <f>_xll.xlShmInterpDisc($B$4,L3902)</f>
        <v>0.47391122122144597</v>
      </c>
      <c r="P3902" s="175">
        <v>0.47391122229342197</v>
      </c>
      <c r="Q3902" s="175">
        <f>_xll.xlShmInterpDisc($H$4,L3902)</f>
        <v>0.47391122122140683</v>
      </c>
      <c r="R3902" s="188">
        <f t="shared" si="180"/>
        <v>1.0731375787997877E-5</v>
      </c>
      <c r="S3902" s="170">
        <f t="shared" si="181"/>
        <v>1.0731375232886364E-5</v>
      </c>
      <c r="T3902" s="174">
        <f t="shared" si="182"/>
        <v>1.0720151433218916E-5</v>
      </c>
    </row>
    <row r="3903" spans="11:20" x14ac:dyDescent="0.2">
      <c r="K3903" s="185" t="s">
        <v>135</v>
      </c>
      <c r="L3903" s="163">
        <f>_xll.qlCalendarAdvance("TARGET",L3902,K3903,"mf")</f>
        <v>62320</v>
      </c>
      <c r="M3903" s="175">
        <v>0.47380862886003239</v>
      </c>
      <c r="N3903" s="175">
        <f>_xll.xlShmInterpDisc($E$4,L3903)</f>
        <v>0.47380862778080396</v>
      </c>
      <c r="O3903" s="175">
        <f>_xll.xlShmInterpDisc($B$4,L3903)</f>
        <v>0.47380862778080396</v>
      </c>
      <c r="P3903" s="175">
        <v>0.47380862885887248</v>
      </c>
      <c r="Q3903" s="175">
        <f>_xll.xlShmInterpDisc($H$4,L3903)</f>
        <v>0.47380862778076777</v>
      </c>
      <c r="R3903" s="188">
        <f t="shared" si="180"/>
        <v>1.079228428846335E-5</v>
      </c>
      <c r="S3903" s="170">
        <f t="shared" si="181"/>
        <v>1.079228428846335E-5</v>
      </c>
      <c r="T3903" s="174">
        <f t="shared" si="182"/>
        <v>1.0781047166119606E-5</v>
      </c>
    </row>
    <row r="3904" spans="11:20" x14ac:dyDescent="0.2">
      <c r="K3904" s="185" t="s">
        <v>135</v>
      </c>
      <c r="L3904" s="163">
        <f>_xll.qlCalendarAdvance("TARGET",L3903,K3904,"mf")</f>
        <v>62327</v>
      </c>
      <c r="M3904" s="175">
        <v>0.4737060395984985</v>
      </c>
      <c r="N3904" s="175">
        <f>_xll.xlShmInterpDisc($E$4,L3904)</f>
        <v>0.47370603851319504</v>
      </c>
      <c r="O3904" s="175">
        <f>_xll.xlShmInterpDisc($B$4,L3904)</f>
        <v>0.47370603851319509</v>
      </c>
      <c r="P3904" s="175">
        <v>0.4737060395973402</v>
      </c>
      <c r="Q3904" s="175">
        <f>_xll.xlShmInterpDisc($H$4,L3904)</f>
        <v>0.47370603851316206</v>
      </c>
      <c r="R3904" s="188">
        <f t="shared" si="180"/>
        <v>1.0853034582147814E-5</v>
      </c>
      <c r="S3904" s="170">
        <f t="shared" si="181"/>
        <v>1.0853034027036301E-5</v>
      </c>
      <c r="T3904" s="174">
        <f t="shared" si="182"/>
        <v>1.0841781361570213E-5</v>
      </c>
    </row>
    <row r="3905" spans="11:20" x14ac:dyDescent="0.2">
      <c r="K3905" s="185" t="s">
        <v>135</v>
      </c>
      <c r="L3905" s="163">
        <f>_xll.qlCalendarAdvance("TARGET",L3904,K3905,"mf")</f>
        <v>62334</v>
      </c>
      <c r="M3905" s="175">
        <v>0.47360345458190217</v>
      </c>
      <c r="N3905" s="175">
        <f>_xll.xlShmInterpDisc($E$4,L3905)</f>
        <v>0.47360345349054012</v>
      </c>
      <c r="O3905" s="175">
        <f>_xll.xlShmInterpDisc($B$4,L3905)</f>
        <v>0.47360345349054017</v>
      </c>
      <c r="P3905" s="175">
        <v>0.47360345458074549</v>
      </c>
      <c r="Q3905" s="175">
        <f>_xll.xlShmInterpDisc($H$4,L3905)</f>
        <v>0.4736034534905107</v>
      </c>
      <c r="R3905" s="188">
        <f t="shared" si="180"/>
        <v>1.0913620562824633E-5</v>
      </c>
      <c r="S3905" s="170">
        <f t="shared" si="181"/>
        <v>1.0913620007713121E-5</v>
      </c>
      <c r="T3905" s="174">
        <f t="shared" si="182"/>
        <v>1.0902347913344101E-5</v>
      </c>
    </row>
    <row r="3906" spans="11:20" x14ac:dyDescent="0.2">
      <c r="K3906" s="185" t="s">
        <v>135</v>
      </c>
      <c r="L3906" s="163">
        <f>_xll.qlCalendarAdvance("TARGET",L3905,K3906,"mf")</f>
        <v>62341</v>
      </c>
      <c r="M3906" s="175">
        <v>0.47350087388225381</v>
      </c>
      <c r="N3906" s="175">
        <f>_xll.xlShmInterpDisc($E$4,L3906)</f>
        <v>0.47350087278484992</v>
      </c>
      <c r="O3906" s="175">
        <f>_xll.xlShmInterpDisc($B$4,L3906)</f>
        <v>0.47350087278484987</v>
      </c>
      <c r="P3906" s="175">
        <v>0.47350087388109874</v>
      </c>
      <c r="Q3906" s="175">
        <f>_xll.xlShmInterpDisc($H$4,L3906)</f>
        <v>0.473500872784824</v>
      </c>
      <c r="R3906" s="188">
        <f t="shared" si="180"/>
        <v>1.0974038899824734E-5</v>
      </c>
      <c r="S3906" s="170">
        <f t="shared" si="181"/>
        <v>1.0974039454936246E-5</v>
      </c>
      <c r="T3906" s="174">
        <f t="shared" si="182"/>
        <v>1.0962747376552784E-5</v>
      </c>
    </row>
    <row r="3907" spans="11:20" x14ac:dyDescent="0.2">
      <c r="K3907" s="185" t="s">
        <v>135</v>
      </c>
      <c r="L3907" s="163">
        <f>_xll.qlCalendarAdvance("TARGET",L3906,K3907,"mf")</f>
        <v>62348</v>
      </c>
      <c r="M3907" s="175">
        <v>0.47339829757165325</v>
      </c>
      <c r="N3907" s="175">
        <f>_xll.xlShmInterpDisc($E$4,L3907)</f>
        <v>0.47339829646822434</v>
      </c>
      <c r="O3907" s="175">
        <f>_xll.xlShmInterpDisc($B$4,L3907)</f>
        <v>0.47339829646822434</v>
      </c>
      <c r="P3907" s="175">
        <v>0.47339829757049984</v>
      </c>
      <c r="Q3907" s="175">
        <f>_xll.xlShmInterpDisc($H$4,L3907)</f>
        <v>0.47339829646820231</v>
      </c>
      <c r="R3907" s="188">
        <f t="shared" si="180"/>
        <v>1.1034289038036604E-5</v>
      </c>
      <c r="S3907" s="170">
        <f t="shared" si="181"/>
        <v>1.1034289038036604E-5</v>
      </c>
      <c r="T3907" s="174">
        <f t="shared" si="182"/>
        <v>1.1022975310304162E-5</v>
      </c>
    </row>
    <row r="3908" spans="11:20" x14ac:dyDescent="0.2">
      <c r="K3908" s="185" t="s">
        <v>135</v>
      </c>
      <c r="L3908" s="163">
        <f>_xll.qlCalendarAdvance("TARGET",L3907,K3908,"mf")</f>
        <v>62355</v>
      </c>
      <c r="M3908" s="175">
        <v>0.47329572572229001</v>
      </c>
      <c r="N3908" s="175">
        <f>_xll.xlShmInterpDisc($E$4,L3908)</f>
        <v>0.47329572461285335</v>
      </c>
      <c r="O3908" s="175">
        <f>_xll.xlShmInterpDisc($B$4,L3908)</f>
        <v>0.47329572461285341</v>
      </c>
      <c r="P3908" s="175">
        <v>0.47329572572113815</v>
      </c>
      <c r="Q3908" s="175">
        <f>_xll.xlShmInterpDisc($H$4,L3908)</f>
        <v>0.47329572461283548</v>
      </c>
      <c r="R3908" s="188">
        <f t="shared" si="180"/>
        <v>1.1094366536568145E-5</v>
      </c>
      <c r="S3908" s="170">
        <f t="shared" si="181"/>
        <v>1.1094365981456633E-5</v>
      </c>
      <c r="T3908" s="174">
        <f t="shared" si="182"/>
        <v>1.1083026718594624E-5</v>
      </c>
    </row>
    <row r="3909" spans="11:20" x14ac:dyDescent="0.2">
      <c r="K3909" s="185" t="s">
        <v>135</v>
      </c>
      <c r="L3909" s="163">
        <f>_xll.qlCalendarAdvance("TARGET",L3908,K3909,"mf")</f>
        <v>62362</v>
      </c>
      <c r="M3909" s="175">
        <v>0.47319315840644283</v>
      </c>
      <c r="N3909" s="175">
        <f>_xll.xlShmInterpDisc($E$4,L3909)</f>
        <v>0.47319315729101613</v>
      </c>
      <c r="O3909" s="175">
        <f>_xll.xlShmInterpDisc($B$4,L3909)</f>
        <v>0.47319315729101608</v>
      </c>
      <c r="P3909" s="175">
        <v>0.47319315840529269</v>
      </c>
      <c r="Q3909" s="175">
        <f>_xll.xlShmInterpDisc($H$4,L3909)</f>
        <v>0.47319315729100248</v>
      </c>
      <c r="R3909" s="188">
        <f t="shared" si="180"/>
        <v>1.1154266954527259E-5</v>
      </c>
      <c r="S3909" s="170">
        <f t="shared" si="181"/>
        <v>1.1154267509638771E-5</v>
      </c>
      <c r="T3909" s="174">
        <f t="shared" si="182"/>
        <v>1.1142902156535683E-5</v>
      </c>
    </row>
    <row r="3910" spans="11:20" x14ac:dyDescent="0.2">
      <c r="K3910" s="185" t="s">
        <v>135</v>
      </c>
      <c r="L3910" s="163">
        <f>_xll.qlCalendarAdvance("TARGET",L3909,K3910,"mf")</f>
        <v>62369</v>
      </c>
      <c r="M3910" s="175">
        <v>0.47309059569647988</v>
      </c>
      <c r="N3910" s="175">
        <f>_xll.xlShmInterpDisc($E$4,L3910)</f>
        <v>0.47309059457508079</v>
      </c>
      <c r="O3910" s="175">
        <f>_xll.xlShmInterpDisc($B$4,L3910)</f>
        <v>0.47309059457508079</v>
      </c>
      <c r="P3910" s="175">
        <v>0.47309059569533135</v>
      </c>
      <c r="Q3910" s="175">
        <f>_xll.xlShmInterpDisc($H$4,L3910)</f>
        <v>0.47309059457507169</v>
      </c>
      <c r="R3910" s="188">
        <f t="shared" ref="R3910:R3973" si="183">(M3910-N3910)*10000</f>
        <v>1.1213990847025457E-5</v>
      </c>
      <c r="S3910" s="170">
        <f t="shared" ref="S3910:S3973" si="184">(M3910-O3910)*10000</f>
        <v>1.1213990847025457E-5</v>
      </c>
      <c r="T3910" s="174">
        <f t="shared" ref="T3910:T3973" si="185">(P3910-Q3910)*10000</f>
        <v>1.1202596628123729E-5</v>
      </c>
    </row>
    <row r="3911" spans="11:20" x14ac:dyDescent="0.2">
      <c r="K3911" s="185" t="s">
        <v>135</v>
      </c>
      <c r="L3911" s="163">
        <f>_xll.qlCalendarAdvance("TARGET",L3910,K3911,"mf")</f>
        <v>62376</v>
      </c>
      <c r="M3911" s="175">
        <v>0.47298803766485803</v>
      </c>
      <c r="N3911" s="175">
        <f>_xll.xlShmInterpDisc($E$4,L3911)</f>
        <v>0.47298803653750476</v>
      </c>
      <c r="O3911" s="175">
        <f>_xll.xlShmInterpDisc($B$4,L3911)</f>
        <v>0.47298803653750476</v>
      </c>
      <c r="P3911" s="175">
        <v>0.47298803766371111</v>
      </c>
      <c r="Q3911" s="175">
        <f>_xll.xlShmInterpDisc($H$4,L3911)</f>
        <v>0.47298803653750043</v>
      </c>
      <c r="R3911" s="188">
        <f t="shared" si="183"/>
        <v>1.1273532662947616E-5</v>
      </c>
      <c r="S3911" s="170">
        <f t="shared" si="184"/>
        <v>1.1273532662947616E-5</v>
      </c>
      <c r="T3911" s="174">
        <f t="shared" si="185"/>
        <v>1.1262106802689686E-5</v>
      </c>
    </row>
    <row r="3912" spans="11:20" x14ac:dyDescent="0.2">
      <c r="K3912" s="185" t="s">
        <v>135</v>
      </c>
      <c r="L3912" s="163">
        <f>_xll.qlCalendarAdvance("TARGET",L3911,K3912,"mf")</f>
        <v>62383</v>
      </c>
      <c r="M3912" s="175">
        <v>0.47288548438412337</v>
      </c>
      <c r="N3912" s="175">
        <f>_xll.xlShmInterpDisc($E$4,L3912)</f>
        <v>0.47288548325083435</v>
      </c>
      <c r="O3912" s="175">
        <f>_xll.xlShmInterpDisc($B$4,L3912)</f>
        <v>0.4728854832508344</v>
      </c>
      <c r="P3912" s="175">
        <v>0.47288548438297812</v>
      </c>
      <c r="Q3912" s="175">
        <f>_xll.xlShmInterpDisc($H$4,L3912)</f>
        <v>0.47288548325083501</v>
      </c>
      <c r="R3912" s="188">
        <f t="shared" si="183"/>
        <v>1.1332890181847688E-5</v>
      </c>
      <c r="S3912" s="170">
        <f t="shared" si="184"/>
        <v>1.1332889626736176E-5</v>
      </c>
      <c r="T3912" s="174">
        <f t="shared" si="185"/>
        <v>1.1321431014899019E-5</v>
      </c>
    </row>
    <row r="3913" spans="11:20" x14ac:dyDescent="0.2">
      <c r="K3913" s="185" t="s">
        <v>135</v>
      </c>
      <c r="L3913" s="163">
        <f>_xll.qlCalendarAdvance("TARGET",L3912,K3913,"mf")</f>
        <v>62390</v>
      </c>
      <c r="M3913" s="175">
        <v>0.47278293592691062</v>
      </c>
      <c r="N3913" s="175">
        <f>_xll.xlShmInterpDisc($E$4,L3913)</f>
        <v>0.47278293478770456</v>
      </c>
      <c r="O3913" s="175">
        <f>_xll.xlShmInterpDisc($B$4,L3913)</f>
        <v>0.47278293478770456</v>
      </c>
      <c r="P3913" s="175">
        <v>0.47278293592576698</v>
      </c>
      <c r="Q3913" s="175">
        <f>_xll.xlShmInterpDisc($H$4,L3913)</f>
        <v>0.47278293478771038</v>
      </c>
      <c r="R3913" s="188">
        <f t="shared" si="183"/>
        <v>1.139206062816811E-5</v>
      </c>
      <c r="S3913" s="170">
        <f t="shared" si="184"/>
        <v>1.139206062816811E-5</v>
      </c>
      <c r="T3913" s="174">
        <f t="shared" si="185"/>
        <v>1.1380565934082654E-5</v>
      </c>
    </row>
    <row r="3914" spans="11:20" x14ac:dyDescent="0.2">
      <c r="K3914" s="185" t="s">
        <v>135</v>
      </c>
      <c r="L3914" s="163">
        <f>_xll.qlCalendarAdvance("TARGET",L3913,K3914,"mf")</f>
        <v>62397</v>
      </c>
      <c r="M3914" s="175">
        <v>0.47268039236594295</v>
      </c>
      <c r="N3914" s="175">
        <f>_xll.xlShmInterpDisc($E$4,L3914)</f>
        <v>0.47268039122083882</v>
      </c>
      <c r="O3914" s="175">
        <f>_xll.xlShmInterpDisc($B$4,L3914)</f>
        <v>0.47268039122083882</v>
      </c>
      <c r="P3914" s="175">
        <v>0.47268039236480097</v>
      </c>
      <c r="Q3914" s="175">
        <f>_xll.xlShmInterpDisc($H$4,L3914)</f>
        <v>0.47268039122085009</v>
      </c>
      <c r="R3914" s="188">
        <f t="shared" si="183"/>
        <v>1.1451041226351322E-5</v>
      </c>
      <c r="S3914" s="170">
        <f t="shared" si="184"/>
        <v>1.1451041226351322E-5</v>
      </c>
      <c r="T3914" s="174">
        <f t="shared" si="185"/>
        <v>1.1439508784683028E-5</v>
      </c>
    </row>
    <row r="3915" spans="11:20" x14ac:dyDescent="0.2">
      <c r="K3915" s="185" t="s">
        <v>135</v>
      </c>
      <c r="L3915" s="163">
        <f>_xll.qlCalendarAdvance("TARGET",L3914,K3915,"mf")</f>
        <v>62404</v>
      </c>
      <c r="M3915" s="175">
        <v>0.47257785377403194</v>
      </c>
      <c r="N3915" s="175">
        <f>_xll.xlShmInterpDisc($E$4,L3915)</f>
        <v>0.4725778526230493</v>
      </c>
      <c r="O3915" s="175">
        <f>_xll.xlShmInterpDisc($B$4,L3915)</f>
        <v>0.4725778526230493</v>
      </c>
      <c r="P3915" s="175">
        <v>0.47257785377289169</v>
      </c>
      <c r="Q3915" s="175">
        <f>_xll.xlShmInterpDisc($H$4,L3915)</f>
        <v>0.47257785262306617</v>
      </c>
      <c r="R3915" s="188">
        <f t="shared" si="183"/>
        <v>1.1509826425282199E-5</v>
      </c>
      <c r="S3915" s="170">
        <f t="shared" si="184"/>
        <v>1.1509826425282199E-5</v>
      </c>
      <c r="T3915" s="174">
        <f t="shared" si="185"/>
        <v>1.1498255125808043E-5</v>
      </c>
    </row>
    <row r="3916" spans="11:20" x14ac:dyDescent="0.2">
      <c r="K3916" s="185" t="s">
        <v>135</v>
      </c>
      <c r="L3916" s="163">
        <f>_xll.qlCalendarAdvance("TARGET",L3915,K3916,"mf")</f>
        <v>62411</v>
      </c>
      <c r="M3916" s="175">
        <v>0.47247532022407795</v>
      </c>
      <c r="N3916" s="175">
        <f>_xll.xlShmInterpDisc($E$4,L3916)</f>
        <v>0.47247531906723628</v>
      </c>
      <c r="O3916" s="175">
        <f>_xll.xlShmInterpDisc($B$4,L3916)</f>
        <v>0.47247531906723622</v>
      </c>
      <c r="P3916" s="175">
        <v>0.47247532022293931</v>
      </c>
      <c r="Q3916" s="175">
        <f>_xll.xlShmInterpDisc($H$4,L3916)</f>
        <v>0.47247531906725887</v>
      </c>
      <c r="R3916" s="188">
        <f t="shared" si="183"/>
        <v>1.1568416780072255E-5</v>
      </c>
      <c r="S3916" s="170">
        <f t="shared" si="184"/>
        <v>1.1568417335183767E-5</v>
      </c>
      <c r="T3916" s="174">
        <f t="shared" si="185"/>
        <v>1.1556804402346188E-5</v>
      </c>
    </row>
    <row r="3917" spans="11:20" x14ac:dyDescent="0.2">
      <c r="K3917" s="185" t="s">
        <v>135</v>
      </c>
      <c r="L3917" s="163">
        <f>_xll.qlCalendarAdvance("TARGET",L3916,K3917,"mf")</f>
        <v>62418</v>
      </c>
      <c r="M3917" s="175">
        <v>0.47237279178906882</v>
      </c>
      <c r="N3917" s="175">
        <f>_xll.xlShmInterpDisc($E$4,L3917)</f>
        <v>0.47237279062638804</v>
      </c>
      <c r="O3917" s="175">
        <f>_xll.xlShmInterpDisc($B$4,L3917)</f>
        <v>0.47237279062638798</v>
      </c>
      <c r="P3917" s="175">
        <v>0.4723727917879319</v>
      </c>
      <c r="Q3917" s="175">
        <f>_xll.xlShmInterpDisc($H$4,L3917)</f>
        <v>0.47237279062641674</v>
      </c>
      <c r="R3917" s="188">
        <f t="shared" si="183"/>
        <v>1.162680784982939E-5</v>
      </c>
      <c r="S3917" s="170">
        <f t="shared" si="184"/>
        <v>1.1626808404940903E-5</v>
      </c>
      <c r="T3917" s="174">
        <f t="shared" si="185"/>
        <v>1.1615151618293851E-5</v>
      </c>
    </row>
    <row r="3918" spans="11:20" x14ac:dyDescent="0.2">
      <c r="K3918" s="185" t="s">
        <v>135</v>
      </c>
      <c r="L3918" s="163">
        <f>_xll.qlCalendarAdvance("TARGET",L3917,K3918,"mf")</f>
        <v>62425</v>
      </c>
      <c r="M3918" s="175">
        <v>0.47227026854208071</v>
      </c>
      <c r="N3918" s="175">
        <f>_xll.xlShmInterpDisc($E$4,L3918)</f>
        <v>0.4722702673735808</v>
      </c>
      <c r="O3918" s="175">
        <f>_xll.xlShmInterpDisc($B$4,L3918)</f>
        <v>0.47227026737358085</v>
      </c>
      <c r="P3918" s="175">
        <v>0.47227026854094534</v>
      </c>
      <c r="Q3918" s="175">
        <f>_xll.xlShmInterpDisc($H$4,L3918)</f>
        <v>0.47227026737361588</v>
      </c>
      <c r="R3918" s="188">
        <f t="shared" si="183"/>
        <v>1.1684999079442093E-5</v>
      </c>
      <c r="S3918" s="170">
        <f t="shared" si="184"/>
        <v>1.1684998524330581E-5</v>
      </c>
      <c r="T3918" s="174">
        <f t="shared" si="185"/>
        <v>1.1673294553204983E-5</v>
      </c>
    </row>
    <row r="3919" spans="11:20" x14ac:dyDescent="0.2">
      <c r="K3919" s="185" t="s">
        <v>135</v>
      </c>
      <c r="L3919" s="163">
        <f>_xll.qlCalendarAdvance("TARGET",L3918,K3919,"mf")</f>
        <v>62432</v>
      </c>
      <c r="M3919" s="175">
        <v>0.47216775055627741</v>
      </c>
      <c r="N3919" s="175">
        <f>_xll.xlShmInterpDisc($E$4,L3919)</f>
        <v>0.47216774938197914</v>
      </c>
      <c r="O3919" s="175">
        <f>_xll.xlShmInterpDisc($B$4,L3919)</f>
        <v>0.4721677493819792</v>
      </c>
      <c r="P3919" s="175">
        <v>0.47216775055514376</v>
      </c>
      <c r="Q3919" s="175">
        <f>_xll.xlShmInterpDisc($H$4,L3919)</f>
        <v>0.47216774938202072</v>
      </c>
      <c r="R3919" s="188">
        <f t="shared" si="183"/>
        <v>1.1742982697349191E-5</v>
      </c>
      <c r="S3919" s="170">
        <f t="shared" si="184"/>
        <v>1.1742982142237679E-5</v>
      </c>
      <c r="T3919" s="174">
        <f t="shared" si="185"/>
        <v>1.1731230431522022E-5</v>
      </c>
    </row>
    <row r="3920" spans="11:20" x14ac:dyDescent="0.2">
      <c r="K3920" s="185" t="s">
        <v>135</v>
      </c>
      <c r="L3920" s="163">
        <f>_xll.qlCalendarAdvance("TARGET",L3919,K3920,"mf")</f>
        <v>62439</v>
      </c>
      <c r="M3920" s="175">
        <v>0.47206523790491056</v>
      </c>
      <c r="N3920" s="175">
        <f>_xll.xlShmInterpDisc($E$4,L3920)</f>
        <v>0.4720652367248348</v>
      </c>
      <c r="O3920" s="175">
        <f>_xll.xlShmInterpDisc($B$4,L3920)</f>
        <v>0.4720652367248348</v>
      </c>
      <c r="P3920" s="175">
        <v>0.47206523790377863</v>
      </c>
      <c r="Q3920" s="175">
        <f>_xll.xlShmInterpDisc($H$4,L3920)</f>
        <v>0.47206523672488299</v>
      </c>
      <c r="R3920" s="188">
        <f t="shared" si="183"/>
        <v>1.180075759332766E-5</v>
      </c>
      <c r="S3920" s="170">
        <f t="shared" si="184"/>
        <v>1.180075759332766E-5</v>
      </c>
      <c r="T3920" s="174">
        <f t="shared" si="185"/>
        <v>1.1788956477687407E-5</v>
      </c>
    </row>
    <row r="3921" spans="11:20" x14ac:dyDescent="0.2">
      <c r="K3921" s="185" t="s">
        <v>135</v>
      </c>
      <c r="L3921" s="163">
        <f>_xll.qlCalendarAdvance("TARGET",L3920,K3921,"mf")</f>
        <v>62446</v>
      </c>
      <c r="M3921" s="175">
        <v>0.47196273066131927</v>
      </c>
      <c r="N3921" s="175">
        <f>_xll.xlShmInterpDisc($E$4,L3921)</f>
        <v>0.4719627294754869</v>
      </c>
      <c r="O3921" s="175">
        <f>_xll.xlShmInterpDisc($B$4,L3921)</f>
        <v>0.47196272947548701</v>
      </c>
      <c r="P3921" s="175">
        <v>0.4719627306601889</v>
      </c>
      <c r="Q3921" s="175">
        <f>_xll.xlShmInterpDisc($H$4,L3921)</f>
        <v>0.47196272947554208</v>
      </c>
      <c r="R3921" s="188">
        <f t="shared" si="183"/>
        <v>1.1858323767377499E-5</v>
      </c>
      <c r="S3921" s="170">
        <f t="shared" si="184"/>
        <v>1.1858322657154474E-5</v>
      </c>
      <c r="T3921" s="174">
        <f t="shared" si="185"/>
        <v>1.1846468250809039E-5</v>
      </c>
    </row>
    <row r="3922" spans="11:20" x14ac:dyDescent="0.2">
      <c r="K3922" s="185" t="s">
        <v>135</v>
      </c>
      <c r="L3922" s="163">
        <f>_xll.qlCalendarAdvance("TARGET",L3921,K3922,"mf")</f>
        <v>62456</v>
      </c>
      <c r="M3922" s="175">
        <v>0.47181630126832486</v>
      </c>
      <c r="N3922" s="175">
        <f>_xll.xlShmInterpDisc($E$4,L3922)</f>
        <v>0.47181630007430642</v>
      </c>
      <c r="O3922" s="175">
        <f>_xll.xlShmInterpDisc($B$4,L3922)</f>
        <v>0.47181630007430642</v>
      </c>
      <c r="P3922" s="175">
        <v>0.47181630126719704</v>
      </c>
      <c r="Q3922" s="175">
        <f>_xll.xlShmInterpDisc($H$4,L3922)</f>
        <v>0.4718163000743717</v>
      </c>
      <c r="R3922" s="188">
        <f t="shared" si="183"/>
        <v>1.1940184396763698E-5</v>
      </c>
      <c r="S3922" s="170">
        <f t="shared" si="184"/>
        <v>1.1940184396763698E-5</v>
      </c>
      <c r="T3922" s="174">
        <f t="shared" si="185"/>
        <v>1.1928253385029564E-5</v>
      </c>
    </row>
    <row r="3923" spans="11:20" x14ac:dyDescent="0.2">
      <c r="K3923" s="185" t="s">
        <v>135</v>
      </c>
      <c r="L3923" s="163">
        <f>_xll.qlCalendarAdvance("TARGET",L3922,K3923,"mf")</f>
        <v>62463</v>
      </c>
      <c r="M3923" s="175">
        <v>0.47171380746376895</v>
      </c>
      <c r="N3923" s="175">
        <f>_xll.xlShmInterpDisc($E$4,L3923)</f>
        <v>0.47171380626404658</v>
      </c>
      <c r="O3923" s="175">
        <f>_xll.xlShmInterpDisc($B$4,L3923)</f>
        <v>0.47171380626404658</v>
      </c>
      <c r="P3923" s="175">
        <v>0.4717138074626428</v>
      </c>
      <c r="Q3923" s="175">
        <f>_xll.xlShmInterpDisc($H$4,L3923)</f>
        <v>0.47171380626411935</v>
      </c>
      <c r="R3923" s="188">
        <f t="shared" si="183"/>
        <v>1.1997223769988352E-5</v>
      </c>
      <c r="S3923" s="170">
        <f t="shared" si="184"/>
        <v>1.1997223769988352E-5</v>
      </c>
      <c r="T3923" s="174">
        <f t="shared" si="185"/>
        <v>1.1985234471545425E-5</v>
      </c>
    </row>
    <row r="3924" spans="11:20" x14ac:dyDescent="0.2">
      <c r="K3924" s="185" t="s">
        <v>135</v>
      </c>
      <c r="L3924" s="163">
        <f>_xll.qlCalendarAdvance("TARGET",L3923,K3924,"mf")</f>
        <v>62470</v>
      </c>
      <c r="M3924" s="175">
        <v>0.47161131931909905</v>
      </c>
      <c r="N3924" s="175">
        <f>_xll.xlShmInterpDisc($E$4,L3924)</f>
        <v>0.47161131811369489</v>
      </c>
      <c r="O3924" s="175">
        <f>_xll.xlShmInterpDisc($B$4,L3924)</f>
        <v>0.47161131811369483</v>
      </c>
      <c r="P3924" s="175">
        <v>0.47161131931797451</v>
      </c>
      <c r="Q3924" s="175">
        <f>_xll.xlShmInterpDisc($H$4,L3924)</f>
        <v>0.47161131811377521</v>
      </c>
      <c r="R3924" s="188">
        <f t="shared" si="183"/>
        <v>1.2054041653719594E-5</v>
      </c>
      <c r="S3924" s="170">
        <f t="shared" si="184"/>
        <v>1.2054042208831106E-5</v>
      </c>
      <c r="T3924" s="174">
        <f t="shared" si="185"/>
        <v>1.2041992958344849E-5</v>
      </c>
    </row>
    <row r="3925" spans="11:20" x14ac:dyDescent="0.2">
      <c r="K3925" s="185" t="s">
        <v>135</v>
      </c>
      <c r="L3925" s="163">
        <f>_xll.qlCalendarAdvance("TARGET",L3924,K3925,"mf")</f>
        <v>62477</v>
      </c>
      <c r="M3925" s="175">
        <v>0.47150883690803969</v>
      </c>
      <c r="N3925" s="175">
        <f>_xll.xlShmInterpDisc($E$4,L3925)</f>
        <v>0.47150883569697616</v>
      </c>
      <c r="O3925" s="175">
        <f>_xll.xlShmInterpDisc($B$4,L3925)</f>
        <v>0.47150883569697616</v>
      </c>
      <c r="P3925" s="175">
        <v>0.47150883690691692</v>
      </c>
      <c r="Q3925" s="175">
        <f>_xll.xlShmInterpDisc($H$4,L3925)</f>
        <v>0.47150883569706442</v>
      </c>
      <c r="R3925" s="188">
        <f t="shared" si="183"/>
        <v>1.2110635272399861E-5</v>
      </c>
      <c r="S3925" s="170">
        <f t="shared" si="184"/>
        <v>1.2110635272399861E-5</v>
      </c>
      <c r="T3925" s="174">
        <f t="shared" si="185"/>
        <v>1.209852495964725E-5</v>
      </c>
    </row>
    <row r="3926" spans="11:20" x14ac:dyDescent="0.2">
      <c r="K3926" s="185" t="s">
        <v>135</v>
      </c>
      <c r="L3926" s="163">
        <f>_xll.qlCalendarAdvance("TARGET",L3925,K3926,"mf")</f>
        <v>62484</v>
      </c>
      <c r="M3926" s="175">
        <v>0.47140636030440236</v>
      </c>
      <c r="N3926" s="175">
        <f>_xll.xlShmInterpDisc($E$4,L3926)</f>
        <v>0.47140635908770229</v>
      </c>
      <c r="O3926" s="175">
        <f>_xll.xlShmInterpDisc($B$4,L3926)</f>
        <v>0.47140635908770234</v>
      </c>
      <c r="P3926" s="175">
        <v>0.47140636030328131</v>
      </c>
      <c r="Q3926" s="175">
        <f>_xll.xlShmInterpDisc($H$4,L3926)</f>
        <v>0.47140635908779865</v>
      </c>
      <c r="R3926" s="188">
        <f t="shared" si="183"/>
        <v>1.2167000740248568E-5</v>
      </c>
      <c r="S3926" s="170">
        <f t="shared" si="184"/>
        <v>1.2167000185137056E-5</v>
      </c>
      <c r="T3926" s="174">
        <f t="shared" si="185"/>
        <v>1.2154826589672041E-5</v>
      </c>
    </row>
    <row r="3927" spans="11:20" x14ac:dyDescent="0.2">
      <c r="K3927" s="185" t="s">
        <v>135</v>
      </c>
      <c r="L3927" s="163">
        <f>_xll.qlCalendarAdvance("TARGET",L3926,K3927,"mf")</f>
        <v>62491</v>
      </c>
      <c r="M3927" s="175">
        <v>0.47130388958208519</v>
      </c>
      <c r="N3927" s="175">
        <f>_xll.xlShmInterpDisc($E$4,L3927)</f>
        <v>0.47130388835977161</v>
      </c>
      <c r="O3927" s="175">
        <f>_xll.xlShmInterpDisc($B$4,L3927)</f>
        <v>0.47130388835977166</v>
      </c>
      <c r="P3927" s="175">
        <v>0.47130388958096581</v>
      </c>
      <c r="Q3927" s="175">
        <f>_xll.xlShmInterpDisc($H$4,L3927)</f>
        <v>0.47130388835987624</v>
      </c>
      <c r="R3927" s="188">
        <f t="shared" si="183"/>
        <v>1.2223135836819665E-5</v>
      </c>
      <c r="S3927" s="170">
        <f t="shared" si="184"/>
        <v>1.2223135281708153E-5</v>
      </c>
      <c r="T3927" s="174">
        <f t="shared" si="185"/>
        <v>1.2210895627973173E-5</v>
      </c>
    </row>
    <row r="3928" spans="11:20" x14ac:dyDescent="0.2">
      <c r="K3928" s="185" t="s">
        <v>135</v>
      </c>
      <c r="L3928" s="163">
        <f>_xll.qlCalendarAdvance("TARGET",L3927,K3928,"mf")</f>
        <v>62498</v>
      </c>
      <c r="M3928" s="175">
        <v>0.47120142481507232</v>
      </c>
      <c r="N3928" s="175">
        <f>_xll.xlShmInterpDisc($E$4,L3928)</f>
        <v>0.47120142358716866</v>
      </c>
      <c r="O3928" s="175">
        <f>_xll.xlShmInterpDisc($B$4,L3928)</f>
        <v>0.47120142358716866</v>
      </c>
      <c r="P3928" s="175">
        <v>0.47120142481395466</v>
      </c>
      <c r="Q3928" s="175">
        <f>_xll.xlShmInterpDisc($H$4,L3928)</f>
        <v>0.47120142358728173</v>
      </c>
      <c r="R3928" s="188">
        <f t="shared" si="183"/>
        <v>1.2279036676332566E-5</v>
      </c>
      <c r="S3928" s="170">
        <f t="shared" si="184"/>
        <v>1.2279036676332566E-5</v>
      </c>
      <c r="T3928" s="174">
        <f t="shared" si="185"/>
        <v>1.2266729298993084E-5</v>
      </c>
    </row>
    <row r="3929" spans="11:20" x14ac:dyDescent="0.2">
      <c r="K3929" s="185" t="s">
        <v>135</v>
      </c>
      <c r="L3929" s="163">
        <f>_xll.qlCalendarAdvance("TARGET",L3928,K3929,"mf")</f>
        <v>62505</v>
      </c>
      <c r="M3929" s="175">
        <v>0.47109896607743434</v>
      </c>
      <c r="N3929" s="175">
        <f>_xll.xlShmInterpDisc($E$4,L3929)</f>
        <v>0.47109896484396424</v>
      </c>
      <c r="O3929" s="175">
        <f>_xll.xlShmInterpDisc($B$4,L3929)</f>
        <v>0.47109896484396424</v>
      </c>
      <c r="P3929" s="175">
        <v>0.4710989660763184</v>
      </c>
      <c r="Q3929" s="175">
        <f>_xll.xlShmInterpDisc($H$4,L3929)</f>
        <v>0.47109896484408598</v>
      </c>
      <c r="R3929" s="188">
        <f t="shared" si="183"/>
        <v>1.2334701038341223E-5</v>
      </c>
      <c r="S3929" s="170">
        <f t="shared" si="184"/>
        <v>1.2334701038341223E-5</v>
      </c>
      <c r="T3929" s="174">
        <f t="shared" si="185"/>
        <v>1.2322324272062701E-5</v>
      </c>
    </row>
    <row r="3930" spans="11:20" x14ac:dyDescent="0.2">
      <c r="K3930" s="185" t="s">
        <v>135</v>
      </c>
      <c r="L3930" s="163">
        <f>_xll.qlCalendarAdvance("TARGET",L3929,K3930,"mf")</f>
        <v>62512</v>
      </c>
      <c r="M3930" s="175">
        <v>0.47099651344332794</v>
      </c>
      <c r="N3930" s="175">
        <f>_xll.xlShmInterpDisc($E$4,L3930)</f>
        <v>0.47099651220431527</v>
      </c>
      <c r="O3930" s="175">
        <f>_xll.xlShmInterpDisc($B$4,L3930)</f>
        <v>0.47099651220431532</v>
      </c>
      <c r="P3930" s="175">
        <v>0.47099651344221366</v>
      </c>
      <c r="Q3930" s="175">
        <f>_xll.xlShmInterpDisc($H$4,L3930)</f>
        <v>0.47099651220444594</v>
      </c>
      <c r="R3930" s="188">
        <f t="shared" si="183"/>
        <v>1.2390126702399584E-5</v>
      </c>
      <c r="S3930" s="170">
        <f t="shared" si="184"/>
        <v>1.2390126147288072E-5</v>
      </c>
      <c r="T3930" s="174">
        <f t="shared" si="185"/>
        <v>1.237767721651295E-5</v>
      </c>
    </row>
    <row r="3931" spans="11:20" x14ac:dyDescent="0.2">
      <c r="K3931" s="185" t="s">
        <v>135</v>
      </c>
      <c r="L3931" s="163">
        <f>_xll.qlCalendarAdvance("TARGET",L3930,K3931,"mf")</f>
        <v>62519</v>
      </c>
      <c r="M3931" s="175">
        <v>0.47089406698699554</v>
      </c>
      <c r="N3931" s="175">
        <f>_xll.xlShmInterpDisc($E$4,L3931)</f>
        <v>0.47089406574246467</v>
      </c>
      <c r="O3931" s="175">
        <f>_xll.xlShmInterpDisc($B$4,L3931)</f>
        <v>0.47089406574246467</v>
      </c>
      <c r="P3931" s="175">
        <v>0.47089406698588299</v>
      </c>
      <c r="Q3931" s="175">
        <f>_xll.xlShmInterpDisc($H$4,L3931)</f>
        <v>0.47089406574260445</v>
      </c>
      <c r="R3931" s="188">
        <f t="shared" si="183"/>
        <v>1.2445308672504041E-5</v>
      </c>
      <c r="S3931" s="170">
        <f t="shared" si="184"/>
        <v>1.2445308672504041E-5</v>
      </c>
      <c r="T3931" s="174">
        <f t="shared" si="185"/>
        <v>1.2432785356786269E-5</v>
      </c>
    </row>
    <row r="3932" spans="11:20" x14ac:dyDescent="0.2">
      <c r="K3932" s="185" t="s">
        <v>135</v>
      </c>
      <c r="L3932" s="163">
        <f>_xll.qlCalendarAdvance("TARGET",L3931,K3932,"mf")</f>
        <v>62526</v>
      </c>
      <c r="M3932" s="175">
        <v>0.47079162678276548</v>
      </c>
      <c r="N3932" s="175">
        <f>_xll.xlShmInterpDisc($E$4,L3932)</f>
        <v>0.47079162553274106</v>
      </c>
      <c r="O3932" s="175">
        <f>_xll.xlShmInterpDisc($B$4,L3932)</f>
        <v>0.47079162553274106</v>
      </c>
      <c r="P3932" s="175">
        <v>0.4707916267816547</v>
      </c>
      <c r="Q3932" s="175">
        <f>_xll.xlShmInterpDisc($H$4,L3932)</f>
        <v>0.47079162553289011</v>
      </c>
      <c r="R3932" s="188">
        <f t="shared" si="183"/>
        <v>1.250024417309703E-5</v>
      </c>
      <c r="S3932" s="170">
        <f t="shared" si="184"/>
        <v>1.250024417309703E-5</v>
      </c>
      <c r="T3932" s="174">
        <f t="shared" si="185"/>
        <v>1.2487645917325096E-5</v>
      </c>
    </row>
    <row r="3933" spans="11:20" x14ac:dyDescent="0.2">
      <c r="K3933" s="185" t="s">
        <v>135</v>
      </c>
      <c r="L3933" s="163">
        <f>_xll.qlCalendarAdvance("TARGET",L3932,K3933,"mf")</f>
        <v>62533</v>
      </c>
      <c r="M3933" s="175">
        <v>0.47068919290505173</v>
      </c>
      <c r="N3933" s="175">
        <f>_xll.xlShmInterpDisc($E$4,L3933)</f>
        <v>0.47068919164955847</v>
      </c>
      <c r="O3933" s="175">
        <f>_xll.xlShmInterpDisc($B$4,L3933)</f>
        <v>0.47068919164955852</v>
      </c>
      <c r="P3933" s="175">
        <v>0.47068919290394268</v>
      </c>
      <c r="Q3933" s="175">
        <f>_xll.xlShmInterpDisc($H$4,L3933)</f>
        <v>0.47068919164971712</v>
      </c>
      <c r="R3933" s="188">
        <f t="shared" si="183"/>
        <v>1.2554932649067041E-5</v>
      </c>
      <c r="S3933" s="170">
        <f t="shared" si="184"/>
        <v>1.2554932093955529E-5</v>
      </c>
      <c r="T3933" s="174">
        <f t="shared" si="185"/>
        <v>1.2542255567460359E-5</v>
      </c>
    </row>
    <row r="3934" spans="11:20" x14ac:dyDescent="0.2">
      <c r="K3934" s="185" t="s">
        <v>135</v>
      </c>
      <c r="L3934" s="163">
        <f>_xll.qlCalendarAdvance("TARGET",L3933,K3934,"mf")</f>
        <v>62540</v>
      </c>
      <c r="M3934" s="175">
        <v>0.47058676542835359</v>
      </c>
      <c r="N3934" s="175">
        <f>_xll.xlShmInterpDisc($E$4,L3934)</f>
        <v>0.47058676416741685</v>
      </c>
      <c r="O3934" s="175">
        <f>_xll.xlShmInterpDisc($B$4,L3934)</f>
        <v>0.47058676416741685</v>
      </c>
      <c r="P3934" s="175">
        <v>0.47058676542724631</v>
      </c>
      <c r="Q3934" s="175">
        <f>_xll.xlShmInterpDisc($H$4,L3934)</f>
        <v>0.4705867641675851</v>
      </c>
      <c r="R3934" s="188">
        <f t="shared" si="183"/>
        <v>1.2609367439075925E-5</v>
      </c>
      <c r="S3934" s="170">
        <f t="shared" si="184"/>
        <v>1.2609367439075925E-5</v>
      </c>
      <c r="T3934" s="174">
        <f t="shared" si="185"/>
        <v>1.2596612086746006E-5</v>
      </c>
    </row>
    <row r="3935" spans="11:20" x14ac:dyDescent="0.2">
      <c r="K3935" s="185" t="s">
        <v>135</v>
      </c>
      <c r="L3935" s="163">
        <f>_xll.qlCalendarAdvance("TARGET",L3934,K3935,"mf")</f>
        <v>62547</v>
      </c>
      <c r="M3935" s="175">
        <v>0.4704843444272559</v>
      </c>
      <c r="N3935" s="175">
        <f>_xll.xlShmInterpDisc($E$4,L3935)</f>
        <v>0.47048434316090099</v>
      </c>
      <c r="O3935" s="175">
        <f>_xll.xlShmInterpDisc($B$4,L3935)</f>
        <v>0.47048434316090099</v>
      </c>
      <c r="P3935" s="175">
        <v>0.47048434442615028</v>
      </c>
      <c r="Q3935" s="175">
        <f>_xll.xlShmInterpDisc($H$4,L3935)</f>
        <v>0.47048434316107923</v>
      </c>
      <c r="R3935" s="188">
        <f t="shared" si="183"/>
        <v>1.2663549098235194E-5</v>
      </c>
      <c r="S3935" s="170">
        <f t="shared" si="184"/>
        <v>1.2663549098235194E-5</v>
      </c>
      <c r="T3935" s="174">
        <f t="shared" si="185"/>
        <v>1.2650710479178429E-5</v>
      </c>
    </row>
    <row r="3936" spans="11:20" x14ac:dyDescent="0.2">
      <c r="K3936" s="185" t="s">
        <v>135</v>
      </c>
      <c r="L3936" s="163">
        <f>_xll.qlCalendarAdvance("TARGET",L3935,K3936,"mf")</f>
        <v>62554</v>
      </c>
      <c r="M3936" s="175">
        <v>0.4703819299764283</v>
      </c>
      <c r="N3936" s="175">
        <f>_xll.xlShmInterpDisc($E$4,L3936)</f>
        <v>0.47038192870468115</v>
      </c>
      <c r="O3936" s="175">
        <f>_xll.xlShmInterpDisc($B$4,L3936)</f>
        <v>0.4703819287046811</v>
      </c>
      <c r="P3936" s="175">
        <v>0.47038192997532441</v>
      </c>
      <c r="Q3936" s="175">
        <f>_xll.xlShmInterpDisc($H$4,L3936)</f>
        <v>0.4703819287048695</v>
      </c>
      <c r="R3936" s="188">
        <f t="shared" si="183"/>
        <v>1.2717471520318213E-5</v>
      </c>
      <c r="S3936" s="170">
        <f t="shared" si="184"/>
        <v>1.2717472075429725E-5</v>
      </c>
      <c r="T3936" s="174">
        <f t="shared" si="185"/>
        <v>1.2704549079423089E-5</v>
      </c>
    </row>
    <row r="3937" spans="11:20" x14ac:dyDescent="0.2">
      <c r="K3937" s="185" t="s">
        <v>135</v>
      </c>
      <c r="L3937" s="163">
        <f>_xll.qlCalendarAdvance("TARGET",L3936,K3937,"mf")</f>
        <v>62561</v>
      </c>
      <c r="M3937" s="175">
        <v>0.47027952215062563</v>
      </c>
      <c r="N3937" s="175">
        <f>_xll.xlShmInterpDisc($E$4,L3937)</f>
        <v>0.47027952087351238</v>
      </c>
      <c r="O3937" s="175">
        <f>_xll.xlShmInterpDisc($B$4,L3937)</f>
        <v>0.47027952087351238</v>
      </c>
      <c r="P3937" s="175">
        <v>0.47027952214952351</v>
      </c>
      <c r="Q3937" s="175">
        <f>_xll.xlShmInterpDisc($H$4,L3937)</f>
        <v>0.47027952087371105</v>
      </c>
      <c r="R3937" s="188">
        <f t="shared" si="183"/>
        <v>1.2771132484878933E-5</v>
      </c>
      <c r="S3937" s="170">
        <f t="shared" si="184"/>
        <v>1.2771132484878933E-5</v>
      </c>
      <c r="T3937" s="174">
        <f t="shared" si="185"/>
        <v>1.2758124556810913E-5</v>
      </c>
    </row>
    <row r="3938" spans="11:20" x14ac:dyDescent="0.2">
      <c r="K3938" s="185" t="s">
        <v>135</v>
      </c>
      <c r="L3938" s="163">
        <f>_xll.qlCalendarAdvance("TARGET",L3937,K3938,"mf")</f>
        <v>62569</v>
      </c>
      <c r="M3938" s="175">
        <v>0.47016249284370654</v>
      </c>
      <c r="N3938" s="175">
        <f>_xll.xlShmInterpDisc($E$4,L3938)</f>
        <v>0.47016249156049283</v>
      </c>
      <c r="O3938" s="175">
        <f>_xll.xlShmInterpDisc($B$4,L3938)</f>
        <v>0.47016249156049283</v>
      </c>
      <c r="P3938" s="175">
        <v>0.47016249284260642</v>
      </c>
      <c r="Q3938" s="175">
        <f>_xll.xlShmInterpDisc($H$4,L3938)</f>
        <v>0.47016249156070355</v>
      </c>
      <c r="R3938" s="188">
        <f t="shared" si="183"/>
        <v>1.2832137019636036E-5</v>
      </c>
      <c r="S3938" s="170">
        <f t="shared" si="184"/>
        <v>1.2832137019636036E-5</v>
      </c>
      <c r="T3938" s="174">
        <f t="shared" si="185"/>
        <v>1.2819028616384287E-5</v>
      </c>
    </row>
    <row r="3939" spans="11:20" x14ac:dyDescent="0.2">
      <c r="K3939" s="185" t="s">
        <v>135</v>
      </c>
      <c r="L3939" s="163">
        <f>_xll.qlCalendarAdvance("TARGET",L3938,K3939,"mf")</f>
        <v>62576</v>
      </c>
      <c r="M3939" s="175">
        <v>0.47006009946650612</v>
      </c>
      <c r="N3939" s="175">
        <f>_xll.xlShmInterpDisc($E$4,L3939)</f>
        <v>0.47006009817798322</v>
      </c>
      <c r="O3939" s="175">
        <f>_xll.xlShmInterpDisc($B$4,L3939)</f>
        <v>0.47006009817798322</v>
      </c>
      <c r="P3939" s="175">
        <v>0.47006009946540772</v>
      </c>
      <c r="Q3939" s="175">
        <f>_xll.xlShmInterpDisc($H$4,L3939)</f>
        <v>0.47006009817820471</v>
      </c>
      <c r="R3939" s="188">
        <f t="shared" si="183"/>
        <v>1.2885228994896636E-5</v>
      </c>
      <c r="S3939" s="170">
        <f t="shared" si="184"/>
        <v>1.2885228994896636E-5</v>
      </c>
      <c r="T3939" s="174">
        <f t="shared" si="185"/>
        <v>1.287203010846838E-5</v>
      </c>
    </row>
    <row r="3940" spans="11:20" x14ac:dyDescent="0.2">
      <c r="K3940" s="185" t="s">
        <v>135</v>
      </c>
      <c r="L3940" s="163">
        <f>_xll.qlCalendarAdvance("TARGET",L3939,K3940,"mf")</f>
        <v>62583</v>
      </c>
      <c r="M3940" s="175">
        <v>0.4699577129498263</v>
      </c>
      <c r="N3940" s="175">
        <f>_xll.xlShmInterpDisc($E$4,L3940)</f>
        <v>0.46995771165602129</v>
      </c>
      <c r="O3940" s="175">
        <f>_xll.xlShmInterpDisc($B$4,L3940)</f>
        <v>0.46995771165602129</v>
      </c>
      <c r="P3940" s="175">
        <v>0.46995771294872968</v>
      </c>
      <c r="Q3940" s="175">
        <f>_xll.xlShmInterpDisc($H$4,L3940)</f>
        <v>0.46995771165625383</v>
      </c>
      <c r="R3940" s="188">
        <f t="shared" si="183"/>
        <v>1.2938050075739227E-5</v>
      </c>
      <c r="S3940" s="170">
        <f t="shared" si="184"/>
        <v>1.2938050075739227E-5</v>
      </c>
      <c r="T3940" s="174">
        <f t="shared" si="185"/>
        <v>1.2924758485688415E-5</v>
      </c>
    </row>
    <row r="3941" spans="11:20" x14ac:dyDescent="0.2">
      <c r="K3941" s="185" t="s">
        <v>135</v>
      </c>
      <c r="L3941" s="163">
        <f>_xll.qlCalendarAdvance("TARGET",L3940,K3941,"mf")</f>
        <v>62590</v>
      </c>
      <c r="M3941" s="175">
        <v>0.46985533336877255</v>
      </c>
      <c r="N3941" s="175">
        <f>_xll.xlShmInterpDisc($E$4,L3941)</f>
        <v>0.46985533206971286</v>
      </c>
      <c r="O3941" s="175">
        <f>_xll.xlShmInterpDisc($B$4,L3941)</f>
        <v>0.46985533206971286</v>
      </c>
      <c r="P3941" s="175">
        <v>0.46985533336767771</v>
      </c>
      <c r="Q3941" s="175">
        <f>_xll.xlShmInterpDisc($H$4,L3941)</f>
        <v>0.46985533206995655</v>
      </c>
      <c r="R3941" s="188">
        <f t="shared" si="183"/>
        <v>1.2990596931494736E-5</v>
      </c>
      <c r="S3941" s="170">
        <f t="shared" si="184"/>
        <v>1.2990596931494736E-5</v>
      </c>
      <c r="T3941" s="174">
        <f t="shared" si="185"/>
        <v>1.2977211527598342E-5</v>
      </c>
    </row>
    <row r="3942" spans="11:20" x14ac:dyDescent="0.2">
      <c r="K3942" s="185" t="s">
        <v>135</v>
      </c>
      <c r="L3942" s="163">
        <f>_xll.qlCalendarAdvance("TARGET",L3941,K3942,"mf")</f>
        <v>62597</v>
      </c>
      <c r="M3942" s="175">
        <v>0.46975296079853451</v>
      </c>
      <c r="N3942" s="175">
        <f>_xll.xlShmInterpDisc($E$4,L3942)</f>
        <v>0.46975295949424783</v>
      </c>
      <c r="O3942" s="175">
        <f>_xll.xlShmInterpDisc($B$4,L3942)</f>
        <v>0.46975295949424778</v>
      </c>
      <c r="P3942" s="175">
        <v>0.46975296079744144</v>
      </c>
      <c r="Q3942" s="175">
        <f>_xll.xlShmInterpDisc($H$4,L3942)</f>
        <v>0.4697529594945028</v>
      </c>
      <c r="R3942" s="188">
        <f t="shared" si="183"/>
        <v>1.30428667866056E-5</v>
      </c>
      <c r="S3942" s="170">
        <f t="shared" si="184"/>
        <v>1.3042867341717113E-5</v>
      </c>
      <c r="T3942" s="174">
        <f t="shared" si="185"/>
        <v>1.3029386458640602E-5</v>
      </c>
    </row>
    <row r="3943" spans="11:20" x14ac:dyDescent="0.2">
      <c r="K3943" s="185" t="s">
        <v>135</v>
      </c>
      <c r="L3943" s="163">
        <f>_xll.qlCalendarAdvance("TARGET",L3942,K3943,"mf")</f>
        <v>62604</v>
      </c>
      <c r="M3943" s="175">
        <v>0.46965059531438602</v>
      </c>
      <c r="N3943" s="175">
        <f>_xll.xlShmInterpDisc($E$4,L3943)</f>
        <v>0.46965059400490017</v>
      </c>
      <c r="O3943" s="175">
        <f>_xll.xlShmInterpDisc($B$4,L3943)</f>
        <v>0.46965059400490022</v>
      </c>
      <c r="P3943" s="175">
        <v>0.46965059531329473</v>
      </c>
      <c r="Q3943" s="175">
        <f>_xll.xlShmInterpDisc($H$4,L3943)</f>
        <v>0.4696505940051669</v>
      </c>
      <c r="R3943" s="188">
        <f t="shared" si="183"/>
        <v>1.3094858530848796E-5</v>
      </c>
      <c r="S3943" s="170">
        <f t="shared" si="184"/>
        <v>1.3094857975737284E-5</v>
      </c>
      <c r="T3943" s="174">
        <f t="shared" si="185"/>
        <v>1.3081278282811581E-5</v>
      </c>
    </row>
    <row r="3944" spans="11:20" x14ac:dyDescent="0.2">
      <c r="K3944" s="185" t="s">
        <v>135</v>
      </c>
      <c r="L3944" s="163">
        <f>_xll.qlCalendarAdvance("TARGET",L3943,K3944,"mf")</f>
        <v>62611</v>
      </c>
      <c r="M3944" s="175">
        <v>0.46954823699168463</v>
      </c>
      <c r="N3944" s="175">
        <f>_xll.xlShmInterpDisc($E$4,L3944)</f>
        <v>0.46954823567702808</v>
      </c>
      <c r="O3944" s="175">
        <f>_xll.xlShmInterpDisc($B$4,L3944)</f>
        <v>0.46954823567702814</v>
      </c>
      <c r="P3944" s="175">
        <v>0.46954823699059506</v>
      </c>
      <c r="Q3944" s="175">
        <f>_xll.xlShmInterpDisc($H$4,L3944)</f>
        <v>0.46954823567730658</v>
      </c>
      <c r="R3944" s="188">
        <f t="shared" si="183"/>
        <v>1.3146565502886176E-5</v>
      </c>
      <c r="S3944" s="170">
        <f t="shared" si="184"/>
        <v>1.3146564947774664E-5</v>
      </c>
      <c r="T3944" s="174">
        <f t="shared" si="185"/>
        <v>1.3132884779665233E-5</v>
      </c>
    </row>
    <row r="3945" spans="11:20" x14ac:dyDescent="0.2">
      <c r="K3945" s="185" t="s">
        <v>135</v>
      </c>
      <c r="L3945" s="163">
        <f>_xll.qlCalendarAdvance("TARGET",L3944,K3945,"mf")</f>
        <v>62618</v>
      </c>
      <c r="M3945" s="175">
        <v>0.46944588590587194</v>
      </c>
      <c r="N3945" s="175">
        <f>_xll.xlShmInterpDisc($E$4,L3945)</f>
        <v>0.46944588458607334</v>
      </c>
      <c r="O3945" s="175">
        <f>_xll.xlShmInterpDisc($B$4,L3945)</f>
        <v>0.46944588458607334</v>
      </c>
      <c r="P3945" s="175">
        <v>0.46944588590478409</v>
      </c>
      <c r="Q3945" s="175">
        <f>_xll.xlShmInterpDisc($H$4,L3945)</f>
        <v>0.46944588458636377</v>
      </c>
      <c r="R3945" s="188">
        <f t="shared" si="183"/>
        <v>1.3197986037383203E-5</v>
      </c>
      <c r="S3945" s="170">
        <f t="shared" si="184"/>
        <v>1.3197986037383203E-5</v>
      </c>
      <c r="T3945" s="174">
        <f t="shared" si="185"/>
        <v>1.3184203173643994E-5</v>
      </c>
    </row>
    <row r="3946" spans="11:20" x14ac:dyDescent="0.2">
      <c r="K3946" s="185" t="s">
        <v>135</v>
      </c>
      <c r="L3946" s="163">
        <f>_xll.qlCalendarAdvance("TARGET",L3945,K3946,"mf")</f>
        <v>62625</v>
      </c>
      <c r="M3946" s="175">
        <v>0.46934354213247298</v>
      </c>
      <c r="N3946" s="175">
        <f>_xll.xlShmInterpDisc($E$4,L3946)</f>
        <v>0.46934354080756113</v>
      </c>
      <c r="O3946" s="175">
        <f>_xll.xlShmInterpDisc($B$4,L3946)</f>
        <v>0.46934354080756119</v>
      </c>
      <c r="P3946" s="175">
        <v>0.4693435421313869</v>
      </c>
      <c r="Q3946" s="175">
        <f>_xll.xlShmInterpDisc($H$4,L3946)</f>
        <v>0.46934354080786378</v>
      </c>
      <c r="R3946" s="188">
        <f t="shared" si="183"/>
        <v>1.3249118469005339E-5</v>
      </c>
      <c r="S3946" s="170">
        <f t="shared" si="184"/>
        <v>1.3249117913893826E-5</v>
      </c>
      <c r="T3946" s="174">
        <f t="shared" si="185"/>
        <v>1.3235231244301815E-5</v>
      </c>
    </row>
    <row r="3947" spans="11:20" x14ac:dyDescent="0.2">
      <c r="K3947" s="185" t="s">
        <v>135</v>
      </c>
      <c r="L3947" s="163">
        <f>_xll.qlCalendarAdvance("TARGET",L3946,K3947,"mf")</f>
        <v>62632</v>
      </c>
      <c r="M3947" s="175">
        <v>0.46924120574709638</v>
      </c>
      <c r="N3947" s="175">
        <f>_xll.xlShmInterpDisc($E$4,L3947)</f>
        <v>0.46924120441710071</v>
      </c>
      <c r="O3947" s="175">
        <f>_xll.xlShmInterpDisc($B$4,L3947)</f>
        <v>0.46924120441710065</v>
      </c>
      <c r="P3947" s="175">
        <v>0.46924120574601219</v>
      </c>
      <c r="Q3947" s="175">
        <f>_xll.xlShmInterpDisc($H$4,L3947)</f>
        <v>0.46924120441741562</v>
      </c>
      <c r="R3947" s="188">
        <f t="shared" si="183"/>
        <v>1.3299956691525949E-5</v>
      </c>
      <c r="S3947" s="170">
        <f t="shared" si="184"/>
        <v>1.3299957246637462E-5</v>
      </c>
      <c r="T3947" s="174">
        <f t="shared" si="185"/>
        <v>1.3285965660969623E-5</v>
      </c>
    </row>
    <row r="3948" spans="11:20" x14ac:dyDescent="0.2">
      <c r="K3948" s="185" t="s">
        <v>135</v>
      </c>
      <c r="L3948" s="163">
        <f>_xll.qlCalendarAdvance("TARGET",L3947,K3948,"mf")</f>
        <v>62639</v>
      </c>
      <c r="M3948" s="175">
        <v>0.46913887682543404</v>
      </c>
      <c r="N3948" s="175">
        <f>_xll.xlShmInterpDisc($E$4,L3948)</f>
        <v>0.46913887549038402</v>
      </c>
      <c r="O3948" s="175">
        <f>_xll.xlShmInterpDisc($B$4,L3948)</f>
        <v>0.46913887549038397</v>
      </c>
      <c r="P3948" s="175">
        <v>0.46913887682435157</v>
      </c>
      <c r="Q3948" s="175">
        <f>_xll.xlShmInterpDisc($H$4,L3948)</f>
        <v>0.46913887549071154</v>
      </c>
      <c r="R3948" s="188">
        <f t="shared" si="183"/>
        <v>1.3350500149833522E-5</v>
      </c>
      <c r="S3948" s="170">
        <f t="shared" si="184"/>
        <v>1.3350500704945034E-5</v>
      </c>
      <c r="T3948" s="174">
        <f t="shared" si="185"/>
        <v>1.3336400317420782E-5</v>
      </c>
    </row>
    <row r="3949" spans="11:20" x14ac:dyDescent="0.2">
      <c r="K3949" s="185" t="s">
        <v>135</v>
      </c>
      <c r="L3949" s="163">
        <f>_xll.qlCalendarAdvance("TARGET",L3948,K3949,"mf")</f>
        <v>62646</v>
      </c>
      <c r="M3949" s="175">
        <v>0.46903655544326112</v>
      </c>
      <c r="N3949" s="175">
        <f>_xll.xlShmInterpDisc($E$4,L3949)</f>
        <v>0.46903655410318651</v>
      </c>
      <c r="O3949" s="175">
        <f>_xll.xlShmInterpDisc($B$4,L3949)</f>
        <v>0.46903655410318656</v>
      </c>
      <c r="P3949" s="175">
        <v>0.46903655544218043</v>
      </c>
      <c r="Q3949" s="175">
        <f>_xll.xlShmInterpDisc($H$4,L3949)</f>
        <v>0.4690365541035269</v>
      </c>
      <c r="R3949" s="188">
        <f t="shared" si="183"/>
        <v>1.3400746068370495E-5</v>
      </c>
      <c r="S3949" s="170">
        <f t="shared" si="184"/>
        <v>1.3400745513258983E-5</v>
      </c>
      <c r="T3949" s="174">
        <f t="shared" si="185"/>
        <v>1.3386535213655293E-5</v>
      </c>
    </row>
    <row r="3950" spans="11:20" x14ac:dyDescent="0.2">
      <c r="K3950" s="185" t="s">
        <v>135</v>
      </c>
      <c r="L3950" s="163">
        <f>_xll.qlCalendarAdvance("TARGET",L3949,K3950,"mf")</f>
        <v>62653</v>
      </c>
      <c r="M3950" s="175">
        <v>0.46893424167643583</v>
      </c>
      <c r="N3950" s="175">
        <f>_xll.xlShmInterpDisc($E$4,L3950)</f>
        <v>0.46893424033136694</v>
      </c>
      <c r="O3950" s="175">
        <f>_xll.xlShmInterpDisc($B$4,L3950)</f>
        <v>0.46893424033136694</v>
      </c>
      <c r="P3950" s="175">
        <v>0.46893424167535697</v>
      </c>
      <c r="Q3950" s="175">
        <f>_xll.xlShmInterpDisc($H$4,L3950)</f>
        <v>0.46893424033172026</v>
      </c>
      <c r="R3950" s="188">
        <f t="shared" si="183"/>
        <v>1.3450688896021745E-5</v>
      </c>
      <c r="S3950" s="170">
        <f t="shared" si="184"/>
        <v>1.3450688896021745E-5</v>
      </c>
      <c r="T3950" s="174">
        <f t="shared" si="185"/>
        <v>1.3436367019004081E-5</v>
      </c>
    </row>
    <row r="3951" spans="11:20" x14ac:dyDescent="0.2">
      <c r="K3951" s="185" t="s">
        <v>135</v>
      </c>
      <c r="L3951" s="163">
        <f>_xll.qlCalendarAdvance("TARGET",L3950,K3951,"mf")</f>
        <v>62660</v>
      </c>
      <c r="M3951" s="175">
        <v>0.46883193560089914</v>
      </c>
      <c r="N3951" s="175">
        <f>_xll.xlShmInterpDisc($E$4,L3951)</f>
        <v>0.4688319342508665</v>
      </c>
      <c r="O3951" s="175">
        <f>_xll.xlShmInterpDisc($B$4,L3951)</f>
        <v>0.4688319342508665</v>
      </c>
      <c r="P3951" s="175">
        <v>0.46883193559982206</v>
      </c>
      <c r="Q3951" s="175">
        <f>_xll.xlShmInterpDisc($H$4,L3951)</f>
        <v>0.46883193425123287</v>
      </c>
      <c r="R3951" s="188">
        <f t="shared" si="183"/>
        <v>1.3500326412341224E-5</v>
      </c>
      <c r="S3951" s="170">
        <f t="shared" si="184"/>
        <v>1.3500326412341224E-5</v>
      </c>
      <c r="T3951" s="174">
        <f t="shared" si="185"/>
        <v>1.348589184768656E-5</v>
      </c>
    </row>
    <row r="3952" spans="11:20" x14ac:dyDescent="0.2">
      <c r="K3952" s="185" t="s">
        <v>135</v>
      </c>
      <c r="L3952" s="163">
        <f>_xll.qlCalendarAdvance("TARGET",L3951,K3952,"mf")</f>
        <v>62667</v>
      </c>
      <c r="M3952" s="175">
        <v>0.46872963729267486</v>
      </c>
      <c r="N3952" s="175">
        <f>_xll.xlShmInterpDisc($E$4,L3952)</f>
        <v>0.46872963593770922</v>
      </c>
      <c r="O3952" s="175">
        <f>_xll.xlShmInterpDisc($B$4,L3952)</f>
        <v>0.46872963593770917</v>
      </c>
      <c r="P3952" s="175">
        <v>0.46872963729159961</v>
      </c>
      <c r="Q3952" s="175">
        <f>_xll.xlShmInterpDisc($H$4,L3952)</f>
        <v>0.46872963593808897</v>
      </c>
      <c r="R3952" s="188">
        <f t="shared" si="183"/>
        <v>1.3549656396882881E-5</v>
      </c>
      <c r="S3952" s="170">
        <f t="shared" si="184"/>
        <v>1.3549656951994393E-5</v>
      </c>
      <c r="T3952" s="174">
        <f t="shared" si="185"/>
        <v>1.3535106369033656E-5</v>
      </c>
    </row>
    <row r="3953" spans="11:20" x14ac:dyDescent="0.2">
      <c r="K3953" s="185" t="s">
        <v>135</v>
      </c>
      <c r="L3953" s="163">
        <f>_xll.qlCalendarAdvance("TARGET",L3952,K3953,"mf")</f>
        <v>62674</v>
      </c>
      <c r="M3953" s="175">
        <v>0.46862734682786944</v>
      </c>
      <c r="N3953" s="175">
        <f>_xll.xlShmInterpDisc($E$4,L3953)</f>
        <v>0.46862734546800189</v>
      </c>
      <c r="O3953" s="175">
        <f>_xll.xlShmInterpDisc($B$4,L3953)</f>
        <v>0.46862734546800183</v>
      </c>
      <c r="P3953" s="175">
        <v>0.46862734682679597</v>
      </c>
      <c r="Q3953" s="175">
        <f>_xll.xlShmInterpDisc($H$4,L3953)</f>
        <v>0.46862734546839518</v>
      </c>
      <c r="R3953" s="188">
        <f t="shared" si="183"/>
        <v>1.3598675518977643E-5</v>
      </c>
      <c r="S3953" s="170">
        <f t="shared" si="184"/>
        <v>1.3598676074089155E-5</v>
      </c>
      <c r="T3953" s="174">
        <f t="shared" si="185"/>
        <v>1.3584007807487808E-5</v>
      </c>
    </row>
    <row r="3954" spans="11:20" x14ac:dyDescent="0.2">
      <c r="K3954" s="185" t="s">
        <v>135</v>
      </c>
      <c r="L3954" s="163">
        <f>_xll.qlCalendarAdvance("TARGET",L3953,K3954,"mf")</f>
        <v>62681</v>
      </c>
      <c r="M3954" s="175">
        <v>0.46852506428267171</v>
      </c>
      <c r="N3954" s="175">
        <f>_xll.xlShmInterpDisc($E$4,L3954)</f>
        <v>0.46852506291793361</v>
      </c>
      <c r="O3954" s="175">
        <f>_xll.xlShmInterpDisc($B$4,L3954)</f>
        <v>0.46852506291793361</v>
      </c>
      <c r="P3954" s="175">
        <v>0.46852506428160007</v>
      </c>
      <c r="Q3954" s="175">
        <f>_xll.xlShmInterpDisc($H$4,L3954)</f>
        <v>0.46852506291834073</v>
      </c>
      <c r="R3954" s="188">
        <f t="shared" si="183"/>
        <v>1.3647381003067949E-5</v>
      </c>
      <c r="S3954" s="170">
        <f t="shared" si="184"/>
        <v>1.3647381003067949E-5</v>
      </c>
      <c r="T3954" s="174">
        <f t="shared" si="185"/>
        <v>1.3632593387491454E-5</v>
      </c>
    </row>
    <row r="3955" spans="11:20" x14ac:dyDescent="0.2">
      <c r="K3955" s="185" t="s">
        <v>135</v>
      </c>
      <c r="L3955" s="163">
        <f>_xll.qlCalendarAdvance("TARGET",L3954,K3955,"mf")</f>
        <v>62688</v>
      </c>
      <c r="M3955" s="175">
        <v>0.46842278973335283</v>
      </c>
      <c r="N3955" s="175">
        <f>_xll.xlShmInterpDisc($E$4,L3955)</f>
        <v>0.46842278836377599</v>
      </c>
      <c r="O3955" s="175">
        <f>_xll.xlShmInterpDisc($B$4,L3955)</f>
        <v>0.46842278836377599</v>
      </c>
      <c r="P3955" s="175">
        <v>0.46842278973228291</v>
      </c>
      <c r="Q3955" s="175">
        <f>_xll.xlShmInterpDisc($H$4,L3955)</f>
        <v>0.46842278836419704</v>
      </c>
      <c r="R3955" s="188">
        <f t="shared" si="183"/>
        <v>1.3695768408261699E-5</v>
      </c>
      <c r="S3955" s="170">
        <f t="shared" si="184"/>
        <v>1.3695768408261699E-5</v>
      </c>
      <c r="T3955" s="174">
        <f t="shared" si="185"/>
        <v>1.3680858668152496E-5</v>
      </c>
    </row>
    <row r="3956" spans="11:20" x14ac:dyDescent="0.2">
      <c r="K3956" s="185" t="s">
        <v>135</v>
      </c>
      <c r="L3956" s="163">
        <f>_xll.qlCalendarAdvance("TARGET",L3955,K3956,"mf")</f>
        <v>62695</v>
      </c>
      <c r="M3956" s="175">
        <v>0.468320523256266</v>
      </c>
      <c r="N3956" s="175">
        <f>_xll.xlShmInterpDisc($E$4,L3956)</f>
        <v>0.46832052188188245</v>
      </c>
      <c r="O3956" s="175">
        <f>_xll.xlShmInterpDisc($B$4,L3956)</f>
        <v>0.46832052188188245</v>
      </c>
      <c r="P3956" s="175">
        <v>0.46832052325519791</v>
      </c>
      <c r="Q3956" s="175">
        <f>_xll.xlShmInterpDisc($H$4,L3956)</f>
        <v>0.46832052188231771</v>
      </c>
      <c r="R3956" s="188">
        <f t="shared" si="183"/>
        <v>1.3743835514112845E-5</v>
      </c>
      <c r="S3956" s="170">
        <f t="shared" si="184"/>
        <v>1.3743835514112845E-5</v>
      </c>
      <c r="T3956" s="174">
        <f t="shared" si="185"/>
        <v>1.3728801984136396E-5</v>
      </c>
    </row>
    <row r="3957" spans="11:20" x14ac:dyDescent="0.2">
      <c r="K3957" s="185" t="s">
        <v>135</v>
      </c>
      <c r="L3957" s="163">
        <f>_xll.qlCalendarAdvance("TARGET",L3956,K3957,"mf")</f>
        <v>62702</v>
      </c>
      <c r="M3957" s="175">
        <v>0.46821826492784646</v>
      </c>
      <c r="N3957" s="175">
        <f>_xll.xlShmInterpDisc($E$4,L3957)</f>
        <v>0.46821826354868867</v>
      </c>
      <c r="O3957" s="175">
        <f>_xll.xlShmInterpDisc($B$4,L3957)</f>
        <v>0.46821826354868862</v>
      </c>
      <c r="P3957" s="175">
        <v>0.4682182649267802</v>
      </c>
      <c r="Q3957" s="175">
        <f>_xll.xlShmInterpDisc($H$4,L3957)</f>
        <v>0.46821826354913826</v>
      </c>
      <c r="R3957" s="188">
        <f t="shared" si="183"/>
        <v>1.3791577879729289E-5</v>
      </c>
      <c r="S3957" s="170">
        <f t="shared" si="184"/>
        <v>1.3791578434840801E-5</v>
      </c>
      <c r="T3957" s="174">
        <f t="shared" si="185"/>
        <v>1.3776419449662569E-5</v>
      </c>
    </row>
    <row r="3958" spans="11:20" x14ac:dyDescent="0.2">
      <c r="K3958" s="185" t="s">
        <v>135</v>
      </c>
      <c r="L3958" s="163">
        <f>_xll.qlCalendarAdvance("TARGET",L3957,K3958,"mf")</f>
        <v>62709</v>
      </c>
      <c r="M3958" s="175">
        <v>0.46811601482461157</v>
      </c>
      <c r="N3958" s="175">
        <f>_xll.xlShmInterpDisc($E$4,L3958)</f>
        <v>0.46811601344071213</v>
      </c>
      <c r="O3958" s="175">
        <f>_xll.xlShmInterpDisc($B$4,L3958)</f>
        <v>0.46811601344071213</v>
      </c>
      <c r="P3958" s="175">
        <v>0.46811601482354714</v>
      </c>
      <c r="Q3958" s="175">
        <f>_xll.xlShmInterpDisc($H$4,L3958)</f>
        <v>0.46811601344117615</v>
      </c>
      <c r="R3958" s="188">
        <f t="shared" si="183"/>
        <v>1.3838994394888005E-5</v>
      </c>
      <c r="S3958" s="170">
        <f t="shared" si="184"/>
        <v>1.3838994394888005E-5</v>
      </c>
      <c r="T3958" s="174">
        <f t="shared" si="185"/>
        <v>1.382370995450799E-5</v>
      </c>
    </row>
    <row r="3959" spans="11:20" x14ac:dyDescent="0.2">
      <c r="K3959" s="185" t="s">
        <v>135</v>
      </c>
      <c r="L3959" s="163">
        <f>_xll.qlCalendarAdvance("TARGET",L3958,K3959,"mf")</f>
        <v>62716</v>
      </c>
      <c r="M3959" s="175">
        <v>0.46801377302315994</v>
      </c>
      <c r="N3959" s="175">
        <f>_xll.xlShmInterpDisc($E$4,L3959)</f>
        <v>0.46801377163455193</v>
      </c>
      <c r="O3959" s="175">
        <f>_xll.xlShmInterpDisc($B$4,L3959)</f>
        <v>0.46801377163455188</v>
      </c>
      <c r="P3959" s="175">
        <v>0.46801377302209735</v>
      </c>
      <c r="Q3959" s="175">
        <f>_xll.xlShmInterpDisc($H$4,L3959)</f>
        <v>0.46801377163503066</v>
      </c>
      <c r="R3959" s="188">
        <f t="shared" si="183"/>
        <v>1.3886080063585382E-5</v>
      </c>
      <c r="S3959" s="170">
        <f t="shared" si="184"/>
        <v>1.3886080618696894E-5</v>
      </c>
      <c r="T3959" s="174">
        <f t="shared" si="185"/>
        <v>1.3870666837334511E-5</v>
      </c>
    </row>
    <row r="3960" spans="11:20" x14ac:dyDescent="0.2">
      <c r="K3960" s="185" t="s">
        <v>135</v>
      </c>
      <c r="L3960" s="163">
        <f>_xll.qlCalendarAdvance("TARGET",L3959,K3960,"mf")</f>
        <v>62723</v>
      </c>
      <c r="M3960" s="175">
        <v>0.46791153960017201</v>
      </c>
      <c r="N3960" s="175">
        <f>_xll.xlShmInterpDisc($E$4,L3960)</f>
        <v>0.4679115382068888</v>
      </c>
      <c r="O3960" s="175">
        <f>_xll.xlShmInterpDisc($B$4,L3960)</f>
        <v>0.46791153820688874</v>
      </c>
      <c r="P3960" s="175">
        <v>0.46791153959911125</v>
      </c>
      <c r="Q3960" s="175">
        <f>_xll.xlShmInterpDisc($H$4,L3960)</f>
        <v>0.4679115382073824</v>
      </c>
      <c r="R3960" s="188">
        <f t="shared" si="183"/>
        <v>1.393283211026386E-5</v>
      </c>
      <c r="S3960" s="170">
        <f t="shared" si="184"/>
        <v>1.3932832665375372E-5</v>
      </c>
      <c r="T3960" s="174">
        <f t="shared" si="185"/>
        <v>1.3917288432807595E-5</v>
      </c>
    </row>
    <row r="3961" spans="11:20" x14ac:dyDescent="0.2">
      <c r="K3961" s="185" t="s">
        <v>135</v>
      </c>
      <c r="L3961" s="163">
        <f>_xll.qlCalendarAdvance("TARGET",L3960,K3961,"mf")</f>
        <v>62730</v>
      </c>
      <c r="M3961" s="175">
        <v>0.46780931463240977</v>
      </c>
      <c r="N3961" s="175">
        <f>_xll.xlShmInterpDisc($E$4,L3961)</f>
        <v>0.46780931323448482</v>
      </c>
      <c r="O3961" s="175">
        <f>_xll.xlShmInterpDisc($B$4,L3961)</f>
        <v>0.46780931323448488</v>
      </c>
      <c r="P3961" s="175">
        <v>0.46780931463135084</v>
      </c>
      <c r="Q3961" s="175">
        <f>_xll.xlShmInterpDisc($H$4,L3961)</f>
        <v>0.46780931323499364</v>
      </c>
      <c r="R3961" s="188">
        <f t="shared" si="183"/>
        <v>1.3979249424700413E-5</v>
      </c>
      <c r="S3961" s="170">
        <f t="shared" si="184"/>
        <v>1.3979248869588901E-5</v>
      </c>
      <c r="T3961" s="174">
        <f t="shared" si="185"/>
        <v>1.3963571965369681E-5</v>
      </c>
    </row>
    <row r="3962" spans="11:20" x14ac:dyDescent="0.2">
      <c r="K3962" s="185" t="s">
        <v>135</v>
      </c>
      <c r="L3962" s="163">
        <f>_xll.qlCalendarAdvance("TARGET",L3961,K3962,"mf")</f>
        <v>62737</v>
      </c>
      <c r="M3962" s="175">
        <v>0.46770709819671624</v>
      </c>
      <c r="N3962" s="175">
        <f>_xll.xlShmInterpDisc($E$4,L3962)</f>
        <v>0.46770709679418354</v>
      </c>
      <c r="O3962" s="175">
        <f>_xll.xlShmInterpDisc($B$4,L3962)</f>
        <v>0.4677070967941836</v>
      </c>
      <c r="P3962" s="175">
        <v>0.46770709819565914</v>
      </c>
      <c r="Q3962" s="175">
        <f>_xll.xlShmInterpDisc($H$4,L3962)</f>
        <v>0.46770709679470762</v>
      </c>
      <c r="R3962" s="188">
        <f t="shared" si="183"/>
        <v>1.4025327010891431E-5</v>
      </c>
      <c r="S3962" s="170">
        <f t="shared" si="184"/>
        <v>1.4025326455779918E-5</v>
      </c>
      <c r="T3962" s="174">
        <f t="shared" si="185"/>
        <v>1.4009515214574719E-5</v>
      </c>
    </row>
    <row r="3963" spans="11:20" x14ac:dyDescent="0.2">
      <c r="K3963" s="185" t="s">
        <v>135</v>
      </c>
      <c r="L3963" s="163">
        <f>_xll.qlCalendarAdvance("TARGET",L3962,K3963,"mf")</f>
        <v>62744</v>
      </c>
      <c r="M3963" s="175">
        <v>0.46760489037001546</v>
      </c>
      <c r="N3963" s="175">
        <f>_xll.xlShmInterpDisc($E$4,L3963)</f>
        <v>0.46760488896290942</v>
      </c>
      <c r="O3963" s="175">
        <f>_xll.xlShmInterpDisc($B$4,L3963)</f>
        <v>0.46760488896290942</v>
      </c>
      <c r="P3963" s="175">
        <v>0.46760489036896019</v>
      </c>
      <c r="Q3963" s="175">
        <f>_xll.xlShmInterpDisc($H$4,L3963)</f>
        <v>0.46760488896344898</v>
      </c>
      <c r="R3963" s="188">
        <f t="shared" si="183"/>
        <v>1.4071060427944815E-5</v>
      </c>
      <c r="S3963" s="170">
        <f t="shared" si="184"/>
        <v>1.4071060427944815E-5</v>
      </c>
      <c r="T3963" s="174">
        <f t="shared" si="185"/>
        <v>1.4055112074196074E-5</v>
      </c>
    </row>
    <row r="3964" spans="11:20" x14ac:dyDescent="0.2">
      <c r="K3964" s="185" t="s">
        <v>135</v>
      </c>
      <c r="L3964" s="163">
        <f>_xll.qlCalendarAdvance("TARGET",L3963,K3964,"mf")</f>
        <v>62751</v>
      </c>
      <c r="M3964" s="175">
        <v>0.46750269122931276</v>
      </c>
      <c r="N3964" s="175">
        <f>_xll.xlShmInterpDisc($E$4,L3964)</f>
        <v>0.46750268981766796</v>
      </c>
      <c r="O3964" s="175">
        <f>_xll.xlShmInterpDisc($B$4,L3964)</f>
        <v>0.4675026898176679</v>
      </c>
      <c r="P3964" s="175">
        <v>0.46750269122825938</v>
      </c>
      <c r="Q3964" s="175">
        <f>_xll.xlShmInterpDisc($H$4,L3964)</f>
        <v>0.46750268981822307</v>
      </c>
      <c r="R3964" s="188">
        <f t="shared" si="183"/>
        <v>1.4116448010526028E-5</v>
      </c>
      <c r="S3964" s="170">
        <f t="shared" si="184"/>
        <v>1.411644856563754E-5</v>
      </c>
      <c r="T3964" s="174">
        <f t="shared" si="185"/>
        <v>1.4100363099345259E-5</v>
      </c>
    </row>
    <row r="3965" spans="11:20" x14ac:dyDescent="0.2">
      <c r="K3965" s="185" t="s">
        <v>135</v>
      </c>
      <c r="L3965" s="163">
        <f>_xll.qlCalendarAdvance("TARGET",L3964,K3965,"mf")</f>
        <v>62758</v>
      </c>
      <c r="M3965" s="175">
        <v>0.4674005008516941</v>
      </c>
      <c r="N3965" s="175">
        <f>_xll.xlShmInterpDisc($E$4,L3965)</f>
        <v>0.46740049943554529</v>
      </c>
      <c r="O3965" s="175">
        <f>_xll.xlShmInterpDisc($B$4,L3965)</f>
        <v>0.46740049943554529</v>
      </c>
      <c r="P3965" s="175">
        <v>0.46740050085064255</v>
      </c>
      <c r="Q3965" s="175">
        <f>_xll.xlShmInterpDisc($H$4,L3965)</f>
        <v>0.46740049943611639</v>
      </c>
      <c r="R3965" s="188">
        <f t="shared" si="183"/>
        <v>1.4161488093300534E-5</v>
      </c>
      <c r="S3965" s="170">
        <f t="shared" si="184"/>
        <v>1.4161488093300534E-5</v>
      </c>
      <c r="T3965" s="174">
        <f t="shared" si="185"/>
        <v>1.4145261628684125E-5</v>
      </c>
    </row>
    <row r="3966" spans="11:20" x14ac:dyDescent="0.2">
      <c r="K3966" s="185" t="s">
        <v>135</v>
      </c>
      <c r="L3966" s="163">
        <f>_xll.qlCalendarAdvance("TARGET",L3965,K3966,"mf")</f>
        <v>62765</v>
      </c>
      <c r="M3966" s="175">
        <v>0.46729831931432625</v>
      </c>
      <c r="N3966" s="175">
        <f>_xll.xlShmInterpDisc($E$4,L3966)</f>
        <v>0.46729831789370868</v>
      </c>
      <c r="O3966" s="175">
        <f>_xll.xlShmInterpDisc($B$4,L3966)</f>
        <v>0.46729831789370868</v>
      </c>
      <c r="P3966" s="175">
        <v>0.46729831931327648</v>
      </c>
      <c r="Q3966" s="175">
        <f>_xll.xlShmInterpDisc($H$4,L3966)</f>
        <v>0.46729831789429582</v>
      </c>
      <c r="R3966" s="188">
        <f t="shared" si="183"/>
        <v>1.4206175680264721E-5</v>
      </c>
      <c r="S3966" s="170">
        <f t="shared" si="184"/>
        <v>1.4206175680264721E-5</v>
      </c>
      <c r="T3966" s="174">
        <f t="shared" si="185"/>
        <v>1.4189806551989648E-5</v>
      </c>
    </row>
    <row r="3967" spans="11:20" x14ac:dyDescent="0.2">
      <c r="K3967" s="185" t="s">
        <v>135</v>
      </c>
      <c r="L3967" s="163">
        <f>_xll.qlCalendarAdvance("TARGET",L3966,K3967,"mf")</f>
        <v>62772</v>
      </c>
      <c r="M3967" s="175">
        <v>0.46719614669445614</v>
      </c>
      <c r="N3967" s="175">
        <f>_xll.xlShmInterpDisc($E$4,L3967)</f>
        <v>0.46719614526940545</v>
      </c>
      <c r="O3967" s="175">
        <f>_xll.xlShmInterpDisc($B$4,L3967)</f>
        <v>0.46719614526940545</v>
      </c>
      <c r="P3967" s="175">
        <v>0.46719614669340831</v>
      </c>
      <c r="Q3967" s="175">
        <f>_xll.xlShmInterpDisc($H$4,L3967)</f>
        <v>0.46719614527000874</v>
      </c>
      <c r="R3967" s="188">
        <f t="shared" si="183"/>
        <v>1.4250506885638003E-5</v>
      </c>
      <c r="S3967" s="170">
        <f t="shared" si="184"/>
        <v>1.4250506885638003E-5</v>
      </c>
      <c r="T3967" s="174">
        <f t="shared" si="185"/>
        <v>1.4233995648815778E-5</v>
      </c>
    </row>
    <row r="3968" spans="11:20" x14ac:dyDescent="0.2">
      <c r="K3968" s="185" t="s">
        <v>135</v>
      </c>
      <c r="L3968" s="163">
        <f>_xll.qlCalendarAdvance("TARGET",L3967,K3968,"mf")</f>
        <v>62779</v>
      </c>
      <c r="M3968" s="175">
        <v>0.46709398306941163</v>
      </c>
      <c r="N3968" s="175">
        <f>_xll.xlShmInterpDisc($E$4,L3968)</f>
        <v>0.46709398163996363</v>
      </c>
      <c r="O3968" s="175">
        <f>_xll.xlShmInterpDisc($B$4,L3968)</f>
        <v>0.46709398163996363</v>
      </c>
      <c r="P3968" s="175">
        <v>0.46709398306836558</v>
      </c>
      <c r="Q3968" s="175">
        <f>_xll.xlShmInterpDisc($H$4,L3968)</f>
        <v>0.46709398164058336</v>
      </c>
      <c r="R3968" s="188">
        <f t="shared" si="183"/>
        <v>1.4294480044085844E-5</v>
      </c>
      <c r="S3968" s="170">
        <f t="shared" si="184"/>
        <v>1.4294480044085844E-5</v>
      </c>
      <c r="T3968" s="174">
        <f t="shared" si="185"/>
        <v>1.4277822257824369E-5</v>
      </c>
    </row>
    <row r="3969" spans="11:20" x14ac:dyDescent="0.2">
      <c r="K3969" s="185" t="s">
        <v>135</v>
      </c>
      <c r="L3969" s="163">
        <f>_xll.qlCalendarAdvance("TARGET",L3968,K3969,"mf")</f>
        <v>62786</v>
      </c>
      <c r="M3969" s="175">
        <v>0.46699182851660037</v>
      </c>
      <c r="N3969" s="175">
        <f>_xll.xlShmInterpDisc($E$4,L3969)</f>
        <v>0.46699182708279141</v>
      </c>
      <c r="O3969" s="175">
        <f>_xll.xlShmInterpDisc($B$4,L3969)</f>
        <v>0.46699182708279136</v>
      </c>
      <c r="P3969" s="175">
        <v>0.46699182851555626</v>
      </c>
      <c r="Q3969" s="175">
        <f>_xll.xlShmInterpDisc($H$4,L3969)</f>
        <v>0.46699182708342768</v>
      </c>
      <c r="R3969" s="188">
        <f t="shared" si="183"/>
        <v>1.4338089604493121E-5</v>
      </c>
      <c r="S3969" s="170">
        <f t="shared" si="184"/>
        <v>1.4338090159604633E-5</v>
      </c>
      <c r="T3969" s="174">
        <f t="shared" si="185"/>
        <v>1.4321285823903906E-5</v>
      </c>
    </row>
    <row r="3970" spans="11:20" x14ac:dyDescent="0.2">
      <c r="K3970" s="185" t="s">
        <v>135</v>
      </c>
      <c r="L3970" s="163">
        <f>_xll.qlCalendarAdvance("TARGET",L3969,K3970,"mf")</f>
        <v>62793</v>
      </c>
      <c r="M3970" s="175">
        <v>0.46688968311351053</v>
      </c>
      <c r="N3970" s="175">
        <f>_xll.xlShmInterpDisc($E$4,L3970)</f>
        <v>0.46688968167537681</v>
      </c>
      <c r="O3970" s="175">
        <f>_xll.xlShmInterpDisc($B$4,L3970)</f>
        <v>0.46688968167537687</v>
      </c>
      <c r="P3970" s="175">
        <v>0.46688968311246831</v>
      </c>
      <c r="Q3970" s="175">
        <f>_xll.xlShmInterpDisc($H$4,L3970)</f>
        <v>0.46688968167602996</v>
      </c>
      <c r="R3970" s="188">
        <f t="shared" si="183"/>
        <v>1.4381337232194369E-5</v>
      </c>
      <c r="S3970" s="170">
        <f t="shared" si="184"/>
        <v>1.4381336677082857E-5</v>
      </c>
      <c r="T3970" s="174">
        <f t="shared" si="185"/>
        <v>1.436438357149683E-5</v>
      </c>
    </row>
    <row r="3971" spans="11:20" x14ac:dyDescent="0.2">
      <c r="K3971" s="185" t="s">
        <v>135</v>
      </c>
      <c r="L3971" s="163">
        <f>_xll.qlCalendarAdvance("TARGET",L3970,K3971,"mf")</f>
        <v>62800</v>
      </c>
      <c r="M3971" s="175">
        <v>0.46678754693770974</v>
      </c>
      <c r="N3971" s="175">
        <f>_xll.xlShmInterpDisc($E$4,L3971)</f>
        <v>0.46678754549528828</v>
      </c>
      <c r="O3971" s="175">
        <f>_xll.xlShmInterpDisc($B$4,L3971)</f>
        <v>0.46678754549528828</v>
      </c>
      <c r="P3971" s="175">
        <v>0.46678754693666924</v>
      </c>
      <c r="Q3971" s="175">
        <f>_xll.xlShmInterpDisc($H$4,L3971)</f>
        <v>0.46678754549595836</v>
      </c>
      <c r="R3971" s="188">
        <f t="shared" si="183"/>
        <v>1.4424214600516905E-5</v>
      </c>
      <c r="S3971" s="170">
        <f t="shared" si="184"/>
        <v>1.4424214600516905E-5</v>
      </c>
      <c r="T3971" s="174">
        <f t="shared" si="185"/>
        <v>1.4407108839264993E-5</v>
      </c>
    </row>
    <row r="3972" spans="11:20" x14ac:dyDescent="0.2">
      <c r="K3972" s="185" t="s">
        <v>135</v>
      </c>
      <c r="L3972" s="163">
        <f>_xll.qlCalendarAdvance("TARGET",L3971,K3972,"mf")</f>
        <v>62807</v>
      </c>
      <c r="M3972" s="175">
        <v>0.46668542006684588</v>
      </c>
      <c r="N3972" s="175">
        <f>_xll.xlShmInterpDisc($E$4,L3972)</f>
        <v>0.46668541862017371</v>
      </c>
      <c r="O3972" s="175">
        <f>_xll.xlShmInterpDisc($B$4,L3972)</f>
        <v>0.46668541862017371</v>
      </c>
      <c r="P3972" s="175">
        <v>0.46668542006580727</v>
      </c>
      <c r="Q3972" s="175">
        <f>_xll.xlShmInterpDisc($H$4,L3972)</f>
        <v>0.46668541862086099</v>
      </c>
      <c r="R3972" s="188">
        <f t="shared" si="183"/>
        <v>1.4466721709460728E-5</v>
      </c>
      <c r="S3972" s="170">
        <f t="shared" si="184"/>
        <v>1.4466721709460728E-5</v>
      </c>
      <c r="T3972" s="174">
        <f t="shared" si="185"/>
        <v>1.4449462737431418E-5</v>
      </c>
    </row>
    <row r="3973" spans="11:20" x14ac:dyDescent="0.2">
      <c r="K3973" s="185" t="s">
        <v>135</v>
      </c>
      <c r="L3973" s="163">
        <f>_xll.qlCalendarAdvance("TARGET",L3972,K3973,"mf")</f>
        <v>62814</v>
      </c>
      <c r="M3973" s="175">
        <v>0.46658330257864616</v>
      </c>
      <c r="N3973" s="175">
        <f>_xll.xlShmInterpDisc($E$4,L3973)</f>
        <v>0.46658330112776075</v>
      </c>
      <c r="O3973" s="175">
        <f>_xll.xlShmInterpDisc($B$4,L3973)</f>
        <v>0.46658330112776081</v>
      </c>
      <c r="P3973" s="175">
        <v>0.46658330257760949</v>
      </c>
      <c r="Q3973" s="175">
        <f>_xll.xlShmInterpDisc($H$4,L3973)</f>
        <v>0.46658330112846536</v>
      </c>
      <c r="R3973" s="188">
        <f t="shared" si="183"/>
        <v>1.450885411813374E-5</v>
      </c>
      <c r="S3973" s="170">
        <f t="shared" si="184"/>
        <v>1.4508853563022228E-5</v>
      </c>
      <c r="T3973" s="174">
        <f t="shared" si="185"/>
        <v>1.449144138021552E-5</v>
      </c>
    </row>
    <row r="3974" spans="11:20" x14ac:dyDescent="0.2">
      <c r="K3974" s="185" t="s">
        <v>135</v>
      </c>
      <c r="L3974" s="163">
        <f>_xll.qlCalendarAdvance("TARGET",L3973,K3974,"mf")</f>
        <v>62821</v>
      </c>
      <c r="M3974" s="175">
        <v>0.46648119455091741</v>
      </c>
      <c r="N3974" s="175">
        <f>_xll.xlShmInterpDisc($E$4,L3974)</f>
        <v>0.46648119309585678</v>
      </c>
      <c r="O3974" s="175">
        <f>_xll.xlShmInterpDisc($B$4,L3974)</f>
        <v>0.46648119309585678</v>
      </c>
      <c r="P3974" s="175">
        <v>0.46648119454988263</v>
      </c>
      <c r="Q3974" s="175">
        <f>_xll.xlShmInterpDisc($H$4,L3974)</f>
        <v>0.46648119309657882</v>
      </c>
      <c r="R3974" s="188">
        <f t="shared" ref="R3974:R4037" si="186">(M3974-N3974)*10000</f>
        <v>1.4550606275420819E-5</v>
      </c>
      <c r="S3974" s="170">
        <f t="shared" ref="S3974:S4037" si="187">(M3974-O3974)*10000</f>
        <v>1.4550606275420819E-5</v>
      </c>
      <c r="T3974" s="174">
        <f t="shared" ref="T3974:T4037" si="188">(P3974-Q3974)*10000</f>
        <v>1.453303810627915E-5</v>
      </c>
    </row>
    <row r="3975" spans="11:20" x14ac:dyDescent="0.2">
      <c r="K3975" s="185" t="s">
        <v>135</v>
      </c>
      <c r="L3975" s="163">
        <f>_xll.qlCalendarAdvance("TARGET",L3974,K3975,"mf")</f>
        <v>62828</v>
      </c>
      <c r="M3975" s="175">
        <v>0.46637909606154593</v>
      </c>
      <c r="N3975" s="175">
        <f>_xll.xlShmInterpDisc($E$4,L3975)</f>
        <v>0.46637909460234794</v>
      </c>
      <c r="O3975" s="175">
        <f>_xll.xlShmInterpDisc($B$4,L3975)</f>
        <v>0.46637909460234794</v>
      </c>
      <c r="P3975" s="175">
        <v>0.46637909606051298</v>
      </c>
      <c r="Q3975" s="175">
        <f>_xll.xlShmInterpDisc($H$4,L3975)</f>
        <v>0.46637909460308774</v>
      </c>
      <c r="R3975" s="188">
        <f t="shared" si="186"/>
        <v>1.45919798466565E-5</v>
      </c>
      <c r="S3975" s="170">
        <f t="shared" si="187"/>
        <v>1.45919798466565E-5</v>
      </c>
      <c r="T3975" s="174">
        <f t="shared" si="188"/>
        <v>1.4574252360510798E-5</v>
      </c>
    </row>
    <row r="3976" spans="11:20" x14ac:dyDescent="0.2">
      <c r="K3976" s="185" t="s">
        <v>135</v>
      </c>
      <c r="L3976" s="163">
        <f>_xll.qlCalendarAdvance("TARGET",L3975,K3976,"mf")</f>
        <v>62835</v>
      </c>
      <c r="M3976" s="175">
        <v>0.46627700718849724</v>
      </c>
      <c r="N3976" s="175">
        <f>_xll.xlShmInterpDisc($E$4,L3976)</f>
        <v>0.46627700572520037</v>
      </c>
      <c r="O3976" s="175">
        <f>_xll.xlShmInterpDisc($B$4,L3976)</f>
        <v>0.46627700572520037</v>
      </c>
      <c r="P3976" s="175">
        <v>0.46627700718746612</v>
      </c>
      <c r="Q3976" s="175">
        <f>_xll.xlShmInterpDisc($H$4,L3976)</f>
        <v>0.46627700572595804</v>
      </c>
      <c r="R3976" s="188">
        <f t="shared" si="186"/>
        <v>1.4632968725614148E-5</v>
      </c>
      <c r="S3976" s="170">
        <f t="shared" si="187"/>
        <v>1.4632968725614148E-5</v>
      </c>
      <c r="T3976" s="174">
        <f t="shared" si="188"/>
        <v>1.4615080812241388E-5</v>
      </c>
    </row>
    <row r="3977" spans="11:20" x14ac:dyDescent="0.2">
      <c r="K3977" s="185" t="s">
        <v>135</v>
      </c>
      <c r="L3977" s="163">
        <f>_xll.qlCalendarAdvance("TARGET",L3976,K3977,"mf")</f>
        <v>62842</v>
      </c>
      <c r="M3977" s="175">
        <v>0.46617492800981569</v>
      </c>
      <c r="N3977" s="175">
        <f>_xll.xlShmInterpDisc($E$4,L3977)</f>
        <v>0.46617492654245873</v>
      </c>
      <c r="O3977" s="175">
        <f>_xll.xlShmInterpDisc($B$4,L3977)</f>
        <v>0.46617492654245879</v>
      </c>
      <c r="P3977" s="175">
        <v>0.46617492800878657</v>
      </c>
      <c r="Q3977" s="175">
        <f>_xll.xlShmInterpDisc($H$4,L3977)</f>
        <v>0.4661749265432345</v>
      </c>
      <c r="R3977" s="188">
        <f t="shared" si="186"/>
        <v>1.467356958162469E-5</v>
      </c>
      <c r="S3977" s="170">
        <f t="shared" si="187"/>
        <v>1.4673569026513178E-5</v>
      </c>
      <c r="T3977" s="174">
        <f t="shared" si="188"/>
        <v>1.4655520685913359E-5</v>
      </c>
    </row>
    <row r="3978" spans="11:20" x14ac:dyDescent="0.2">
      <c r="K3978" s="185" t="s">
        <v>135</v>
      </c>
      <c r="L3978" s="163">
        <f>_xll.qlCalendarAdvance("TARGET",L3977,K3978,"mf")</f>
        <v>62849</v>
      </c>
      <c r="M3978" s="175">
        <v>0.46607285860362496</v>
      </c>
      <c r="N3978" s="175">
        <f>_xll.xlShmInterpDisc($E$4,L3978)</f>
        <v>0.466072857132247</v>
      </c>
      <c r="O3978" s="175">
        <f>_xll.xlShmInterpDisc($B$4,L3978)</f>
        <v>0.46607285713224694</v>
      </c>
      <c r="P3978" s="175">
        <v>0.46607285860259767</v>
      </c>
      <c r="Q3978" s="175">
        <f>_xll.xlShmInterpDisc($H$4,L3978)</f>
        <v>0.46607285713304086</v>
      </c>
      <c r="R3978" s="188">
        <f t="shared" si="186"/>
        <v>1.4713779639130564E-5</v>
      </c>
      <c r="S3978" s="170">
        <f t="shared" si="187"/>
        <v>1.4713780194242077E-5</v>
      </c>
      <c r="T3978" s="174">
        <f t="shared" si="188"/>
        <v>1.4695568095746125E-5</v>
      </c>
    </row>
    <row r="3979" spans="11:20" x14ac:dyDescent="0.2">
      <c r="K3979" s="185" t="s">
        <v>135</v>
      </c>
      <c r="L3979" s="163">
        <f>_xll.qlCalendarAdvance("TARGET",L3978,K3979,"mf")</f>
        <v>62856</v>
      </c>
      <c r="M3979" s="175">
        <v>0.46597079904812705</v>
      </c>
      <c r="N3979" s="175">
        <f>_xll.xlShmInterpDisc($E$4,L3979)</f>
        <v>0.46597079757276744</v>
      </c>
      <c r="O3979" s="175">
        <f>_xll.xlShmInterpDisc($B$4,L3979)</f>
        <v>0.46597079757276749</v>
      </c>
      <c r="P3979" s="175">
        <v>0.46597079904710165</v>
      </c>
      <c r="Q3979" s="175">
        <f>_xll.xlShmInterpDisc($H$4,L3979)</f>
        <v>0.4659707975735799</v>
      </c>
      <c r="R3979" s="188">
        <f t="shared" si="186"/>
        <v>1.4753596122574208E-5</v>
      </c>
      <c r="S3979" s="170">
        <f t="shared" si="187"/>
        <v>1.4753595567462696E-5</v>
      </c>
      <c r="T3979" s="174">
        <f t="shared" si="188"/>
        <v>1.4735217490624564E-5</v>
      </c>
    </row>
    <row r="3980" spans="11:20" x14ac:dyDescent="0.2">
      <c r="K3980" s="185" t="s">
        <v>135</v>
      </c>
      <c r="L3980" s="163">
        <f>_xll.qlCalendarAdvance("TARGET",L3979,K3980,"mf")</f>
        <v>62863</v>
      </c>
      <c r="M3980" s="175">
        <v>0.46586874942160317</v>
      </c>
      <c r="N3980" s="175">
        <f>_xll.xlShmInterpDisc($E$4,L3980)</f>
        <v>0.4658687479423016</v>
      </c>
      <c r="O3980" s="175">
        <f>_xll.xlShmInterpDisc($B$4,L3980)</f>
        <v>0.4658687479423016</v>
      </c>
      <c r="P3980" s="175">
        <v>0.46586874942057971</v>
      </c>
      <c r="Q3980" s="175">
        <f>_xll.xlShmInterpDisc($H$4,L3980)</f>
        <v>0.4658687479431326</v>
      </c>
      <c r="R3980" s="188">
        <f t="shared" si="186"/>
        <v>1.4793015701286549E-5</v>
      </c>
      <c r="S3980" s="170">
        <f t="shared" si="187"/>
        <v>1.4793015701286549E-5</v>
      </c>
      <c r="T3980" s="174">
        <f t="shared" si="188"/>
        <v>1.4774471090994723E-5</v>
      </c>
    </row>
    <row r="3981" spans="11:20" x14ac:dyDescent="0.2">
      <c r="K3981" s="185" t="s">
        <v>135</v>
      </c>
      <c r="L3981" s="163">
        <f>_xll.qlCalendarAdvance("TARGET",L3980,K3981,"mf")</f>
        <v>62870</v>
      </c>
      <c r="M3981" s="175">
        <v>0.46576670980241253</v>
      </c>
      <c r="N3981" s="175">
        <f>_xll.xlShmInterpDisc($E$4,L3981)</f>
        <v>0.46576670831920908</v>
      </c>
      <c r="O3981" s="175">
        <f>_xll.xlShmInterpDisc($B$4,L3981)</f>
        <v>0.46576670831920908</v>
      </c>
      <c r="P3981" s="175">
        <v>0.4657667098013909</v>
      </c>
      <c r="Q3981" s="175">
        <f>_xll.xlShmInterpDisc($H$4,L3981)</f>
        <v>0.46576670832005884</v>
      </c>
      <c r="R3981" s="188">
        <f t="shared" si="186"/>
        <v>1.4832034489487E-5</v>
      </c>
      <c r="S3981" s="170">
        <f t="shared" si="187"/>
        <v>1.4832034489487E-5</v>
      </c>
      <c r="T3981" s="174">
        <f t="shared" si="188"/>
        <v>1.4813320570183919E-5</v>
      </c>
    </row>
    <row r="3982" spans="11:20" x14ac:dyDescent="0.2">
      <c r="K3982" s="185" t="s">
        <v>135</v>
      </c>
      <c r="L3982" s="163">
        <f>_xll.qlCalendarAdvance("TARGET",L3981,K3982,"mf")</f>
        <v>62877</v>
      </c>
      <c r="M3982" s="175">
        <v>0.46566468026899283</v>
      </c>
      <c r="N3982" s="175">
        <f>_xll.xlShmInterpDisc($E$4,L3982)</f>
        <v>0.46566467878192802</v>
      </c>
      <c r="O3982" s="175">
        <f>_xll.xlShmInterpDisc($B$4,L3982)</f>
        <v>0.46566467878192791</v>
      </c>
      <c r="P3982" s="175">
        <v>0.46566468026797314</v>
      </c>
      <c r="Q3982" s="175">
        <f>_xll.xlShmInterpDisc($H$4,L3982)</f>
        <v>0.46566467878279666</v>
      </c>
      <c r="R3982" s="188">
        <f t="shared" si="186"/>
        <v>1.4870648046283463E-5</v>
      </c>
      <c r="S3982" s="170">
        <f t="shared" si="187"/>
        <v>1.4870649156506488E-5</v>
      </c>
      <c r="T3982" s="174">
        <f t="shared" si="188"/>
        <v>1.4851764817969126E-5</v>
      </c>
    </row>
    <row r="3983" spans="11:20" x14ac:dyDescent="0.2">
      <c r="K3983" s="185" t="s">
        <v>135</v>
      </c>
      <c r="L3983" s="163">
        <f>_xll.qlCalendarAdvance("TARGET",L3982,K3983,"mf")</f>
        <v>62884</v>
      </c>
      <c r="M3983" s="175">
        <v>0.46556266089986031</v>
      </c>
      <c r="N3983" s="175">
        <f>_xll.xlShmInterpDisc($E$4,L3983)</f>
        <v>0.46556265940897457</v>
      </c>
      <c r="O3983" s="175">
        <f>_xll.xlShmInterpDisc($B$4,L3983)</f>
        <v>0.46556265940897451</v>
      </c>
      <c r="P3983" s="175">
        <v>0.46556266089884252</v>
      </c>
      <c r="Q3983" s="175">
        <f>_xll.xlShmInterpDisc($H$4,L3983)</f>
        <v>0.46556265940986236</v>
      </c>
      <c r="R3983" s="188">
        <f t="shared" si="186"/>
        <v>1.4908857481898963E-5</v>
      </c>
      <c r="S3983" s="170">
        <f t="shared" si="187"/>
        <v>1.4908858037010475E-5</v>
      </c>
      <c r="T3983" s="174">
        <f t="shared" si="188"/>
        <v>1.4889801613904297E-5</v>
      </c>
    </row>
    <row r="3984" spans="11:20" x14ac:dyDescent="0.2">
      <c r="K3984" s="185" t="s">
        <v>135</v>
      </c>
      <c r="L3984" s="163">
        <f>_xll.qlCalendarAdvance("TARGET",L3983,K3984,"mf")</f>
        <v>62891</v>
      </c>
      <c r="M3984" s="175">
        <v>0.46546065177360885</v>
      </c>
      <c r="N3984" s="175">
        <f>_xll.xlShmInterpDisc($E$4,L3984)</f>
        <v>0.46546065027894329</v>
      </c>
      <c r="O3984" s="175">
        <f>_xll.xlShmInterpDisc($B$4,L3984)</f>
        <v>0.46546065027894329</v>
      </c>
      <c r="P3984" s="175">
        <v>0.46546065177259294</v>
      </c>
      <c r="Q3984" s="175">
        <f>_xll.xlShmInterpDisc($H$4,L3984)</f>
        <v>0.4654606502798504</v>
      </c>
      <c r="R3984" s="188">
        <f t="shared" si="186"/>
        <v>1.4946655579883839E-5</v>
      </c>
      <c r="S3984" s="170">
        <f t="shared" si="187"/>
        <v>1.4946655579883839E-5</v>
      </c>
      <c r="T3984" s="174">
        <f t="shared" si="188"/>
        <v>1.4927425406874306E-5</v>
      </c>
    </row>
    <row r="3985" spans="11:20" x14ac:dyDescent="0.2">
      <c r="K3985" s="185" t="s">
        <v>135</v>
      </c>
      <c r="L3985" s="163">
        <f>_xll.qlCalendarAdvance("TARGET",L3984,K3985,"mf")</f>
        <v>62898</v>
      </c>
      <c r="M3985" s="175">
        <v>0.46535865296891044</v>
      </c>
      <c r="N3985" s="175">
        <f>_xll.xlShmInterpDisc($E$4,L3985)</f>
        <v>0.46535865147050648</v>
      </c>
      <c r="O3985" s="175">
        <f>_xll.xlShmInterpDisc($B$4,L3985)</f>
        <v>0.46535865147050642</v>
      </c>
      <c r="P3985" s="175">
        <v>0.46535865296789647</v>
      </c>
      <c r="Q3985" s="175">
        <f>_xll.xlShmInterpDisc($H$4,L3985)</f>
        <v>0.46535865147143313</v>
      </c>
      <c r="R3985" s="188">
        <f t="shared" si="186"/>
        <v>1.4984039564680529E-5</v>
      </c>
      <c r="S3985" s="170">
        <f t="shared" si="187"/>
        <v>1.4984040119792041E-5</v>
      </c>
      <c r="T3985" s="174">
        <f t="shared" si="188"/>
        <v>1.4964633421321594E-5</v>
      </c>
    </row>
    <row r="3986" spans="11:20" x14ac:dyDescent="0.2">
      <c r="K3986" s="185" t="s">
        <v>135</v>
      </c>
      <c r="L3986" s="163">
        <f>_xll.qlCalendarAdvance("TARGET",L3985,K3986,"mf")</f>
        <v>62905</v>
      </c>
      <c r="M3986" s="175">
        <v>0.46525666456451492</v>
      </c>
      <c r="N3986" s="175">
        <f>_xll.xlShmInterpDisc($E$4,L3986)</f>
        <v>0.46525666306241414</v>
      </c>
      <c r="O3986" s="175">
        <f>_xll.xlShmInterpDisc($B$4,L3986)</f>
        <v>0.46525666306241414</v>
      </c>
      <c r="P3986" s="175">
        <v>0.4652566645635029</v>
      </c>
      <c r="Q3986" s="175">
        <f>_xll.xlShmInterpDisc($H$4,L3986)</f>
        <v>0.46525666306336044</v>
      </c>
      <c r="R3986" s="188">
        <f t="shared" si="186"/>
        <v>1.5021007770954498E-5</v>
      </c>
      <c r="S3986" s="170">
        <f t="shared" si="187"/>
        <v>1.5021007770954498E-5</v>
      </c>
      <c r="T3986" s="174">
        <f t="shared" si="188"/>
        <v>1.5001424547023134E-5</v>
      </c>
    </row>
    <row r="3987" spans="11:20" x14ac:dyDescent="0.2">
      <c r="K3987" s="185" t="s">
        <v>135</v>
      </c>
      <c r="L3987" s="163">
        <f>_xll.qlCalendarAdvance("TARGET",L3986,K3987,"mf")</f>
        <v>62912</v>
      </c>
      <c r="M3987" s="175">
        <v>0.46515468663924975</v>
      </c>
      <c r="N3987" s="175">
        <f>_xll.xlShmInterpDisc($E$4,L3987)</f>
        <v>0.46515468513349423</v>
      </c>
      <c r="O3987" s="175">
        <f>_xll.xlShmInterpDisc($B$4,L3987)</f>
        <v>0.46515468513349417</v>
      </c>
      <c r="P3987" s="175">
        <v>0.46515468663823967</v>
      </c>
      <c r="Q3987" s="175">
        <f>_xll.xlShmInterpDisc($H$4,L3987)</f>
        <v>0.46515468513446029</v>
      </c>
      <c r="R3987" s="188">
        <f t="shared" si="186"/>
        <v>1.5057555202702133E-5</v>
      </c>
      <c r="S3987" s="170">
        <f t="shared" si="187"/>
        <v>1.5057555757813645E-5</v>
      </c>
      <c r="T3987" s="174">
        <f t="shared" si="188"/>
        <v>1.5037793787975318E-5</v>
      </c>
    </row>
    <row r="3988" spans="11:20" x14ac:dyDescent="0.2">
      <c r="K3988" s="185" t="s">
        <v>135</v>
      </c>
      <c r="L3988" s="163">
        <f>_xll.qlCalendarAdvance("TARGET",L3987,K3988,"mf")</f>
        <v>62919</v>
      </c>
      <c r="M3988" s="175">
        <v>0.46505271927201974</v>
      </c>
      <c r="N3988" s="175">
        <f>_xll.xlShmInterpDisc($E$4,L3988)</f>
        <v>0.46505271776265172</v>
      </c>
      <c r="O3988" s="175">
        <f>_xll.xlShmInterpDisc($B$4,L3988)</f>
        <v>0.46505271776265172</v>
      </c>
      <c r="P3988" s="175">
        <v>0.46505271927101155</v>
      </c>
      <c r="Q3988" s="175">
        <f>_xll.xlShmInterpDisc($H$4,L3988)</f>
        <v>0.46505271776363788</v>
      </c>
      <c r="R3988" s="188">
        <f t="shared" si="186"/>
        <v>1.5093680194588899E-5</v>
      </c>
      <c r="S3988" s="170">
        <f t="shared" si="187"/>
        <v>1.5093680194588899E-5</v>
      </c>
      <c r="T3988" s="174">
        <f t="shared" si="188"/>
        <v>1.5073736703286045E-5</v>
      </c>
    </row>
    <row r="3989" spans="11:20" x14ac:dyDescent="0.2">
      <c r="K3989" s="185" t="s">
        <v>135</v>
      </c>
      <c r="L3989" s="163">
        <f>_xll.qlCalendarAdvance("TARGET",L3988,K3989,"mf")</f>
        <v>62926</v>
      </c>
      <c r="M3989" s="175">
        <v>0.46495076254180734</v>
      </c>
      <c r="N3989" s="175">
        <f>_xll.xlShmInterpDisc($E$4,L3989)</f>
        <v>0.46495076102886945</v>
      </c>
      <c r="O3989" s="175">
        <f>_xll.xlShmInterpDisc($B$4,L3989)</f>
        <v>0.4649507610288694</v>
      </c>
      <c r="P3989" s="175">
        <v>0.46495076254080103</v>
      </c>
      <c r="Q3989" s="175">
        <f>_xll.xlShmInterpDisc($H$4,L3989)</f>
        <v>0.46495076102987581</v>
      </c>
      <c r="R3989" s="188">
        <f t="shared" si="186"/>
        <v>1.5129378860834208E-5</v>
      </c>
      <c r="S3989" s="170">
        <f t="shared" si="187"/>
        <v>1.5129379415945721E-5</v>
      </c>
      <c r="T3989" s="174">
        <f t="shared" si="188"/>
        <v>1.5109252182732291E-5</v>
      </c>
    </row>
    <row r="3990" spans="11:20" x14ac:dyDescent="0.2">
      <c r="K3990" s="185" t="s">
        <v>135</v>
      </c>
      <c r="L3990" s="163">
        <f>_xll.qlCalendarAdvance("TARGET",L3989,K3990,"mf")</f>
        <v>62933</v>
      </c>
      <c r="M3990" s="175">
        <v>0.4648488165276719</v>
      </c>
      <c r="N3990" s="175">
        <f>_xll.xlShmInterpDisc($E$4,L3990)</f>
        <v>0.46484881501120717</v>
      </c>
      <c r="O3990" s="175">
        <f>_xll.xlShmInterpDisc($B$4,L3990)</f>
        <v>0.46484881501120717</v>
      </c>
      <c r="P3990" s="175">
        <v>0.4648488165266676</v>
      </c>
      <c r="Q3990" s="175">
        <f>_xll.xlShmInterpDisc($H$4,L3990)</f>
        <v>0.46484881501223396</v>
      </c>
      <c r="R3990" s="188">
        <f t="shared" si="186"/>
        <v>1.5164647315657476E-5</v>
      </c>
      <c r="S3990" s="170">
        <f t="shared" si="187"/>
        <v>1.5164647315657476E-5</v>
      </c>
      <c r="T3990" s="174">
        <f t="shared" si="188"/>
        <v>1.5144336340533471E-5</v>
      </c>
    </row>
    <row r="3991" spans="11:20" x14ac:dyDescent="0.2">
      <c r="K3991" s="185" t="s">
        <v>135</v>
      </c>
      <c r="L3991" s="163">
        <f>_xll.qlCalendarAdvance("TARGET",L3990,K3991,"mf")</f>
        <v>62940</v>
      </c>
      <c r="M3991" s="175">
        <v>0.46474688130875014</v>
      </c>
      <c r="N3991" s="175">
        <f>_xll.xlShmInterpDisc($E$4,L3991)</f>
        <v>0.46474687978880186</v>
      </c>
      <c r="O3991" s="175">
        <f>_xll.xlShmInterpDisc($B$4,L3991)</f>
        <v>0.46474687978880186</v>
      </c>
      <c r="P3991" s="175">
        <v>0.46474688130774772</v>
      </c>
      <c r="Q3991" s="175">
        <f>_xll.xlShmInterpDisc($H$4,L3991)</f>
        <v>0.46474687978984913</v>
      </c>
      <c r="R3991" s="188">
        <f t="shared" si="186"/>
        <v>1.5199482783501139E-5</v>
      </c>
      <c r="S3991" s="170">
        <f t="shared" si="187"/>
        <v>1.5199482783501139E-5</v>
      </c>
      <c r="T3991" s="174">
        <f t="shared" si="188"/>
        <v>1.517898584602051E-5</v>
      </c>
    </row>
    <row r="3992" spans="11:20" x14ac:dyDescent="0.2">
      <c r="K3992" s="185" t="s">
        <v>135</v>
      </c>
      <c r="L3992" s="163">
        <f>_xll.qlCalendarAdvance("TARGET",L3991,K3992,"mf")</f>
        <v>62947</v>
      </c>
      <c r="M3992" s="175">
        <v>0.46464495696425551</v>
      </c>
      <c r="N3992" s="175">
        <f>_xll.xlShmInterpDisc($E$4,L3992)</f>
        <v>0.46464495544086731</v>
      </c>
      <c r="O3992" s="175">
        <f>_xll.xlShmInterpDisc($B$4,L3992)</f>
        <v>0.46464495544086731</v>
      </c>
      <c r="P3992" s="175">
        <v>0.46464495696325503</v>
      </c>
      <c r="Q3992" s="175">
        <f>_xll.xlShmInterpDisc($H$4,L3992)</f>
        <v>0.46464495544193529</v>
      </c>
      <c r="R3992" s="188">
        <f t="shared" si="186"/>
        <v>1.5233881933696125E-5</v>
      </c>
      <c r="S3992" s="170">
        <f t="shared" si="187"/>
        <v>1.5233881933696125E-5</v>
      </c>
      <c r="T3992" s="174">
        <f t="shared" si="188"/>
        <v>1.5213197368524334E-5</v>
      </c>
    </row>
    <row r="3993" spans="11:20" x14ac:dyDescent="0.2">
      <c r="K3993" s="185" t="s">
        <v>135</v>
      </c>
      <c r="L3993" s="163">
        <f>_xll.qlCalendarAdvance("TARGET",L3992,K3993,"mf")</f>
        <v>62954</v>
      </c>
      <c r="M3993" s="175">
        <v>0.46454304357347825</v>
      </c>
      <c r="N3993" s="175">
        <f>_xll.xlShmInterpDisc($E$4,L3993)</f>
        <v>0.46454304204669422</v>
      </c>
      <c r="O3993" s="175">
        <f>_xll.xlShmInterpDisc($B$4,L3993)</f>
        <v>0.46454304204669417</v>
      </c>
      <c r="P3993" s="175">
        <v>0.46454304357247972</v>
      </c>
      <c r="Q3993" s="175">
        <f>_xll.xlShmInterpDisc($H$4,L3993)</f>
        <v>0.46454304204778302</v>
      </c>
      <c r="R3993" s="188">
        <f t="shared" si="186"/>
        <v>1.5267840325350335E-5</v>
      </c>
      <c r="S3993" s="170">
        <f t="shared" si="187"/>
        <v>1.5267840880461847E-5</v>
      </c>
      <c r="T3993" s="174">
        <f t="shared" si="188"/>
        <v>1.5246967022264357E-5</v>
      </c>
    </row>
    <row r="3994" spans="11:20" x14ac:dyDescent="0.2">
      <c r="K3994" s="185" t="s">
        <v>135</v>
      </c>
      <c r="L3994" s="163">
        <f>_xll.qlCalendarAdvance("TARGET",L3993,K3994,"mf")</f>
        <v>62961</v>
      </c>
      <c r="M3994" s="175">
        <v>0.4644411412157855</v>
      </c>
      <c r="N3994" s="175">
        <f>_xll.xlShmInterpDisc($E$4,L3994)</f>
        <v>0.46444113968564971</v>
      </c>
      <c r="O3994" s="175">
        <f>_xll.xlShmInterpDisc($B$4,L3994)</f>
        <v>0.46444113968564971</v>
      </c>
      <c r="P3994" s="175">
        <v>0.46444114121478891</v>
      </c>
      <c r="Q3994" s="175">
        <f>_xll.xlShmInterpDisc($H$4,L3994)</f>
        <v>0.46444113968675971</v>
      </c>
      <c r="R3994" s="188">
        <f t="shared" si="186"/>
        <v>1.5301357958463768E-5</v>
      </c>
      <c r="S3994" s="170">
        <f t="shared" si="187"/>
        <v>1.5301357958463768E-5</v>
      </c>
      <c r="T3994" s="174">
        <f t="shared" si="188"/>
        <v>1.5280292031683018E-5</v>
      </c>
    </row>
    <row r="3995" spans="11:20" x14ac:dyDescent="0.2">
      <c r="K3995" s="185" t="s">
        <v>135</v>
      </c>
      <c r="L3995" s="163">
        <f>_xll.qlCalendarAdvance("TARGET",L3994,K3995,"mf")</f>
        <v>62968</v>
      </c>
      <c r="M3995" s="175">
        <v>0.46433924997062059</v>
      </c>
      <c r="N3995" s="175">
        <f>_xll.xlShmInterpDisc($E$4,L3995)</f>
        <v>0.46433924843717772</v>
      </c>
      <c r="O3995" s="175">
        <f>_xll.xlShmInterpDisc($B$4,L3995)</f>
        <v>0.46433924843717783</v>
      </c>
      <c r="P3995" s="175">
        <v>0.46433924996962594</v>
      </c>
      <c r="Q3995" s="175">
        <f>_xll.xlShmInterpDisc($H$4,L3995)</f>
        <v>0.46433924843830898</v>
      </c>
      <c r="R3995" s="188">
        <f t="shared" si="186"/>
        <v>1.533442872680979E-5</v>
      </c>
      <c r="S3995" s="170">
        <f t="shared" si="187"/>
        <v>1.5334427616586765E-5</v>
      </c>
      <c r="T3995" s="174">
        <f t="shared" si="188"/>
        <v>1.5313169621222755E-5</v>
      </c>
    </row>
    <row r="3996" spans="11:20" x14ac:dyDescent="0.2">
      <c r="K3996" s="185" t="s">
        <v>135</v>
      </c>
      <c r="L3996" s="163">
        <f>_xll.qlCalendarAdvance("TARGET",L3995,K3996,"mf")</f>
        <v>62975</v>
      </c>
      <c r="M3996" s="175">
        <v>0.46423736991750347</v>
      </c>
      <c r="N3996" s="175">
        <f>_xll.xlShmInterpDisc($E$4,L3996)</f>
        <v>0.46423736838079865</v>
      </c>
      <c r="O3996" s="175">
        <f>_xll.xlShmInterpDisc($B$4,L3996)</f>
        <v>0.4642373683807986</v>
      </c>
      <c r="P3996" s="175">
        <v>0.46423736991651077</v>
      </c>
      <c r="Q3996" s="175">
        <f>_xll.xlShmInterpDisc($H$4,L3996)</f>
        <v>0.46423736838195112</v>
      </c>
      <c r="R3996" s="188">
        <f t="shared" si="186"/>
        <v>1.5367048189496302E-5</v>
      </c>
      <c r="S3996" s="170">
        <f t="shared" si="187"/>
        <v>1.5367048744607814E-5</v>
      </c>
      <c r="T3996" s="174">
        <f t="shared" si="188"/>
        <v>1.5345596460214495E-5</v>
      </c>
    </row>
    <row r="3997" spans="11:20" x14ac:dyDescent="0.2">
      <c r="K3997" s="185" t="s">
        <v>135</v>
      </c>
      <c r="L3997" s="163">
        <f>_xll.qlCalendarAdvance("TARGET",L3996,K3997,"mf")</f>
        <v>62982</v>
      </c>
      <c r="M3997" s="175">
        <v>0.46413550113603014</v>
      </c>
      <c r="N3997" s="175">
        <f>_xll.xlShmInterpDisc($E$4,L3997)</f>
        <v>0.46413549959610856</v>
      </c>
      <c r="O3997" s="175">
        <f>_xll.xlShmInterpDisc($B$4,L3997)</f>
        <v>0.4641354995961085</v>
      </c>
      <c r="P3997" s="175">
        <v>0.46413550113503943</v>
      </c>
      <c r="Q3997" s="175">
        <f>_xll.xlShmInterpDisc($H$4,L3997)</f>
        <v>0.46413549959728256</v>
      </c>
      <c r="R3997" s="188">
        <f t="shared" si="186"/>
        <v>1.5399215791411791E-5</v>
      </c>
      <c r="S3997" s="170">
        <f t="shared" si="187"/>
        <v>1.5399216346523303E-5</v>
      </c>
      <c r="T3997" s="174">
        <f t="shared" si="188"/>
        <v>1.537756866287765E-5</v>
      </c>
    </row>
    <row r="3998" spans="11:20" x14ac:dyDescent="0.2">
      <c r="K3998" s="185" t="s">
        <v>135</v>
      </c>
      <c r="L3998" s="163">
        <f>_xll.qlCalendarAdvance("TARGET",L3997,K3998,"mf")</f>
        <v>62989</v>
      </c>
      <c r="M3998" s="175">
        <v>0.46403364370587286</v>
      </c>
      <c r="N3998" s="175">
        <f>_xll.xlShmInterpDisc($E$4,L3998)</f>
        <v>0.46403364216277987</v>
      </c>
      <c r="O3998" s="175">
        <f>_xll.xlShmInterpDisc($B$4,L3998)</f>
        <v>0.46403364216277998</v>
      </c>
      <c r="P3998" s="175">
        <v>0.46403364370488404</v>
      </c>
      <c r="Q3998" s="175">
        <f>_xll.xlShmInterpDisc($H$4,L3998)</f>
        <v>0.46403364216397575</v>
      </c>
      <c r="R3998" s="188">
        <f t="shared" si="186"/>
        <v>1.5430929867221721E-5</v>
      </c>
      <c r="S3998" s="170">
        <f t="shared" si="187"/>
        <v>1.5430928756998696E-5</v>
      </c>
      <c r="T3998" s="174">
        <f t="shared" si="188"/>
        <v>1.5409082898543147E-5</v>
      </c>
    </row>
    <row r="3999" spans="11:20" x14ac:dyDescent="0.2">
      <c r="K3999" s="185" t="s">
        <v>135</v>
      </c>
      <c r="L3999" s="163">
        <f>_xll.qlCalendarAdvance("TARGET",L3998,K3999,"mf")</f>
        <v>62996</v>
      </c>
      <c r="M3999" s="175">
        <v>0.46393179770677967</v>
      </c>
      <c r="N3999" s="175">
        <f>_xll.xlShmInterpDisc($E$4,L3999)</f>
        <v>0.46393179616056152</v>
      </c>
      <c r="O3999" s="175">
        <f>_xll.xlShmInterpDisc($B$4,L3999)</f>
        <v>0.46393179616056152</v>
      </c>
      <c r="P3999" s="175">
        <v>0.46393179770579279</v>
      </c>
      <c r="Q3999" s="175">
        <f>_xll.xlShmInterpDisc($H$4,L3999)</f>
        <v>0.46393179616177921</v>
      </c>
      <c r="R3999" s="188">
        <f t="shared" si="186"/>
        <v>1.5462181535141895E-5</v>
      </c>
      <c r="S3999" s="170">
        <f t="shared" si="187"/>
        <v>1.5462181535141895E-5</v>
      </c>
      <c r="T3999" s="174">
        <f t="shared" si="188"/>
        <v>1.5440135836541913E-5</v>
      </c>
    </row>
    <row r="4000" spans="11:20" x14ac:dyDescent="0.2">
      <c r="K4000" s="185" t="s">
        <v>135</v>
      </c>
      <c r="L4000" s="163">
        <f>_xll.qlCalendarAdvance("TARGET",L3999,K4000,"mf")</f>
        <v>63003</v>
      </c>
      <c r="M4000" s="175">
        <v>0.46382996321857439</v>
      </c>
      <c r="N4000" s="175">
        <f>_xll.xlShmInterpDisc($E$4,L4000)</f>
        <v>0.46382996166927726</v>
      </c>
      <c r="O4000" s="175">
        <f>_xll.xlShmInterpDisc($B$4,L4000)</f>
        <v>0.46382996166927731</v>
      </c>
      <c r="P4000" s="175">
        <v>0.46382996321758957</v>
      </c>
      <c r="Q4000" s="175">
        <f>_xll.xlShmInterpDisc($H$4,L4000)</f>
        <v>0.46382996167051699</v>
      </c>
      <c r="R4000" s="188">
        <f t="shared" si="186"/>
        <v>1.5492971350283824E-5</v>
      </c>
      <c r="S4000" s="170">
        <f t="shared" si="187"/>
        <v>1.5492970795172312E-5</v>
      </c>
      <c r="T4000" s="174">
        <f t="shared" si="188"/>
        <v>1.547072581153941E-5</v>
      </c>
    </row>
    <row r="4001" spans="11:20" x14ac:dyDescent="0.2">
      <c r="K4001" s="185" t="s">
        <v>135</v>
      </c>
      <c r="L4001" s="163">
        <f>_xll.qlCalendarAdvance("TARGET",L4000,K4001,"mf")</f>
        <v>63010</v>
      </c>
      <c r="M4001" s="175">
        <v>0.46372814032115678</v>
      </c>
      <c r="N4001" s="175">
        <f>_xll.xlShmInterpDisc($E$4,L4001)</f>
        <v>0.46372813876882735</v>
      </c>
      <c r="O4001" s="175">
        <f>_xll.xlShmInterpDisc($B$4,L4001)</f>
        <v>0.46372813876882729</v>
      </c>
      <c r="P4001" s="175">
        <v>0.4637281403201739</v>
      </c>
      <c r="Q4001" s="175">
        <f>_xll.xlShmInterpDisc($H$4,L4001)</f>
        <v>0.46372813877008923</v>
      </c>
      <c r="R4001" s="188">
        <f t="shared" si="186"/>
        <v>1.5523294316643899E-5</v>
      </c>
      <c r="S4001" s="170">
        <f t="shared" si="187"/>
        <v>1.5523294871755411E-5</v>
      </c>
      <c r="T4001" s="174">
        <f t="shared" si="188"/>
        <v>1.5500846717309003E-5</v>
      </c>
    </row>
    <row r="4002" spans="11:20" x14ac:dyDescent="0.2">
      <c r="K4002" s="185" t="s">
        <v>135</v>
      </c>
      <c r="L4002" s="163">
        <f>_xll.qlCalendarAdvance("TARGET",L4001,K4002,"mf")</f>
        <v>63017</v>
      </c>
      <c r="M4002" s="175">
        <v>0.46362632909450197</v>
      </c>
      <c r="N4002" s="175">
        <f>_xll.xlShmInterpDisc($E$4,L4002)</f>
        <v>0.46362632753918698</v>
      </c>
      <c r="O4002" s="175">
        <f>_xll.xlShmInterpDisc($B$4,L4002)</f>
        <v>0.46362632753918698</v>
      </c>
      <c r="P4002" s="175">
        <v>0.46362632909352103</v>
      </c>
      <c r="Q4002" s="175">
        <f>_xll.xlShmInterpDisc($H$4,L4002)</f>
        <v>0.46362632754047134</v>
      </c>
      <c r="R4002" s="188">
        <f t="shared" si="186"/>
        <v>1.5553149879110606E-5</v>
      </c>
      <c r="S4002" s="170">
        <f t="shared" si="187"/>
        <v>1.5553149879110606E-5</v>
      </c>
      <c r="T4002" s="174">
        <f t="shared" si="188"/>
        <v>1.5530496888516154E-5</v>
      </c>
    </row>
    <row r="4003" spans="11:20" x14ac:dyDescent="0.2">
      <c r="K4003" s="185" t="s">
        <v>135</v>
      </c>
      <c r="L4003" s="163">
        <f>_xll.qlCalendarAdvance("TARGET",L4002,K4003,"mf")</f>
        <v>63024</v>
      </c>
      <c r="M4003" s="175">
        <v>0.46352452961866031</v>
      </c>
      <c r="N4003" s="175">
        <f>_xll.xlShmInterpDisc($E$4,L4003)</f>
        <v>0.46352452806040711</v>
      </c>
      <c r="O4003" s="175">
        <f>_xll.xlShmInterpDisc($B$4,L4003)</f>
        <v>0.46352452806040711</v>
      </c>
      <c r="P4003" s="175">
        <v>0.46352452961768131</v>
      </c>
      <c r="Q4003" s="175">
        <f>_xll.xlShmInterpDisc($H$4,L4003)</f>
        <v>0.46352452806171407</v>
      </c>
      <c r="R4003" s="188">
        <f t="shared" si="186"/>
        <v>1.5582531931457311E-5</v>
      </c>
      <c r="S4003" s="170">
        <f t="shared" si="187"/>
        <v>1.5582531931457311E-5</v>
      </c>
      <c r="T4003" s="174">
        <f t="shared" si="188"/>
        <v>1.5559672439380279E-5</v>
      </c>
    </row>
    <row r="4004" spans="11:20" x14ac:dyDescent="0.2">
      <c r="K4004" s="185" t="s">
        <v>135</v>
      </c>
      <c r="L4004" s="163">
        <f>_xll.qlCalendarAdvance("TARGET",L4003,K4004,"mf")</f>
        <v>63031</v>
      </c>
      <c r="M4004" s="175">
        <v>0.4634227419737576</v>
      </c>
      <c r="N4004" s="175">
        <f>_xll.xlShmInterpDisc($E$4,L4004)</f>
        <v>0.46342274041261389</v>
      </c>
      <c r="O4004" s="175">
        <f>_xll.xlShmInterpDisc($B$4,L4004)</f>
        <v>0.46342274041261383</v>
      </c>
      <c r="P4004" s="175">
        <v>0.46342274197278061</v>
      </c>
      <c r="Q4004" s="175">
        <f>_xll.xlShmInterpDisc($H$4,L4004)</f>
        <v>0.46342274041394349</v>
      </c>
      <c r="R4004" s="188">
        <f t="shared" si="186"/>
        <v>1.5611437143014939E-5</v>
      </c>
      <c r="S4004" s="170">
        <f t="shared" si="187"/>
        <v>1.5611437698126451E-5</v>
      </c>
      <c r="T4004" s="174">
        <f t="shared" si="188"/>
        <v>1.5588371149455327E-5</v>
      </c>
    </row>
    <row r="4005" spans="11:20" x14ac:dyDescent="0.2">
      <c r="K4005" s="185" t="s">
        <v>135</v>
      </c>
      <c r="L4005" s="163">
        <f>_xll.qlCalendarAdvance("TARGET",L4004,K4005,"mf")</f>
        <v>63038</v>
      </c>
      <c r="M4005" s="175">
        <v>0.46332096623999475</v>
      </c>
      <c r="N4005" s="175">
        <f>_xll.xlShmInterpDisc($E$4,L4005)</f>
        <v>0.46332096467600831</v>
      </c>
      <c r="O4005" s="175">
        <f>_xll.xlShmInterpDisc($B$4,L4005)</f>
        <v>0.46332096467600836</v>
      </c>
      <c r="P4005" s="175">
        <v>0.4633209662390198</v>
      </c>
      <c r="Q4005" s="175">
        <f>_xll.xlShmInterpDisc($H$4,L4005)</f>
        <v>0.46332096467736089</v>
      </c>
      <c r="R4005" s="188">
        <f t="shared" si="186"/>
        <v>1.5639864403560466E-5</v>
      </c>
      <c r="S4005" s="170">
        <f t="shared" si="187"/>
        <v>1.5639863848448954E-5</v>
      </c>
      <c r="T4005" s="174">
        <f t="shared" si="188"/>
        <v>1.5616589132960712E-5</v>
      </c>
    </row>
    <row r="4006" spans="11:20" x14ac:dyDescent="0.2">
      <c r="K4006" s="185" t="s">
        <v>135</v>
      </c>
      <c r="L4006" s="163">
        <f>_xll.qlCalendarAdvance("TARGET",L4005,K4006,"mf")</f>
        <v>63045</v>
      </c>
      <c r="M4006" s="175">
        <v>0.46321920249764759</v>
      </c>
      <c r="N4006" s="175">
        <f>_xll.xlShmInterpDisc($E$4,L4006)</f>
        <v>0.46321920093086683</v>
      </c>
      <c r="O4006" s="175">
        <f>_xll.xlShmInterpDisc($B$4,L4006)</f>
        <v>0.46321920093086683</v>
      </c>
      <c r="P4006" s="175">
        <v>0.46321920249667464</v>
      </c>
      <c r="Q4006" s="175">
        <f>_xll.xlShmInterpDisc($H$4,L4006)</f>
        <v>0.46321920093224239</v>
      </c>
      <c r="R4006" s="188">
        <f t="shared" si="186"/>
        <v>1.5667807606867257E-5</v>
      </c>
      <c r="S4006" s="170">
        <f t="shared" si="187"/>
        <v>1.5667807606867257E-5</v>
      </c>
      <c r="T4006" s="174">
        <f t="shared" si="188"/>
        <v>1.5644322504115848E-5</v>
      </c>
    </row>
    <row r="4007" spans="11:20" x14ac:dyDescent="0.2">
      <c r="K4007" s="185" t="s">
        <v>135</v>
      </c>
      <c r="L4007" s="163">
        <f>_xll.qlCalendarAdvance("TARGET",L4006,K4007,"mf")</f>
        <v>63052</v>
      </c>
      <c r="M4007" s="175">
        <v>0.46311745082706679</v>
      </c>
      <c r="N4007" s="175">
        <f>_xll.xlShmInterpDisc($E$4,L4007)</f>
        <v>0.46311744925754017</v>
      </c>
      <c r="O4007" s="175">
        <f>_xll.xlShmInterpDisc($B$4,L4007)</f>
        <v>0.46311744925754011</v>
      </c>
      <c r="P4007" s="175">
        <v>0.46311745082609573</v>
      </c>
      <c r="Q4007" s="175">
        <f>_xll.xlShmInterpDisc($H$4,L4007)</f>
        <v>0.46311744925893894</v>
      </c>
      <c r="R4007" s="188">
        <f t="shared" si="186"/>
        <v>1.5695266197823798E-5</v>
      </c>
      <c r="S4007" s="170">
        <f t="shared" si="187"/>
        <v>1.5695266752935311E-5</v>
      </c>
      <c r="T4007" s="174">
        <f t="shared" si="188"/>
        <v>1.5671567932251662E-5</v>
      </c>
    </row>
    <row r="4008" spans="11:20" x14ac:dyDescent="0.2">
      <c r="K4008" s="185" t="s">
        <v>135</v>
      </c>
      <c r="L4008" s="163">
        <f>_xll.qlCalendarAdvance("TARGET",L4007,K4008,"mf")</f>
        <v>63059</v>
      </c>
      <c r="M4008" s="175">
        <v>0.46301571130867769</v>
      </c>
      <c r="N4008" s="175">
        <f>_xll.xlShmInterpDisc($E$4,L4008)</f>
        <v>0.46301570973645423</v>
      </c>
      <c r="O4008" s="175">
        <f>_xll.xlShmInterpDisc($B$4,L4008)</f>
        <v>0.46301570973645417</v>
      </c>
      <c r="P4008" s="175">
        <v>0.46301571130770858</v>
      </c>
      <c r="Q4008" s="175">
        <f>_xll.xlShmInterpDisc($H$4,L4008)</f>
        <v>0.46301570973787631</v>
      </c>
      <c r="R4008" s="188">
        <f t="shared" si="186"/>
        <v>1.5722234625314968E-5</v>
      </c>
      <c r="S4008" s="170">
        <f t="shared" si="187"/>
        <v>1.572223518042648E-5</v>
      </c>
      <c r="T4008" s="174">
        <f t="shared" si="188"/>
        <v>1.5698322641810591E-5</v>
      </c>
    </row>
    <row r="4009" spans="11:20" x14ac:dyDescent="0.2">
      <c r="K4009" s="185" t="s">
        <v>135</v>
      </c>
      <c r="L4009" s="163">
        <f>_xll.qlCalendarAdvance("TARGET",L4008,K4009,"mf")</f>
        <v>63066</v>
      </c>
      <c r="M4009" s="175">
        <v>0.46291398402298017</v>
      </c>
      <c r="N4009" s="175">
        <f>_xll.xlShmInterpDisc($E$4,L4009)</f>
        <v>0.462913982448109</v>
      </c>
      <c r="O4009" s="175">
        <f>_xll.xlShmInterpDisc($B$4,L4009)</f>
        <v>0.46291398244810905</v>
      </c>
      <c r="P4009" s="175">
        <v>0.46291398402201311</v>
      </c>
      <c r="Q4009" s="175">
        <f>_xll.xlShmInterpDisc($H$4,L4009)</f>
        <v>0.46291398244955478</v>
      </c>
      <c r="R4009" s="188">
        <f t="shared" si="186"/>
        <v>1.5748711779117741E-5</v>
      </c>
      <c r="S4009" s="170">
        <f t="shared" si="187"/>
        <v>1.5748711224006229E-5</v>
      </c>
      <c r="T4009" s="174">
        <f t="shared" si="188"/>
        <v>1.5724583302123563E-5</v>
      </c>
    </row>
    <row r="4010" spans="11:20" x14ac:dyDescent="0.2">
      <c r="K4010" s="185" t="s">
        <v>135</v>
      </c>
      <c r="L4010" s="163">
        <f>_xll.qlCalendarAdvance("TARGET",L4009,K4010,"mf")</f>
        <v>63073</v>
      </c>
      <c r="M4010" s="175">
        <v>0.46281226905054867</v>
      </c>
      <c r="N4010" s="175">
        <f>_xll.xlShmInterpDisc($E$4,L4010)</f>
        <v>0.46281226747307946</v>
      </c>
      <c r="O4010" s="175">
        <f>_xll.xlShmInterpDisc($B$4,L4010)</f>
        <v>0.46281226747307946</v>
      </c>
      <c r="P4010" s="175">
        <v>0.46281226904958361</v>
      </c>
      <c r="Q4010" s="175">
        <f>_xll.xlShmInterpDisc($H$4,L4010)</f>
        <v>0.4628122674745489</v>
      </c>
      <c r="R4010" s="188">
        <f t="shared" si="186"/>
        <v>1.5774692108116994E-5</v>
      </c>
      <c r="S4010" s="170">
        <f t="shared" si="187"/>
        <v>1.5774692108116994E-5</v>
      </c>
      <c r="T4010" s="174">
        <f t="shared" si="188"/>
        <v>1.5750347137633014E-5</v>
      </c>
    </row>
    <row r="4011" spans="11:20" x14ac:dyDescent="0.2">
      <c r="K4011" s="185" t="s">
        <v>135</v>
      </c>
      <c r="L4011" s="163">
        <f>_xll.qlCalendarAdvance("TARGET",L4010,K4011,"mf")</f>
        <v>63080</v>
      </c>
      <c r="M4011" s="175">
        <v>0.46271056647203157</v>
      </c>
      <c r="N4011" s="175">
        <f>_xll.xlShmInterpDisc($E$4,L4011)</f>
        <v>0.4627105648920144</v>
      </c>
      <c r="O4011" s="175">
        <f>_xll.xlShmInterpDisc($B$4,L4011)</f>
        <v>0.4627105648920144</v>
      </c>
      <c r="P4011" s="175">
        <v>0.46271056647106851</v>
      </c>
      <c r="Q4011" s="175">
        <f>_xll.xlShmInterpDisc($H$4,L4011)</f>
        <v>0.46271056489350765</v>
      </c>
      <c r="R4011" s="188">
        <f t="shared" si="186"/>
        <v>1.5800171726532142E-5</v>
      </c>
      <c r="S4011" s="170">
        <f t="shared" si="187"/>
        <v>1.5800171726532142E-5</v>
      </c>
      <c r="T4011" s="174">
        <f t="shared" si="188"/>
        <v>1.5775608597223822E-5</v>
      </c>
    </row>
    <row r="4012" spans="11:20" x14ac:dyDescent="0.2">
      <c r="K4012" s="185" t="s">
        <v>135</v>
      </c>
      <c r="L4012" s="163">
        <f>_xll.qlCalendarAdvance("TARGET",L4011,K4012,"mf")</f>
        <v>63087</v>
      </c>
      <c r="M4012" s="175">
        <v>0.46260887636815184</v>
      </c>
      <c r="N4012" s="175">
        <f>_xll.xlShmInterpDisc($E$4,L4012)</f>
        <v>0.46260887478563689</v>
      </c>
      <c r="O4012" s="175">
        <f>_xll.xlShmInterpDisc($B$4,L4012)</f>
        <v>0.46260887478563684</v>
      </c>
      <c r="P4012" s="175">
        <v>0.46260887636719078</v>
      </c>
      <c r="Q4012" s="175">
        <f>_xll.xlShmInterpDisc($H$4,L4012)</f>
        <v>0.46260887478715412</v>
      </c>
      <c r="R4012" s="188">
        <f t="shared" si="186"/>
        <v>1.5825149524140159E-5</v>
      </c>
      <c r="S4012" s="170">
        <f t="shared" si="187"/>
        <v>1.5825150079251671E-5</v>
      </c>
      <c r="T4012" s="174">
        <f t="shared" si="188"/>
        <v>1.5800366570672963E-5</v>
      </c>
    </row>
    <row r="4013" spans="11:20" x14ac:dyDescent="0.2">
      <c r="K4013" s="185" t="s">
        <v>135</v>
      </c>
      <c r="L4013" s="163">
        <f>_xll.qlCalendarAdvance("TARGET",L4012,K4013,"mf")</f>
        <v>63094</v>
      </c>
      <c r="M4013" s="175">
        <v>0.46250719881970614</v>
      </c>
      <c r="N4013" s="175">
        <f>_xll.xlShmInterpDisc($E$4,L4013)</f>
        <v>0.46250719723474387</v>
      </c>
      <c r="O4013" s="175">
        <f>_xll.xlShmInterpDisc($B$4,L4013)</f>
        <v>0.46250719723474387</v>
      </c>
      <c r="P4013" s="175">
        <v>0.46250719881874708</v>
      </c>
      <c r="Q4013" s="175">
        <f>_xll.xlShmInterpDisc($H$4,L4013)</f>
        <v>0.46250719723628536</v>
      </c>
      <c r="R4013" s="188">
        <f t="shared" si="186"/>
        <v>1.5849622725383483E-5</v>
      </c>
      <c r="S4013" s="170">
        <f t="shared" si="187"/>
        <v>1.5849622725383483E-5</v>
      </c>
      <c r="T4013" s="174">
        <f t="shared" si="188"/>
        <v>1.5824617172199851E-5</v>
      </c>
    </row>
    <row r="4014" spans="11:20" x14ac:dyDescent="0.2">
      <c r="K4014" s="185" t="s">
        <v>135</v>
      </c>
      <c r="L4014" s="163">
        <f>_xll.qlCalendarAdvance("TARGET",L4013,K4014,"mf")</f>
        <v>63101</v>
      </c>
      <c r="M4014" s="175">
        <v>0.46240553390756506</v>
      </c>
      <c r="N4014" s="175">
        <f>_xll.xlShmInterpDisc($E$4,L4014)</f>
        <v>0.46240553232020654</v>
      </c>
      <c r="O4014" s="175">
        <f>_xll.xlShmInterpDisc($B$4,L4014)</f>
        <v>0.46240553232020654</v>
      </c>
      <c r="P4014" s="175">
        <v>0.46240553390660799</v>
      </c>
      <c r="Q4014" s="175">
        <f>_xll.xlShmInterpDisc($H$4,L4014)</f>
        <v>0.46240553232177239</v>
      </c>
      <c r="R4014" s="188">
        <f t="shared" si="186"/>
        <v>1.587358522403548E-5</v>
      </c>
      <c r="S4014" s="170">
        <f t="shared" si="187"/>
        <v>1.587358522403548E-5</v>
      </c>
      <c r="T4014" s="174">
        <f t="shared" si="188"/>
        <v>1.5848355960912386E-5</v>
      </c>
    </row>
    <row r="4015" spans="11:20" x14ac:dyDescent="0.2">
      <c r="K4015" s="185" t="s">
        <v>135</v>
      </c>
      <c r="L4015" s="163">
        <f>_xll.qlCalendarAdvance("TARGET",L4014,K4015,"mf")</f>
        <v>63108</v>
      </c>
      <c r="M4015" s="175">
        <v>0.462303881712673</v>
      </c>
      <c r="N4015" s="175">
        <f>_xll.xlShmInterpDisc($E$4,L4015)</f>
        <v>0.46230388012296947</v>
      </c>
      <c r="O4015" s="175">
        <f>_xll.xlShmInterpDisc($B$4,L4015)</f>
        <v>0.46230388012296947</v>
      </c>
      <c r="P4015" s="175">
        <v>0.46230388171171793</v>
      </c>
      <c r="Q4015" s="175">
        <f>_xll.xlShmInterpDisc($H$4,L4015)</f>
        <v>0.46230388012455986</v>
      </c>
      <c r="R4015" s="188">
        <f t="shared" si="186"/>
        <v>1.5897035354761613E-5</v>
      </c>
      <c r="S4015" s="170">
        <f t="shared" si="187"/>
        <v>1.5897035354761613E-5</v>
      </c>
      <c r="T4015" s="174">
        <f t="shared" si="188"/>
        <v>1.587158071636452E-5</v>
      </c>
    </row>
    <row r="4016" spans="11:20" x14ac:dyDescent="0.2">
      <c r="K4016" s="185" t="s">
        <v>135</v>
      </c>
      <c r="L4016" s="163">
        <f>_xll.qlCalendarAdvance("TARGET",L4015,K4016,"mf")</f>
        <v>63115</v>
      </c>
      <c r="M4016" s="175">
        <v>0.46220224231604778</v>
      </c>
      <c r="N4016" s="175">
        <f>_xll.xlShmInterpDisc($E$4,L4016)</f>
        <v>0.46220224072405103</v>
      </c>
      <c r="O4016" s="175">
        <f>_xll.xlShmInterpDisc($B$4,L4016)</f>
        <v>0.46220224072405097</v>
      </c>
      <c r="P4016" s="175">
        <v>0.46220224231509477</v>
      </c>
      <c r="Q4016" s="175">
        <f>_xll.xlShmInterpDisc($H$4,L4016)</f>
        <v>0.46220224072566596</v>
      </c>
      <c r="R4016" s="188">
        <f t="shared" si="186"/>
        <v>1.5919967566446758E-5</v>
      </c>
      <c r="S4016" s="170">
        <f t="shared" si="187"/>
        <v>1.591996812155827E-5</v>
      </c>
      <c r="T4016" s="174">
        <f t="shared" si="188"/>
        <v>1.5894288107887178E-5</v>
      </c>
    </row>
    <row r="4017" spans="11:20" x14ac:dyDescent="0.2">
      <c r="K4017" s="185" t="s">
        <v>135</v>
      </c>
      <c r="L4017" s="163">
        <f>_xll.qlCalendarAdvance("TARGET",L4016,K4017,"mf")</f>
        <v>63122</v>
      </c>
      <c r="M4017" s="175">
        <v>0.46210061579878098</v>
      </c>
      <c r="N4017" s="175">
        <f>_xll.xlShmInterpDisc($E$4,L4017)</f>
        <v>0.46210061420454274</v>
      </c>
      <c r="O4017" s="175">
        <f>_xll.xlShmInterpDisc($B$4,L4017)</f>
        <v>0.46210061420454268</v>
      </c>
      <c r="P4017" s="175">
        <v>0.46210061579782996</v>
      </c>
      <c r="Q4017" s="175">
        <f>_xll.xlShmInterpDisc($H$4,L4017)</f>
        <v>0.46210061420618248</v>
      </c>
      <c r="R4017" s="188">
        <f t="shared" si="186"/>
        <v>1.5942382414202427E-5</v>
      </c>
      <c r="S4017" s="170">
        <f t="shared" si="187"/>
        <v>1.594238296931394E-5</v>
      </c>
      <c r="T4017" s="174">
        <f t="shared" si="188"/>
        <v>1.5916474804811287E-5</v>
      </c>
    </row>
    <row r="4018" spans="11:20" x14ac:dyDescent="0.2">
      <c r="K4018" s="185" t="s">
        <v>135</v>
      </c>
      <c r="L4018" s="163">
        <f>_xll.qlCalendarAdvance("TARGET",L4017,K4018,"mf")</f>
        <v>63129</v>
      </c>
      <c r="M4018" s="175">
        <v>0.4619990022420371</v>
      </c>
      <c r="N4018" s="175">
        <f>_xll.xlShmInterpDisc($E$4,L4018)</f>
        <v>0.46199900064560967</v>
      </c>
      <c r="O4018" s="175">
        <f>_xll.xlShmInterpDisc($B$4,L4018)</f>
        <v>0.46199900064560967</v>
      </c>
      <c r="P4018" s="175">
        <v>0.46199900224108814</v>
      </c>
      <c r="Q4018" s="175">
        <f>_xll.xlShmInterpDisc($H$4,L4018)</f>
        <v>0.46199900064727445</v>
      </c>
      <c r="R4018" s="188">
        <f t="shared" si="186"/>
        <v>1.5964274346913498E-5</v>
      </c>
      <c r="S4018" s="170">
        <f t="shared" si="187"/>
        <v>1.5964274346913498E-5</v>
      </c>
      <c r="T4018" s="174">
        <f t="shared" si="188"/>
        <v>1.5938136921356261E-5</v>
      </c>
    </row>
    <row r="4019" spans="11:20" x14ac:dyDescent="0.2">
      <c r="K4019" s="185" t="s">
        <v>135</v>
      </c>
      <c r="L4019" s="163">
        <f>_xll.qlCalendarAdvance("TARGET",L4018,K4019,"mf")</f>
        <v>63136</v>
      </c>
      <c r="M4019" s="175">
        <v>0.46189740172705412</v>
      </c>
      <c r="N4019" s="175">
        <f>_xll.xlShmInterpDisc($E$4,L4019)</f>
        <v>0.46189740012849023</v>
      </c>
      <c r="O4019" s="175">
        <f>_xll.xlShmInterpDisc($B$4,L4019)</f>
        <v>0.46189740012849018</v>
      </c>
      <c r="P4019" s="175">
        <v>0.4618974017261071</v>
      </c>
      <c r="Q4019" s="175">
        <f>_xll.xlShmInterpDisc($H$4,L4019)</f>
        <v>0.4618974001301801</v>
      </c>
      <c r="R4019" s="188">
        <f t="shared" si="186"/>
        <v>1.5985638923687873E-5</v>
      </c>
      <c r="S4019" s="170">
        <f t="shared" si="187"/>
        <v>1.5985639478799385E-5</v>
      </c>
      <c r="T4019" s="174">
        <f t="shared" si="188"/>
        <v>1.5959270016630001E-5</v>
      </c>
    </row>
    <row r="4020" spans="11:20" x14ac:dyDescent="0.2">
      <c r="K4020" s="185" t="s">
        <v>135</v>
      </c>
      <c r="L4020" s="163">
        <f>_xll.qlCalendarAdvance("TARGET",L4019,K4020,"mf")</f>
        <v>63143</v>
      </c>
      <c r="M4020" s="175">
        <v>0.461795814335143</v>
      </c>
      <c r="N4020" s="175">
        <f>_xll.xlShmInterpDisc($E$4,L4020)</f>
        <v>0.46179581273449555</v>
      </c>
      <c r="O4020" s="175">
        <f>_xll.xlShmInterpDisc($B$4,L4020)</f>
        <v>0.46179581273449544</v>
      </c>
      <c r="P4020" s="175">
        <v>0.46179581433419803</v>
      </c>
      <c r="Q4020" s="175">
        <f>_xll.xlShmInterpDisc($H$4,L4020)</f>
        <v>0.46179581273621068</v>
      </c>
      <c r="R4020" s="188">
        <f t="shared" si="186"/>
        <v>1.6006474479191013E-5</v>
      </c>
      <c r="S4020" s="170">
        <f t="shared" si="187"/>
        <v>1.6006475589414038E-5</v>
      </c>
      <c r="T4020" s="174">
        <f t="shared" si="188"/>
        <v>1.5979873535520994E-5</v>
      </c>
    </row>
    <row r="4021" spans="11:20" x14ac:dyDescent="0.2">
      <c r="K4021" s="185" t="s">
        <v>135</v>
      </c>
      <c r="L4021" s="163">
        <f>_xll.qlCalendarAdvance("TARGET",L4020,K4021,"mf")</f>
        <v>63150</v>
      </c>
      <c r="M4021" s="175">
        <v>0.4616942401476874</v>
      </c>
      <c r="N4021" s="175">
        <f>_xll.xlShmInterpDisc($E$4,L4021)</f>
        <v>0.46169423854500963</v>
      </c>
      <c r="O4021" s="175">
        <f>_xll.xlShmInterpDisc($B$4,L4021)</f>
        <v>0.46169423854500968</v>
      </c>
      <c r="P4021" s="175">
        <v>0.46169424014674454</v>
      </c>
      <c r="Q4021" s="175">
        <f>_xll.xlShmInterpDisc($H$4,L4021)</f>
        <v>0.4616942385467504</v>
      </c>
      <c r="R4021" s="188">
        <f t="shared" si="186"/>
        <v>1.6026777682753846E-5</v>
      </c>
      <c r="S4021" s="170">
        <f t="shared" si="187"/>
        <v>1.6026777127642333E-5</v>
      </c>
      <c r="T4021" s="174">
        <f t="shared" si="188"/>
        <v>1.5999941371802606E-5</v>
      </c>
    </row>
    <row r="4022" spans="11:20" x14ac:dyDescent="0.2">
      <c r="K4022" s="185" t="s">
        <v>135</v>
      </c>
      <c r="L4022" s="163">
        <f>_xll.qlCalendarAdvance("TARGET",L4021,K4022,"mf")</f>
        <v>63157</v>
      </c>
      <c r="M4022" s="175">
        <v>0.46159267924614411</v>
      </c>
      <c r="N4022" s="175">
        <f>_xll.xlShmInterpDisc($E$4,L4022)</f>
        <v>0.4615926776414897</v>
      </c>
      <c r="O4022" s="175">
        <f>_xll.xlShmInterpDisc($B$4,L4022)</f>
        <v>0.46159267764148976</v>
      </c>
      <c r="P4022" s="175">
        <v>0.46159267924520325</v>
      </c>
      <c r="Q4022" s="175">
        <f>_xll.xlShmInterpDisc($H$4,L4022)</f>
        <v>0.46159267764325607</v>
      </c>
      <c r="R4022" s="188">
        <f t="shared" si="186"/>
        <v>1.6046544093484272E-5</v>
      </c>
      <c r="S4022" s="170">
        <f t="shared" si="187"/>
        <v>1.6046543538372759E-5</v>
      </c>
      <c r="T4022" s="174">
        <f t="shared" si="188"/>
        <v>1.60194718601403E-5</v>
      </c>
    </row>
    <row r="4023" spans="11:20" x14ac:dyDescent="0.2">
      <c r="K4023" s="185" t="s">
        <v>135</v>
      </c>
      <c r="L4023" s="163">
        <f>_xll.qlCalendarAdvance("TARGET",L4022,K4023,"mf")</f>
        <v>63164</v>
      </c>
      <c r="M4023" s="175">
        <v>0.46149113171204237</v>
      </c>
      <c r="N4023" s="175">
        <f>_xll.xlShmInterpDisc($E$4,L4023)</f>
        <v>0.46149113010546539</v>
      </c>
      <c r="O4023" s="175">
        <f>_xll.xlShmInterpDisc($B$4,L4023)</f>
        <v>0.46149113010546539</v>
      </c>
      <c r="P4023" s="175">
        <v>0.46149113171110351</v>
      </c>
      <c r="Q4023" s="175">
        <f>_xll.xlShmInterpDisc($H$4,L4023)</f>
        <v>0.46149113010725734</v>
      </c>
      <c r="R4023" s="188">
        <f t="shared" si="186"/>
        <v>1.6065769825601706E-5</v>
      </c>
      <c r="S4023" s="170">
        <f t="shared" si="187"/>
        <v>1.6065769825601706E-5</v>
      </c>
      <c r="T4023" s="174">
        <f t="shared" si="188"/>
        <v>1.6038461669865001E-5</v>
      </c>
    </row>
    <row r="4024" spans="11:20" x14ac:dyDescent="0.2">
      <c r="K4024" s="185" t="s">
        <v>135</v>
      </c>
      <c r="L4024" s="163">
        <f>_xll.qlCalendarAdvance("TARGET",L4023,K4024,"mf")</f>
        <v>63171</v>
      </c>
      <c r="M4024" s="175">
        <v>0.46138959762698378</v>
      </c>
      <c r="N4024" s="175">
        <f>_xll.xlShmInterpDisc($E$4,L4024)</f>
        <v>0.46138959601853852</v>
      </c>
      <c r="O4024" s="175">
        <f>_xll.xlShmInterpDisc($B$4,L4024)</f>
        <v>0.46138959601853852</v>
      </c>
      <c r="P4024" s="175">
        <v>0.46138959762604692</v>
      </c>
      <c r="Q4024" s="175">
        <f>_xll.xlShmInterpDisc($H$4,L4024)</f>
        <v>0.46138959602035634</v>
      </c>
      <c r="R4024" s="188">
        <f t="shared" si="186"/>
        <v>1.6084452658660098E-5</v>
      </c>
      <c r="S4024" s="170">
        <f t="shared" si="187"/>
        <v>1.6084452658660098E-5</v>
      </c>
      <c r="T4024" s="174">
        <f t="shared" si="188"/>
        <v>1.6056905804973098E-5</v>
      </c>
    </row>
    <row r="4025" spans="11:20" x14ac:dyDescent="0.2">
      <c r="K4025" s="185" t="s">
        <v>135</v>
      </c>
      <c r="L4025" s="163">
        <f>_xll.qlCalendarAdvance("TARGET",L4024,K4025,"mf")</f>
        <v>63178</v>
      </c>
      <c r="M4025" s="175">
        <v>0.46128807707264252</v>
      </c>
      <c r="N4025" s="175">
        <f>_xll.xlShmInterpDisc($E$4,L4025)</f>
        <v>0.4612880754623836</v>
      </c>
      <c r="O4025" s="175">
        <f>_xll.xlShmInterpDisc($B$4,L4025)</f>
        <v>0.4612880754623836</v>
      </c>
      <c r="P4025" s="175">
        <v>0.46128807707170771</v>
      </c>
      <c r="Q4025" s="175">
        <f>_xll.xlShmInterpDisc($H$4,L4025)</f>
        <v>0.46128807546422745</v>
      </c>
      <c r="R4025" s="188">
        <f t="shared" si="186"/>
        <v>1.6102589261990374E-5</v>
      </c>
      <c r="S4025" s="170">
        <f t="shared" si="187"/>
        <v>1.6102589261990374E-5</v>
      </c>
      <c r="T4025" s="174">
        <f t="shared" si="188"/>
        <v>1.6074802600130056E-5</v>
      </c>
    </row>
    <row r="4026" spans="11:20" x14ac:dyDescent="0.2">
      <c r="K4026" s="185" t="s">
        <v>135</v>
      </c>
      <c r="L4026" s="163">
        <f>_xll.qlCalendarAdvance("TARGET",L4025,K4026,"mf")</f>
        <v>63185</v>
      </c>
      <c r="M4026" s="175">
        <v>0.46118657013076497</v>
      </c>
      <c r="N4026" s="175">
        <f>_xll.xlShmInterpDisc($E$4,L4026)</f>
        <v>0.46118656851874734</v>
      </c>
      <c r="O4026" s="175">
        <f>_xll.xlShmInterpDisc($B$4,L4026)</f>
        <v>0.46118656851874734</v>
      </c>
      <c r="P4026" s="175">
        <v>0.46118657012983216</v>
      </c>
      <c r="Q4026" s="175">
        <f>_xll.xlShmInterpDisc($H$4,L4026)</f>
        <v>0.46118656852061751</v>
      </c>
      <c r="R4026" s="188">
        <f t="shared" si="186"/>
        <v>1.6120176304923461E-5</v>
      </c>
      <c r="S4026" s="170">
        <f t="shared" si="187"/>
        <v>1.6120176304923461E-5</v>
      </c>
      <c r="T4026" s="174">
        <f t="shared" si="188"/>
        <v>1.609214650422075E-5</v>
      </c>
    </row>
    <row r="4027" spans="11:20" x14ac:dyDescent="0.2">
      <c r="K4027" s="185" t="s">
        <v>135</v>
      </c>
      <c r="L4027" s="163">
        <f>_xll.qlCalendarAdvance("TARGET",L4026,K4027,"mf")</f>
        <v>63192</v>
      </c>
      <c r="M4027" s="175">
        <v>0.46108507688316952</v>
      </c>
      <c r="N4027" s="175">
        <f>_xll.xlShmInterpDisc($E$4,L4027)</f>
        <v>0.4610850752694487</v>
      </c>
      <c r="O4027" s="175">
        <f>_xll.xlShmInterpDisc($B$4,L4027)</f>
        <v>0.46108507526944864</v>
      </c>
      <c r="P4027" s="175">
        <v>0.46108507688223882</v>
      </c>
      <c r="Q4027" s="175">
        <f>_xll.xlShmInterpDisc($H$4,L4027)</f>
        <v>0.46108507527134507</v>
      </c>
      <c r="R4027" s="188">
        <f t="shared" si="186"/>
        <v>1.6137208236344236E-5</v>
      </c>
      <c r="S4027" s="170">
        <f t="shared" si="187"/>
        <v>1.6137208791455748E-5</v>
      </c>
      <c r="T4027" s="174">
        <f t="shared" si="188"/>
        <v>1.6108937517245181E-5</v>
      </c>
    </row>
    <row r="4028" spans="11:20" x14ac:dyDescent="0.2">
      <c r="K4028" s="185" t="s">
        <v>135</v>
      </c>
      <c r="L4028" s="163">
        <f>_xll.qlCalendarAdvance("TARGET",L4027,K4028,"mf")</f>
        <v>63199</v>
      </c>
      <c r="M4028" s="175">
        <v>0.46098359741174655</v>
      </c>
      <c r="N4028" s="175">
        <f>_xll.xlShmInterpDisc($E$4,L4028)</f>
        <v>0.4609835957963781</v>
      </c>
      <c r="O4028" s="175">
        <f>_xll.xlShmInterpDisc($B$4,L4028)</f>
        <v>0.46098359579637799</v>
      </c>
      <c r="P4028" s="175">
        <v>0.46098359741081785</v>
      </c>
      <c r="Q4028" s="175">
        <f>_xll.xlShmInterpDisc($H$4,L4028)</f>
        <v>0.460983595798301</v>
      </c>
      <c r="R4028" s="188">
        <f t="shared" si="186"/>
        <v>1.6153684501141186E-5</v>
      </c>
      <c r="S4028" s="170">
        <f t="shared" si="187"/>
        <v>1.615368561136421E-5</v>
      </c>
      <c r="T4028" s="174">
        <f t="shared" si="188"/>
        <v>1.6125168422753688E-5</v>
      </c>
    </row>
    <row r="4029" spans="11:20" x14ac:dyDescent="0.2">
      <c r="K4029" s="185" t="s">
        <v>135</v>
      </c>
      <c r="L4029" s="163">
        <f>_xll.qlCalendarAdvance("TARGET",L4028,K4029,"mf")</f>
        <v>63206</v>
      </c>
      <c r="M4029" s="175">
        <v>0.46088213179845822</v>
      </c>
      <c r="N4029" s="175">
        <f>_xll.xlShmInterpDisc($E$4,L4029)</f>
        <v>0.4608821301814981</v>
      </c>
      <c r="O4029" s="175">
        <f>_xll.xlShmInterpDisc($B$4,L4029)</f>
        <v>0.4608821301814981</v>
      </c>
      <c r="P4029" s="175">
        <v>0.46088213179753162</v>
      </c>
      <c r="Q4029" s="175">
        <f>_xll.xlShmInterpDisc($H$4,L4029)</f>
        <v>0.46088213018344776</v>
      </c>
      <c r="R4029" s="188">
        <f t="shared" si="186"/>
        <v>1.6169601213533724E-5</v>
      </c>
      <c r="S4029" s="170">
        <f t="shared" si="187"/>
        <v>1.6169601213533724E-5</v>
      </c>
      <c r="T4029" s="174">
        <f t="shared" si="188"/>
        <v>1.614083866563476E-5</v>
      </c>
    </row>
    <row r="4030" spans="11:20" x14ac:dyDescent="0.2">
      <c r="K4030" s="185" t="s">
        <v>135</v>
      </c>
      <c r="L4030" s="163">
        <f>_xll.qlCalendarAdvance("TARGET",L4029,K4030,"mf")</f>
        <v>63213</v>
      </c>
      <c r="M4030" s="175">
        <v>0.46078068012533868</v>
      </c>
      <c r="N4030" s="175">
        <f>_xll.xlShmInterpDisc($E$4,L4030)</f>
        <v>0.46078067850684329</v>
      </c>
      <c r="O4030" s="175">
        <f>_xll.xlShmInterpDisc($B$4,L4030)</f>
        <v>0.46078067850684334</v>
      </c>
      <c r="P4030" s="175">
        <v>0.46078068012441409</v>
      </c>
      <c r="Q4030" s="175">
        <f>_xll.xlShmInterpDisc($H$4,L4030)</f>
        <v>0.46078067850881976</v>
      </c>
      <c r="R4030" s="188">
        <f t="shared" si="186"/>
        <v>1.6184953932629753E-5</v>
      </c>
      <c r="S4030" s="170">
        <f t="shared" si="187"/>
        <v>1.6184953377518241E-5</v>
      </c>
      <c r="T4030" s="174">
        <f t="shared" si="188"/>
        <v>1.6155943249884785E-5</v>
      </c>
    </row>
    <row r="4031" spans="11:20" x14ac:dyDescent="0.2">
      <c r="K4031" s="185" t="s">
        <v>135</v>
      </c>
      <c r="L4031" s="163">
        <f>_xll.qlCalendarAdvance("TARGET",L4030,K4031,"mf")</f>
        <v>63220</v>
      </c>
      <c r="M4031" s="175">
        <v>0.4606792424744931</v>
      </c>
      <c r="N4031" s="175">
        <f>_xll.xlShmInterpDisc($E$4,L4031)</f>
        <v>0.46067924085451933</v>
      </c>
      <c r="O4031" s="175">
        <f>_xll.xlShmInterpDisc($B$4,L4031)</f>
        <v>0.46067924085451922</v>
      </c>
      <c r="P4031" s="175">
        <v>0.46067924247357062</v>
      </c>
      <c r="Q4031" s="175">
        <f>_xll.xlShmInterpDisc($H$4,L4031)</f>
        <v>0.46067924085652268</v>
      </c>
      <c r="R4031" s="188">
        <f t="shared" si="186"/>
        <v>1.6199737662425662E-5</v>
      </c>
      <c r="S4031" s="170">
        <f t="shared" si="187"/>
        <v>1.6199738772648686E-5</v>
      </c>
      <c r="T4031" s="174">
        <f t="shared" si="188"/>
        <v>1.6170479399946203E-5</v>
      </c>
    </row>
    <row r="4032" spans="11:20" x14ac:dyDescent="0.2">
      <c r="K4032" s="185" t="s">
        <v>135</v>
      </c>
      <c r="L4032" s="163">
        <f>_xll.qlCalendarAdvance("TARGET",L4031,K4032,"mf")</f>
        <v>63227</v>
      </c>
      <c r="M4032" s="175">
        <v>0.46057781892809868</v>
      </c>
      <c r="N4032" s="175">
        <f>_xll.xlShmInterpDisc($E$4,L4032)</f>
        <v>0.46057781730670327</v>
      </c>
      <c r="O4032" s="175">
        <f>_xll.xlShmInterpDisc($B$4,L4032)</f>
        <v>0.46057781730670327</v>
      </c>
      <c r="P4032" s="175">
        <v>0.4605778189271782</v>
      </c>
      <c r="Q4032" s="175">
        <f>_xll.xlShmInterpDisc($H$4,L4032)</f>
        <v>0.46057781730873376</v>
      </c>
      <c r="R4032" s="188">
        <f t="shared" si="186"/>
        <v>1.6213954068255987E-5</v>
      </c>
      <c r="S4032" s="170">
        <f t="shared" si="187"/>
        <v>1.6213954068255987E-5</v>
      </c>
      <c r="T4032" s="174">
        <f t="shared" si="188"/>
        <v>1.618444434026145E-5</v>
      </c>
    </row>
    <row r="4033" spans="11:20" x14ac:dyDescent="0.2">
      <c r="K4033" s="185" t="s">
        <v>135</v>
      </c>
      <c r="L4033" s="163">
        <f>_xll.qlCalendarAdvance("TARGET",L4032,K4033,"mf")</f>
        <v>63234</v>
      </c>
      <c r="M4033" s="175">
        <v>0.46047640956840336</v>
      </c>
      <c r="N4033" s="175">
        <f>_xll.xlShmInterpDisc($E$4,L4033)</f>
        <v>0.46047640794564387</v>
      </c>
      <c r="O4033" s="175">
        <f>_xll.xlShmInterpDisc($B$4,L4033)</f>
        <v>0.46047640794564387</v>
      </c>
      <c r="P4033" s="175">
        <v>0.46047640956748492</v>
      </c>
      <c r="Q4033" s="175">
        <f>_xll.xlShmInterpDisc($H$4,L4033)</f>
        <v>0.46047640794770162</v>
      </c>
      <c r="R4033" s="188">
        <f t="shared" si="186"/>
        <v>1.6227594823448044E-5</v>
      </c>
      <c r="S4033" s="170">
        <f t="shared" si="187"/>
        <v>1.6227594823448044E-5</v>
      </c>
      <c r="T4033" s="174">
        <f t="shared" si="188"/>
        <v>1.6197833074826917E-5</v>
      </c>
    </row>
    <row r="4034" spans="11:20" x14ac:dyDescent="0.2">
      <c r="K4034" s="185" t="s">
        <v>135</v>
      </c>
      <c r="L4034" s="163">
        <f>_xll.qlCalendarAdvance("TARGET",L4033,K4034,"mf")</f>
        <v>63241</v>
      </c>
      <c r="M4034" s="175">
        <v>0.46037501447772655</v>
      </c>
      <c r="N4034" s="175">
        <f>_xll.xlShmInterpDisc($E$4,L4034)</f>
        <v>0.46037501285366084</v>
      </c>
      <c r="O4034" s="175">
        <f>_xll.xlShmInterpDisc($B$4,L4034)</f>
        <v>0.46037501285366078</v>
      </c>
      <c r="P4034" s="175">
        <v>0.46037501447681023</v>
      </c>
      <c r="Q4034" s="175">
        <f>_xll.xlShmInterpDisc($H$4,L4034)</f>
        <v>0.46037501285574589</v>
      </c>
      <c r="R4034" s="188">
        <f t="shared" si="186"/>
        <v>1.6240657152444271E-5</v>
      </c>
      <c r="S4034" s="170">
        <f t="shared" si="187"/>
        <v>1.6240657707555783E-5</v>
      </c>
      <c r="T4034" s="174">
        <f t="shared" si="188"/>
        <v>1.6210643383196555E-5</v>
      </c>
    </row>
    <row r="4035" spans="11:20" x14ac:dyDescent="0.2">
      <c r="K4035" s="185" t="s">
        <v>135</v>
      </c>
      <c r="L4035" s="163">
        <f>_xll.qlCalendarAdvance("TARGET",L4034,K4035,"mf")</f>
        <v>63248</v>
      </c>
      <c r="M4035" s="175">
        <v>0.46027363373845875</v>
      </c>
      <c r="N4035" s="175">
        <f>_xll.xlShmInterpDisc($E$4,L4035)</f>
        <v>0.46027363211314459</v>
      </c>
      <c r="O4035" s="175">
        <f>_xll.xlShmInterpDisc($B$4,L4035)</f>
        <v>0.46027363211314459</v>
      </c>
      <c r="P4035" s="175">
        <v>0.46027363373754443</v>
      </c>
      <c r="Q4035" s="175">
        <f>_xll.xlShmInterpDisc($H$4,L4035)</f>
        <v>0.46027363211525729</v>
      </c>
      <c r="R4035" s="188">
        <f t="shared" si="186"/>
        <v>1.6253141610356181E-5</v>
      </c>
      <c r="S4035" s="170">
        <f t="shared" si="187"/>
        <v>1.6253141610356181E-5</v>
      </c>
      <c r="T4035" s="174">
        <f t="shared" si="188"/>
        <v>1.6222871379589776E-5</v>
      </c>
    </row>
    <row r="4036" spans="11:20" x14ac:dyDescent="0.2">
      <c r="K4036" s="185" t="s">
        <v>135</v>
      </c>
      <c r="L4036" s="163">
        <f>_xll.qlCalendarAdvance("TARGET",L4035,K4036,"mf")</f>
        <v>63255</v>
      </c>
      <c r="M4036" s="175">
        <v>0.460172267433061</v>
      </c>
      <c r="N4036" s="175">
        <f>_xll.xlShmInterpDisc($E$4,L4036)</f>
        <v>0.46017226580655707</v>
      </c>
      <c r="O4036" s="175">
        <f>_xll.xlShmInterpDisc($B$4,L4036)</f>
        <v>0.46017226580655707</v>
      </c>
      <c r="P4036" s="175">
        <v>0.46017226743214878</v>
      </c>
      <c r="Q4036" s="175">
        <f>_xll.xlShmInterpDisc($H$4,L4036)</f>
        <v>0.46017226580869736</v>
      </c>
      <c r="R4036" s="188">
        <f t="shared" si="186"/>
        <v>1.6265039315399576E-5</v>
      </c>
      <c r="S4036" s="170">
        <f t="shared" si="187"/>
        <v>1.6265039315399576E-5</v>
      </c>
      <c r="T4036" s="174">
        <f t="shared" si="188"/>
        <v>1.623451428844902E-5</v>
      </c>
    </row>
    <row r="4037" spans="11:20" x14ac:dyDescent="0.2">
      <c r="K4037" s="185" t="s">
        <v>135</v>
      </c>
      <c r="L4037" s="163">
        <f>_xll.qlCalendarAdvance("TARGET",L4036,K4037,"mf")</f>
        <v>63262</v>
      </c>
      <c r="M4037" s="175">
        <v>0.46007091564406549</v>
      </c>
      <c r="N4037" s="175">
        <f>_xll.xlShmInterpDisc($E$4,L4037)</f>
        <v>0.46007091401643047</v>
      </c>
      <c r="O4037" s="175">
        <f>_xll.xlShmInterpDisc($B$4,L4037)</f>
        <v>0.46007091401643041</v>
      </c>
      <c r="P4037" s="175">
        <v>0.46007091564315539</v>
      </c>
      <c r="Q4037" s="175">
        <f>_xll.xlShmInterpDisc($H$4,L4037)</f>
        <v>0.46007091401859856</v>
      </c>
      <c r="R4037" s="188">
        <f t="shared" si="186"/>
        <v>1.6276350267574458E-5</v>
      </c>
      <c r="S4037" s="170">
        <f t="shared" si="187"/>
        <v>1.627635082268597E-5</v>
      </c>
      <c r="T4037" s="174">
        <f t="shared" si="188"/>
        <v>1.62455682239937E-5</v>
      </c>
    </row>
    <row r="4038" spans="11:20" x14ac:dyDescent="0.2">
      <c r="K4038" s="185" t="s">
        <v>135</v>
      </c>
      <c r="L4038" s="163">
        <f>_xll.qlCalendarAdvance("TARGET",L4037,K4038,"mf")</f>
        <v>63269</v>
      </c>
      <c r="M4038" s="175">
        <v>0.45996957845407482</v>
      </c>
      <c r="N4038" s="175">
        <f>_xll.xlShmInterpDisc($E$4,L4038)</f>
        <v>0.45996957682536777</v>
      </c>
      <c r="O4038" s="175">
        <f>_xll.xlShmInterpDisc($B$4,L4038)</f>
        <v>0.45996957682536777</v>
      </c>
      <c r="P4038" s="175">
        <v>0.45996957845316677</v>
      </c>
      <c r="Q4038" s="175">
        <f>_xll.xlShmInterpDisc($H$4,L4038)</f>
        <v>0.4599695768275639</v>
      </c>
      <c r="R4038" s="188">
        <f t="shared" ref="R4038:R4101" si="189">(M4038-N4038)*10000</f>
        <v>1.6287070581100238E-5</v>
      </c>
      <c r="S4038" s="170">
        <f t="shared" ref="S4038:S4101" si="190">(M4038-O4038)*10000</f>
        <v>1.6287070581100238E-5</v>
      </c>
      <c r="T4038" s="174">
        <f t="shared" ref="T4038:T4101" si="191">(P4038-Q4038)*10000</f>
        <v>1.6256028745331719E-5</v>
      </c>
    </row>
    <row r="4039" spans="11:20" x14ac:dyDescent="0.2">
      <c r="K4039" s="185" t="s">
        <v>135</v>
      </c>
      <c r="L4039" s="163">
        <f>_xll.qlCalendarAdvance("TARGET",L4038,K4039,"mf")</f>
        <v>63276</v>
      </c>
      <c r="M4039" s="175">
        <v>0.45986825594576214</v>
      </c>
      <c r="N4039" s="175">
        <f>_xll.xlShmInterpDisc($E$4,L4039)</f>
        <v>0.4598682543160425</v>
      </c>
      <c r="O4039" s="175">
        <f>_xll.xlShmInterpDisc($B$4,L4039)</f>
        <v>0.4598682543160425</v>
      </c>
      <c r="P4039" s="175">
        <v>0.45986825594485614</v>
      </c>
      <c r="Q4039" s="175">
        <f>_xll.xlShmInterpDisc($H$4,L4039)</f>
        <v>0.45986825431826678</v>
      </c>
      <c r="R4039" s="188">
        <f t="shared" si="189"/>
        <v>1.6297196370196332E-5</v>
      </c>
      <c r="S4039" s="170">
        <f t="shared" si="190"/>
        <v>1.6297196370196332E-5</v>
      </c>
      <c r="T4039" s="174">
        <f t="shared" si="191"/>
        <v>1.6265893632017026E-5</v>
      </c>
    </row>
    <row r="4040" spans="11:20" x14ac:dyDescent="0.2">
      <c r="K4040" s="185" t="s">
        <v>135</v>
      </c>
      <c r="L4040" s="163">
        <f>_xll.qlCalendarAdvance("TARGET",L4039,K4040,"mf")</f>
        <v>63283</v>
      </c>
      <c r="M4040" s="175">
        <v>0.45976694820187086</v>
      </c>
      <c r="N4040" s="175">
        <f>_xll.xlShmInterpDisc($E$4,L4040)</f>
        <v>0.45976694657119854</v>
      </c>
      <c r="O4040" s="175">
        <f>_xll.xlShmInterpDisc($B$4,L4040)</f>
        <v>0.45976694657119854</v>
      </c>
      <c r="P4040" s="175">
        <v>0.45976694820096697</v>
      </c>
      <c r="Q4040" s="175">
        <f>_xll.xlShmInterpDisc($H$4,L4040)</f>
        <v>0.45976694657345107</v>
      </c>
      <c r="R4040" s="188">
        <f t="shared" si="189"/>
        <v>1.630672319397064E-5</v>
      </c>
      <c r="S4040" s="170">
        <f t="shared" si="190"/>
        <v>1.630672319397064E-5</v>
      </c>
      <c r="T4040" s="174">
        <f t="shared" si="191"/>
        <v>1.6275158998269035E-5</v>
      </c>
    </row>
    <row r="4041" spans="11:20" x14ac:dyDescent="0.2">
      <c r="K4041" s="185" t="s">
        <v>135</v>
      </c>
      <c r="L4041" s="163">
        <f>_xll.qlCalendarAdvance("TARGET",L4040,K4041,"mf")</f>
        <v>63290</v>
      </c>
      <c r="M4041" s="175">
        <v>0.45966565530521486</v>
      </c>
      <c r="N4041" s="175">
        <f>_xll.xlShmInterpDisc($E$4,L4041)</f>
        <v>0.45966565367364998</v>
      </c>
      <c r="O4041" s="175">
        <f>_xll.xlShmInterpDisc($B$4,L4041)</f>
        <v>0.45966565367364992</v>
      </c>
      <c r="P4041" s="175">
        <v>0.45966565530431303</v>
      </c>
      <c r="Q4041" s="175">
        <f>_xll.xlShmInterpDisc($H$4,L4041)</f>
        <v>0.45966565367593082</v>
      </c>
      <c r="R4041" s="188">
        <f t="shared" si="189"/>
        <v>1.6315648831977114E-5</v>
      </c>
      <c r="S4041" s="170">
        <f t="shared" si="190"/>
        <v>1.6315649387088627E-5</v>
      </c>
      <c r="T4041" s="174">
        <f t="shared" si="191"/>
        <v>1.6283822068530185E-5</v>
      </c>
    </row>
    <row r="4042" spans="11:20" x14ac:dyDescent="0.2">
      <c r="K4042" s="185" t="s">
        <v>135</v>
      </c>
      <c r="L4042" s="163">
        <f>_xll.qlCalendarAdvance("TARGET",L4041,K4042,"mf")</f>
        <v>63297</v>
      </c>
      <c r="M4042" s="175">
        <v>0.45956437733867794</v>
      </c>
      <c r="N4042" s="175">
        <f>_xll.xlShmInterpDisc($E$4,L4042)</f>
        <v>0.45956437570628089</v>
      </c>
      <c r="O4042" s="175">
        <f>_xll.xlShmInterpDisc($B$4,L4042)</f>
        <v>0.45956437570628089</v>
      </c>
      <c r="P4042" s="175">
        <v>0.45956437733777816</v>
      </c>
      <c r="Q4042" s="175">
        <f>_xll.xlShmInterpDisc($H$4,L4042)</f>
        <v>0.45956437570859032</v>
      </c>
      <c r="R4042" s="188">
        <f t="shared" si="189"/>
        <v>1.6323970508658192E-5</v>
      </c>
      <c r="S4042" s="170">
        <f t="shared" si="190"/>
        <v>1.6323970508658192E-5</v>
      </c>
      <c r="T4042" s="174">
        <f t="shared" si="191"/>
        <v>1.6291878401908377E-5</v>
      </c>
    </row>
    <row r="4043" spans="11:20" x14ac:dyDescent="0.2">
      <c r="K4043" s="185" t="s">
        <v>135</v>
      </c>
      <c r="L4043" s="163">
        <f>_xll.qlCalendarAdvance("TARGET",L4042,K4043,"mf")</f>
        <v>63304</v>
      </c>
      <c r="M4043" s="175">
        <v>0.4594631143852137</v>
      </c>
      <c r="N4043" s="175">
        <f>_xll.xlShmInterpDisc($E$4,L4043)</f>
        <v>0.45946311275204543</v>
      </c>
      <c r="O4043" s="175">
        <f>_xll.xlShmInterpDisc($B$4,L4043)</f>
        <v>0.45946311275204543</v>
      </c>
      <c r="P4043" s="175">
        <v>0.45946311438431608</v>
      </c>
      <c r="Q4043" s="175">
        <f>_xll.xlShmInterpDisc($H$4,L4043)</f>
        <v>0.45946311275438351</v>
      </c>
      <c r="R4043" s="188">
        <f t="shared" si="189"/>
        <v>1.6331682672898751E-5</v>
      </c>
      <c r="S4043" s="170">
        <f t="shared" si="190"/>
        <v>1.6331682672898751E-5</v>
      </c>
      <c r="T4043" s="174">
        <f t="shared" si="191"/>
        <v>1.6299325777957563E-5</v>
      </c>
    </row>
    <row r="4044" spans="11:20" x14ac:dyDescent="0.2">
      <c r="K4044" s="185" t="s">
        <v>135</v>
      </c>
      <c r="L4044" s="163">
        <f>_xll.qlCalendarAdvance("TARGET",L4043,K4044,"mf")</f>
        <v>63311</v>
      </c>
      <c r="M4044" s="175">
        <v>0.459361866527846</v>
      </c>
      <c r="N4044" s="175">
        <f>_xll.xlShmInterpDisc($E$4,L4044)</f>
        <v>0.45936186489396769</v>
      </c>
      <c r="O4044" s="175">
        <f>_xll.xlShmInterpDisc($B$4,L4044)</f>
        <v>0.45936186489396763</v>
      </c>
      <c r="P4044" s="175">
        <v>0.45936186652695055</v>
      </c>
      <c r="Q4044" s="175">
        <f>_xll.xlShmInterpDisc($H$4,L4044)</f>
        <v>0.45936186489633463</v>
      </c>
      <c r="R4044" s="188">
        <f t="shared" si="189"/>
        <v>1.6338783104252741E-5</v>
      </c>
      <c r="S4044" s="170">
        <f t="shared" si="190"/>
        <v>1.6338783659364253E-5</v>
      </c>
      <c r="T4044" s="174">
        <f t="shared" si="191"/>
        <v>1.6306159200674131E-5</v>
      </c>
    </row>
    <row r="4045" spans="11:20" x14ac:dyDescent="0.2">
      <c r="K4045" s="185" t="s">
        <v>135</v>
      </c>
      <c r="L4045" s="163">
        <f>_xll.qlCalendarAdvance("TARGET",L4044,K4045,"mf")</f>
        <v>63318</v>
      </c>
      <c r="M4045" s="175">
        <v>0.45926063384966814</v>
      </c>
      <c r="N4045" s="175">
        <f>_xll.xlShmInterpDisc($E$4,L4045)</f>
        <v>0.45926063221514124</v>
      </c>
      <c r="O4045" s="175">
        <f>_xll.xlShmInterpDisc($B$4,L4045)</f>
        <v>0.45926063221514124</v>
      </c>
      <c r="P4045" s="175">
        <v>0.45926063384877469</v>
      </c>
      <c r="Q4045" s="175">
        <f>_xll.xlShmInterpDisc($H$4,L4045)</f>
        <v>0.45926063221753716</v>
      </c>
      <c r="R4045" s="188">
        <f t="shared" si="189"/>
        <v>1.6345269027162601E-5</v>
      </c>
      <c r="S4045" s="170">
        <f t="shared" si="190"/>
        <v>1.6345269027162601E-5</v>
      </c>
      <c r="T4045" s="174">
        <f t="shared" si="191"/>
        <v>1.6312375339389007E-5</v>
      </c>
    </row>
    <row r="4046" spans="11:20" x14ac:dyDescent="0.2">
      <c r="K4046" s="185" t="s">
        <v>135</v>
      </c>
      <c r="L4046" s="163">
        <f>_xll.qlCalendarAdvance("TARGET",L4045,K4046,"mf")</f>
        <v>63325</v>
      </c>
      <c r="M4046" s="175">
        <v>0.45915941643384306</v>
      </c>
      <c r="N4046" s="175">
        <f>_xll.xlShmInterpDisc($E$4,L4046)</f>
        <v>0.45915941479872929</v>
      </c>
      <c r="O4046" s="175">
        <f>_xll.xlShmInterpDisc($B$4,L4046)</f>
        <v>0.45915941479872935</v>
      </c>
      <c r="P4046" s="175">
        <v>0.45915941643295166</v>
      </c>
      <c r="Q4046" s="175">
        <f>_xll.xlShmInterpDisc($H$4,L4046)</f>
        <v>0.45915941480115446</v>
      </c>
      <c r="R4046" s="188">
        <f t="shared" si="189"/>
        <v>1.635113766607077E-5</v>
      </c>
      <c r="S4046" s="170">
        <f t="shared" si="190"/>
        <v>1.6351137110959257E-5</v>
      </c>
      <c r="T4046" s="174">
        <f t="shared" si="191"/>
        <v>1.6317971973656142E-5</v>
      </c>
    </row>
    <row r="4047" spans="11:20" x14ac:dyDescent="0.2">
      <c r="K4047" s="185" t="s">
        <v>135</v>
      </c>
      <c r="L4047" s="163">
        <f>_xll.qlCalendarAdvance("TARGET",L4046,K4047,"mf")</f>
        <v>63332</v>
      </c>
      <c r="M4047" s="175">
        <v>0.45905821436360289</v>
      </c>
      <c r="N4047" s="175">
        <f>_xll.xlShmInterpDisc($E$4,L4047)</f>
        <v>0.45905821272796477</v>
      </c>
      <c r="O4047" s="175">
        <f>_xll.xlShmInterpDisc($B$4,L4047)</f>
        <v>0.45905821272796477</v>
      </c>
      <c r="P4047" s="175">
        <v>0.4590582143627136</v>
      </c>
      <c r="Q4047" s="175">
        <f>_xll.xlShmInterpDisc($H$4,L4047)</f>
        <v>0.45905821273041908</v>
      </c>
      <c r="R4047" s="188">
        <f t="shared" si="189"/>
        <v>1.6356381249416074E-5</v>
      </c>
      <c r="S4047" s="170">
        <f t="shared" si="190"/>
        <v>1.6356381249416074E-5</v>
      </c>
      <c r="T4047" s="174">
        <f t="shared" si="191"/>
        <v>1.6322945217694951E-5</v>
      </c>
    </row>
    <row r="4048" spans="11:20" x14ac:dyDescent="0.2">
      <c r="K4048" s="185" t="s">
        <v>135</v>
      </c>
      <c r="L4048" s="163">
        <f>_xll.qlCalendarAdvance("TARGET",L4047,K4048,"mf")</f>
        <v>63339</v>
      </c>
      <c r="M4048" s="175">
        <v>0.4589570277222495</v>
      </c>
      <c r="N4048" s="175">
        <f>_xll.xlShmInterpDisc($E$4,L4048)</f>
        <v>0.45895702608614963</v>
      </c>
      <c r="O4048" s="175">
        <f>_xll.xlShmInterpDisc($B$4,L4048)</f>
        <v>0.45895702608614958</v>
      </c>
      <c r="P4048" s="175">
        <v>0.45895702772136238</v>
      </c>
      <c r="Q4048" s="175">
        <f>_xll.xlShmInterpDisc($H$4,L4048)</f>
        <v>0.4589570260886332</v>
      </c>
      <c r="R4048" s="188">
        <f t="shared" si="189"/>
        <v>1.636099866697549E-5</v>
      </c>
      <c r="S4048" s="170">
        <f t="shared" si="190"/>
        <v>1.6360999222087003E-5</v>
      </c>
      <c r="T4048" s="174">
        <f t="shared" si="191"/>
        <v>1.6327291740836358E-5</v>
      </c>
    </row>
    <row r="4049" spans="11:20" x14ac:dyDescent="0.2">
      <c r="K4049" s="185" t="s">
        <v>135</v>
      </c>
      <c r="L4049" s="163">
        <f>_xll.qlCalendarAdvance("TARGET",L4048,K4049,"mf")</f>
        <v>63346</v>
      </c>
      <c r="M4049" s="175">
        <v>0.45885585659315381</v>
      </c>
      <c r="N4049" s="175">
        <f>_xll.xlShmInterpDisc($E$4,L4049)</f>
        <v>0.45885585495665482</v>
      </c>
      <c r="O4049" s="175">
        <f>_xll.xlShmInterpDisc($B$4,L4049)</f>
        <v>0.45885585495665482</v>
      </c>
      <c r="P4049" s="175">
        <v>0.45885585659226874</v>
      </c>
      <c r="Q4049" s="175">
        <f>_xll.xlShmInterpDisc($H$4,L4049)</f>
        <v>0.45885585495916803</v>
      </c>
      <c r="R4049" s="188">
        <f t="shared" si="189"/>
        <v>1.6364989918749018E-5</v>
      </c>
      <c r="S4049" s="170">
        <f t="shared" si="190"/>
        <v>1.6364989918749018E-5</v>
      </c>
      <c r="T4049" s="174">
        <f t="shared" si="191"/>
        <v>1.6331007102188266E-5</v>
      </c>
    </row>
    <row r="4050" spans="11:20" x14ac:dyDescent="0.2">
      <c r="K4050" s="185" t="s">
        <v>135</v>
      </c>
      <c r="L4050" s="163">
        <f>_xll.qlCalendarAdvance("TARGET",L4049,K4050,"mf")</f>
        <v>63353</v>
      </c>
      <c r="M4050" s="175">
        <v>0.45875470105975552</v>
      </c>
      <c r="N4050" s="175">
        <f>_xll.xlShmInterpDisc($E$4,L4050)</f>
        <v>0.45875469942292096</v>
      </c>
      <c r="O4050" s="175">
        <f>_xll.xlShmInterpDisc($B$4,L4050)</f>
        <v>0.45875469942292091</v>
      </c>
      <c r="P4050" s="175">
        <v>0.45875470105887256</v>
      </c>
      <c r="Q4050" s="175">
        <f>_xll.xlShmInterpDisc($H$4,L4050)</f>
        <v>0.45875469942546376</v>
      </c>
      <c r="R4050" s="188">
        <f t="shared" si="189"/>
        <v>1.6368345567840947E-5</v>
      </c>
      <c r="S4050" s="170">
        <f t="shared" si="190"/>
        <v>1.636834612295246E-5</v>
      </c>
      <c r="T4050" s="174">
        <f t="shared" si="191"/>
        <v>1.6334087971081601E-5</v>
      </c>
    </row>
    <row r="4051" spans="11:20" x14ac:dyDescent="0.2">
      <c r="K4051" s="185" t="s">
        <v>135</v>
      </c>
      <c r="L4051" s="163">
        <f>_xll.qlCalendarAdvance("TARGET",L4050,K4051,"mf")</f>
        <v>63360</v>
      </c>
      <c r="M4051" s="175">
        <v>0.45865356120556361</v>
      </c>
      <c r="N4051" s="175">
        <f>_xll.xlShmInterpDisc($E$4,L4051)</f>
        <v>0.45865355956845688</v>
      </c>
      <c r="O4051" s="175">
        <f>_xll.xlShmInterpDisc($B$4,L4051)</f>
        <v>0.45865355956845688</v>
      </c>
      <c r="P4051" s="175">
        <v>0.45865356120468281</v>
      </c>
      <c r="Q4051" s="175">
        <f>_xll.xlShmInterpDisc($H$4,L4051)</f>
        <v>0.45865355957102949</v>
      </c>
      <c r="R4051" s="188">
        <f t="shared" si="189"/>
        <v>1.6371067279585816E-5</v>
      </c>
      <c r="S4051" s="170">
        <f t="shared" si="190"/>
        <v>1.6371067279585816E-5</v>
      </c>
      <c r="T4051" s="174">
        <f t="shared" si="191"/>
        <v>1.6336533237293338E-5</v>
      </c>
    </row>
    <row r="4052" spans="11:20" x14ac:dyDescent="0.2">
      <c r="K4052" s="185" t="s">
        <v>135</v>
      </c>
      <c r="L4052" s="163">
        <f>_xll.qlCalendarAdvance("TARGET",L4051,K4052,"mf")</f>
        <v>63367</v>
      </c>
      <c r="M4052" s="175">
        <v>0.45855243711415561</v>
      </c>
      <c r="N4052" s="175">
        <f>_xll.xlShmInterpDisc($E$4,L4052)</f>
        <v>0.45855243547684077</v>
      </c>
      <c r="O4052" s="175">
        <f>_xll.xlShmInterpDisc($B$4,L4052)</f>
        <v>0.45855243547684077</v>
      </c>
      <c r="P4052" s="175">
        <v>0.45855243711327687</v>
      </c>
      <c r="Q4052" s="175">
        <f>_xll.xlShmInterpDisc($H$4,L4052)</f>
        <v>0.4585524354794433</v>
      </c>
      <c r="R4052" s="188">
        <f t="shared" si="189"/>
        <v>1.6373148392645476E-5</v>
      </c>
      <c r="S4052" s="170">
        <f t="shared" si="190"/>
        <v>1.6373148392645476E-5</v>
      </c>
      <c r="T4052" s="174">
        <f t="shared" si="191"/>
        <v>1.6338335684373817E-5</v>
      </c>
    </row>
    <row r="4053" spans="11:20" x14ac:dyDescent="0.2">
      <c r="K4053" s="185" t="s">
        <v>135</v>
      </c>
      <c r="L4053" s="163">
        <f>_xll.qlCalendarAdvance("TARGET",L4052,K4053,"mf")</f>
        <v>63374</v>
      </c>
      <c r="M4053" s="175">
        <v>0.45845132886917789</v>
      </c>
      <c r="N4053" s="175">
        <f>_xll.xlShmInterpDisc($E$4,L4053)</f>
        <v>0.45845132723171927</v>
      </c>
      <c r="O4053" s="175">
        <f>_xll.xlShmInterpDisc($B$4,L4053)</f>
        <v>0.45845132723171916</v>
      </c>
      <c r="P4053" s="175">
        <v>0.45845132886830131</v>
      </c>
      <c r="Q4053" s="175">
        <f>_xll.xlShmInterpDisc($H$4,L4053)</f>
        <v>0.45845132723435178</v>
      </c>
      <c r="R4053" s="188">
        <f t="shared" si="189"/>
        <v>1.6374586131462365E-5</v>
      </c>
      <c r="S4053" s="170">
        <f t="shared" si="190"/>
        <v>1.637458724168539E-5</v>
      </c>
      <c r="T4053" s="174">
        <f t="shared" si="191"/>
        <v>1.6339495312323038E-5</v>
      </c>
    </row>
    <row r="4054" spans="11:20" x14ac:dyDescent="0.2">
      <c r="K4054" s="185" t="s">
        <v>135</v>
      </c>
      <c r="L4054" s="163">
        <f>_xll.qlCalendarAdvance("TARGET",L4053,K4054,"mf")</f>
        <v>63381</v>
      </c>
      <c r="M4054" s="175">
        <v>0.45835023655434515</v>
      </c>
      <c r="N4054" s="175">
        <f>_xll.xlShmInterpDisc($E$4,L4054)</f>
        <v>0.45835023491680738</v>
      </c>
      <c r="O4054" s="175">
        <f>_xll.xlShmInterpDisc($B$4,L4054)</f>
        <v>0.45835023491680732</v>
      </c>
      <c r="P4054" s="175">
        <v>0.45835023655347068</v>
      </c>
      <c r="Q4054" s="175">
        <f>_xll.xlShmInterpDisc($H$4,L4054)</f>
        <v>0.45835023491947019</v>
      </c>
      <c r="R4054" s="188">
        <f t="shared" si="189"/>
        <v>1.6375377720478923E-5</v>
      </c>
      <c r="S4054" s="170">
        <f t="shared" si="190"/>
        <v>1.6375378275590435E-5</v>
      </c>
      <c r="T4054" s="174">
        <f t="shared" si="191"/>
        <v>1.6340004904691341E-5</v>
      </c>
    </row>
    <row r="4055" spans="11:20" x14ac:dyDescent="0.2">
      <c r="K4055" s="185" t="s">
        <v>135</v>
      </c>
      <c r="L4055" s="163">
        <f>_xll.qlCalendarAdvance("TARGET",L4054,K4055,"mf")</f>
        <v>63388</v>
      </c>
      <c r="M4055" s="175">
        <v>0.45824916025344076</v>
      </c>
      <c r="N4055" s="175">
        <f>_xll.xlShmInterpDisc($E$4,L4055)</f>
        <v>0.45824915861588877</v>
      </c>
      <c r="O4055" s="175">
        <f>_xll.xlShmInterpDisc($B$4,L4055)</f>
        <v>0.45824915861588872</v>
      </c>
      <c r="P4055" s="175">
        <v>0.45824916025256834</v>
      </c>
      <c r="Q4055" s="175">
        <f>_xll.xlShmInterpDisc($H$4,L4055)</f>
        <v>0.4582491586185819</v>
      </c>
      <c r="R4055" s="188">
        <f t="shared" si="189"/>
        <v>1.6375519829026075E-5</v>
      </c>
      <c r="S4055" s="170">
        <f t="shared" si="190"/>
        <v>1.6375520384137587E-5</v>
      </c>
      <c r="T4055" s="174">
        <f t="shared" si="191"/>
        <v>1.6339864461478726E-5</v>
      </c>
    </row>
    <row r="4056" spans="11:20" x14ac:dyDescent="0.2">
      <c r="K4056" s="185" t="s">
        <v>135</v>
      </c>
      <c r="L4056" s="163">
        <f>_xll.qlCalendarAdvance("TARGET",L4055,K4056,"mf")</f>
        <v>63395</v>
      </c>
      <c r="M4056" s="175">
        <v>0.45814810005031609</v>
      </c>
      <c r="N4056" s="175">
        <f>_xll.xlShmInterpDisc($E$4,L4056)</f>
        <v>0.4581480984128154</v>
      </c>
      <c r="O4056" s="175">
        <f>_xll.xlShmInterpDisc($B$4,L4056)</f>
        <v>0.4581480984128154</v>
      </c>
      <c r="P4056" s="175">
        <v>0.45814810004944584</v>
      </c>
      <c r="Q4056" s="175">
        <f>_xll.xlShmInterpDisc($H$4,L4056)</f>
        <v>0.458148098415539</v>
      </c>
      <c r="R4056" s="188">
        <f t="shared" si="189"/>
        <v>1.6375006905988698E-5</v>
      </c>
      <c r="S4056" s="170">
        <f t="shared" si="190"/>
        <v>1.6375006905988698E-5</v>
      </c>
      <c r="T4056" s="174">
        <f t="shared" si="191"/>
        <v>1.633906843157007E-5</v>
      </c>
    </row>
    <row r="4057" spans="11:20" x14ac:dyDescent="0.2">
      <c r="K4057" s="185" t="s">
        <v>135</v>
      </c>
      <c r="L4057" s="163">
        <f>_xll.qlCalendarAdvance("TARGET",L4056,K4057,"mf")</f>
        <v>63402</v>
      </c>
      <c r="M4057" s="175">
        <v>0.45804705602889095</v>
      </c>
      <c r="N4057" s="175">
        <f>_xll.xlShmInterpDisc($E$4,L4057)</f>
        <v>0.45804705439150722</v>
      </c>
      <c r="O4057" s="175">
        <f>_xll.xlShmInterpDisc($B$4,L4057)</f>
        <v>0.45804705439150722</v>
      </c>
      <c r="P4057" s="175">
        <v>0.45804705602802281</v>
      </c>
      <c r="Q4057" s="175">
        <f>_xll.xlShmInterpDisc($H$4,L4057)</f>
        <v>0.45804705439426135</v>
      </c>
      <c r="R4057" s="188">
        <f t="shared" si="189"/>
        <v>1.6373837286032256E-5</v>
      </c>
      <c r="S4057" s="170">
        <f t="shared" si="190"/>
        <v>1.6373837286032256E-5</v>
      </c>
      <c r="T4057" s="174">
        <f t="shared" si="191"/>
        <v>1.6337614594519323E-5</v>
      </c>
    </row>
    <row r="4058" spans="11:20" x14ac:dyDescent="0.2">
      <c r="K4058" s="185" t="s">
        <v>135</v>
      </c>
      <c r="L4058" s="163">
        <f>_xll.qlCalendarAdvance("TARGET",L4057,K4058,"mf")</f>
        <v>63409</v>
      </c>
      <c r="M4058" s="175">
        <v>0.45794602827315289</v>
      </c>
      <c r="N4058" s="175">
        <f>_xll.xlShmInterpDisc($E$4,L4058)</f>
        <v>0.45794602663595213</v>
      </c>
      <c r="O4058" s="175">
        <f>_xll.xlShmInterpDisc($B$4,L4058)</f>
        <v>0.45794602663595213</v>
      </c>
      <c r="P4058" s="175">
        <v>0.45794602827228686</v>
      </c>
      <c r="Q4058" s="175">
        <f>_xll.xlShmInterpDisc($H$4,L4058)</f>
        <v>0.45794602663873707</v>
      </c>
      <c r="R4058" s="188">
        <f t="shared" si="189"/>
        <v>1.6372007638487673E-5</v>
      </c>
      <c r="S4058" s="170">
        <f t="shared" si="190"/>
        <v>1.6372007638487673E-5</v>
      </c>
      <c r="T4058" s="174">
        <f t="shared" si="191"/>
        <v>1.6335497954322875E-5</v>
      </c>
    </row>
    <row r="4059" spans="11:20" x14ac:dyDescent="0.2">
      <c r="K4059" s="185" t="s">
        <v>135</v>
      </c>
      <c r="L4059" s="163">
        <f>_xll.qlCalendarAdvance("TARGET",L4058,K4059,"mf")</f>
        <v>63416</v>
      </c>
      <c r="M4059" s="175">
        <v>0.45784501686715751</v>
      </c>
      <c r="N4059" s="175">
        <f>_xll.xlShmInterpDisc($E$4,L4059)</f>
        <v>0.45784501523020626</v>
      </c>
      <c r="O4059" s="175">
        <f>_xll.xlShmInterpDisc($B$4,L4059)</f>
        <v>0.45784501523020626</v>
      </c>
      <c r="P4059" s="175">
        <v>0.45784501686629364</v>
      </c>
      <c r="Q4059" s="175">
        <f>_xll.xlShmInterpDisc($H$4,L4059)</f>
        <v>0.45784501523302201</v>
      </c>
      <c r="R4059" s="188">
        <f t="shared" si="189"/>
        <v>1.6369512412239828E-5</v>
      </c>
      <c r="S4059" s="170">
        <f t="shared" si="190"/>
        <v>1.6369512412239828E-5</v>
      </c>
      <c r="T4059" s="174">
        <f t="shared" si="191"/>
        <v>1.6332716290534677E-5</v>
      </c>
    </row>
    <row r="4060" spans="11:20" x14ac:dyDescent="0.2">
      <c r="K4060" s="185" t="s">
        <v>135</v>
      </c>
      <c r="L4060" s="163">
        <f>_xll.qlCalendarAdvance("TARGET",L4059,K4060,"mf")</f>
        <v>63423</v>
      </c>
      <c r="M4060" s="175">
        <v>0.45774402189502833</v>
      </c>
      <c r="N4060" s="175">
        <f>_xll.xlShmInterpDisc($E$4,L4060)</f>
        <v>0.45774402025839322</v>
      </c>
      <c r="O4060" s="175">
        <f>_xll.xlShmInterpDisc($B$4,L4060)</f>
        <v>0.45774402025839311</v>
      </c>
      <c r="P4060" s="175">
        <v>0.45774402189416663</v>
      </c>
      <c r="Q4060" s="175">
        <f>_xll.xlShmInterpDisc($H$4,L4060)</f>
        <v>0.45774402026123995</v>
      </c>
      <c r="R4060" s="188">
        <f t="shared" si="189"/>
        <v>1.6366351052177208E-5</v>
      </c>
      <c r="S4060" s="170">
        <f t="shared" si="190"/>
        <v>1.6366352162400233E-5</v>
      </c>
      <c r="T4060" s="174">
        <f t="shared" si="191"/>
        <v>1.6329266827597166E-5</v>
      </c>
    </row>
    <row r="4061" spans="11:20" x14ac:dyDescent="0.2">
      <c r="K4061" s="185" t="s">
        <v>135</v>
      </c>
      <c r="L4061" s="163">
        <f>_xll.qlCalendarAdvance("TARGET",L4060,K4061,"mf")</f>
        <v>63430</v>
      </c>
      <c r="M4061" s="175">
        <v>0.45764304344095602</v>
      </c>
      <c r="N4061" s="175">
        <f>_xll.xlShmInterpDisc($E$4,L4061)</f>
        <v>0.45764304180470428</v>
      </c>
      <c r="O4061" s="175">
        <f>_xll.xlShmInterpDisc($B$4,L4061)</f>
        <v>0.45764304180470422</v>
      </c>
      <c r="P4061" s="175">
        <v>0.45764304344009649</v>
      </c>
      <c r="Q4061" s="175">
        <f>_xll.xlShmInterpDisc($H$4,L4061)</f>
        <v>0.45764304180758214</v>
      </c>
      <c r="R4061" s="188">
        <f t="shared" si="189"/>
        <v>1.6362517452073178E-5</v>
      </c>
      <c r="S4061" s="170">
        <f t="shared" si="190"/>
        <v>1.636251800718469E-5</v>
      </c>
      <c r="T4061" s="174">
        <f t="shared" si="191"/>
        <v>1.6325143459283709E-5</v>
      </c>
    </row>
    <row r="4062" spans="11:20" x14ac:dyDescent="0.2">
      <c r="K4062" s="185" t="s">
        <v>135</v>
      </c>
      <c r="L4062" s="163">
        <f>_xll.qlCalendarAdvance("TARGET",L4061,K4062,"mf")</f>
        <v>63437</v>
      </c>
      <c r="M4062" s="175">
        <v>0.45754208158919935</v>
      </c>
      <c r="N4062" s="175">
        <f>_xll.xlShmInterpDisc($E$4,L4062)</f>
        <v>0.4575420799533983</v>
      </c>
      <c r="O4062" s="175">
        <f>_xll.xlShmInterpDisc($B$4,L4062)</f>
        <v>0.4575420799533983</v>
      </c>
      <c r="P4062" s="175">
        <v>0.45754208158834186</v>
      </c>
      <c r="Q4062" s="175">
        <f>_xll.xlShmInterpDisc($H$4,L4062)</f>
        <v>0.45754207995630741</v>
      </c>
      <c r="R4062" s="188">
        <f t="shared" si="189"/>
        <v>1.6358010501704712E-5</v>
      </c>
      <c r="S4062" s="170">
        <f t="shared" si="190"/>
        <v>1.6358010501704712E-5</v>
      </c>
      <c r="T4062" s="174">
        <f t="shared" si="191"/>
        <v>1.6320344520259766E-5</v>
      </c>
    </row>
    <row r="4063" spans="11:20" x14ac:dyDescent="0.2">
      <c r="K4063" s="185" t="s">
        <v>135</v>
      </c>
      <c r="L4063" s="163">
        <f>_xll.qlCalendarAdvance("TARGET",L4062,K4063,"mf")</f>
        <v>63444</v>
      </c>
      <c r="M4063" s="175">
        <v>0.45744113642408407</v>
      </c>
      <c r="N4063" s="175">
        <f>_xll.xlShmInterpDisc($E$4,L4063)</f>
        <v>0.45744113478880166</v>
      </c>
      <c r="O4063" s="175">
        <f>_xll.xlShmInterpDisc($B$4,L4063)</f>
        <v>0.45744113478880161</v>
      </c>
      <c r="P4063" s="175">
        <v>0.4574411364232287</v>
      </c>
      <c r="Q4063" s="175">
        <f>_xll.xlShmInterpDisc($H$4,L4063)</f>
        <v>0.45744113479174214</v>
      </c>
      <c r="R4063" s="188">
        <f t="shared" si="189"/>
        <v>1.6352824094845175E-5</v>
      </c>
      <c r="S4063" s="170">
        <f t="shared" si="190"/>
        <v>1.6352824649956688E-5</v>
      </c>
      <c r="T4063" s="174">
        <f t="shared" si="191"/>
        <v>1.6314865569633241E-5</v>
      </c>
    </row>
    <row r="4064" spans="11:20" x14ac:dyDescent="0.2">
      <c r="K4064" s="185" t="s">
        <v>135</v>
      </c>
      <c r="L4064" s="163">
        <f>_xll.qlCalendarAdvance("TARGET",L4063,K4064,"mf")</f>
        <v>63451</v>
      </c>
      <c r="M4064" s="175">
        <v>0.4573402080300033</v>
      </c>
      <c r="N4064" s="175">
        <f>_xll.xlShmInterpDisc($E$4,L4064)</f>
        <v>0.45734020639530759</v>
      </c>
      <c r="O4064" s="175">
        <f>_xll.xlShmInterpDisc($B$4,L4064)</f>
        <v>0.45734020639530765</v>
      </c>
      <c r="P4064" s="175">
        <v>0.4573402080291501</v>
      </c>
      <c r="Q4064" s="175">
        <f>_xll.xlShmInterpDisc($H$4,L4064)</f>
        <v>0.45734020639827971</v>
      </c>
      <c r="R4064" s="188">
        <f t="shared" si="189"/>
        <v>1.6346957121271544E-5</v>
      </c>
      <c r="S4064" s="170">
        <f t="shared" si="190"/>
        <v>1.6346956566160031E-5</v>
      </c>
      <c r="T4064" s="174">
        <f t="shared" si="191"/>
        <v>1.6308703831846572E-5</v>
      </c>
    </row>
    <row r="4065" spans="11:20" x14ac:dyDescent="0.2">
      <c r="K4065" s="185" t="s">
        <v>135</v>
      </c>
      <c r="L4065" s="163">
        <f>_xll.qlCalendarAdvance("TARGET",L4064,K4065,"mf")</f>
        <v>63458</v>
      </c>
      <c r="M4065" s="175">
        <v>0.45723929649141731</v>
      </c>
      <c r="N4065" s="175">
        <f>_xll.xlShmInterpDisc($E$4,L4065)</f>
        <v>0.45723929485737702</v>
      </c>
      <c r="O4065" s="175">
        <f>_xll.xlShmInterpDisc($B$4,L4065)</f>
        <v>0.45723929485737697</v>
      </c>
      <c r="P4065" s="175">
        <v>0.45723929649056622</v>
      </c>
      <c r="Q4065" s="175">
        <f>_xll.xlShmInterpDisc($H$4,L4065)</f>
        <v>0.45723929486038067</v>
      </c>
      <c r="R4065" s="188">
        <f t="shared" si="189"/>
        <v>1.6340402919645669E-5</v>
      </c>
      <c r="S4065" s="170">
        <f t="shared" si="190"/>
        <v>1.6340403474757181E-5</v>
      </c>
      <c r="T4065" s="174">
        <f t="shared" si="191"/>
        <v>1.6301855421119171E-5</v>
      </c>
    </row>
    <row r="4066" spans="11:20" x14ac:dyDescent="0.2">
      <c r="K4066" s="185" t="s">
        <v>135</v>
      </c>
      <c r="L4066" s="163">
        <f>_xll.qlCalendarAdvance("TARGET",L4065,K4066,"mf")</f>
        <v>63465</v>
      </c>
      <c r="M4066" s="175">
        <v>0.45713840189285343</v>
      </c>
      <c r="N4066" s="175">
        <f>_xll.xlShmInterpDisc($E$4,L4066)</f>
        <v>0.45713840025953739</v>
      </c>
      <c r="O4066" s="175">
        <f>_xll.xlShmInterpDisc($B$4,L4066)</f>
        <v>0.45713840025953739</v>
      </c>
      <c r="P4066" s="175">
        <v>0.45713840189200455</v>
      </c>
      <c r="Q4066" s="175">
        <f>_xll.xlShmInterpDisc($H$4,L4066)</f>
        <v>0.4571384002625728</v>
      </c>
      <c r="R4066" s="188">
        <f t="shared" si="189"/>
        <v>1.6333160379744527E-5</v>
      </c>
      <c r="S4066" s="170">
        <f t="shared" si="190"/>
        <v>1.6333160379744527E-5</v>
      </c>
      <c r="T4066" s="174">
        <f t="shared" si="191"/>
        <v>1.6294317561893479E-5</v>
      </c>
    </row>
    <row r="4067" spans="11:20" x14ac:dyDescent="0.2">
      <c r="K4067" s="185" t="s">
        <v>135</v>
      </c>
      <c r="L4067" s="163">
        <f>_xll.qlCalendarAdvance("TARGET",L4066,K4067,"mf")</f>
        <v>63472</v>
      </c>
      <c r="M4067" s="175">
        <v>0.45703752431890587</v>
      </c>
      <c r="N4067" s="175">
        <f>_xll.xlShmInterpDisc($E$4,L4067)</f>
        <v>0.4570375226863832</v>
      </c>
      <c r="O4067" s="175">
        <f>_xll.xlShmInterpDisc($B$4,L4067)</f>
        <v>0.4570375226863832</v>
      </c>
      <c r="P4067" s="175">
        <v>0.45703752431805911</v>
      </c>
      <c r="Q4067" s="175">
        <f>_xll.xlShmInterpDisc($H$4,L4067)</f>
        <v>0.45703752268945053</v>
      </c>
      <c r="R4067" s="188">
        <f t="shared" si="189"/>
        <v>1.6325226726010555E-5</v>
      </c>
      <c r="S4067" s="170">
        <f t="shared" si="190"/>
        <v>1.6325226726010555E-5</v>
      </c>
      <c r="T4067" s="174">
        <f t="shared" si="191"/>
        <v>1.6286085813277396E-5</v>
      </c>
    </row>
    <row r="4068" spans="11:20" x14ac:dyDescent="0.2">
      <c r="K4068" s="185" t="s">
        <v>135</v>
      </c>
      <c r="L4068" s="163">
        <f>_xll.qlCalendarAdvance("TARGET",L4067,K4068,"mf")</f>
        <v>63479</v>
      </c>
      <c r="M4068" s="175">
        <v>0.45693666385423537</v>
      </c>
      <c r="N4068" s="175">
        <f>_xll.xlShmInterpDisc($E$4,L4068)</f>
        <v>0.45693666222257584</v>
      </c>
      <c r="O4068" s="175">
        <f>_xll.xlShmInterpDisc($B$4,L4068)</f>
        <v>0.45693666222257578</v>
      </c>
      <c r="P4068" s="175">
        <v>0.45693666385339082</v>
      </c>
      <c r="Q4068" s="175">
        <f>_xll.xlShmInterpDisc($H$4,L4068)</f>
        <v>0.45693666222567514</v>
      </c>
      <c r="R4068" s="188">
        <f t="shared" si="189"/>
        <v>1.6316595297105607E-5</v>
      </c>
      <c r="S4068" s="170">
        <f t="shared" si="190"/>
        <v>1.6316595852217119E-5</v>
      </c>
      <c r="T4068" s="174">
        <f t="shared" si="191"/>
        <v>1.6277156844601848E-5</v>
      </c>
    </row>
    <row r="4069" spans="11:20" x14ac:dyDescent="0.2">
      <c r="K4069" s="185" t="s">
        <v>135</v>
      </c>
      <c r="L4069" s="163">
        <f>_xll.qlCalendarAdvance("TARGET",L4068,K4069,"mf")</f>
        <v>63486</v>
      </c>
      <c r="M4069" s="175">
        <v>0.45683582058356959</v>
      </c>
      <c r="N4069" s="175">
        <f>_xll.xlShmInterpDisc($E$4,L4069)</f>
        <v>0.45683581895284303</v>
      </c>
      <c r="O4069" s="175">
        <f>_xll.xlShmInterpDisc($B$4,L4069)</f>
        <v>0.45683581895284303</v>
      </c>
      <c r="P4069" s="175">
        <v>0.45683582058272709</v>
      </c>
      <c r="Q4069" s="175">
        <f>_xll.xlShmInterpDisc($H$4,L4069)</f>
        <v>0.45683581895597453</v>
      </c>
      <c r="R4069" s="188">
        <f t="shared" si="189"/>
        <v>1.630726553791817E-5</v>
      </c>
      <c r="S4069" s="170">
        <f t="shared" si="190"/>
        <v>1.630726553791817E-5</v>
      </c>
      <c r="T4069" s="174">
        <f t="shared" si="191"/>
        <v>1.6267525659863225E-5</v>
      </c>
    </row>
    <row r="4070" spans="11:20" x14ac:dyDescent="0.2">
      <c r="K4070" s="185" t="s">
        <v>135</v>
      </c>
      <c r="L4070" s="163">
        <f>_xll.qlCalendarAdvance("TARGET",L4069,K4070,"mf")</f>
        <v>63493</v>
      </c>
      <c r="M4070" s="175">
        <v>0.45673499459170258</v>
      </c>
      <c r="N4070" s="175">
        <f>_xll.xlShmInterpDisc($E$4,L4070)</f>
        <v>0.45673499296197928</v>
      </c>
      <c r="O4070" s="175">
        <f>_xll.xlShmInterpDisc($B$4,L4070)</f>
        <v>0.45673499296197928</v>
      </c>
      <c r="P4070" s="175">
        <v>0.45673499459086231</v>
      </c>
      <c r="Q4070" s="175">
        <f>_xll.xlShmInterpDisc($H$4,L4070)</f>
        <v>0.45673499296514303</v>
      </c>
      <c r="R4070" s="188">
        <f t="shared" si="189"/>
        <v>1.6297233007556144E-5</v>
      </c>
      <c r="S4070" s="170">
        <f t="shared" si="190"/>
        <v>1.6297233007556144E-5</v>
      </c>
      <c r="T4070" s="174">
        <f t="shared" si="191"/>
        <v>1.6257192814173038E-5</v>
      </c>
    </row>
    <row r="4071" spans="11:20" x14ac:dyDescent="0.2">
      <c r="K4071" s="185" t="s">
        <v>135</v>
      </c>
      <c r="L4071" s="163">
        <f>_xll.qlCalendarAdvance("TARGET",L4070,K4071,"mf")</f>
        <v>63500</v>
      </c>
      <c r="M4071" s="175">
        <v>0.4566341859634947</v>
      </c>
      <c r="N4071" s="175">
        <f>_xll.xlShmInterpDisc($E$4,L4071)</f>
        <v>0.45663418433484543</v>
      </c>
      <c r="O4071" s="175">
        <f>_xll.xlShmInterpDisc($B$4,L4071)</f>
        <v>0.45663418433484543</v>
      </c>
      <c r="P4071" s="175">
        <v>0.45663418596265659</v>
      </c>
      <c r="Q4071" s="175">
        <f>_xll.xlShmInterpDisc($H$4,L4071)</f>
        <v>0.45663418433804159</v>
      </c>
      <c r="R4071" s="188">
        <f t="shared" si="189"/>
        <v>1.6286492710015921E-5</v>
      </c>
      <c r="S4071" s="170">
        <f t="shared" si="190"/>
        <v>1.6286492710015921E-5</v>
      </c>
      <c r="T4071" s="174">
        <f t="shared" si="191"/>
        <v>1.6246149980858604E-5</v>
      </c>
    </row>
    <row r="4072" spans="11:20" x14ac:dyDescent="0.2">
      <c r="K4072" s="185" t="s">
        <v>135</v>
      </c>
      <c r="L4072" s="163">
        <f>_xll.qlCalendarAdvance("TARGET",L4071,K4072,"mf")</f>
        <v>63507</v>
      </c>
      <c r="M4072" s="175">
        <v>0.45653339478387273</v>
      </c>
      <c r="N4072" s="175">
        <f>_xll.xlShmInterpDisc($E$4,L4072)</f>
        <v>0.45653339315636843</v>
      </c>
      <c r="O4072" s="175">
        <f>_xll.xlShmInterpDisc($B$4,L4072)</f>
        <v>0.45653339315636837</v>
      </c>
      <c r="P4072" s="175">
        <v>0.45653339478303673</v>
      </c>
      <c r="Q4072" s="175">
        <f>_xll.xlShmInterpDisc($H$4,L4072)</f>
        <v>0.45653339315959696</v>
      </c>
      <c r="R4072" s="188">
        <f t="shared" si="189"/>
        <v>1.6275042979962961E-5</v>
      </c>
      <c r="S4072" s="170">
        <f t="shared" si="190"/>
        <v>1.6275043535074474E-5</v>
      </c>
      <c r="T4072" s="174">
        <f t="shared" si="191"/>
        <v>1.6234397715031434E-5</v>
      </c>
    </row>
    <row r="4073" spans="11:20" x14ac:dyDescent="0.2">
      <c r="K4073" s="185" t="s">
        <v>135</v>
      </c>
      <c r="L4073" s="163">
        <f>_xll.qlCalendarAdvance("TARGET",L4072,K4073,"mf")</f>
        <v>63514</v>
      </c>
      <c r="M4073" s="175">
        <v>0.45643262113782934</v>
      </c>
      <c r="N4073" s="175">
        <f>_xll.xlShmInterpDisc($E$4,L4073)</f>
        <v>0.45643261951154129</v>
      </c>
      <c r="O4073" s="175">
        <f>_xll.xlShmInterpDisc($B$4,L4073)</f>
        <v>0.45643261951154135</v>
      </c>
      <c r="P4073" s="175">
        <v>0.45643262113699556</v>
      </c>
      <c r="Q4073" s="175">
        <f>_xll.xlShmInterpDisc($H$4,L4073)</f>
        <v>0.45643261951480257</v>
      </c>
      <c r="R4073" s="188">
        <f t="shared" si="189"/>
        <v>1.6262880486728193E-5</v>
      </c>
      <c r="S4073" s="170">
        <f t="shared" si="190"/>
        <v>1.6262879931616681E-5</v>
      </c>
      <c r="T4073" s="174">
        <f t="shared" si="191"/>
        <v>1.6221929910464894E-5</v>
      </c>
    </row>
    <row r="4074" spans="11:20" x14ac:dyDescent="0.2">
      <c r="K4074" s="185" t="s">
        <v>135</v>
      </c>
      <c r="L4074" s="163">
        <f>_xll.qlCalendarAdvance("TARGET",L4073,K4074,"mf")</f>
        <v>63521</v>
      </c>
      <c r="M4074" s="175">
        <v>0.45633186511042345</v>
      </c>
      <c r="N4074" s="175">
        <f>_xll.xlShmInterpDisc($E$4,L4074)</f>
        <v>0.45633186348542354</v>
      </c>
      <c r="O4074" s="175">
        <f>_xll.xlShmInterpDisc($B$4,L4074)</f>
        <v>0.45633186348542359</v>
      </c>
      <c r="P4074" s="175">
        <v>0.45633186510959184</v>
      </c>
      <c r="Q4074" s="175">
        <f>_xll.xlShmInterpDisc($H$4,L4074)</f>
        <v>0.45633186348871746</v>
      </c>
      <c r="R4074" s="188">
        <f t="shared" si="189"/>
        <v>1.6249999124084979E-5</v>
      </c>
      <c r="S4074" s="170">
        <f t="shared" si="190"/>
        <v>1.6249998568973467E-5</v>
      </c>
      <c r="T4074" s="174">
        <f t="shared" si="191"/>
        <v>1.6208743791601421E-5</v>
      </c>
    </row>
    <row r="4075" spans="11:20" x14ac:dyDescent="0.2">
      <c r="K4075" s="185" t="s">
        <v>135</v>
      </c>
      <c r="L4075" s="163">
        <f>_xll.qlCalendarAdvance("TARGET",L4074,K4075,"mf")</f>
        <v>63528</v>
      </c>
      <c r="M4075" s="175">
        <v>0.45623112678677963</v>
      </c>
      <c r="N4075" s="175">
        <f>_xll.xlShmInterpDisc($E$4,L4075)</f>
        <v>0.45623112516313996</v>
      </c>
      <c r="O4075" s="175">
        <f>_xll.xlShmInterpDisc($B$4,L4075)</f>
        <v>0.45623112516313996</v>
      </c>
      <c r="P4075" s="175">
        <v>0.45623112678595018</v>
      </c>
      <c r="Q4075" s="175">
        <f>_xll.xlShmInterpDisc($H$4,L4075)</f>
        <v>0.4562311251664668</v>
      </c>
      <c r="R4075" s="188">
        <f t="shared" si="189"/>
        <v>1.6236396671587272E-5</v>
      </c>
      <c r="S4075" s="170">
        <f t="shared" si="190"/>
        <v>1.6236396671587272E-5</v>
      </c>
      <c r="T4075" s="174">
        <f t="shared" si="191"/>
        <v>1.6194833807325892E-5</v>
      </c>
    </row>
    <row r="4076" spans="11:20" x14ac:dyDescent="0.2">
      <c r="K4076" s="185" t="s">
        <v>135</v>
      </c>
      <c r="L4076" s="163">
        <f>_xll.qlCalendarAdvance("TARGET",L4075,K4076,"mf")</f>
        <v>63535</v>
      </c>
      <c r="M4076" s="175">
        <v>0.45613040625208845</v>
      </c>
      <c r="N4076" s="175">
        <f>_xll.xlShmInterpDisc($E$4,L4076)</f>
        <v>0.4561304046298813</v>
      </c>
      <c r="O4076" s="175">
        <f>_xll.xlShmInterpDisc($B$4,L4076)</f>
        <v>0.4561304046298813</v>
      </c>
      <c r="P4076" s="175">
        <v>0.45613040625126117</v>
      </c>
      <c r="Q4076" s="175">
        <f>_xll.xlShmInterpDisc($H$4,L4076)</f>
        <v>0.45613040463324117</v>
      </c>
      <c r="R4076" s="188">
        <f t="shared" si="189"/>
        <v>1.6222071463900534E-5</v>
      </c>
      <c r="S4076" s="170">
        <f t="shared" si="190"/>
        <v>1.6222071463900534E-5</v>
      </c>
      <c r="T4076" s="174">
        <f t="shared" si="191"/>
        <v>1.6180199957638308E-5</v>
      </c>
    </row>
    <row r="4077" spans="11:20" x14ac:dyDescent="0.2">
      <c r="K4077" s="185" t="s">
        <v>135</v>
      </c>
      <c r="L4077" s="163">
        <f>_xll.qlCalendarAdvance("TARGET",L4076,K4077,"mf")</f>
        <v>63542</v>
      </c>
      <c r="M4077" s="175">
        <v>0.45602970359160594</v>
      </c>
      <c r="N4077" s="175">
        <f>_xll.xlShmInterpDisc($E$4,L4077)</f>
        <v>0.45602970197090431</v>
      </c>
      <c r="O4077" s="175">
        <f>_xll.xlShmInterpDisc($B$4,L4077)</f>
        <v>0.45602970197090426</v>
      </c>
      <c r="P4077" s="175">
        <v>0.45602970359078082</v>
      </c>
      <c r="Q4077" s="175">
        <f>_xll.xlShmInterpDisc($H$4,L4077)</f>
        <v>0.45602970197429721</v>
      </c>
      <c r="R4077" s="188">
        <f t="shared" si="189"/>
        <v>1.6207016284575104E-5</v>
      </c>
      <c r="S4077" s="170">
        <f t="shared" si="190"/>
        <v>1.6207016839686617E-5</v>
      </c>
      <c r="T4077" s="174">
        <f t="shared" si="191"/>
        <v>1.6164836136312033E-5</v>
      </c>
    </row>
    <row r="4078" spans="11:20" x14ac:dyDescent="0.2">
      <c r="K4078" s="185" t="s">
        <v>135</v>
      </c>
      <c r="L4078" s="163">
        <f>_xll.qlCalendarAdvance("TARGET",L4077,K4078,"mf")</f>
        <v>63550</v>
      </c>
      <c r="M4078" s="175">
        <v>0.45591463683300831</v>
      </c>
      <c r="N4078" s="175">
        <f>_xll.xlShmInterpDisc($E$4,L4078)</f>
        <v>0.45591463521411674</v>
      </c>
      <c r="O4078" s="175">
        <f>_xll.xlShmInterpDisc($B$4,L4078)</f>
        <v>0.45591463521411668</v>
      </c>
      <c r="P4078" s="175">
        <v>0.45591463683218569</v>
      </c>
      <c r="Q4078" s="175">
        <f>_xll.xlShmInterpDisc($H$4,L4078)</f>
        <v>0.45591463521754766</v>
      </c>
      <c r="R4078" s="188">
        <f t="shared" si="189"/>
        <v>1.6188915763493128E-5</v>
      </c>
      <c r="S4078" s="170">
        <f t="shared" si="190"/>
        <v>1.618891631860464E-5</v>
      </c>
      <c r="T4078" s="174">
        <f t="shared" si="191"/>
        <v>1.6146380343862177E-5</v>
      </c>
    </row>
    <row r="4079" spans="11:20" x14ac:dyDescent="0.2">
      <c r="K4079" s="185" t="s">
        <v>135</v>
      </c>
      <c r="L4079" s="163">
        <f>_xll.qlCalendarAdvance("TARGET",L4078,K4079,"mf")</f>
        <v>63557</v>
      </c>
      <c r="M4079" s="175">
        <v>0.45581397276179292</v>
      </c>
      <c r="N4079" s="175">
        <f>_xll.xlShmInterpDisc($E$4,L4079)</f>
        <v>0.45581397114456385</v>
      </c>
      <c r="O4079" s="175">
        <f>_xll.xlShmInterpDisc($B$4,L4079)</f>
        <v>0.45581397114456379</v>
      </c>
      <c r="P4079" s="175">
        <v>0.45581397276097246</v>
      </c>
      <c r="Q4079" s="175">
        <f>_xll.xlShmInterpDisc($H$4,L4079)</f>
        <v>0.45581397114802819</v>
      </c>
      <c r="R4079" s="188">
        <f t="shared" si="189"/>
        <v>1.6172290728810879E-5</v>
      </c>
      <c r="S4079" s="170">
        <f t="shared" si="190"/>
        <v>1.6172291283922391E-5</v>
      </c>
      <c r="T4079" s="174">
        <f t="shared" si="191"/>
        <v>1.6129442781398495E-5</v>
      </c>
    </row>
    <row r="4080" spans="11:20" x14ac:dyDescent="0.2">
      <c r="K4080" s="185" t="s">
        <v>135</v>
      </c>
      <c r="L4080" s="163">
        <f>_xll.qlCalendarAdvance("TARGET",L4079,K4080,"mf")</f>
        <v>63564</v>
      </c>
      <c r="M4080" s="175">
        <v>0.45571332683315968</v>
      </c>
      <c r="N4080" s="175">
        <f>_xll.xlShmInterpDisc($E$4,L4080)</f>
        <v>0.45571332521766716</v>
      </c>
      <c r="O4080" s="175">
        <f>_xll.xlShmInterpDisc($B$4,L4080)</f>
        <v>0.45571332521766716</v>
      </c>
      <c r="P4080" s="175">
        <v>0.45571332683234139</v>
      </c>
      <c r="Q4080" s="175">
        <f>_xll.xlShmInterpDisc($H$4,L4080)</f>
        <v>0.45571332522116492</v>
      </c>
      <c r="R4080" s="188">
        <f t="shared" si="189"/>
        <v>1.6154925175371204E-5</v>
      </c>
      <c r="S4080" s="170">
        <f t="shared" si="190"/>
        <v>1.6154925175371204E-5</v>
      </c>
      <c r="T4080" s="174">
        <f t="shared" si="191"/>
        <v>1.6111764700177389E-5</v>
      </c>
    </row>
    <row r="4081" spans="11:20" x14ac:dyDescent="0.2">
      <c r="K4081" s="185" t="s">
        <v>135</v>
      </c>
      <c r="L4081" s="163">
        <f>_xll.qlCalendarAdvance("TARGET",L4080,K4081,"mf")</f>
        <v>63571</v>
      </c>
      <c r="M4081" s="175">
        <v>0.45561269913263541</v>
      </c>
      <c r="N4081" s="175">
        <f>_xll.xlShmInterpDisc($E$4,L4081)</f>
        <v>0.45561269751895367</v>
      </c>
      <c r="O4081" s="175">
        <f>_xll.xlShmInterpDisc($B$4,L4081)</f>
        <v>0.45561269751895361</v>
      </c>
      <c r="P4081" s="175">
        <v>0.45561269913181934</v>
      </c>
      <c r="Q4081" s="175">
        <f>_xll.xlShmInterpDisc($H$4,L4081)</f>
        <v>0.45561269752248507</v>
      </c>
      <c r="R4081" s="188">
        <f t="shared" si="189"/>
        <v>1.6136817437839568E-5</v>
      </c>
      <c r="S4081" s="170">
        <f t="shared" si="190"/>
        <v>1.613681799295108E-5</v>
      </c>
      <c r="T4081" s="174">
        <f t="shared" si="191"/>
        <v>1.6093342769529784E-5</v>
      </c>
    </row>
    <row r="4082" spans="11:20" x14ac:dyDescent="0.2">
      <c r="K4082" s="185" t="s">
        <v>135</v>
      </c>
      <c r="L4082" s="163">
        <f>_xll.qlCalendarAdvance("TARGET",L4081,K4082,"mf")</f>
        <v>63578</v>
      </c>
      <c r="M4082" s="175">
        <v>0.45551208974581175</v>
      </c>
      <c r="N4082" s="175">
        <f>_xll.xlShmInterpDisc($E$4,L4082)</f>
        <v>0.4555120881340155</v>
      </c>
      <c r="O4082" s="175">
        <f>_xll.xlShmInterpDisc($B$4,L4082)</f>
        <v>0.45551208813401545</v>
      </c>
      <c r="P4082" s="175">
        <v>0.45551208974499785</v>
      </c>
      <c r="Q4082" s="175">
        <f>_xll.xlShmInterpDisc($H$4,L4082)</f>
        <v>0.4555120881375806</v>
      </c>
      <c r="R4082" s="188">
        <f t="shared" si="189"/>
        <v>1.6117962520212359E-5</v>
      </c>
      <c r="S4082" s="170">
        <f t="shared" si="190"/>
        <v>1.6117963075323871E-5</v>
      </c>
      <c r="T4082" s="174">
        <f t="shared" si="191"/>
        <v>1.6074172548563581E-5</v>
      </c>
    </row>
    <row r="4083" spans="11:20" x14ac:dyDescent="0.2">
      <c r="K4083" s="185" t="s">
        <v>135</v>
      </c>
      <c r="L4083" s="163">
        <f>_xll.qlCalendarAdvance("TARGET",L4082,K4083,"mf")</f>
        <v>63585</v>
      </c>
      <c r="M4083" s="175">
        <v>0.45541149875834536</v>
      </c>
      <c r="N4083" s="175">
        <f>_xll.xlShmInterpDisc($E$4,L4083)</f>
        <v>0.45541149714850954</v>
      </c>
      <c r="O4083" s="175">
        <f>_xll.xlShmInterpDisc($B$4,L4083)</f>
        <v>0.45541149714850954</v>
      </c>
      <c r="P4083" s="175">
        <v>0.45541149875753367</v>
      </c>
      <c r="Q4083" s="175">
        <f>_xll.xlShmInterpDisc($H$4,L4083)</f>
        <v>0.45541149715210849</v>
      </c>
      <c r="R4083" s="188">
        <f t="shared" si="189"/>
        <v>1.6098358202043528E-5</v>
      </c>
      <c r="S4083" s="170">
        <f t="shared" si="190"/>
        <v>1.6098358202043528E-5</v>
      </c>
      <c r="T4083" s="174">
        <f t="shared" si="191"/>
        <v>1.6054251816832732E-5</v>
      </c>
    </row>
    <row r="4084" spans="11:20" x14ac:dyDescent="0.2">
      <c r="K4084" s="185" t="s">
        <v>135</v>
      </c>
      <c r="L4084" s="163">
        <f>_xll.qlCalendarAdvance("TARGET",L4083,K4084,"mf")</f>
        <v>63592</v>
      </c>
      <c r="M4084" s="175">
        <v>0.45531092625595737</v>
      </c>
      <c r="N4084" s="175">
        <f>_xll.xlShmInterpDisc($E$4,L4084)</f>
        <v>0.45531092464815731</v>
      </c>
      <c r="O4084" s="175">
        <f>_xll.xlShmInterpDisc($B$4,L4084)</f>
        <v>0.45531092464815737</v>
      </c>
      <c r="P4084" s="175">
        <v>0.45531092625514785</v>
      </c>
      <c r="Q4084" s="175">
        <f>_xll.xlShmInterpDisc($H$4,L4084)</f>
        <v>0.45531092465179024</v>
      </c>
      <c r="R4084" s="188">
        <f t="shared" si="189"/>
        <v>1.6078000597552489E-5</v>
      </c>
      <c r="S4084" s="170">
        <f t="shared" si="190"/>
        <v>1.6078000042440976E-5</v>
      </c>
      <c r="T4084" s="174">
        <f t="shared" si="191"/>
        <v>1.6033576133445138E-5</v>
      </c>
    </row>
    <row r="4085" spans="11:20" x14ac:dyDescent="0.2">
      <c r="K4085" s="185" t="s">
        <v>135</v>
      </c>
      <c r="L4085" s="163">
        <f>_xll.qlCalendarAdvance("TARGET",L4084,K4085,"mf")</f>
        <v>63599</v>
      </c>
      <c r="M4085" s="175">
        <v>0.4552103723244339</v>
      </c>
      <c r="N4085" s="175">
        <f>_xll.xlShmInterpDisc($E$4,L4085)</f>
        <v>0.45521037071874548</v>
      </c>
      <c r="O4085" s="175">
        <f>_xll.xlShmInterpDisc($B$4,L4085)</f>
        <v>0.45521037071874543</v>
      </c>
      <c r="P4085" s="175">
        <v>0.4552103723236266</v>
      </c>
      <c r="Q4085" s="175">
        <f>_xll.xlShmInterpDisc($H$4,L4085)</f>
        <v>0.45521037072241249</v>
      </c>
      <c r="R4085" s="188">
        <f t="shared" si="189"/>
        <v>1.6056884155624118E-5</v>
      </c>
      <c r="S4085" s="170">
        <f t="shared" si="190"/>
        <v>1.6056884710735631E-5</v>
      </c>
      <c r="T4085" s="174">
        <f t="shared" si="191"/>
        <v>1.60121410575087E-5</v>
      </c>
    </row>
    <row r="4086" spans="11:20" x14ac:dyDescent="0.2">
      <c r="K4086" s="185" t="s">
        <v>135</v>
      </c>
      <c r="L4086" s="163">
        <f>_xll.qlCalendarAdvance("TARGET",L4085,K4086,"mf")</f>
        <v>63606</v>
      </c>
      <c r="M4086" s="175">
        <v>0.45510983704962543</v>
      </c>
      <c r="N4086" s="175">
        <f>_xll.xlShmInterpDisc($E$4,L4086)</f>
        <v>0.4551098354461246</v>
      </c>
      <c r="O4086" s="175">
        <f>_xll.xlShmInterpDisc($B$4,L4086)</f>
        <v>0.4551098354461246</v>
      </c>
      <c r="P4086" s="175">
        <v>0.45510983704882035</v>
      </c>
      <c r="Q4086" s="175">
        <f>_xll.xlShmInterpDisc($H$4,L4086)</f>
        <v>0.45510983544982575</v>
      </c>
      <c r="R4086" s="188">
        <f t="shared" si="189"/>
        <v>1.6035008321146904E-5</v>
      </c>
      <c r="S4086" s="170">
        <f t="shared" si="190"/>
        <v>1.6035008321146904E-5</v>
      </c>
      <c r="T4086" s="174">
        <f t="shared" si="191"/>
        <v>1.5989946033911906E-5</v>
      </c>
    </row>
    <row r="4087" spans="11:20" x14ac:dyDescent="0.2">
      <c r="K4087" s="185" t="s">
        <v>135</v>
      </c>
      <c r="L4087" s="163">
        <f>_xll.qlCalendarAdvance("TARGET",L4086,K4087,"mf")</f>
        <v>63613</v>
      </c>
      <c r="M4087" s="175">
        <v>0.45500932051744669</v>
      </c>
      <c r="N4087" s="175">
        <f>_xll.xlShmInterpDisc($E$4,L4087)</f>
        <v>0.45500931891620999</v>
      </c>
      <c r="O4087" s="175">
        <f>_xll.xlShmInterpDisc($B$4,L4087)</f>
        <v>0.45500931891620994</v>
      </c>
      <c r="P4087" s="175">
        <v>0.45500932051664378</v>
      </c>
      <c r="Q4087" s="175">
        <f>_xll.xlShmInterpDisc($H$4,L4087)</f>
        <v>0.45500931891994539</v>
      </c>
      <c r="R4087" s="188">
        <f t="shared" si="189"/>
        <v>1.6012366987894211E-5</v>
      </c>
      <c r="S4087" s="170">
        <f t="shared" si="190"/>
        <v>1.6012367543005723E-5</v>
      </c>
      <c r="T4087" s="174">
        <f t="shared" si="191"/>
        <v>1.5966983846205096E-5</v>
      </c>
    </row>
    <row r="4088" spans="11:20" x14ac:dyDescent="0.2">
      <c r="K4088" s="185" t="s">
        <v>135</v>
      </c>
      <c r="L4088" s="163">
        <f>_xll.qlCalendarAdvance("TARGET",L4087,K4088,"mf")</f>
        <v>63620</v>
      </c>
      <c r="M4088" s="175">
        <v>0.45490882281387701</v>
      </c>
      <c r="N4088" s="175">
        <f>_xll.xlShmInterpDisc($E$4,L4088)</f>
        <v>0.45490882121498105</v>
      </c>
      <c r="O4088" s="175">
        <f>_xll.xlShmInterpDisc($B$4,L4088)</f>
        <v>0.454908821214981</v>
      </c>
      <c r="P4088" s="175">
        <v>0.45490882281307626</v>
      </c>
      <c r="Q4088" s="175">
        <f>_xll.xlShmInterpDisc($H$4,L4088)</f>
        <v>0.45490882121875093</v>
      </c>
      <c r="R4088" s="188">
        <f t="shared" si="189"/>
        <v>1.5988959600754526E-5</v>
      </c>
      <c r="S4088" s="170">
        <f t="shared" si="190"/>
        <v>1.5988960155866039E-5</v>
      </c>
      <c r="T4088" s="174">
        <f t="shared" si="191"/>
        <v>1.5943253384165246E-5</v>
      </c>
    </row>
    <row r="4089" spans="11:20" x14ac:dyDescent="0.2">
      <c r="K4089" s="185" t="s">
        <v>135</v>
      </c>
      <c r="L4089" s="163">
        <f>_xll.qlCalendarAdvance("TARGET",L4088,K4089,"mf")</f>
        <v>63627</v>
      </c>
      <c r="M4089" s="175">
        <v>0.45480834402495951</v>
      </c>
      <c r="N4089" s="175">
        <f>_xll.xlShmInterpDisc($E$4,L4089)</f>
        <v>0.45480834242848156</v>
      </c>
      <c r="O4089" s="175">
        <f>_xll.xlShmInterpDisc($B$4,L4089)</f>
        <v>0.4548083424284815</v>
      </c>
      <c r="P4089" s="175">
        <v>0.45480834402416104</v>
      </c>
      <c r="Q4089" s="175">
        <f>_xll.xlShmInterpDisc($H$4,L4089)</f>
        <v>0.45480834243228591</v>
      </c>
      <c r="R4089" s="188">
        <f t="shared" si="189"/>
        <v>1.5964779498389703E-5</v>
      </c>
      <c r="S4089" s="170">
        <f t="shared" si="190"/>
        <v>1.5964780053501215E-5</v>
      </c>
      <c r="T4089" s="174">
        <f t="shared" si="191"/>
        <v>1.5918751317123281E-5</v>
      </c>
    </row>
    <row r="4090" spans="11:20" x14ac:dyDescent="0.2">
      <c r="K4090" s="185" t="s">
        <v>135</v>
      </c>
      <c r="L4090" s="163">
        <f>_xll.qlCalendarAdvance("TARGET",L4089,K4090,"mf")</f>
        <v>63634</v>
      </c>
      <c r="M4090" s="175">
        <v>0.45470788423680153</v>
      </c>
      <c r="N4090" s="175">
        <f>_xll.xlShmInterpDisc($E$4,L4090)</f>
        <v>0.45470788264281914</v>
      </c>
      <c r="O4090" s="175">
        <f>_xll.xlShmInterpDisc($B$4,L4090)</f>
        <v>0.45470788264281914</v>
      </c>
      <c r="P4090" s="175">
        <v>0.45470788423600528</v>
      </c>
      <c r="Q4090" s="175">
        <f>_xll.xlShmInterpDisc($H$4,L4090)</f>
        <v>0.45470788264665812</v>
      </c>
      <c r="R4090" s="188">
        <f t="shared" si="189"/>
        <v>1.5939823905242179E-5</v>
      </c>
      <c r="S4090" s="170">
        <f t="shared" si="190"/>
        <v>1.5939823905242179E-5</v>
      </c>
      <c r="T4090" s="174">
        <f t="shared" si="191"/>
        <v>1.5893471538852566E-5</v>
      </c>
    </row>
    <row r="4091" spans="11:20" x14ac:dyDescent="0.2">
      <c r="K4091" s="185" t="s">
        <v>135</v>
      </c>
      <c r="L4091" s="163">
        <f>_xll.qlCalendarAdvance("TARGET",L4090,K4091,"mf")</f>
        <v>63641</v>
      </c>
      <c r="M4091" s="175">
        <v>0.45460744353557442</v>
      </c>
      <c r="N4091" s="175">
        <f>_xll.xlShmInterpDisc($E$4,L4091)</f>
        <v>0.45460744194416536</v>
      </c>
      <c r="O4091" s="175">
        <f>_xll.xlShmInterpDisc($B$4,L4091)</f>
        <v>0.45460744194416541</v>
      </c>
      <c r="P4091" s="175">
        <v>0.45460744353478028</v>
      </c>
      <c r="Q4091" s="175">
        <f>_xll.xlShmInterpDisc($H$4,L4091)</f>
        <v>0.4546074419480392</v>
      </c>
      <c r="R4091" s="188">
        <f t="shared" si="189"/>
        <v>1.5914090600865904E-5</v>
      </c>
      <c r="S4091" s="170">
        <f t="shared" si="190"/>
        <v>1.5914090045754392E-5</v>
      </c>
      <c r="T4091" s="174">
        <f t="shared" si="191"/>
        <v>1.5867410718684027E-5</v>
      </c>
    </row>
    <row r="4092" spans="11:20" x14ac:dyDescent="0.2">
      <c r="K4092" s="185" t="s">
        <v>135</v>
      </c>
      <c r="L4092" s="163">
        <f>_xll.qlCalendarAdvance("TARGET",L4091,K4092,"mf")</f>
        <v>63648</v>
      </c>
      <c r="M4092" s="175">
        <v>0.45450702200751308</v>
      </c>
      <c r="N4092" s="175">
        <f>_xll.xlShmInterpDisc($E$4,L4092)</f>
        <v>0.45450702041875563</v>
      </c>
      <c r="O4092" s="175">
        <f>_xll.xlShmInterpDisc($B$4,L4092)</f>
        <v>0.45450702041875574</v>
      </c>
      <c r="P4092" s="175">
        <v>0.45450702200672122</v>
      </c>
      <c r="Q4092" s="175">
        <f>_xll.xlShmInterpDisc($H$4,L4092)</f>
        <v>0.45450702042266433</v>
      </c>
      <c r="R4092" s="188">
        <f t="shared" si="189"/>
        <v>1.588757458925727E-5</v>
      </c>
      <c r="S4092" s="170">
        <f t="shared" si="190"/>
        <v>1.5887573479034245E-5</v>
      </c>
      <c r="T4092" s="174">
        <f t="shared" si="191"/>
        <v>1.5840568856617665E-5</v>
      </c>
    </row>
    <row r="4093" spans="11:20" x14ac:dyDescent="0.2">
      <c r="K4093" s="185" t="s">
        <v>135</v>
      </c>
      <c r="L4093" s="163">
        <f>_xll.qlCalendarAdvance("TARGET",L4092,K4093,"mf")</f>
        <v>63655</v>
      </c>
      <c r="M4093" s="175">
        <v>0.45440661973891627</v>
      </c>
      <c r="N4093" s="175">
        <f>_xll.xlShmInterpDisc($E$4,L4093)</f>
        <v>0.45440661815288919</v>
      </c>
      <c r="O4093" s="175">
        <f>_xll.xlShmInterpDisc($B$4,L4093)</f>
        <v>0.45440661815288919</v>
      </c>
      <c r="P4093" s="175">
        <v>0.45440661973812657</v>
      </c>
      <c r="Q4093" s="175">
        <f>_xll.xlShmInterpDisc($H$4,L4093)</f>
        <v>0.45440661815683281</v>
      </c>
      <c r="R4093" s="188">
        <f t="shared" si="189"/>
        <v>1.5860270874412663E-5</v>
      </c>
      <c r="S4093" s="170">
        <f t="shared" si="190"/>
        <v>1.5860270874412663E-5</v>
      </c>
      <c r="T4093" s="174">
        <f t="shared" si="191"/>
        <v>1.5812937625980794E-5</v>
      </c>
    </row>
    <row r="4094" spans="11:20" x14ac:dyDescent="0.2">
      <c r="K4094" s="185" t="s">
        <v>135</v>
      </c>
      <c r="L4094" s="163">
        <f>_xll.qlCalendarAdvance("TARGET",L4093,K4094,"mf")</f>
        <v>63662</v>
      </c>
      <c r="M4094" s="175">
        <v>0.45430623681614624</v>
      </c>
      <c r="N4094" s="175">
        <f>_xll.xlShmInterpDisc($E$4,L4094)</f>
        <v>0.4543062352329284</v>
      </c>
      <c r="O4094" s="175">
        <f>_xll.xlShmInterpDisc($B$4,L4094)</f>
        <v>0.4543062352329284</v>
      </c>
      <c r="P4094" s="175">
        <v>0.45430623681535875</v>
      </c>
      <c r="Q4094" s="175">
        <f>_xll.xlShmInterpDisc($H$4,L4094)</f>
        <v>0.45430623523690711</v>
      </c>
      <c r="R4094" s="188">
        <f t="shared" si="189"/>
        <v>1.583217834610906E-5</v>
      </c>
      <c r="S4094" s="170">
        <f t="shared" si="190"/>
        <v>1.583217834610906E-5</v>
      </c>
      <c r="T4094" s="174">
        <f t="shared" si="191"/>
        <v>1.5784516471661902E-5</v>
      </c>
    </row>
    <row r="4095" spans="11:20" x14ac:dyDescent="0.2">
      <c r="K4095" s="185" t="s">
        <v>135</v>
      </c>
      <c r="L4095" s="163">
        <f>_xll.qlCalendarAdvance("TARGET",L4094,K4095,"mf")</f>
        <v>63669</v>
      </c>
      <c r="M4095" s="175">
        <v>0.45420587332562862</v>
      </c>
      <c r="N4095" s="175">
        <f>_xll.xlShmInterpDisc($E$4,L4095)</f>
        <v>0.45420587174529942</v>
      </c>
      <c r="O4095" s="175">
        <f>_xll.xlShmInterpDisc($B$4,L4095)</f>
        <v>0.45420587174529936</v>
      </c>
      <c r="P4095" s="175">
        <v>0.45420587332484341</v>
      </c>
      <c r="Q4095" s="175">
        <f>_xll.xlShmInterpDisc($H$4,L4095)</f>
        <v>0.45420587174931321</v>
      </c>
      <c r="R4095" s="188">
        <f t="shared" si="189"/>
        <v>1.5803292008342851E-5</v>
      </c>
      <c r="S4095" s="170">
        <f t="shared" si="190"/>
        <v>1.5803292563454363E-5</v>
      </c>
      <c r="T4095" s="174">
        <f t="shared" si="191"/>
        <v>1.5755302062991916E-5</v>
      </c>
    </row>
    <row r="4096" spans="11:20" x14ac:dyDescent="0.2">
      <c r="K4096" s="185" t="s">
        <v>135</v>
      </c>
      <c r="L4096" s="163">
        <f>_xll.qlCalendarAdvance("TARGET",L4095,K4096,"mf")</f>
        <v>63676</v>
      </c>
      <c r="M4096" s="175">
        <v>0.45410552935385251</v>
      </c>
      <c r="N4096" s="175">
        <f>_xll.xlShmInterpDisc($E$4,L4096)</f>
        <v>0.4541055277764916</v>
      </c>
      <c r="O4096" s="175">
        <f>_xll.xlShmInterpDisc($B$4,L4096)</f>
        <v>0.45410552777649155</v>
      </c>
      <c r="P4096" s="175">
        <v>0.45410552935306953</v>
      </c>
      <c r="Q4096" s="175">
        <f>_xll.xlShmInterpDisc($H$4,L4096)</f>
        <v>0.4541055277805407</v>
      </c>
      <c r="R4096" s="188">
        <f t="shared" si="189"/>
        <v>1.5773609085556473E-5</v>
      </c>
      <c r="S4096" s="170">
        <f t="shared" si="190"/>
        <v>1.5773609640667985E-5</v>
      </c>
      <c r="T4096" s="174">
        <f t="shared" si="191"/>
        <v>1.57252882937442E-5</v>
      </c>
    </row>
    <row r="4097" spans="11:20" x14ac:dyDescent="0.2">
      <c r="K4097" s="185" t="s">
        <v>135</v>
      </c>
      <c r="L4097" s="163">
        <f>_xll.qlCalendarAdvance("TARGET",L4096,K4097,"mf")</f>
        <v>63683</v>
      </c>
      <c r="M4097" s="175">
        <v>0.45400520498737007</v>
      </c>
      <c r="N4097" s="175">
        <f>_xll.xlShmInterpDisc($E$4,L4097)</f>
        <v>0.4540052034130575</v>
      </c>
      <c r="O4097" s="175">
        <f>_xll.xlShmInterpDisc($B$4,L4097)</f>
        <v>0.4540052034130575</v>
      </c>
      <c r="P4097" s="175">
        <v>0.45400520498658925</v>
      </c>
      <c r="Q4097" s="175">
        <f>_xll.xlShmInterpDisc($H$4,L4097)</f>
        <v>0.45400520341714201</v>
      </c>
      <c r="R4097" s="188">
        <f t="shared" si="189"/>
        <v>1.574312569196934E-5</v>
      </c>
      <c r="S4097" s="170">
        <f t="shared" si="190"/>
        <v>1.574312569196934E-5</v>
      </c>
      <c r="T4097" s="174">
        <f t="shared" si="191"/>
        <v>1.5694472388361191E-5</v>
      </c>
    </row>
    <row r="4098" spans="11:20" x14ac:dyDescent="0.2">
      <c r="K4098" s="185" t="s">
        <v>135</v>
      </c>
      <c r="L4098" s="163">
        <f>_xll.qlCalendarAdvance("TARGET",L4097,K4098,"mf")</f>
        <v>63690</v>
      </c>
      <c r="M4098" s="175">
        <v>0.45390490031279657</v>
      </c>
      <c r="N4098" s="175">
        <f>_xll.xlShmInterpDisc($E$4,L4098)</f>
        <v>0.45390489874161277</v>
      </c>
      <c r="O4098" s="175">
        <f>_xll.xlShmInterpDisc($B$4,L4098)</f>
        <v>0.45390489874161277</v>
      </c>
      <c r="P4098" s="175">
        <v>0.45390490031201802</v>
      </c>
      <c r="Q4098" s="175">
        <f>_xll.xlShmInterpDisc($H$4,L4098)</f>
        <v>0.45390489874573281</v>
      </c>
      <c r="R4098" s="188">
        <f t="shared" si="189"/>
        <v>1.5711837941800866E-5</v>
      </c>
      <c r="S4098" s="170">
        <f t="shared" si="190"/>
        <v>1.5711837941800866E-5</v>
      </c>
      <c r="T4098" s="174">
        <f t="shared" si="191"/>
        <v>1.5662852126396842E-5</v>
      </c>
    </row>
    <row r="4099" spans="11:20" x14ac:dyDescent="0.2">
      <c r="K4099" s="185" t="s">
        <v>135</v>
      </c>
      <c r="L4099" s="163">
        <f>_xll.qlCalendarAdvance("TARGET",L4098,K4099,"mf")</f>
        <v>63697</v>
      </c>
      <c r="M4099" s="175">
        <v>0.45380461541681022</v>
      </c>
      <c r="N4099" s="175">
        <f>_xll.xlShmInterpDisc($E$4,L4099)</f>
        <v>0.45380461384883597</v>
      </c>
      <c r="O4099" s="175">
        <f>_xll.xlShmInterpDisc($B$4,L4099)</f>
        <v>0.45380461384883597</v>
      </c>
      <c r="P4099" s="175">
        <v>0.45380461541603384</v>
      </c>
      <c r="Q4099" s="175">
        <f>_xll.xlShmInterpDisc($H$4,L4099)</f>
        <v>0.45380461385299159</v>
      </c>
      <c r="R4099" s="188">
        <f t="shared" si="189"/>
        <v>1.5679742504381977E-5</v>
      </c>
      <c r="S4099" s="170">
        <f t="shared" si="190"/>
        <v>1.5679742504381977E-5</v>
      </c>
      <c r="T4099" s="174">
        <f t="shared" si="191"/>
        <v>1.5630422511847542E-5</v>
      </c>
    </row>
    <row r="4100" spans="11:20" x14ac:dyDescent="0.2">
      <c r="K4100" s="185" t="s">
        <v>135</v>
      </c>
      <c r="L4100" s="163">
        <f>_xll.qlCalendarAdvance("TARGET",L4099,K4100,"mf")</f>
        <v>63704</v>
      </c>
      <c r="M4100" s="175">
        <v>0.45370435038615214</v>
      </c>
      <c r="N4100" s="175">
        <f>_xll.xlShmInterpDisc($E$4,L4100)</f>
        <v>0.45370434882146865</v>
      </c>
      <c r="O4100" s="175">
        <f>_xll.xlShmInterpDisc($B$4,L4100)</f>
        <v>0.45370434882146859</v>
      </c>
      <c r="P4100" s="175">
        <v>0.45370435038537799</v>
      </c>
      <c r="Q4100" s="175">
        <f>_xll.xlShmInterpDisc($H$4,L4100)</f>
        <v>0.45370434882566002</v>
      </c>
      <c r="R4100" s="188">
        <f t="shared" si="189"/>
        <v>1.5646834938820575E-5</v>
      </c>
      <c r="S4100" s="170">
        <f t="shared" si="190"/>
        <v>1.5646835493932088E-5</v>
      </c>
      <c r="T4100" s="174">
        <f t="shared" si="191"/>
        <v>1.5597179658932703E-5</v>
      </c>
    </row>
    <row r="4101" spans="11:20" x14ac:dyDescent="0.2">
      <c r="K4101" s="185" t="s">
        <v>135</v>
      </c>
      <c r="L4101" s="163">
        <f>_xll.qlCalendarAdvance("TARGET",L4100,K4101,"mf")</f>
        <v>63711</v>
      </c>
      <c r="M4101" s="175">
        <v>0.45360410530762624</v>
      </c>
      <c r="N4101" s="175">
        <f>_xll.xlShmInterpDisc($E$4,L4101)</f>
        <v>0.45360410374631494</v>
      </c>
      <c r="O4101" s="175">
        <f>_xll.xlShmInterpDisc($B$4,L4101)</f>
        <v>0.45360410374631488</v>
      </c>
      <c r="P4101" s="175">
        <v>0.45360410530685424</v>
      </c>
      <c r="Q4101" s="175">
        <f>_xll.xlShmInterpDisc($H$4,L4101)</f>
        <v>0.453604103750542</v>
      </c>
      <c r="R4101" s="188">
        <f t="shared" si="189"/>
        <v>1.5613113024670611E-5</v>
      </c>
      <c r="S4101" s="170">
        <f t="shared" si="190"/>
        <v>1.5613113579782123E-5</v>
      </c>
      <c r="T4101" s="174">
        <f t="shared" si="191"/>
        <v>1.5563122457429301E-5</v>
      </c>
    </row>
    <row r="4102" spans="11:20" x14ac:dyDescent="0.2">
      <c r="K4102" s="185" t="s">
        <v>135</v>
      </c>
      <c r="L4102" s="163">
        <f>_xll.qlCalendarAdvance("TARGET",L4101,K4102,"mf")</f>
        <v>63718</v>
      </c>
      <c r="M4102" s="175">
        <v>0.45350388026809857</v>
      </c>
      <c r="N4102" s="175">
        <f>_xll.xlShmInterpDisc($E$4,L4102)</f>
        <v>0.4535038787102415</v>
      </c>
      <c r="O4102" s="175">
        <f>_xll.xlShmInterpDisc($B$4,L4102)</f>
        <v>0.4535038787102415</v>
      </c>
      <c r="P4102" s="175">
        <v>0.45350388026732891</v>
      </c>
      <c r="Q4102" s="175">
        <f>_xll.xlShmInterpDisc($H$4,L4102)</f>
        <v>0.45350387871450454</v>
      </c>
      <c r="R4102" s="188">
        <f t="shared" ref="R4102:R4165" si="192">(M4102-N4102)*10000</f>
        <v>1.5578570655705448E-5</v>
      </c>
      <c r="S4102" s="170">
        <f t="shared" ref="S4102:S4165" si="193">(M4102-O4102)*10000</f>
        <v>1.5578570655705448E-5</v>
      </c>
      <c r="T4102" s="174">
        <f t="shared" ref="T4102:T4165" si="194">(P4102-Q4102)*10000</f>
        <v>1.5528243690887678E-5</v>
      </c>
    </row>
    <row r="4103" spans="11:20" x14ac:dyDescent="0.2">
      <c r="K4103" s="185" t="s">
        <v>135</v>
      </c>
      <c r="L4103" s="163">
        <f>_xll.qlCalendarAdvance("TARGET",L4102,K4103,"mf")</f>
        <v>63725</v>
      </c>
      <c r="M4103" s="175">
        <v>0.45340367535449838</v>
      </c>
      <c r="N4103" s="175">
        <f>_xll.xlShmInterpDisc($E$4,L4103)</f>
        <v>0.45340367380017765</v>
      </c>
      <c r="O4103" s="175">
        <f>_xll.xlShmInterpDisc($B$4,L4103)</f>
        <v>0.45340367380017765</v>
      </c>
      <c r="P4103" s="175">
        <v>0.45340367535373094</v>
      </c>
      <c r="Q4103" s="175">
        <f>_xll.xlShmInterpDisc($H$4,L4103)</f>
        <v>0.45340367380447671</v>
      </c>
      <c r="R4103" s="188">
        <f t="shared" si="192"/>
        <v>1.5543207276813575E-5</v>
      </c>
      <c r="S4103" s="170">
        <f t="shared" si="193"/>
        <v>1.5543207276813575E-5</v>
      </c>
      <c r="T4103" s="174">
        <f t="shared" si="194"/>
        <v>1.5492542249084806E-5</v>
      </c>
    </row>
    <row r="4104" spans="11:20" x14ac:dyDescent="0.2">
      <c r="K4104" s="185" t="s">
        <v>135</v>
      </c>
      <c r="L4104" s="163">
        <f>_xll.qlCalendarAdvance("TARGET",L4103,K4104,"mf")</f>
        <v>63732</v>
      </c>
      <c r="M4104" s="175">
        <v>0.45330349065381698</v>
      </c>
      <c r="N4104" s="175">
        <f>_xll.xlShmInterpDisc($E$4,L4104)</f>
        <v>0.45330348910311513</v>
      </c>
      <c r="O4104" s="175">
        <f>_xll.xlShmInterpDisc($B$4,L4104)</f>
        <v>0.45330348910311513</v>
      </c>
      <c r="P4104" s="175">
        <v>0.45330349065305175</v>
      </c>
      <c r="Q4104" s="175">
        <f>_xll.xlShmInterpDisc($H$4,L4104)</f>
        <v>0.45330348910745039</v>
      </c>
      <c r="R4104" s="188">
        <f t="shared" si="192"/>
        <v>1.5507018447102894E-5</v>
      </c>
      <c r="S4104" s="170">
        <f t="shared" si="193"/>
        <v>1.5507018447102894E-5</v>
      </c>
      <c r="T4104" s="174">
        <f t="shared" si="194"/>
        <v>1.5456013691128589E-5</v>
      </c>
    </row>
    <row r="4105" spans="11:20" x14ac:dyDescent="0.2">
      <c r="K4105" s="185" t="s">
        <v>135</v>
      </c>
      <c r="L4105" s="163">
        <f>_xll.qlCalendarAdvance("TARGET",L4104,K4105,"mf")</f>
        <v>63739</v>
      </c>
      <c r="M4105" s="175">
        <v>0.45320332625310755</v>
      </c>
      <c r="N4105" s="175">
        <f>_xll.xlShmInterpDisc($E$4,L4105)</f>
        <v>0.4532033247061078</v>
      </c>
      <c r="O4105" s="175">
        <f>_xll.xlShmInterpDisc($B$4,L4105)</f>
        <v>0.45320332470610786</v>
      </c>
      <c r="P4105" s="175">
        <v>0.45320332625234466</v>
      </c>
      <c r="Q4105" s="175">
        <f>_xll.xlShmInterpDisc($H$4,L4105)</f>
        <v>0.45320332471047925</v>
      </c>
      <c r="R4105" s="188">
        <f t="shared" si="192"/>
        <v>1.5469997505235256E-5</v>
      </c>
      <c r="S4105" s="170">
        <f t="shared" si="193"/>
        <v>1.5469996950123743E-5</v>
      </c>
      <c r="T4105" s="174">
        <f t="shared" si="194"/>
        <v>1.5418654131238441E-5</v>
      </c>
    </row>
    <row r="4106" spans="11:20" x14ac:dyDescent="0.2">
      <c r="K4106" s="185" t="s">
        <v>135</v>
      </c>
      <c r="L4106" s="163">
        <f>_xll.qlCalendarAdvance("TARGET",L4105,K4106,"mf")</f>
        <v>63746</v>
      </c>
      <c r="M4106" s="175">
        <v>0.4531031822394862</v>
      </c>
      <c r="N4106" s="175">
        <f>_xll.xlShmInterpDisc($E$4,L4106)</f>
        <v>0.45310318069627165</v>
      </c>
      <c r="O4106" s="175">
        <f>_xll.xlShmInterpDisc($B$4,L4106)</f>
        <v>0.4531031806962717</v>
      </c>
      <c r="P4106" s="175">
        <v>0.45310318223872542</v>
      </c>
      <c r="Q4106" s="175">
        <f>_xll.xlShmInterpDisc($H$4,L4106)</f>
        <v>0.45310318070067951</v>
      </c>
      <c r="R4106" s="188">
        <f t="shared" si="192"/>
        <v>1.5432145561433686E-5</v>
      </c>
      <c r="S4106" s="170">
        <f t="shared" si="193"/>
        <v>1.5432145006322173E-5</v>
      </c>
      <c r="T4106" s="174">
        <f t="shared" si="194"/>
        <v>1.5380459128522261E-5</v>
      </c>
    </row>
    <row r="4107" spans="11:20" x14ac:dyDescent="0.2">
      <c r="K4107" s="185" t="s">
        <v>135</v>
      </c>
      <c r="L4107" s="163">
        <f>_xll.qlCalendarAdvance("TARGET",L4106,K4107,"mf")</f>
        <v>63753</v>
      </c>
      <c r="M4107" s="175">
        <v>0.4530030587001303</v>
      </c>
      <c r="N4107" s="175">
        <f>_xll.xlShmInterpDisc($E$4,L4107)</f>
        <v>0.45300305716078487</v>
      </c>
      <c r="O4107" s="175">
        <f>_xll.xlShmInterpDisc($B$4,L4107)</f>
        <v>0.45300305716078482</v>
      </c>
      <c r="P4107" s="175">
        <v>0.4530030586993718</v>
      </c>
      <c r="Q4107" s="175">
        <f>_xll.xlShmInterpDisc($H$4,L4107)</f>
        <v>0.45300305716522909</v>
      </c>
      <c r="R4107" s="188">
        <f t="shared" si="192"/>
        <v>1.5393454289025499E-5</v>
      </c>
      <c r="S4107" s="170">
        <f t="shared" si="193"/>
        <v>1.5393454844137011E-5</v>
      </c>
      <c r="T4107" s="174">
        <f t="shared" si="194"/>
        <v>1.5341427017645515E-5</v>
      </c>
    </row>
    <row r="4108" spans="11:20" x14ac:dyDescent="0.2">
      <c r="K4108" s="185" t="s">
        <v>135</v>
      </c>
      <c r="L4108" s="163">
        <f>_xll.qlCalendarAdvance("TARGET",L4107,K4108,"mf")</f>
        <v>63760</v>
      </c>
      <c r="M4108" s="175">
        <v>0.45290295572227962</v>
      </c>
      <c r="N4108" s="175">
        <f>_xll.xlShmInterpDisc($E$4,L4108)</f>
        <v>0.45290295418688731</v>
      </c>
      <c r="O4108" s="175">
        <f>_xll.xlShmInterpDisc($B$4,L4108)</f>
        <v>0.45290295418688731</v>
      </c>
      <c r="P4108" s="175">
        <v>0.45290295572152328</v>
      </c>
      <c r="Q4108" s="175">
        <f>_xll.xlShmInterpDisc($H$4,L4108)</f>
        <v>0.45290295419136811</v>
      </c>
      <c r="R4108" s="188">
        <f t="shared" si="192"/>
        <v>1.5353923132899183E-5</v>
      </c>
      <c r="S4108" s="170">
        <f t="shared" si="193"/>
        <v>1.5353923132899183E-5</v>
      </c>
      <c r="T4108" s="174">
        <f t="shared" si="194"/>
        <v>1.5301551692381565E-5</v>
      </c>
    </row>
    <row r="4109" spans="11:20" x14ac:dyDescent="0.2">
      <c r="K4109" s="185" t="s">
        <v>135</v>
      </c>
      <c r="L4109" s="163">
        <f>_xll.qlCalendarAdvance("TARGET",L4108,K4109,"mf")</f>
        <v>63767</v>
      </c>
      <c r="M4109" s="175">
        <v>0.45280287339323549</v>
      </c>
      <c r="N4109" s="175">
        <f>_xll.xlShmInterpDisc($E$4,L4109)</f>
        <v>0.45280287186188073</v>
      </c>
      <c r="O4109" s="175">
        <f>_xll.xlShmInterpDisc($B$4,L4109)</f>
        <v>0.45280287186188078</v>
      </c>
      <c r="P4109" s="175">
        <v>0.45280287339248154</v>
      </c>
      <c r="Q4109" s="175">
        <f>_xll.xlShmInterpDisc($H$4,L4109)</f>
        <v>0.45280287186639823</v>
      </c>
      <c r="R4109" s="188">
        <f t="shared" si="192"/>
        <v>1.531354765216264E-5</v>
      </c>
      <c r="S4109" s="170">
        <f t="shared" si="193"/>
        <v>1.5313547097051128E-5</v>
      </c>
      <c r="T4109" s="174">
        <f t="shared" si="194"/>
        <v>1.5260833152730413E-5</v>
      </c>
    </row>
    <row r="4110" spans="11:20" x14ac:dyDescent="0.2">
      <c r="K4110" s="185" t="s">
        <v>135</v>
      </c>
      <c r="L4110" s="163">
        <f>_xll.qlCalendarAdvance("TARGET",L4109,K4110,"mf")</f>
        <v>63774</v>
      </c>
      <c r="M4110" s="175">
        <v>0.45270281180036109</v>
      </c>
      <c r="N4110" s="175">
        <f>_xll.xlShmInterpDisc($E$4,L4110)</f>
        <v>0.45270281027312875</v>
      </c>
      <c r="O4110" s="175">
        <f>_xll.xlShmInterpDisc($B$4,L4110)</f>
        <v>0.4527028102731287</v>
      </c>
      <c r="P4110" s="175">
        <v>0.45270281179960931</v>
      </c>
      <c r="Q4110" s="175">
        <f>_xll.xlShmInterpDisc($H$4,L4110)</f>
        <v>0.45270281027768289</v>
      </c>
      <c r="R4110" s="188">
        <f t="shared" si="192"/>
        <v>1.5272323405923771E-5</v>
      </c>
      <c r="S4110" s="170">
        <f t="shared" si="193"/>
        <v>1.5272323961035283E-5</v>
      </c>
      <c r="T4110" s="174">
        <f t="shared" si="194"/>
        <v>1.5219264182242398E-5</v>
      </c>
    </row>
    <row r="4111" spans="11:20" x14ac:dyDescent="0.2">
      <c r="K4111" s="185" t="s">
        <v>135</v>
      </c>
      <c r="L4111" s="163">
        <f>_xll.qlCalendarAdvance("TARGET",L4110,K4111,"mf")</f>
        <v>63781</v>
      </c>
      <c r="M4111" s="175">
        <v>0.45260277103108093</v>
      </c>
      <c r="N4111" s="175">
        <f>_xll.xlShmInterpDisc($E$4,L4111)</f>
        <v>0.45260276950805628</v>
      </c>
      <c r="O4111" s="175">
        <f>_xll.xlShmInterpDisc($B$4,L4111)</f>
        <v>0.45260276950805622</v>
      </c>
      <c r="P4111" s="175">
        <v>0.45260277103033136</v>
      </c>
      <c r="Q4111" s="175">
        <f>_xll.xlShmInterpDisc($H$4,L4111)</f>
        <v>0.45260276951264722</v>
      </c>
      <c r="R4111" s="188">
        <f t="shared" si="192"/>
        <v>1.523024650840199E-5</v>
      </c>
      <c r="S4111" s="170">
        <f t="shared" si="193"/>
        <v>1.5230247063513502E-5</v>
      </c>
      <c r="T4111" s="174">
        <f t="shared" si="194"/>
        <v>1.5176841450248446E-5</v>
      </c>
    </row>
    <row r="4112" spans="11:20" x14ac:dyDescent="0.2">
      <c r="K4112" s="185" t="s">
        <v>135</v>
      </c>
      <c r="L4112" s="163">
        <f>_xll.qlCalendarAdvance("TARGET",L4111,K4112,"mf")</f>
        <v>63788</v>
      </c>
      <c r="M4112" s="175">
        <v>0.4525027511728813</v>
      </c>
      <c r="N4112" s="175">
        <f>_xll.xlShmInterpDisc($E$4,L4112)</f>
        <v>0.45250274965414972</v>
      </c>
      <c r="O4112" s="175">
        <f>_xll.xlShmInterpDisc($B$4,L4112)</f>
        <v>0.45250274965414972</v>
      </c>
      <c r="P4112" s="175">
        <v>0.45250275117213401</v>
      </c>
      <c r="Q4112" s="175">
        <f>_xll.xlShmInterpDisc($H$4,L4112)</f>
        <v>0.45250274965877763</v>
      </c>
      <c r="R4112" s="188">
        <f t="shared" si="192"/>
        <v>1.5187315849374272E-5</v>
      </c>
      <c r="S4112" s="170">
        <f t="shared" si="193"/>
        <v>1.5187315849374272E-5</v>
      </c>
      <c r="T4112" s="174">
        <f t="shared" si="194"/>
        <v>1.5133563846525533E-5</v>
      </c>
    </row>
    <row r="4113" spans="11:20" x14ac:dyDescent="0.2">
      <c r="K4113" s="185" t="s">
        <v>135</v>
      </c>
      <c r="L4113" s="163">
        <f>_xll.qlCalendarAdvance("TARGET",L4112,K4113,"mf")</f>
        <v>63795</v>
      </c>
      <c r="M4113" s="175">
        <v>0.45240275231330945</v>
      </c>
      <c r="N4113" s="175">
        <f>_xll.xlShmInterpDisc($E$4,L4113)</f>
        <v>0.45240275079895692</v>
      </c>
      <c r="O4113" s="175">
        <f>_xll.xlShmInterpDisc($B$4,L4113)</f>
        <v>0.45240275079895692</v>
      </c>
      <c r="P4113" s="175">
        <v>0.45240275231256444</v>
      </c>
      <c r="Q4113" s="175">
        <f>_xll.xlShmInterpDisc($H$4,L4113)</f>
        <v>0.45240275080362186</v>
      </c>
      <c r="R4113" s="188">
        <f t="shared" si="192"/>
        <v>1.5143525322613982E-5</v>
      </c>
      <c r="S4113" s="170">
        <f t="shared" si="193"/>
        <v>1.5143525322613982E-5</v>
      </c>
      <c r="T4113" s="174">
        <f t="shared" si="194"/>
        <v>1.5089425819958535E-5</v>
      </c>
    </row>
    <row r="4114" spans="11:20" x14ac:dyDescent="0.2">
      <c r="K4114" s="185" t="s">
        <v>135</v>
      </c>
      <c r="L4114" s="163">
        <f>_xll.qlCalendarAdvance("TARGET",L4113,K4114,"mf")</f>
        <v>63802</v>
      </c>
      <c r="M4114" s="175">
        <v>0.45230277453997414</v>
      </c>
      <c r="N4114" s="175">
        <f>_xll.xlShmInterpDisc($E$4,L4114)</f>
        <v>0.45230277303008698</v>
      </c>
      <c r="O4114" s="175">
        <f>_xll.xlShmInterpDisc($B$4,L4114)</f>
        <v>0.45230277303008698</v>
      </c>
      <c r="P4114" s="175">
        <v>0.4523027745392314</v>
      </c>
      <c r="Q4114" s="175">
        <f>_xll.xlShmInterpDisc($H$4,L4114)</f>
        <v>0.45230277303478905</v>
      </c>
      <c r="R4114" s="188">
        <f t="shared" si="192"/>
        <v>1.5098871597452046E-5</v>
      </c>
      <c r="S4114" s="170">
        <f t="shared" si="193"/>
        <v>1.5098871597452046E-5</v>
      </c>
      <c r="T4114" s="174">
        <f t="shared" si="194"/>
        <v>1.5044423484766867E-5</v>
      </c>
    </row>
    <row r="4115" spans="11:20" x14ac:dyDescent="0.2">
      <c r="K4115" s="185" t="s">
        <v>135</v>
      </c>
      <c r="L4115" s="163">
        <f>_xll.qlCalendarAdvance("TARGET",L4114,K4115,"mf")</f>
        <v>63809</v>
      </c>
      <c r="M4115" s="175">
        <v>0.45220281794054507</v>
      </c>
      <c r="N4115" s="175">
        <f>_xll.xlShmInterpDisc($E$4,L4115)</f>
        <v>0.45220281643520999</v>
      </c>
      <c r="O4115" s="175">
        <f>_xll.xlShmInterpDisc($B$4,L4115)</f>
        <v>0.45220281643520999</v>
      </c>
      <c r="P4115" s="175">
        <v>0.45220281793980455</v>
      </c>
      <c r="Q4115" s="175">
        <f>_xll.xlShmInterpDisc($H$4,L4115)</f>
        <v>0.4522028164399492</v>
      </c>
      <c r="R4115" s="188">
        <f t="shared" si="192"/>
        <v>1.5053350788107878E-5</v>
      </c>
      <c r="S4115" s="170">
        <f t="shared" si="193"/>
        <v>1.5053350788107878E-5</v>
      </c>
      <c r="T4115" s="174">
        <f t="shared" si="194"/>
        <v>1.4998553510281454E-5</v>
      </c>
    </row>
    <row r="4116" spans="11:20" x14ac:dyDescent="0.2">
      <c r="K4116" s="185" t="s">
        <v>135</v>
      </c>
      <c r="L4116" s="163">
        <f>_xll.qlCalendarAdvance("TARGET",L4115,K4116,"mf")</f>
        <v>63816</v>
      </c>
      <c r="M4116" s="175">
        <v>0.45210288260275311</v>
      </c>
      <c r="N4116" s="175">
        <f>_xll.xlShmInterpDisc($E$4,L4116)</f>
        <v>0.45210288110205704</v>
      </c>
      <c r="O4116" s="175">
        <f>_xll.xlShmInterpDisc($B$4,L4116)</f>
        <v>0.45210288110205704</v>
      </c>
      <c r="P4116" s="175">
        <v>0.45210288260201481</v>
      </c>
      <c r="Q4116" s="175">
        <f>_xll.xlShmInterpDisc($H$4,L4116)</f>
        <v>0.45210288110683361</v>
      </c>
      <c r="R4116" s="188">
        <f t="shared" si="192"/>
        <v>1.5006960674135428E-5</v>
      </c>
      <c r="S4116" s="170">
        <f t="shared" si="193"/>
        <v>1.5006960674135428E-5</v>
      </c>
      <c r="T4116" s="174">
        <f t="shared" si="194"/>
        <v>1.495181201072171E-5</v>
      </c>
    </row>
    <row r="4117" spans="11:20" x14ac:dyDescent="0.2">
      <c r="K4117" s="185" t="s">
        <v>135</v>
      </c>
      <c r="L4117" s="163">
        <f>_xll.qlCalendarAdvance("TARGET",L4116,K4117,"mf")</f>
        <v>63823</v>
      </c>
      <c r="M4117" s="175">
        <v>0.45200296861438966</v>
      </c>
      <c r="N4117" s="175">
        <f>_xll.xlShmInterpDisc($E$4,L4117)</f>
        <v>0.45200296711842003</v>
      </c>
      <c r="O4117" s="175">
        <f>_xll.xlShmInterpDisc($B$4,L4117)</f>
        <v>0.45200296711842003</v>
      </c>
      <c r="P4117" s="175">
        <v>0.45200296861365369</v>
      </c>
      <c r="Q4117" s="175">
        <f>_xll.xlShmInterpDisc($H$4,L4117)</f>
        <v>0.45200296712323407</v>
      </c>
      <c r="R4117" s="188">
        <f t="shared" si="192"/>
        <v>1.4959696259531086E-5</v>
      </c>
      <c r="S4117" s="170">
        <f t="shared" si="193"/>
        <v>1.4959696259531086E-5</v>
      </c>
      <c r="T4117" s="174">
        <f t="shared" si="194"/>
        <v>1.4904196210530074E-5</v>
      </c>
    </row>
    <row r="4118" spans="11:20" x14ac:dyDescent="0.2">
      <c r="K4118" s="185" t="s">
        <v>135</v>
      </c>
      <c r="L4118" s="163">
        <f>_xll.qlCalendarAdvance("TARGET",L4117,K4118,"mf")</f>
        <v>63830</v>
      </c>
      <c r="M4118" s="175">
        <v>0.45190307606330737</v>
      </c>
      <c r="N4118" s="175">
        <f>_xll.xlShmInterpDisc($E$4,L4118)</f>
        <v>0.45190307457215195</v>
      </c>
      <c r="O4118" s="175">
        <f>_xll.xlShmInterpDisc($B$4,L4118)</f>
        <v>0.45190307457215201</v>
      </c>
      <c r="P4118" s="175">
        <v>0.45190307606257368</v>
      </c>
      <c r="Q4118" s="175">
        <f>_xll.xlShmInterpDisc($H$4,L4118)</f>
        <v>0.45190307457700352</v>
      </c>
      <c r="R4118" s="188">
        <f t="shared" si="192"/>
        <v>1.4911554213625777E-5</v>
      </c>
      <c r="S4118" s="170">
        <f t="shared" si="193"/>
        <v>1.4911553658514265E-5</v>
      </c>
      <c r="T4118" s="174">
        <f t="shared" si="194"/>
        <v>1.4855701668814447E-5</v>
      </c>
    </row>
    <row r="4119" spans="11:20" x14ac:dyDescent="0.2">
      <c r="K4119" s="185" t="s">
        <v>135</v>
      </c>
      <c r="L4119" s="163">
        <f>_xll.qlCalendarAdvance("TARGET",L4118,K4119,"mf")</f>
        <v>63837</v>
      </c>
      <c r="M4119" s="175">
        <v>0.45180320503741916</v>
      </c>
      <c r="N4119" s="175">
        <f>_xll.xlShmInterpDisc($E$4,L4119)</f>
        <v>0.45180320355116621</v>
      </c>
      <c r="O4119" s="175">
        <f>_xll.xlShmInterpDisc($B$4,L4119)</f>
        <v>0.45180320355116621</v>
      </c>
      <c r="P4119" s="175">
        <v>0.45180320503668775</v>
      </c>
      <c r="Q4119" s="175">
        <f>_xll.xlShmInterpDisc($H$4,L4119)</f>
        <v>0.4518032035560553</v>
      </c>
      <c r="R4119" s="188">
        <f t="shared" si="192"/>
        <v>1.4862529540415892E-5</v>
      </c>
      <c r="S4119" s="170">
        <f t="shared" si="193"/>
        <v>1.4862529540415892E-5</v>
      </c>
      <c r="T4119" s="174">
        <f t="shared" si="194"/>
        <v>1.4806324499794243E-5</v>
      </c>
    </row>
    <row r="4120" spans="11:20" x14ac:dyDescent="0.2">
      <c r="K4120" s="185" t="s">
        <v>135</v>
      </c>
      <c r="L4120" s="163">
        <f>_xll.qlCalendarAdvance("TARGET",L4119,K4120,"mf")</f>
        <v>63844</v>
      </c>
      <c r="M4120" s="175">
        <v>0.45170335562469871</v>
      </c>
      <c r="N4120" s="175">
        <f>_xll.xlShmInterpDisc($E$4,L4120)</f>
        <v>0.45170335414343665</v>
      </c>
      <c r="O4120" s="175">
        <f>_xll.xlShmInterpDisc($B$4,L4120)</f>
        <v>0.45170335414343665</v>
      </c>
      <c r="P4120" s="175">
        <v>0.45170335562396957</v>
      </c>
      <c r="Q4120" s="175">
        <f>_xll.xlShmInterpDisc($H$4,L4120)</f>
        <v>0.45170335414836338</v>
      </c>
      <c r="R4120" s="188">
        <f t="shared" si="192"/>
        <v>1.4812620574566893E-5</v>
      </c>
      <c r="S4120" s="170">
        <f t="shared" si="193"/>
        <v>1.4812620574566893E-5</v>
      </c>
      <c r="T4120" s="174">
        <f t="shared" si="194"/>
        <v>1.4756061927911901E-5</v>
      </c>
    </row>
    <row r="4121" spans="11:20" x14ac:dyDescent="0.2">
      <c r="K4121" s="185" t="s">
        <v>135</v>
      </c>
      <c r="L4121" s="163">
        <f>_xll.qlCalendarAdvance("TARGET",L4120,K4121,"mf")</f>
        <v>63851</v>
      </c>
      <c r="M4121" s="175">
        <v>0.45160352791317998</v>
      </c>
      <c r="N4121" s="175">
        <f>_xll.xlShmInterpDisc($E$4,L4121)</f>
        <v>0.45160352643699769</v>
      </c>
      <c r="O4121" s="175">
        <f>_xll.xlShmInterpDisc($B$4,L4121)</f>
        <v>0.45160352643699764</v>
      </c>
      <c r="P4121" s="175">
        <v>0.45160352791245312</v>
      </c>
      <c r="Q4121" s="175">
        <f>_xll.xlShmInterpDisc($H$4,L4121)</f>
        <v>0.45160352644196217</v>
      </c>
      <c r="R4121" s="188">
        <f t="shared" si="192"/>
        <v>1.4761822875186681E-5</v>
      </c>
      <c r="S4121" s="170">
        <f t="shared" si="193"/>
        <v>1.4761823430298193E-5</v>
      </c>
      <c r="T4121" s="174">
        <f t="shared" si="194"/>
        <v>1.4704909512275322E-5</v>
      </c>
    </row>
    <row r="4122" spans="11:20" x14ac:dyDescent="0.2">
      <c r="K4122" s="185" t="s">
        <v>135</v>
      </c>
      <c r="L4122" s="163">
        <f>_xll.qlCalendarAdvance("TARGET",L4121,K4122,"mf")</f>
        <v>63858</v>
      </c>
      <c r="M4122" s="175">
        <v>0.4515037219909574</v>
      </c>
      <c r="N4122" s="175">
        <f>_xll.xlShmInterpDisc($E$4,L4122)</f>
        <v>0.45150372051994414</v>
      </c>
      <c r="O4122" s="175">
        <f>_xll.xlShmInterpDisc($B$4,L4122)</f>
        <v>0.45150372051994409</v>
      </c>
      <c r="P4122" s="175">
        <v>0.45150372199023275</v>
      </c>
      <c r="Q4122" s="175">
        <f>_xll.xlShmInterpDisc($H$4,L4122)</f>
        <v>0.45150372052494647</v>
      </c>
      <c r="R4122" s="188">
        <f t="shared" si="192"/>
        <v>1.4710132556494671E-5</v>
      </c>
      <c r="S4122" s="170">
        <f t="shared" si="193"/>
        <v>1.4710133111606183E-5</v>
      </c>
      <c r="T4122" s="174">
        <f t="shared" si="194"/>
        <v>1.4652862811992406E-5</v>
      </c>
    </row>
    <row r="4123" spans="11:20" x14ac:dyDescent="0.2">
      <c r="K4123" s="185" t="s">
        <v>135</v>
      </c>
      <c r="L4123" s="163">
        <f>_xll.qlCalendarAdvance("TARGET",L4122,K4123,"mf")</f>
        <v>63865</v>
      </c>
      <c r="M4123" s="175">
        <v>0.45140393794618539</v>
      </c>
      <c r="N4123" s="175">
        <f>_xll.xlShmInterpDisc($E$4,L4123)</f>
        <v>0.45140393648043081</v>
      </c>
      <c r="O4123" s="175">
        <f>_xll.xlShmInterpDisc($B$4,L4123)</f>
        <v>0.45140393648043081</v>
      </c>
      <c r="P4123" s="175">
        <v>0.45140393794546302</v>
      </c>
      <c r="Q4123" s="175">
        <f>_xll.xlShmInterpDisc($H$4,L4123)</f>
        <v>0.45140393648547111</v>
      </c>
      <c r="R4123" s="188">
        <f t="shared" si="192"/>
        <v>1.4657545732710275E-5</v>
      </c>
      <c r="S4123" s="170">
        <f t="shared" si="193"/>
        <v>1.4657545732710275E-5</v>
      </c>
      <c r="T4123" s="174">
        <f t="shared" si="194"/>
        <v>1.4599919051505594E-5</v>
      </c>
    </row>
    <row r="4124" spans="11:20" x14ac:dyDescent="0.2">
      <c r="K4124" s="185" t="s">
        <v>135</v>
      </c>
      <c r="L4124" s="163">
        <f>_xll.qlCalendarAdvance("TARGET",L4123,K4124,"mf")</f>
        <v>63872</v>
      </c>
      <c r="M4124" s="175">
        <v>0.45130417586707866</v>
      </c>
      <c r="N4124" s="175">
        <f>_xll.xlShmInterpDisc($E$4,L4124)</f>
        <v>0.45130417440667275</v>
      </c>
      <c r="O4124" s="175">
        <f>_xll.xlShmInterpDisc($B$4,L4124)</f>
        <v>0.4513041744066727</v>
      </c>
      <c r="P4124" s="175">
        <v>0.45130417586635857</v>
      </c>
      <c r="Q4124" s="175">
        <f>_xll.xlShmInterpDisc($H$4,L4124)</f>
        <v>0.45130417441175114</v>
      </c>
      <c r="R4124" s="188">
        <f t="shared" si="192"/>
        <v>1.4604059073164422E-5</v>
      </c>
      <c r="S4124" s="170">
        <f t="shared" si="193"/>
        <v>1.4604059628275934E-5</v>
      </c>
      <c r="T4124" s="174">
        <f t="shared" si="194"/>
        <v>1.4546074345034299E-5</v>
      </c>
    </row>
    <row r="4125" spans="11:20" x14ac:dyDescent="0.2">
      <c r="K4125" s="185" t="s">
        <v>135</v>
      </c>
      <c r="L4125" s="163">
        <f>_xll.qlCalendarAdvance("TARGET",L4124,K4125,"mf")</f>
        <v>63879</v>
      </c>
      <c r="M4125" s="175">
        <v>0.45120443584191194</v>
      </c>
      <c r="N4125" s="175">
        <f>_xll.xlShmInterpDisc($E$4,L4125)</f>
        <v>0.45120443438694502</v>
      </c>
      <c r="O4125" s="175">
        <f>_xll.xlShmInterpDisc($B$4,L4125)</f>
        <v>0.45120443438694496</v>
      </c>
      <c r="P4125" s="175">
        <v>0.45120443584119413</v>
      </c>
      <c r="Q4125" s="175">
        <f>_xll.xlShmInterpDisc($H$4,L4125)</f>
        <v>0.45120443439206154</v>
      </c>
      <c r="R4125" s="188">
        <f t="shared" si="192"/>
        <v>1.4549669247188035E-5</v>
      </c>
      <c r="S4125" s="170">
        <f t="shared" si="193"/>
        <v>1.4549669802299547E-5</v>
      </c>
      <c r="T4125" s="174">
        <f t="shared" si="194"/>
        <v>1.4491325917020959E-5</v>
      </c>
    </row>
    <row r="4126" spans="11:20" x14ac:dyDescent="0.2">
      <c r="K4126" s="185" t="s">
        <v>135</v>
      </c>
      <c r="L4126" s="163">
        <f>_xll.qlCalendarAdvance("TARGET",L4125,K4126,"mf")</f>
        <v>63886</v>
      </c>
      <c r="M4126" s="175">
        <v>0.45110471795901957</v>
      </c>
      <c r="N4126" s="175">
        <f>_xll.xlShmInterpDisc($E$4,L4126)</f>
        <v>0.45110471650958245</v>
      </c>
      <c r="O4126" s="175">
        <f>_xll.xlShmInterpDisc($B$4,L4126)</f>
        <v>0.45110471650958245</v>
      </c>
      <c r="P4126" s="175">
        <v>0.45110471795830404</v>
      </c>
      <c r="Q4126" s="175">
        <f>_xll.xlShmInterpDisc($H$4,L4126)</f>
        <v>0.45110471651473716</v>
      </c>
      <c r="R4126" s="188">
        <f t="shared" si="192"/>
        <v>1.4494371258777505E-5</v>
      </c>
      <c r="S4126" s="170">
        <f t="shared" si="193"/>
        <v>1.4494371258777505E-5</v>
      </c>
      <c r="T4126" s="174">
        <f t="shared" si="194"/>
        <v>1.4435668771461962E-5</v>
      </c>
    </row>
    <row r="4127" spans="11:20" x14ac:dyDescent="0.2">
      <c r="K4127" s="185" t="s">
        <v>135</v>
      </c>
      <c r="L4127" s="163">
        <f>_xll.qlCalendarAdvance("TARGET",L4126,K4127,"mf")</f>
        <v>63893</v>
      </c>
      <c r="M4127" s="175">
        <v>0.45100502230679584</v>
      </c>
      <c r="N4127" s="175">
        <f>_xll.xlShmInterpDisc($E$4,L4127)</f>
        <v>0.45100502086297972</v>
      </c>
      <c r="O4127" s="175">
        <f>_xll.xlShmInterpDisc($B$4,L4127)</f>
        <v>0.45100502086297972</v>
      </c>
      <c r="P4127" s="175">
        <v>0.45100502230608264</v>
      </c>
      <c r="Q4127" s="175">
        <f>_xll.xlShmInterpDisc($H$4,L4127)</f>
        <v>0.45100502086817279</v>
      </c>
      <c r="R4127" s="188">
        <f t="shared" si="192"/>
        <v>1.4438161222152246E-5</v>
      </c>
      <c r="S4127" s="170">
        <f t="shared" si="193"/>
        <v>1.4438161222152246E-5</v>
      </c>
      <c r="T4127" s="174">
        <f t="shared" si="194"/>
        <v>1.4379098467465212E-5</v>
      </c>
    </row>
    <row r="4128" spans="11:20" x14ac:dyDescent="0.2">
      <c r="K4128" s="185" t="s">
        <v>135</v>
      </c>
      <c r="L4128" s="163">
        <f>_xll.qlCalendarAdvance("TARGET",L4127,K4128,"mf")</f>
        <v>63900</v>
      </c>
      <c r="M4128" s="175">
        <v>0.45090534897369483</v>
      </c>
      <c r="N4128" s="175">
        <f>_xll.xlShmInterpDisc($E$4,L4128)</f>
        <v>0.45090534753559097</v>
      </c>
      <c r="O4128" s="175">
        <f>_xll.xlShmInterpDisc($B$4,L4128)</f>
        <v>0.45090534753559092</v>
      </c>
      <c r="P4128" s="175">
        <v>0.45090534897298379</v>
      </c>
      <c r="Q4128" s="175">
        <f>_xll.xlShmInterpDisc($H$4,L4128)</f>
        <v>0.4509053475408224</v>
      </c>
      <c r="R4128" s="188">
        <f t="shared" si="192"/>
        <v>1.4381038582200745E-5</v>
      </c>
      <c r="S4128" s="170">
        <f t="shared" si="193"/>
        <v>1.4381039137312257E-5</v>
      </c>
      <c r="T4128" s="174">
        <f t="shared" si="194"/>
        <v>1.4321613894807683E-5</v>
      </c>
    </row>
    <row r="4129" spans="11:20" x14ac:dyDescent="0.2">
      <c r="K4129" s="185" t="s">
        <v>135</v>
      </c>
      <c r="L4129" s="163">
        <f>_xll.qlCalendarAdvance("TARGET",L4128,K4129,"mf")</f>
        <v>63907</v>
      </c>
      <c r="M4129" s="175">
        <v>0.45080569804822979</v>
      </c>
      <c r="N4129" s="175">
        <f>_xll.xlShmInterpDisc($E$4,L4129)</f>
        <v>0.45080569661593017</v>
      </c>
      <c r="O4129" s="175">
        <f>_xll.xlShmInterpDisc($B$4,L4129)</f>
        <v>0.45080569661593017</v>
      </c>
      <c r="P4129" s="175">
        <v>0.45080569804752108</v>
      </c>
      <c r="Q4129" s="175">
        <f>_xll.xlShmInterpDisc($H$4,L4129)</f>
        <v>0.45080569662120012</v>
      </c>
      <c r="R4129" s="188">
        <f t="shared" si="192"/>
        <v>1.4322996122473342E-5</v>
      </c>
      <c r="S4129" s="170">
        <f t="shared" si="193"/>
        <v>1.4322996122473342E-5</v>
      </c>
      <c r="T4129" s="174">
        <f t="shared" si="194"/>
        <v>1.4263209502374252E-5</v>
      </c>
    </row>
    <row r="4130" spans="11:20" x14ac:dyDescent="0.2">
      <c r="K4130" s="185" t="s">
        <v>135</v>
      </c>
      <c r="L4130" s="163">
        <f>_xll.qlCalendarAdvance("TARGET",L4129,K4130,"mf")</f>
        <v>63915</v>
      </c>
      <c r="M4130" s="175">
        <v>0.45069183882781544</v>
      </c>
      <c r="N4130" s="175">
        <f>_xll.xlShmInterpDisc($E$4,L4130)</f>
        <v>0.45069183740226221</v>
      </c>
      <c r="O4130" s="175">
        <f>_xll.xlShmInterpDisc($B$4,L4130)</f>
        <v>0.45069183740226221</v>
      </c>
      <c r="P4130" s="175">
        <v>0.45069183882710939</v>
      </c>
      <c r="Q4130" s="175">
        <f>_xll.xlShmInterpDisc($H$4,L4130)</f>
        <v>0.45069183740757629</v>
      </c>
      <c r="R4130" s="188">
        <f t="shared" si="192"/>
        <v>1.4255532310158969E-5</v>
      </c>
      <c r="S4130" s="170">
        <f t="shared" si="193"/>
        <v>1.4255532310158969E-5</v>
      </c>
      <c r="T4130" s="174">
        <f t="shared" si="194"/>
        <v>1.4195331021760182E-5</v>
      </c>
    </row>
    <row r="4131" spans="11:20" x14ac:dyDescent="0.2">
      <c r="K4131" s="185" t="s">
        <v>135</v>
      </c>
      <c r="L4131" s="163">
        <f>_xll.qlCalendarAdvance("TARGET",L4130,K4131,"mf")</f>
        <v>63922</v>
      </c>
      <c r="M4131" s="175">
        <v>0.45059223621704519</v>
      </c>
      <c r="N4131" s="175">
        <f>_xll.xlShmInterpDisc($E$4,L4131)</f>
        <v>0.45059223479749438</v>
      </c>
      <c r="O4131" s="175">
        <f>_xll.xlShmInterpDisc($B$4,L4131)</f>
        <v>0.45059223479749427</v>
      </c>
      <c r="P4131" s="175">
        <v>0.45059223621634137</v>
      </c>
      <c r="Q4131" s="175">
        <f>_xll.xlShmInterpDisc($H$4,L4131)</f>
        <v>0.4505922348028471</v>
      </c>
      <c r="R4131" s="188">
        <f t="shared" si="192"/>
        <v>1.419550810233261E-5</v>
      </c>
      <c r="S4131" s="170">
        <f t="shared" si="193"/>
        <v>1.4195509212555635E-5</v>
      </c>
      <c r="T4131" s="174">
        <f t="shared" si="194"/>
        <v>1.4134942660781746E-5</v>
      </c>
    </row>
    <row r="4132" spans="11:20" x14ac:dyDescent="0.2">
      <c r="K4132" s="185" t="s">
        <v>135</v>
      </c>
      <c r="L4132" s="163">
        <f>_xll.qlCalendarAdvance("TARGET",L4131,K4132,"mf")</f>
        <v>63929</v>
      </c>
      <c r="M4132" s="175">
        <v>0.45049265629248247</v>
      </c>
      <c r="N4132" s="175">
        <f>_xll.xlShmInterpDisc($E$4,L4132)</f>
        <v>0.45049265487902707</v>
      </c>
      <c r="O4132" s="175">
        <f>_xll.xlShmInterpDisc($B$4,L4132)</f>
        <v>0.45049265487902707</v>
      </c>
      <c r="P4132" s="175">
        <v>0.45049265629178098</v>
      </c>
      <c r="Q4132" s="175">
        <f>_xll.xlShmInterpDisc($H$4,L4132)</f>
        <v>0.45049265488441853</v>
      </c>
      <c r="R4132" s="188">
        <f t="shared" si="192"/>
        <v>1.4134554082723128E-5</v>
      </c>
      <c r="S4132" s="170">
        <f t="shared" si="193"/>
        <v>1.4134554082723128E-5</v>
      </c>
      <c r="T4132" s="174">
        <f t="shared" si="194"/>
        <v>1.4073624488020187E-5</v>
      </c>
    </row>
    <row r="4133" spans="11:20" x14ac:dyDescent="0.2">
      <c r="K4133" s="185" t="s">
        <v>135</v>
      </c>
      <c r="L4133" s="163">
        <f>_xll.qlCalendarAdvance("TARGET",L4132,K4133,"mf")</f>
        <v>63936</v>
      </c>
      <c r="M4133" s="175">
        <v>0.45039309914288639</v>
      </c>
      <c r="N4133" s="175">
        <f>_xll.xlShmInterpDisc($E$4,L4133)</f>
        <v>0.45039309773561975</v>
      </c>
      <c r="O4133" s="175">
        <f>_xll.xlShmInterpDisc($B$4,L4133)</f>
        <v>0.45039309773561975</v>
      </c>
      <c r="P4133" s="175">
        <v>0.45039309914218717</v>
      </c>
      <c r="Q4133" s="175">
        <f>_xll.xlShmInterpDisc($H$4,L4133)</f>
        <v>0.45039309774105007</v>
      </c>
      <c r="R4133" s="188">
        <f t="shared" si="192"/>
        <v>1.4072666365549935E-5</v>
      </c>
      <c r="S4133" s="170">
        <f t="shared" si="193"/>
        <v>1.4072666365549935E-5</v>
      </c>
      <c r="T4133" s="174">
        <f t="shared" si="194"/>
        <v>1.401137095236038E-5</v>
      </c>
    </row>
    <row r="4134" spans="11:20" x14ac:dyDescent="0.2">
      <c r="K4134" s="185" t="s">
        <v>135</v>
      </c>
      <c r="L4134" s="163">
        <f>_xll.qlCalendarAdvance("TARGET",L4133,K4134,"mf")</f>
        <v>63943</v>
      </c>
      <c r="M4134" s="175">
        <v>0.45029356485707478</v>
      </c>
      <c r="N4134" s="175">
        <f>_xll.xlShmInterpDisc($E$4,L4134)</f>
        <v>0.45029356345609084</v>
      </c>
      <c r="O4134" s="175">
        <f>_xll.xlShmInterpDisc($B$4,L4134)</f>
        <v>0.45029356345609084</v>
      </c>
      <c r="P4134" s="175">
        <v>0.45029356485637789</v>
      </c>
      <c r="Q4134" s="175">
        <f>_xll.xlShmInterpDisc($H$4,L4134)</f>
        <v>0.45029356346156008</v>
      </c>
      <c r="R4134" s="188">
        <f t="shared" si="192"/>
        <v>1.400983939969791E-5</v>
      </c>
      <c r="S4134" s="170">
        <f t="shared" si="193"/>
        <v>1.400983939969791E-5</v>
      </c>
      <c r="T4134" s="174">
        <f t="shared" si="194"/>
        <v>1.3948178168021741E-5</v>
      </c>
    </row>
    <row r="4135" spans="11:20" x14ac:dyDescent="0.2">
      <c r="K4135" s="185" t="s">
        <v>135</v>
      </c>
      <c r="L4135" s="163">
        <f>_xll.qlCalendarAdvance("TARGET",L4134,K4135,"mf")</f>
        <v>63950</v>
      </c>
      <c r="M4135" s="175">
        <v>0.45019405352392461</v>
      </c>
      <c r="N4135" s="175">
        <f>_xll.xlShmInterpDisc($E$4,L4135)</f>
        <v>0.4501940521293174</v>
      </c>
      <c r="O4135" s="175">
        <f>_xll.xlShmInterpDisc($B$4,L4135)</f>
        <v>0.4501940521293174</v>
      </c>
      <c r="P4135" s="175">
        <v>0.45019405352322994</v>
      </c>
      <c r="Q4135" s="175">
        <f>_xll.xlShmInterpDisc($H$4,L4135)</f>
        <v>0.45019405213482566</v>
      </c>
      <c r="R4135" s="188">
        <f t="shared" si="192"/>
        <v>1.3946072074944027E-5</v>
      </c>
      <c r="S4135" s="170">
        <f t="shared" si="193"/>
        <v>1.3946072074944027E-5</v>
      </c>
      <c r="T4135" s="174">
        <f t="shared" si="194"/>
        <v>1.3884042804335195E-5</v>
      </c>
    </row>
    <row r="4136" spans="11:20" x14ac:dyDescent="0.2">
      <c r="K4136" s="185" t="s">
        <v>135</v>
      </c>
      <c r="L4136" s="163">
        <f>_xll.qlCalendarAdvance("TARGET",L4135,K4136,"mf")</f>
        <v>63957</v>
      </c>
      <c r="M4136" s="175">
        <v>0.45009456523237129</v>
      </c>
      <c r="N4136" s="175">
        <f>_xll.xlShmInterpDisc($E$4,L4136)</f>
        <v>0.45009456384423541</v>
      </c>
      <c r="O4136" s="175">
        <f>_xll.xlShmInterpDisc($B$4,L4136)</f>
        <v>0.45009456384423541</v>
      </c>
      <c r="P4136" s="175">
        <v>0.45009456523167896</v>
      </c>
      <c r="Q4136" s="175">
        <f>_xll.xlShmInterpDisc($H$4,L4136)</f>
        <v>0.45009456384978275</v>
      </c>
      <c r="R4136" s="188">
        <f t="shared" si="192"/>
        <v>1.3881358840173164E-5</v>
      </c>
      <c r="S4136" s="170">
        <f t="shared" si="193"/>
        <v>1.3881358840173164E-5</v>
      </c>
      <c r="T4136" s="174">
        <f t="shared" si="194"/>
        <v>1.3818962085743181E-5</v>
      </c>
    </row>
    <row r="4137" spans="11:20" x14ac:dyDescent="0.2">
      <c r="K4137" s="185" t="s">
        <v>135</v>
      </c>
      <c r="L4137" s="163">
        <f>_xll.qlCalendarAdvance("TARGET",L4136,K4137,"mf")</f>
        <v>63964</v>
      </c>
      <c r="M4137" s="175">
        <v>0.44999510007140919</v>
      </c>
      <c r="N4137" s="175">
        <f>_xll.xlShmInterpDisc($E$4,L4137)</f>
        <v>0.4499950986898395</v>
      </c>
      <c r="O4137" s="175">
        <f>_xll.xlShmInterpDisc($B$4,L4137)</f>
        <v>0.4499950986898395</v>
      </c>
      <c r="P4137" s="175">
        <v>0.44999510007071913</v>
      </c>
      <c r="Q4137" s="175">
        <f>_xll.xlShmInterpDisc($H$4,L4137)</f>
        <v>0.44999509869542603</v>
      </c>
      <c r="R4137" s="188">
        <f t="shared" si="192"/>
        <v>1.3815696919827758E-5</v>
      </c>
      <c r="S4137" s="170">
        <f t="shared" si="193"/>
        <v>1.3815696919827758E-5</v>
      </c>
      <c r="T4137" s="174">
        <f t="shared" si="194"/>
        <v>1.3752931016242087E-5</v>
      </c>
    </row>
    <row r="4138" spans="11:20" x14ac:dyDescent="0.2">
      <c r="K4138" s="185" t="s">
        <v>135</v>
      </c>
      <c r="L4138" s="163">
        <f>_xll.qlCalendarAdvance("TARGET",L4137,K4138,"mf")</f>
        <v>63971</v>
      </c>
      <c r="M4138" s="175">
        <v>0.44989565813009103</v>
      </c>
      <c r="N4138" s="175">
        <f>_xll.xlShmInterpDisc($E$4,L4138)</f>
        <v>0.44989565675518289</v>
      </c>
      <c r="O4138" s="175">
        <f>_xll.xlShmInterpDisc($B$4,L4138)</f>
        <v>0.44989565675518284</v>
      </c>
      <c r="P4138" s="175">
        <v>0.44989565812940324</v>
      </c>
      <c r="Q4138" s="175">
        <f>_xll.xlShmInterpDisc($H$4,L4138)</f>
        <v>0.44989565676080862</v>
      </c>
      <c r="R4138" s="188">
        <f t="shared" si="192"/>
        <v>1.3749081317904199E-5</v>
      </c>
      <c r="S4138" s="170">
        <f t="shared" si="193"/>
        <v>1.3749081873015712E-5</v>
      </c>
      <c r="T4138" s="174">
        <f t="shared" si="194"/>
        <v>1.3685946265162841E-5</v>
      </c>
    </row>
    <row r="4139" spans="11:20" x14ac:dyDescent="0.2">
      <c r="K4139" s="185" t="s">
        <v>135</v>
      </c>
      <c r="L4139" s="163">
        <f>_xll.qlCalendarAdvance("TARGET",L4138,K4139,"mf")</f>
        <v>63978</v>
      </c>
      <c r="M4139" s="175">
        <v>0.44979623949752795</v>
      </c>
      <c r="N4139" s="175">
        <f>_xll.xlShmInterpDisc($E$4,L4139)</f>
        <v>0.44979623812937697</v>
      </c>
      <c r="O4139" s="175">
        <f>_xll.xlShmInterpDisc($B$4,L4139)</f>
        <v>0.44979623812937702</v>
      </c>
      <c r="P4139" s="175">
        <v>0.44979623949684244</v>
      </c>
      <c r="Q4139" s="175">
        <f>_xll.xlShmInterpDisc($H$4,L4139)</f>
        <v>0.4497962381350421</v>
      </c>
      <c r="R4139" s="188">
        <f t="shared" si="192"/>
        <v>1.3681509813956438E-5</v>
      </c>
      <c r="S4139" s="170">
        <f t="shared" si="193"/>
        <v>1.3681509258844926E-5</v>
      </c>
      <c r="T4139" s="174">
        <f t="shared" si="194"/>
        <v>1.3618003391613343E-5</v>
      </c>
    </row>
    <row r="4140" spans="11:20" x14ac:dyDescent="0.2">
      <c r="K4140" s="185" t="s">
        <v>135</v>
      </c>
      <c r="L4140" s="163">
        <f>_xll.qlCalendarAdvance("TARGET",L4139,K4140,"mf")</f>
        <v>63985</v>
      </c>
      <c r="M4140" s="175">
        <v>0.44969684426288958</v>
      </c>
      <c r="N4140" s="175">
        <f>_xll.xlShmInterpDisc($E$4,L4140)</f>
        <v>0.44969684290159201</v>
      </c>
      <c r="O4140" s="175">
        <f>_xll.xlShmInterpDisc($B$4,L4140)</f>
        <v>0.4496968429015919</v>
      </c>
      <c r="P4140" s="175">
        <v>0.44969684426220641</v>
      </c>
      <c r="Q4140" s="175">
        <f>_xll.xlShmInterpDisc($H$4,L4140)</f>
        <v>0.44969684290729645</v>
      </c>
      <c r="R4140" s="188">
        <f t="shared" si="192"/>
        <v>1.3612975746646327E-5</v>
      </c>
      <c r="S4140" s="170">
        <f t="shared" si="193"/>
        <v>1.3612976856869352E-5</v>
      </c>
      <c r="T4140" s="174">
        <f t="shared" si="194"/>
        <v>1.3549099620036031E-5</v>
      </c>
    </row>
    <row r="4141" spans="11:20" x14ac:dyDescent="0.2">
      <c r="K4141" s="185" t="s">
        <v>135</v>
      </c>
      <c r="L4141" s="163">
        <f>_xll.qlCalendarAdvance("TARGET",L4140,K4141,"mf")</f>
        <v>63992</v>
      </c>
      <c r="M4141" s="175">
        <v>0.44959747251540383</v>
      </c>
      <c r="N4141" s="175">
        <f>_xll.xlShmInterpDisc($E$4,L4141)</f>
        <v>0.44959747116105575</v>
      </c>
      <c r="O4141" s="175">
        <f>_xll.xlShmInterpDisc($B$4,L4141)</f>
        <v>0.44959747116105575</v>
      </c>
      <c r="P4141" s="175">
        <v>0.44959747251472298</v>
      </c>
      <c r="Q4141" s="175">
        <f>_xll.xlShmInterpDisc($H$4,L4141)</f>
        <v>0.44959747116679982</v>
      </c>
      <c r="R4141" s="188">
        <f t="shared" si="192"/>
        <v>1.3543480781308403E-5</v>
      </c>
      <c r="S4141" s="170">
        <f t="shared" si="193"/>
        <v>1.3543480781308403E-5</v>
      </c>
      <c r="T4141" s="174">
        <f t="shared" si="194"/>
        <v>1.3479231619761833E-5</v>
      </c>
    </row>
    <row r="4142" spans="11:20" x14ac:dyDescent="0.2">
      <c r="K4142" s="185" t="s">
        <v>135</v>
      </c>
      <c r="L4142" s="163">
        <f>_xll.qlCalendarAdvance("TARGET",L4141,K4142,"mf")</f>
        <v>63999</v>
      </c>
      <c r="M4142" s="175">
        <v>0.44949812434435643</v>
      </c>
      <c r="N4142" s="175">
        <f>_xll.xlShmInterpDisc($E$4,L4142)</f>
        <v>0.44949812299705494</v>
      </c>
      <c r="O4142" s="175">
        <f>_xll.xlShmInterpDisc($B$4,L4142)</f>
        <v>0.44949812299705488</v>
      </c>
      <c r="P4142" s="175">
        <v>0.44949812434367792</v>
      </c>
      <c r="Q4142" s="175">
        <f>_xll.xlShmInterpDisc($H$4,L4142)</f>
        <v>0.44949812300283848</v>
      </c>
      <c r="R4142" s="188">
        <f t="shared" si="192"/>
        <v>1.3473014925935445E-5</v>
      </c>
      <c r="S4142" s="170">
        <f t="shared" si="193"/>
        <v>1.3473015481046957E-5</v>
      </c>
      <c r="T4142" s="174">
        <f t="shared" si="194"/>
        <v>1.3408394394787138E-5</v>
      </c>
    </row>
    <row r="4143" spans="11:20" x14ac:dyDescent="0.2">
      <c r="K4143" s="185" t="s">
        <v>135</v>
      </c>
      <c r="L4143" s="163">
        <f>_xll.qlCalendarAdvance("TARGET",L4142,K4143,"mf")</f>
        <v>64006</v>
      </c>
      <c r="M4143" s="175">
        <v>0.44939879983909142</v>
      </c>
      <c r="N4143" s="175">
        <f>_xll.xlShmInterpDisc($E$4,L4143)</f>
        <v>0.44939879849893355</v>
      </c>
      <c r="O4143" s="175">
        <f>_xll.xlShmInterpDisc($B$4,L4143)</f>
        <v>0.44939879849893355</v>
      </c>
      <c r="P4143" s="175">
        <v>0.44939879983841524</v>
      </c>
      <c r="Q4143" s="175">
        <f>_xll.xlShmInterpDisc($H$4,L4143)</f>
        <v>0.44939879850475678</v>
      </c>
      <c r="R4143" s="188">
        <f t="shared" si="192"/>
        <v>1.3401578735638964E-5</v>
      </c>
      <c r="S4143" s="170">
        <f t="shared" si="193"/>
        <v>1.3401578735638964E-5</v>
      </c>
      <c r="T4143" s="174">
        <f t="shared" si="194"/>
        <v>1.333658461444287E-5</v>
      </c>
    </row>
    <row r="4144" spans="11:20" x14ac:dyDescent="0.2">
      <c r="K4144" s="185" t="s">
        <v>135</v>
      </c>
      <c r="L4144" s="163">
        <f>_xll.qlCalendarAdvance("TARGET",L4143,K4144,"mf")</f>
        <v>64013</v>
      </c>
      <c r="M4144" s="175">
        <v>0.44929949908901057</v>
      </c>
      <c r="N4144" s="175">
        <f>_xll.xlShmInterpDisc($E$4,L4144)</f>
        <v>0.44929949775609396</v>
      </c>
      <c r="O4144" s="175">
        <f>_xll.xlShmInterpDisc($B$4,L4144)</f>
        <v>0.44929949775609396</v>
      </c>
      <c r="P4144" s="175">
        <v>0.44929949908833666</v>
      </c>
      <c r="Q4144" s="175">
        <f>_xll.xlShmInterpDisc($H$4,L4144)</f>
        <v>0.44929949776195682</v>
      </c>
      <c r="R4144" s="188">
        <f t="shared" si="192"/>
        <v>1.3329166104192325E-5</v>
      </c>
      <c r="S4144" s="170">
        <f t="shared" si="193"/>
        <v>1.3329166104192325E-5</v>
      </c>
      <c r="T4144" s="174">
        <f t="shared" si="194"/>
        <v>1.3263798392948445E-5</v>
      </c>
    </row>
    <row r="4145" spans="11:20" x14ac:dyDescent="0.2">
      <c r="K4145" s="185" t="s">
        <v>135</v>
      </c>
      <c r="L4145" s="163">
        <f>_xll.qlCalendarAdvance("TARGET",L4144,K4145,"mf")</f>
        <v>64020</v>
      </c>
      <c r="M4145" s="175">
        <v>0.44920022218357353</v>
      </c>
      <c r="N4145" s="175">
        <f>_xll.xlShmInterpDisc($E$4,L4145)</f>
        <v>0.44920022085799605</v>
      </c>
      <c r="O4145" s="175">
        <f>_xll.xlShmInterpDisc($B$4,L4145)</f>
        <v>0.44920022085799605</v>
      </c>
      <c r="P4145" s="175">
        <v>0.44920022218290195</v>
      </c>
      <c r="Q4145" s="175">
        <f>_xll.xlShmInterpDisc($H$4,L4145)</f>
        <v>0.44920022086389882</v>
      </c>
      <c r="R4145" s="188">
        <f t="shared" si="192"/>
        <v>1.3255774811149479E-5</v>
      </c>
      <c r="S4145" s="170">
        <f t="shared" si="193"/>
        <v>1.3255774811149479E-5</v>
      </c>
      <c r="T4145" s="174">
        <f t="shared" si="194"/>
        <v>1.3190031289411763E-5</v>
      </c>
    </row>
    <row r="4146" spans="11:20" x14ac:dyDescent="0.2">
      <c r="K4146" s="185" t="s">
        <v>135</v>
      </c>
      <c r="L4146" s="163">
        <f>_xll.qlCalendarAdvance("TARGET",L4145,K4146,"mf")</f>
        <v>64027</v>
      </c>
      <c r="M4146" s="175">
        <v>0.44910096921229764</v>
      </c>
      <c r="N4146" s="175">
        <f>_xll.xlShmInterpDisc($E$4,L4146)</f>
        <v>0.44910096789415777</v>
      </c>
      <c r="O4146" s="175">
        <f>_xll.xlShmInterpDisc($B$4,L4146)</f>
        <v>0.44910096789415771</v>
      </c>
      <c r="P4146" s="175">
        <v>0.4491009692116284</v>
      </c>
      <c r="Q4146" s="175">
        <f>_xll.xlShmInterpDisc($H$4,L4146)</f>
        <v>0.44910096790010029</v>
      </c>
      <c r="R4146" s="188">
        <f t="shared" si="192"/>
        <v>1.318139875028379E-5</v>
      </c>
      <c r="S4146" s="170">
        <f t="shared" si="193"/>
        <v>1.3181399305395303E-5</v>
      </c>
      <c r="T4146" s="174">
        <f t="shared" si="194"/>
        <v>1.3115281083386776E-5</v>
      </c>
    </row>
    <row r="4147" spans="11:20" x14ac:dyDescent="0.2">
      <c r="K4147" s="185" t="s">
        <v>135</v>
      </c>
      <c r="L4147" s="163">
        <f>_xll.qlCalendarAdvance("TARGET",L4146,K4147,"mf")</f>
        <v>64034</v>
      </c>
      <c r="M4147" s="175">
        <v>0.44900174026475792</v>
      </c>
      <c r="N4147" s="175">
        <f>_xll.xlShmInterpDisc($E$4,L4147)</f>
        <v>0.44900173895415413</v>
      </c>
      <c r="O4147" s="175">
        <f>_xll.xlShmInterpDisc($B$4,L4147)</f>
        <v>0.44900173895415413</v>
      </c>
      <c r="P4147" s="175">
        <v>0.4490017402640909</v>
      </c>
      <c r="Q4147" s="175">
        <f>_xll.xlShmInterpDisc($H$4,L4147)</f>
        <v>0.44900173896013668</v>
      </c>
      <c r="R4147" s="188">
        <f t="shared" si="192"/>
        <v>1.3106037921595259E-5</v>
      </c>
      <c r="S4147" s="170">
        <f t="shared" si="193"/>
        <v>1.3106037921595259E-5</v>
      </c>
      <c r="T4147" s="174">
        <f t="shared" si="194"/>
        <v>1.303954222375836E-5</v>
      </c>
    </row>
    <row r="4148" spans="11:20" x14ac:dyDescent="0.2">
      <c r="K4148" s="185" t="s">
        <v>135</v>
      </c>
      <c r="L4148" s="163">
        <f>_xll.qlCalendarAdvance("TARGET",L4147,K4148,"mf")</f>
        <v>64041</v>
      </c>
      <c r="M4148" s="175">
        <v>0.44890253543058667</v>
      </c>
      <c r="N4148" s="175">
        <f>_xll.xlShmInterpDisc($E$4,L4148)</f>
        <v>0.4489025341276181</v>
      </c>
      <c r="O4148" s="175">
        <f>_xll.xlShmInterpDisc($B$4,L4148)</f>
        <v>0.4489025341276181</v>
      </c>
      <c r="P4148" s="175">
        <v>0.44890253542992203</v>
      </c>
      <c r="Q4148" s="175">
        <f>_xll.xlShmInterpDisc($H$4,L4148)</f>
        <v>0.44890253413364067</v>
      </c>
      <c r="R4148" s="188">
        <f t="shared" si="192"/>
        <v>1.3029685663745738E-5</v>
      </c>
      <c r="S4148" s="170">
        <f t="shared" si="193"/>
        <v>1.3029685663745738E-5</v>
      </c>
      <c r="T4148" s="174">
        <f t="shared" si="194"/>
        <v>1.2962813600303491E-5</v>
      </c>
    </row>
    <row r="4149" spans="11:20" x14ac:dyDescent="0.2">
      <c r="K4149" s="185" t="s">
        <v>135</v>
      </c>
      <c r="L4149" s="163">
        <f>_xll.qlCalendarAdvance("TARGET",L4148,K4149,"mf")</f>
        <v>64048</v>
      </c>
      <c r="M4149" s="175">
        <v>0.44880335479947375</v>
      </c>
      <c r="N4149" s="175">
        <f>_xll.xlShmInterpDisc($E$4,L4149)</f>
        <v>0.44880335350423994</v>
      </c>
      <c r="O4149" s="175">
        <f>_xll.xlShmInterpDisc($B$4,L4149)</f>
        <v>0.44880335350423989</v>
      </c>
      <c r="P4149" s="175">
        <v>0.44880335479881145</v>
      </c>
      <c r="Q4149" s="175">
        <f>_xll.xlShmInterpDisc($H$4,L4149)</f>
        <v>0.44880335351030259</v>
      </c>
      <c r="R4149" s="188">
        <f t="shared" si="192"/>
        <v>1.295233809095464E-5</v>
      </c>
      <c r="S4149" s="170">
        <f t="shared" si="193"/>
        <v>1.2952338646066153E-5</v>
      </c>
      <c r="T4149" s="174">
        <f t="shared" si="194"/>
        <v>1.2885088551684021E-5</v>
      </c>
    </row>
    <row r="4150" spans="11:20" x14ac:dyDescent="0.2">
      <c r="K4150" s="185" t="s">
        <v>135</v>
      </c>
      <c r="L4150" s="163">
        <f>_xll.qlCalendarAdvance("TARGET",L4149,K4150,"mf")</f>
        <v>64055</v>
      </c>
      <c r="M4150" s="175">
        <v>0.44870419846116627</v>
      </c>
      <c r="N4150" s="175">
        <f>_xll.xlShmInterpDisc($E$4,L4150)</f>
        <v>0.44870419717376692</v>
      </c>
      <c r="O4150" s="175">
        <f>_xll.xlShmInterpDisc($B$4,L4150)</f>
        <v>0.44870419717376692</v>
      </c>
      <c r="P4150" s="175">
        <v>0.44870419846050635</v>
      </c>
      <c r="Q4150" s="175">
        <f>_xll.xlShmInterpDisc($H$4,L4150)</f>
        <v>0.44870419717986976</v>
      </c>
      <c r="R4150" s="188">
        <f t="shared" si="192"/>
        <v>1.2873993537887429E-5</v>
      </c>
      <c r="S4150" s="170">
        <f t="shared" si="193"/>
        <v>1.2873993537887429E-5</v>
      </c>
      <c r="T4150" s="174">
        <f t="shared" si="194"/>
        <v>1.2806365967676925E-5</v>
      </c>
    </row>
    <row r="4151" spans="11:20" x14ac:dyDescent="0.2">
      <c r="K4151" s="185" t="s">
        <v>135</v>
      </c>
      <c r="L4151" s="163">
        <f>_xll.qlCalendarAdvance("TARGET",L4150,K4151,"mf")</f>
        <v>64062</v>
      </c>
      <c r="M4151" s="175">
        <v>0.44860506650546844</v>
      </c>
      <c r="N4151" s="175">
        <f>_xll.xlShmInterpDisc($E$4,L4151)</f>
        <v>0.44860506522600385</v>
      </c>
      <c r="O4151" s="175">
        <f>_xll.xlShmInterpDisc($B$4,L4151)</f>
        <v>0.44860506522600385</v>
      </c>
      <c r="P4151" s="175">
        <v>0.4486050665048108</v>
      </c>
      <c r="Q4151" s="175">
        <f>_xll.xlShmInterpDisc($H$4,L4151)</f>
        <v>0.44860506523214694</v>
      </c>
      <c r="R4151" s="188">
        <f t="shared" si="192"/>
        <v>1.2794645898317469E-5</v>
      </c>
      <c r="S4151" s="170">
        <f t="shared" si="193"/>
        <v>1.2794645898317469E-5</v>
      </c>
      <c r="T4151" s="174">
        <f t="shared" si="194"/>
        <v>1.2726638631832543E-5</v>
      </c>
    </row>
    <row r="4152" spans="11:20" x14ac:dyDescent="0.2">
      <c r="K4152" s="185" t="s">
        <v>135</v>
      </c>
      <c r="L4152" s="163">
        <f>_xll.qlCalendarAdvance("TARGET",L4151,K4152,"mf")</f>
        <v>64069</v>
      </c>
      <c r="M4152" s="175">
        <v>0.44850595902224166</v>
      </c>
      <c r="N4152" s="175">
        <f>_xll.xlShmInterpDisc($E$4,L4152)</f>
        <v>0.44850595775081242</v>
      </c>
      <c r="O4152" s="175">
        <f>_xll.xlShmInterpDisc($B$4,L4152)</f>
        <v>0.44850595775081242</v>
      </c>
      <c r="P4152" s="175">
        <v>0.4485059590215863</v>
      </c>
      <c r="Q4152" s="175">
        <f>_xll.xlShmInterpDisc($H$4,L4152)</f>
        <v>0.44850595775699581</v>
      </c>
      <c r="R4152" s="188">
        <f t="shared" si="192"/>
        <v>1.2714292396687199E-5</v>
      </c>
      <c r="S4152" s="170">
        <f t="shared" si="193"/>
        <v>1.2714292396687199E-5</v>
      </c>
      <c r="T4152" s="174">
        <f t="shared" si="194"/>
        <v>1.2645904878816339E-5</v>
      </c>
    </row>
    <row r="4153" spans="11:20" x14ac:dyDescent="0.2">
      <c r="K4153" s="185" t="s">
        <v>135</v>
      </c>
      <c r="L4153" s="163">
        <f>_xll.qlCalendarAdvance("TARGET",L4152,K4153,"mf")</f>
        <v>64076</v>
      </c>
      <c r="M4153" s="175">
        <v>0.44840687610140417</v>
      </c>
      <c r="N4153" s="175">
        <f>_xll.xlShmInterpDisc($E$4,L4153)</f>
        <v>0.4484068748381112</v>
      </c>
      <c r="O4153" s="175">
        <f>_xll.xlShmInterpDisc($B$4,L4153)</f>
        <v>0.44840687483811126</v>
      </c>
      <c r="P4153" s="175">
        <v>0.44840687610075119</v>
      </c>
      <c r="Q4153" s="175">
        <f>_xll.xlShmInterpDisc($H$4,L4153)</f>
        <v>0.448406874844335</v>
      </c>
      <c r="R4153" s="188">
        <f t="shared" si="192"/>
        <v>1.2632929702327544E-5</v>
      </c>
      <c r="S4153" s="170">
        <f t="shared" si="193"/>
        <v>1.2632929147216032E-5</v>
      </c>
      <c r="T4153" s="174">
        <f t="shared" si="194"/>
        <v>1.256416193307075E-5</v>
      </c>
    </row>
    <row r="4154" spans="11:20" x14ac:dyDescent="0.2">
      <c r="K4154" s="185" t="s">
        <v>135</v>
      </c>
      <c r="L4154" s="163">
        <f>_xll.qlCalendarAdvance("TARGET",L4153,K4154,"mf")</f>
        <v>64083</v>
      </c>
      <c r="M4154" s="175">
        <v>0.44830781783293122</v>
      </c>
      <c r="N4154" s="175">
        <f>_xll.xlShmInterpDisc($E$4,L4154)</f>
        <v>0.44830781657787599</v>
      </c>
      <c r="O4154" s="175">
        <f>_xll.xlShmInterpDisc($B$4,L4154)</f>
        <v>0.44830781657787599</v>
      </c>
      <c r="P4154" s="175">
        <v>0.44830781783228058</v>
      </c>
      <c r="Q4154" s="175">
        <f>_xll.xlShmInterpDisc($H$4,L4154)</f>
        <v>0.44830781658414026</v>
      </c>
      <c r="R4154" s="188">
        <f t="shared" si="192"/>
        <v>1.2550552264123382E-5</v>
      </c>
      <c r="S4154" s="170">
        <f t="shared" si="193"/>
        <v>1.2550552264123382E-5</v>
      </c>
      <c r="T4154" s="174">
        <f t="shared" si="194"/>
        <v>1.2481403133257629E-5</v>
      </c>
    </row>
    <row r="4155" spans="11:20" x14ac:dyDescent="0.2">
      <c r="K4155" s="185" t="s">
        <v>135</v>
      </c>
      <c r="L4155" s="163">
        <f>_xll.qlCalendarAdvance("TARGET",L4154,K4155,"mf")</f>
        <v>64090</v>
      </c>
      <c r="M4155" s="175">
        <v>0.44820878430685479</v>
      </c>
      <c r="N4155" s="175">
        <f>_xll.xlShmInterpDisc($E$4,L4155)</f>
        <v>0.44820878306013895</v>
      </c>
      <c r="O4155" s="175">
        <f>_xll.xlShmInterpDisc($B$4,L4155)</f>
        <v>0.44820878306013895</v>
      </c>
      <c r="P4155" s="175">
        <v>0.44820878430620636</v>
      </c>
      <c r="Q4155" s="175">
        <f>_xll.xlShmInterpDisc($H$4,L4155)</f>
        <v>0.44820878306644363</v>
      </c>
      <c r="R4155" s="188">
        <f t="shared" si="192"/>
        <v>1.2467158416740176E-5</v>
      </c>
      <c r="S4155" s="170">
        <f t="shared" si="193"/>
        <v>1.2467158416740176E-5</v>
      </c>
      <c r="T4155" s="174">
        <f t="shared" si="194"/>
        <v>1.2397627369153952E-5</v>
      </c>
    </row>
    <row r="4156" spans="11:20" x14ac:dyDescent="0.2">
      <c r="K4156" s="185" t="s">
        <v>135</v>
      </c>
      <c r="L4156" s="163">
        <f>_xll.qlCalendarAdvance("TARGET",L4155,K4156,"mf")</f>
        <v>64097</v>
      </c>
      <c r="M4156" s="175">
        <v>0.44810977561326337</v>
      </c>
      <c r="N4156" s="175">
        <f>_xll.xlShmInterpDisc($E$4,L4156)</f>
        <v>0.44810977437498906</v>
      </c>
      <c r="O4156" s="175">
        <f>_xll.xlShmInterpDisc($B$4,L4156)</f>
        <v>0.44810977437498906</v>
      </c>
      <c r="P4156" s="175">
        <v>0.44810977561261728</v>
      </c>
      <c r="Q4156" s="175">
        <f>_xll.xlShmInterpDisc($H$4,L4156)</f>
        <v>0.44810977438133437</v>
      </c>
      <c r="R4156" s="188">
        <f t="shared" si="192"/>
        <v>1.2382743164174315E-5</v>
      </c>
      <c r="S4156" s="170">
        <f t="shared" si="193"/>
        <v>1.2382743164174315E-5</v>
      </c>
      <c r="T4156" s="174">
        <f t="shared" si="194"/>
        <v>1.2312829089644595E-5</v>
      </c>
    </row>
    <row r="4157" spans="11:20" x14ac:dyDescent="0.2">
      <c r="K4157" s="185" t="s">
        <v>135</v>
      </c>
      <c r="L4157" s="163">
        <f>_xll.qlCalendarAdvance("TARGET",L4156,K4157,"mf")</f>
        <v>64104</v>
      </c>
      <c r="M4157" s="175">
        <v>0.44801079184230219</v>
      </c>
      <c r="N4157" s="175">
        <f>_xll.xlShmInterpDisc($E$4,L4157)</f>
        <v>0.44801079061257193</v>
      </c>
      <c r="O4157" s="175">
        <f>_xll.xlShmInterpDisc($B$4,L4157)</f>
        <v>0.44801079061257187</v>
      </c>
      <c r="P4157" s="175">
        <v>0.44801079184165848</v>
      </c>
      <c r="Q4157" s="175">
        <f>_xll.xlShmInterpDisc($H$4,L4157)</f>
        <v>0.44801079061895788</v>
      </c>
      <c r="R4157" s="188">
        <f t="shared" si="192"/>
        <v>1.2297302620645212E-5</v>
      </c>
      <c r="S4157" s="170">
        <f t="shared" si="193"/>
        <v>1.2297303175756724E-5</v>
      </c>
      <c r="T4157" s="174">
        <f t="shared" si="194"/>
        <v>1.2227006074283508E-5</v>
      </c>
    </row>
    <row r="4158" spans="11:20" x14ac:dyDescent="0.2">
      <c r="K4158" s="185" t="s">
        <v>135</v>
      </c>
      <c r="L4158" s="163">
        <f>_xll.qlCalendarAdvance("TARGET",L4157,K4158,"mf")</f>
        <v>64111</v>
      </c>
      <c r="M4158" s="175">
        <v>0.44791183308417293</v>
      </c>
      <c r="N4158" s="175">
        <f>_xll.xlShmInterpDisc($E$4,L4158)</f>
        <v>0.44791183186308953</v>
      </c>
      <c r="O4158" s="175">
        <f>_xll.xlShmInterpDisc($B$4,L4158)</f>
        <v>0.44791183186308947</v>
      </c>
      <c r="P4158" s="175">
        <v>0.4479118330835315</v>
      </c>
      <c r="Q4158" s="175">
        <f>_xll.xlShmInterpDisc($H$4,L4158)</f>
        <v>0.44791183186951622</v>
      </c>
      <c r="R4158" s="188">
        <f t="shared" si="192"/>
        <v>1.2210834010595306E-5</v>
      </c>
      <c r="S4158" s="170">
        <f t="shared" si="193"/>
        <v>1.2210834565706818E-5</v>
      </c>
      <c r="T4158" s="174">
        <f t="shared" si="194"/>
        <v>1.214015277195557E-5</v>
      </c>
    </row>
    <row r="4159" spans="11:20" x14ac:dyDescent="0.2">
      <c r="K4159" s="185" t="s">
        <v>135</v>
      </c>
      <c r="L4159" s="163">
        <f>_xll.qlCalendarAdvance("TARGET",L4158,K4159,"mf")</f>
        <v>64118</v>
      </c>
      <c r="M4159" s="175">
        <v>0.44781289942913344</v>
      </c>
      <c r="N4159" s="175">
        <f>_xll.xlShmInterpDisc($E$4,L4159)</f>
        <v>0.4478128982168002</v>
      </c>
      <c r="O4159" s="175">
        <f>_xll.xlShmInterpDisc($B$4,L4159)</f>
        <v>0.4478128982168002</v>
      </c>
      <c r="P4159" s="175">
        <v>0.44781289942849439</v>
      </c>
      <c r="Q4159" s="175">
        <f>_xll.xlShmInterpDisc($H$4,L4159)</f>
        <v>0.44781289822326775</v>
      </c>
      <c r="R4159" s="188">
        <f t="shared" si="192"/>
        <v>1.2123332338020987E-5</v>
      </c>
      <c r="S4159" s="170">
        <f t="shared" si="193"/>
        <v>1.2123332338020987E-5</v>
      </c>
      <c r="T4159" s="174">
        <f t="shared" si="194"/>
        <v>1.2052266407103218E-5</v>
      </c>
    </row>
    <row r="4160" spans="11:20" x14ac:dyDescent="0.2">
      <c r="K4160" s="185" t="s">
        <v>135</v>
      </c>
      <c r="L4160" s="163">
        <f>_xll.qlCalendarAdvance("TARGET",L4159,K4160,"mf")</f>
        <v>64125</v>
      </c>
      <c r="M4160" s="175">
        <v>0.44771399096749814</v>
      </c>
      <c r="N4160" s="175">
        <f>_xll.xlShmInterpDisc($E$4,L4160)</f>
        <v>0.44771398976401883</v>
      </c>
      <c r="O4160" s="175">
        <f>_xll.xlShmInterpDisc($B$4,L4160)</f>
        <v>0.44771398976401877</v>
      </c>
      <c r="P4160" s="175">
        <v>0.44771399096686143</v>
      </c>
      <c r="Q4160" s="175">
        <f>_xll.xlShmInterpDisc($H$4,L4160)</f>
        <v>0.44771398977052707</v>
      </c>
      <c r="R4160" s="188">
        <f t="shared" si="192"/>
        <v>1.2034793162030155E-5</v>
      </c>
      <c r="S4160" s="170">
        <f t="shared" si="193"/>
        <v>1.2034793717141667E-5</v>
      </c>
      <c r="T4160" s="174">
        <f t="shared" si="194"/>
        <v>1.1963343649057379E-5</v>
      </c>
    </row>
    <row r="4161" spans="11:20" x14ac:dyDescent="0.2">
      <c r="K4161" s="185" t="s">
        <v>135</v>
      </c>
      <c r="L4161" s="163">
        <f>_xll.qlCalendarAdvance("TARGET",L4160,K4161,"mf")</f>
        <v>64132</v>
      </c>
      <c r="M4161" s="175">
        <v>0.44761510778963726</v>
      </c>
      <c r="N4161" s="175">
        <f>_xll.xlShmInterpDisc($E$4,L4161)</f>
        <v>0.44761510659511583</v>
      </c>
      <c r="O4161" s="175">
        <f>_xll.xlShmInterpDisc($B$4,L4161)</f>
        <v>0.44761510659511583</v>
      </c>
      <c r="P4161" s="175">
        <v>0.44761510778900293</v>
      </c>
      <c r="Q4161" s="175">
        <f>_xll.xlShmInterpDisc($H$4,L4161)</f>
        <v>0.44761510660166509</v>
      </c>
      <c r="R4161" s="188">
        <f t="shared" si="192"/>
        <v>1.1945214262176762E-5</v>
      </c>
      <c r="S4161" s="170">
        <f t="shared" si="193"/>
        <v>1.1945214262176762E-5</v>
      </c>
      <c r="T4161" s="174">
        <f t="shared" si="194"/>
        <v>1.1873378391591416E-5</v>
      </c>
    </row>
    <row r="4162" spans="11:20" x14ac:dyDescent="0.2">
      <c r="K4162" s="185" t="s">
        <v>135</v>
      </c>
      <c r="L4162" s="163">
        <f>_xll.qlCalendarAdvance("TARGET",L4161,K4162,"mf")</f>
        <v>64139</v>
      </c>
      <c r="M4162" s="175">
        <v>0.44751624998597744</v>
      </c>
      <c r="N4162" s="175">
        <f>_xll.xlShmInterpDisc($E$4,L4162)</f>
        <v>0.44751624880051821</v>
      </c>
      <c r="O4162" s="175">
        <f>_xll.xlShmInterpDisc($B$4,L4162)</f>
        <v>0.44751624880051821</v>
      </c>
      <c r="P4162" s="175">
        <v>0.44751624998534539</v>
      </c>
      <c r="Q4162" s="175">
        <f>_xll.xlShmInterpDisc($H$4,L4162)</f>
        <v>0.44751624880710855</v>
      </c>
      <c r="R4162" s="188">
        <f t="shared" si="192"/>
        <v>1.1854592307791734E-5</v>
      </c>
      <c r="S4162" s="170">
        <f t="shared" si="193"/>
        <v>1.1854592307791734E-5</v>
      </c>
      <c r="T4162" s="174">
        <f t="shared" si="194"/>
        <v>1.1782368414259281E-5</v>
      </c>
    </row>
    <row r="4163" spans="11:20" x14ac:dyDescent="0.2">
      <c r="K4163" s="185" t="s">
        <v>135</v>
      </c>
      <c r="L4163" s="163">
        <f>_xll.qlCalendarAdvance("TARGET",L4162,K4163,"mf")</f>
        <v>64146</v>
      </c>
      <c r="M4163" s="175">
        <v>0.44741741764700099</v>
      </c>
      <c r="N4163" s="175">
        <f>_xll.xlShmInterpDisc($E$4,L4163)</f>
        <v>0.44741741647070882</v>
      </c>
      <c r="O4163" s="175">
        <f>_xll.xlShmInterpDisc($B$4,L4163)</f>
        <v>0.44741741647070882</v>
      </c>
      <c r="P4163" s="175">
        <v>0.44741741764637127</v>
      </c>
      <c r="Q4163" s="175">
        <f>_xll.xlShmInterpDisc($H$4,L4163)</f>
        <v>0.44741741647734024</v>
      </c>
      <c r="R4163" s="188">
        <f t="shared" si="192"/>
        <v>1.1762921747759947E-5</v>
      </c>
      <c r="S4163" s="170">
        <f t="shared" si="193"/>
        <v>1.1762921747759947E-5</v>
      </c>
      <c r="T4163" s="174">
        <f t="shared" si="194"/>
        <v>1.16903103863919E-5</v>
      </c>
    </row>
    <row r="4164" spans="11:20" x14ac:dyDescent="0.2">
      <c r="K4164" s="185" t="s">
        <v>135</v>
      </c>
      <c r="L4164" s="163">
        <f>_xll.qlCalendarAdvance("TARGET",L4163,K4164,"mf")</f>
        <v>64153</v>
      </c>
      <c r="M4164" s="175">
        <v>0.4473186108632462</v>
      </c>
      <c r="N4164" s="175">
        <f>_xll.xlShmInterpDisc($E$4,L4164)</f>
        <v>0.44731860969622622</v>
      </c>
      <c r="O4164" s="175">
        <f>_xll.xlShmInterpDisc($B$4,L4164)</f>
        <v>0.44731860969622622</v>
      </c>
      <c r="P4164" s="175">
        <v>0.44731861086261876</v>
      </c>
      <c r="Q4164" s="175">
        <f>_xll.xlShmInterpDisc($H$4,L4164)</f>
        <v>0.44731860970289872</v>
      </c>
      <c r="R4164" s="188">
        <f t="shared" si="192"/>
        <v>1.167019980652384E-5</v>
      </c>
      <c r="S4164" s="170">
        <f t="shared" si="193"/>
        <v>1.167019980652384E-5</v>
      </c>
      <c r="T4164" s="174">
        <f t="shared" si="194"/>
        <v>1.1597200422208687E-5</v>
      </c>
    </row>
    <row r="4165" spans="11:20" x14ac:dyDescent="0.2">
      <c r="K4165" s="185" t="s">
        <v>135</v>
      </c>
      <c r="L4165" s="163">
        <f>_xll.qlCalendarAdvance("TARGET",L4164,K4165,"mf")</f>
        <v>64160</v>
      </c>
      <c r="M4165" s="175">
        <v>0.44721982972530699</v>
      </c>
      <c r="N4165" s="175">
        <f>_xll.xlShmInterpDisc($E$4,L4165)</f>
        <v>0.44721982856766501</v>
      </c>
      <c r="O4165" s="175">
        <f>_xll.xlShmInterpDisc($B$4,L4165)</f>
        <v>0.44721982856766496</v>
      </c>
      <c r="P4165" s="175">
        <v>0.44721982972468199</v>
      </c>
      <c r="Q4165" s="175">
        <f>_xll.xlShmInterpDisc($H$4,L4165)</f>
        <v>0.44721982857437859</v>
      </c>
      <c r="R4165" s="188">
        <f t="shared" si="192"/>
        <v>1.1576419822745265E-5</v>
      </c>
      <c r="S4165" s="170">
        <f t="shared" si="193"/>
        <v>1.1576420377856778E-5</v>
      </c>
      <c r="T4165" s="174">
        <f t="shared" si="194"/>
        <v>1.1503034080817542E-5</v>
      </c>
    </row>
    <row r="4166" spans="11:20" x14ac:dyDescent="0.2">
      <c r="K4166" s="185" t="s">
        <v>135</v>
      </c>
      <c r="L4166" s="163">
        <f>_xll.qlCalendarAdvance("TARGET",L4165,K4166,"mf")</f>
        <v>64167</v>
      </c>
      <c r="M4166" s="175">
        <v>0.44712107432383325</v>
      </c>
      <c r="N4166" s="175">
        <f>_xll.xlShmInterpDisc($E$4,L4166)</f>
        <v>0.44712107317567495</v>
      </c>
      <c r="O4166" s="175">
        <f>_xll.xlShmInterpDisc($B$4,L4166)</f>
        <v>0.44712107317567501</v>
      </c>
      <c r="P4166" s="175">
        <v>0.44712107432321058</v>
      </c>
      <c r="Q4166" s="175">
        <f>_xll.xlShmInterpDisc($H$4,L4166)</f>
        <v>0.44712107318242988</v>
      </c>
      <c r="R4166" s="188">
        <f t="shared" ref="R4166:R4229" si="195">(M4166-N4166)*10000</f>
        <v>1.1481582906647247E-5</v>
      </c>
      <c r="S4166" s="170">
        <f t="shared" ref="S4166:S4229" si="196">(M4166-O4166)*10000</f>
        <v>1.1481582351535735E-5</v>
      </c>
      <c r="T4166" s="174">
        <f t="shared" ref="T4166:T4229" si="197">(P4166-Q4166)*10000</f>
        <v>1.1407806921326369E-5</v>
      </c>
    </row>
    <row r="4167" spans="11:20" x14ac:dyDescent="0.2">
      <c r="K4167" s="185" t="s">
        <v>135</v>
      </c>
      <c r="L4167" s="163">
        <f>_xll.qlCalendarAdvance("TARGET",L4166,K4167,"mf")</f>
        <v>64174</v>
      </c>
      <c r="M4167" s="175">
        <v>0.44702234474953012</v>
      </c>
      <c r="N4167" s="175">
        <f>_xll.xlShmInterpDisc($E$4,L4167)</f>
        <v>0.44702234361096205</v>
      </c>
      <c r="O4167" s="175">
        <f>_xll.xlShmInterpDisc($B$4,L4167)</f>
        <v>0.44702234361096199</v>
      </c>
      <c r="P4167" s="175">
        <v>0.44702234474890978</v>
      </c>
      <c r="Q4167" s="175">
        <f>_xll.xlShmInterpDisc($H$4,L4167)</f>
        <v>0.44702234361775817</v>
      </c>
      <c r="R4167" s="188">
        <f t="shared" si="195"/>
        <v>1.1385680731557102E-5</v>
      </c>
      <c r="S4167" s="170">
        <f t="shared" si="196"/>
        <v>1.1385681286668614E-5</v>
      </c>
      <c r="T4167" s="174">
        <f t="shared" si="197"/>
        <v>1.1311516168177604E-5</v>
      </c>
    </row>
    <row r="4168" spans="11:20" x14ac:dyDescent="0.2">
      <c r="K4168" s="185" t="s">
        <v>135</v>
      </c>
      <c r="L4168" s="163">
        <f>_xll.qlCalendarAdvance("TARGET",L4167,K4168,"mf")</f>
        <v>64181</v>
      </c>
      <c r="M4168" s="175">
        <v>0.44692364109315824</v>
      </c>
      <c r="N4168" s="175">
        <f>_xll.xlShmInterpDisc($E$4,L4168)</f>
        <v>0.44692363996428697</v>
      </c>
      <c r="O4168" s="175">
        <f>_xll.xlShmInterpDisc($B$4,L4168)</f>
        <v>0.44692363996428697</v>
      </c>
      <c r="P4168" s="175">
        <v>0.44692364109254024</v>
      </c>
      <c r="Q4168" s="175">
        <f>_xll.xlShmInterpDisc($H$4,L4168)</f>
        <v>0.44692363997112455</v>
      </c>
      <c r="R4168" s="188">
        <f t="shared" si="195"/>
        <v>1.1288712742363316E-5</v>
      </c>
      <c r="S4168" s="170">
        <f t="shared" si="196"/>
        <v>1.1288712742363316E-5</v>
      </c>
      <c r="T4168" s="174">
        <f t="shared" si="197"/>
        <v>1.1214156825367638E-5</v>
      </c>
    </row>
    <row r="4169" spans="11:20" x14ac:dyDescent="0.2">
      <c r="K4169" s="185" t="s">
        <v>135</v>
      </c>
      <c r="L4169" s="163">
        <f>_xll.qlCalendarAdvance("TARGET",L4168,K4169,"mf")</f>
        <v>64188</v>
      </c>
      <c r="M4169" s="175">
        <v>0.44682496344553385</v>
      </c>
      <c r="N4169" s="175">
        <f>_xll.xlShmInterpDisc($E$4,L4169)</f>
        <v>0.44682496232646646</v>
      </c>
      <c r="O4169" s="175">
        <f>_xll.xlShmInterpDisc($B$4,L4169)</f>
        <v>0.44682496232646646</v>
      </c>
      <c r="P4169" s="175">
        <v>0.44682496344491812</v>
      </c>
      <c r="Q4169" s="175">
        <f>_xll.xlShmInterpDisc($H$4,L4169)</f>
        <v>0.44682496233334545</v>
      </c>
      <c r="R4169" s="188">
        <f t="shared" si="195"/>
        <v>1.1190673943062279E-5</v>
      </c>
      <c r="S4169" s="170">
        <f t="shared" si="196"/>
        <v>1.1190673943062279E-5</v>
      </c>
      <c r="T4169" s="174">
        <f t="shared" si="197"/>
        <v>1.1115726672450421E-5</v>
      </c>
    </row>
    <row r="4170" spans="11:20" x14ac:dyDescent="0.2">
      <c r="K4170" s="185" t="s">
        <v>135</v>
      </c>
      <c r="L4170" s="163">
        <f>_xll.qlCalendarAdvance("TARGET",L4169,K4170,"mf")</f>
        <v>64195</v>
      </c>
      <c r="M4170" s="175">
        <v>0.44672631189752798</v>
      </c>
      <c r="N4170" s="175">
        <f>_xll.xlShmInterpDisc($E$4,L4170)</f>
        <v>0.44672631078837222</v>
      </c>
      <c r="O4170" s="175">
        <f>_xll.xlShmInterpDisc($B$4,L4170)</f>
        <v>0.44672631078837216</v>
      </c>
      <c r="P4170" s="175">
        <v>0.4467263118969147</v>
      </c>
      <c r="Q4170" s="175">
        <f>_xll.xlShmInterpDisc($H$4,L4170)</f>
        <v>0.44672631079529268</v>
      </c>
      <c r="R4170" s="188">
        <f t="shared" si="195"/>
        <v>1.1091557672315844E-5</v>
      </c>
      <c r="S4170" s="170">
        <f t="shared" si="196"/>
        <v>1.1091558227427356E-5</v>
      </c>
      <c r="T4170" s="174">
        <f t="shared" si="197"/>
        <v>1.101622015831083E-5</v>
      </c>
    </row>
    <row r="4171" spans="11:20" x14ac:dyDescent="0.2">
      <c r="K4171" s="185" t="s">
        <v>135</v>
      </c>
      <c r="L4171" s="163">
        <f>_xll.qlCalendarAdvance("TARGET",L4170,K4171,"mf")</f>
        <v>64202</v>
      </c>
      <c r="M4171" s="175">
        <v>0.44662768654006757</v>
      </c>
      <c r="N4171" s="175">
        <f>_xll.xlShmInterpDisc($E$4,L4171)</f>
        <v>0.44662768544093095</v>
      </c>
      <c r="O4171" s="175">
        <f>_xll.xlShmInterpDisc($B$4,L4171)</f>
        <v>0.4466276854409309</v>
      </c>
      <c r="P4171" s="175">
        <v>0.44662768653945656</v>
      </c>
      <c r="Q4171" s="175">
        <f>_xll.xlShmInterpDisc($H$4,L4171)</f>
        <v>0.446627685447893</v>
      </c>
      <c r="R4171" s="188">
        <f t="shared" si="195"/>
        <v>1.0991366150570059E-5</v>
      </c>
      <c r="S4171" s="170">
        <f t="shared" si="196"/>
        <v>1.0991366705681571E-5</v>
      </c>
      <c r="T4171" s="174">
        <f t="shared" si="197"/>
        <v>1.0915635617614328E-5</v>
      </c>
    </row>
    <row r="4172" spans="11:20" x14ac:dyDescent="0.2">
      <c r="K4172" s="185" t="s">
        <v>135</v>
      </c>
      <c r="L4172" s="163">
        <f>_xll.qlCalendarAdvance("TARGET",L4171,K4172,"mf")</f>
        <v>64209</v>
      </c>
      <c r="M4172" s="175">
        <v>0.44652908746413378</v>
      </c>
      <c r="N4172" s="175">
        <f>_xll.xlShmInterpDisc($E$4,L4172)</f>
        <v>0.44652908637512478</v>
      </c>
      <c r="O4172" s="175">
        <f>_xll.xlShmInterpDisc($B$4,L4172)</f>
        <v>0.44652908637512473</v>
      </c>
      <c r="P4172" s="175">
        <v>0.44652908746352515</v>
      </c>
      <c r="Q4172" s="175">
        <f>_xll.xlShmInterpDisc($H$4,L4172)</f>
        <v>0.4465290863821284</v>
      </c>
      <c r="R4172" s="188">
        <f t="shared" si="195"/>
        <v>1.0890089940929215E-5</v>
      </c>
      <c r="S4172" s="170">
        <f t="shared" si="196"/>
        <v>1.0890090496040727E-5</v>
      </c>
      <c r="T4172" s="174">
        <f t="shared" si="197"/>
        <v>1.0813967499245791E-5</v>
      </c>
    </row>
    <row r="4173" spans="11:20" x14ac:dyDescent="0.2">
      <c r="K4173" s="185" t="s">
        <v>135</v>
      </c>
      <c r="L4173" s="163">
        <f>_xll.qlCalendarAdvance("TARGET",L4172,K4173,"mf")</f>
        <v>64216</v>
      </c>
      <c r="M4173" s="175">
        <v>0.44643051476076323</v>
      </c>
      <c r="N4173" s="175">
        <f>_xll.xlShmInterpDisc($E$4,L4173)</f>
        <v>0.44643051368199055</v>
      </c>
      <c r="O4173" s="175">
        <f>_xll.xlShmInterpDisc($B$4,L4173)</f>
        <v>0.44643051368199049</v>
      </c>
      <c r="P4173" s="175">
        <v>0.44643051476015694</v>
      </c>
      <c r="Q4173" s="175">
        <f>_xll.xlShmInterpDisc($H$4,L4173)</f>
        <v>0.4464305136890358</v>
      </c>
      <c r="R4173" s="188">
        <f t="shared" si="195"/>
        <v>1.0787726822947263E-5</v>
      </c>
      <c r="S4173" s="170">
        <f t="shared" si="196"/>
        <v>1.0787727378058776E-5</v>
      </c>
      <c r="T4173" s="174">
        <f t="shared" si="197"/>
        <v>1.0711211362313122E-5</v>
      </c>
    </row>
    <row r="4174" spans="11:20" x14ac:dyDescent="0.2">
      <c r="K4174" s="185" t="s">
        <v>135</v>
      </c>
      <c r="L4174" s="163">
        <f>_xll.qlCalendarAdvance("TARGET",L4173,K4174,"mf")</f>
        <v>64223</v>
      </c>
      <c r="M4174" s="175">
        <v>0.4463319685210474</v>
      </c>
      <c r="N4174" s="175">
        <f>_xll.xlShmInterpDisc($E$4,L4174)</f>
        <v>0.44633196745261999</v>
      </c>
      <c r="O4174" s="175">
        <f>_xll.xlShmInterpDisc($B$4,L4174)</f>
        <v>0.44633196745261999</v>
      </c>
      <c r="P4174" s="175">
        <v>0.44633196852044349</v>
      </c>
      <c r="Q4174" s="175">
        <f>_xll.xlShmInterpDisc($H$4,L4174)</f>
        <v>0.44633196745970699</v>
      </c>
      <c r="R4174" s="188">
        <f t="shared" si="195"/>
        <v>1.0684274021066642E-5</v>
      </c>
      <c r="S4174" s="170">
        <f t="shared" si="196"/>
        <v>1.0684274021066642E-5</v>
      </c>
      <c r="T4174" s="174">
        <f t="shared" si="197"/>
        <v>1.0607364986370271E-5</v>
      </c>
    </row>
    <row r="4175" spans="11:20" x14ac:dyDescent="0.2">
      <c r="K4175" s="185" t="s">
        <v>135</v>
      </c>
      <c r="L4175" s="163">
        <f>_xll.qlCalendarAdvance("TARGET",L4174,K4175,"mf")</f>
        <v>64230</v>
      </c>
      <c r="M4175" s="175">
        <v>0.44623344883613258</v>
      </c>
      <c r="N4175" s="175">
        <f>_xll.xlShmInterpDisc($E$4,L4175)</f>
        <v>0.44623344777815982</v>
      </c>
      <c r="O4175" s="175">
        <f>_xll.xlShmInterpDisc($B$4,L4175)</f>
        <v>0.44623344777815982</v>
      </c>
      <c r="P4175" s="175">
        <v>0.44623344883553095</v>
      </c>
      <c r="Q4175" s="175">
        <f>_xll.xlShmInterpDisc($H$4,L4175)</f>
        <v>0.44623344778528862</v>
      </c>
      <c r="R4175" s="188">
        <f t="shared" si="195"/>
        <v>1.0579727649506765E-5</v>
      </c>
      <c r="S4175" s="170">
        <f t="shared" si="196"/>
        <v>1.0579727649506765E-5</v>
      </c>
      <c r="T4175" s="174">
        <f t="shared" si="197"/>
        <v>1.0502423375413628E-5</v>
      </c>
    </row>
    <row r="4176" spans="11:20" x14ac:dyDescent="0.2">
      <c r="K4176" s="185" t="s">
        <v>135</v>
      </c>
      <c r="L4176" s="163">
        <f>_xll.qlCalendarAdvance("TARGET",L4175,K4176,"mf")</f>
        <v>64237</v>
      </c>
      <c r="M4176" s="175">
        <v>0.44613495579721929</v>
      </c>
      <c r="N4176" s="175">
        <f>_xll.xlShmInterpDisc($E$4,L4176)</f>
        <v>0.44613495474981113</v>
      </c>
      <c r="O4176" s="175">
        <f>_xll.xlShmInterpDisc($B$4,L4176)</f>
        <v>0.44613495474981113</v>
      </c>
      <c r="P4176" s="175">
        <v>0.44613495579662016</v>
      </c>
      <c r="Q4176" s="175">
        <f>_xll.xlShmInterpDisc($H$4,L4176)</f>
        <v>0.44613495475698178</v>
      </c>
      <c r="R4176" s="188">
        <f t="shared" si="195"/>
        <v>1.0474081602040997E-5</v>
      </c>
      <c r="S4176" s="170">
        <f t="shared" si="196"/>
        <v>1.0474081602040997E-5</v>
      </c>
      <c r="T4176" s="174">
        <f t="shared" si="197"/>
        <v>1.039638375388563E-5</v>
      </c>
    </row>
    <row r="4177" spans="11:20" x14ac:dyDescent="0.2">
      <c r="K4177" s="185" t="s">
        <v>135</v>
      </c>
      <c r="L4177" s="163">
        <f>_xll.qlCalendarAdvance("TARGET",L4176,K4177,"mf")</f>
        <v>64244</v>
      </c>
      <c r="M4177" s="175">
        <v>0.4460364894955634</v>
      </c>
      <c r="N4177" s="175">
        <f>_xll.xlShmInterpDisc($E$4,L4177)</f>
        <v>0.44603648845882987</v>
      </c>
      <c r="O4177" s="175">
        <f>_xll.xlShmInterpDisc($B$4,L4177)</f>
        <v>0.44603648845882993</v>
      </c>
      <c r="P4177" s="175">
        <v>0.44603648949496655</v>
      </c>
      <c r="Q4177" s="175">
        <f>_xll.xlShmInterpDisc($H$4,L4177)</f>
        <v>0.44603648846604244</v>
      </c>
      <c r="R4177" s="188">
        <f t="shared" si="195"/>
        <v>1.0367335323557825E-5</v>
      </c>
      <c r="S4177" s="170">
        <f t="shared" si="196"/>
        <v>1.0367334768446312E-5</v>
      </c>
      <c r="T4177" s="174">
        <f t="shared" si="197"/>
        <v>1.0289241125782667E-5</v>
      </c>
    </row>
    <row r="4178" spans="11:20" x14ac:dyDescent="0.2">
      <c r="K4178" s="185" t="s">
        <v>135</v>
      </c>
      <c r="L4178" s="163">
        <f>_xll.qlCalendarAdvance("TARGET",L4177,K4178,"mf")</f>
        <v>64251</v>
      </c>
      <c r="M4178" s="175">
        <v>0.44593805002247461</v>
      </c>
      <c r="N4178" s="175">
        <f>_xll.xlShmInterpDisc($E$4,L4178)</f>
        <v>0.4459380489965265</v>
      </c>
      <c r="O4178" s="175">
        <f>_xll.xlShmInterpDisc($B$4,L4178)</f>
        <v>0.44593804899652645</v>
      </c>
      <c r="P4178" s="175">
        <v>0.44593805002188014</v>
      </c>
      <c r="Q4178" s="175">
        <f>_xll.xlShmInterpDisc($H$4,L4178)</f>
        <v>0.44593804900378092</v>
      </c>
      <c r="R4178" s="188">
        <f t="shared" si="195"/>
        <v>1.0259481042496077E-5</v>
      </c>
      <c r="S4178" s="170">
        <f t="shared" si="196"/>
        <v>1.0259481597607589E-5</v>
      </c>
      <c r="T4178" s="174">
        <f t="shared" si="197"/>
        <v>1.0180992160435665E-5</v>
      </c>
    </row>
    <row r="4179" spans="11:20" x14ac:dyDescent="0.2">
      <c r="K4179" s="185" t="s">
        <v>135</v>
      </c>
      <c r="L4179" s="163">
        <f>_xll.qlCalendarAdvance("TARGET",L4178,K4179,"mf")</f>
        <v>64258</v>
      </c>
      <c r="M4179" s="175">
        <v>0.44583963746931726</v>
      </c>
      <c r="N4179" s="175">
        <f>_xll.xlShmInterpDisc($E$4,L4179)</f>
        <v>0.44583963645426544</v>
      </c>
      <c r="O4179" s="175">
        <f>_xll.xlShmInterpDisc($B$4,L4179)</f>
        <v>0.44583963645426539</v>
      </c>
      <c r="P4179" s="175">
        <v>0.44583963746872518</v>
      </c>
      <c r="Q4179" s="175">
        <f>_xll.xlShmInterpDisc($H$4,L4179)</f>
        <v>0.44583963646156194</v>
      </c>
      <c r="R4179" s="188">
        <f t="shared" si="195"/>
        <v>1.0150518203744241E-5</v>
      </c>
      <c r="S4179" s="170">
        <f t="shared" si="196"/>
        <v>1.0150518758855753E-5</v>
      </c>
      <c r="T4179" s="174">
        <f t="shared" si="197"/>
        <v>1.0071632416952525E-5</v>
      </c>
    </row>
    <row r="4180" spans="11:20" x14ac:dyDescent="0.2">
      <c r="K4180" s="185" t="s">
        <v>135</v>
      </c>
      <c r="L4180" s="163">
        <f>_xll.qlCalendarAdvance("TARGET",L4179,K4180,"mf")</f>
        <v>64265</v>
      </c>
      <c r="M4180" s="175">
        <v>0.44574125192751007</v>
      </c>
      <c r="N4180" s="175">
        <f>_xll.xlShmInterpDisc($E$4,L4180)</f>
        <v>0.44574125092346584</v>
      </c>
      <c r="O4180" s="175">
        <f>_xll.xlShmInterpDisc($B$4,L4180)</f>
        <v>0.44574125092346584</v>
      </c>
      <c r="P4180" s="175">
        <v>0.44574125192692027</v>
      </c>
      <c r="Q4180" s="175">
        <f>_xll.xlShmInterpDisc($H$4,L4180)</f>
        <v>0.44574125093080436</v>
      </c>
      <c r="R4180" s="188">
        <f t="shared" si="195"/>
        <v>1.0040442366410218E-5</v>
      </c>
      <c r="S4180" s="170">
        <f t="shared" si="196"/>
        <v>1.0040442366410218E-5</v>
      </c>
      <c r="T4180" s="174">
        <f t="shared" si="197"/>
        <v>9.9611591197756866E-6</v>
      </c>
    </row>
    <row r="4181" spans="11:20" x14ac:dyDescent="0.2">
      <c r="K4181" s="185" t="s">
        <v>135</v>
      </c>
      <c r="L4181" s="163">
        <f>_xll.qlCalendarAdvance("TARGET",L4180,K4181,"mf")</f>
        <v>64272</v>
      </c>
      <c r="M4181" s="175">
        <v>0.44564289348852582</v>
      </c>
      <c r="N4181" s="175">
        <f>_xll.xlShmInterpDisc($E$4,L4181)</f>
        <v>0.44564289249560102</v>
      </c>
      <c r="O4181" s="175">
        <f>_xll.xlShmInterpDisc($B$4,L4181)</f>
        <v>0.44564289249560102</v>
      </c>
      <c r="P4181" s="175">
        <v>0.4456428934879384</v>
      </c>
      <c r="Q4181" s="175">
        <f>_xll.xlShmInterpDisc($H$4,L4181)</f>
        <v>0.44564289250298172</v>
      </c>
      <c r="R4181" s="188">
        <f t="shared" si="195"/>
        <v>9.9292479793788857E-6</v>
      </c>
      <c r="S4181" s="170">
        <f t="shared" si="196"/>
        <v>9.9292479793788857E-6</v>
      </c>
      <c r="T4181" s="174">
        <f t="shared" si="197"/>
        <v>9.8495667177900259E-6</v>
      </c>
    </row>
    <row r="4182" spans="11:20" x14ac:dyDescent="0.2">
      <c r="K4182" s="185" t="s">
        <v>135</v>
      </c>
      <c r="L4182" s="163">
        <f>_xll.qlCalendarAdvance("TARGET",L4181,K4182,"mf")</f>
        <v>64280</v>
      </c>
      <c r="M4182" s="175">
        <v>0.44553051714851566</v>
      </c>
      <c r="N4182" s="175">
        <f>_xll.xlShmInterpDisc($E$4,L4182)</f>
        <v>0.4455305161684362</v>
      </c>
      <c r="O4182" s="175">
        <f>_xll.xlShmInterpDisc($B$4,L4182)</f>
        <v>0.44553051616843614</v>
      </c>
      <c r="P4182" s="175">
        <v>0.44553051714793096</v>
      </c>
      <c r="Q4182" s="175">
        <f>_xll.xlShmInterpDisc($H$4,L4182)</f>
        <v>0.44553051617586498</v>
      </c>
      <c r="R4182" s="188">
        <f t="shared" si="195"/>
        <v>9.8007946203182428E-6</v>
      </c>
      <c r="S4182" s="170">
        <f t="shared" si="196"/>
        <v>9.8007951754297551E-6</v>
      </c>
      <c r="T4182" s="174">
        <f t="shared" si="197"/>
        <v>9.7206598326238236E-6</v>
      </c>
    </row>
    <row r="4183" spans="11:20" x14ac:dyDescent="0.2">
      <c r="K4183" s="185" t="s">
        <v>135</v>
      </c>
      <c r="L4183" s="163">
        <f>_xll.qlCalendarAdvance("TARGET",L4182,K4183,"mf")</f>
        <v>64287</v>
      </c>
      <c r="M4183" s="175">
        <v>0.44543221709528141</v>
      </c>
      <c r="N4183" s="175">
        <f>_xll.xlShmInterpDisc($E$4,L4183)</f>
        <v>0.44543221612656209</v>
      </c>
      <c r="O4183" s="175">
        <f>_xll.xlShmInterpDisc($B$4,L4183)</f>
        <v>0.44543221612656214</v>
      </c>
      <c r="P4183" s="175">
        <v>0.4454322170946991</v>
      </c>
      <c r="Q4183" s="175">
        <f>_xll.xlShmInterpDisc($H$4,L4183)</f>
        <v>0.44543221613403322</v>
      </c>
      <c r="R4183" s="188">
        <f t="shared" si="195"/>
        <v>9.6871932697695229E-6</v>
      </c>
      <c r="S4183" s="170">
        <f t="shared" si="196"/>
        <v>9.6871927146580106E-6</v>
      </c>
      <c r="T4183" s="174">
        <f t="shared" si="197"/>
        <v>9.6066588017862387E-6</v>
      </c>
    </row>
    <row r="4184" spans="11:20" x14ac:dyDescent="0.2">
      <c r="K4184" s="185" t="s">
        <v>135</v>
      </c>
      <c r="L4184" s="163">
        <f>_xll.qlCalendarAdvance("TARGET",L4183,K4184,"mf")</f>
        <v>64294</v>
      </c>
      <c r="M4184" s="175">
        <v>0.44533394443270807</v>
      </c>
      <c r="N4184" s="175">
        <f>_xll.xlShmInterpDisc($E$4,L4184)</f>
        <v>0.44533394347546212</v>
      </c>
      <c r="O4184" s="175">
        <f>_xll.xlShmInterpDisc($B$4,L4184)</f>
        <v>0.44533394347546212</v>
      </c>
      <c r="P4184" s="175">
        <v>0.44533394443212815</v>
      </c>
      <c r="Q4184" s="175">
        <f>_xll.xlShmInterpDisc($H$4,L4184)</f>
        <v>0.44533394348297534</v>
      </c>
      <c r="R4184" s="188">
        <f t="shared" si="195"/>
        <v>9.5724594917356853E-6</v>
      </c>
      <c r="S4184" s="170">
        <f t="shared" si="196"/>
        <v>9.5724594917356853E-6</v>
      </c>
      <c r="T4184" s="174">
        <f t="shared" si="197"/>
        <v>9.4915281190210976E-6</v>
      </c>
    </row>
    <row r="4185" spans="11:20" x14ac:dyDescent="0.2">
      <c r="K4185" s="185" t="s">
        <v>135</v>
      </c>
      <c r="L4185" s="163">
        <f>_xll.qlCalendarAdvance("TARGET",L4184,K4185,"mf")</f>
        <v>64301</v>
      </c>
      <c r="M4185" s="175">
        <v>0.44523569925249196</v>
      </c>
      <c r="N4185" s="175">
        <f>_xll.xlShmInterpDisc($E$4,L4185)</f>
        <v>0.44523569830683252</v>
      </c>
      <c r="O4185" s="175">
        <f>_xll.xlShmInterpDisc($B$4,L4185)</f>
        <v>0.44523569830683252</v>
      </c>
      <c r="P4185" s="175">
        <v>0.44523569925191442</v>
      </c>
      <c r="Q4185" s="175">
        <f>_xll.xlShmInterpDisc($H$4,L4185)</f>
        <v>0.4452356983143882</v>
      </c>
      <c r="R4185" s="188">
        <f t="shared" si="195"/>
        <v>9.4565943964397547E-6</v>
      </c>
      <c r="S4185" s="170">
        <f t="shared" si="196"/>
        <v>9.4565943964397547E-6</v>
      </c>
      <c r="T4185" s="174">
        <f t="shared" si="197"/>
        <v>9.3752622332132773E-6</v>
      </c>
    </row>
    <row r="4186" spans="11:20" x14ac:dyDescent="0.2">
      <c r="K4186" s="185" t="s">
        <v>135</v>
      </c>
      <c r="L4186" s="163">
        <f>_xll.qlCalendarAdvance("TARGET",L4185,K4186,"mf")</f>
        <v>64308</v>
      </c>
      <c r="M4186" s="175">
        <v>0.44513748164638339</v>
      </c>
      <c r="N4186" s="175">
        <f>_xll.xlShmInterpDisc($E$4,L4186)</f>
        <v>0.44513748071242426</v>
      </c>
      <c r="O4186" s="175">
        <f>_xll.xlShmInterpDisc($B$4,L4186)</f>
        <v>0.44513748071242426</v>
      </c>
      <c r="P4186" s="175">
        <v>0.44513748164580819</v>
      </c>
      <c r="Q4186" s="175">
        <f>_xll.xlShmInterpDisc($H$4,L4186)</f>
        <v>0.44513748072002218</v>
      </c>
      <c r="R4186" s="188">
        <f t="shared" si="195"/>
        <v>9.3395913225435834E-6</v>
      </c>
      <c r="S4186" s="170">
        <f t="shared" si="196"/>
        <v>9.3395913225435834E-6</v>
      </c>
      <c r="T4186" s="174">
        <f t="shared" si="197"/>
        <v>9.2578600341397532E-6</v>
      </c>
    </row>
    <row r="4187" spans="11:20" x14ac:dyDescent="0.2">
      <c r="K4187" s="185" t="s">
        <v>135</v>
      </c>
      <c r="L4187" s="163">
        <f>_xll.qlCalendarAdvance("TARGET",L4186,K4187,"mf")</f>
        <v>64315</v>
      </c>
      <c r="M4187" s="175">
        <v>0.44503929170618589</v>
      </c>
      <c r="N4187" s="175">
        <f>_xll.xlShmInterpDisc($E$4,L4187)</f>
        <v>0.44503929078404114</v>
      </c>
      <c r="O4187" s="175">
        <f>_xll.xlShmInterpDisc($B$4,L4187)</f>
        <v>0.4450392907840412</v>
      </c>
      <c r="P4187" s="175">
        <v>0.44503929170561302</v>
      </c>
      <c r="Q4187" s="175">
        <f>_xll.xlShmInterpDisc($H$4,L4187)</f>
        <v>0.44503929079168159</v>
      </c>
      <c r="R4187" s="188">
        <f t="shared" si="195"/>
        <v>9.2214474944896097E-6</v>
      </c>
      <c r="S4187" s="170">
        <f t="shared" si="196"/>
        <v>9.2214469393780973E-6</v>
      </c>
      <c r="T4187" s="174">
        <f t="shared" si="197"/>
        <v>9.1393143053508652E-6</v>
      </c>
    </row>
    <row r="4188" spans="11:20" x14ac:dyDescent="0.2">
      <c r="K4188" s="185" t="s">
        <v>135</v>
      </c>
      <c r="L4188" s="163">
        <f>_xll.qlCalendarAdvance("TARGET",L4187,K4188,"mf")</f>
        <v>64322</v>
      </c>
      <c r="M4188" s="175">
        <v>0.44494112952375681</v>
      </c>
      <c r="N4188" s="175">
        <f>_xll.xlShmInterpDisc($E$4,L4188)</f>
        <v>0.44494112861354124</v>
      </c>
      <c r="O4188" s="175">
        <f>_xll.xlShmInterpDisc($B$4,L4188)</f>
        <v>0.44494112861354113</v>
      </c>
      <c r="P4188" s="175">
        <v>0.44494112952318626</v>
      </c>
      <c r="Q4188" s="175">
        <f>_xll.xlShmInterpDisc($H$4,L4188)</f>
        <v>0.44494112862122398</v>
      </c>
      <c r="R4188" s="188">
        <f t="shared" si="195"/>
        <v>9.1021556958281735E-6</v>
      </c>
      <c r="S4188" s="170">
        <f t="shared" si="196"/>
        <v>9.1021568060511981E-6</v>
      </c>
      <c r="T4188" s="174">
        <f t="shared" si="197"/>
        <v>9.019622826400564E-6</v>
      </c>
    </row>
    <row r="4189" spans="11:20" x14ac:dyDescent="0.2">
      <c r="K4189" s="185" t="s">
        <v>135</v>
      </c>
      <c r="L4189" s="163">
        <f>_xll.qlCalendarAdvance("TARGET",L4188,K4189,"mf")</f>
        <v>64329</v>
      </c>
      <c r="M4189" s="175">
        <v>0.4448429951910069</v>
      </c>
      <c r="N4189" s="175">
        <f>_xll.xlShmInterpDisc($E$4,L4189)</f>
        <v>0.4448429942928353</v>
      </c>
      <c r="O4189" s="175">
        <f>_xll.xlShmInterpDisc($B$4,L4189)</f>
        <v>0.4448429942928353</v>
      </c>
      <c r="P4189" s="175">
        <v>0.44484299519043874</v>
      </c>
      <c r="Q4189" s="175">
        <f>_xll.xlShmInterpDisc($H$4,L4189)</f>
        <v>0.44484299430056062</v>
      </c>
      <c r="R4189" s="188">
        <f t="shared" si="195"/>
        <v>8.981715926559275E-6</v>
      </c>
      <c r="S4189" s="170">
        <f t="shared" si="196"/>
        <v>8.981715926559275E-6</v>
      </c>
      <c r="T4189" s="174">
        <f t="shared" si="197"/>
        <v>8.8987811563967512E-6</v>
      </c>
    </row>
    <row r="4190" spans="11:20" x14ac:dyDescent="0.2">
      <c r="K4190" s="185" t="s">
        <v>135</v>
      </c>
      <c r="L4190" s="163">
        <f>_xll.qlCalendarAdvance("TARGET",L4189,K4190,"mf")</f>
        <v>64336</v>
      </c>
      <c r="M4190" s="175">
        <v>0.44474488879990037</v>
      </c>
      <c r="N4190" s="175">
        <f>_xll.xlShmInterpDisc($E$4,L4190)</f>
        <v>0.444744887913888</v>
      </c>
      <c r="O4190" s="175">
        <f>_xll.xlShmInterpDisc($B$4,L4190)</f>
        <v>0.444744887913888</v>
      </c>
      <c r="P4190" s="175">
        <v>0.44474488879933466</v>
      </c>
      <c r="Q4190" s="175">
        <f>_xll.xlShmInterpDisc($H$4,L4190)</f>
        <v>0.4447448879216559</v>
      </c>
      <c r="R4190" s="188">
        <f t="shared" si="195"/>
        <v>8.8601237457908155E-6</v>
      </c>
      <c r="S4190" s="170">
        <f t="shared" si="196"/>
        <v>8.8601237457908155E-6</v>
      </c>
      <c r="T4190" s="174">
        <f t="shared" si="197"/>
        <v>8.7767876300048897E-6</v>
      </c>
    </row>
    <row r="4191" spans="11:20" x14ac:dyDescent="0.2">
      <c r="K4191" s="185" t="s">
        <v>135</v>
      </c>
      <c r="L4191" s="163">
        <f>_xll.qlCalendarAdvance("TARGET",L4190,K4191,"mf")</f>
        <v>64343</v>
      </c>
      <c r="M4191" s="175">
        <v>0.44464681044245447</v>
      </c>
      <c r="N4191" s="175">
        <f>_xll.xlShmInterpDisc($E$4,L4191)</f>
        <v>0.44464680956871716</v>
      </c>
      <c r="O4191" s="175">
        <f>_xll.xlShmInterpDisc($B$4,L4191)</f>
        <v>0.44464680956871716</v>
      </c>
      <c r="P4191" s="175">
        <v>0.44464681044189108</v>
      </c>
      <c r="Q4191" s="175">
        <f>_xll.xlShmInterpDisc($H$4,L4191)</f>
        <v>0.44464680957652764</v>
      </c>
      <c r="R4191" s="188">
        <f t="shared" si="195"/>
        <v>8.7373730472961597E-6</v>
      </c>
      <c r="S4191" s="170">
        <f t="shared" si="196"/>
        <v>8.7373730472961597E-6</v>
      </c>
      <c r="T4191" s="174">
        <f t="shared" si="197"/>
        <v>8.6536344756638073E-6</v>
      </c>
    </row>
    <row r="4192" spans="11:20" x14ac:dyDescent="0.2">
      <c r="K4192" s="185" t="s">
        <v>135</v>
      </c>
      <c r="L4192" s="163">
        <f>_xll.qlCalendarAdvance("TARGET",L4191,K4192,"mf")</f>
        <v>64350</v>
      </c>
      <c r="M4192" s="175">
        <v>0.44454876021073969</v>
      </c>
      <c r="N4192" s="175">
        <f>_xll.xlShmInterpDisc($E$4,L4192)</f>
        <v>0.44454875934939347</v>
      </c>
      <c r="O4192" s="175">
        <f>_xll.xlShmInterpDisc($B$4,L4192)</f>
        <v>0.44454875934939347</v>
      </c>
      <c r="P4192" s="175">
        <v>0.44454876021017864</v>
      </c>
      <c r="Q4192" s="175">
        <f>_xll.xlShmInterpDisc($H$4,L4192)</f>
        <v>0.44454875935724664</v>
      </c>
      <c r="R4192" s="188">
        <f t="shared" si="195"/>
        <v>8.6134621657407706E-6</v>
      </c>
      <c r="S4192" s="170">
        <f t="shared" si="196"/>
        <v>8.6134621657407706E-6</v>
      </c>
      <c r="T4192" s="174">
        <f t="shared" si="197"/>
        <v>8.5293200280389669E-6</v>
      </c>
    </row>
    <row r="4193" spans="11:20" x14ac:dyDescent="0.2">
      <c r="K4193" s="185" t="s">
        <v>135</v>
      </c>
      <c r="L4193" s="163">
        <f>_xll.qlCalendarAdvance("TARGET",L4192,K4193,"mf")</f>
        <v>64357</v>
      </c>
      <c r="M4193" s="175">
        <v>0.44445073819687975</v>
      </c>
      <c r="N4193" s="175">
        <f>_xll.xlShmInterpDisc($E$4,L4193)</f>
        <v>0.44445073734804119</v>
      </c>
      <c r="O4193" s="175">
        <f>_xll.xlShmInterpDisc($B$4,L4193)</f>
        <v>0.44445073734804119</v>
      </c>
      <c r="P4193" s="175">
        <v>0.44445073819632114</v>
      </c>
      <c r="Q4193" s="175">
        <f>_xll.xlShmInterpDisc($H$4,L4193)</f>
        <v>0.44445073735593699</v>
      </c>
      <c r="R4193" s="188">
        <f t="shared" si="195"/>
        <v>8.4883855500095251E-6</v>
      </c>
      <c r="S4193" s="170">
        <f t="shared" si="196"/>
        <v>8.4883855500095251E-6</v>
      </c>
      <c r="T4193" s="174">
        <f t="shared" si="197"/>
        <v>8.4038415115728071E-6</v>
      </c>
    </row>
    <row r="4194" spans="11:20" x14ac:dyDescent="0.2">
      <c r="K4194" s="185" t="s">
        <v>135</v>
      </c>
      <c r="L4194" s="163">
        <f>_xll.qlCalendarAdvance("TARGET",L4193,K4194,"mf")</f>
        <v>64364</v>
      </c>
      <c r="M4194" s="175">
        <v>0.44435274449305118</v>
      </c>
      <c r="N4194" s="175">
        <f>_xll.xlShmInterpDisc($E$4,L4194)</f>
        <v>0.44435274365683725</v>
      </c>
      <c r="O4194" s="175">
        <f>_xll.xlShmInterpDisc($B$4,L4194)</f>
        <v>0.44435274365683719</v>
      </c>
      <c r="P4194" s="175">
        <v>0.44435274449249496</v>
      </c>
      <c r="Q4194" s="175">
        <f>_xll.xlShmInterpDisc($H$4,L4194)</f>
        <v>0.44435274366477573</v>
      </c>
      <c r="R4194" s="188">
        <f t="shared" si="195"/>
        <v>8.362139314321837E-6</v>
      </c>
      <c r="S4194" s="170">
        <f t="shared" si="196"/>
        <v>8.3621398694333493E-6</v>
      </c>
      <c r="T4194" s="174">
        <f t="shared" si="197"/>
        <v>8.2771922649271801E-6</v>
      </c>
    </row>
    <row r="4195" spans="11:20" x14ac:dyDescent="0.2">
      <c r="K4195" s="185" t="s">
        <v>135</v>
      </c>
      <c r="L4195" s="163">
        <f>_xll.qlCalendarAdvance("TARGET",L4194,K4195,"mf")</f>
        <v>64371</v>
      </c>
      <c r="M4195" s="175">
        <v>0.4442547791914836</v>
      </c>
      <c r="N4195" s="175">
        <f>_xll.xlShmInterpDisc($E$4,L4195)</f>
        <v>0.44425477836801142</v>
      </c>
      <c r="O4195" s="175">
        <f>_xll.xlShmInterpDisc($B$4,L4195)</f>
        <v>0.44425477836801136</v>
      </c>
      <c r="P4195" s="175">
        <v>0.44425477919092971</v>
      </c>
      <c r="Q4195" s="175">
        <f>_xll.xlShmInterpDisc($H$4,L4195)</f>
        <v>0.4442547783759927</v>
      </c>
      <c r="R4195" s="188">
        <f t="shared" si="195"/>
        <v>8.2347217933431693E-6</v>
      </c>
      <c r="S4195" s="170">
        <f t="shared" si="196"/>
        <v>8.2347223484546817E-6</v>
      </c>
      <c r="T4195" s="174">
        <f t="shared" si="197"/>
        <v>8.1493700676560366E-6</v>
      </c>
    </row>
    <row r="4196" spans="11:20" x14ac:dyDescent="0.2">
      <c r="K4196" s="185" t="s">
        <v>135</v>
      </c>
      <c r="L4196" s="163">
        <f>_xll.qlCalendarAdvance("TARGET",L4195,K4196,"mf")</f>
        <v>64378</v>
      </c>
      <c r="M4196" s="175">
        <v>0.44415684238445913</v>
      </c>
      <c r="N4196" s="175">
        <f>_xll.xlShmInterpDisc($E$4,L4196)</f>
        <v>0.44415684157384649</v>
      </c>
      <c r="O4196" s="175">
        <f>_xll.xlShmInterpDisc($B$4,L4196)</f>
        <v>0.44415684157384644</v>
      </c>
      <c r="P4196" s="175">
        <v>0.44415684238390762</v>
      </c>
      <c r="Q4196" s="175">
        <f>_xll.xlShmInterpDisc($H$4,L4196)</f>
        <v>0.44415684158187058</v>
      </c>
      <c r="R4196" s="188">
        <f t="shared" si="195"/>
        <v>8.1061263257353744E-6</v>
      </c>
      <c r="S4196" s="170">
        <f t="shared" si="196"/>
        <v>8.1061268808468867E-6</v>
      </c>
      <c r="T4196" s="174">
        <f t="shared" si="197"/>
        <v>8.0203704788672781E-6</v>
      </c>
    </row>
    <row r="4197" spans="11:20" x14ac:dyDescent="0.2">
      <c r="K4197" s="185" t="s">
        <v>135</v>
      </c>
      <c r="L4197" s="163">
        <f>_xll.qlCalendarAdvance("TARGET",L4196,K4197,"mf")</f>
        <v>64385</v>
      </c>
      <c r="M4197" s="175">
        <v>0.44405893416431302</v>
      </c>
      <c r="N4197" s="175">
        <f>_xll.xlShmInterpDisc($E$4,L4197)</f>
        <v>0.4440589333666779</v>
      </c>
      <c r="O4197" s="175">
        <f>_xll.xlShmInterpDisc($B$4,L4197)</f>
        <v>0.4440589333666779</v>
      </c>
      <c r="P4197" s="175">
        <v>0.44405893416376391</v>
      </c>
      <c r="Q4197" s="175">
        <f>_xll.xlShmInterpDisc($H$4,L4197)</f>
        <v>0.44405893337474489</v>
      </c>
      <c r="R4197" s="188">
        <f t="shared" si="195"/>
        <v>7.9763512461639152E-6</v>
      </c>
      <c r="S4197" s="170">
        <f t="shared" si="196"/>
        <v>7.9763512461639152E-6</v>
      </c>
      <c r="T4197" s="174">
        <f t="shared" si="197"/>
        <v>7.8901901678918307E-6</v>
      </c>
    </row>
    <row r="4198" spans="11:20" x14ac:dyDescent="0.2">
      <c r="K4198" s="185" t="s">
        <v>135</v>
      </c>
      <c r="L4198" s="163">
        <f>_xll.qlCalendarAdvance("TARGET",L4197,K4198,"mf")</f>
        <v>64396</v>
      </c>
      <c r="M4198" s="175">
        <v>0.44390513636919304</v>
      </c>
      <c r="N4198" s="175">
        <f>_xll.xlShmInterpDisc($E$4,L4198)</f>
        <v>0.4439051355921908</v>
      </c>
      <c r="O4198" s="175">
        <f>_xll.xlShmInterpDisc($B$4,L4198)</f>
        <v>0.4439051355921908</v>
      </c>
      <c r="P4198" s="175">
        <v>0.4439051363686477</v>
      </c>
      <c r="Q4198" s="175">
        <f>_xll.xlShmInterpDisc($H$4,L4198)</f>
        <v>0.44390513560032524</v>
      </c>
      <c r="R4198" s="188">
        <f t="shared" si="195"/>
        <v>7.7700224032639653E-6</v>
      </c>
      <c r="S4198" s="170">
        <f t="shared" si="196"/>
        <v>7.7700224032639653E-6</v>
      </c>
      <c r="T4198" s="174">
        <f t="shared" si="197"/>
        <v>7.6832246120872583E-6</v>
      </c>
    </row>
    <row r="4199" spans="11:20" x14ac:dyDescent="0.2">
      <c r="K4199" s="185" t="s">
        <v>135</v>
      </c>
      <c r="L4199" s="163">
        <f>_xll.qlCalendarAdvance("TARGET",L4198,K4199,"mf")</f>
        <v>64403</v>
      </c>
      <c r="M4199" s="175">
        <v>0.4438073020825179</v>
      </c>
      <c r="N4199" s="175">
        <f>_xll.xlShmInterpDisc($E$4,L4199)</f>
        <v>0.4438073013187987</v>
      </c>
      <c r="O4199" s="175">
        <f>_xll.xlShmInterpDisc($B$4,L4199)</f>
        <v>0.44380730131879864</v>
      </c>
      <c r="P4199" s="175">
        <v>0.44380730208197489</v>
      </c>
      <c r="Q4199" s="175">
        <f>_xll.xlShmInterpDisc($H$4,L4199)</f>
        <v>0.44380730132697604</v>
      </c>
      <c r="R4199" s="188">
        <f t="shared" si="195"/>
        <v>7.6371919899287377E-6</v>
      </c>
      <c r="S4199" s="170">
        <f t="shared" si="196"/>
        <v>7.63719254504025E-6</v>
      </c>
      <c r="T4199" s="174">
        <f t="shared" si="197"/>
        <v>7.5499884122365302E-6</v>
      </c>
    </row>
    <row r="4200" spans="11:20" x14ac:dyDescent="0.2">
      <c r="K4200" s="185" t="s">
        <v>135</v>
      </c>
      <c r="L4200" s="163">
        <f>_xll.qlCalendarAdvance("TARGET",L4199,K4200,"mf")</f>
        <v>64410</v>
      </c>
      <c r="M4200" s="175">
        <v>0.44370949671291793</v>
      </c>
      <c r="N4200" s="175">
        <f>_xll.xlShmInterpDisc($E$4,L4200)</f>
        <v>0.44370949596260123</v>
      </c>
      <c r="O4200" s="175">
        <f>_xll.xlShmInterpDisc($B$4,L4200)</f>
        <v>0.44370949596260123</v>
      </c>
      <c r="P4200" s="175">
        <v>0.44370949671237736</v>
      </c>
      <c r="Q4200" s="175">
        <f>_xll.xlShmInterpDisc($H$4,L4200)</f>
        <v>0.4437094959708216</v>
      </c>
      <c r="R4200" s="188">
        <f t="shared" si="195"/>
        <v>7.5031669766190134E-6</v>
      </c>
      <c r="S4200" s="170">
        <f t="shared" si="196"/>
        <v>7.5031669766190134E-6</v>
      </c>
      <c r="T4200" s="174">
        <f t="shared" si="197"/>
        <v>7.4155576124113054E-6</v>
      </c>
    </row>
    <row r="4201" spans="11:20" x14ac:dyDescent="0.2">
      <c r="K4201" s="185" t="s">
        <v>135</v>
      </c>
      <c r="L4201" s="163">
        <f>_xll.qlCalendarAdvance("TARGET",L4200,K4201,"mf")</f>
        <v>64417</v>
      </c>
      <c r="M4201" s="175">
        <v>0.4436117203529682</v>
      </c>
      <c r="N4201" s="175">
        <f>_xll.xlShmInterpDisc($E$4,L4201)</f>
        <v>0.44361171961617379</v>
      </c>
      <c r="O4201" s="175">
        <f>_xll.xlShmInterpDisc($B$4,L4201)</f>
        <v>0.44361171961617379</v>
      </c>
      <c r="P4201" s="175">
        <v>0.44361172035242996</v>
      </c>
      <c r="Q4201" s="175">
        <f>_xll.xlShmInterpDisc($H$4,L4201)</f>
        <v>0.44361171962443724</v>
      </c>
      <c r="R4201" s="188">
        <f t="shared" si="195"/>
        <v>7.3679440326657186E-6</v>
      </c>
      <c r="S4201" s="170">
        <f t="shared" si="196"/>
        <v>7.3679440326657186E-6</v>
      </c>
      <c r="T4201" s="174">
        <f t="shared" si="197"/>
        <v>7.2799272166079732E-6</v>
      </c>
    </row>
    <row r="4202" spans="11:20" x14ac:dyDescent="0.2">
      <c r="K4202" s="185" t="s">
        <v>135</v>
      </c>
      <c r="L4202" s="163">
        <f>_xll.qlCalendarAdvance("TARGET",L4201,K4202,"mf")</f>
        <v>64424</v>
      </c>
      <c r="M4202" s="175">
        <v>0.44351397309529572</v>
      </c>
      <c r="N4202" s="175">
        <f>_xll.xlShmInterpDisc($E$4,L4202)</f>
        <v>0.44351397237214402</v>
      </c>
      <c r="O4202" s="175">
        <f>_xll.xlShmInterpDisc($B$4,L4202)</f>
        <v>0.44351397237214402</v>
      </c>
      <c r="P4202" s="175">
        <v>0.44351397309475998</v>
      </c>
      <c r="Q4202" s="175">
        <f>_xll.xlShmInterpDisc($H$4,L4202)</f>
        <v>0.44351397238045059</v>
      </c>
      <c r="R4202" s="188">
        <f t="shared" si="195"/>
        <v>7.2315170518422178E-6</v>
      </c>
      <c r="S4202" s="170">
        <f t="shared" si="196"/>
        <v>7.2315170518422178E-6</v>
      </c>
      <c r="T4202" s="174">
        <f t="shared" si="197"/>
        <v>7.1430938941574595E-6</v>
      </c>
    </row>
    <row r="4203" spans="11:20" x14ac:dyDescent="0.2">
      <c r="K4203" s="185" t="s">
        <v>135</v>
      </c>
      <c r="L4203" s="163">
        <f>_xll.qlCalendarAdvance("TARGET",L4202,K4203,"mf")</f>
        <v>64431</v>
      </c>
      <c r="M4203" s="175">
        <v>0.44341625503257992</v>
      </c>
      <c r="N4203" s="175">
        <f>_xll.xlShmInterpDisc($E$4,L4203)</f>
        <v>0.44341625432319159</v>
      </c>
      <c r="O4203" s="175">
        <f>_xll.xlShmInterpDisc($B$4,L4203)</f>
        <v>0.44341625432319159</v>
      </c>
      <c r="P4203" s="175">
        <v>0.44341625503204657</v>
      </c>
      <c r="Q4203" s="175">
        <f>_xll.xlShmInterpDisc($H$4,L4203)</f>
        <v>0.44341625433154119</v>
      </c>
      <c r="R4203" s="188">
        <f t="shared" si="195"/>
        <v>7.0938832585909495E-6</v>
      </c>
      <c r="S4203" s="170">
        <f t="shared" si="196"/>
        <v>7.0938832585909495E-6</v>
      </c>
      <c r="T4203" s="174">
        <f t="shared" si="197"/>
        <v>7.0050537592791784E-6</v>
      </c>
    </row>
    <row r="4204" spans="11:20" x14ac:dyDescent="0.2">
      <c r="K4204" s="185" t="s">
        <v>135</v>
      </c>
      <c r="L4204" s="163">
        <f>_xll.qlCalendarAdvance("TARGET",L4203,K4204,"mf")</f>
        <v>64438</v>
      </c>
      <c r="M4204" s="175">
        <v>0.44331856625755206</v>
      </c>
      <c r="N4204" s="175">
        <f>_xll.xlShmInterpDisc($E$4,L4204)</f>
        <v>0.44331856556204813</v>
      </c>
      <c r="O4204" s="175">
        <f>_xll.xlShmInterpDisc($B$4,L4204)</f>
        <v>0.44331856556204813</v>
      </c>
      <c r="P4204" s="175">
        <v>0.44331856625702099</v>
      </c>
      <c r="Q4204" s="175">
        <f>_xll.xlShmInterpDisc($H$4,L4204)</f>
        <v>0.44331856557044097</v>
      </c>
      <c r="R4204" s="188">
        <f t="shared" si="195"/>
        <v>6.9550393222428397E-6</v>
      </c>
      <c r="S4204" s="170">
        <f t="shared" si="196"/>
        <v>6.9550393222428397E-6</v>
      </c>
      <c r="T4204" s="174">
        <f t="shared" si="197"/>
        <v>6.8658001506349819E-6</v>
      </c>
    </row>
    <row r="4205" spans="11:20" x14ac:dyDescent="0.2">
      <c r="K4205" s="185" t="s">
        <v>135</v>
      </c>
      <c r="L4205" s="163">
        <f>_xll.qlCalendarAdvance("TARGET",L4204,K4205,"mf")</f>
        <v>64445</v>
      </c>
      <c r="M4205" s="175">
        <v>0.44322090686299548</v>
      </c>
      <c r="N4205" s="175">
        <f>_xll.xlShmInterpDisc($E$4,L4205)</f>
        <v>0.4432209061814974</v>
      </c>
      <c r="O4205" s="175">
        <f>_xll.xlShmInterpDisc($B$4,L4205)</f>
        <v>0.44322090618149734</v>
      </c>
      <c r="P4205" s="175">
        <v>0.44322090686246679</v>
      </c>
      <c r="Q4205" s="175">
        <f>_xll.xlShmInterpDisc($H$4,L4205)</f>
        <v>0.44322090618993337</v>
      </c>
      <c r="R4205" s="188">
        <f t="shared" si="195"/>
        <v>6.81498080190579E-6</v>
      </c>
      <c r="S4205" s="170">
        <f t="shared" si="196"/>
        <v>6.8149813570173023E-6</v>
      </c>
      <c r="T4205" s="174">
        <f t="shared" si="197"/>
        <v>6.7253341784478948E-6</v>
      </c>
    </row>
    <row r="4206" spans="11:20" x14ac:dyDescent="0.2">
      <c r="K4206" s="185" t="s">
        <v>135</v>
      </c>
      <c r="L4206" s="163">
        <f>_xll.qlCalendarAdvance("TARGET",L4205,K4206,"mf")</f>
        <v>64452</v>
      </c>
      <c r="M4206" s="175">
        <v>0.44312327694174536</v>
      </c>
      <c r="N4206" s="175">
        <f>_xll.xlShmInterpDisc($E$4,L4206)</f>
        <v>0.44312327627437503</v>
      </c>
      <c r="O4206" s="175">
        <f>_xll.xlShmInterpDisc($B$4,L4206)</f>
        <v>0.44312327627437498</v>
      </c>
      <c r="P4206" s="175">
        <v>0.44312327694121911</v>
      </c>
      <c r="Q4206" s="175">
        <f>_xll.xlShmInterpDisc($H$4,L4206)</f>
        <v>0.44312327628285419</v>
      </c>
      <c r="R4206" s="188">
        <f t="shared" si="195"/>
        <v>6.6737032566877019E-6</v>
      </c>
      <c r="S4206" s="170">
        <f t="shared" si="196"/>
        <v>6.6737038117992142E-6</v>
      </c>
      <c r="T4206" s="174">
        <f t="shared" si="197"/>
        <v>6.5836491813797693E-6</v>
      </c>
    </row>
    <row r="4207" spans="11:20" x14ac:dyDescent="0.2">
      <c r="K4207" s="185" t="s">
        <v>135</v>
      </c>
      <c r="L4207" s="163">
        <f>_xll.qlCalendarAdvance("TARGET",L4206,K4207,"mf")</f>
        <v>64459</v>
      </c>
      <c r="M4207" s="175">
        <v>0.44302567658668862</v>
      </c>
      <c r="N4207" s="175">
        <f>_xll.xlShmInterpDisc($E$4,L4207)</f>
        <v>0.44302567593356829</v>
      </c>
      <c r="O4207" s="175">
        <f>_xll.xlShmInterpDisc($B$4,L4207)</f>
        <v>0.44302567593356829</v>
      </c>
      <c r="P4207" s="175">
        <v>0.44302567658616482</v>
      </c>
      <c r="Q4207" s="175">
        <f>_xll.xlShmInterpDisc($H$4,L4207)</f>
        <v>0.44302567594209075</v>
      </c>
      <c r="R4207" s="188">
        <f t="shared" si="195"/>
        <v>6.5312033559195015E-6</v>
      </c>
      <c r="S4207" s="170">
        <f t="shared" si="196"/>
        <v>6.5312033559195015E-6</v>
      </c>
      <c r="T4207" s="174">
        <f t="shared" si="197"/>
        <v>6.4407407185385068E-6</v>
      </c>
    </row>
    <row r="4208" spans="11:20" x14ac:dyDescent="0.2">
      <c r="K4208" s="185" t="s">
        <v>135</v>
      </c>
      <c r="L4208" s="163">
        <f>_xll.qlCalendarAdvance("TARGET",L4207,K4208,"mf")</f>
        <v>64466</v>
      </c>
      <c r="M4208" s="175">
        <v>0.44292810589076403</v>
      </c>
      <c r="N4208" s="175">
        <f>_xll.xlShmInterpDisc($E$4,L4208)</f>
        <v>0.44292810525201637</v>
      </c>
      <c r="O4208" s="175">
        <f>_xll.xlShmInterpDisc($B$4,L4208)</f>
        <v>0.44292810525201637</v>
      </c>
      <c r="P4208" s="175">
        <v>0.44292810589024262</v>
      </c>
      <c r="Q4208" s="175">
        <f>_xll.xlShmInterpDisc($H$4,L4208)</f>
        <v>0.44292810526058213</v>
      </c>
      <c r="R4208" s="188">
        <f t="shared" si="195"/>
        <v>6.3874766587090903E-6</v>
      </c>
      <c r="S4208" s="170">
        <f t="shared" si="196"/>
        <v>6.3874766587090903E-6</v>
      </c>
      <c r="T4208" s="174">
        <f t="shared" si="197"/>
        <v>6.2966049041435213E-6</v>
      </c>
    </row>
    <row r="4209" spans="11:20" x14ac:dyDescent="0.2">
      <c r="K4209" s="185" t="s">
        <v>135</v>
      </c>
      <c r="L4209" s="163">
        <f>_xll.qlCalendarAdvance("TARGET",L4208,K4209,"mf")</f>
        <v>64473</v>
      </c>
      <c r="M4209" s="175">
        <v>0.44283056494696188</v>
      </c>
      <c r="N4209" s="175">
        <f>_xll.xlShmInterpDisc($E$4,L4209)</f>
        <v>0.44283056432270984</v>
      </c>
      <c r="O4209" s="175">
        <f>_xll.xlShmInterpDisc($B$4,L4209)</f>
        <v>0.44283056432270984</v>
      </c>
      <c r="P4209" s="175">
        <v>0.44283056494644285</v>
      </c>
      <c r="Q4209" s="175">
        <f>_xll.xlShmInterpDisc($H$4,L4209)</f>
        <v>0.44283056433131901</v>
      </c>
      <c r="R4209" s="188">
        <f t="shared" si="195"/>
        <v>6.2425203894989068E-6</v>
      </c>
      <c r="S4209" s="170">
        <f t="shared" si="196"/>
        <v>6.2425203894989068E-6</v>
      </c>
      <c r="T4209" s="174">
        <f t="shared" si="197"/>
        <v>6.1512384075257387E-6</v>
      </c>
    </row>
    <row r="4210" spans="11:20" x14ac:dyDescent="0.2">
      <c r="K4210" s="185" t="s">
        <v>135</v>
      </c>
      <c r="L4210" s="163">
        <f>_xll.qlCalendarAdvance("TARGET",L4209,K4210,"mf")</f>
        <v>64480</v>
      </c>
      <c r="M4210" s="175">
        <v>0.44273305384832412</v>
      </c>
      <c r="N4210" s="175">
        <f>_xll.xlShmInterpDisc($E$4,L4210)</f>
        <v>0.44273305323869117</v>
      </c>
      <c r="O4210" s="175">
        <f>_xll.xlShmInterpDisc($B$4,L4210)</f>
        <v>0.44273305323869122</v>
      </c>
      <c r="P4210" s="175">
        <v>0.44273305384780748</v>
      </c>
      <c r="Q4210" s="175">
        <f>_xll.xlShmInterpDisc($H$4,L4210)</f>
        <v>0.44273305324734363</v>
      </c>
      <c r="R4210" s="188">
        <f t="shared" si="195"/>
        <v>6.09632955228534E-6</v>
      </c>
      <c r="S4210" s="170">
        <f t="shared" si="196"/>
        <v>6.0963289971738277E-6</v>
      </c>
      <c r="T4210" s="174">
        <f t="shared" si="197"/>
        <v>6.0046384531275976E-6</v>
      </c>
    </row>
    <row r="4211" spans="11:20" x14ac:dyDescent="0.2">
      <c r="K4211" s="185" t="s">
        <v>135</v>
      </c>
      <c r="L4211" s="163">
        <f>_xll.qlCalendarAdvance("TARGET",L4210,K4211,"mf")</f>
        <v>64487</v>
      </c>
      <c r="M4211" s="175">
        <v>0.4426355726879439</v>
      </c>
      <c r="N4211" s="175">
        <f>_xll.xlShmInterpDisc($E$4,L4211)</f>
        <v>0.44263557209305399</v>
      </c>
      <c r="O4211" s="175">
        <f>_xll.xlShmInterpDisc($B$4,L4211)</f>
        <v>0.44263557209305399</v>
      </c>
      <c r="P4211" s="175">
        <v>0.44263557268742965</v>
      </c>
      <c r="Q4211" s="175">
        <f>_xll.xlShmInterpDisc($H$4,L4211)</f>
        <v>0.44263557210174986</v>
      </c>
      <c r="R4211" s="188">
        <f t="shared" si="195"/>
        <v>5.9488991510647793E-6</v>
      </c>
      <c r="S4211" s="170">
        <f t="shared" si="196"/>
        <v>5.9488991510647793E-6</v>
      </c>
      <c r="T4211" s="174">
        <f t="shared" si="197"/>
        <v>5.8567978244994379E-6</v>
      </c>
    </row>
    <row r="4212" spans="11:20" x14ac:dyDescent="0.2">
      <c r="K4212" s="185" t="s">
        <v>135</v>
      </c>
      <c r="L4212" s="163">
        <f>_xll.qlCalendarAdvance("TARGET",L4211,K4212,"mf")</f>
        <v>64494</v>
      </c>
      <c r="M4212" s="175">
        <v>0.44253812155896594</v>
      </c>
      <c r="N4212" s="175">
        <f>_xll.xlShmInterpDisc($E$4,L4212)</f>
        <v>0.44253812097894313</v>
      </c>
      <c r="O4212" s="175">
        <f>_xll.xlShmInterpDisc($B$4,L4212)</f>
        <v>0.44253812097894318</v>
      </c>
      <c r="P4212" s="175">
        <v>0.44253812155845407</v>
      </c>
      <c r="Q4212" s="175">
        <f>_xll.xlShmInterpDisc($H$4,L4212)</f>
        <v>0.44253812098768253</v>
      </c>
      <c r="R4212" s="188">
        <f t="shared" si="195"/>
        <v>5.8002280756142E-6</v>
      </c>
      <c r="S4212" s="170">
        <f t="shared" si="196"/>
        <v>5.8002275205026876E-6</v>
      </c>
      <c r="T4212" s="174">
        <f t="shared" si="197"/>
        <v>5.7077154114182349E-6</v>
      </c>
    </row>
    <row r="4213" spans="11:20" x14ac:dyDescent="0.2">
      <c r="K4213" s="185" t="s">
        <v>135</v>
      </c>
      <c r="L4213" s="163">
        <f>_xll.qlCalendarAdvance("TARGET",L4212,K4213,"mf")</f>
        <v>64501</v>
      </c>
      <c r="M4213" s="175">
        <v>0.44244070055458629</v>
      </c>
      <c r="N4213" s="175">
        <f>_xll.xlShmInterpDisc($E$4,L4213)</f>
        <v>0.44244069998955543</v>
      </c>
      <c r="O4213" s="175">
        <f>_xll.xlShmInterpDisc($B$4,L4213)</f>
        <v>0.44244069998955543</v>
      </c>
      <c r="P4213" s="175">
        <v>0.44244070055407675</v>
      </c>
      <c r="Q4213" s="175">
        <f>_xll.xlShmInterpDisc($H$4,L4213)</f>
        <v>0.44244069999833818</v>
      </c>
      <c r="R4213" s="188">
        <f t="shared" si="195"/>
        <v>5.6503085543724296E-6</v>
      </c>
      <c r="S4213" s="170">
        <f t="shared" si="196"/>
        <v>5.6503085543724296E-6</v>
      </c>
      <c r="T4213" s="174">
        <f t="shared" si="197"/>
        <v>5.5573856627688656E-6</v>
      </c>
    </row>
    <row r="4214" spans="11:20" x14ac:dyDescent="0.2">
      <c r="K4214" s="185" t="s">
        <v>135</v>
      </c>
      <c r="L4214" s="163">
        <f>_xll.qlCalendarAdvance("TARGET",L4213,K4214,"mf")</f>
        <v>64508</v>
      </c>
      <c r="M4214" s="175">
        <v>0.44234330976805203</v>
      </c>
      <c r="N4214" s="175">
        <f>_xll.xlShmInterpDisc($E$4,L4214)</f>
        <v>0.44234330921813803</v>
      </c>
      <c r="O4214" s="175">
        <f>_xll.xlShmInterpDisc($B$4,L4214)</f>
        <v>0.44234330921813803</v>
      </c>
      <c r="P4214" s="175">
        <v>0.44234330976754499</v>
      </c>
      <c r="Q4214" s="175">
        <f>_xll.xlShmInterpDisc($H$4,L4214)</f>
        <v>0.4423433092269643</v>
      </c>
      <c r="R4214" s="188">
        <f t="shared" si="195"/>
        <v>5.499140032227956E-6</v>
      </c>
      <c r="S4214" s="170">
        <f t="shared" si="196"/>
        <v>5.499140032227956E-6</v>
      </c>
      <c r="T4214" s="174">
        <f t="shared" si="197"/>
        <v>5.405806913216793E-6</v>
      </c>
    </row>
    <row r="4215" spans="11:20" x14ac:dyDescent="0.2">
      <c r="K4215" s="185" t="s">
        <v>135</v>
      </c>
      <c r="L4215" s="163">
        <f>_xll.qlCalendarAdvance("TARGET",L4214,K4215,"mf")</f>
        <v>64515</v>
      </c>
      <c r="M4215" s="175">
        <v>0.44224594929266142</v>
      </c>
      <c r="N4215" s="175">
        <f>_xll.xlShmInterpDisc($E$4,L4215)</f>
        <v>0.44224594875798984</v>
      </c>
      <c r="O4215" s="175">
        <f>_xll.xlShmInterpDisc($B$4,L4215)</f>
        <v>0.44224594875798984</v>
      </c>
      <c r="P4215" s="175">
        <v>0.44224594929215677</v>
      </c>
      <c r="Q4215" s="175">
        <f>_xll.xlShmInterpDisc($H$4,L4215)</f>
        <v>0.44224594876685958</v>
      </c>
      <c r="R4215" s="188">
        <f t="shared" si="195"/>
        <v>5.3467158478426313E-6</v>
      </c>
      <c r="S4215" s="170">
        <f t="shared" si="196"/>
        <v>5.3467158478426313E-6</v>
      </c>
      <c r="T4215" s="174">
        <f t="shared" si="197"/>
        <v>5.252971946312357E-6</v>
      </c>
    </row>
    <row r="4216" spans="11:20" x14ac:dyDescent="0.2">
      <c r="K4216" s="185" t="s">
        <v>135</v>
      </c>
      <c r="L4216" s="163">
        <f>_xll.qlCalendarAdvance("TARGET",L4215,K4216,"mf")</f>
        <v>64522</v>
      </c>
      <c r="M4216" s="175">
        <v>0.44214861922176385</v>
      </c>
      <c r="N4216" s="175">
        <f>_xll.xlShmInterpDisc($E$4,L4216)</f>
        <v>0.44214861870246053</v>
      </c>
      <c r="O4216" s="175">
        <f>_xll.xlShmInterpDisc($B$4,L4216)</f>
        <v>0.44214861870246047</v>
      </c>
      <c r="P4216" s="175">
        <v>0.44214861922126159</v>
      </c>
      <c r="Q4216" s="175">
        <f>_xll.xlShmInterpDisc($H$4,L4216)</f>
        <v>0.44214861871137373</v>
      </c>
      <c r="R4216" s="188">
        <f t="shared" si="195"/>
        <v>5.193033225658894E-6</v>
      </c>
      <c r="S4216" s="170">
        <f t="shared" si="196"/>
        <v>5.1930337807704063E-6</v>
      </c>
      <c r="T4216" s="174">
        <f t="shared" si="197"/>
        <v>5.0988785416095084E-6</v>
      </c>
    </row>
    <row r="4217" spans="11:20" x14ac:dyDescent="0.2">
      <c r="K4217" s="185" t="s">
        <v>135</v>
      </c>
      <c r="L4217" s="163">
        <f>_xll.qlCalendarAdvance("TARGET",L4216,K4217,"mf")</f>
        <v>64529</v>
      </c>
      <c r="M4217" s="175">
        <v>0.44205131964875966</v>
      </c>
      <c r="N4217" s="175">
        <f>_xll.xlShmInterpDisc($E$4,L4217)</f>
        <v>0.44205131914495061</v>
      </c>
      <c r="O4217" s="175">
        <f>_xll.xlShmInterpDisc($B$4,L4217)</f>
        <v>0.44205131914495061</v>
      </c>
      <c r="P4217" s="175">
        <v>0.44205131964825978</v>
      </c>
      <c r="Q4217" s="175">
        <f>_xll.xlShmInterpDisc($H$4,L4217)</f>
        <v>0.44205131915390755</v>
      </c>
      <c r="R4217" s="188">
        <f t="shared" si="195"/>
        <v>5.0380905003422072E-6</v>
      </c>
      <c r="S4217" s="170">
        <f t="shared" si="196"/>
        <v>5.0380905003422072E-6</v>
      </c>
      <c r="T4217" s="174">
        <f t="shared" si="197"/>
        <v>4.9435222582161487E-6</v>
      </c>
    </row>
    <row r="4218" spans="11:20" x14ac:dyDescent="0.2">
      <c r="K4218" s="185" t="s">
        <v>135</v>
      </c>
      <c r="L4218" s="163">
        <f>_xll.qlCalendarAdvance("TARGET",L4217,K4218,"mf")</f>
        <v>64536</v>
      </c>
      <c r="M4218" s="175">
        <v>0.44195405066709981</v>
      </c>
      <c r="N4218" s="175">
        <f>_xll.xlShmInterpDisc($E$4,L4218)</f>
        <v>0.44195405017891198</v>
      </c>
      <c r="O4218" s="175">
        <f>_xll.xlShmInterpDisc($B$4,L4218)</f>
        <v>0.44195405017891193</v>
      </c>
      <c r="P4218" s="175">
        <v>0.44195405066660232</v>
      </c>
      <c r="Q4218" s="175">
        <f>_xll.xlShmInterpDisc($H$4,L4218)</f>
        <v>0.4419540501879124</v>
      </c>
      <c r="R4218" s="188">
        <f t="shared" si="195"/>
        <v>4.8818782349968615E-6</v>
      </c>
      <c r="S4218" s="170">
        <f t="shared" si="196"/>
        <v>4.8818787901083738E-6</v>
      </c>
      <c r="T4218" s="174">
        <f t="shared" si="197"/>
        <v>4.7868992103516916E-6</v>
      </c>
    </row>
    <row r="4219" spans="11:20" x14ac:dyDescent="0.2">
      <c r="K4219" s="185" t="s">
        <v>135</v>
      </c>
      <c r="L4219" s="163">
        <f>_xll.qlCalendarAdvance("TARGET",L4218,K4219,"mf")</f>
        <v>64543</v>
      </c>
      <c r="M4219" s="175">
        <v>0.44185681237028634</v>
      </c>
      <c r="N4219" s="175">
        <f>_xll.xlShmInterpDisc($E$4,L4219)</f>
        <v>0.44185681189784654</v>
      </c>
      <c r="O4219" s="175">
        <f>_xll.xlShmInterpDisc($B$4,L4219)</f>
        <v>0.44185681189784659</v>
      </c>
      <c r="P4219" s="175">
        <v>0.4418568123697913</v>
      </c>
      <c r="Q4219" s="175">
        <f>_xll.xlShmInterpDisc($H$4,L4219)</f>
        <v>0.44185681190689063</v>
      </c>
      <c r="R4219" s="188">
        <f t="shared" si="195"/>
        <v>4.7243980949573938E-6</v>
      </c>
      <c r="S4219" s="170">
        <f t="shared" si="196"/>
        <v>4.7243975398458815E-6</v>
      </c>
      <c r="T4219" s="174">
        <f t="shared" si="197"/>
        <v>4.6290066224585757E-6</v>
      </c>
    </row>
    <row r="4220" spans="11:20" x14ac:dyDescent="0.2">
      <c r="K4220" s="185" t="s">
        <v>135</v>
      </c>
      <c r="L4220" s="163">
        <f>_xll.qlCalendarAdvance("TARGET",L4219,K4220,"mf")</f>
        <v>64550</v>
      </c>
      <c r="M4220" s="175">
        <v>0.44175960485187199</v>
      </c>
      <c r="N4220" s="175">
        <f>_xll.xlShmInterpDisc($E$4,L4220)</f>
        <v>0.4417596043953077</v>
      </c>
      <c r="O4220" s="175">
        <f>_xll.xlShmInterpDisc($B$4,L4220)</f>
        <v>0.44175960439530765</v>
      </c>
      <c r="P4220" s="175">
        <v>0.44175960485137927</v>
      </c>
      <c r="Q4220" s="175">
        <f>_xll.xlShmInterpDisc($H$4,L4220)</f>
        <v>0.44175960440439538</v>
      </c>
      <c r="R4220" s="188">
        <f t="shared" si="195"/>
        <v>4.5656428637741442E-6</v>
      </c>
      <c r="S4220" s="170">
        <f t="shared" si="196"/>
        <v>4.5656434188856565E-6</v>
      </c>
      <c r="T4220" s="174">
        <f t="shared" si="197"/>
        <v>4.4698389434216779E-6</v>
      </c>
    </row>
    <row r="4221" spans="11:20" x14ac:dyDescent="0.2">
      <c r="K4221" s="185" t="s">
        <v>135</v>
      </c>
      <c r="L4221" s="163">
        <f>_xll.qlCalendarAdvance("TARGET",L4220,K4221,"mf")</f>
        <v>64557</v>
      </c>
      <c r="M4221" s="175">
        <v>0.44166242820545981</v>
      </c>
      <c r="N4221" s="175">
        <f>_xll.xlShmInterpDisc($E$4,L4221)</f>
        <v>0.44166242776489895</v>
      </c>
      <c r="O4221" s="175">
        <f>_xll.xlShmInterpDisc($B$4,L4221)</f>
        <v>0.44166242776489895</v>
      </c>
      <c r="P4221" s="175">
        <v>0.44166242820496959</v>
      </c>
      <c r="Q4221" s="175">
        <f>_xll.xlShmInterpDisc($H$4,L4221)</f>
        <v>0.44166242777403036</v>
      </c>
      <c r="R4221" s="188">
        <f t="shared" si="195"/>
        <v>4.4056086556665264E-6</v>
      </c>
      <c r="S4221" s="170">
        <f t="shared" si="196"/>
        <v>4.4056086556665264E-6</v>
      </c>
      <c r="T4221" s="174">
        <f t="shared" si="197"/>
        <v>4.3093922874604118E-6</v>
      </c>
    </row>
    <row r="4222" spans="11:20" x14ac:dyDescent="0.2">
      <c r="K4222" s="185" t="s">
        <v>135</v>
      </c>
      <c r="L4222" s="163">
        <f>_xll.qlCalendarAdvance("TARGET",L4221,K4222,"mf")</f>
        <v>64564</v>
      </c>
      <c r="M4222" s="175">
        <v>0.44156528252470373</v>
      </c>
      <c r="N4222" s="175">
        <f>_xll.xlShmInterpDisc($E$4,L4222)</f>
        <v>0.44156528210027446</v>
      </c>
      <c r="O4222" s="175">
        <f>_xll.xlShmInterpDisc($B$4,L4222)</f>
        <v>0.44156528210027446</v>
      </c>
      <c r="P4222" s="175">
        <v>0.4415652825242159</v>
      </c>
      <c r="Q4222" s="175">
        <f>_xll.xlShmInterpDisc($H$4,L4222)</f>
        <v>0.44156528210944956</v>
      </c>
      <c r="R4222" s="188">
        <f t="shared" si="195"/>
        <v>4.2442926950769788E-6</v>
      </c>
      <c r="S4222" s="170">
        <f t="shared" si="196"/>
        <v>4.2442926950769788E-6</v>
      </c>
      <c r="T4222" s="174">
        <f t="shared" si="197"/>
        <v>4.1476633239057037E-6</v>
      </c>
    </row>
    <row r="4223" spans="11:20" x14ac:dyDescent="0.2">
      <c r="K4223" s="185" t="s">
        <v>135</v>
      </c>
      <c r="L4223" s="163">
        <f>_xll.qlCalendarAdvance("TARGET",L4222,K4223,"mf")</f>
        <v>64571</v>
      </c>
      <c r="M4223" s="175">
        <v>0.44146816790330801</v>
      </c>
      <c r="N4223" s="175">
        <f>_xll.xlShmInterpDisc($E$4,L4223)</f>
        <v>0.44146816749513901</v>
      </c>
      <c r="O4223" s="175">
        <f>_xll.xlShmInterpDisc($B$4,L4223)</f>
        <v>0.44146816749513901</v>
      </c>
      <c r="P4223" s="175">
        <v>0.44146816790282262</v>
      </c>
      <c r="Q4223" s="175">
        <f>_xll.xlShmInterpDisc($H$4,L4223)</f>
        <v>0.44146816750435786</v>
      </c>
      <c r="R4223" s="188">
        <f t="shared" si="195"/>
        <v>4.0816899860018907E-6</v>
      </c>
      <c r="S4223" s="170">
        <f t="shared" si="196"/>
        <v>4.0816899860018907E-6</v>
      </c>
      <c r="T4223" s="174">
        <f t="shared" si="197"/>
        <v>3.984647611865455E-6</v>
      </c>
    </row>
    <row r="4224" spans="11:20" x14ac:dyDescent="0.2">
      <c r="K4224" s="185" t="s">
        <v>135</v>
      </c>
      <c r="L4224" s="163">
        <f>_xll.qlCalendarAdvance("TARGET",L4223,K4224,"mf")</f>
        <v>64578</v>
      </c>
      <c r="M4224" s="175">
        <v>0.44137108443502732</v>
      </c>
      <c r="N4224" s="175">
        <f>_xll.xlShmInterpDisc($E$4,L4224)</f>
        <v>0.44137108404324765</v>
      </c>
      <c r="O4224" s="175">
        <f>_xll.xlShmInterpDisc($B$4,L4224)</f>
        <v>0.44137108404324765</v>
      </c>
      <c r="P4224" s="175">
        <v>0.44137108443454431</v>
      </c>
      <c r="Q4224" s="175">
        <f>_xll.xlShmInterpDisc($H$4,L4224)</f>
        <v>0.44137108405251024</v>
      </c>
      <c r="R4224" s="188">
        <f t="shared" si="195"/>
        <v>3.9177966426606758E-6</v>
      </c>
      <c r="S4224" s="170">
        <f t="shared" si="196"/>
        <v>3.9177966426606758E-6</v>
      </c>
      <c r="T4224" s="174">
        <f t="shared" si="197"/>
        <v>3.8203407104475673E-6</v>
      </c>
    </row>
    <row r="4225" spans="11:20" x14ac:dyDescent="0.2">
      <c r="K4225" s="185" t="s">
        <v>135</v>
      </c>
      <c r="L4225" s="163">
        <f>_xll.qlCalendarAdvance("TARGET",L4224,K4225,"mf")</f>
        <v>64585</v>
      </c>
      <c r="M4225" s="175">
        <v>0.44127403221366662</v>
      </c>
      <c r="N4225" s="175">
        <f>_xll.xlShmInterpDisc($E$4,L4225)</f>
        <v>0.44127403183840569</v>
      </c>
      <c r="O4225" s="175">
        <f>_xll.xlShmInterpDisc($B$4,L4225)</f>
        <v>0.44127403183840569</v>
      </c>
      <c r="P4225" s="175">
        <v>0.44127403221318595</v>
      </c>
      <c r="Q4225" s="175">
        <f>_xll.xlShmInterpDisc($H$4,L4225)</f>
        <v>0.44127403184771197</v>
      </c>
      <c r="R4225" s="188">
        <f t="shared" si="195"/>
        <v>3.7526093343842604E-6</v>
      </c>
      <c r="S4225" s="170">
        <f t="shared" si="196"/>
        <v>3.7526093343842604E-6</v>
      </c>
      <c r="T4225" s="174">
        <f t="shared" si="197"/>
        <v>3.6547398440944789E-6</v>
      </c>
    </row>
    <row r="4226" spans="11:20" x14ac:dyDescent="0.2">
      <c r="K4226" s="185" t="s">
        <v>135</v>
      </c>
      <c r="L4226" s="163">
        <f>_xll.qlCalendarAdvance("TARGET",L4225,K4226,"mf")</f>
        <v>64592</v>
      </c>
      <c r="M4226" s="175">
        <v>0.44117701133308102</v>
      </c>
      <c r="N4226" s="175">
        <f>_xll.xlShmInterpDisc($E$4,L4226)</f>
        <v>0.44117701097446865</v>
      </c>
      <c r="O4226" s="175">
        <f>_xll.xlShmInterpDisc($B$4,L4226)</f>
        <v>0.44117701097446865</v>
      </c>
      <c r="P4226" s="175">
        <v>0.44117701133260284</v>
      </c>
      <c r="Q4226" s="175">
        <f>_xll.xlShmInterpDisc($H$4,L4226)</f>
        <v>0.44117701098381884</v>
      </c>
      <c r="R4226" s="188">
        <f t="shared" si="195"/>
        <v>3.5861236202805458E-6</v>
      </c>
      <c r="S4226" s="170">
        <f t="shared" si="196"/>
        <v>3.5861236202805458E-6</v>
      </c>
      <c r="T4226" s="174">
        <f t="shared" si="197"/>
        <v>3.4878400168025792E-6</v>
      </c>
    </row>
    <row r="4227" spans="11:20" x14ac:dyDescent="0.2">
      <c r="K4227" s="185" t="s">
        <v>135</v>
      </c>
      <c r="L4227" s="163">
        <f>_xll.qlCalendarAdvance("TARGET",L4226,K4227,"mf")</f>
        <v>64599</v>
      </c>
      <c r="M4227" s="175">
        <v>0.44108002188717588</v>
      </c>
      <c r="N4227" s="175">
        <f>_xll.xlShmInterpDisc($E$4,L4227)</f>
        <v>0.44108002154534248</v>
      </c>
      <c r="O4227" s="175">
        <f>_xll.xlShmInterpDisc($B$4,L4227)</f>
        <v>0.44108002154534243</v>
      </c>
      <c r="P4227" s="175">
        <v>0.44108002188670009</v>
      </c>
      <c r="Q4227" s="175">
        <f>_xll.xlShmInterpDisc($H$4,L4227)</f>
        <v>0.44108002155473641</v>
      </c>
      <c r="R4227" s="188">
        <f t="shared" si="195"/>
        <v>3.4183339492344089E-6</v>
      </c>
      <c r="S4227" s="170">
        <f t="shared" si="196"/>
        <v>3.4183345043459212E-6</v>
      </c>
      <c r="T4227" s="174">
        <f t="shared" si="197"/>
        <v>3.3196367876797694E-6</v>
      </c>
    </row>
    <row r="4228" spans="11:20" x14ac:dyDescent="0.2">
      <c r="K4228" s="185" t="s">
        <v>135</v>
      </c>
      <c r="L4228" s="163">
        <f>_xll.qlCalendarAdvance("TARGET",L4227,K4228,"mf")</f>
        <v>64606</v>
      </c>
      <c r="M4228" s="175">
        <v>0.44098306396990666</v>
      </c>
      <c r="N4228" s="175">
        <f>_xll.xlShmInterpDisc($E$4,L4228)</f>
        <v>0.44098306364498274</v>
      </c>
      <c r="O4228" s="175">
        <f>_xll.xlShmInterpDisc($B$4,L4228)</f>
        <v>0.44098306364498274</v>
      </c>
      <c r="P4228" s="175">
        <v>0.44098306396943332</v>
      </c>
      <c r="Q4228" s="175">
        <f>_xll.xlShmInterpDisc($H$4,L4228)</f>
        <v>0.44098306365442047</v>
      </c>
      <c r="R4228" s="188">
        <f t="shared" si="195"/>
        <v>3.2492392110228252E-6</v>
      </c>
      <c r="S4228" s="170">
        <f t="shared" si="196"/>
        <v>3.2492392110228252E-6</v>
      </c>
      <c r="T4228" s="174">
        <f t="shared" si="197"/>
        <v>3.1501284913915129E-6</v>
      </c>
    </row>
    <row r="4229" spans="11:20" x14ac:dyDescent="0.2">
      <c r="K4229" s="185" t="s">
        <v>135</v>
      </c>
      <c r="L4229" s="163">
        <f>_xll.qlCalendarAdvance("TARGET",L4228,K4229,"mf")</f>
        <v>64613</v>
      </c>
      <c r="M4229" s="175">
        <v>0.44088613767527873</v>
      </c>
      <c r="N4229" s="175">
        <f>_xll.xlShmInterpDisc($E$4,L4229)</f>
        <v>0.44088613736739524</v>
      </c>
      <c r="O4229" s="175">
        <f>_xll.xlShmInterpDisc($B$4,L4229)</f>
        <v>0.44088613736739535</v>
      </c>
      <c r="P4229" s="175">
        <v>0.44088613767480772</v>
      </c>
      <c r="Q4229" s="175">
        <f>_xll.xlShmInterpDisc($H$4,L4229)</f>
        <v>0.44088613737687699</v>
      </c>
      <c r="R4229" s="188">
        <f t="shared" si="195"/>
        <v>3.0788349647536961E-6</v>
      </c>
      <c r="S4229" s="170">
        <f t="shared" si="196"/>
        <v>3.0788338545306715E-6</v>
      </c>
      <c r="T4229" s="174">
        <f t="shared" si="197"/>
        <v>2.979307356376637E-6</v>
      </c>
    </row>
    <row r="4230" spans="11:20" x14ac:dyDescent="0.2">
      <c r="K4230" s="185" t="s">
        <v>135</v>
      </c>
      <c r="L4230" s="163">
        <f>_xll.qlCalendarAdvance("TARGET",L4229,K4230,"mf")</f>
        <v>64620</v>
      </c>
      <c r="M4230" s="175">
        <v>0.44078924309734724</v>
      </c>
      <c r="N4230" s="175">
        <f>_xll.xlShmInterpDisc($E$4,L4230)</f>
        <v>0.44078924280663584</v>
      </c>
      <c r="O4230" s="175">
        <f>_xll.xlShmInterpDisc($B$4,L4230)</f>
        <v>0.44078924280663589</v>
      </c>
      <c r="P4230" s="175">
        <v>0.44078924309687867</v>
      </c>
      <c r="Q4230" s="175">
        <f>_xll.xlShmInterpDisc($H$4,L4230)</f>
        <v>0.44078924281616144</v>
      </c>
      <c r="R4230" s="188">
        <f t="shared" ref="R4230:R4241" si="198">(M4230-N4230)*10000</f>
        <v>2.9071139939773616E-6</v>
      </c>
      <c r="S4230" s="170">
        <f t="shared" ref="S4230:S4241" si="199">(M4230-O4230)*10000</f>
        <v>2.9071134388658493E-6</v>
      </c>
      <c r="T4230" s="174">
        <f t="shared" ref="T4230:T4241" si="200">(P4230-Q4230)*10000</f>
        <v>2.8071722724121173E-6</v>
      </c>
    </row>
    <row r="4231" spans="11:20" x14ac:dyDescent="0.2">
      <c r="K4231" s="185" t="s">
        <v>135</v>
      </c>
      <c r="L4231" s="163">
        <f>_xll.qlCalendarAdvance("TARGET",L4230,K4231,"mf")</f>
        <v>64627</v>
      </c>
      <c r="M4231" s="175">
        <v>0.44069238033021751</v>
      </c>
      <c r="N4231" s="175">
        <f>_xll.xlShmInterpDisc($E$4,L4231)</f>
        <v>0.44069238005681005</v>
      </c>
      <c r="O4231" s="175">
        <f>_xll.xlShmInterpDisc($B$4,L4231)</f>
        <v>0.44069238005681</v>
      </c>
      <c r="P4231" s="175">
        <v>0.44069238032975133</v>
      </c>
      <c r="Q4231" s="175">
        <f>_xll.xlShmInterpDisc($H$4,L4231)</f>
        <v>0.44069238006637945</v>
      </c>
      <c r="R4231" s="188">
        <f t="shared" si="198"/>
        <v>2.7340746333592847E-6</v>
      </c>
      <c r="S4231" s="170">
        <f t="shared" si="199"/>
        <v>2.734075188470797E-6</v>
      </c>
      <c r="T4231" s="174">
        <f t="shared" si="200"/>
        <v>2.6337187986058552E-6</v>
      </c>
    </row>
    <row r="4232" spans="11:20" x14ac:dyDescent="0.2">
      <c r="K4232" s="185" t="s">
        <v>135</v>
      </c>
      <c r="L4232" s="163">
        <f>_xll.qlCalendarAdvance("TARGET",L4231,K4232,"mf")</f>
        <v>64634</v>
      </c>
      <c r="M4232" s="175">
        <v>0.4405955494680443</v>
      </c>
      <c r="N4232" s="175">
        <f>_xll.xlShmInterpDisc($E$4,L4232)</f>
        <v>0.44059554921207295</v>
      </c>
      <c r="O4232" s="175">
        <f>_xll.xlShmInterpDisc($B$4,L4232)</f>
        <v>0.44059554921207295</v>
      </c>
      <c r="P4232" s="175">
        <v>0.44059554946758051</v>
      </c>
      <c r="Q4232" s="175">
        <f>_xll.xlShmInterpDisc($H$4,L4232)</f>
        <v>0.44059554922168631</v>
      </c>
      <c r="R4232" s="188">
        <f t="shared" si="198"/>
        <v>2.5597135522303915E-6</v>
      </c>
      <c r="S4232" s="170">
        <f t="shared" si="199"/>
        <v>2.5597135522303915E-6</v>
      </c>
      <c r="T4232" s="174">
        <f t="shared" si="200"/>
        <v>2.45894193895424E-6</v>
      </c>
    </row>
    <row r="4233" spans="11:20" x14ac:dyDescent="0.2">
      <c r="K4233" s="185" t="s">
        <v>135</v>
      </c>
      <c r="L4233" s="163">
        <f>_xll.qlCalendarAdvance("TARGET",L4232,K4233,"mf")</f>
        <v>64641</v>
      </c>
      <c r="M4233" s="175">
        <v>0.44049875060503213</v>
      </c>
      <c r="N4233" s="175">
        <f>_xll.xlShmInterpDisc($E$4,L4233)</f>
        <v>0.44049875036662955</v>
      </c>
      <c r="O4233" s="175">
        <f>_xll.xlShmInterpDisc($B$4,L4233)</f>
        <v>0.44049875036662961</v>
      </c>
      <c r="P4233" s="175">
        <v>0.44049875060457083</v>
      </c>
      <c r="Q4233" s="175">
        <f>_xll.xlShmInterpDisc($H$4,L4233)</f>
        <v>0.44049875037628694</v>
      </c>
      <c r="R4233" s="188">
        <f t="shared" si="198"/>
        <v>2.3840257545870713E-6</v>
      </c>
      <c r="S4233" s="170">
        <f t="shared" si="199"/>
        <v>2.384025199475559E-6</v>
      </c>
      <c r="T4233" s="174">
        <f t="shared" si="200"/>
        <v>2.2828389178997099E-6</v>
      </c>
    </row>
    <row r="4234" spans="11:20" x14ac:dyDescent="0.2">
      <c r="K4234" s="185" t="s">
        <v>135</v>
      </c>
      <c r="L4234" s="163">
        <f>_xll.qlCalendarAdvance("TARGET",L4233,K4234,"mf")</f>
        <v>64648</v>
      </c>
      <c r="M4234" s="175">
        <v>0.44040198383543522</v>
      </c>
      <c r="N4234" s="175">
        <f>_xll.xlShmInterpDisc($E$4,L4234)</f>
        <v>0.44040198361473454</v>
      </c>
      <c r="O4234" s="175">
        <f>_xll.xlShmInterpDisc($B$4,L4234)</f>
        <v>0.44040198361473459</v>
      </c>
      <c r="P4234" s="175">
        <v>0.44040198383497631</v>
      </c>
      <c r="Q4234" s="175">
        <f>_xll.xlShmInterpDisc($H$4,L4234)</f>
        <v>0.44040198362443583</v>
      </c>
      <c r="R4234" s="188">
        <f t="shared" si="198"/>
        <v>2.2070067995372256E-6</v>
      </c>
      <c r="S4234" s="170">
        <f t="shared" si="199"/>
        <v>2.2070062444257132E-6</v>
      </c>
      <c r="T4234" s="174">
        <f t="shared" si="200"/>
        <v>2.1054047394386544E-6</v>
      </c>
    </row>
    <row r="4235" spans="11:20" x14ac:dyDescent="0.2">
      <c r="K4235" s="185" t="s">
        <v>135</v>
      </c>
      <c r="L4235" s="163">
        <f>_xll.qlCalendarAdvance("TARGET",L4234,K4235,"mf")</f>
        <v>64655</v>
      </c>
      <c r="M4235" s="175">
        <v>0.44030524925355724</v>
      </c>
      <c r="N4235" s="175">
        <f>_xll.xlShmInterpDisc($E$4,L4235)</f>
        <v>0.44030524905069196</v>
      </c>
      <c r="O4235" s="175">
        <f>_xll.xlShmInterpDisc($B$4,L4235)</f>
        <v>0.44030524905069196</v>
      </c>
      <c r="P4235" s="175">
        <v>0.44030524925310072</v>
      </c>
      <c r="Q4235" s="175">
        <f>_xll.xlShmInterpDisc($H$4,L4235)</f>
        <v>0.44030524906043716</v>
      </c>
      <c r="R4235" s="188">
        <f t="shared" si="198"/>
        <v>2.028652801300268E-6</v>
      </c>
      <c r="S4235" s="170">
        <f t="shared" si="199"/>
        <v>2.028652801300268E-6</v>
      </c>
      <c r="T4235" s="174">
        <f t="shared" si="200"/>
        <v>1.926635517790487E-6</v>
      </c>
    </row>
    <row r="4236" spans="11:20" x14ac:dyDescent="0.2">
      <c r="K4236" s="185" t="s">
        <v>135</v>
      </c>
      <c r="L4236" s="163">
        <f>_xll.qlCalendarAdvance("TARGET",L4235,K4236,"mf")</f>
        <v>64662</v>
      </c>
      <c r="M4236" s="175">
        <v>0.44020854695375117</v>
      </c>
      <c r="N4236" s="175">
        <f>_xll.xlShmInterpDisc($E$4,L4236)</f>
        <v>0.44020854676885529</v>
      </c>
      <c r="O4236" s="175">
        <f>_xll.xlShmInterpDisc($B$4,L4236)</f>
        <v>0.44020854676885524</v>
      </c>
      <c r="P4236" s="175">
        <v>0.44020854695329709</v>
      </c>
      <c r="Q4236" s="175">
        <f>_xll.xlShmInterpDisc($H$4,L4236)</f>
        <v>0.44020854677864441</v>
      </c>
      <c r="R4236" s="188">
        <f t="shared" si="198"/>
        <v>1.848958763872588E-6</v>
      </c>
      <c r="S4236" s="170">
        <f t="shared" si="199"/>
        <v>1.8489593189841003E-6</v>
      </c>
      <c r="T4236" s="174">
        <f t="shared" si="200"/>
        <v>1.7465268120631094E-6</v>
      </c>
    </row>
    <row r="4237" spans="11:20" x14ac:dyDescent="0.2">
      <c r="K4237" s="185" t="s">
        <v>135</v>
      </c>
      <c r="L4237" s="163">
        <f>_xll.qlCalendarAdvance("TARGET",L4236,K4237,"mf")</f>
        <v>64669</v>
      </c>
      <c r="M4237" s="175">
        <v>0.44011187703041971</v>
      </c>
      <c r="N4237" s="175">
        <f>_xll.xlShmInterpDisc($E$4,L4237)</f>
        <v>0.44011187686362735</v>
      </c>
      <c r="O4237" s="175">
        <f>_xll.xlShmInterpDisc($B$4,L4237)</f>
        <v>0.44011187686362729</v>
      </c>
      <c r="P4237" s="175">
        <v>0.44011187702996801</v>
      </c>
      <c r="Q4237" s="175">
        <f>_xll.xlShmInterpDisc($H$4,L4237)</f>
        <v>0.44011187687346043</v>
      </c>
      <c r="R4237" s="188">
        <f t="shared" si="198"/>
        <v>1.6679235770311607E-6</v>
      </c>
      <c r="S4237" s="170">
        <f t="shared" si="199"/>
        <v>1.667924132142673E-6</v>
      </c>
      <c r="T4237" s="174">
        <f t="shared" si="200"/>
        <v>1.56507584669896E-6</v>
      </c>
    </row>
    <row r="4238" spans="11:20" x14ac:dyDescent="0.2">
      <c r="K4238" s="185" t="s">
        <v>135</v>
      </c>
      <c r="L4238" s="163">
        <f>_xll.qlCalendarAdvance("TARGET",L4237,K4238,"mf")</f>
        <v>64676</v>
      </c>
      <c r="M4238" s="175">
        <v>0.44001523957801453</v>
      </c>
      <c r="N4238" s="175">
        <f>_xll.xlShmInterpDisc($E$4,L4238)</f>
        <v>0.44001523942946025</v>
      </c>
      <c r="O4238" s="175">
        <f>_xll.xlShmInterpDisc($B$4,L4238)</f>
        <v>0.4400152394294603</v>
      </c>
      <c r="P4238" s="175">
        <v>0.44001523957756522</v>
      </c>
      <c r="Q4238" s="175">
        <f>_xll.xlShmInterpDisc($H$4,L4238)</f>
        <v>0.44001523943933746</v>
      </c>
      <c r="R4238" s="188">
        <f t="shared" si="198"/>
        <v>1.4855427998838877E-6</v>
      </c>
      <c r="S4238" s="170">
        <f t="shared" si="199"/>
        <v>1.4855422447723754E-6</v>
      </c>
      <c r="T4238" s="174">
        <f t="shared" si="200"/>
        <v>1.382277625694428E-6</v>
      </c>
    </row>
    <row r="4239" spans="11:20" x14ac:dyDescent="0.2">
      <c r="K4239" s="185" t="s">
        <v>135</v>
      </c>
      <c r="L4239" s="163">
        <f>_xll.qlCalendarAdvance("TARGET",L4238,K4239,"mf")</f>
        <v>64683</v>
      </c>
      <c r="M4239" s="175">
        <v>0.43991863469103665</v>
      </c>
      <c r="N4239" s="175">
        <f>_xll.xlShmInterpDisc($E$4,L4239)</f>
        <v>0.43991863456085573</v>
      </c>
      <c r="O4239" s="175">
        <f>_xll.xlShmInterpDisc($B$4,L4239)</f>
        <v>0.43991863456085578</v>
      </c>
      <c r="P4239" s="175">
        <v>0.43991863469058984</v>
      </c>
      <c r="Q4239" s="175">
        <f>_xll.xlShmInterpDisc($H$4,L4239)</f>
        <v>0.43991863457077696</v>
      </c>
      <c r="R4239" s="188">
        <f t="shared" si="198"/>
        <v>1.301809215981109E-6</v>
      </c>
      <c r="S4239" s="170">
        <f t="shared" si="199"/>
        <v>1.3018086608695967E-6</v>
      </c>
      <c r="T4239" s="174">
        <f t="shared" si="200"/>
        <v>1.1981288183804395E-6</v>
      </c>
    </row>
    <row r="4240" spans="11:20" x14ac:dyDescent="0.2">
      <c r="K4240" s="185" t="s">
        <v>135</v>
      </c>
      <c r="L4240" s="163">
        <f>_xll.qlCalendarAdvance("TARGET",L4239,K4240,"mf")</f>
        <v>64690</v>
      </c>
      <c r="M4240" s="175">
        <v>0.43982206246403616</v>
      </c>
      <c r="N4240" s="175">
        <f>_xll.xlShmInterpDisc($E$4,L4240)</f>
        <v>0.43982206235236415</v>
      </c>
      <c r="O4240" s="175">
        <f>_xll.xlShmInterpDisc($B$4,L4240)</f>
        <v>0.43982206235236421</v>
      </c>
      <c r="P4240" s="175">
        <v>0.43982206246359173</v>
      </c>
      <c r="Q4240" s="175">
        <f>_xll.xlShmInterpDisc($H$4,L4240)</f>
        <v>0.4398220623623294</v>
      </c>
      <c r="R4240" s="188">
        <f t="shared" si="198"/>
        <v>1.116720049765263E-6</v>
      </c>
      <c r="S4240" s="170">
        <f t="shared" si="199"/>
        <v>1.1167194946537506E-6</v>
      </c>
      <c r="T4240" s="174">
        <f t="shared" si="200"/>
        <v>1.012623318530359E-6</v>
      </c>
    </row>
    <row r="4241" spans="11:20" x14ac:dyDescent="0.2">
      <c r="K4241" s="186" t="s">
        <v>135</v>
      </c>
      <c r="L4241" s="176">
        <f>_xll.qlCalendarAdvance("TARGET",L4240,K4241,"mf")</f>
        <v>64697</v>
      </c>
      <c r="M4241" s="177"/>
      <c r="N4241" s="178">
        <f>_xll.xlShmInterpDisc($E$4,L4241)</f>
        <v>0.43972552289858519</v>
      </c>
      <c r="O4241" s="178">
        <f>_xll.xlShmInterpDisc($B$4,L4241)</f>
        <v>0.43972552289858519</v>
      </c>
      <c r="P4241" s="177"/>
      <c r="Q4241" s="178">
        <f>_xll.xlShmInterpDisc($H$4,L4241)</f>
        <v>0.4397255229085944</v>
      </c>
      <c r="R4241" s="187">
        <f t="shared" si="198"/>
        <v>-4397.2552289858522</v>
      </c>
      <c r="S4241" s="179">
        <f t="shared" si="199"/>
        <v>-4397.2552289858522</v>
      </c>
      <c r="T4241" s="180">
        <f t="shared" si="200"/>
        <v>-4397.2552290859439</v>
      </c>
    </row>
    <row r="4242" spans="11:20" x14ac:dyDescent="0.2">
      <c r="K4242" s="164"/>
      <c r="L4242" s="163"/>
    </row>
    <row r="4243" spans="11:20" x14ac:dyDescent="0.2">
      <c r="K4243" s="164"/>
      <c r="L4243" s="163"/>
    </row>
    <row r="4244" spans="11:20" x14ac:dyDescent="0.2">
      <c r="K4244" s="164"/>
      <c r="L4244" s="163"/>
    </row>
    <row r="4245" spans="11:20" x14ac:dyDescent="0.2">
      <c r="K4245" s="164"/>
      <c r="L4245" s="163"/>
    </row>
    <row r="4246" spans="11:20" x14ac:dyDescent="0.2">
      <c r="K4246" s="164"/>
      <c r="L4246" s="163"/>
    </row>
    <row r="4247" spans="11:20" x14ac:dyDescent="0.2">
      <c r="K4247" s="164"/>
      <c r="L4247" s="163"/>
    </row>
    <row r="4248" spans="11:20" x14ac:dyDescent="0.2">
      <c r="K4248" s="164"/>
      <c r="L4248" s="163"/>
    </row>
    <row r="4249" spans="11:20" x14ac:dyDescent="0.2">
      <c r="K4249" s="164"/>
      <c r="L4249" s="163"/>
    </row>
    <row r="4250" spans="11:20" x14ac:dyDescent="0.2">
      <c r="K4250" s="164"/>
      <c r="L4250" s="163"/>
    </row>
    <row r="4251" spans="11:20" x14ac:dyDescent="0.2">
      <c r="K4251" s="164"/>
      <c r="L4251" s="163"/>
    </row>
    <row r="4252" spans="11:20" x14ac:dyDescent="0.2">
      <c r="K4252" s="164"/>
      <c r="L4252" s="163"/>
    </row>
    <row r="4253" spans="11:20" x14ac:dyDescent="0.2">
      <c r="K4253" s="164"/>
      <c r="L4253" s="163"/>
    </row>
    <row r="4254" spans="11:20" x14ac:dyDescent="0.2">
      <c r="K4254" s="164"/>
      <c r="L4254" s="163"/>
    </row>
    <row r="4255" spans="11:20" x14ac:dyDescent="0.2">
      <c r="K4255" s="164"/>
      <c r="L4255" s="163"/>
    </row>
    <row r="4256" spans="11:20" x14ac:dyDescent="0.2">
      <c r="K4256" s="164"/>
      <c r="L4256" s="163"/>
    </row>
    <row r="4257" spans="11:12" x14ac:dyDescent="0.2">
      <c r="K4257" s="164"/>
      <c r="L4257" s="163"/>
    </row>
    <row r="4258" spans="11:12" x14ac:dyDescent="0.2">
      <c r="K4258" s="164"/>
      <c r="L4258" s="163"/>
    </row>
    <row r="4259" spans="11:12" x14ac:dyDescent="0.2">
      <c r="K4259" s="164"/>
      <c r="L4259" s="163"/>
    </row>
    <row r="4260" spans="11:12" x14ac:dyDescent="0.2">
      <c r="K4260" s="164"/>
      <c r="L4260" s="163"/>
    </row>
    <row r="4261" spans="11:12" x14ac:dyDescent="0.2">
      <c r="K4261" s="164"/>
      <c r="L4261" s="163"/>
    </row>
    <row r="4262" spans="11:12" x14ac:dyDescent="0.2">
      <c r="K4262" s="164"/>
      <c r="L4262" s="163"/>
    </row>
    <row r="4263" spans="11:12" x14ac:dyDescent="0.2">
      <c r="K4263" s="164"/>
      <c r="L4263" s="163"/>
    </row>
    <row r="4264" spans="11:12" x14ac:dyDescent="0.2">
      <c r="K4264" s="164"/>
      <c r="L4264" s="163"/>
    </row>
    <row r="4265" spans="11:12" x14ac:dyDescent="0.2">
      <c r="K4265" s="164"/>
      <c r="L4265" s="163"/>
    </row>
    <row r="4266" spans="11:12" x14ac:dyDescent="0.2">
      <c r="K4266" s="164"/>
      <c r="L4266" s="163"/>
    </row>
    <row r="4267" spans="11:12" x14ac:dyDescent="0.2">
      <c r="K4267" s="164"/>
      <c r="L4267" s="163"/>
    </row>
    <row r="4268" spans="11:12" x14ac:dyDescent="0.2">
      <c r="K4268" s="164"/>
      <c r="L4268" s="163"/>
    </row>
    <row r="4269" spans="11:12" x14ac:dyDescent="0.2">
      <c r="K4269" s="164"/>
      <c r="L4269" s="163"/>
    </row>
    <row r="4270" spans="11:12" x14ac:dyDescent="0.2">
      <c r="K4270" s="164"/>
      <c r="L4270" s="163"/>
    </row>
    <row r="4271" spans="11:12" x14ac:dyDescent="0.2">
      <c r="K4271" s="164"/>
      <c r="L4271" s="163"/>
    </row>
    <row r="4272" spans="11:12" x14ac:dyDescent="0.2">
      <c r="K4272" s="164"/>
      <c r="L4272" s="163"/>
    </row>
    <row r="4273" spans="11:12" x14ac:dyDescent="0.2">
      <c r="K4273" s="164"/>
      <c r="L4273" s="163"/>
    </row>
    <row r="4274" spans="11:12" x14ac:dyDescent="0.2">
      <c r="K4274" s="164"/>
      <c r="L4274" s="163"/>
    </row>
    <row r="4275" spans="11:12" x14ac:dyDescent="0.2">
      <c r="K4275" s="164"/>
      <c r="L4275" s="163"/>
    </row>
    <row r="4276" spans="11:12" x14ac:dyDescent="0.2">
      <c r="K4276" s="164"/>
      <c r="L4276" s="163"/>
    </row>
    <row r="4277" spans="11:12" x14ac:dyDescent="0.2">
      <c r="K4277" s="164"/>
      <c r="L4277" s="163"/>
    </row>
    <row r="4278" spans="11:12" x14ac:dyDescent="0.2">
      <c r="K4278" s="164"/>
      <c r="L4278" s="163"/>
    </row>
    <row r="4279" spans="11:12" x14ac:dyDescent="0.2">
      <c r="K4279" s="164"/>
      <c r="L4279" s="163"/>
    </row>
    <row r="4280" spans="11:12" x14ac:dyDescent="0.2">
      <c r="K4280" s="164"/>
      <c r="L4280" s="163"/>
    </row>
    <row r="4281" spans="11:12" x14ac:dyDescent="0.2">
      <c r="K4281" s="164"/>
      <c r="L4281" s="163"/>
    </row>
    <row r="4282" spans="11:12" x14ac:dyDescent="0.2">
      <c r="K4282" s="164"/>
      <c r="L4282" s="163"/>
    </row>
    <row r="4283" spans="11:12" x14ac:dyDescent="0.2">
      <c r="K4283" s="164"/>
      <c r="L4283" s="163"/>
    </row>
    <row r="4284" spans="11:12" x14ac:dyDescent="0.2">
      <c r="K4284" s="164"/>
      <c r="L4284" s="163"/>
    </row>
    <row r="4285" spans="11:12" x14ac:dyDescent="0.2">
      <c r="K4285" s="164"/>
      <c r="L4285" s="163"/>
    </row>
    <row r="4286" spans="11:12" x14ac:dyDescent="0.2">
      <c r="K4286" s="164"/>
      <c r="L4286" s="163"/>
    </row>
    <row r="4287" spans="11:12" x14ac:dyDescent="0.2">
      <c r="K4287" s="164"/>
      <c r="L4287" s="163"/>
    </row>
    <row r="4288" spans="11:12" x14ac:dyDescent="0.2">
      <c r="K4288" s="164"/>
      <c r="L4288" s="163"/>
    </row>
    <row r="4289" spans="11:12" x14ac:dyDescent="0.2">
      <c r="K4289" s="164"/>
      <c r="L4289" s="163"/>
    </row>
    <row r="4290" spans="11:12" x14ac:dyDescent="0.2">
      <c r="K4290" s="164"/>
      <c r="L4290" s="163"/>
    </row>
    <row r="4291" spans="11:12" x14ac:dyDescent="0.2">
      <c r="K4291" s="164"/>
      <c r="L4291" s="163"/>
    </row>
    <row r="4292" spans="11:12" x14ac:dyDescent="0.2">
      <c r="K4292" s="164"/>
      <c r="L4292" s="163"/>
    </row>
    <row r="4293" spans="11:12" x14ac:dyDescent="0.2">
      <c r="K4293" s="164"/>
      <c r="L4293" s="163"/>
    </row>
    <row r="4294" spans="11:12" x14ac:dyDescent="0.2">
      <c r="K4294" s="164"/>
      <c r="L4294" s="163"/>
    </row>
    <row r="4295" spans="11:12" x14ac:dyDescent="0.2">
      <c r="K4295" s="164"/>
      <c r="L4295" s="163"/>
    </row>
    <row r="4296" spans="11:12" x14ac:dyDescent="0.2">
      <c r="K4296" s="164"/>
      <c r="L4296" s="163"/>
    </row>
    <row r="4297" spans="11:12" x14ac:dyDescent="0.2">
      <c r="K4297" s="164"/>
      <c r="L4297" s="163"/>
    </row>
    <row r="4298" spans="11:12" x14ac:dyDescent="0.2">
      <c r="K4298" s="164"/>
      <c r="L4298" s="163"/>
    </row>
    <row r="4299" spans="11:12" x14ac:dyDescent="0.2">
      <c r="K4299" s="164"/>
      <c r="L4299" s="163"/>
    </row>
    <row r="4300" spans="11:12" x14ac:dyDescent="0.2">
      <c r="K4300" s="164"/>
      <c r="L4300" s="163"/>
    </row>
    <row r="4301" spans="11:12" x14ac:dyDescent="0.2">
      <c r="K4301" s="164"/>
      <c r="L4301" s="163"/>
    </row>
    <row r="4302" spans="11:12" x14ac:dyDescent="0.2">
      <c r="K4302" s="164"/>
      <c r="L4302" s="163"/>
    </row>
    <row r="4303" spans="11:12" x14ac:dyDescent="0.2">
      <c r="K4303" s="164"/>
      <c r="L4303" s="163"/>
    </row>
    <row r="4304" spans="11:12" x14ac:dyDescent="0.2">
      <c r="K4304" s="164"/>
      <c r="L4304" s="163"/>
    </row>
    <row r="4305" spans="11:12" x14ac:dyDescent="0.2">
      <c r="K4305" s="164"/>
      <c r="L4305" s="163"/>
    </row>
    <row r="4306" spans="11:12" x14ac:dyDescent="0.2">
      <c r="K4306" s="164"/>
      <c r="L4306" s="163"/>
    </row>
    <row r="4307" spans="11:12" x14ac:dyDescent="0.2">
      <c r="K4307" s="164"/>
      <c r="L4307" s="163"/>
    </row>
    <row r="4308" spans="11:12" x14ac:dyDescent="0.2">
      <c r="K4308" s="164"/>
      <c r="L4308" s="163"/>
    </row>
    <row r="4309" spans="11:12" x14ac:dyDescent="0.2">
      <c r="K4309" s="164"/>
      <c r="L4309" s="163"/>
    </row>
    <row r="4310" spans="11:12" x14ac:dyDescent="0.2">
      <c r="K4310" s="164"/>
      <c r="L4310" s="163"/>
    </row>
    <row r="4311" spans="11:12" x14ac:dyDescent="0.2">
      <c r="K4311" s="164"/>
      <c r="L4311" s="163"/>
    </row>
    <row r="4312" spans="11:12" x14ac:dyDescent="0.2">
      <c r="K4312" s="164"/>
      <c r="L4312" s="163"/>
    </row>
    <row r="4313" spans="11:12" x14ac:dyDescent="0.2">
      <c r="K4313" s="164"/>
      <c r="L4313" s="163"/>
    </row>
    <row r="4314" spans="11:12" x14ac:dyDescent="0.2">
      <c r="K4314" s="164"/>
      <c r="L4314" s="163"/>
    </row>
    <row r="4315" spans="11:12" x14ac:dyDescent="0.2">
      <c r="K4315" s="164"/>
      <c r="L4315" s="163"/>
    </row>
    <row r="4316" spans="11:12" x14ac:dyDescent="0.2">
      <c r="K4316" s="164"/>
      <c r="L4316" s="163"/>
    </row>
    <row r="4317" spans="11:12" x14ac:dyDescent="0.2">
      <c r="K4317" s="164"/>
      <c r="L4317" s="163"/>
    </row>
    <row r="4318" spans="11:12" x14ac:dyDescent="0.2">
      <c r="K4318" s="164"/>
      <c r="L4318" s="163"/>
    </row>
    <row r="4319" spans="11:12" x14ac:dyDescent="0.2">
      <c r="K4319" s="164"/>
      <c r="L4319" s="163"/>
    </row>
    <row r="4320" spans="11:12" x14ac:dyDescent="0.2">
      <c r="K4320" s="164"/>
      <c r="L4320" s="163"/>
    </row>
    <row r="4321" spans="11:12" x14ac:dyDescent="0.2">
      <c r="K4321" s="164"/>
      <c r="L4321" s="163"/>
    </row>
    <row r="4322" spans="11:12" x14ac:dyDescent="0.2">
      <c r="K4322" s="164"/>
      <c r="L4322" s="163"/>
    </row>
    <row r="4323" spans="11:12" x14ac:dyDescent="0.2">
      <c r="K4323" s="164"/>
      <c r="L4323" s="163"/>
    </row>
    <row r="4324" spans="11:12" x14ac:dyDescent="0.2">
      <c r="K4324" s="164"/>
      <c r="L4324" s="163"/>
    </row>
    <row r="4325" spans="11:12" x14ac:dyDescent="0.2">
      <c r="K4325" s="164"/>
      <c r="L4325" s="163"/>
    </row>
    <row r="4326" spans="11:12" x14ac:dyDescent="0.2">
      <c r="K4326" s="164"/>
      <c r="L4326" s="163"/>
    </row>
    <row r="4327" spans="11:12" x14ac:dyDescent="0.2">
      <c r="K4327" s="164"/>
      <c r="L4327" s="163"/>
    </row>
    <row r="4328" spans="11:12" x14ac:dyDescent="0.2">
      <c r="K4328" s="164"/>
      <c r="L4328" s="163"/>
    </row>
    <row r="4329" spans="11:12" x14ac:dyDescent="0.2">
      <c r="K4329" s="164"/>
      <c r="L4329" s="163"/>
    </row>
    <row r="4330" spans="11:12" x14ac:dyDescent="0.2">
      <c r="K4330" s="164"/>
      <c r="L4330" s="163"/>
    </row>
    <row r="4331" spans="11:12" x14ac:dyDescent="0.2">
      <c r="K4331" s="164"/>
      <c r="L4331" s="163"/>
    </row>
    <row r="4332" spans="11:12" x14ac:dyDescent="0.2">
      <c r="K4332" s="164"/>
      <c r="L4332" s="163"/>
    </row>
    <row r="4333" spans="11:12" x14ac:dyDescent="0.2">
      <c r="K4333" s="164"/>
      <c r="L4333" s="163"/>
    </row>
    <row r="4334" spans="11:12" x14ac:dyDescent="0.2">
      <c r="K4334" s="164"/>
      <c r="L4334" s="163"/>
    </row>
    <row r="4335" spans="11:12" x14ac:dyDescent="0.2">
      <c r="K4335" s="164"/>
      <c r="L4335" s="163"/>
    </row>
    <row r="4336" spans="11:12" x14ac:dyDescent="0.2">
      <c r="K4336" s="164"/>
      <c r="L4336" s="163"/>
    </row>
    <row r="4337" spans="11:12" x14ac:dyDescent="0.2">
      <c r="K4337" s="164"/>
      <c r="L4337" s="163"/>
    </row>
    <row r="4338" spans="11:12" x14ac:dyDescent="0.2">
      <c r="K4338" s="164"/>
      <c r="L4338" s="163"/>
    </row>
    <row r="4339" spans="11:12" x14ac:dyDescent="0.2">
      <c r="K4339" s="164"/>
      <c r="L4339" s="163"/>
    </row>
    <row r="4340" spans="11:12" x14ac:dyDescent="0.2">
      <c r="K4340" s="164"/>
      <c r="L4340" s="163"/>
    </row>
    <row r="4341" spans="11:12" x14ac:dyDescent="0.2">
      <c r="K4341" s="164"/>
      <c r="L4341" s="163"/>
    </row>
    <row r="4342" spans="11:12" x14ac:dyDescent="0.2">
      <c r="K4342" s="164"/>
      <c r="L4342" s="163"/>
    </row>
    <row r="4343" spans="11:12" x14ac:dyDescent="0.2">
      <c r="K4343" s="164"/>
      <c r="L4343" s="163"/>
    </row>
    <row r="4344" spans="11:12" x14ac:dyDescent="0.2">
      <c r="K4344" s="164"/>
      <c r="L4344" s="163"/>
    </row>
    <row r="4345" spans="11:12" x14ac:dyDescent="0.2">
      <c r="K4345" s="164"/>
      <c r="L4345" s="163"/>
    </row>
    <row r="4346" spans="11:12" x14ac:dyDescent="0.2">
      <c r="K4346" s="164"/>
      <c r="L4346" s="163"/>
    </row>
    <row r="4347" spans="11:12" x14ac:dyDescent="0.2">
      <c r="K4347" s="164"/>
      <c r="L4347" s="163"/>
    </row>
    <row r="4348" spans="11:12" x14ac:dyDescent="0.2">
      <c r="K4348" s="164"/>
      <c r="L4348" s="163"/>
    </row>
    <row r="4349" spans="11:12" x14ac:dyDescent="0.2">
      <c r="K4349" s="164"/>
      <c r="L4349" s="163"/>
    </row>
    <row r="4350" spans="11:12" x14ac:dyDescent="0.2">
      <c r="K4350" s="164"/>
      <c r="L4350" s="163"/>
    </row>
    <row r="4351" spans="11:12" x14ac:dyDescent="0.2">
      <c r="K4351" s="164"/>
      <c r="L4351" s="163"/>
    </row>
    <row r="4352" spans="11:12" x14ac:dyDescent="0.2">
      <c r="K4352" s="164"/>
      <c r="L4352" s="163"/>
    </row>
    <row r="4353" spans="11:12" x14ac:dyDescent="0.2">
      <c r="K4353" s="164"/>
      <c r="L4353" s="163"/>
    </row>
    <row r="4354" spans="11:12" x14ac:dyDescent="0.2">
      <c r="K4354" s="164"/>
      <c r="L4354" s="163"/>
    </row>
    <row r="4355" spans="11:12" x14ac:dyDescent="0.2">
      <c r="K4355" s="164"/>
      <c r="L4355" s="163"/>
    </row>
    <row r="4356" spans="11:12" x14ac:dyDescent="0.2">
      <c r="K4356" s="164"/>
      <c r="L4356" s="163"/>
    </row>
    <row r="4357" spans="11:12" x14ac:dyDescent="0.2">
      <c r="K4357" s="164"/>
      <c r="L4357" s="163"/>
    </row>
    <row r="4358" spans="11:12" x14ac:dyDescent="0.2">
      <c r="K4358" s="164"/>
      <c r="L4358" s="163"/>
    </row>
    <row r="4359" spans="11:12" x14ac:dyDescent="0.2">
      <c r="K4359" s="164"/>
      <c r="L4359" s="163"/>
    </row>
    <row r="4360" spans="11:12" x14ac:dyDescent="0.2">
      <c r="K4360" s="164"/>
      <c r="L4360" s="163"/>
    </row>
    <row r="4361" spans="11:12" x14ac:dyDescent="0.2">
      <c r="K4361" s="164"/>
      <c r="L4361" s="163"/>
    </row>
    <row r="4362" spans="11:12" x14ac:dyDescent="0.2">
      <c r="K4362" s="164"/>
      <c r="L4362" s="163"/>
    </row>
    <row r="4363" spans="11:12" x14ac:dyDescent="0.2">
      <c r="K4363" s="164"/>
      <c r="L4363" s="163"/>
    </row>
    <row r="4364" spans="11:12" x14ac:dyDescent="0.2">
      <c r="K4364" s="164"/>
      <c r="L4364" s="163"/>
    </row>
    <row r="4365" spans="11:12" x14ac:dyDescent="0.2">
      <c r="K4365" s="164"/>
      <c r="L4365" s="163"/>
    </row>
    <row r="4366" spans="11:12" x14ac:dyDescent="0.2">
      <c r="K4366" s="164"/>
      <c r="L4366" s="163"/>
    </row>
    <row r="4367" spans="11:12" x14ac:dyDescent="0.2">
      <c r="K4367" s="164"/>
      <c r="L4367" s="163"/>
    </row>
    <row r="4368" spans="11:12" x14ac:dyDescent="0.2">
      <c r="K4368" s="164"/>
      <c r="L4368" s="163"/>
    </row>
    <row r="4369" spans="11:12" x14ac:dyDescent="0.2">
      <c r="K4369" s="164"/>
      <c r="L4369" s="163"/>
    </row>
    <row r="4370" spans="11:12" x14ac:dyDescent="0.2">
      <c r="K4370" s="164"/>
      <c r="L4370" s="163"/>
    </row>
    <row r="4371" spans="11:12" x14ac:dyDescent="0.2">
      <c r="K4371" s="164"/>
      <c r="L4371" s="163"/>
    </row>
    <row r="4372" spans="11:12" x14ac:dyDescent="0.2">
      <c r="K4372" s="164"/>
      <c r="L4372" s="163"/>
    </row>
    <row r="4373" spans="11:12" x14ac:dyDescent="0.2">
      <c r="K4373" s="164"/>
      <c r="L4373" s="163"/>
    </row>
    <row r="4374" spans="11:12" x14ac:dyDescent="0.2">
      <c r="K4374" s="164"/>
      <c r="L4374" s="163"/>
    </row>
    <row r="4375" spans="11:12" x14ac:dyDescent="0.2">
      <c r="K4375" s="164"/>
      <c r="L4375" s="163"/>
    </row>
    <row r="4376" spans="11:12" x14ac:dyDescent="0.2">
      <c r="K4376" s="164"/>
      <c r="L4376" s="163"/>
    </row>
    <row r="4377" spans="11:12" x14ac:dyDescent="0.2">
      <c r="K4377" s="164"/>
      <c r="L4377" s="163"/>
    </row>
    <row r="4378" spans="11:12" x14ac:dyDescent="0.2">
      <c r="K4378" s="164"/>
      <c r="L4378" s="163"/>
    </row>
    <row r="4379" spans="11:12" x14ac:dyDescent="0.2">
      <c r="K4379" s="164"/>
      <c r="L4379" s="163"/>
    </row>
    <row r="4380" spans="11:12" x14ac:dyDescent="0.2">
      <c r="K4380" s="164"/>
      <c r="L4380" s="163"/>
    </row>
    <row r="4381" spans="11:12" x14ac:dyDescent="0.2">
      <c r="K4381" s="164"/>
      <c r="L4381" s="163"/>
    </row>
    <row r="4382" spans="11:12" x14ac:dyDescent="0.2">
      <c r="K4382" s="164"/>
      <c r="L4382" s="163"/>
    </row>
    <row r="4383" spans="11:12" x14ac:dyDescent="0.2">
      <c r="K4383" s="164"/>
      <c r="L4383" s="163"/>
    </row>
    <row r="4384" spans="11:12" x14ac:dyDescent="0.2">
      <c r="K4384" s="164"/>
      <c r="L4384" s="163"/>
    </row>
    <row r="4385" spans="11:12" x14ac:dyDescent="0.2">
      <c r="K4385" s="164"/>
      <c r="L4385" s="163"/>
    </row>
    <row r="4386" spans="11:12" x14ac:dyDescent="0.2">
      <c r="K4386" s="164"/>
      <c r="L4386" s="163"/>
    </row>
    <row r="4387" spans="11:12" x14ac:dyDescent="0.2">
      <c r="K4387" s="164"/>
      <c r="L4387" s="163"/>
    </row>
    <row r="4388" spans="11:12" x14ac:dyDescent="0.2">
      <c r="K4388" s="164"/>
      <c r="L4388" s="163"/>
    </row>
    <row r="4389" spans="11:12" x14ac:dyDescent="0.2">
      <c r="K4389" s="164"/>
      <c r="L4389" s="163"/>
    </row>
    <row r="4390" spans="11:12" x14ac:dyDescent="0.2">
      <c r="K4390" s="164"/>
      <c r="L4390" s="163"/>
    </row>
    <row r="4391" spans="11:12" x14ac:dyDescent="0.2">
      <c r="K4391" s="164"/>
      <c r="L4391" s="163"/>
    </row>
    <row r="4392" spans="11:12" x14ac:dyDescent="0.2">
      <c r="K4392" s="164"/>
      <c r="L4392" s="163"/>
    </row>
    <row r="4393" spans="11:12" x14ac:dyDescent="0.2">
      <c r="K4393" s="164"/>
      <c r="L4393" s="163"/>
    </row>
    <row r="4394" spans="11:12" x14ac:dyDescent="0.2">
      <c r="K4394" s="164"/>
      <c r="L4394" s="163"/>
    </row>
    <row r="4395" spans="11:12" x14ac:dyDescent="0.2">
      <c r="K4395" s="164"/>
      <c r="L4395" s="163"/>
    </row>
    <row r="4396" spans="11:12" x14ac:dyDescent="0.2">
      <c r="K4396" s="164"/>
      <c r="L4396" s="163"/>
    </row>
    <row r="4397" spans="11:12" x14ac:dyDescent="0.2">
      <c r="K4397" s="164"/>
      <c r="L4397" s="163"/>
    </row>
    <row r="4398" spans="11:12" x14ac:dyDescent="0.2">
      <c r="K4398" s="164"/>
      <c r="L4398" s="163"/>
    </row>
    <row r="4399" spans="11:12" x14ac:dyDescent="0.2">
      <c r="K4399" s="164"/>
      <c r="L4399" s="163"/>
    </row>
    <row r="4400" spans="11:12" x14ac:dyDescent="0.2">
      <c r="K4400" s="164"/>
      <c r="L4400" s="163"/>
    </row>
    <row r="4401" spans="11:12" x14ac:dyDescent="0.2">
      <c r="K4401" s="164"/>
      <c r="L4401" s="163"/>
    </row>
    <row r="4402" spans="11:12" x14ac:dyDescent="0.2">
      <c r="K4402" s="164"/>
      <c r="L4402" s="163"/>
    </row>
    <row r="4403" spans="11:12" x14ac:dyDescent="0.2">
      <c r="K4403" s="164"/>
      <c r="L4403" s="163"/>
    </row>
    <row r="4404" spans="11:12" x14ac:dyDescent="0.2">
      <c r="K4404" s="164"/>
      <c r="L4404" s="163"/>
    </row>
    <row r="4405" spans="11:12" x14ac:dyDescent="0.2">
      <c r="K4405" s="164"/>
      <c r="L4405" s="163"/>
    </row>
    <row r="4406" spans="11:12" x14ac:dyDescent="0.2">
      <c r="K4406" s="164"/>
      <c r="L4406" s="163"/>
    </row>
    <row r="4407" spans="11:12" x14ac:dyDescent="0.2">
      <c r="K4407" s="164"/>
      <c r="L4407" s="163"/>
    </row>
    <row r="4408" spans="11:12" x14ac:dyDescent="0.2">
      <c r="K4408" s="164"/>
      <c r="L4408" s="163"/>
    </row>
    <row r="4409" spans="11:12" x14ac:dyDescent="0.2">
      <c r="K4409" s="164"/>
      <c r="L4409" s="163"/>
    </row>
    <row r="4410" spans="11:12" x14ac:dyDescent="0.2">
      <c r="K4410" s="164"/>
      <c r="L4410" s="163"/>
    </row>
    <row r="4411" spans="11:12" x14ac:dyDescent="0.2">
      <c r="K4411" s="164"/>
      <c r="L4411" s="163"/>
    </row>
    <row r="4412" spans="11:12" x14ac:dyDescent="0.2">
      <c r="K4412" s="164"/>
      <c r="L4412" s="163"/>
    </row>
    <row r="4413" spans="11:12" x14ac:dyDescent="0.2">
      <c r="K4413" s="164"/>
      <c r="L4413" s="163"/>
    </row>
    <row r="4414" spans="11:12" x14ac:dyDescent="0.2">
      <c r="K4414" s="164"/>
      <c r="L4414" s="163"/>
    </row>
    <row r="4415" spans="11:12" x14ac:dyDescent="0.2">
      <c r="K4415" s="164"/>
      <c r="L4415" s="163"/>
    </row>
    <row r="4416" spans="11:12" x14ac:dyDescent="0.2">
      <c r="K4416" s="164"/>
      <c r="L4416" s="163"/>
    </row>
    <row r="4417" spans="11:12" x14ac:dyDescent="0.2">
      <c r="K4417" s="164"/>
      <c r="L4417" s="163"/>
    </row>
    <row r="4418" spans="11:12" x14ac:dyDescent="0.2">
      <c r="K4418" s="164"/>
      <c r="L4418" s="163"/>
    </row>
    <row r="4419" spans="11:12" x14ac:dyDescent="0.2">
      <c r="K4419" s="164"/>
      <c r="L4419" s="163"/>
    </row>
    <row r="4420" spans="11:12" x14ac:dyDescent="0.2">
      <c r="K4420" s="164"/>
      <c r="L4420" s="163"/>
    </row>
    <row r="4421" spans="11:12" x14ac:dyDescent="0.2">
      <c r="K4421" s="164"/>
      <c r="L4421" s="163"/>
    </row>
    <row r="4422" spans="11:12" x14ac:dyDescent="0.2">
      <c r="K4422" s="164"/>
      <c r="L4422" s="163"/>
    </row>
    <row r="4423" spans="11:12" x14ac:dyDescent="0.2">
      <c r="K4423" s="164"/>
      <c r="L4423" s="163"/>
    </row>
    <row r="4424" spans="11:12" x14ac:dyDescent="0.2">
      <c r="K4424" s="164"/>
      <c r="L4424" s="163"/>
    </row>
    <row r="4425" spans="11:12" x14ac:dyDescent="0.2">
      <c r="K4425" s="164"/>
      <c r="L4425" s="163"/>
    </row>
    <row r="4426" spans="11:12" x14ac:dyDescent="0.2">
      <c r="K4426" s="164"/>
      <c r="L4426" s="163"/>
    </row>
    <row r="4427" spans="11:12" x14ac:dyDescent="0.2">
      <c r="K4427" s="164"/>
      <c r="L4427" s="163"/>
    </row>
    <row r="4428" spans="11:12" x14ac:dyDescent="0.2">
      <c r="K4428" s="164"/>
      <c r="L4428" s="163"/>
    </row>
    <row r="4429" spans="11:12" x14ac:dyDescent="0.2">
      <c r="K4429" s="164"/>
      <c r="L4429" s="163"/>
    </row>
    <row r="4430" spans="11:12" x14ac:dyDescent="0.2">
      <c r="K4430" s="164"/>
      <c r="L4430" s="163"/>
    </row>
    <row r="4431" spans="11:12" x14ac:dyDescent="0.2">
      <c r="K4431" s="164"/>
      <c r="L4431" s="163"/>
    </row>
    <row r="4432" spans="11:12" x14ac:dyDescent="0.2">
      <c r="K4432" s="164"/>
      <c r="L4432" s="163"/>
    </row>
    <row r="4433" spans="11:12" x14ac:dyDescent="0.2">
      <c r="K4433" s="164"/>
      <c r="L4433" s="163"/>
    </row>
    <row r="4434" spans="11:12" x14ac:dyDescent="0.2">
      <c r="K4434" s="164"/>
      <c r="L4434" s="163"/>
    </row>
    <row r="4435" spans="11:12" x14ac:dyDescent="0.2">
      <c r="K4435" s="164"/>
      <c r="L4435" s="163"/>
    </row>
    <row r="4436" spans="11:12" x14ac:dyDescent="0.2">
      <c r="K4436" s="164"/>
      <c r="L4436" s="163"/>
    </row>
    <row r="4437" spans="11:12" x14ac:dyDescent="0.2">
      <c r="K4437" s="164"/>
      <c r="L4437" s="163"/>
    </row>
    <row r="4438" spans="11:12" x14ac:dyDescent="0.2">
      <c r="K4438" s="164"/>
      <c r="L4438" s="163"/>
    </row>
    <row r="4439" spans="11:12" x14ac:dyDescent="0.2">
      <c r="K4439" s="164"/>
      <c r="L4439" s="163"/>
    </row>
    <row r="4440" spans="11:12" x14ac:dyDescent="0.2">
      <c r="K4440" s="164"/>
      <c r="L4440" s="163"/>
    </row>
    <row r="4441" spans="11:12" x14ac:dyDescent="0.2">
      <c r="K4441" s="164"/>
      <c r="L4441" s="163"/>
    </row>
    <row r="4442" spans="11:12" x14ac:dyDescent="0.2">
      <c r="K4442" s="164"/>
      <c r="L4442" s="163"/>
    </row>
    <row r="4443" spans="11:12" x14ac:dyDescent="0.2">
      <c r="K4443" s="164"/>
      <c r="L4443" s="163"/>
    </row>
    <row r="4444" spans="11:12" x14ac:dyDescent="0.2">
      <c r="K4444" s="164"/>
      <c r="L4444" s="163"/>
    </row>
    <row r="4445" spans="11:12" x14ac:dyDescent="0.2">
      <c r="K4445" s="164"/>
      <c r="L4445" s="163"/>
    </row>
    <row r="4446" spans="11:12" x14ac:dyDescent="0.2">
      <c r="K4446" s="164"/>
      <c r="L4446" s="163"/>
    </row>
    <row r="4447" spans="11:12" x14ac:dyDescent="0.2">
      <c r="K4447" s="164"/>
      <c r="L4447" s="163"/>
    </row>
    <row r="4448" spans="11:12" x14ac:dyDescent="0.2">
      <c r="K4448" s="164"/>
      <c r="L4448" s="163"/>
    </row>
    <row r="4449" spans="11:12" x14ac:dyDescent="0.2">
      <c r="K4449" s="164"/>
      <c r="L4449" s="163"/>
    </row>
    <row r="4450" spans="11:12" x14ac:dyDescent="0.2">
      <c r="K4450" s="164"/>
      <c r="L4450" s="163"/>
    </row>
    <row r="4451" spans="11:12" x14ac:dyDescent="0.2">
      <c r="K4451" s="164"/>
      <c r="L4451" s="163"/>
    </row>
    <row r="4452" spans="11:12" x14ac:dyDescent="0.2">
      <c r="K4452" s="164"/>
      <c r="L4452" s="163"/>
    </row>
    <row r="4453" spans="11:12" x14ac:dyDescent="0.2">
      <c r="K4453" s="164"/>
      <c r="L4453" s="163"/>
    </row>
    <row r="4454" spans="11:12" x14ac:dyDescent="0.2">
      <c r="K4454" s="164"/>
      <c r="L4454" s="163"/>
    </row>
    <row r="4455" spans="11:12" x14ac:dyDescent="0.2">
      <c r="K4455" s="164"/>
      <c r="L4455" s="163"/>
    </row>
    <row r="4456" spans="11:12" x14ac:dyDescent="0.2">
      <c r="K4456" s="164"/>
      <c r="L4456" s="163"/>
    </row>
    <row r="4457" spans="11:12" x14ac:dyDescent="0.2">
      <c r="K4457" s="164"/>
      <c r="L4457" s="163"/>
    </row>
    <row r="4458" spans="11:12" x14ac:dyDescent="0.2">
      <c r="K4458" s="164"/>
      <c r="L4458" s="163"/>
    </row>
    <row r="4459" spans="11:12" x14ac:dyDescent="0.2">
      <c r="K4459" s="164"/>
      <c r="L4459" s="163"/>
    </row>
    <row r="4460" spans="11:12" x14ac:dyDescent="0.2">
      <c r="K4460" s="164"/>
      <c r="L4460" s="163"/>
    </row>
    <row r="4461" spans="11:12" x14ac:dyDescent="0.2">
      <c r="K4461" s="164"/>
      <c r="L4461" s="163"/>
    </row>
    <row r="4462" spans="11:12" x14ac:dyDescent="0.2">
      <c r="K4462" s="164"/>
      <c r="L4462" s="163"/>
    </row>
    <row r="4463" spans="11:12" x14ac:dyDescent="0.2">
      <c r="K4463" s="164"/>
      <c r="L4463" s="163"/>
    </row>
    <row r="4464" spans="11:12" x14ac:dyDescent="0.2">
      <c r="K4464" s="164"/>
      <c r="L4464" s="163"/>
    </row>
    <row r="4465" spans="11:12" x14ac:dyDescent="0.2">
      <c r="K4465" s="164"/>
      <c r="L4465" s="163"/>
    </row>
    <row r="4466" spans="11:12" x14ac:dyDescent="0.2">
      <c r="K4466" s="164"/>
      <c r="L4466" s="163"/>
    </row>
    <row r="4467" spans="11:12" x14ac:dyDescent="0.2">
      <c r="K4467" s="164"/>
      <c r="L4467" s="163"/>
    </row>
    <row r="4468" spans="11:12" x14ac:dyDescent="0.2">
      <c r="K4468" s="164"/>
      <c r="L4468" s="163"/>
    </row>
    <row r="4469" spans="11:12" x14ac:dyDescent="0.2">
      <c r="K4469" s="164"/>
      <c r="L4469" s="163"/>
    </row>
    <row r="4470" spans="11:12" x14ac:dyDescent="0.2">
      <c r="K4470" s="164"/>
      <c r="L4470" s="163"/>
    </row>
    <row r="4471" spans="11:12" x14ac:dyDescent="0.2">
      <c r="K4471" s="164"/>
      <c r="L4471" s="163"/>
    </row>
    <row r="4472" spans="11:12" x14ac:dyDescent="0.2">
      <c r="K4472" s="164"/>
      <c r="L4472" s="163"/>
    </row>
    <row r="4473" spans="11:12" x14ac:dyDescent="0.2">
      <c r="K4473" s="164"/>
      <c r="L4473" s="163"/>
    </row>
    <row r="4474" spans="11:12" x14ac:dyDescent="0.2">
      <c r="K4474" s="164"/>
      <c r="L4474" s="163"/>
    </row>
    <row r="4475" spans="11:12" x14ac:dyDescent="0.2">
      <c r="K4475" s="164"/>
      <c r="L4475" s="163"/>
    </row>
    <row r="4476" spans="11:12" x14ac:dyDescent="0.2">
      <c r="K4476" s="164"/>
      <c r="L4476" s="163"/>
    </row>
    <row r="4477" spans="11:12" x14ac:dyDescent="0.2">
      <c r="K4477" s="164"/>
      <c r="L4477" s="163"/>
    </row>
    <row r="4478" spans="11:12" x14ac:dyDescent="0.2">
      <c r="K4478" s="164"/>
      <c r="L4478" s="163"/>
    </row>
    <row r="4479" spans="11:12" x14ac:dyDescent="0.2">
      <c r="K4479" s="164"/>
      <c r="L4479" s="163"/>
    </row>
    <row r="4480" spans="11:12" x14ac:dyDescent="0.2">
      <c r="K4480" s="164"/>
      <c r="L4480" s="163"/>
    </row>
    <row r="4481" spans="11:12" x14ac:dyDescent="0.2">
      <c r="K4481" s="164"/>
      <c r="L4481" s="163"/>
    </row>
    <row r="4482" spans="11:12" x14ac:dyDescent="0.2">
      <c r="K4482" s="164"/>
      <c r="L4482" s="163"/>
    </row>
    <row r="4483" spans="11:12" x14ac:dyDescent="0.2">
      <c r="K4483" s="164"/>
      <c r="L4483" s="163"/>
    </row>
    <row r="4484" spans="11:12" x14ac:dyDescent="0.2">
      <c r="K4484" s="164"/>
      <c r="L4484" s="163"/>
    </row>
    <row r="4485" spans="11:12" x14ac:dyDescent="0.2">
      <c r="K4485" s="164"/>
      <c r="L4485" s="163"/>
    </row>
    <row r="4486" spans="11:12" x14ac:dyDescent="0.2">
      <c r="K4486" s="164"/>
      <c r="L4486" s="163"/>
    </row>
    <row r="4487" spans="11:12" x14ac:dyDescent="0.2">
      <c r="K4487" s="164"/>
      <c r="L4487" s="163"/>
    </row>
    <row r="4488" spans="11:12" x14ac:dyDescent="0.2">
      <c r="K4488" s="164"/>
      <c r="L4488" s="163"/>
    </row>
    <row r="4489" spans="11:12" x14ac:dyDescent="0.2">
      <c r="K4489" s="164"/>
      <c r="L4489" s="163"/>
    </row>
    <row r="4490" spans="11:12" x14ac:dyDescent="0.2">
      <c r="K4490" s="164"/>
      <c r="L4490" s="163"/>
    </row>
    <row r="4491" spans="11:12" x14ac:dyDescent="0.2">
      <c r="K4491" s="164"/>
      <c r="L4491" s="163"/>
    </row>
    <row r="4492" spans="11:12" x14ac:dyDescent="0.2">
      <c r="K4492" s="164"/>
      <c r="L4492" s="163"/>
    </row>
    <row r="4493" spans="11:12" x14ac:dyDescent="0.2">
      <c r="K4493" s="164"/>
      <c r="L4493" s="163"/>
    </row>
    <row r="4494" spans="11:12" x14ac:dyDescent="0.2">
      <c r="K4494" s="164"/>
      <c r="L4494" s="163"/>
    </row>
    <row r="4495" spans="11:12" x14ac:dyDescent="0.2">
      <c r="K4495" s="164"/>
      <c r="L4495" s="163"/>
    </row>
    <row r="4496" spans="11:12" x14ac:dyDescent="0.2">
      <c r="K4496" s="164"/>
      <c r="L4496" s="163"/>
    </row>
    <row r="4497" spans="11:12" x14ac:dyDescent="0.2">
      <c r="K4497" s="164"/>
      <c r="L4497" s="163"/>
    </row>
    <row r="4498" spans="11:12" x14ac:dyDescent="0.2">
      <c r="K4498" s="164"/>
      <c r="L4498" s="163"/>
    </row>
    <row r="4499" spans="11:12" x14ac:dyDescent="0.2">
      <c r="K4499" s="164"/>
      <c r="L4499" s="163"/>
    </row>
    <row r="4500" spans="11:12" x14ac:dyDescent="0.2">
      <c r="K4500" s="164"/>
      <c r="L4500" s="163"/>
    </row>
    <row r="4501" spans="11:12" x14ac:dyDescent="0.2">
      <c r="K4501" s="164"/>
      <c r="L4501" s="163"/>
    </row>
    <row r="4502" spans="11:12" x14ac:dyDescent="0.2">
      <c r="K4502" s="164"/>
      <c r="L4502" s="163"/>
    </row>
    <row r="4503" spans="11:12" x14ac:dyDescent="0.2">
      <c r="K4503" s="164"/>
      <c r="L4503" s="163"/>
    </row>
    <row r="4504" spans="11:12" x14ac:dyDescent="0.2">
      <c r="K4504" s="164"/>
      <c r="L4504" s="163"/>
    </row>
    <row r="4505" spans="11:12" x14ac:dyDescent="0.2">
      <c r="K4505" s="164"/>
      <c r="L4505" s="163"/>
    </row>
    <row r="4506" spans="11:12" x14ac:dyDescent="0.2">
      <c r="K4506" s="164"/>
      <c r="L4506" s="163"/>
    </row>
    <row r="4507" spans="11:12" x14ac:dyDescent="0.2">
      <c r="K4507" s="164"/>
      <c r="L4507" s="163"/>
    </row>
    <row r="4508" spans="11:12" x14ac:dyDescent="0.2">
      <c r="K4508" s="164"/>
      <c r="L4508" s="163"/>
    </row>
    <row r="4509" spans="11:12" x14ac:dyDescent="0.2">
      <c r="K4509" s="164"/>
      <c r="L4509" s="163"/>
    </row>
    <row r="4510" spans="11:12" x14ac:dyDescent="0.2">
      <c r="K4510" s="164"/>
      <c r="L4510" s="163"/>
    </row>
    <row r="4511" spans="11:12" x14ac:dyDescent="0.2">
      <c r="K4511" s="164"/>
      <c r="L4511" s="163"/>
    </row>
    <row r="4512" spans="11:12" x14ac:dyDescent="0.2">
      <c r="K4512" s="164"/>
      <c r="L4512" s="163"/>
    </row>
    <row r="4513" spans="11:12" x14ac:dyDescent="0.2">
      <c r="K4513" s="164"/>
      <c r="L4513" s="163"/>
    </row>
    <row r="4514" spans="11:12" x14ac:dyDescent="0.2">
      <c r="K4514" s="164"/>
      <c r="L4514" s="163"/>
    </row>
    <row r="4515" spans="11:12" x14ac:dyDescent="0.2">
      <c r="K4515" s="164"/>
      <c r="L4515" s="163"/>
    </row>
    <row r="4516" spans="11:12" x14ac:dyDescent="0.2">
      <c r="K4516" s="164"/>
      <c r="L4516" s="163"/>
    </row>
    <row r="4517" spans="11:12" x14ac:dyDescent="0.2">
      <c r="K4517" s="164"/>
      <c r="L4517" s="163"/>
    </row>
    <row r="4518" spans="11:12" x14ac:dyDescent="0.2">
      <c r="K4518" s="164"/>
      <c r="L4518" s="163"/>
    </row>
    <row r="4519" spans="11:12" x14ac:dyDescent="0.2">
      <c r="K4519" s="164"/>
      <c r="L4519" s="163"/>
    </row>
    <row r="4520" spans="11:12" x14ac:dyDescent="0.2">
      <c r="K4520" s="164"/>
      <c r="L4520" s="163"/>
    </row>
    <row r="4521" spans="11:12" x14ac:dyDescent="0.2">
      <c r="K4521" s="164"/>
      <c r="L4521" s="163"/>
    </row>
    <row r="4522" spans="11:12" x14ac:dyDescent="0.2">
      <c r="K4522" s="164"/>
      <c r="L4522" s="163"/>
    </row>
    <row r="4523" spans="11:12" x14ac:dyDescent="0.2">
      <c r="K4523" s="164"/>
      <c r="L4523" s="163"/>
    </row>
    <row r="4524" spans="11:12" x14ac:dyDescent="0.2">
      <c r="K4524" s="164"/>
      <c r="L4524" s="163"/>
    </row>
    <row r="4525" spans="11:12" x14ac:dyDescent="0.2">
      <c r="K4525" s="164"/>
      <c r="L4525" s="163"/>
    </row>
    <row r="4526" spans="11:12" x14ac:dyDescent="0.2">
      <c r="K4526" s="164"/>
      <c r="L4526" s="163"/>
    </row>
    <row r="4527" spans="11:12" x14ac:dyDescent="0.2">
      <c r="K4527" s="164"/>
      <c r="L4527" s="163"/>
    </row>
    <row r="4528" spans="11:12" x14ac:dyDescent="0.2">
      <c r="K4528" s="164"/>
      <c r="L4528" s="163"/>
    </row>
    <row r="4529" spans="11:12" x14ac:dyDescent="0.2">
      <c r="K4529" s="164"/>
      <c r="L4529" s="163"/>
    </row>
    <row r="4530" spans="11:12" x14ac:dyDescent="0.2">
      <c r="K4530" s="164"/>
      <c r="L4530" s="163"/>
    </row>
    <row r="4531" spans="11:12" x14ac:dyDescent="0.2">
      <c r="K4531" s="164"/>
      <c r="L4531" s="163"/>
    </row>
    <row r="4532" spans="11:12" x14ac:dyDescent="0.2">
      <c r="K4532" s="164"/>
      <c r="L4532" s="163"/>
    </row>
    <row r="4533" spans="11:12" x14ac:dyDescent="0.2">
      <c r="K4533" s="164"/>
      <c r="L4533" s="163"/>
    </row>
    <row r="4534" spans="11:12" x14ac:dyDescent="0.2">
      <c r="K4534" s="164"/>
      <c r="L4534" s="163"/>
    </row>
    <row r="4535" spans="11:12" x14ac:dyDescent="0.2">
      <c r="K4535" s="164"/>
      <c r="L4535" s="163"/>
    </row>
    <row r="4536" spans="11:12" x14ac:dyDescent="0.2">
      <c r="K4536" s="164"/>
      <c r="L4536" s="163"/>
    </row>
    <row r="4537" spans="11:12" x14ac:dyDescent="0.2">
      <c r="K4537" s="164"/>
      <c r="L4537" s="163"/>
    </row>
    <row r="4538" spans="11:12" x14ac:dyDescent="0.2">
      <c r="K4538" s="164"/>
      <c r="L4538" s="163"/>
    </row>
    <row r="4539" spans="11:12" x14ac:dyDescent="0.2">
      <c r="K4539" s="164"/>
      <c r="L4539" s="163"/>
    </row>
    <row r="4540" spans="11:12" x14ac:dyDescent="0.2">
      <c r="K4540" s="164"/>
      <c r="L4540" s="163"/>
    </row>
    <row r="4541" spans="11:12" x14ac:dyDescent="0.2">
      <c r="K4541" s="164"/>
      <c r="L4541" s="163"/>
    </row>
    <row r="4542" spans="11:12" x14ac:dyDescent="0.2">
      <c r="K4542" s="164"/>
      <c r="L4542" s="163"/>
    </row>
    <row r="4543" spans="11:12" x14ac:dyDescent="0.2">
      <c r="K4543" s="164"/>
      <c r="L4543" s="163"/>
    </row>
    <row r="4544" spans="11:12" x14ac:dyDescent="0.2">
      <c r="K4544" s="164"/>
      <c r="L4544" s="163"/>
    </row>
    <row r="4545" spans="11:12" x14ac:dyDescent="0.2">
      <c r="K4545" s="164"/>
      <c r="L4545" s="163"/>
    </row>
    <row r="4546" spans="11:12" x14ac:dyDescent="0.2">
      <c r="K4546" s="164"/>
      <c r="L4546" s="163"/>
    </row>
    <row r="4547" spans="11:12" x14ac:dyDescent="0.2">
      <c r="K4547" s="164"/>
      <c r="L4547" s="163"/>
    </row>
    <row r="4548" spans="11:12" x14ac:dyDescent="0.2">
      <c r="K4548" s="164"/>
      <c r="L4548" s="163"/>
    </row>
    <row r="4549" spans="11:12" x14ac:dyDescent="0.2">
      <c r="K4549" s="164"/>
      <c r="L4549" s="163"/>
    </row>
    <row r="4550" spans="11:12" x14ac:dyDescent="0.2">
      <c r="K4550" s="164"/>
      <c r="L4550" s="163"/>
    </row>
    <row r="4551" spans="11:12" x14ac:dyDescent="0.2">
      <c r="K4551" s="164"/>
      <c r="L4551" s="163"/>
    </row>
    <row r="4552" spans="11:12" x14ac:dyDescent="0.2">
      <c r="K4552" s="164"/>
      <c r="L4552" s="163"/>
    </row>
    <row r="4553" spans="11:12" x14ac:dyDescent="0.2">
      <c r="K4553" s="164"/>
      <c r="L4553" s="163"/>
    </row>
    <row r="4554" spans="11:12" x14ac:dyDescent="0.2">
      <c r="K4554" s="164"/>
      <c r="L4554" s="163"/>
    </row>
    <row r="4555" spans="11:12" x14ac:dyDescent="0.2">
      <c r="K4555" s="164"/>
      <c r="L4555" s="163"/>
    </row>
    <row r="4556" spans="11:12" x14ac:dyDescent="0.2">
      <c r="K4556" s="164"/>
      <c r="L4556" s="163"/>
    </row>
    <row r="4557" spans="11:12" x14ac:dyDescent="0.2">
      <c r="K4557" s="164"/>
      <c r="L4557" s="163"/>
    </row>
    <row r="4558" spans="11:12" x14ac:dyDescent="0.2">
      <c r="K4558" s="164"/>
      <c r="L4558" s="163"/>
    </row>
    <row r="4559" spans="11:12" x14ac:dyDescent="0.2">
      <c r="K4559" s="164"/>
      <c r="L4559" s="163"/>
    </row>
    <row r="4560" spans="11:12" x14ac:dyDescent="0.2">
      <c r="K4560" s="164"/>
      <c r="L4560" s="163"/>
    </row>
    <row r="4561" spans="11:12" x14ac:dyDescent="0.2">
      <c r="K4561" s="164"/>
      <c r="L4561" s="163"/>
    </row>
    <row r="4562" spans="11:12" x14ac:dyDescent="0.2">
      <c r="K4562" s="164"/>
      <c r="L4562" s="163"/>
    </row>
    <row r="4563" spans="11:12" x14ac:dyDescent="0.2">
      <c r="K4563" s="164"/>
      <c r="L4563" s="163"/>
    </row>
    <row r="4564" spans="11:12" x14ac:dyDescent="0.2">
      <c r="K4564" s="164"/>
      <c r="L4564" s="163"/>
    </row>
    <row r="4565" spans="11:12" x14ac:dyDescent="0.2">
      <c r="K4565" s="164"/>
      <c r="L4565" s="163"/>
    </row>
    <row r="4566" spans="11:12" x14ac:dyDescent="0.2">
      <c r="K4566" s="164"/>
      <c r="L4566" s="163"/>
    </row>
    <row r="4567" spans="11:12" x14ac:dyDescent="0.2">
      <c r="K4567" s="164"/>
      <c r="L4567" s="163"/>
    </row>
    <row r="4568" spans="11:12" x14ac:dyDescent="0.2">
      <c r="K4568" s="164"/>
      <c r="L4568" s="163"/>
    </row>
    <row r="4569" spans="11:12" x14ac:dyDescent="0.2">
      <c r="K4569" s="164"/>
      <c r="L4569" s="163"/>
    </row>
    <row r="4570" spans="11:12" x14ac:dyDescent="0.2">
      <c r="K4570" s="164"/>
      <c r="L4570" s="163"/>
    </row>
    <row r="4571" spans="11:12" x14ac:dyDescent="0.2">
      <c r="K4571" s="164"/>
      <c r="L4571" s="163"/>
    </row>
    <row r="4572" spans="11:12" x14ac:dyDescent="0.2">
      <c r="K4572" s="164"/>
      <c r="L4572" s="163"/>
    </row>
    <row r="4573" spans="11:12" x14ac:dyDescent="0.2">
      <c r="K4573" s="164"/>
      <c r="L4573" s="163"/>
    </row>
    <row r="4574" spans="11:12" x14ac:dyDescent="0.2">
      <c r="K4574" s="164"/>
      <c r="L4574" s="163"/>
    </row>
  </sheetData>
  <mergeCells count="7">
    <mergeCell ref="R3:T3"/>
    <mergeCell ref="B4:C4"/>
    <mergeCell ref="B3:C3"/>
    <mergeCell ref="E4:F4"/>
    <mergeCell ref="E3:F3"/>
    <mergeCell ref="H3:I3"/>
    <mergeCell ref="H4:I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EUROIS</vt:lpstr>
      <vt:lpstr>EUR3M</vt:lpstr>
      <vt:lpstr>Sheet1</vt:lpstr>
      <vt:lpstr>EUR3M!bkbnCurve</vt:lpstr>
      <vt:lpstr>EUR3M!comp</vt:lpstr>
      <vt:lpstr>EUROIS!comp</vt:lpstr>
      <vt:lpstr>EUR3M!currency</vt:lpstr>
      <vt:lpstr>EUROIS!currency</vt:lpstr>
      <vt:lpstr>EUR3M!curveName</vt:lpstr>
      <vt:lpstr>EUROIS!curveName</vt:lpstr>
      <vt:lpstr>EUR3M!dayCount</vt:lpstr>
      <vt:lpstr>EUROIS!dayCount</vt:lpstr>
      <vt:lpstr>EUR3M!depoQuotes</vt:lpstr>
      <vt:lpstr>EUROIS!depoQuotes</vt:lpstr>
      <vt:lpstr>EUR3M!doCalc</vt:lpstr>
      <vt:lpstr>EUROIS!doCalc</vt:lpstr>
      <vt:lpstr>EUR3M!exoDiscCurve</vt:lpstr>
      <vt:lpstr>EUR3M!FirstCpnFix</vt:lpstr>
      <vt:lpstr>EUR3M!firstFutIdx</vt:lpstr>
      <vt:lpstr>EUR3M!firstFuturesCode</vt:lpstr>
      <vt:lpstr>EUR3M!fraFutTenor</vt:lpstr>
      <vt:lpstr>EUR3M!fraQuotes</vt:lpstr>
      <vt:lpstr>EUR3M!futuresQuotes</vt:lpstr>
      <vt:lpstr>EUR3M!IMMFutDates</vt:lpstr>
      <vt:lpstr>EUR3M!IMMFutures</vt:lpstr>
      <vt:lpstr>EUR3M!indexID</vt:lpstr>
      <vt:lpstr>EUR3M!interpOn</vt:lpstr>
      <vt:lpstr>EUROIS!interpOn</vt:lpstr>
      <vt:lpstr>EUR3M!lastFutIdx</vt:lpstr>
      <vt:lpstr>EUR3M!lastFuturesCode</vt:lpstr>
      <vt:lpstr>EUROIS!numDepo</vt:lpstr>
      <vt:lpstr>EUR3M!nUsedDepo</vt:lpstr>
      <vt:lpstr>EUR3M!nUsedFra</vt:lpstr>
      <vt:lpstr>EUR3M!nUsedFut</vt:lpstr>
      <vt:lpstr>EUR3M!nUsedSwap</vt:lpstr>
      <vt:lpstr>EUR3M!optNames</vt:lpstr>
      <vt:lpstr>EUR3M!optVals</vt:lpstr>
      <vt:lpstr>EUR3M!outDates</vt:lpstr>
      <vt:lpstr>EUROIS!outDates</vt:lpstr>
      <vt:lpstr>EUR3M!outType</vt:lpstr>
      <vt:lpstr>EUROIS!outType</vt:lpstr>
      <vt:lpstr>EUR3M!outVals</vt:lpstr>
      <vt:lpstr>EUROIS!outVals</vt:lpstr>
      <vt:lpstr>EUR3M!stubDate</vt:lpstr>
      <vt:lpstr>EUR3M!stubRate</vt:lpstr>
      <vt:lpstr>EUR3M!swapFltFreq</vt:lpstr>
      <vt:lpstr>EUR3M!swapQuotes</vt:lpstr>
      <vt:lpstr>today</vt:lpstr>
      <vt:lpstr>EUR3M!typeInterp</vt:lpstr>
      <vt:lpstr>EUROIS!typeInterp</vt:lpstr>
      <vt:lpstr>EUR3M!useExtStubRate</vt:lpstr>
      <vt:lpstr>EUR3M!useFirstCpn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Moreni NicolaMN</dc:creator>
  <cp:lastModifiedBy>BERTOCCHI NICHOLAS</cp:lastModifiedBy>
  <dcterms:created xsi:type="dcterms:W3CDTF">2012-07-27T16:06:11Z</dcterms:created>
  <dcterms:modified xsi:type="dcterms:W3CDTF">2017-03-16T14:28:13Z</dcterms:modified>
</cp:coreProperties>
</file>